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-yakuzai\Desktop\坂下\"/>
    </mc:Choice>
  </mc:AlternateContent>
  <bookViews>
    <workbookView xWindow="0" yWindow="0" windowWidth="16680" windowHeight="7410" tabRatio="814" activeTab="3"/>
  </bookViews>
  <sheets>
    <sheet name="統合マスタ" sheetId="10" r:id="rId1"/>
    <sheet name="臨時" sheetId="11" r:id="rId2"/>
    <sheet name="外用" sheetId="12" r:id="rId3"/>
    <sheet name="散剤" sheetId="13" r:id="rId4"/>
    <sheet name="錠剤" sheetId="14" r:id="rId5"/>
    <sheet name="錠剤_PTP" sheetId="32" r:id="rId6"/>
    <sheet name="錠剤_バラ" sheetId="34" r:id="rId7"/>
    <sheet name="注射" sheetId="15" r:id="rId8"/>
    <sheet name="非採用特別" sheetId="35" r:id="rId9"/>
    <sheet name="元データ" sheetId="1" r:id="rId10"/>
    <sheet name="マスタ非採用削除" sheetId="8" r:id="rId11"/>
    <sheet name="match_results" sheetId="18" r:id="rId12"/>
    <sheet name="分類" sheetId="16" r:id="rId13"/>
    <sheet name="マスタall" sheetId="30" r:id="rId14"/>
  </sheets>
  <definedNames>
    <definedName name="_xlnm._FilterDatabase" localSheetId="11" hidden="1">match_results!$A$1:$CE$834</definedName>
    <definedName name="_xlnm._FilterDatabase" localSheetId="10" hidden="1">マスタ非採用削除!$A$4:$N$687</definedName>
    <definedName name="_xlnm._FilterDatabase" localSheetId="9" hidden="1">元データ!$A$1:$U$834</definedName>
    <definedName name="_xlnm._FilterDatabase" localSheetId="0" hidden="1">統合マスタ!$A$4:$AD$837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5" i="12"/>
  <c r="M54" i="12"/>
  <c r="L6" i="35"/>
  <c r="L7" i="35"/>
  <c r="L8" i="35"/>
  <c r="L9" i="35"/>
  <c r="L10" i="35"/>
  <c r="L11" i="35"/>
  <c r="L12" i="35"/>
  <c r="L13" i="35"/>
  <c r="L14" i="35"/>
  <c r="L15" i="35"/>
  <c r="L16" i="35"/>
  <c r="L17" i="35"/>
  <c r="L18" i="35"/>
  <c r="L19" i="35"/>
  <c r="L20" i="35"/>
  <c r="L21" i="35"/>
  <c r="L22" i="35"/>
  <c r="L23" i="35"/>
  <c r="L24" i="35"/>
  <c r="L25" i="35"/>
  <c r="L26" i="35"/>
  <c r="L27" i="35"/>
  <c r="L28" i="35"/>
  <c r="L29" i="35"/>
  <c r="L30" i="35"/>
  <c r="L31" i="35"/>
  <c r="L32" i="35"/>
  <c r="L33" i="35"/>
  <c r="L34" i="35"/>
  <c r="L35" i="35"/>
  <c r="L36" i="35"/>
  <c r="L37" i="35"/>
  <c r="L38" i="35"/>
  <c r="L39" i="35"/>
  <c r="L40" i="35"/>
  <c r="L41" i="35"/>
  <c r="L42" i="35"/>
  <c r="L43" i="35"/>
  <c r="L44" i="35"/>
  <c r="L45" i="35"/>
  <c r="L46" i="35"/>
  <c r="L47" i="35"/>
  <c r="L48" i="35"/>
  <c r="L49" i="35"/>
  <c r="L50" i="35"/>
  <c r="L51" i="35"/>
  <c r="L52" i="35"/>
  <c r="L53" i="35"/>
  <c r="L54" i="35"/>
  <c r="L55" i="35"/>
  <c r="L56" i="35"/>
  <c r="L57" i="35"/>
  <c r="L58" i="35"/>
  <c r="L59" i="35"/>
  <c r="L60" i="35"/>
  <c r="L61" i="35"/>
  <c r="L62" i="35"/>
  <c r="L63" i="35"/>
  <c r="L64" i="35"/>
  <c r="L65" i="35"/>
  <c r="L66" i="35"/>
  <c r="L67" i="35"/>
  <c r="L68" i="35"/>
  <c r="L69" i="35"/>
  <c r="L70" i="35"/>
  <c r="L71" i="35"/>
  <c r="L72" i="35"/>
  <c r="L73" i="35"/>
  <c r="L74" i="35"/>
  <c r="L75" i="35"/>
  <c r="L76" i="35"/>
  <c r="L77" i="35"/>
  <c r="L78" i="35"/>
  <c r="L79" i="35"/>
  <c r="L80" i="35"/>
  <c r="L81" i="35"/>
  <c r="L82" i="35"/>
  <c r="L83" i="35"/>
  <c r="L84" i="35"/>
  <c r="L85" i="35"/>
  <c r="L86" i="35"/>
  <c r="L87" i="35"/>
  <c r="L88" i="35"/>
  <c r="L89" i="35"/>
  <c r="L90" i="35"/>
  <c r="L91" i="35"/>
  <c r="L92" i="35"/>
  <c r="L93" i="35"/>
  <c r="L94" i="35"/>
  <c r="L95" i="35"/>
  <c r="L96" i="35"/>
  <c r="L97" i="35"/>
  <c r="L98" i="35"/>
  <c r="L99" i="35"/>
  <c r="L100" i="35"/>
  <c r="L101" i="35"/>
  <c r="L102" i="35"/>
  <c r="L103" i="35"/>
  <c r="L104" i="35"/>
  <c r="L105" i="35"/>
  <c r="L106" i="35"/>
  <c r="L107" i="35"/>
  <c r="L108" i="35"/>
  <c r="L109" i="35"/>
  <c r="L110" i="35"/>
  <c r="L111" i="35"/>
  <c r="L112" i="35"/>
  <c r="L113" i="35"/>
  <c r="L114" i="35"/>
  <c r="L115" i="35"/>
  <c r="L116" i="35"/>
  <c r="L117" i="35"/>
  <c r="L118" i="35"/>
  <c r="L119" i="35"/>
  <c r="L120" i="35"/>
  <c r="L121" i="35"/>
  <c r="L122" i="35"/>
  <c r="L123" i="35"/>
  <c r="L124" i="35"/>
  <c r="L125" i="35"/>
  <c r="L126" i="35"/>
  <c r="L127" i="35"/>
  <c r="L128" i="35"/>
  <c r="L129" i="35"/>
  <c r="L130" i="35"/>
  <c r="L131" i="35"/>
  <c r="L132" i="35"/>
  <c r="L133" i="35"/>
  <c r="L134" i="35"/>
  <c r="L135" i="35"/>
  <c r="L136" i="35"/>
  <c r="L137" i="35"/>
  <c r="L138" i="35"/>
  <c r="L139" i="35"/>
  <c r="L140" i="35"/>
  <c r="L141" i="35"/>
  <c r="L142" i="35"/>
  <c r="L143" i="35"/>
  <c r="L144" i="35"/>
  <c r="L145" i="35"/>
  <c r="L146" i="35"/>
  <c r="L147" i="35"/>
  <c r="L148" i="35"/>
  <c r="L149" i="35"/>
  <c r="L150" i="35"/>
  <c r="L151" i="35"/>
  <c r="L152" i="35"/>
  <c r="L153" i="35"/>
  <c r="L154" i="35"/>
  <c r="L155" i="35"/>
  <c r="L156" i="35"/>
  <c r="L157" i="35"/>
  <c r="L158" i="35"/>
  <c r="L159" i="35"/>
  <c r="L160" i="35"/>
  <c r="L161" i="35"/>
  <c r="L162" i="35"/>
  <c r="L163" i="35"/>
  <c r="L164" i="35"/>
  <c r="L165" i="35"/>
  <c r="L166" i="35"/>
  <c r="L167" i="35"/>
  <c r="L168" i="35"/>
  <c r="L169" i="35"/>
  <c r="L170" i="35"/>
  <c r="L171" i="35"/>
  <c r="L172" i="35"/>
  <c r="L173" i="35"/>
  <c r="L174" i="35"/>
  <c r="L175" i="35"/>
  <c r="L176" i="35"/>
  <c r="L177" i="35"/>
  <c r="L178" i="35"/>
  <c r="L179" i="35"/>
  <c r="L180" i="35"/>
  <c r="L181" i="35"/>
  <c r="L182" i="35"/>
  <c r="L183" i="35"/>
  <c r="L184" i="35"/>
  <c r="L185" i="35"/>
  <c r="L186" i="35"/>
  <c r="L187" i="35"/>
  <c r="L188" i="35"/>
  <c r="L189" i="35"/>
  <c r="L190" i="35"/>
  <c r="L191" i="35"/>
  <c r="L192" i="35"/>
  <c r="L193" i="35"/>
  <c r="L194" i="35"/>
  <c r="L195" i="35"/>
  <c r="L196" i="35"/>
  <c r="L197" i="35"/>
  <c r="L198" i="35"/>
  <c r="L199" i="35"/>
  <c r="L200" i="35"/>
  <c r="L201" i="35"/>
  <c r="L202" i="35"/>
  <c r="L203" i="35"/>
  <c r="L204" i="35"/>
  <c r="L205" i="35"/>
  <c r="L206" i="35"/>
  <c r="L207" i="35"/>
  <c r="L208" i="35"/>
  <c r="L209" i="35"/>
  <c r="L210" i="35"/>
  <c r="L211" i="35"/>
  <c r="L212" i="35"/>
  <c r="L213" i="35"/>
  <c r="L214" i="35"/>
  <c r="L215" i="35"/>
  <c r="L216" i="35"/>
  <c r="L217" i="35"/>
  <c r="L218" i="35"/>
  <c r="L219" i="35"/>
  <c r="L220" i="35"/>
  <c r="L221" i="35"/>
  <c r="L222" i="35"/>
  <c r="L223" i="35"/>
  <c r="L224" i="35"/>
  <c r="L225" i="35"/>
  <c r="L226" i="35"/>
  <c r="L227" i="35"/>
  <c r="L228" i="35"/>
  <c r="L229" i="35"/>
  <c r="L230" i="35"/>
  <c r="L231" i="35"/>
  <c r="L232" i="35"/>
  <c r="L233" i="35"/>
  <c r="L234" i="35"/>
  <c r="L235" i="35"/>
  <c r="L236" i="35"/>
  <c r="L237" i="35"/>
  <c r="L238" i="35"/>
  <c r="L239" i="35"/>
  <c r="L240" i="35"/>
  <c r="L241" i="35"/>
  <c r="L242" i="35"/>
  <c r="L243" i="35"/>
  <c r="L244" i="35"/>
  <c r="L245" i="35"/>
  <c r="L246" i="35"/>
  <c r="L247" i="35"/>
  <c r="L248" i="35"/>
  <c r="L249" i="35"/>
  <c r="L250" i="35"/>
  <c r="L251" i="35"/>
  <c r="L252" i="35"/>
  <c r="L253" i="35"/>
  <c r="L254" i="35"/>
  <c r="L255" i="35"/>
  <c r="L256" i="35"/>
  <c r="L257" i="35"/>
  <c r="L258" i="35"/>
  <c r="L259" i="35"/>
  <c r="L260" i="35"/>
  <c r="L261" i="35"/>
  <c r="L262" i="35"/>
  <c r="L263" i="35"/>
  <c r="L264" i="35"/>
  <c r="L265" i="35"/>
  <c r="L266" i="35"/>
  <c r="L267" i="35"/>
  <c r="L268" i="35"/>
  <c r="L269" i="35"/>
  <c r="L270" i="35"/>
  <c r="L271" i="35"/>
  <c r="L272" i="35"/>
  <c r="L273" i="35"/>
  <c r="L274" i="35"/>
  <c r="L275" i="35"/>
  <c r="L276" i="35"/>
  <c r="L277" i="35"/>
  <c r="L278" i="35"/>
  <c r="L279" i="35"/>
  <c r="L280" i="35"/>
  <c r="L281" i="35"/>
  <c r="L282" i="35"/>
  <c r="L283" i="35"/>
  <c r="L284" i="35"/>
  <c r="L285" i="35"/>
  <c r="L286" i="35"/>
  <c r="L287" i="35"/>
  <c r="L288" i="35"/>
  <c r="L289" i="35"/>
  <c r="L290" i="35"/>
  <c r="L291" i="35"/>
  <c r="L292" i="35"/>
  <c r="L293" i="35"/>
  <c r="L294" i="35"/>
  <c r="L295" i="35"/>
  <c r="L296" i="35"/>
  <c r="L297" i="35"/>
  <c r="L298" i="35"/>
  <c r="L299" i="35"/>
  <c r="L300" i="35"/>
  <c r="L301" i="35"/>
  <c r="L302" i="35"/>
  <c r="L303" i="35"/>
  <c r="L304" i="35"/>
  <c r="L5" i="35"/>
  <c r="I6" i="35"/>
  <c r="I7" i="35"/>
  <c r="I8" i="35"/>
  <c r="I9" i="35"/>
  <c r="I10" i="35"/>
  <c r="I11" i="35"/>
  <c r="I12" i="35"/>
  <c r="I13" i="35"/>
  <c r="I14" i="35"/>
  <c r="I15" i="35"/>
  <c r="I16" i="35"/>
  <c r="I17" i="35"/>
  <c r="I18" i="35"/>
  <c r="I19" i="35"/>
  <c r="I20" i="35"/>
  <c r="I21" i="35"/>
  <c r="I22" i="35"/>
  <c r="I23" i="35"/>
  <c r="I24" i="35"/>
  <c r="I25" i="35"/>
  <c r="I26" i="35"/>
  <c r="I27" i="35"/>
  <c r="I28" i="35"/>
  <c r="I29" i="35"/>
  <c r="I30" i="35"/>
  <c r="I31" i="35"/>
  <c r="I32" i="35"/>
  <c r="I33" i="35"/>
  <c r="I34" i="35"/>
  <c r="I35" i="35"/>
  <c r="I36" i="35"/>
  <c r="I37" i="35"/>
  <c r="I38" i="35"/>
  <c r="I39" i="35"/>
  <c r="I40" i="35"/>
  <c r="I41" i="35"/>
  <c r="I42" i="35"/>
  <c r="I43" i="35"/>
  <c r="I44" i="35"/>
  <c r="I45" i="35"/>
  <c r="I46" i="35"/>
  <c r="I47" i="35"/>
  <c r="I48" i="35"/>
  <c r="I49" i="35"/>
  <c r="I50" i="35"/>
  <c r="I51" i="35"/>
  <c r="I52" i="35"/>
  <c r="I53" i="35"/>
  <c r="I54" i="35"/>
  <c r="I55" i="35"/>
  <c r="I56" i="35"/>
  <c r="I57" i="35"/>
  <c r="I58" i="35"/>
  <c r="I59" i="35"/>
  <c r="I60" i="35"/>
  <c r="I61" i="35"/>
  <c r="I62" i="35"/>
  <c r="I63" i="35"/>
  <c r="I64" i="35"/>
  <c r="I65" i="35"/>
  <c r="I66" i="35"/>
  <c r="I67" i="35"/>
  <c r="I68" i="35"/>
  <c r="I69" i="35"/>
  <c r="I70" i="35"/>
  <c r="I71" i="35"/>
  <c r="I72" i="35"/>
  <c r="I73" i="35"/>
  <c r="I74" i="35"/>
  <c r="I75" i="35"/>
  <c r="I76" i="35"/>
  <c r="I77" i="35"/>
  <c r="I78" i="35"/>
  <c r="I79" i="35"/>
  <c r="I80" i="35"/>
  <c r="I81" i="35"/>
  <c r="I82" i="35"/>
  <c r="I83" i="35"/>
  <c r="I84" i="35"/>
  <c r="I85" i="35"/>
  <c r="I86" i="35"/>
  <c r="I87" i="35"/>
  <c r="I88" i="35"/>
  <c r="I89" i="35"/>
  <c r="I90" i="35"/>
  <c r="I91" i="35"/>
  <c r="I92" i="35"/>
  <c r="I93" i="35"/>
  <c r="I94" i="35"/>
  <c r="I95" i="35"/>
  <c r="I96" i="35"/>
  <c r="I97" i="35"/>
  <c r="I98" i="35"/>
  <c r="I99" i="35"/>
  <c r="I100" i="35"/>
  <c r="I101" i="35"/>
  <c r="I102" i="35"/>
  <c r="I103" i="35"/>
  <c r="I104" i="35"/>
  <c r="I105" i="35"/>
  <c r="I106" i="35"/>
  <c r="I107" i="35"/>
  <c r="I108" i="35"/>
  <c r="I109" i="35"/>
  <c r="I110" i="35"/>
  <c r="I111" i="35"/>
  <c r="I112" i="35"/>
  <c r="I113" i="35"/>
  <c r="I114" i="35"/>
  <c r="I115" i="35"/>
  <c r="I116" i="35"/>
  <c r="I117" i="35"/>
  <c r="I118" i="35"/>
  <c r="I119" i="35"/>
  <c r="I120" i="35"/>
  <c r="I121" i="35"/>
  <c r="I122" i="35"/>
  <c r="I123" i="35"/>
  <c r="I124" i="35"/>
  <c r="I125" i="35"/>
  <c r="I126" i="35"/>
  <c r="I127" i="35"/>
  <c r="I128" i="35"/>
  <c r="I129" i="35"/>
  <c r="I130" i="35"/>
  <c r="I131" i="35"/>
  <c r="I132" i="35"/>
  <c r="I133" i="35"/>
  <c r="I134" i="35"/>
  <c r="I135" i="35"/>
  <c r="I136" i="35"/>
  <c r="I137" i="35"/>
  <c r="I138" i="35"/>
  <c r="I139" i="35"/>
  <c r="I140" i="35"/>
  <c r="I141" i="35"/>
  <c r="I142" i="35"/>
  <c r="I143" i="35"/>
  <c r="I144" i="35"/>
  <c r="I145" i="35"/>
  <c r="I146" i="35"/>
  <c r="I147" i="35"/>
  <c r="I148" i="35"/>
  <c r="I149" i="35"/>
  <c r="I150" i="35"/>
  <c r="I151" i="35"/>
  <c r="I152" i="35"/>
  <c r="I153" i="35"/>
  <c r="I154" i="35"/>
  <c r="I155" i="35"/>
  <c r="I156" i="35"/>
  <c r="I157" i="35"/>
  <c r="I158" i="35"/>
  <c r="I159" i="35"/>
  <c r="I160" i="35"/>
  <c r="I161" i="35"/>
  <c r="I162" i="35"/>
  <c r="I163" i="35"/>
  <c r="I164" i="35"/>
  <c r="I165" i="35"/>
  <c r="I166" i="35"/>
  <c r="I167" i="35"/>
  <c r="I168" i="35"/>
  <c r="I169" i="35"/>
  <c r="I170" i="35"/>
  <c r="I171" i="35"/>
  <c r="I172" i="35"/>
  <c r="I173" i="35"/>
  <c r="I174" i="35"/>
  <c r="I175" i="35"/>
  <c r="I176" i="35"/>
  <c r="I177" i="35"/>
  <c r="I178" i="35"/>
  <c r="I179" i="35"/>
  <c r="I180" i="35"/>
  <c r="I181" i="35"/>
  <c r="I182" i="35"/>
  <c r="I183" i="35"/>
  <c r="I184" i="35"/>
  <c r="I185" i="35"/>
  <c r="I186" i="35"/>
  <c r="I187" i="35"/>
  <c r="I188" i="35"/>
  <c r="I189" i="35"/>
  <c r="I190" i="35"/>
  <c r="I191" i="35"/>
  <c r="I192" i="35"/>
  <c r="I193" i="35"/>
  <c r="I194" i="35"/>
  <c r="I195" i="35"/>
  <c r="I196" i="35"/>
  <c r="I197" i="35"/>
  <c r="I198" i="35"/>
  <c r="I199" i="35"/>
  <c r="I200" i="35"/>
  <c r="I201" i="35"/>
  <c r="I202" i="35"/>
  <c r="I203" i="35"/>
  <c r="I204" i="35"/>
  <c r="I205" i="35"/>
  <c r="I206" i="35"/>
  <c r="I207" i="35"/>
  <c r="I208" i="35"/>
  <c r="I209" i="35"/>
  <c r="I210" i="35"/>
  <c r="I211" i="35"/>
  <c r="I212" i="35"/>
  <c r="I213" i="35"/>
  <c r="I214" i="35"/>
  <c r="I215" i="35"/>
  <c r="I216" i="35"/>
  <c r="I217" i="35"/>
  <c r="I218" i="35"/>
  <c r="I219" i="35"/>
  <c r="I220" i="35"/>
  <c r="I221" i="35"/>
  <c r="I222" i="35"/>
  <c r="I223" i="35"/>
  <c r="I224" i="35"/>
  <c r="I225" i="35"/>
  <c r="I226" i="35"/>
  <c r="I227" i="35"/>
  <c r="I228" i="35"/>
  <c r="I229" i="35"/>
  <c r="I230" i="35"/>
  <c r="I231" i="35"/>
  <c r="I232" i="35"/>
  <c r="I233" i="35"/>
  <c r="I234" i="35"/>
  <c r="I235" i="35"/>
  <c r="I236" i="35"/>
  <c r="I237" i="35"/>
  <c r="I238" i="35"/>
  <c r="I239" i="35"/>
  <c r="I240" i="35"/>
  <c r="I241" i="35"/>
  <c r="I242" i="35"/>
  <c r="I243" i="35"/>
  <c r="I244" i="35"/>
  <c r="I245" i="35"/>
  <c r="I246" i="35"/>
  <c r="I247" i="35"/>
  <c r="I248" i="35"/>
  <c r="I249" i="35"/>
  <c r="I250" i="35"/>
  <c r="I251" i="35"/>
  <c r="I252" i="35"/>
  <c r="I253" i="35"/>
  <c r="I254" i="35"/>
  <c r="I255" i="35"/>
  <c r="I256" i="35"/>
  <c r="I257" i="35"/>
  <c r="I258" i="35"/>
  <c r="I259" i="35"/>
  <c r="I260" i="35"/>
  <c r="I261" i="35"/>
  <c r="I262" i="35"/>
  <c r="I263" i="35"/>
  <c r="I264" i="35"/>
  <c r="I265" i="35"/>
  <c r="I266" i="35"/>
  <c r="I267" i="35"/>
  <c r="I268" i="35"/>
  <c r="I269" i="35"/>
  <c r="I270" i="35"/>
  <c r="I271" i="35"/>
  <c r="I272" i="35"/>
  <c r="I273" i="35"/>
  <c r="I274" i="35"/>
  <c r="I275" i="35"/>
  <c r="I276" i="35"/>
  <c r="I277" i="35"/>
  <c r="I278" i="35"/>
  <c r="I279" i="35"/>
  <c r="I280" i="35"/>
  <c r="I281" i="35"/>
  <c r="I282" i="35"/>
  <c r="I283" i="35"/>
  <c r="I284" i="35"/>
  <c r="I285" i="35"/>
  <c r="I286" i="35"/>
  <c r="I287" i="35"/>
  <c r="I288" i="35"/>
  <c r="I289" i="35"/>
  <c r="I290" i="35"/>
  <c r="I291" i="35"/>
  <c r="I292" i="35"/>
  <c r="I293" i="35"/>
  <c r="I294" i="35"/>
  <c r="I295" i="35"/>
  <c r="I296" i="35"/>
  <c r="I297" i="35"/>
  <c r="I298" i="35"/>
  <c r="I299" i="35"/>
  <c r="I300" i="35"/>
  <c r="I301" i="35"/>
  <c r="I302" i="35"/>
  <c r="I303" i="35"/>
  <c r="I304" i="35"/>
  <c r="I5" i="35"/>
  <c r="H6" i="35"/>
  <c r="H7" i="35"/>
  <c r="H8" i="35"/>
  <c r="H9" i="35"/>
  <c r="H10" i="35"/>
  <c r="H11" i="35"/>
  <c r="H12" i="35"/>
  <c r="H13" i="35"/>
  <c r="H14" i="35"/>
  <c r="H15" i="35"/>
  <c r="H16" i="35"/>
  <c r="H17" i="35"/>
  <c r="H18" i="35"/>
  <c r="H19" i="35"/>
  <c r="H20" i="35"/>
  <c r="H21" i="35"/>
  <c r="H22" i="35"/>
  <c r="H23" i="35"/>
  <c r="H24" i="35"/>
  <c r="H25" i="35"/>
  <c r="H26" i="35"/>
  <c r="H27" i="35"/>
  <c r="H28" i="35"/>
  <c r="H29" i="35"/>
  <c r="H30" i="35"/>
  <c r="H31" i="35"/>
  <c r="H32" i="35"/>
  <c r="H33" i="35"/>
  <c r="H34" i="35"/>
  <c r="H35" i="35"/>
  <c r="H36" i="35"/>
  <c r="H37" i="35"/>
  <c r="H38" i="35"/>
  <c r="H39" i="35"/>
  <c r="H40" i="35"/>
  <c r="H41" i="35"/>
  <c r="H42" i="35"/>
  <c r="H43" i="35"/>
  <c r="H44" i="35"/>
  <c r="H45" i="35"/>
  <c r="H46" i="35"/>
  <c r="H47" i="35"/>
  <c r="H48" i="35"/>
  <c r="H49" i="35"/>
  <c r="H50" i="35"/>
  <c r="H51" i="35"/>
  <c r="H52" i="35"/>
  <c r="H53" i="35"/>
  <c r="H54" i="35"/>
  <c r="H55" i="35"/>
  <c r="H56" i="35"/>
  <c r="H57" i="35"/>
  <c r="H58" i="35"/>
  <c r="H59" i="35"/>
  <c r="H60" i="35"/>
  <c r="H61" i="35"/>
  <c r="H62" i="35"/>
  <c r="H63" i="35"/>
  <c r="H64" i="35"/>
  <c r="H65" i="35"/>
  <c r="H66" i="35"/>
  <c r="H67" i="35"/>
  <c r="H68" i="35"/>
  <c r="H69" i="35"/>
  <c r="H70" i="35"/>
  <c r="H71" i="35"/>
  <c r="H72" i="35"/>
  <c r="H73" i="35"/>
  <c r="H74" i="35"/>
  <c r="H75" i="35"/>
  <c r="H76" i="35"/>
  <c r="H77" i="35"/>
  <c r="H78" i="35"/>
  <c r="H79" i="35"/>
  <c r="H80" i="35"/>
  <c r="H81" i="35"/>
  <c r="H82" i="35"/>
  <c r="H83" i="35"/>
  <c r="H84" i="35"/>
  <c r="H85" i="35"/>
  <c r="H86" i="35"/>
  <c r="H87" i="35"/>
  <c r="H88" i="35"/>
  <c r="H89" i="35"/>
  <c r="H90" i="35"/>
  <c r="H91" i="35"/>
  <c r="H92" i="35"/>
  <c r="H93" i="35"/>
  <c r="H94" i="35"/>
  <c r="H95" i="35"/>
  <c r="H96" i="35"/>
  <c r="H97" i="35"/>
  <c r="H98" i="35"/>
  <c r="H99" i="35"/>
  <c r="H100" i="35"/>
  <c r="H101" i="35"/>
  <c r="H102" i="35"/>
  <c r="H103" i="35"/>
  <c r="H104" i="35"/>
  <c r="H105" i="35"/>
  <c r="H106" i="35"/>
  <c r="H107" i="35"/>
  <c r="H108" i="35"/>
  <c r="H109" i="35"/>
  <c r="H110" i="35"/>
  <c r="H111" i="35"/>
  <c r="H112" i="35"/>
  <c r="H113" i="35"/>
  <c r="H114" i="35"/>
  <c r="H115" i="35"/>
  <c r="H116" i="35"/>
  <c r="H117" i="35"/>
  <c r="H118" i="35"/>
  <c r="H119" i="35"/>
  <c r="H120" i="35"/>
  <c r="H121" i="35"/>
  <c r="H122" i="35"/>
  <c r="H123" i="35"/>
  <c r="H124" i="35"/>
  <c r="H125" i="35"/>
  <c r="H126" i="35"/>
  <c r="H127" i="35"/>
  <c r="H128" i="35"/>
  <c r="H129" i="35"/>
  <c r="H130" i="35"/>
  <c r="H131" i="35"/>
  <c r="H132" i="35"/>
  <c r="H133" i="35"/>
  <c r="H134" i="35"/>
  <c r="H135" i="35"/>
  <c r="H136" i="35"/>
  <c r="H137" i="35"/>
  <c r="H138" i="35"/>
  <c r="H139" i="35"/>
  <c r="H140" i="35"/>
  <c r="H141" i="35"/>
  <c r="H142" i="35"/>
  <c r="H143" i="35"/>
  <c r="H144" i="35"/>
  <c r="H145" i="35"/>
  <c r="H146" i="35"/>
  <c r="H147" i="35"/>
  <c r="H148" i="35"/>
  <c r="H149" i="35"/>
  <c r="H150" i="35"/>
  <c r="H151" i="35"/>
  <c r="H152" i="35"/>
  <c r="H153" i="35"/>
  <c r="H154" i="35"/>
  <c r="H155" i="35"/>
  <c r="H156" i="35"/>
  <c r="H157" i="35"/>
  <c r="H158" i="35"/>
  <c r="H159" i="35"/>
  <c r="H160" i="35"/>
  <c r="H161" i="35"/>
  <c r="H162" i="35"/>
  <c r="H163" i="35"/>
  <c r="H164" i="35"/>
  <c r="H165" i="35"/>
  <c r="H166" i="35"/>
  <c r="H167" i="35"/>
  <c r="H168" i="35"/>
  <c r="H169" i="35"/>
  <c r="H170" i="35"/>
  <c r="H171" i="35"/>
  <c r="H172" i="35"/>
  <c r="H173" i="35"/>
  <c r="H174" i="35"/>
  <c r="H175" i="35"/>
  <c r="H176" i="35"/>
  <c r="H177" i="35"/>
  <c r="H178" i="35"/>
  <c r="H179" i="35"/>
  <c r="H180" i="35"/>
  <c r="H181" i="35"/>
  <c r="H182" i="35"/>
  <c r="H183" i="35"/>
  <c r="H184" i="35"/>
  <c r="H185" i="35"/>
  <c r="H186" i="35"/>
  <c r="H187" i="35"/>
  <c r="H188" i="35"/>
  <c r="H189" i="35"/>
  <c r="H190" i="35"/>
  <c r="H191" i="35"/>
  <c r="H192" i="35"/>
  <c r="H193" i="35"/>
  <c r="H194" i="35"/>
  <c r="H195" i="35"/>
  <c r="H196" i="35"/>
  <c r="H197" i="35"/>
  <c r="H198" i="35"/>
  <c r="H199" i="35"/>
  <c r="H200" i="35"/>
  <c r="H201" i="35"/>
  <c r="H202" i="35"/>
  <c r="H203" i="35"/>
  <c r="H204" i="35"/>
  <c r="H205" i="35"/>
  <c r="H206" i="35"/>
  <c r="H207" i="35"/>
  <c r="H208" i="35"/>
  <c r="H209" i="35"/>
  <c r="H210" i="35"/>
  <c r="H211" i="35"/>
  <c r="H212" i="35"/>
  <c r="H213" i="35"/>
  <c r="H214" i="35"/>
  <c r="H215" i="35"/>
  <c r="H216" i="35"/>
  <c r="H217" i="35"/>
  <c r="H218" i="35"/>
  <c r="H219" i="35"/>
  <c r="H220" i="35"/>
  <c r="H221" i="35"/>
  <c r="H222" i="35"/>
  <c r="H223" i="35"/>
  <c r="H224" i="35"/>
  <c r="H225" i="35"/>
  <c r="H226" i="35"/>
  <c r="H227" i="35"/>
  <c r="H228" i="35"/>
  <c r="H229" i="35"/>
  <c r="H230" i="35"/>
  <c r="H231" i="35"/>
  <c r="H232" i="35"/>
  <c r="H233" i="35"/>
  <c r="H234" i="35"/>
  <c r="H235" i="35"/>
  <c r="H236" i="35"/>
  <c r="H237" i="35"/>
  <c r="H238" i="35"/>
  <c r="H239" i="35"/>
  <c r="H240" i="35"/>
  <c r="H241" i="35"/>
  <c r="H242" i="35"/>
  <c r="H243" i="35"/>
  <c r="H244" i="35"/>
  <c r="H245" i="35"/>
  <c r="H246" i="35"/>
  <c r="H247" i="35"/>
  <c r="H248" i="35"/>
  <c r="H249" i="35"/>
  <c r="H250" i="35"/>
  <c r="H251" i="35"/>
  <c r="H252" i="35"/>
  <c r="H253" i="35"/>
  <c r="H254" i="35"/>
  <c r="H255" i="35"/>
  <c r="H256" i="35"/>
  <c r="H257" i="35"/>
  <c r="H258" i="35"/>
  <c r="H259" i="35"/>
  <c r="H260" i="35"/>
  <c r="H261" i="35"/>
  <c r="H262" i="35"/>
  <c r="H263" i="35"/>
  <c r="H264" i="35"/>
  <c r="H265" i="35"/>
  <c r="H266" i="35"/>
  <c r="H267" i="35"/>
  <c r="H268" i="35"/>
  <c r="H269" i="35"/>
  <c r="H270" i="35"/>
  <c r="H271" i="35"/>
  <c r="H272" i="35"/>
  <c r="H273" i="35"/>
  <c r="H274" i="35"/>
  <c r="H275" i="35"/>
  <c r="H276" i="35"/>
  <c r="H277" i="35"/>
  <c r="H278" i="35"/>
  <c r="H279" i="35"/>
  <c r="H280" i="35"/>
  <c r="H281" i="35"/>
  <c r="H282" i="35"/>
  <c r="H283" i="35"/>
  <c r="H284" i="35"/>
  <c r="H285" i="35"/>
  <c r="H286" i="35"/>
  <c r="H287" i="35"/>
  <c r="H288" i="35"/>
  <c r="H289" i="35"/>
  <c r="H290" i="35"/>
  <c r="H291" i="35"/>
  <c r="H292" i="35"/>
  <c r="H293" i="35"/>
  <c r="H294" i="35"/>
  <c r="H295" i="35"/>
  <c r="H296" i="35"/>
  <c r="H297" i="35"/>
  <c r="H298" i="35"/>
  <c r="H299" i="35"/>
  <c r="H300" i="35"/>
  <c r="H301" i="35"/>
  <c r="H302" i="35"/>
  <c r="H303" i="35"/>
  <c r="H304" i="35"/>
  <c r="H5" i="35"/>
  <c r="G6" i="35"/>
  <c r="G7" i="35"/>
  <c r="G8" i="35"/>
  <c r="G9" i="35"/>
  <c r="G10" i="35"/>
  <c r="G11" i="35"/>
  <c r="G12" i="35"/>
  <c r="G13" i="35"/>
  <c r="G14" i="35"/>
  <c r="G15" i="35"/>
  <c r="G16" i="35"/>
  <c r="G17" i="35"/>
  <c r="G18" i="35"/>
  <c r="G19" i="35"/>
  <c r="G20" i="35"/>
  <c r="G21" i="35"/>
  <c r="G22" i="35"/>
  <c r="G23" i="35"/>
  <c r="G24" i="35"/>
  <c r="G25" i="35"/>
  <c r="G26" i="35"/>
  <c r="G27" i="35"/>
  <c r="G28" i="35"/>
  <c r="G29" i="35"/>
  <c r="G30" i="35"/>
  <c r="G31" i="35"/>
  <c r="G32" i="35"/>
  <c r="G33" i="35"/>
  <c r="G34" i="35"/>
  <c r="G35" i="35"/>
  <c r="G36" i="35"/>
  <c r="G37" i="35"/>
  <c r="G38" i="35"/>
  <c r="G39" i="35"/>
  <c r="G40" i="35"/>
  <c r="G41" i="35"/>
  <c r="G42" i="35"/>
  <c r="G43" i="35"/>
  <c r="G44" i="35"/>
  <c r="G45" i="35"/>
  <c r="G46" i="35"/>
  <c r="G47" i="35"/>
  <c r="G48" i="35"/>
  <c r="G49" i="35"/>
  <c r="G50" i="35"/>
  <c r="G51" i="35"/>
  <c r="G52" i="35"/>
  <c r="G53" i="35"/>
  <c r="G54" i="35"/>
  <c r="G55" i="35"/>
  <c r="G56" i="35"/>
  <c r="G57" i="35"/>
  <c r="G58" i="35"/>
  <c r="G59" i="35"/>
  <c r="G60" i="35"/>
  <c r="G61" i="35"/>
  <c r="G62" i="35"/>
  <c r="G63" i="35"/>
  <c r="G64" i="35"/>
  <c r="G65" i="35"/>
  <c r="G66" i="35"/>
  <c r="G67" i="35"/>
  <c r="G68" i="35"/>
  <c r="G69" i="35"/>
  <c r="G70" i="35"/>
  <c r="G71" i="35"/>
  <c r="G72" i="35"/>
  <c r="G73" i="35"/>
  <c r="G74" i="35"/>
  <c r="G75" i="35"/>
  <c r="G76" i="35"/>
  <c r="G77" i="35"/>
  <c r="G78" i="35"/>
  <c r="G79" i="35"/>
  <c r="G80" i="35"/>
  <c r="G81" i="35"/>
  <c r="G82" i="35"/>
  <c r="G83" i="35"/>
  <c r="G84" i="35"/>
  <c r="G85" i="35"/>
  <c r="G86" i="35"/>
  <c r="G87" i="35"/>
  <c r="G88" i="35"/>
  <c r="G89" i="35"/>
  <c r="G90" i="35"/>
  <c r="G91" i="35"/>
  <c r="G92" i="35"/>
  <c r="G93" i="35"/>
  <c r="G94" i="35"/>
  <c r="G95" i="35"/>
  <c r="G96" i="35"/>
  <c r="G97" i="35"/>
  <c r="G98" i="35"/>
  <c r="G99" i="35"/>
  <c r="G100" i="35"/>
  <c r="G101" i="35"/>
  <c r="G102" i="35"/>
  <c r="G103" i="35"/>
  <c r="G104" i="35"/>
  <c r="G105" i="35"/>
  <c r="G106" i="35"/>
  <c r="G107" i="35"/>
  <c r="G108" i="35"/>
  <c r="G109" i="35"/>
  <c r="G110" i="35"/>
  <c r="G111" i="35"/>
  <c r="G112" i="35"/>
  <c r="G113" i="35"/>
  <c r="G114" i="35"/>
  <c r="G115" i="35"/>
  <c r="G116" i="35"/>
  <c r="G117" i="35"/>
  <c r="G118" i="35"/>
  <c r="G119" i="35"/>
  <c r="G120" i="35"/>
  <c r="G121" i="35"/>
  <c r="G122" i="35"/>
  <c r="G123" i="35"/>
  <c r="G124" i="35"/>
  <c r="G125" i="35"/>
  <c r="G126" i="35"/>
  <c r="G127" i="35"/>
  <c r="G128" i="35"/>
  <c r="G129" i="35"/>
  <c r="G130" i="35"/>
  <c r="G131" i="35"/>
  <c r="G132" i="35"/>
  <c r="G133" i="35"/>
  <c r="G134" i="35"/>
  <c r="G135" i="35"/>
  <c r="G136" i="35"/>
  <c r="G137" i="35"/>
  <c r="G138" i="35"/>
  <c r="G139" i="35"/>
  <c r="G140" i="35"/>
  <c r="G141" i="35"/>
  <c r="G142" i="35"/>
  <c r="G143" i="35"/>
  <c r="G144" i="35"/>
  <c r="G145" i="35"/>
  <c r="G146" i="35"/>
  <c r="G147" i="35"/>
  <c r="G148" i="35"/>
  <c r="G149" i="35"/>
  <c r="G150" i="35"/>
  <c r="G151" i="35"/>
  <c r="G152" i="35"/>
  <c r="G153" i="35"/>
  <c r="G154" i="35"/>
  <c r="G155" i="35"/>
  <c r="G156" i="35"/>
  <c r="G157" i="35"/>
  <c r="G158" i="35"/>
  <c r="G159" i="35"/>
  <c r="G160" i="35"/>
  <c r="G161" i="35"/>
  <c r="G162" i="35"/>
  <c r="G163" i="35"/>
  <c r="G164" i="35"/>
  <c r="G165" i="35"/>
  <c r="G166" i="35"/>
  <c r="G167" i="35"/>
  <c r="G168" i="35"/>
  <c r="G169" i="35"/>
  <c r="G170" i="35"/>
  <c r="G171" i="35"/>
  <c r="G172" i="35"/>
  <c r="G173" i="35"/>
  <c r="G174" i="35"/>
  <c r="G175" i="35"/>
  <c r="G176" i="35"/>
  <c r="G177" i="35"/>
  <c r="G178" i="35"/>
  <c r="G179" i="35"/>
  <c r="G180" i="35"/>
  <c r="G181" i="35"/>
  <c r="G182" i="35"/>
  <c r="G183" i="35"/>
  <c r="G184" i="35"/>
  <c r="G185" i="35"/>
  <c r="G186" i="35"/>
  <c r="G187" i="35"/>
  <c r="G188" i="35"/>
  <c r="G189" i="35"/>
  <c r="G190" i="35"/>
  <c r="G191" i="35"/>
  <c r="G192" i="35"/>
  <c r="G193" i="35"/>
  <c r="G194" i="35"/>
  <c r="G195" i="35"/>
  <c r="G196" i="35"/>
  <c r="G197" i="35"/>
  <c r="G198" i="35"/>
  <c r="G199" i="35"/>
  <c r="G200" i="35"/>
  <c r="G201" i="35"/>
  <c r="G202" i="35"/>
  <c r="G203" i="35"/>
  <c r="G204" i="35"/>
  <c r="G205" i="35"/>
  <c r="G206" i="35"/>
  <c r="G207" i="35"/>
  <c r="G208" i="35"/>
  <c r="G209" i="35"/>
  <c r="G210" i="35"/>
  <c r="G211" i="35"/>
  <c r="G212" i="35"/>
  <c r="G213" i="35"/>
  <c r="G214" i="35"/>
  <c r="G215" i="35"/>
  <c r="G216" i="35"/>
  <c r="G217" i="35"/>
  <c r="G218" i="35"/>
  <c r="G219" i="35"/>
  <c r="G220" i="35"/>
  <c r="G221" i="35"/>
  <c r="G222" i="35"/>
  <c r="G223" i="35"/>
  <c r="G224" i="35"/>
  <c r="G225" i="35"/>
  <c r="G226" i="35"/>
  <c r="G227" i="35"/>
  <c r="G228" i="35"/>
  <c r="G229" i="35"/>
  <c r="G230" i="35"/>
  <c r="G231" i="35"/>
  <c r="G232" i="35"/>
  <c r="G233" i="35"/>
  <c r="G234" i="35"/>
  <c r="G235" i="35"/>
  <c r="G236" i="35"/>
  <c r="G237" i="35"/>
  <c r="G238" i="35"/>
  <c r="G239" i="35"/>
  <c r="G240" i="35"/>
  <c r="G241" i="35"/>
  <c r="G242" i="35"/>
  <c r="G243" i="35"/>
  <c r="G244" i="35"/>
  <c r="G245" i="35"/>
  <c r="G246" i="35"/>
  <c r="G247" i="35"/>
  <c r="G248" i="35"/>
  <c r="G249" i="35"/>
  <c r="G250" i="35"/>
  <c r="G251" i="35"/>
  <c r="G252" i="35"/>
  <c r="G253" i="35"/>
  <c r="G254" i="35"/>
  <c r="G255" i="35"/>
  <c r="G256" i="35"/>
  <c r="G257" i="35"/>
  <c r="G258" i="35"/>
  <c r="G259" i="35"/>
  <c r="G260" i="35"/>
  <c r="G261" i="35"/>
  <c r="G262" i="35"/>
  <c r="G263" i="35"/>
  <c r="G264" i="35"/>
  <c r="G265" i="35"/>
  <c r="G266" i="35"/>
  <c r="G267" i="35"/>
  <c r="G268" i="35"/>
  <c r="G269" i="35"/>
  <c r="G270" i="35"/>
  <c r="G271" i="35"/>
  <c r="G272" i="35"/>
  <c r="G273" i="35"/>
  <c r="G274" i="35"/>
  <c r="G275" i="35"/>
  <c r="G276" i="35"/>
  <c r="G277" i="35"/>
  <c r="G278" i="35"/>
  <c r="G279" i="35"/>
  <c r="G280" i="35"/>
  <c r="G281" i="35"/>
  <c r="G282" i="35"/>
  <c r="G283" i="35"/>
  <c r="G284" i="35"/>
  <c r="G285" i="35"/>
  <c r="G286" i="35"/>
  <c r="G287" i="35"/>
  <c r="G288" i="35"/>
  <c r="G289" i="35"/>
  <c r="G290" i="35"/>
  <c r="G291" i="35"/>
  <c r="G292" i="35"/>
  <c r="G293" i="35"/>
  <c r="G294" i="35"/>
  <c r="G295" i="35"/>
  <c r="G296" i="35"/>
  <c r="G297" i="35"/>
  <c r="G298" i="35"/>
  <c r="G299" i="35"/>
  <c r="G300" i="35"/>
  <c r="G301" i="35"/>
  <c r="G302" i="35"/>
  <c r="G303" i="35"/>
  <c r="G304" i="35"/>
  <c r="G5" i="35"/>
  <c r="F9" i="35"/>
  <c r="F10" i="35"/>
  <c r="F11" i="35"/>
  <c r="F12" i="35"/>
  <c r="F13" i="35"/>
  <c r="F14" i="35"/>
  <c r="F15" i="35"/>
  <c r="F16" i="35"/>
  <c r="F17" i="35"/>
  <c r="F18" i="35"/>
  <c r="F19" i="35"/>
  <c r="F20" i="35"/>
  <c r="F21" i="35"/>
  <c r="F22" i="35"/>
  <c r="F23" i="35"/>
  <c r="F24" i="35"/>
  <c r="F25" i="35"/>
  <c r="F26" i="35"/>
  <c r="F27" i="35"/>
  <c r="F28" i="35"/>
  <c r="F29" i="35"/>
  <c r="F30" i="35"/>
  <c r="F31" i="35"/>
  <c r="F32" i="35"/>
  <c r="F33" i="35"/>
  <c r="F34" i="35"/>
  <c r="F35" i="35"/>
  <c r="F36" i="35"/>
  <c r="F37" i="35"/>
  <c r="F38" i="35"/>
  <c r="F39" i="35"/>
  <c r="F40" i="35"/>
  <c r="F41" i="35"/>
  <c r="F42" i="35"/>
  <c r="F43" i="35"/>
  <c r="F44" i="35"/>
  <c r="F45" i="35"/>
  <c r="F46" i="35"/>
  <c r="F47" i="35"/>
  <c r="F48" i="35"/>
  <c r="F49" i="35"/>
  <c r="F50" i="35"/>
  <c r="F51" i="35"/>
  <c r="F52" i="35"/>
  <c r="F53" i="35"/>
  <c r="F54" i="35"/>
  <c r="F55" i="35"/>
  <c r="F56" i="35"/>
  <c r="F57" i="35"/>
  <c r="F58" i="35"/>
  <c r="F59" i="35"/>
  <c r="F60" i="35"/>
  <c r="F61" i="35"/>
  <c r="F62" i="35"/>
  <c r="F63" i="35"/>
  <c r="F64" i="35"/>
  <c r="F65" i="35"/>
  <c r="F66" i="35"/>
  <c r="F67" i="35"/>
  <c r="F68" i="35"/>
  <c r="F69" i="35"/>
  <c r="F70" i="35"/>
  <c r="F71" i="35"/>
  <c r="F72" i="35"/>
  <c r="F73" i="35"/>
  <c r="F74" i="35"/>
  <c r="F75" i="35"/>
  <c r="F76" i="35"/>
  <c r="F77" i="35"/>
  <c r="F78" i="35"/>
  <c r="F79" i="35"/>
  <c r="F80" i="35"/>
  <c r="F81" i="35"/>
  <c r="F82" i="35"/>
  <c r="F83" i="35"/>
  <c r="F84" i="35"/>
  <c r="F85" i="35"/>
  <c r="F86" i="35"/>
  <c r="F87" i="35"/>
  <c r="F88" i="35"/>
  <c r="F89" i="35"/>
  <c r="F90" i="35"/>
  <c r="F91" i="35"/>
  <c r="F92" i="35"/>
  <c r="F93" i="35"/>
  <c r="F94" i="35"/>
  <c r="F95" i="35"/>
  <c r="F96" i="35"/>
  <c r="F97" i="35"/>
  <c r="F98" i="35"/>
  <c r="F99" i="35"/>
  <c r="F100" i="35"/>
  <c r="F101" i="35"/>
  <c r="F102" i="35"/>
  <c r="F103" i="35"/>
  <c r="F104" i="35"/>
  <c r="F105" i="35"/>
  <c r="F106" i="35"/>
  <c r="F107" i="35"/>
  <c r="F108" i="35"/>
  <c r="F109" i="35"/>
  <c r="F110" i="35"/>
  <c r="F111" i="35"/>
  <c r="F112" i="35"/>
  <c r="F113" i="35"/>
  <c r="F114" i="35"/>
  <c r="F115" i="35"/>
  <c r="F116" i="35"/>
  <c r="F117" i="35"/>
  <c r="F118" i="35"/>
  <c r="F119" i="35"/>
  <c r="F120" i="35"/>
  <c r="F121" i="35"/>
  <c r="F122" i="35"/>
  <c r="F123" i="35"/>
  <c r="F124" i="35"/>
  <c r="F125" i="35"/>
  <c r="F126" i="35"/>
  <c r="F127" i="35"/>
  <c r="F128" i="35"/>
  <c r="F129" i="35"/>
  <c r="F130" i="35"/>
  <c r="F131" i="35"/>
  <c r="F132" i="35"/>
  <c r="F133" i="35"/>
  <c r="F134" i="35"/>
  <c r="F135" i="35"/>
  <c r="F136" i="35"/>
  <c r="F137" i="35"/>
  <c r="F138" i="35"/>
  <c r="F139" i="35"/>
  <c r="F140" i="35"/>
  <c r="F141" i="35"/>
  <c r="F142" i="35"/>
  <c r="F143" i="35"/>
  <c r="F144" i="35"/>
  <c r="F145" i="35"/>
  <c r="F146" i="35"/>
  <c r="F147" i="35"/>
  <c r="F148" i="35"/>
  <c r="F149" i="35"/>
  <c r="F150" i="35"/>
  <c r="F151" i="35"/>
  <c r="F152" i="35"/>
  <c r="F153" i="35"/>
  <c r="F154" i="35"/>
  <c r="F155" i="35"/>
  <c r="F156" i="35"/>
  <c r="F157" i="35"/>
  <c r="F158" i="35"/>
  <c r="F159" i="35"/>
  <c r="F160" i="35"/>
  <c r="F161" i="35"/>
  <c r="F162" i="35"/>
  <c r="F163" i="35"/>
  <c r="F164" i="35"/>
  <c r="F165" i="35"/>
  <c r="F166" i="35"/>
  <c r="F167" i="35"/>
  <c r="F168" i="35"/>
  <c r="F169" i="35"/>
  <c r="F170" i="35"/>
  <c r="F171" i="35"/>
  <c r="F172" i="35"/>
  <c r="F173" i="35"/>
  <c r="F174" i="35"/>
  <c r="F175" i="35"/>
  <c r="F176" i="35"/>
  <c r="F177" i="35"/>
  <c r="F178" i="35"/>
  <c r="F179" i="35"/>
  <c r="F180" i="35"/>
  <c r="F181" i="35"/>
  <c r="F182" i="35"/>
  <c r="F183" i="35"/>
  <c r="F184" i="35"/>
  <c r="F185" i="35"/>
  <c r="F186" i="35"/>
  <c r="F187" i="35"/>
  <c r="F188" i="35"/>
  <c r="F189" i="35"/>
  <c r="F190" i="35"/>
  <c r="F191" i="35"/>
  <c r="F192" i="35"/>
  <c r="F193" i="35"/>
  <c r="F194" i="35"/>
  <c r="F195" i="35"/>
  <c r="F196" i="35"/>
  <c r="F197" i="35"/>
  <c r="F198" i="35"/>
  <c r="F199" i="35"/>
  <c r="F200" i="35"/>
  <c r="F201" i="35"/>
  <c r="F202" i="35"/>
  <c r="F203" i="35"/>
  <c r="F204" i="35"/>
  <c r="F205" i="35"/>
  <c r="F206" i="35"/>
  <c r="F207" i="35"/>
  <c r="F208" i="35"/>
  <c r="F209" i="35"/>
  <c r="F210" i="35"/>
  <c r="F211" i="35"/>
  <c r="F212" i="35"/>
  <c r="F213" i="35"/>
  <c r="F214" i="35"/>
  <c r="F215" i="35"/>
  <c r="F216" i="35"/>
  <c r="F217" i="35"/>
  <c r="F218" i="35"/>
  <c r="F219" i="35"/>
  <c r="F220" i="35"/>
  <c r="F221" i="35"/>
  <c r="F222" i="35"/>
  <c r="F223" i="35"/>
  <c r="F224" i="35"/>
  <c r="F225" i="35"/>
  <c r="F226" i="35"/>
  <c r="F227" i="35"/>
  <c r="F228" i="35"/>
  <c r="F229" i="35"/>
  <c r="F230" i="35"/>
  <c r="F231" i="35"/>
  <c r="F232" i="35"/>
  <c r="F233" i="35"/>
  <c r="F234" i="35"/>
  <c r="F235" i="35"/>
  <c r="F236" i="35"/>
  <c r="F237" i="35"/>
  <c r="F238" i="35"/>
  <c r="F239" i="35"/>
  <c r="F240" i="35"/>
  <c r="F241" i="35"/>
  <c r="F242" i="35"/>
  <c r="F243" i="35"/>
  <c r="F244" i="35"/>
  <c r="F245" i="35"/>
  <c r="F246" i="35"/>
  <c r="F247" i="35"/>
  <c r="F248" i="35"/>
  <c r="F249" i="35"/>
  <c r="F250" i="35"/>
  <c r="F251" i="35"/>
  <c r="F252" i="35"/>
  <c r="F253" i="35"/>
  <c r="F254" i="35"/>
  <c r="F255" i="35"/>
  <c r="F256" i="35"/>
  <c r="F257" i="35"/>
  <c r="F258" i="35"/>
  <c r="F259" i="35"/>
  <c r="F260" i="35"/>
  <c r="F261" i="35"/>
  <c r="F262" i="35"/>
  <c r="F263" i="35"/>
  <c r="F264" i="35"/>
  <c r="F265" i="35"/>
  <c r="F266" i="35"/>
  <c r="F267" i="35"/>
  <c r="F268" i="35"/>
  <c r="F269" i="35"/>
  <c r="F270" i="35"/>
  <c r="F271" i="35"/>
  <c r="F272" i="35"/>
  <c r="F273" i="35"/>
  <c r="F274" i="35"/>
  <c r="F275" i="35"/>
  <c r="F276" i="35"/>
  <c r="F277" i="35"/>
  <c r="F278" i="35"/>
  <c r="F279" i="35"/>
  <c r="F280" i="35"/>
  <c r="F281" i="35"/>
  <c r="F282" i="35"/>
  <c r="F283" i="35"/>
  <c r="F284" i="35"/>
  <c r="F285" i="35"/>
  <c r="F286" i="35"/>
  <c r="F287" i="35"/>
  <c r="F288" i="35"/>
  <c r="F289" i="35"/>
  <c r="F290" i="35"/>
  <c r="F291" i="35"/>
  <c r="F292" i="35"/>
  <c r="F293" i="35"/>
  <c r="F294" i="35"/>
  <c r="F295" i="35"/>
  <c r="F296" i="35"/>
  <c r="F297" i="35"/>
  <c r="F298" i="35"/>
  <c r="F299" i="35"/>
  <c r="F300" i="35"/>
  <c r="F301" i="35"/>
  <c r="F302" i="35"/>
  <c r="F303" i="35"/>
  <c r="F304" i="35"/>
  <c r="E9" i="35"/>
  <c r="E10" i="35"/>
  <c r="E11" i="35"/>
  <c r="E12" i="35"/>
  <c r="E13" i="35"/>
  <c r="E14" i="35"/>
  <c r="E15" i="35"/>
  <c r="E16" i="35"/>
  <c r="E17" i="35"/>
  <c r="E18" i="35"/>
  <c r="E19" i="35"/>
  <c r="E20" i="35"/>
  <c r="E21" i="35"/>
  <c r="E22" i="35"/>
  <c r="E23" i="35"/>
  <c r="E24" i="35"/>
  <c r="E25" i="35"/>
  <c r="E26" i="35"/>
  <c r="E27" i="35"/>
  <c r="E28" i="35"/>
  <c r="E29" i="35"/>
  <c r="E30" i="35"/>
  <c r="E31" i="35"/>
  <c r="E32" i="35"/>
  <c r="E33" i="35"/>
  <c r="E34" i="35"/>
  <c r="E35" i="35"/>
  <c r="E36" i="35"/>
  <c r="E37" i="35"/>
  <c r="E38" i="35"/>
  <c r="E39" i="35"/>
  <c r="E40" i="35"/>
  <c r="E41" i="35"/>
  <c r="E42" i="35"/>
  <c r="E43" i="35"/>
  <c r="E44" i="35"/>
  <c r="E45" i="35"/>
  <c r="E46" i="35"/>
  <c r="E47" i="35"/>
  <c r="E48" i="35"/>
  <c r="E49" i="35"/>
  <c r="E50" i="35"/>
  <c r="E51" i="35"/>
  <c r="E52" i="35"/>
  <c r="E53" i="35"/>
  <c r="E54" i="35"/>
  <c r="E55" i="35"/>
  <c r="E56" i="35"/>
  <c r="E57" i="35"/>
  <c r="E58" i="35"/>
  <c r="E59" i="35"/>
  <c r="E60" i="35"/>
  <c r="E61" i="35"/>
  <c r="E62" i="35"/>
  <c r="E63" i="35"/>
  <c r="E64" i="35"/>
  <c r="E65" i="35"/>
  <c r="E66" i="35"/>
  <c r="E67" i="35"/>
  <c r="E68" i="35"/>
  <c r="E69" i="35"/>
  <c r="E70" i="35"/>
  <c r="E71" i="35"/>
  <c r="E72" i="35"/>
  <c r="E73" i="35"/>
  <c r="E74" i="35"/>
  <c r="E75" i="35"/>
  <c r="E76" i="35"/>
  <c r="E77" i="35"/>
  <c r="E78" i="35"/>
  <c r="E79" i="35"/>
  <c r="E80" i="35"/>
  <c r="E81" i="35"/>
  <c r="E82" i="35"/>
  <c r="E83" i="35"/>
  <c r="E84" i="35"/>
  <c r="E85" i="35"/>
  <c r="E86" i="35"/>
  <c r="E87" i="35"/>
  <c r="E88" i="35"/>
  <c r="E89" i="35"/>
  <c r="E90" i="35"/>
  <c r="E91" i="35"/>
  <c r="E92" i="35"/>
  <c r="E93" i="35"/>
  <c r="E94" i="35"/>
  <c r="E95" i="35"/>
  <c r="E96" i="35"/>
  <c r="E97" i="35"/>
  <c r="E98" i="35"/>
  <c r="E99" i="35"/>
  <c r="E100" i="35"/>
  <c r="E101" i="35"/>
  <c r="E102" i="35"/>
  <c r="E103" i="35"/>
  <c r="E104" i="35"/>
  <c r="E105" i="35"/>
  <c r="E106" i="35"/>
  <c r="E107" i="35"/>
  <c r="E108" i="35"/>
  <c r="E109" i="35"/>
  <c r="E110" i="35"/>
  <c r="E111" i="35"/>
  <c r="E112" i="35"/>
  <c r="E113" i="35"/>
  <c r="E114" i="35"/>
  <c r="E115" i="35"/>
  <c r="E116" i="35"/>
  <c r="E117" i="35"/>
  <c r="E118" i="35"/>
  <c r="E119" i="35"/>
  <c r="E120" i="35"/>
  <c r="E121" i="35"/>
  <c r="E122" i="35"/>
  <c r="E123" i="35"/>
  <c r="E124" i="35"/>
  <c r="E125" i="35"/>
  <c r="E126" i="35"/>
  <c r="E127" i="35"/>
  <c r="E128" i="35"/>
  <c r="E129" i="35"/>
  <c r="E130" i="35"/>
  <c r="E131" i="35"/>
  <c r="E132" i="35"/>
  <c r="E133" i="35"/>
  <c r="E134" i="35"/>
  <c r="E135" i="35"/>
  <c r="E136" i="35"/>
  <c r="E137" i="35"/>
  <c r="E138" i="35"/>
  <c r="E139" i="35"/>
  <c r="E140" i="35"/>
  <c r="E141" i="35"/>
  <c r="E142" i="35"/>
  <c r="E143" i="35"/>
  <c r="E144" i="35"/>
  <c r="E145" i="35"/>
  <c r="E146" i="35"/>
  <c r="E147" i="35"/>
  <c r="E148" i="35"/>
  <c r="E149" i="35"/>
  <c r="E150" i="35"/>
  <c r="E151" i="35"/>
  <c r="E152" i="35"/>
  <c r="E153" i="35"/>
  <c r="E154" i="35"/>
  <c r="E155" i="35"/>
  <c r="E156" i="35"/>
  <c r="E157" i="35"/>
  <c r="E158" i="35"/>
  <c r="E159" i="35"/>
  <c r="E160" i="35"/>
  <c r="E161" i="35"/>
  <c r="E162" i="35"/>
  <c r="E163" i="35"/>
  <c r="E164" i="35"/>
  <c r="E165" i="35"/>
  <c r="E166" i="35"/>
  <c r="E167" i="35"/>
  <c r="E168" i="35"/>
  <c r="E169" i="35"/>
  <c r="E170" i="35"/>
  <c r="E171" i="35"/>
  <c r="E172" i="35"/>
  <c r="E173" i="35"/>
  <c r="E174" i="35"/>
  <c r="E175" i="35"/>
  <c r="E176" i="35"/>
  <c r="E177" i="35"/>
  <c r="E178" i="35"/>
  <c r="E179" i="35"/>
  <c r="E180" i="35"/>
  <c r="E181" i="35"/>
  <c r="E182" i="35"/>
  <c r="E183" i="35"/>
  <c r="E184" i="35"/>
  <c r="E185" i="35"/>
  <c r="E186" i="35"/>
  <c r="E187" i="35"/>
  <c r="E188" i="35"/>
  <c r="E189" i="35"/>
  <c r="E190" i="35"/>
  <c r="E191" i="35"/>
  <c r="E192" i="35"/>
  <c r="E193" i="35"/>
  <c r="E194" i="35"/>
  <c r="E195" i="35"/>
  <c r="E196" i="35"/>
  <c r="E197" i="35"/>
  <c r="E198" i="35"/>
  <c r="E199" i="35"/>
  <c r="E200" i="35"/>
  <c r="E201" i="35"/>
  <c r="E202" i="35"/>
  <c r="E203" i="35"/>
  <c r="E204" i="35"/>
  <c r="E205" i="35"/>
  <c r="E206" i="35"/>
  <c r="E207" i="35"/>
  <c r="E208" i="35"/>
  <c r="E209" i="35"/>
  <c r="E210" i="35"/>
  <c r="E211" i="35"/>
  <c r="E212" i="35"/>
  <c r="E213" i="35"/>
  <c r="E214" i="35"/>
  <c r="E215" i="35"/>
  <c r="E216" i="35"/>
  <c r="E217" i="35"/>
  <c r="E218" i="35"/>
  <c r="E219" i="35"/>
  <c r="E220" i="35"/>
  <c r="E221" i="35"/>
  <c r="E222" i="35"/>
  <c r="E223" i="35"/>
  <c r="E224" i="35"/>
  <c r="E225" i="35"/>
  <c r="E226" i="35"/>
  <c r="E227" i="35"/>
  <c r="E228" i="35"/>
  <c r="E229" i="35"/>
  <c r="E230" i="35"/>
  <c r="E231" i="35"/>
  <c r="E232" i="35"/>
  <c r="E233" i="35"/>
  <c r="E234" i="35"/>
  <c r="E235" i="35"/>
  <c r="E236" i="35"/>
  <c r="E237" i="35"/>
  <c r="E238" i="35"/>
  <c r="E239" i="35"/>
  <c r="E240" i="35"/>
  <c r="E241" i="35"/>
  <c r="E242" i="35"/>
  <c r="E243" i="35"/>
  <c r="E244" i="35"/>
  <c r="E245" i="35"/>
  <c r="E246" i="35"/>
  <c r="E247" i="35"/>
  <c r="E248" i="35"/>
  <c r="E249" i="35"/>
  <c r="E250" i="35"/>
  <c r="E251" i="35"/>
  <c r="E252" i="35"/>
  <c r="E253" i="35"/>
  <c r="E254" i="35"/>
  <c r="E255" i="35"/>
  <c r="E256" i="35"/>
  <c r="E257" i="35"/>
  <c r="E258" i="35"/>
  <c r="E259" i="35"/>
  <c r="E260" i="35"/>
  <c r="E261" i="35"/>
  <c r="E262" i="35"/>
  <c r="E263" i="35"/>
  <c r="E264" i="35"/>
  <c r="E265" i="35"/>
  <c r="E266" i="35"/>
  <c r="E267" i="35"/>
  <c r="E268" i="35"/>
  <c r="E269" i="35"/>
  <c r="E270" i="35"/>
  <c r="E271" i="35"/>
  <c r="E272" i="35"/>
  <c r="E273" i="35"/>
  <c r="E274" i="35"/>
  <c r="E275" i="35"/>
  <c r="E276" i="35"/>
  <c r="E277" i="35"/>
  <c r="E278" i="35"/>
  <c r="E279" i="35"/>
  <c r="E280" i="35"/>
  <c r="E281" i="35"/>
  <c r="E282" i="35"/>
  <c r="E283" i="35"/>
  <c r="E284" i="35"/>
  <c r="E285" i="35"/>
  <c r="E286" i="35"/>
  <c r="E287" i="35"/>
  <c r="E288" i="35"/>
  <c r="E289" i="35"/>
  <c r="E290" i="35"/>
  <c r="E291" i="35"/>
  <c r="E292" i="35"/>
  <c r="E293" i="35"/>
  <c r="E294" i="35"/>
  <c r="E295" i="35"/>
  <c r="E296" i="35"/>
  <c r="E297" i="35"/>
  <c r="E298" i="35"/>
  <c r="E299" i="35"/>
  <c r="E300" i="35"/>
  <c r="E301" i="35"/>
  <c r="E302" i="35"/>
  <c r="E303" i="35"/>
  <c r="E304" i="35"/>
  <c r="D5" i="35"/>
  <c r="D6" i="35"/>
  <c r="D7" i="35"/>
  <c r="D8" i="35"/>
  <c r="D9" i="35"/>
  <c r="D10" i="35"/>
  <c r="D11" i="35"/>
  <c r="D12" i="35"/>
  <c r="D13" i="35"/>
  <c r="D14" i="35"/>
  <c r="D15" i="35"/>
  <c r="D16" i="35"/>
  <c r="D17" i="35"/>
  <c r="D18" i="35"/>
  <c r="D19" i="35"/>
  <c r="D20" i="35"/>
  <c r="D21" i="35"/>
  <c r="D22" i="35"/>
  <c r="D23" i="35"/>
  <c r="D24" i="35"/>
  <c r="D25" i="35"/>
  <c r="D26" i="35"/>
  <c r="D27" i="35"/>
  <c r="D28" i="35"/>
  <c r="D29" i="35"/>
  <c r="D30" i="35"/>
  <c r="D31" i="35"/>
  <c r="D32" i="35"/>
  <c r="D33" i="35"/>
  <c r="D34" i="35"/>
  <c r="D35" i="35"/>
  <c r="D36" i="35"/>
  <c r="D37" i="35"/>
  <c r="D38" i="35"/>
  <c r="D39" i="35"/>
  <c r="D40" i="35"/>
  <c r="D41" i="35"/>
  <c r="D42" i="35"/>
  <c r="D43" i="35"/>
  <c r="D44" i="35"/>
  <c r="D45" i="35"/>
  <c r="D46" i="35"/>
  <c r="D47" i="35"/>
  <c r="D48" i="35"/>
  <c r="D49" i="35"/>
  <c r="D50" i="35"/>
  <c r="D51" i="35"/>
  <c r="D52" i="35"/>
  <c r="D53" i="35"/>
  <c r="D54" i="35"/>
  <c r="D55" i="35"/>
  <c r="D56" i="35"/>
  <c r="D57" i="35"/>
  <c r="D58" i="35"/>
  <c r="D59" i="35"/>
  <c r="D60" i="35"/>
  <c r="D61" i="35"/>
  <c r="D62" i="35"/>
  <c r="D63" i="35"/>
  <c r="D64" i="35"/>
  <c r="D65" i="35"/>
  <c r="D66" i="35"/>
  <c r="D67" i="35"/>
  <c r="D68" i="35"/>
  <c r="D69" i="35"/>
  <c r="D70" i="35"/>
  <c r="D71" i="35"/>
  <c r="D72" i="35"/>
  <c r="D73" i="35"/>
  <c r="D74" i="35"/>
  <c r="D75" i="35"/>
  <c r="D76" i="35"/>
  <c r="D77" i="35"/>
  <c r="D78" i="35"/>
  <c r="D79" i="35"/>
  <c r="D80" i="35"/>
  <c r="D81" i="35"/>
  <c r="D82" i="35"/>
  <c r="D83" i="35"/>
  <c r="D84" i="35"/>
  <c r="D85" i="35"/>
  <c r="D86" i="35"/>
  <c r="D87" i="35"/>
  <c r="D88" i="35"/>
  <c r="D89" i="35"/>
  <c r="D90" i="35"/>
  <c r="D91" i="35"/>
  <c r="D92" i="35"/>
  <c r="D93" i="35"/>
  <c r="D94" i="35"/>
  <c r="D95" i="35"/>
  <c r="D96" i="35"/>
  <c r="D97" i="35"/>
  <c r="D98" i="35"/>
  <c r="D99" i="35"/>
  <c r="D100" i="35"/>
  <c r="D101" i="35"/>
  <c r="D102" i="35"/>
  <c r="D103" i="35"/>
  <c r="D104" i="35"/>
  <c r="D105" i="35"/>
  <c r="D106" i="35"/>
  <c r="D107" i="35"/>
  <c r="D108" i="35"/>
  <c r="D109" i="35"/>
  <c r="D110" i="35"/>
  <c r="D111" i="35"/>
  <c r="D112" i="35"/>
  <c r="D113" i="35"/>
  <c r="D114" i="35"/>
  <c r="D115" i="35"/>
  <c r="D116" i="35"/>
  <c r="D117" i="35"/>
  <c r="D118" i="35"/>
  <c r="D119" i="35"/>
  <c r="D120" i="35"/>
  <c r="D121" i="35"/>
  <c r="D122" i="35"/>
  <c r="D123" i="35"/>
  <c r="D124" i="35"/>
  <c r="D125" i="35"/>
  <c r="D126" i="35"/>
  <c r="D127" i="35"/>
  <c r="D128" i="35"/>
  <c r="D129" i="35"/>
  <c r="D130" i="35"/>
  <c r="D131" i="35"/>
  <c r="D132" i="35"/>
  <c r="D133" i="35"/>
  <c r="D134" i="35"/>
  <c r="D135" i="35"/>
  <c r="D136" i="35"/>
  <c r="D137" i="35"/>
  <c r="D138" i="35"/>
  <c r="D139" i="35"/>
  <c r="D140" i="35"/>
  <c r="D141" i="35"/>
  <c r="D142" i="35"/>
  <c r="D143" i="35"/>
  <c r="D144" i="35"/>
  <c r="D145" i="35"/>
  <c r="D146" i="35"/>
  <c r="D147" i="35"/>
  <c r="D148" i="35"/>
  <c r="D149" i="35"/>
  <c r="D150" i="35"/>
  <c r="D151" i="35"/>
  <c r="D152" i="35"/>
  <c r="D153" i="35"/>
  <c r="D154" i="35"/>
  <c r="D155" i="35"/>
  <c r="D156" i="35"/>
  <c r="D157" i="35"/>
  <c r="D158" i="35"/>
  <c r="D159" i="35"/>
  <c r="D160" i="35"/>
  <c r="D161" i="35"/>
  <c r="D162" i="35"/>
  <c r="D163" i="35"/>
  <c r="D164" i="35"/>
  <c r="D165" i="35"/>
  <c r="D166" i="35"/>
  <c r="D167" i="35"/>
  <c r="D168" i="35"/>
  <c r="D169" i="35"/>
  <c r="D170" i="35"/>
  <c r="D171" i="35"/>
  <c r="D172" i="35"/>
  <c r="D173" i="35"/>
  <c r="D174" i="35"/>
  <c r="D175" i="35"/>
  <c r="D176" i="35"/>
  <c r="D177" i="35"/>
  <c r="D178" i="35"/>
  <c r="D179" i="35"/>
  <c r="D180" i="35"/>
  <c r="D181" i="35"/>
  <c r="D182" i="35"/>
  <c r="D183" i="35"/>
  <c r="D184" i="35"/>
  <c r="D185" i="35"/>
  <c r="D186" i="35"/>
  <c r="D187" i="35"/>
  <c r="D188" i="35"/>
  <c r="D189" i="35"/>
  <c r="D190" i="35"/>
  <c r="D191" i="35"/>
  <c r="D192" i="35"/>
  <c r="D193" i="35"/>
  <c r="D194" i="35"/>
  <c r="D195" i="35"/>
  <c r="D196" i="35"/>
  <c r="D197" i="35"/>
  <c r="D198" i="35"/>
  <c r="D199" i="35"/>
  <c r="D200" i="35"/>
  <c r="D201" i="35"/>
  <c r="D202" i="35"/>
  <c r="D203" i="35"/>
  <c r="D204" i="35"/>
  <c r="D205" i="35"/>
  <c r="D206" i="35"/>
  <c r="D207" i="35"/>
  <c r="D208" i="35"/>
  <c r="D209" i="35"/>
  <c r="D210" i="35"/>
  <c r="D211" i="35"/>
  <c r="D212" i="35"/>
  <c r="D213" i="35"/>
  <c r="D214" i="35"/>
  <c r="D215" i="35"/>
  <c r="D216" i="35"/>
  <c r="D217" i="35"/>
  <c r="D218" i="35"/>
  <c r="D219" i="35"/>
  <c r="D220" i="35"/>
  <c r="D221" i="35"/>
  <c r="D222" i="35"/>
  <c r="D223" i="35"/>
  <c r="D224" i="35"/>
  <c r="D225" i="35"/>
  <c r="D226" i="35"/>
  <c r="D227" i="35"/>
  <c r="D228" i="35"/>
  <c r="D229" i="35"/>
  <c r="D230" i="35"/>
  <c r="D231" i="35"/>
  <c r="D232" i="35"/>
  <c r="D233" i="35"/>
  <c r="D234" i="35"/>
  <c r="D235" i="35"/>
  <c r="D236" i="35"/>
  <c r="D237" i="35"/>
  <c r="D238" i="35"/>
  <c r="D239" i="35"/>
  <c r="D240" i="35"/>
  <c r="D241" i="35"/>
  <c r="D242" i="35"/>
  <c r="D243" i="35"/>
  <c r="D244" i="35"/>
  <c r="D245" i="35"/>
  <c r="D246" i="35"/>
  <c r="D247" i="35"/>
  <c r="D248" i="35"/>
  <c r="D249" i="35"/>
  <c r="D250" i="35"/>
  <c r="D251" i="35"/>
  <c r="D252" i="35"/>
  <c r="D253" i="35"/>
  <c r="D254" i="35"/>
  <c r="D255" i="35"/>
  <c r="D256" i="35"/>
  <c r="D257" i="35"/>
  <c r="D258" i="35"/>
  <c r="D259" i="35"/>
  <c r="D260" i="35"/>
  <c r="D261" i="35"/>
  <c r="D262" i="35"/>
  <c r="D263" i="35"/>
  <c r="D264" i="35"/>
  <c r="D265" i="35"/>
  <c r="D266" i="35"/>
  <c r="D267" i="35"/>
  <c r="D268" i="35"/>
  <c r="D269" i="35"/>
  <c r="D270" i="35"/>
  <c r="D271" i="35"/>
  <c r="D272" i="35"/>
  <c r="D273" i="35"/>
  <c r="D274" i="35"/>
  <c r="D275" i="35"/>
  <c r="D276" i="35"/>
  <c r="D277" i="35"/>
  <c r="D278" i="35"/>
  <c r="D279" i="35"/>
  <c r="D280" i="35"/>
  <c r="D281" i="35"/>
  <c r="D282" i="35"/>
  <c r="D283" i="35"/>
  <c r="D284" i="35"/>
  <c r="D285" i="35"/>
  <c r="D286" i="35"/>
  <c r="D287" i="35"/>
  <c r="D288" i="35"/>
  <c r="D289" i="35"/>
  <c r="D290" i="35"/>
  <c r="D291" i="35"/>
  <c r="D292" i="35"/>
  <c r="D293" i="35"/>
  <c r="D294" i="35"/>
  <c r="D295" i="35"/>
  <c r="D296" i="35"/>
  <c r="D297" i="35"/>
  <c r="D298" i="35"/>
  <c r="D299" i="35"/>
  <c r="D300" i="35"/>
  <c r="D301" i="35"/>
  <c r="D302" i="35"/>
  <c r="D303" i="35"/>
  <c r="D304" i="35"/>
  <c r="W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97" i="10"/>
  <c r="R298" i="10"/>
  <c r="R299" i="10"/>
  <c r="R300" i="10"/>
  <c r="R301" i="10"/>
  <c r="R302" i="10"/>
  <c r="R303" i="10"/>
  <c r="R304" i="10"/>
  <c r="R305" i="10"/>
  <c r="R306" i="10"/>
  <c r="R307" i="10"/>
  <c r="R308" i="10"/>
  <c r="R309" i="10"/>
  <c r="R310" i="10"/>
  <c r="R311" i="10"/>
  <c r="R312" i="10"/>
  <c r="R313" i="10"/>
  <c r="R314" i="10"/>
  <c r="R315" i="10"/>
  <c r="R316" i="10"/>
  <c r="R317" i="10"/>
  <c r="R318" i="10"/>
  <c r="R319" i="10"/>
  <c r="R320" i="10"/>
  <c r="R321" i="10"/>
  <c r="R322" i="10"/>
  <c r="R323" i="10"/>
  <c r="R324" i="10"/>
  <c r="R325" i="10"/>
  <c r="R326" i="10"/>
  <c r="R327" i="10"/>
  <c r="R328" i="10"/>
  <c r="R329" i="10"/>
  <c r="R330" i="10"/>
  <c r="R331" i="10"/>
  <c r="R332" i="10"/>
  <c r="R333" i="10"/>
  <c r="R334" i="10"/>
  <c r="R335" i="10"/>
  <c r="R336" i="10"/>
  <c r="R337" i="10"/>
  <c r="R338" i="10"/>
  <c r="R339" i="10"/>
  <c r="R340" i="10"/>
  <c r="R341" i="10"/>
  <c r="R342" i="10"/>
  <c r="R343" i="10"/>
  <c r="R344" i="10"/>
  <c r="R345" i="10"/>
  <c r="R346" i="10"/>
  <c r="R347" i="10"/>
  <c r="R348" i="10"/>
  <c r="R349" i="10"/>
  <c r="R350" i="10"/>
  <c r="R351" i="10"/>
  <c r="R352" i="10"/>
  <c r="R353" i="10"/>
  <c r="R354" i="10"/>
  <c r="R355" i="10"/>
  <c r="R356" i="10"/>
  <c r="R357" i="10"/>
  <c r="R358" i="10"/>
  <c r="R359" i="10"/>
  <c r="R360" i="10"/>
  <c r="R361" i="10"/>
  <c r="R362" i="10"/>
  <c r="R363" i="10"/>
  <c r="R364" i="10"/>
  <c r="R365" i="10"/>
  <c r="R366" i="10"/>
  <c r="R367" i="10"/>
  <c r="R369" i="10"/>
  <c r="R370" i="10"/>
  <c r="R371" i="10"/>
  <c r="R372" i="10"/>
  <c r="R373" i="10"/>
  <c r="R374" i="10"/>
  <c r="R375" i="10"/>
  <c r="R376" i="10"/>
  <c r="R377" i="10"/>
  <c r="R378" i="10"/>
  <c r="R379" i="10"/>
  <c r="R380" i="10"/>
  <c r="R381" i="10"/>
  <c r="R382" i="10"/>
  <c r="R383" i="10"/>
  <c r="R384" i="10"/>
  <c r="R385" i="10"/>
  <c r="R386" i="10"/>
  <c r="R387" i="10"/>
  <c r="R388" i="10"/>
  <c r="R389" i="10"/>
  <c r="R390" i="10"/>
  <c r="R391" i="10"/>
  <c r="R392" i="10"/>
  <c r="R393" i="10"/>
  <c r="R394" i="10"/>
  <c r="R395" i="10"/>
  <c r="R396" i="10"/>
  <c r="R397" i="10"/>
  <c r="R398" i="10"/>
  <c r="R399" i="10"/>
  <c r="R400" i="10"/>
  <c r="R401" i="10"/>
  <c r="R402" i="10"/>
  <c r="R403" i="10"/>
  <c r="R404" i="10"/>
  <c r="R405" i="10"/>
  <c r="R406" i="10"/>
  <c r="R407" i="10"/>
  <c r="R408" i="10"/>
  <c r="R409" i="10"/>
  <c r="R410" i="10"/>
  <c r="R411" i="10"/>
  <c r="R412" i="10"/>
  <c r="R413" i="10"/>
  <c r="R414" i="10"/>
  <c r="R415" i="10"/>
  <c r="R416" i="10"/>
  <c r="R417" i="10"/>
  <c r="R418" i="10"/>
  <c r="R419" i="10"/>
  <c r="R420" i="10"/>
  <c r="R421" i="10"/>
  <c r="R422" i="10"/>
  <c r="R423" i="10"/>
  <c r="R424" i="10"/>
  <c r="R425" i="10"/>
  <c r="R426" i="10"/>
  <c r="R427" i="10"/>
  <c r="R428" i="10"/>
  <c r="R429" i="10"/>
  <c r="R430" i="10"/>
  <c r="R431" i="10"/>
  <c r="R432" i="10"/>
  <c r="R433" i="10"/>
  <c r="R434" i="10"/>
  <c r="R435" i="10"/>
  <c r="R436" i="10"/>
  <c r="R437" i="10"/>
  <c r="R438" i="10"/>
  <c r="R439" i="10"/>
  <c r="R440" i="10"/>
  <c r="R441" i="10"/>
  <c r="R442" i="10"/>
  <c r="R443" i="10"/>
  <c r="R444" i="10"/>
  <c r="R445" i="10"/>
  <c r="R446" i="10"/>
  <c r="R447" i="10"/>
  <c r="R448" i="10"/>
  <c r="R449" i="10"/>
  <c r="R450" i="10"/>
  <c r="R451" i="10"/>
  <c r="R452" i="10"/>
  <c r="R453" i="10"/>
  <c r="R454" i="10"/>
  <c r="R455" i="10"/>
  <c r="R456" i="10"/>
  <c r="R457" i="10"/>
  <c r="R458" i="10"/>
  <c r="R459" i="10"/>
  <c r="R460" i="10"/>
  <c r="R461" i="10"/>
  <c r="R462" i="10"/>
  <c r="R463" i="10"/>
  <c r="R464" i="10"/>
  <c r="R465" i="10"/>
  <c r="R466" i="10"/>
  <c r="R467" i="10"/>
  <c r="R468" i="10"/>
  <c r="R469" i="10"/>
  <c r="R470" i="10"/>
  <c r="R471" i="10"/>
  <c r="R472" i="10"/>
  <c r="R473" i="10"/>
  <c r="R474" i="10"/>
  <c r="R475" i="10"/>
  <c r="R476" i="10"/>
  <c r="R477" i="10"/>
  <c r="R478" i="10"/>
  <c r="R479" i="10"/>
  <c r="R480" i="10"/>
  <c r="R481" i="10"/>
  <c r="R482" i="10"/>
  <c r="R483" i="10"/>
  <c r="R484" i="10"/>
  <c r="R485" i="10"/>
  <c r="R486" i="10"/>
  <c r="R487" i="10"/>
  <c r="R488" i="10"/>
  <c r="R489" i="10"/>
  <c r="R490" i="10"/>
  <c r="R491" i="10"/>
  <c r="R492" i="10"/>
  <c r="R493" i="10"/>
  <c r="R494" i="10"/>
  <c r="R495" i="10"/>
  <c r="R496" i="10"/>
  <c r="R497" i="10"/>
  <c r="R498" i="10"/>
  <c r="R499" i="10"/>
  <c r="R500" i="10"/>
  <c r="R501" i="10"/>
  <c r="R502" i="10"/>
  <c r="R503" i="10"/>
  <c r="R504" i="10"/>
  <c r="R505" i="10"/>
  <c r="R506" i="10"/>
  <c r="R507" i="10"/>
  <c r="R508" i="10"/>
  <c r="R509" i="10"/>
  <c r="R510" i="10"/>
  <c r="R511" i="10"/>
  <c r="R512" i="10"/>
  <c r="R513" i="10"/>
  <c r="R514" i="10"/>
  <c r="R515" i="10"/>
  <c r="R516" i="10"/>
  <c r="R517" i="10"/>
  <c r="R518" i="10"/>
  <c r="R519" i="10"/>
  <c r="R520" i="10"/>
  <c r="R521" i="10"/>
  <c r="R522" i="10"/>
  <c r="R523" i="10"/>
  <c r="R524" i="10"/>
  <c r="R525" i="10"/>
  <c r="R526" i="10"/>
  <c r="R527" i="10"/>
  <c r="R528" i="10"/>
  <c r="R529" i="10"/>
  <c r="R530" i="10"/>
  <c r="R531" i="10"/>
  <c r="R532" i="10"/>
  <c r="R533" i="10"/>
  <c r="R534" i="10"/>
  <c r="R535" i="10"/>
  <c r="R536" i="10"/>
  <c r="R537" i="10"/>
  <c r="R538" i="10"/>
  <c r="R539" i="10"/>
  <c r="R540" i="10"/>
  <c r="R541" i="10"/>
  <c r="R542" i="10"/>
  <c r="R543" i="10"/>
  <c r="R544" i="10"/>
  <c r="R545" i="10"/>
  <c r="R546" i="10"/>
  <c r="R547" i="10"/>
  <c r="R548" i="10"/>
  <c r="R549" i="10"/>
  <c r="R550" i="10"/>
  <c r="R551" i="10"/>
  <c r="R552" i="10"/>
  <c r="R553" i="10"/>
  <c r="R554" i="10"/>
  <c r="R555" i="10"/>
  <c r="R556" i="10"/>
  <c r="R557" i="10"/>
  <c r="R558" i="10"/>
  <c r="R559" i="10"/>
  <c r="R560" i="10"/>
  <c r="R561" i="10"/>
  <c r="R562" i="10"/>
  <c r="R563" i="10"/>
  <c r="R564" i="10"/>
  <c r="R565" i="10"/>
  <c r="R566" i="10"/>
  <c r="R567" i="10"/>
  <c r="R568" i="10"/>
  <c r="R569" i="10"/>
  <c r="R570" i="10"/>
  <c r="R571" i="10"/>
  <c r="R572" i="10"/>
  <c r="R573" i="10"/>
  <c r="R574" i="10"/>
  <c r="R575" i="10"/>
  <c r="R576" i="10"/>
  <c r="R577" i="10"/>
  <c r="R578" i="10"/>
  <c r="R579" i="10"/>
  <c r="R580" i="10"/>
  <c r="R581" i="10"/>
  <c r="R582" i="10"/>
  <c r="R583" i="10"/>
  <c r="R584" i="10"/>
  <c r="R585" i="10"/>
  <c r="R586" i="10"/>
  <c r="R587" i="10"/>
  <c r="R588" i="10"/>
  <c r="R589" i="10"/>
  <c r="R590" i="10"/>
  <c r="R591" i="10"/>
  <c r="R592" i="10"/>
  <c r="R593" i="10"/>
  <c r="R594" i="10"/>
  <c r="R595" i="10"/>
  <c r="R596" i="10"/>
  <c r="R597" i="10"/>
  <c r="R598" i="10"/>
  <c r="R599" i="10"/>
  <c r="R600" i="10"/>
  <c r="R601" i="10"/>
  <c r="R602" i="10"/>
  <c r="R603" i="10"/>
  <c r="R604" i="10"/>
  <c r="R605" i="10"/>
  <c r="R606" i="10"/>
  <c r="R607" i="10"/>
  <c r="R608" i="10"/>
  <c r="R609" i="10"/>
  <c r="R610" i="10"/>
  <c r="R611" i="10"/>
  <c r="R612" i="10"/>
  <c r="R613" i="10"/>
  <c r="R614" i="10"/>
  <c r="R615" i="10"/>
  <c r="R616" i="10"/>
  <c r="R617" i="10"/>
  <c r="R618" i="10"/>
  <c r="R619" i="10"/>
  <c r="R620" i="10"/>
  <c r="R621" i="10"/>
  <c r="R622" i="10"/>
  <c r="R623" i="10"/>
  <c r="R624" i="10"/>
  <c r="R625" i="10"/>
  <c r="R626" i="10"/>
  <c r="R627" i="10"/>
  <c r="R628" i="10"/>
  <c r="R629" i="10"/>
  <c r="R630" i="10"/>
  <c r="R631" i="10"/>
  <c r="R632" i="10"/>
  <c r="R633" i="10"/>
  <c r="R634" i="10"/>
  <c r="R635" i="10"/>
  <c r="R636" i="10"/>
  <c r="R637" i="10"/>
  <c r="R638" i="10"/>
  <c r="R639" i="10"/>
  <c r="R640" i="10"/>
  <c r="R641" i="10"/>
  <c r="R642" i="10"/>
  <c r="R643" i="10"/>
  <c r="R644" i="10"/>
  <c r="R645" i="10"/>
  <c r="R646" i="10"/>
  <c r="R647" i="10"/>
  <c r="R648" i="10"/>
  <c r="R649" i="10"/>
  <c r="R650" i="10"/>
  <c r="R651" i="10"/>
  <c r="R652" i="10"/>
  <c r="R653" i="10"/>
  <c r="R654" i="10"/>
  <c r="R655" i="10"/>
  <c r="R656" i="10"/>
  <c r="R657" i="10"/>
  <c r="R658" i="10"/>
  <c r="R659" i="10"/>
  <c r="R660" i="10"/>
  <c r="R661" i="10"/>
  <c r="R662" i="10"/>
  <c r="R663" i="10"/>
  <c r="R664" i="10"/>
  <c r="R665" i="10"/>
  <c r="R666" i="10"/>
  <c r="R667" i="10"/>
  <c r="R668" i="10"/>
  <c r="R669" i="10"/>
  <c r="R670" i="10"/>
  <c r="R671" i="10"/>
  <c r="R672" i="10"/>
  <c r="R673" i="10"/>
  <c r="R674" i="10"/>
  <c r="R675" i="10"/>
  <c r="R676" i="10"/>
  <c r="R677" i="10"/>
  <c r="R678" i="10"/>
  <c r="R679" i="10"/>
  <c r="R680" i="10"/>
  <c r="R681" i="10"/>
  <c r="R682" i="10"/>
  <c r="R683" i="10"/>
  <c r="R684" i="10"/>
  <c r="R685" i="10"/>
  <c r="R686" i="10"/>
  <c r="R687" i="10"/>
  <c r="R688" i="10"/>
  <c r="R689" i="10"/>
  <c r="R690" i="10"/>
  <c r="R691" i="10"/>
  <c r="R692" i="10"/>
  <c r="R693" i="10"/>
  <c r="R694" i="10"/>
  <c r="R695" i="10"/>
  <c r="R696" i="10"/>
  <c r="R697" i="10"/>
  <c r="R698" i="10"/>
  <c r="R699" i="10"/>
  <c r="R700" i="10"/>
  <c r="R701" i="10"/>
  <c r="R702" i="10"/>
  <c r="R703" i="10"/>
  <c r="R704" i="10"/>
  <c r="R705" i="10"/>
  <c r="R706" i="10"/>
  <c r="R707" i="10"/>
  <c r="R708" i="10"/>
  <c r="R709" i="10"/>
  <c r="R710" i="10"/>
  <c r="R711" i="10"/>
  <c r="R712" i="10"/>
  <c r="R713" i="10"/>
  <c r="R714" i="10"/>
  <c r="R715" i="10"/>
  <c r="R716" i="10"/>
  <c r="R717" i="10"/>
  <c r="R718" i="10"/>
  <c r="R719" i="10"/>
  <c r="R720" i="10"/>
  <c r="R721" i="10"/>
  <c r="R722" i="10"/>
  <c r="R723" i="10"/>
  <c r="R724" i="10"/>
  <c r="R725" i="10"/>
  <c r="R726" i="10"/>
  <c r="R727" i="10"/>
  <c r="R728" i="10"/>
  <c r="R729" i="10"/>
  <c r="R730" i="10"/>
  <c r="R731" i="10"/>
  <c r="R732" i="10"/>
  <c r="R733" i="10"/>
  <c r="R734" i="10"/>
  <c r="R735" i="10"/>
  <c r="R736" i="10"/>
  <c r="R737" i="10"/>
  <c r="R738" i="10"/>
  <c r="R739" i="10"/>
  <c r="R740" i="10"/>
  <c r="R741" i="10"/>
  <c r="R742" i="10"/>
  <c r="R743" i="10"/>
  <c r="R744" i="10"/>
  <c r="R745" i="10"/>
  <c r="R746" i="10"/>
  <c r="R747" i="10"/>
  <c r="R748" i="10"/>
  <c r="R749" i="10"/>
  <c r="R750" i="10"/>
  <c r="R751" i="10"/>
  <c r="R752" i="10"/>
  <c r="R753" i="10"/>
  <c r="R754" i="10"/>
  <c r="R755" i="10"/>
  <c r="R756" i="10"/>
  <c r="R757" i="10"/>
  <c r="R758" i="10"/>
  <c r="R759" i="10"/>
  <c r="R760" i="10"/>
  <c r="R761" i="10"/>
  <c r="R762" i="10"/>
  <c r="R763" i="10"/>
  <c r="R764" i="10"/>
  <c r="R765" i="10"/>
  <c r="R766" i="10"/>
  <c r="R767" i="10"/>
  <c r="R768" i="10"/>
  <c r="R769" i="10"/>
  <c r="R770" i="10"/>
  <c r="R771" i="10"/>
  <c r="R772" i="10"/>
  <c r="R773" i="10"/>
  <c r="R774" i="10"/>
  <c r="R775" i="10"/>
  <c r="R776" i="10"/>
  <c r="R777" i="10"/>
  <c r="R778" i="10"/>
  <c r="R779" i="10"/>
  <c r="R780" i="10"/>
  <c r="R781" i="10"/>
  <c r="R782" i="10"/>
  <c r="R783" i="10"/>
  <c r="R784" i="10"/>
  <c r="R785" i="10"/>
  <c r="R786" i="10"/>
  <c r="R787" i="10"/>
  <c r="R788" i="10"/>
  <c r="R789" i="10"/>
  <c r="R790" i="10"/>
  <c r="R791" i="10"/>
  <c r="R792" i="10"/>
  <c r="R793" i="10"/>
  <c r="R794" i="10"/>
  <c r="R795" i="10"/>
  <c r="R796" i="10"/>
  <c r="R797" i="10"/>
  <c r="R798" i="10"/>
  <c r="R799" i="10"/>
  <c r="R800" i="10"/>
  <c r="R801" i="10"/>
  <c r="R802" i="10"/>
  <c r="R803" i="10"/>
  <c r="R804" i="10"/>
  <c r="R805" i="10"/>
  <c r="R806" i="10"/>
  <c r="R807" i="10"/>
  <c r="R808" i="10"/>
  <c r="R809" i="10"/>
  <c r="R810" i="10"/>
  <c r="R811" i="10"/>
  <c r="R812" i="10"/>
  <c r="R813" i="10"/>
  <c r="R814" i="10"/>
  <c r="R815" i="10"/>
  <c r="R816" i="10"/>
  <c r="R817" i="10"/>
  <c r="R818" i="10"/>
  <c r="R819" i="10"/>
  <c r="R820" i="10"/>
  <c r="R821" i="10"/>
  <c r="R822" i="10"/>
  <c r="R823" i="10"/>
  <c r="R824" i="10"/>
  <c r="R825" i="10"/>
  <c r="R826" i="10"/>
  <c r="R827" i="10"/>
  <c r="R828" i="10"/>
  <c r="R829" i="10"/>
  <c r="R830" i="10"/>
  <c r="R831" i="10"/>
  <c r="R832" i="10"/>
  <c r="R833" i="10"/>
  <c r="R834" i="10"/>
  <c r="R835" i="10"/>
  <c r="R836" i="10"/>
  <c r="R837" i="10"/>
  <c r="R5" i="10"/>
  <c r="V12" i="10"/>
  <c r="AB230" i="10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5" i="15"/>
  <c r="B6" i="35"/>
  <c r="B7" i="35" s="1"/>
  <c r="B8" i="35" s="1"/>
  <c r="B9" i="35" s="1"/>
  <c r="B10" i="35" s="1"/>
  <c r="B11" i="35" s="1"/>
  <c r="B12" i="35" s="1"/>
  <c r="B13" i="35" s="1"/>
  <c r="B14" i="35" s="1"/>
  <c r="B15" i="35" s="1"/>
  <c r="B16" i="35" s="1"/>
  <c r="B17" i="35" s="1"/>
  <c r="B18" i="35" s="1"/>
  <c r="B19" i="35" s="1"/>
  <c r="B20" i="35" s="1"/>
  <c r="B21" i="35" s="1"/>
  <c r="B22" i="35" s="1"/>
  <c r="B23" i="35" s="1"/>
  <c r="B24" i="35" s="1"/>
  <c r="B25" i="35" s="1"/>
  <c r="B26" i="35" s="1"/>
  <c r="B27" i="35" s="1"/>
  <c r="B28" i="35" s="1"/>
  <c r="B29" i="35" s="1"/>
  <c r="B30" i="35" s="1"/>
  <c r="B31" i="35" s="1"/>
  <c r="B32" i="35" s="1"/>
  <c r="B33" i="35" s="1"/>
  <c r="B34" i="35" s="1"/>
  <c r="B35" i="35" s="1"/>
  <c r="B36" i="35" s="1"/>
  <c r="B37" i="35" s="1"/>
  <c r="B38" i="35" s="1"/>
  <c r="B39" i="35" s="1"/>
  <c r="B40" i="35" s="1"/>
  <c r="B41" i="35" s="1"/>
  <c r="B42" i="35" s="1"/>
  <c r="B43" i="35" s="1"/>
  <c r="B44" i="35" s="1"/>
  <c r="B45" i="35" s="1"/>
  <c r="B46" i="35" s="1"/>
  <c r="B47" i="35" s="1"/>
  <c r="B48" i="35" s="1"/>
  <c r="B49" i="35" s="1"/>
  <c r="B50" i="35" s="1"/>
  <c r="B51" i="35" s="1"/>
  <c r="B52" i="35" s="1"/>
  <c r="B53" i="35" s="1"/>
  <c r="B54" i="35" s="1"/>
  <c r="B55" i="35" s="1"/>
  <c r="B56" i="35" s="1"/>
  <c r="B57" i="35" s="1"/>
  <c r="B58" i="35" s="1"/>
  <c r="B59" i="35" s="1"/>
  <c r="B60" i="35" s="1"/>
  <c r="B61" i="35" s="1"/>
  <c r="B62" i="35" s="1"/>
  <c r="B63" i="35" s="1"/>
  <c r="B64" i="35" s="1"/>
  <c r="B65" i="35" s="1"/>
  <c r="B66" i="35" s="1"/>
  <c r="B67" i="35" s="1"/>
  <c r="B68" i="35" s="1"/>
  <c r="B69" i="35" s="1"/>
  <c r="B70" i="35" s="1"/>
  <c r="B71" i="35" s="1"/>
  <c r="B72" i="35" s="1"/>
  <c r="B73" i="35" s="1"/>
  <c r="B74" i="35" s="1"/>
  <c r="B75" i="35" s="1"/>
  <c r="B76" i="35" s="1"/>
  <c r="B77" i="35" s="1"/>
  <c r="B78" i="35" s="1"/>
  <c r="B79" i="35" s="1"/>
  <c r="B80" i="35" s="1"/>
  <c r="B81" i="35" s="1"/>
  <c r="B82" i="35" s="1"/>
  <c r="B83" i="35" s="1"/>
  <c r="B84" i="35" s="1"/>
  <c r="B85" i="35" s="1"/>
  <c r="B86" i="35" s="1"/>
  <c r="B87" i="35" s="1"/>
  <c r="B88" i="35" s="1"/>
  <c r="B89" i="35" s="1"/>
  <c r="B90" i="35" s="1"/>
  <c r="B91" i="35" s="1"/>
  <c r="B92" i="35" s="1"/>
  <c r="B93" i="35" s="1"/>
  <c r="B94" i="35" s="1"/>
  <c r="B95" i="35" s="1"/>
  <c r="B96" i="35" s="1"/>
  <c r="B97" i="35" s="1"/>
  <c r="B98" i="35" s="1"/>
  <c r="B99" i="35" s="1"/>
  <c r="B100" i="35" s="1"/>
  <c r="B101" i="35" s="1"/>
  <c r="B102" i="35" s="1"/>
  <c r="B103" i="35" s="1"/>
  <c r="B104" i="35" s="1"/>
  <c r="B105" i="35" s="1"/>
  <c r="B106" i="35" s="1"/>
  <c r="B107" i="35" s="1"/>
  <c r="B108" i="35" s="1"/>
  <c r="B109" i="35" s="1"/>
  <c r="B110" i="35" s="1"/>
  <c r="B111" i="35" s="1"/>
  <c r="B112" i="35" s="1"/>
  <c r="B113" i="35" s="1"/>
  <c r="B114" i="35" s="1"/>
  <c r="B115" i="35" s="1"/>
  <c r="B116" i="35" s="1"/>
  <c r="B117" i="35" s="1"/>
  <c r="B118" i="35" s="1"/>
  <c r="B119" i="35" s="1"/>
  <c r="B120" i="35" s="1"/>
  <c r="B121" i="35" s="1"/>
  <c r="B122" i="35" s="1"/>
  <c r="B123" i="35" s="1"/>
  <c r="B124" i="35" s="1"/>
  <c r="B125" i="35" s="1"/>
  <c r="B126" i="35" s="1"/>
  <c r="B127" i="35" s="1"/>
  <c r="B128" i="35" s="1"/>
  <c r="B129" i="35" s="1"/>
  <c r="B130" i="35" s="1"/>
  <c r="B131" i="35" s="1"/>
  <c r="B132" i="35" s="1"/>
  <c r="B133" i="35" s="1"/>
  <c r="B134" i="35" s="1"/>
  <c r="B135" i="35" s="1"/>
  <c r="B136" i="35" s="1"/>
  <c r="B137" i="35" s="1"/>
  <c r="B138" i="35" s="1"/>
  <c r="B139" i="35" s="1"/>
  <c r="B140" i="35" s="1"/>
  <c r="B141" i="35" s="1"/>
  <c r="B142" i="35" s="1"/>
  <c r="B143" i="35" s="1"/>
  <c r="B144" i="35" s="1"/>
  <c r="B145" i="35" s="1"/>
  <c r="B146" i="35" s="1"/>
  <c r="B147" i="35" s="1"/>
  <c r="B148" i="35" s="1"/>
  <c r="B149" i="35" s="1"/>
  <c r="B150" i="35" s="1"/>
  <c r="B151" i="35" s="1"/>
  <c r="B152" i="35" s="1"/>
  <c r="B153" i="35" s="1"/>
  <c r="B154" i="35" s="1"/>
  <c r="B155" i="35" s="1"/>
  <c r="B156" i="35" s="1"/>
  <c r="B157" i="35" s="1"/>
  <c r="B158" i="35" s="1"/>
  <c r="B159" i="35" s="1"/>
  <c r="B160" i="35" s="1"/>
  <c r="B161" i="35" s="1"/>
  <c r="B162" i="35" s="1"/>
  <c r="B163" i="35" s="1"/>
  <c r="B164" i="35" s="1"/>
  <c r="B165" i="35" s="1"/>
  <c r="B166" i="35" s="1"/>
  <c r="B167" i="35" s="1"/>
  <c r="B168" i="35" s="1"/>
  <c r="B169" i="35" s="1"/>
  <c r="B170" i="35" s="1"/>
  <c r="B171" i="35" s="1"/>
  <c r="B172" i="35" s="1"/>
  <c r="B173" i="35" s="1"/>
  <c r="B174" i="35" s="1"/>
  <c r="B175" i="35" s="1"/>
  <c r="B176" i="35" s="1"/>
  <c r="B177" i="35" s="1"/>
  <c r="B178" i="35" s="1"/>
  <c r="B179" i="35" s="1"/>
  <c r="B180" i="35" s="1"/>
  <c r="B181" i="35" s="1"/>
  <c r="B182" i="35" s="1"/>
  <c r="B183" i="35" s="1"/>
  <c r="B184" i="35" s="1"/>
  <c r="B185" i="35" s="1"/>
  <c r="B186" i="35" s="1"/>
  <c r="B187" i="35" s="1"/>
  <c r="B188" i="35" s="1"/>
  <c r="B189" i="35" s="1"/>
  <c r="B190" i="35" s="1"/>
  <c r="B191" i="35" s="1"/>
  <c r="B192" i="35" s="1"/>
  <c r="B193" i="35" s="1"/>
  <c r="B194" i="35" s="1"/>
  <c r="B195" i="35" s="1"/>
  <c r="B196" i="35" s="1"/>
  <c r="B197" i="35" s="1"/>
  <c r="B198" i="35" s="1"/>
  <c r="B199" i="35" s="1"/>
  <c r="B200" i="35" s="1"/>
  <c r="B201" i="35" s="1"/>
  <c r="B202" i="35" s="1"/>
  <c r="B203" i="35" s="1"/>
  <c r="B204" i="35" s="1"/>
  <c r="B205" i="35" s="1"/>
  <c r="B206" i="35" s="1"/>
  <c r="B207" i="35" s="1"/>
  <c r="B208" i="35" s="1"/>
  <c r="B209" i="35" s="1"/>
  <c r="B210" i="35" s="1"/>
  <c r="B211" i="35" s="1"/>
  <c r="B212" i="35" s="1"/>
  <c r="B213" i="35" s="1"/>
  <c r="B214" i="35" s="1"/>
  <c r="B215" i="35" s="1"/>
  <c r="B216" i="35" s="1"/>
  <c r="B217" i="35" s="1"/>
  <c r="B218" i="35" s="1"/>
  <c r="B219" i="35" s="1"/>
  <c r="B220" i="35" s="1"/>
  <c r="B221" i="35" s="1"/>
  <c r="B222" i="35" s="1"/>
  <c r="B223" i="35" s="1"/>
  <c r="B224" i="35" s="1"/>
  <c r="B225" i="35" s="1"/>
  <c r="B226" i="35" s="1"/>
  <c r="B227" i="35" s="1"/>
  <c r="B228" i="35" s="1"/>
  <c r="B229" i="35" s="1"/>
  <c r="B230" i="35" s="1"/>
  <c r="B231" i="35" s="1"/>
  <c r="B232" i="35" s="1"/>
  <c r="B233" i="35" s="1"/>
  <c r="B234" i="35" s="1"/>
  <c r="B235" i="35" s="1"/>
  <c r="B236" i="35" s="1"/>
  <c r="B237" i="35" s="1"/>
  <c r="B238" i="35" s="1"/>
  <c r="B239" i="35" s="1"/>
  <c r="B240" i="35" s="1"/>
  <c r="B241" i="35" s="1"/>
  <c r="B242" i="35" s="1"/>
  <c r="B243" i="35" s="1"/>
  <c r="B244" i="35" s="1"/>
  <c r="B245" i="35" s="1"/>
  <c r="B246" i="35" s="1"/>
  <c r="B247" i="35" s="1"/>
  <c r="B248" i="35" s="1"/>
  <c r="B249" i="35" s="1"/>
  <c r="B250" i="35" s="1"/>
  <c r="B251" i="35" s="1"/>
  <c r="B252" i="35" s="1"/>
  <c r="B253" i="35" s="1"/>
  <c r="B254" i="35" s="1"/>
  <c r="B255" i="35" s="1"/>
  <c r="B256" i="35" s="1"/>
  <c r="B257" i="35" s="1"/>
  <c r="B258" i="35" s="1"/>
  <c r="B259" i="35" s="1"/>
  <c r="B260" i="35" s="1"/>
  <c r="B261" i="35" s="1"/>
  <c r="B262" i="35" s="1"/>
  <c r="B263" i="35" s="1"/>
  <c r="B264" i="35" s="1"/>
  <c r="B265" i="35" s="1"/>
  <c r="B266" i="35" s="1"/>
  <c r="B267" i="35" s="1"/>
  <c r="B268" i="35" s="1"/>
  <c r="B269" i="35" s="1"/>
  <c r="B270" i="35" s="1"/>
  <c r="B271" i="35" s="1"/>
  <c r="B272" i="35" s="1"/>
  <c r="B273" i="35" s="1"/>
  <c r="B274" i="35" s="1"/>
  <c r="B275" i="35" s="1"/>
  <c r="B276" i="35" s="1"/>
  <c r="B277" i="35" s="1"/>
  <c r="B278" i="35" s="1"/>
  <c r="B279" i="35" s="1"/>
  <c r="B280" i="35" s="1"/>
  <c r="B281" i="35" s="1"/>
  <c r="B282" i="35" s="1"/>
  <c r="B283" i="35" s="1"/>
  <c r="B284" i="35" s="1"/>
  <c r="B285" i="35" s="1"/>
  <c r="B286" i="35" s="1"/>
  <c r="B287" i="35" s="1"/>
  <c r="B288" i="35" s="1"/>
  <c r="B289" i="35" s="1"/>
  <c r="B290" i="35" s="1"/>
  <c r="B291" i="35" s="1"/>
  <c r="B292" i="35" s="1"/>
  <c r="B293" i="35" s="1"/>
  <c r="B294" i="35" s="1"/>
  <c r="B295" i="35" s="1"/>
  <c r="B296" i="35" s="1"/>
  <c r="B297" i="35" s="1"/>
  <c r="B298" i="35" s="1"/>
  <c r="B299" i="35" s="1"/>
  <c r="B300" i="35" s="1"/>
  <c r="B301" i="35" s="1"/>
  <c r="B302" i="35" s="1"/>
  <c r="B303" i="35" s="1"/>
  <c r="B304" i="35" s="1"/>
  <c r="B2" i="35" a="1"/>
  <c r="B2" i="35" s="1"/>
  <c r="M6" i="34"/>
  <c r="M6" i="32"/>
  <c r="M12" i="34"/>
  <c r="M11" i="34"/>
  <c r="M10" i="34"/>
  <c r="M9" i="34"/>
  <c r="M8" i="34"/>
  <c r="M7" i="34"/>
  <c r="B6" i="34"/>
  <c r="B7" i="34" s="1"/>
  <c r="B8" i="34" s="1"/>
  <c r="B9" i="34" s="1"/>
  <c r="B10" i="34" s="1"/>
  <c r="B11" i="34" s="1"/>
  <c r="B12" i="34" s="1"/>
  <c r="B13" i="34" s="1"/>
  <c r="B14" i="34" s="1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B25" i="34" s="1"/>
  <c r="B26" i="34" s="1"/>
  <c r="B27" i="34" s="1"/>
  <c r="B28" i="34" s="1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B40" i="34" s="1"/>
  <c r="B41" i="34" s="1"/>
  <c r="B42" i="34" s="1"/>
  <c r="B43" i="34" s="1"/>
  <c r="B44" i="34" s="1"/>
  <c r="B45" i="34" s="1"/>
  <c r="B46" i="34" s="1"/>
  <c r="B47" i="34" s="1"/>
  <c r="B48" i="34" s="1"/>
  <c r="B49" i="34" s="1"/>
  <c r="B50" i="34" s="1"/>
  <c r="B51" i="34" s="1"/>
  <c r="B52" i="34" s="1"/>
  <c r="B53" i="34" s="1"/>
  <c r="B54" i="34" s="1"/>
  <c r="B55" i="34" s="1"/>
  <c r="B56" i="34" s="1"/>
  <c r="B57" i="34" s="1"/>
  <c r="B58" i="34" s="1"/>
  <c r="B59" i="34" s="1"/>
  <c r="B60" i="34" s="1"/>
  <c r="B61" i="34" s="1"/>
  <c r="B62" i="34" s="1"/>
  <c r="B63" i="34" s="1"/>
  <c r="B64" i="34" s="1"/>
  <c r="B65" i="34" s="1"/>
  <c r="B66" i="34" s="1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3" i="34" s="1"/>
  <c r="B84" i="34" s="1"/>
  <c r="B85" i="34" s="1"/>
  <c r="B86" i="34" s="1"/>
  <c r="B87" i="34" s="1"/>
  <c r="B88" i="34" s="1"/>
  <c r="B89" i="34" s="1"/>
  <c r="B90" i="34" s="1"/>
  <c r="B91" i="34" s="1"/>
  <c r="B92" i="34" s="1"/>
  <c r="B93" i="34" s="1"/>
  <c r="B94" i="34" s="1"/>
  <c r="B95" i="34" s="1"/>
  <c r="B96" i="34" s="1"/>
  <c r="B97" i="34" s="1"/>
  <c r="B98" i="34" s="1"/>
  <c r="B99" i="34" s="1"/>
  <c r="B100" i="34" s="1"/>
  <c r="B101" i="34" s="1"/>
  <c r="B102" i="34" s="1"/>
  <c r="B103" i="34" s="1"/>
  <c r="B104" i="34" s="1"/>
  <c r="B105" i="34" s="1"/>
  <c r="B106" i="34" s="1"/>
  <c r="B107" i="34" s="1"/>
  <c r="B108" i="34" s="1"/>
  <c r="B109" i="34" s="1"/>
  <c r="B110" i="34" s="1"/>
  <c r="B111" i="34" s="1"/>
  <c r="B112" i="34" s="1"/>
  <c r="B113" i="34" s="1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B127" i="34" s="1"/>
  <c r="B128" i="34" s="1"/>
  <c r="B129" i="34" s="1"/>
  <c r="B130" i="34" s="1"/>
  <c r="B131" i="34" s="1"/>
  <c r="B132" i="34" s="1"/>
  <c r="B133" i="34" s="1"/>
  <c r="B134" i="34" s="1"/>
  <c r="B135" i="34" s="1"/>
  <c r="B136" i="34" s="1"/>
  <c r="B137" i="34" s="1"/>
  <c r="B138" i="34" s="1"/>
  <c r="B139" i="34" s="1"/>
  <c r="B140" i="34" s="1"/>
  <c r="B141" i="34" s="1"/>
  <c r="B142" i="34" s="1"/>
  <c r="B143" i="34" s="1"/>
  <c r="B144" i="34" s="1"/>
  <c r="B145" i="34" s="1"/>
  <c r="B146" i="34" s="1"/>
  <c r="B147" i="34" s="1"/>
  <c r="B148" i="34" s="1"/>
  <c r="B149" i="34" s="1"/>
  <c r="B150" i="34" s="1"/>
  <c r="B151" i="34" s="1"/>
  <c r="B152" i="34" s="1"/>
  <c r="B153" i="34" s="1"/>
  <c r="B154" i="34" s="1"/>
  <c r="B155" i="34" s="1"/>
  <c r="B156" i="34" s="1"/>
  <c r="B157" i="34" s="1"/>
  <c r="B158" i="34" s="1"/>
  <c r="B159" i="34" s="1"/>
  <c r="B160" i="34" s="1"/>
  <c r="B161" i="34" s="1"/>
  <c r="B162" i="34" s="1"/>
  <c r="B163" i="34" s="1"/>
  <c r="B164" i="34" s="1"/>
  <c r="B165" i="34" s="1"/>
  <c r="B166" i="34" s="1"/>
  <c r="B167" i="34" s="1"/>
  <c r="B168" i="34" s="1"/>
  <c r="B169" i="34" s="1"/>
  <c r="B170" i="34" s="1"/>
  <c r="B171" i="34" s="1"/>
  <c r="B172" i="34" s="1"/>
  <c r="B173" i="34" s="1"/>
  <c r="B174" i="34" s="1"/>
  <c r="B175" i="34" s="1"/>
  <c r="B176" i="34" s="1"/>
  <c r="B177" i="34" s="1"/>
  <c r="B178" i="34" s="1"/>
  <c r="B179" i="34" s="1"/>
  <c r="B180" i="34" s="1"/>
  <c r="B181" i="34" s="1"/>
  <c r="B182" i="34" s="1"/>
  <c r="B183" i="34" s="1"/>
  <c r="B184" i="34" s="1"/>
  <c r="B185" i="34" s="1"/>
  <c r="B186" i="34" s="1"/>
  <c r="B187" i="34" s="1"/>
  <c r="B188" i="34" s="1"/>
  <c r="B189" i="34" s="1"/>
  <c r="B190" i="34" s="1"/>
  <c r="B191" i="34" s="1"/>
  <c r="B192" i="34" s="1"/>
  <c r="B193" i="34" s="1"/>
  <c r="B194" i="34" s="1"/>
  <c r="B195" i="34" s="1"/>
  <c r="B196" i="34" s="1"/>
  <c r="B197" i="34" s="1"/>
  <c r="B198" i="34" s="1"/>
  <c r="B199" i="34" s="1"/>
  <c r="B200" i="34" s="1"/>
  <c r="B201" i="34" s="1"/>
  <c r="B202" i="34" s="1"/>
  <c r="B203" i="34" s="1"/>
  <c r="B204" i="34" s="1"/>
  <c r="B205" i="34" s="1"/>
  <c r="B206" i="34" s="1"/>
  <c r="B207" i="34" s="1"/>
  <c r="B208" i="34" s="1"/>
  <c r="B209" i="34" s="1"/>
  <c r="B210" i="34" s="1"/>
  <c r="B211" i="34" s="1"/>
  <c r="B212" i="34" s="1"/>
  <c r="B213" i="34" s="1"/>
  <c r="B214" i="34" s="1"/>
  <c r="B215" i="34" s="1"/>
  <c r="B216" i="34" s="1"/>
  <c r="B217" i="34" s="1"/>
  <c r="B218" i="34" s="1"/>
  <c r="B219" i="34" s="1"/>
  <c r="B220" i="34" s="1"/>
  <c r="B221" i="34" s="1"/>
  <c r="B222" i="34" s="1"/>
  <c r="B223" i="34" s="1"/>
  <c r="B224" i="34" s="1"/>
  <c r="B225" i="34" s="1"/>
  <c r="B226" i="34" s="1"/>
  <c r="B227" i="34" s="1"/>
  <c r="B228" i="34" s="1"/>
  <c r="B229" i="34" s="1"/>
  <c r="B230" i="34" s="1"/>
  <c r="B231" i="34" s="1"/>
  <c r="B232" i="34" s="1"/>
  <c r="B233" i="34" s="1"/>
  <c r="B234" i="34" s="1"/>
  <c r="B235" i="34" s="1"/>
  <c r="B236" i="34" s="1"/>
  <c r="B237" i="34" s="1"/>
  <c r="B238" i="34" s="1"/>
  <c r="B239" i="34" s="1"/>
  <c r="B240" i="34" s="1"/>
  <c r="B241" i="34" s="1"/>
  <c r="B242" i="34" s="1"/>
  <c r="B243" i="34" s="1"/>
  <c r="B244" i="34" s="1"/>
  <c r="B245" i="34" s="1"/>
  <c r="B246" i="34" s="1"/>
  <c r="B247" i="34" s="1"/>
  <c r="B248" i="34" s="1"/>
  <c r="B249" i="34" s="1"/>
  <c r="B250" i="34" s="1"/>
  <c r="B251" i="34" s="1"/>
  <c r="B252" i="34" s="1"/>
  <c r="B253" i="34" s="1"/>
  <c r="B254" i="34" s="1"/>
  <c r="B255" i="34" s="1"/>
  <c r="B256" i="34" s="1"/>
  <c r="B257" i="34" s="1"/>
  <c r="B258" i="34" s="1"/>
  <c r="B259" i="34" s="1"/>
  <c r="B260" i="34" s="1"/>
  <c r="B261" i="34" s="1"/>
  <c r="B262" i="34" s="1"/>
  <c r="B263" i="34" s="1"/>
  <c r="B264" i="34" s="1"/>
  <c r="B265" i="34" s="1"/>
  <c r="B266" i="34" s="1"/>
  <c r="B267" i="34" s="1"/>
  <c r="B268" i="34" s="1"/>
  <c r="B269" i="34" s="1"/>
  <c r="B270" i="34" s="1"/>
  <c r="B271" i="34" s="1"/>
  <c r="B272" i="34" s="1"/>
  <c r="B273" i="34" s="1"/>
  <c r="B274" i="34" s="1"/>
  <c r="B275" i="34" s="1"/>
  <c r="B276" i="34" s="1"/>
  <c r="B277" i="34" s="1"/>
  <c r="B278" i="34" s="1"/>
  <c r="B279" i="34" s="1"/>
  <c r="B280" i="34" s="1"/>
  <c r="B281" i="34" s="1"/>
  <c r="B282" i="34" s="1"/>
  <c r="B283" i="34" s="1"/>
  <c r="B284" i="34" s="1"/>
  <c r="B285" i="34" s="1"/>
  <c r="B286" i="34" s="1"/>
  <c r="B287" i="34" s="1"/>
  <c r="B288" i="34" s="1"/>
  <c r="B289" i="34" s="1"/>
  <c r="B290" i="34" s="1"/>
  <c r="B291" i="34" s="1"/>
  <c r="B292" i="34" s="1"/>
  <c r="B293" i="34" s="1"/>
  <c r="B294" i="34" s="1"/>
  <c r="B295" i="34" s="1"/>
  <c r="B296" i="34" s="1"/>
  <c r="B297" i="34" s="1"/>
  <c r="B298" i="34" s="1"/>
  <c r="B299" i="34" s="1"/>
  <c r="B300" i="34" s="1"/>
  <c r="B301" i="34" s="1"/>
  <c r="B302" i="34" s="1"/>
  <c r="B303" i="34" s="1"/>
  <c r="B304" i="34" s="1"/>
  <c r="B305" i="34" s="1"/>
  <c r="B306" i="34" s="1"/>
  <c r="B307" i="34" s="1"/>
  <c r="B308" i="34" s="1"/>
  <c r="B309" i="34" s="1"/>
  <c r="B310" i="34" s="1"/>
  <c r="B311" i="34" s="1"/>
  <c r="B312" i="34" s="1"/>
  <c r="B313" i="34" s="1"/>
  <c r="B314" i="34" s="1"/>
  <c r="B315" i="34" s="1"/>
  <c r="B316" i="34" s="1"/>
  <c r="B317" i="34" s="1"/>
  <c r="B318" i="34" s="1"/>
  <c r="B319" i="34" s="1"/>
  <c r="B320" i="34" s="1"/>
  <c r="B321" i="34" s="1"/>
  <c r="B322" i="34" s="1"/>
  <c r="B323" i="34" s="1"/>
  <c r="B324" i="34" s="1"/>
  <c r="B325" i="34" s="1"/>
  <c r="B326" i="34" s="1"/>
  <c r="B327" i="34" s="1"/>
  <c r="B328" i="34" s="1"/>
  <c r="B329" i="34" s="1"/>
  <c r="B330" i="34" s="1"/>
  <c r="B331" i="34" s="1"/>
  <c r="B332" i="34" s="1"/>
  <c r="B333" i="34" s="1"/>
  <c r="B334" i="34" s="1"/>
  <c r="B335" i="34" s="1"/>
  <c r="B336" i="34" s="1"/>
  <c r="B337" i="34" s="1"/>
  <c r="B338" i="34" s="1"/>
  <c r="B339" i="34" s="1"/>
  <c r="B340" i="34" s="1"/>
  <c r="B341" i="34" s="1"/>
  <c r="B342" i="34" s="1"/>
  <c r="B343" i="34" s="1"/>
  <c r="B344" i="34" s="1"/>
  <c r="B345" i="34" s="1"/>
  <c r="B346" i="34" s="1"/>
  <c r="B347" i="34" s="1"/>
  <c r="B348" i="34" s="1"/>
  <c r="B349" i="34" s="1"/>
  <c r="B350" i="34" s="1"/>
  <c r="B351" i="34" s="1"/>
  <c r="B352" i="34" s="1"/>
  <c r="B353" i="34" s="1"/>
  <c r="B354" i="34" s="1"/>
  <c r="B355" i="34" s="1"/>
  <c r="B356" i="34" s="1"/>
  <c r="B357" i="34" s="1"/>
  <c r="B358" i="34" s="1"/>
  <c r="B359" i="34" s="1"/>
  <c r="B360" i="34" s="1"/>
  <c r="B361" i="34" s="1"/>
  <c r="B362" i="34" s="1"/>
  <c r="B363" i="34" s="1"/>
  <c r="B364" i="34" s="1"/>
  <c r="B365" i="34" s="1"/>
  <c r="B366" i="34" s="1"/>
  <c r="B367" i="34" s="1"/>
  <c r="B368" i="34" s="1"/>
  <c r="B369" i="34" s="1"/>
  <c r="B370" i="34" s="1"/>
  <c r="B371" i="34" s="1"/>
  <c r="B372" i="34" s="1"/>
  <c r="B373" i="34" s="1"/>
  <c r="B374" i="34" s="1"/>
  <c r="B375" i="34" s="1"/>
  <c r="B376" i="34" s="1"/>
  <c r="B377" i="34" s="1"/>
  <c r="B378" i="34" s="1"/>
  <c r="B379" i="34" s="1"/>
  <c r="B380" i="34" s="1"/>
  <c r="B381" i="34" s="1"/>
  <c r="B382" i="34" s="1"/>
  <c r="B383" i="34" s="1"/>
  <c r="B384" i="34" s="1"/>
  <c r="B385" i="34" s="1"/>
  <c r="B386" i="34" s="1"/>
  <c r="B387" i="34" s="1"/>
  <c r="B388" i="34" s="1"/>
  <c r="B389" i="34" s="1"/>
  <c r="B390" i="34" s="1"/>
  <c r="B391" i="34" s="1"/>
  <c r="B392" i="34" s="1"/>
  <c r="B393" i="34" s="1"/>
  <c r="B394" i="34" s="1"/>
  <c r="B395" i="34" s="1"/>
  <c r="B396" i="34" s="1"/>
  <c r="B397" i="34" s="1"/>
  <c r="B398" i="34" s="1"/>
  <c r="B399" i="34" s="1"/>
  <c r="B400" i="34" s="1"/>
  <c r="B401" i="34" s="1"/>
  <c r="B402" i="34" s="1"/>
  <c r="B403" i="34" s="1"/>
  <c r="B404" i="34" s="1"/>
  <c r="B405" i="34" s="1"/>
  <c r="B406" i="34" s="1"/>
  <c r="B407" i="34" s="1"/>
  <c r="B408" i="34" s="1"/>
  <c r="B409" i="34" s="1"/>
  <c r="B410" i="34" s="1"/>
  <c r="B411" i="34" s="1"/>
  <c r="B412" i="34" s="1"/>
  <c r="B413" i="34" s="1"/>
  <c r="B414" i="34" s="1"/>
  <c r="B415" i="34" s="1"/>
  <c r="B416" i="34" s="1"/>
  <c r="B417" i="34" s="1"/>
  <c r="B418" i="34" s="1"/>
  <c r="B419" i="34" s="1"/>
  <c r="B420" i="34" s="1"/>
  <c r="B421" i="34" s="1"/>
  <c r="B422" i="34" s="1"/>
  <c r="B423" i="34" s="1"/>
  <c r="B424" i="34" s="1"/>
  <c r="B425" i="34" s="1"/>
  <c r="B426" i="34" s="1"/>
  <c r="B427" i="34" s="1"/>
  <c r="B428" i="34" s="1"/>
  <c r="B429" i="34" s="1"/>
  <c r="B430" i="34" s="1"/>
  <c r="B431" i="34" s="1"/>
  <c r="B432" i="34" s="1"/>
  <c r="B433" i="34" s="1"/>
  <c r="B434" i="34" s="1"/>
  <c r="B435" i="34" s="1"/>
  <c r="B436" i="34" s="1"/>
  <c r="B437" i="34" s="1"/>
  <c r="B438" i="34" s="1"/>
  <c r="B439" i="34" s="1"/>
  <c r="B440" i="34" s="1"/>
  <c r="B441" i="34" s="1"/>
  <c r="B442" i="34" s="1"/>
  <c r="B443" i="34" s="1"/>
  <c r="B444" i="34" s="1"/>
  <c r="B445" i="34" s="1"/>
  <c r="B446" i="34" s="1"/>
  <c r="B447" i="34" s="1"/>
  <c r="B448" i="34" s="1"/>
  <c r="B449" i="34" s="1"/>
  <c r="B450" i="34" s="1"/>
  <c r="B451" i="34" s="1"/>
  <c r="B452" i="34" s="1"/>
  <c r="B453" i="34" s="1"/>
  <c r="B454" i="34" s="1"/>
  <c r="B455" i="34" s="1"/>
  <c r="B456" i="34" s="1"/>
  <c r="B457" i="34" s="1"/>
  <c r="B458" i="34" s="1"/>
  <c r="B459" i="34" s="1"/>
  <c r="B460" i="34" s="1"/>
  <c r="B461" i="34" s="1"/>
  <c r="B462" i="34" s="1"/>
  <c r="B463" i="34" s="1"/>
  <c r="B464" i="34" s="1"/>
  <c r="B465" i="34" s="1"/>
  <c r="B466" i="34" s="1"/>
  <c r="B467" i="34" s="1"/>
  <c r="B468" i="34" s="1"/>
  <c r="B469" i="34" s="1"/>
  <c r="B470" i="34" s="1"/>
  <c r="B471" i="34" s="1"/>
  <c r="B472" i="34" s="1"/>
  <c r="B473" i="34" s="1"/>
  <c r="B474" i="34" s="1"/>
  <c r="B475" i="34" s="1"/>
  <c r="B476" i="34" s="1"/>
  <c r="B477" i="34" s="1"/>
  <c r="B478" i="34" s="1"/>
  <c r="B479" i="34" s="1"/>
  <c r="B480" i="34" s="1"/>
  <c r="B481" i="34" s="1"/>
  <c r="B482" i="34" s="1"/>
  <c r="B483" i="34" s="1"/>
  <c r="B484" i="34" s="1"/>
  <c r="B485" i="34" s="1"/>
  <c r="B486" i="34" s="1"/>
  <c r="B487" i="34" s="1"/>
  <c r="B488" i="34" s="1"/>
  <c r="B489" i="34" s="1"/>
  <c r="B490" i="34" s="1"/>
  <c r="B491" i="34" s="1"/>
  <c r="B492" i="34" s="1"/>
  <c r="B493" i="34" s="1"/>
  <c r="B494" i="34" s="1"/>
  <c r="B495" i="34" s="1"/>
  <c r="B496" i="34" s="1"/>
  <c r="B497" i="34" s="1"/>
  <c r="B498" i="34" s="1"/>
  <c r="B499" i="34" s="1"/>
  <c r="B500" i="34" s="1"/>
  <c r="B501" i="34" s="1"/>
  <c r="B502" i="34" s="1"/>
  <c r="B503" i="34" s="1"/>
  <c r="B504" i="34" s="1"/>
  <c r="M5" i="34"/>
  <c r="B2" i="34" a="1"/>
  <c r="B2" i="34" s="1"/>
  <c r="B7" i="14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6" i="14"/>
  <c r="B9" i="32"/>
  <c r="B10" i="32" s="1"/>
  <c r="B11" i="32" s="1"/>
  <c r="B12" i="32" s="1"/>
  <c r="B13" i="32" s="1"/>
  <c r="B14" i="32" s="1"/>
  <c r="B15" i="32" s="1"/>
  <c r="B16" i="32" s="1"/>
  <c r="B17" i="32" s="1"/>
  <c r="B18" i="32" s="1"/>
  <c r="B19" i="32" s="1"/>
  <c r="B20" i="32" s="1"/>
  <c r="B21" i="32" s="1"/>
  <c r="B22" i="32" s="1"/>
  <c r="B23" i="32" s="1"/>
  <c r="B24" i="32" s="1"/>
  <c r="B25" i="32" s="1"/>
  <c r="B26" i="32" s="1"/>
  <c r="B27" i="32" s="1"/>
  <c r="B28" i="32" s="1"/>
  <c r="B29" i="32" s="1"/>
  <c r="B30" i="32" s="1"/>
  <c r="B31" i="32" s="1"/>
  <c r="B32" i="32" s="1"/>
  <c r="B33" i="32" s="1"/>
  <c r="B34" i="32" s="1"/>
  <c r="B35" i="32" s="1"/>
  <c r="B36" i="32" s="1"/>
  <c r="B37" i="32" s="1"/>
  <c r="B38" i="32" s="1"/>
  <c r="B39" i="32" s="1"/>
  <c r="B40" i="32" s="1"/>
  <c r="B41" i="32" s="1"/>
  <c r="B42" i="32" s="1"/>
  <c r="B43" i="32" s="1"/>
  <c r="B44" i="32" s="1"/>
  <c r="B45" i="32" s="1"/>
  <c r="B46" i="32" s="1"/>
  <c r="B47" i="32" s="1"/>
  <c r="B48" i="32" s="1"/>
  <c r="B49" i="32" s="1"/>
  <c r="B50" i="32" s="1"/>
  <c r="B51" i="32" s="1"/>
  <c r="B52" i="32" s="1"/>
  <c r="B53" i="32" s="1"/>
  <c r="B54" i="32" s="1"/>
  <c r="B55" i="32" s="1"/>
  <c r="B56" i="32" s="1"/>
  <c r="B57" i="32" s="1"/>
  <c r="B58" i="32" s="1"/>
  <c r="B59" i="32" s="1"/>
  <c r="B60" i="32" s="1"/>
  <c r="B61" i="32" s="1"/>
  <c r="B62" i="32" s="1"/>
  <c r="B63" i="32" s="1"/>
  <c r="B64" i="32" s="1"/>
  <c r="B65" i="32" s="1"/>
  <c r="B66" i="32" s="1"/>
  <c r="B67" i="32" s="1"/>
  <c r="B68" i="32" s="1"/>
  <c r="B69" i="32" s="1"/>
  <c r="B70" i="32" s="1"/>
  <c r="B71" i="32" s="1"/>
  <c r="B72" i="32" s="1"/>
  <c r="B73" i="32" s="1"/>
  <c r="B74" i="32" s="1"/>
  <c r="B75" i="32" s="1"/>
  <c r="B76" i="32" s="1"/>
  <c r="B77" i="32" s="1"/>
  <c r="B78" i="32" s="1"/>
  <c r="B79" i="32" s="1"/>
  <c r="B80" i="32" s="1"/>
  <c r="B81" i="32" s="1"/>
  <c r="B82" i="32" s="1"/>
  <c r="B83" i="32" s="1"/>
  <c r="B84" i="32" s="1"/>
  <c r="B85" i="32" s="1"/>
  <c r="B86" i="32" s="1"/>
  <c r="B87" i="32" s="1"/>
  <c r="B88" i="32" s="1"/>
  <c r="B89" i="32" s="1"/>
  <c r="B90" i="32" s="1"/>
  <c r="B91" i="32" s="1"/>
  <c r="B92" i="32" s="1"/>
  <c r="B93" i="32" s="1"/>
  <c r="B94" i="32" s="1"/>
  <c r="B95" i="32" s="1"/>
  <c r="B96" i="32" s="1"/>
  <c r="B97" i="32" s="1"/>
  <c r="B98" i="32" s="1"/>
  <c r="B99" i="32" s="1"/>
  <c r="B100" i="32" s="1"/>
  <c r="B101" i="32" s="1"/>
  <c r="B102" i="32" s="1"/>
  <c r="B103" i="32" s="1"/>
  <c r="B104" i="32" s="1"/>
  <c r="B105" i="32" s="1"/>
  <c r="B106" i="32" s="1"/>
  <c r="B107" i="32" s="1"/>
  <c r="B108" i="32" s="1"/>
  <c r="B109" i="32" s="1"/>
  <c r="B110" i="32" s="1"/>
  <c r="B111" i="32" s="1"/>
  <c r="B112" i="32" s="1"/>
  <c r="B113" i="32" s="1"/>
  <c r="B114" i="32" s="1"/>
  <c r="B115" i="32" s="1"/>
  <c r="B116" i="32" s="1"/>
  <c r="B117" i="32" s="1"/>
  <c r="B118" i="32" s="1"/>
  <c r="B119" i="32" s="1"/>
  <c r="B120" i="32" s="1"/>
  <c r="B121" i="32" s="1"/>
  <c r="B122" i="32" s="1"/>
  <c r="B123" i="32" s="1"/>
  <c r="B124" i="32" s="1"/>
  <c r="B125" i="32" s="1"/>
  <c r="B126" i="32" s="1"/>
  <c r="B127" i="32" s="1"/>
  <c r="B128" i="32" s="1"/>
  <c r="B129" i="32" s="1"/>
  <c r="B130" i="32" s="1"/>
  <c r="B131" i="32" s="1"/>
  <c r="B132" i="32" s="1"/>
  <c r="B133" i="32" s="1"/>
  <c r="B134" i="32" s="1"/>
  <c r="B135" i="32" s="1"/>
  <c r="B136" i="32" s="1"/>
  <c r="B137" i="32" s="1"/>
  <c r="B138" i="32" s="1"/>
  <c r="B139" i="32" s="1"/>
  <c r="B140" i="32" s="1"/>
  <c r="B141" i="32" s="1"/>
  <c r="B142" i="32" s="1"/>
  <c r="B143" i="32" s="1"/>
  <c r="B144" i="32" s="1"/>
  <c r="B145" i="32" s="1"/>
  <c r="B146" i="32" s="1"/>
  <c r="B147" i="32" s="1"/>
  <c r="B148" i="32" s="1"/>
  <c r="B149" i="32" s="1"/>
  <c r="B150" i="32" s="1"/>
  <c r="B151" i="32" s="1"/>
  <c r="B152" i="32" s="1"/>
  <c r="B153" i="32" s="1"/>
  <c r="B154" i="32" s="1"/>
  <c r="B155" i="32" s="1"/>
  <c r="B156" i="32" s="1"/>
  <c r="B157" i="32" s="1"/>
  <c r="B158" i="32" s="1"/>
  <c r="B159" i="32" s="1"/>
  <c r="B160" i="32" s="1"/>
  <c r="B161" i="32" s="1"/>
  <c r="B162" i="32" s="1"/>
  <c r="B163" i="32" s="1"/>
  <c r="B164" i="32" s="1"/>
  <c r="B165" i="32" s="1"/>
  <c r="B166" i="32" s="1"/>
  <c r="B167" i="32" s="1"/>
  <c r="B168" i="32" s="1"/>
  <c r="B169" i="32" s="1"/>
  <c r="B170" i="32" s="1"/>
  <c r="B171" i="32" s="1"/>
  <c r="B172" i="32" s="1"/>
  <c r="B173" i="32" s="1"/>
  <c r="B174" i="32" s="1"/>
  <c r="B175" i="32" s="1"/>
  <c r="B176" i="32" s="1"/>
  <c r="B177" i="32" s="1"/>
  <c r="B178" i="32" s="1"/>
  <c r="B179" i="32" s="1"/>
  <c r="B180" i="32" s="1"/>
  <c r="B181" i="32" s="1"/>
  <c r="B182" i="32" s="1"/>
  <c r="B183" i="32" s="1"/>
  <c r="B184" i="32" s="1"/>
  <c r="B185" i="32" s="1"/>
  <c r="B186" i="32" s="1"/>
  <c r="B187" i="32" s="1"/>
  <c r="B188" i="32" s="1"/>
  <c r="B189" i="32" s="1"/>
  <c r="B190" i="32" s="1"/>
  <c r="B191" i="32" s="1"/>
  <c r="B192" i="32" s="1"/>
  <c r="B193" i="32" s="1"/>
  <c r="B194" i="32" s="1"/>
  <c r="B195" i="32" s="1"/>
  <c r="B196" i="32" s="1"/>
  <c r="B197" i="32" s="1"/>
  <c r="B198" i="32" s="1"/>
  <c r="B199" i="32" s="1"/>
  <c r="B200" i="32" s="1"/>
  <c r="B201" i="32" s="1"/>
  <c r="B202" i="32" s="1"/>
  <c r="B203" i="32" s="1"/>
  <c r="B204" i="32" s="1"/>
  <c r="B205" i="32" s="1"/>
  <c r="B206" i="32" s="1"/>
  <c r="B207" i="32" s="1"/>
  <c r="B208" i="32" s="1"/>
  <c r="B209" i="32" s="1"/>
  <c r="B210" i="32" s="1"/>
  <c r="B211" i="32" s="1"/>
  <c r="B212" i="32" s="1"/>
  <c r="B213" i="32" s="1"/>
  <c r="B214" i="32" s="1"/>
  <c r="B215" i="32" s="1"/>
  <c r="B216" i="32" s="1"/>
  <c r="B217" i="32" s="1"/>
  <c r="B218" i="32" s="1"/>
  <c r="B219" i="32" s="1"/>
  <c r="B220" i="32" s="1"/>
  <c r="B221" i="32" s="1"/>
  <c r="B222" i="32" s="1"/>
  <c r="B223" i="32" s="1"/>
  <c r="B224" i="32" s="1"/>
  <c r="B225" i="32" s="1"/>
  <c r="B226" i="32" s="1"/>
  <c r="B227" i="32" s="1"/>
  <c r="B228" i="32" s="1"/>
  <c r="B229" i="32" s="1"/>
  <c r="B230" i="32" s="1"/>
  <c r="B231" i="32" s="1"/>
  <c r="B232" i="32" s="1"/>
  <c r="B233" i="32" s="1"/>
  <c r="B234" i="32" s="1"/>
  <c r="B235" i="32" s="1"/>
  <c r="B236" i="32" s="1"/>
  <c r="B237" i="32" s="1"/>
  <c r="B238" i="32" s="1"/>
  <c r="B239" i="32" s="1"/>
  <c r="B240" i="32" s="1"/>
  <c r="B241" i="32" s="1"/>
  <c r="B242" i="32" s="1"/>
  <c r="B243" i="32" s="1"/>
  <c r="B244" i="32" s="1"/>
  <c r="B245" i="32" s="1"/>
  <c r="B246" i="32" s="1"/>
  <c r="B247" i="32" s="1"/>
  <c r="B248" i="32" s="1"/>
  <c r="B249" i="32" s="1"/>
  <c r="B250" i="32" s="1"/>
  <c r="B251" i="32" s="1"/>
  <c r="B252" i="32" s="1"/>
  <c r="B253" i="32" s="1"/>
  <c r="B254" i="32" s="1"/>
  <c r="B255" i="32" s="1"/>
  <c r="B256" i="32" s="1"/>
  <c r="B257" i="32" s="1"/>
  <c r="B258" i="32" s="1"/>
  <c r="B259" i="32" s="1"/>
  <c r="B260" i="32" s="1"/>
  <c r="B261" i="32" s="1"/>
  <c r="B262" i="32" s="1"/>
  <c r="B263" i="32" s="1"/>
  <c r="B264" i="32" s="1"/>
  <c r="B265" i="32" s="1"/>
  <c r="B266" i="32" s="1"/>
  <c r="B267" i="32" s="1"/>
  <c r="B268" i="32" s="1"/>
  <c r="B269" i="32" s="1"/>
  <c r="B270" i="32" s="1"/>
  <c r="B271" i="32" s="1"/>
  <c r="B272" i="32" s="1"/>
  <c r="B273" i="32" s="1"/>
  <c r="B274" i="32" s="1"/>
  <c r="B275" i="32" s="1"/>
  <c r="B276" i="32" s="1"/>
  <c r="B277" i="32" s="1"/>
  <c r="B278" i="32" s="1"/>
  <c r="B279" i="32" s="1"/>
  <c r="B280" i="32" s="1"/>
  <c r="B281" i="32" s="1"/>
  <c r="B282" i="32" s="1"/>
  <c r="B283" i="32" s="1"/>
  <c r="B284" i="32" s="1"/>
  <c r="B285" i="32" s="1"/>
  <c r="B286" i="32" s="1"/>
  <c r="B287" i="32" s="1"/>
  <c r="B288" i="32" s="1"/>
  <c r="B289" i="32" s="1"/>
  <c r="B290" i="32" s="1"/>
  <c r="B291" i="32" s="1"/>
  <c r="B292" i="32" s="1"/>
  <c r="B293" i="32" s="1"/>
  <c r="B294" i="32" s="1"/>
  <c r="B295" i="32" s="1"/>
  <c r="B296" i="32" s="1"/>
  <c r="B297" i="32" s="1"/>
  <c r="B298" i="32" s="1"/>
  <c r="B299" i="32" s="1"/>
  <c r="B300" i="32" s="1"/>
  <c r="B301" i="32" s="1"/>
  <c r="B302" i="32" s="1"/>
  <c r="B303" i="32" s="1"/>
  <c r="B304" i="32" s="1"/>
  <c r="B305" i="32" s="1"/>
  <c r="B306" i="32" s="1"/>
  <c r="B307" i="32" s="1"/>
  <c r="B308" i="32" s="1"/>
  <c r="B309" i="32" s="1"/>
  <c r="B310" i="32" s="1"/>
  <c r="B311" i="32" s="1"/>
  <c r="B312" i="32" s="1"/>
  <c r="B313" i="32" s="1"/>
  <c r="B314" i="32" s="1"/>
  <c r="B315" i="32" s="1"/>
  <c r="B316" i="32" s="1"/>
  <c r="B317" i="32" s="1"/>
  <c r="B318" i="32" s="1"/>
  <c r="B319" i="32" s="1"/>
  <c r="B320" i="32" s="1"/>
  <c r="B321" i="32" s="1"/>
  <c r="B322" i="32" s="1"/>
  <c r="B323" i="32" s="1"/>
  <c r="B324" i="32" s="1"/>
  <c r="B325" i="32" s="1"/>
  <c r="B326" i="32" s="1"/>
  <c r="B327" i="32" s="1"/>
  <c r="B328" i="32" s="1"/>
  <c r="B329" i="32" s="1"/>
  <c r="B330" i="32" s="1"/>
  <c r="B331" i="32" s="1"/>
  <c r="B332" i="32" s="1"/>
  <c r="B333" i="32" s="1"/>
  <c r="B334" i="32" s="1"/>
  <c r="B335" i="32" s="1"/>
  <c r="B336" i="32" s="1"/>
  <c r="B337" i="32" s="1"/>
  <c r="B338" i="32" s="1"/>
  <c r="B339" i="32" s="1"/>
  <c r="B340" i="32" s="1"/>
  <c r="B341" i="32" s="1"/>
  <c r="B342" i="32" s="1"/>
  <c r="B343" i="32" s="1"/>
  <c r="B344" i="32" s="1"/>
  <c r="B345" i="32" s="1"/>
  <c r="B346" i="32" s="1"/>
  <c r="B347" i="32" s="1"/>
  <c r="B348" i="32" s="1"/>
  <c r="B349" i="32" s="1"/>
  <c r="B350" i="32" s="1"/>
  <c r="B351" i="32" s="1"/>
  <c r="B352" i="32" s="1"/>
  <c r="B353" i="32" s="1"/>
  <c r="B354" i="32" s="1"/>
  <c r="B355" i="32" s="1"/>
  <c r="B356" i="32" s="1"/>
  <c r="B357" i="32" s="1"/>
  <c r="B358" i="32" s="1"/>
  <c r="B359" i="32" s="1"/>
  <c r="B360" i="32" s="1"/>
  <c r="B361" i="32" s="1"/>
  <c r="B362" i="32" s="1"/>
  <c r="B363" i="32" s="1"/>
  <c r="B364" i="32" s="1"/>
  <c r="B365" i="32" s="1"/>
  <c r="B366" i="32" s="1"/>
  <c r="B367" i="32" s="1"/>
  <c r="B368" i="32" s="1"/>
  <c r="B369" i="32" s="1"/>
  <c r="B370" i="32" s="1"/>
  <c r="B371" i="32" s="1"/>
  <c r="B372" i="32" s="1"/>
  <c r="B373" i="32" s="1"/>
  <c r="B374" i="32" s="1"/>
  <c r="B375" i="32" s="1"/>
  <c r="B376" i="32" s="1"/>
  <c r="B377" i="32" s="1"/>
  <c r="B378" i="32" s="1"/>
  <c r="B379" i="32" s="1"/>
  <c r="B380" i="32" s="1"/>
  <c r="B381" i="32" s="1"/>
  <c r="B382" i="32" s="1"/>
  <c r="B383" i="32" s="1"/>
  <c r="B384" i="32" s="1"/>
  <c r="B385" i="32" s="1"/>
  <c r="B386" i="32" s="1"/>
  <c r="B387" i="32" s="1"/>
  <c r="B388" i="32" s="1"/>
  <c r="B389" i="32" s="1"/>
  <c r="B390" i="32" s="1"/>
  <c r="B391" i="32" s="1"/>
  <c r="B392" i="32" s="1"/>
  <c r="B393" i="32" s="1"/>
  <c r="B394" i="32" s="1"/>
  <c r="B395" i="32" s="1"/>
  <c r="B396" i="32" s="1"/>
  <c r="B397" i="32" s="1"/>
  <c r="B398" i="32" s="1"/>
  <c r="B399" i="32" s="1"/>
  <c r="B400" i="32" s="1"/>
  <c r="B401" i="32" s="1"/>
  <c r="B402" i="32" s="1"/>
  <c r="B403" i="32" s="1"/>
  <c r="B404" i="32" s="1"/>
  <c r="B405" i="32" s="1"/>
  <c r="B406" i="32" s="1"/>
  <c r="B407" i="32" s="1"/>
  <c r="B408" i="32" s="1"/>
  <c r="B409" i="32" s="1"/>
  <c r="B410" i="32" s="1"/>
  <c r="B411" i="32" s="1"/>
  <c r="B412" i="32" s="1"/>
  <c r="B413" i="32" s="1"/>
  <c r="B414" i="32" s="1"/>
  <c r="B415" i="32" s="1"/>
  <c r="B416" i="32" s="1"/>
  <c r="B417" i="32" s="1"/>
  <c r="B418" i="32" s="1"/>
  <c r="B419" i="32" s="1"/>
  <c r="B420" i="32" s="1"/>
  <c r="B421" i="32" s="1"/>
  <c r="B422" i="32" s="1"/>
  <c r="B423" i="32" s="1"/>
  <c r="B424" i="32" s="1"/>
  <c r="B425" i="32" s="1"/>
  <c r="B426" i="32" s="1"/>
  <c r="B427" i="32" s="1"/>
  <c r="B428" i="32" s="1"/>
  <c r="B429" i="32" s="1"/>
  <c r="B430" i="32" s="1"/>
  <c r="B431" i="32" s="1"/>
  <c r="B432" i="32" s="1"/>
  <c r="B433" i="32" s="1"/>
  <c r="B434" i="32" s="1"/>
  <c r="B435" i="32" s="1"/>
  <c r="B436" i="32" s="1"/>
  <c r="B437" i="32" s="1"/>
  <c r="B438" i="32" s="1"/>
  <c r="B439" i="32" s="1"/>
  <c r="B440" i="32" s="1"/>
  <c r="B441" i="32" s="1"/>
  <c r="B442" i="32" s="1"/>
  <c r="B443" i="32" s="1"/>
  <c r="B444" i="32" s="1"/>
  <c r="B445" i="32" s="1"/>
  <c r="B446" i="32" s="1"/>
  <c r="B447" i="32" s="1"/>
  <c r="B448" i="32" s="1"/>
  <c r="B449" i="32" s="1"/>
  <c r="B450" i="32" s="1"/>
  <c r="B451" i="32" s="1"/>
  <c r="B452" i="32" s="1"/>
  <c r="B453" i="32" s="1"/>
  <c r="B454" i="32" s="1"/>
  <c r="B455" i="32" s="1"/>
  <c r="B456" i="32" s="1"/>
  <c r="B457" i="32" s="1"/>
  <c r="B458" i="32" s="1"/>
  <c r="B459" i="32" s="1"/>
  <c r="B460" i="32" s="1"/>
  <c r="B461" i="32" s="1"/>
  <c r="B462" i="32" s="1"/>
  <c r="B463" i="32" s="1"/>
  <c r="B464" i="32" s="1"/>
  <c r="B465" i="32" s="1"/>
  <c r="B466" i="32" s="1"/>
  <c r="B467" i="32" s="1"/>
  <c r="B468" i="32" s="1"/>
  <c r="B469" i="32" s="1"/>
  <c r="B470" i="32" s="1"/>
  <c r="B471" i="32" s="1"/>
  <c r="B472" i="32" s="1"/>
  <c r="B473" i="32" s="1"/>
  <c r="B474" i="32" s="1"/>
  <c r="B475" i="32" s="1"/>
  <c r="B476" i="32" s="1"/>
  <c r="B477" i="32" s="1"/>
  <c r="B478" i="32" s="1"/>
  <c r="B479" i="32" s="1"/>
  <c r="B480" i="32" s="1"/>
  <c r="B481" i="32" s="1"/>
  <c r="B482" i="32" s="1"/>
  <c r="B483" i="32" s="1"/>
  <c r="B484" i="32" s="1"/>
  <c r="B485" i="32" s="1"/>
  <c r="B486" i="32" s="1"/>
  <c r="B487" i="32" s="1"/>
  <c r="B488" i="32" s="1"/>
  <c r="B489" i="32" s="1"/>
  <c r="B490" i="32" s="1"/>
  <c r="B491" i="32" s="1"/>
  <c r="B492" i="32" s="1"/>
  <c r="B493" i="32" s="1"/>
  <c r="B494" i="32" s="1"/>
  <c r="B495" i="32" s="1"/>
  <c r="B496" i="32" s="1"/>
  <c r="B497" i="32" s="1"/>
  <c r="B498" i="32" s="1"/>
  <c r="B499" i="32" s="1"/>
  <c r="B500" i="32" s="1"/>
  <c r="B501" i="32" s="1"/>
  <c r="B502" i="32" s="1"/>
  <c r="B503" i="32" s="1"/>
  <c r="B504" i="32" s="1"/>
  <c r="M8" i="32"/>
  <c r="M7" i="32"/>
  <c r="B7" i="32"/>
  <c r="B8" i="32" s="1"/>
  <c r="B6" i="32"/>
  <c r="M5" i="32"/>
  <c r="B2" i="32" a="1"/>
  <c r="B2" i="32" s="1"/>
  <c r="A7" i="30"/>
  <c r="A8" i="30" s="1"/>
  <c r="A9" i="30" s="1"/>
  <c r="A10" i="30" s="1"/>
  <c r="A11" i="30" s="1"/>
  <c r="A12" i="30" s="1"/>
  <c r="A13" i="30" s="1"/>
  <c r="A14" i="30" s="1"/>
  <c r="A15" i="30" s="1"/>
  <c r="A16" i="30" s="1"/>
  <c r="A17" i="30" s="1"/>
  <c r="A18" i="30" s="1"/>
  <c r="A19" i="30" s="1"/>
  <c r="A20" i="30" s="1"/>
  <c r="A21" i="30" s="1"/>
  <c r="A22" i="30" s="1"/>
  <c r="A23" i="30" s="1"/>
  <c r="A24" i="30"/>
  <c r="A25" i="30" s="1"/>
  <c r="A26" i="30" s="1"/>
  <c r="A27" i="30" s="1"/>
  <c r="A28" i="30" s="1"/>
  <c r="A29" i="30" s="1"/>
  <c r="A30" i="30" s="1"/>
  <c r="A31" i="30" s="1"/>
  <c r="A32" i="30" s="1"/>
  <c r="A33" i="30" s="1"/>
  <c r="A34" i="30" s="1"/>
  <c r="A35" i="30" s="1"/>
  <c r="A36" i="30" s="1"/>
  <c r="A37" i="30" s="1"/>
  <c r="A38" i="30" s="1"/>
  <c r="A39" i="30" s="1"/>
  <c r="A40" i="30" s="1"/>
  <c r="A41" i="30" s="1"/>
  <c r="A42" i="30" s="1"/>
  <c r="A43" i="30" s="1"/>
  <c r="A44" i="30" s="1"/>
  <c r="A45" i="30" s="1"/>
  <c r="A46" i="30" s="1"/>
  <c r="A47" i="30" s="1"/>
  <c r="A48" i="30" s="1"/>
  <c r="A49" i="30" s="1"/>
  <c r="A50" i="30" s="1"/>
  <c r="A51" i="30" s="1"/>
  <c r="A52" i="30" s="1"/>
  <c r="A53" i="30" s="1"/>
  <c r="A54" i="30" s="1"/>
  <c r="A55" i="30" s="1"/>
  <c r="A56" i="30" s="1"/>
  <c r="A57" i="30" s="1"/>
  <c r="A58" i="30" s="1"/>
  <c r="A59" i="30" s="1"/>
  <c r="A60" i="30" s="1"/>
  <c r="A61" i="30" s="1"/>
  <c r="A62" i="30" s="1"/>
  <c r="A63" i="30" s="1"/>
  <c r="A64" i="30" s="1"/>
  <c r="A65" i="30" s="1"/>
  <c r="A66" i="30" s="1"/>
  <c r="A67" i="30" s="1"/>
  <c r="A68" i="30" s="1"/>
  <c r="A69" i="30" s="1"/>
  <c r="A70" i="30" s="1"/>
  <c r="A71" i="30" s="1"/>
  <c r="A72" i="30" s="1"/>
  <c r="A73" i="30" s="1"/>
  <c r="A74" i="30" s="1"/>
  <c r="A75" i="30" s="1"/>
  <c r="A76" i="30" s="1"/>
  <c r="A77" i="30" s="1"/>
  <c r="A78" i="30" s="1"/>
  <c r="A79" i="30" s="1"/>
  <c r="A80" i="30" s="1"/>
  <c r="A81" i="30" s="1"/>
  <c r="A82" i="30" s="1"/>
  <c r="A83" i="30" s="1"/>
  <c r="A84" i="30" s="1"/>
  <c r="A85" i="30" s="1"/>
  <c r="A86" i="30" s="1"/>
  <c r="A87" i="30" s="1"/>
  <c r="A88" i="30" s="1"/>
  <c r="A89" i="30" s="1"/>
  <c r="A90" i="30" s="1"/>
  <c r="A91" i="30" s="1"/>
  <c r="A92" i="30" s="1"/>
  <c r="A93" i="30" s="1"/>
  <c r="A94" i="30" s="1"/>
  <c r="A95" i="30" s="1"/>
  <c r="A96" i="30" s="1"/>
  <c r="A97" i="30" s="1"/>
  <c r="A98" i="30" s="1"/>
  <c r="A99" i="30" s="1"/>
  <c r="A100" i="30" s="1"/>
  <c r="A101" i="30" s="1"/>
  <c r="A102" i="30" s="1"/>
  <c r="A103" i="30" s="1"/>
  <c r="A104" i="30" s="1"/>
  <c r="A105" i="30" s="1"/>
  <c r="A106" i="30" s="1"/>
  <c r="A107" i="30" s="1"/>
  <c r="A108" i="30" s="1"/>
  <c r="A109" i="30" s="1"/>
  <c r="A110" i="30" s="1"/>
  <c r="A111" i="30" s="1"/>
  <c r="A112" i="30" s="1"/>
  <c r="A113" i="30" s="1"/>
  <c r="A114" i="30" s="1"/>
  <c r="A115" i="30" s="1"/>
  <c r="A116" i="30" s="1"/>
  <c r="A117" i="30" s="1"/>
  <c r="A118" i="30" s="1"/>
  <c r="A119" i="30" s="1"/>
  <c r="A120" i="30" s="1"/>
  <c r="A121" i="30" s="1"/>
  <c r="A122" i="30" s="1"/>
  <c r="A123" i="30" s="1"/>
  <c r="A124" i="30" s="1"/>
  <c r="A125" i="30" s="1"/>
  <c r="A126" i="30" s="1"/>
  <c r="A127" i="30" s="1"/>
  <c r="A128" i="30" s="1"/>
  <c r="A129" i="30" s="1"/>
  <c r="A130" i="30" s="1"/>
  <c r="A131" i="30" s="1"/>
  <c r="A132" i="30" s="1"/>
  <c r="A133" i="30" s="1"/>
  <c r="A134" i="30" s="1"/>
  <c r="A135" i="30" s="1"/>
  <c r="A136" i="30" s="1"/>
  <c r="A137" i="30" s="1"/>
  <c r="A138" i="30" s="1"/>
  <c r="A139" i="30" s="1"/>
  <c r="A140" i="30" s="1"/>
  <c r="A141" i="30" s="1"/>
  <c r="A142" i="30" s="1"/>
  <c r="A143" i="30" s="1"/>
  <c r="A144" i="30" s="1"/>
  <c r="A145" i="30" s="1"/>
  <c r="A146" i="30" s="1"/>
  <c r="A147" i="30" s="1"/>
  <c r="A148" i="30" s="1"/>
  <c r="A149" i="30" s="1"/>
  <c r="A150" i="30" s="1"/>
  <c r="A151" i="30" s="1"/>
  <c r="A152" i="30" s="1"/>
  <c r="A153" i="30" s="1"/>
  <c r="A154" i="30" s="1"/>
  <c r="A155" i="30" s="1"/>
  <c r="A156" i="30" s="1"/>
  <c r="A157" i="30" s="1"/>
  <c r="A158" i="30" s="1"/>
  <c r="A159" i="30" s="1"/>
  <c r="A160" i="30" s="1"/>
  <c r="A161" i="30" s="1"/>
  <c r="A162" i="30" s="1"/>
  <c r="A163" i="30" s="1"/>
  <c r="A164" i="30" s="1"/>
  <c r="A165" i="30" s="1"/>
  <c r="A166" i="30" s="1"/>
  <c r="A167" i="30" s="1"/>
  <c r="A168" i="30" s="1"/>
  <c r="A169" i="30" s="1"/>
  <c r="A170" i="30" s="1"/>
  <c r="A171" i="30" s="1"/>
  <c r="A172" i="30" s="1"/>
  <c r="A173" i="30" s="1"/>
  <c r="A174" i="30" s="1"/>
  <c r="A175" i="30" s="1"/>
  <c r="A176" i="30" s="1"/>
  <c r="A177" i="30" s="1"/>
  <c r="A178" i="30" s="1"/>
  <c r="A179" i="30" s="1"/>
  <c r="A180" i="30" s="1"/>
  <c r="A181" i="30" s="1"/>
  <c r="A182" i="30" s="1"/>
  <c r="A183" i="30" s="1"/>
  <c r="A184" i="30" s="1"/>
  <c r="A185" i="30" s="1"/>
  <c r="A186" i="30" s="1"/>
  <c r="A187" i="30" s="1"/>
  <c r="A188" i="30" s="1"/>
  <c r="A189" i="30" s="1"/>
  <c r="A190" i="30" s="1"/>
  <c r="A191" i="30" s="1"/>
  <c r="A192" i="30" s="1"/>
  <c r="A193" i="30" s="1"/>
  <c r="A194" i="30" s="1"/>
  <c r="A195" i="30" s="1"/>
  <c r="A196" i="30" s="1"/>
  <c r="A197" i="30" s="1"/>
  <c r="A198" i="30" s="1"/>
  <c r="A199" i="30" s="1"/>
  <c r="A200" i="30" s="1"/>
  <c r="A201" i="30" s="1"/>
  <c r="A202" i="30" s="1"/>
  <c r="A203" i="30" s="1"/>
  <c r="A204" i="30" s="1"/>
  <c r="A205" i="30" s="1"/>
  <c r="A206" i="30" s="1"/>
  <c r="A207" i="30" s="1"/>
  <c r="A208" i="30" s="1"/>
  <c r="A209" i="30" s="1"/>
  <c r="A210" i="30" s="1"/>
  <c r="A211" i="30" s="1"/>
  <c r="A212" i="30" s="1"/>
  <c r="A213" i="30" s="1"/>
  <c r="A214" i="30" s="1"/>
  <c r="A215" i="30" s="1"/>
  <c r="A216" i="30" s="1"/>
  <c r="A217" i="30" s="1"/>
  <c r="A218" i="30" s="1"/>
  <c r="A219" i="30" s="1"/>
  <c r="A220" i="30" s="1"/>
  <c r="A221" i="30" s="1"/>
  <c r="A222" i="30" s="1"/>
  <c r="A223" i="30" s="1"/>
  <c r="A224" i="30" s="1"/>
  <c r="A225" i="30" s="1"/>
  <c r="A226" i="30" s="1"/>
  <c r="A227" i="30" s="1"/>
  <c r="A228" i="30" s="1"/>
  <c r="A229" i="30" s="1"/>
  <c r="A230" i="30" s="1"/>
  <c r="A231" i="30" s="1"/>
  <c r="A232" i="30" s="1"/>
  <c r="A233" i="30" s="1"/>
  <c r="A234" i="30" s="1"/>
  <c r="A235" i="30" s="1"/>
  <c r="A236" i="30" s="1"/>
  <c r="A237" i="30" s="1"/>
  <c r="A238" i="30" s="1"/>
  <c r="A239" i="30" s="1"/>
  <c r="A240" i="30" s="1"/>
  <c r="A241" i="30" s="1"/>
  <c r="A242" i="30" s="1"/>
  <c r="A243" i="30" s="1"/>
  <c r="A244" i="30" s="1"/>
  <c r="A245" i="30" s="1"/>
  <c r="A246" i="30" s="1"/>
  <c r="A247" i="30" s="1"/>
  <c r="A248" i="30" s="1"/>
  <c r="A249" i="30" s="1"/>
  <c r="A250" i="30" s="1"/>
  <c r="A251" i="30" s="1"/>
  <c r="A252" i="30" s="1"/>
  <c r="A253" i="30" s="1"/>
  <c r="A254" i="30" s="1"/>
  <c r="A255" i="30" s="1"/>
  <c r="A256" i="30" s="1"/>
  <c r="A257" i="30" s="1"/>
  <c r="A258" i="30" s="1"/>
  <c r="A259" i="30" s="1"/>
  <c r="A260" i="30" s="1"/>
  <c r="A261" i="30" s="1"/>
  <c r="A262" i="30" s="1"/>
  <c r="A263" i="30" s="1"/>
  <c r="A264" i="30" s="1"/>
  <c r="A265" i="30" s="1"/>
  <c r="A266" i="30" s="1"/>
  <c r="A267" i="30" s="1"/>
  <c r="A268" i="30" s="1"/>
  <c r="A269" i="30" s="1"/>
  <c r="A270" i="30" s="1"/>
  <c r="A271" i="30" s="1"/>
  <c r="A272" i="30" s="1"/>
  <c r="A273" i="30" s="1"/>
  <c r="A274" i="30" s="1"/>
  <c r="A275" i="30" s="1"/>
  <c r="A276" i="30" s="1"/>
  <c r="A277" i="30" s="1"/>
  <c r="A278" i="30" s="1"/>
  <c r="A279" i="30" s="1"/>
  <c r="A280" i="30" s="1"/>
  <c r="A281" i="30" s="1"/>
  <c r="A282" i="30" s="1"/>
  <c r="A283" i="30" s="1"/>
  <c r="A284" i="30" s="1"/>
  <c r="A285" i="30" s="1"/>
  <c r="A286" i="30" s="1"/>
  <c r="A287" i="30" s="1"/>
  <c r="A288" i="30" s="1"/>
  <c r="A289" i="30" s="1"/>
  <c r="A290" i="30" s="1"/>
  <c r="A291" i="30" s="1"/>
  <c r="A292" i="30" s="1"/>
  <c r="A293" i="30" s="1"/>
  <c r="A294" i="30" s="1"/>
  <c r="A295" i="30" s="1"/>
  <c r="A296" i="30" s="1"/>
  <c r="A297" i="30" s="1"/>
  <c r="A298" i="30" s="1"/>
  <c r="A299" i="30" s="1"/>
  <c r="A300" i="30" s="1"/>
  <c r="A301" i="30" s="1"/>
  <c r="A302" i="30" s="1"/>
  <c r="A303" i="30" s="1"/>
  <c r="A304" i="30" s="1"/>
  <c r="A305" i="30" s="1"/>
  <c r="A306" i="30" s="1"/>
  <c r="A307" i="30" s="1"/>
  <c r="A308" i="30" s="1"/>
  <c r="A309" i="30" s="1"/>
  <c r="A310" i="30" s="1"/>
  <c r="A311" i="30" s="1"/>
  <c r="A312" i="30" s="1"/>
  <c r="A313" i="30" s="1"/>
  <c r="A314" i="30" s="1"/>
  <c r="A315" i="30" s="1"/>
  <c r="A316" i="30" s="1"/>
  <c r="A317" i="30" s="1"/>
  <c r="A318" i="30" s="1"/>
  <c r="A319" i="30" s="1"/>
  <c r="A320" i="30" s="1"/>
  <c r="A321" i="30" s="1"/>
  <c r="A322" i="30" s="1"/>
  <c r="A323" i="30" s="1"/>
  <c r="A324" i="30" s="1"/>
  <c r="A325" i="30" s="1"/>
  <c r="A326" i="30" s="1"/>
  <c r="A327" i="30" s="1"/>
  <c r="A328" i="30" s="1"/>
  <c r="A329" i="30" s="1"/>
  <c r="A330" i="30" s="1"/>
  <c r="A331" i="30" s="1"/>
  <c r="A332" i="30" s="1"/>
  <c r="A333" i="30" s="1"/>
  <c r="A334" i="30" s="1"/>
  <c r="A335" i="30" s="1"/>
  <c r="A336" i="30" s="1"/>
  <c r="A337" i="30" s="1"/>
  <c r="A338" i="30" s="1"/>
  <c r="A339" i="30" s="1"/>
  <c r="A340" i="30" s="1"/>
  <c r="A341" i="30" s="1"/>
  <c r="A342" i="30" s="1"/>
  <c r="A343" i="30" s="1"/>
  <c r="A344" i="30" s="1"/>
  <c r="A345" i="30" s="1"/>
  <c r="A346" i="30" s="1"/>
  <c r="A347" i="30" s="1"/>
  <c r="A348" i="30" s="1"/>
  <c r="A349" i="30" s="1"/>
  <c r="A350" i="30" s="1"/>
  <c r="A351" i="30" s="1"/>
  <c r="A352" i="30" s="1"/>
  <c r="A353" i="30" s="1"/>
  <c r="A354" i="30" s="1"/>
  <c r="A355" i="30" s="1"/>
  <c r="A356" i="30" s="1"/>
  <c r="A357" i="30" s="1"/>
  <c r="A358" i="30" s="1"/>
  <c r="A359" i="30" s="1"/>
  <c r="A360" i="30" s="1"/>
  <c r="A361" i="30" s="1"/>
  <c r="A362" i="30" s="1"/>
  <c r="A363" i="30" s="1"/>
  <c r="A364" i="30" s="1"/>
  <c r="A365" i="30" s="1"/>
  <c r="A366" i="30" s="1"/>
  <c r="A367" i="30" s="1"/>
  <c r="A368" i="30" s="1"/>
  <c r="A369" i="30" s="1"/>
  <c r="A370" i="30" s="1"/>
  <c r="A371" i="30" s="1"/>
  <c r="A372" i="30" s="1"/>
  <c r="A373" i="30" s="1"/>
  <c r="A374" i="30" s="1"/>
  <c r="A375" i="30" s="1"/>
  <c r="A376" i="30" s="1"/>
  <c r="A377" i="30" s="1"/>
  <c r="A378" i="30" s="1"/>
  <c r="A379" i="30" s="1"/>
  <c r="A380" i="30" s="1"/>
  <c r="A381" i="30" s="1"/>
  <c r="A382" i="30" s="1"/>
  <c r="A383" i="30" s="1"/>
  <c r="A384" i="30" s="1"/>
  <c r="A385" i="30" s="1"/>
  <c r="A386" i="30" s="1"/>
  <c r="A387" i="30" s="1"/>
  <c r="A388" i="30" s="1"/>
  <c r="A389" i="30" s="1"/>
  <c r="A390" i="30" s="1"/>
  <c r="A391" i="30" s="1"/>
  <c r="A392" i="30" s="1"/>
  <c r="A393" i="30" s="1"/>
  <c r="A394" i="30" s="1"/>
  <c r="A395" i="30" s="1"/>
  <c r="A396" i="30" s="1"/>
  <c r="A397" i="30" s="1"/>
  <c r="A398" i="30" s="1"/>
  <c r="A399" i="30" s="1"/>
  <c r="A400" i="30" s="1"/>
  <c r="A401" i="30" s="1"/>
  <c r="A402" i="30" s="1"/>
  <c r="A403" i="30" s="1"/>
  <c r="A404" i="30" s="1"/>
  <c r="A405" i="30" s="1"/>
  <c r="A406" i="30" s="1"/>
  <c r="A407" i="30" s="1"/>
  <c r="A408" i="30" s="1"/>
  <c r="A409" i="30" s="1"/>
  <c r="A410" i="30" s="1"/>
  <c r="A411" i="30" s="1"/>
  <c r="A412" i="30" s="1"/>
  <c r="A413" i="30" s="1"/>
  <c r="A414" i="30" s="1"/>
  <c r="A415" i="30" s="1"/>
  <c r="A416" i="30" s="1"/>
  <c r="A417" i="30" s="1"/>
  <c r="A418" i="30" s="1"/>
  <c r="A419" i="30" s="1"/>
  <c r="A420" i="30" s="1"/>
  <c r="A421" i="30" s="1"/>
  <c r="A422" i="30" s="1"/>
  <c r="A423" i="30" s="1"/>
  <c r="A424" i="30" s="1"/>
  <c r="A425" i="30" s="1"/>
  <c r="A426" i="30" s="1"/>
  <c r="A427" i="30" s="1"/>
  <c r="A428" i="30" s="1"/>
  <c r="A429" i="30" s="1"/>
  <c r="A430" i="30" s="1"/>
  <c r="A431" i="30" s="1"/>
  <c r="A432" i="30" s="1"/>
  <c r="A433" i="30" s="1"/>
  <c r="A434" i="30" s="1"/>
  <c r="A435" i="30" s="1"/>
  <c r="A436" i="30" s="1"/>
  <c r="A437" i="30" s="1"/>
  <c r="A438" i="30" s="1"/>
  <c r="A439" i="30" s="1"/>
  <c r="A440" i="30" s="1"/>
  <c r="A441" i="30" s="1"/>
  <c r="A442" i="30" s="1"/>
  <c r="A443" i="30" s="1"/>
  <c r="A444" i="30" s="1"/>
  <c r="A445" i="30" s="1"/>
  <c r="A446" i="30" s="1"/>
  <c r="A447" i="30" s="1"/>
  <c r="A448" i="30" s="1"/>
  <c r="A449" i="30" s="1"/>
  <c r="A450" i="30" s="1"/>
  <c r="A451" i="30" s="1"/>
  <c r="A452" i="30" s="1"/>
  <c r="A453" i="30" s="1"/>
  <c r="A454" i="30" s="1"/>
  <c r="A455" i="30" s="1"/>
  <c r="A456" i="30" s="1"/>
  <c r="A457" i="30" s="1"/>
  <c r="A458" i="30" s="1"/>
  <c r="A459" i="30" s="1"/>
  <c r="A460" i="30" s="1"/>
  <c r="A461" i="30" s="1"/>
  <c r="A462" i="30" s="1"/>
  <c r="A463" i="30" s="1"/>
  <c r="A464" i="30" s="1"/>
  <c r="A465" i="30" s="1"/>
  <c r="A466" i="30" s="1"/>
  <c r="A467" i="30" s="1"/>
  <c r="A468" i="30" s="1"/>
  <c r="A469" i="30" s="1"/>
  <c r="A470" i="30" s="1"/>
  <c r="A471" i="30" s="1"/>
  <c r="A472" i="30" s="1"/>
  <c r="A473" i="30" s="1"/>
  <c r="A474" i="30" s="1"/>
  <c r="A475" i="30" s="1"/>
  <c r="A476" i="30" s="1"/>
  <c r="A477" i="30" s="1"/>
  <c r="A478" i="30" s="1"/>
  <c r="A479" i="30" s="1"/>
  <c r="A480" i="30" s="1"/>
  <c r="A481" i="30" s="1"/>
  <c r="A482" i="30" s="1"/>
  <c r="A483" i="30" s="1"/>
  <c r="A484" i="30" s="1"/>
  <c r="A485" i="30" s="1"/>
  <c r="A486" i="30" s="1"/>
  <c r="A487" i="30" s="1"/>
  <c r="A488" i="30" s="1"/>
  <c r="A489" i="30" s="1"/>
  <c r="A490" i="30" s="1"/>
  <c r="A491" i="30" s="1"/>
  <c r="A492" i="30" s="1"/>
  <c r="A493" i="30" s="1"/>
  <c r="A494" i="30" s="1"/>
  <c r="A495" i="30" s="1"/>
  <c r="A496" i="30" s="1"/>
  <c r="A497" i="30" s="1"/>
  <c r="A498" i="30" s="1"/>
  <c r="A499" i="30" s="1"/>
  <c r="A500" i="30" s="1"/>
  <c r="A501" i="30" s="1"/>
  <c r="A502" i="30" s="1"/>
  <c r="A503" i="30" s="1"/>
  <c r="A504" i="30" s="1"/>
  <c r="A505" i="30" s="1"/>
  <c r="A506" i="30" s="1"/>
  <c r="A507" i="30" s="1"/>
  <c r="A508" i="30" s="1"/>
  <c r="A509" i="30" s="1"/>
  <c r="A510" i="30" s="1"/>
  <c r="A511" i="30" s="1"/>
  <c r="A512" i="30" s="1"/>
  <c r="A513" i="30" s="1"/>
  <c r="A514" i="30" s="1"/>
  <c r="A515" i="30" s="1"/>
  <c r="A516" i="30" s="1"/>
  <c r="A517" i="30" s="1"/>
  <c r="A518" i="30" s="1"/>
  <c r="A519" i="30" s="1"/>
  <c r="A520" i="30" s="1"/>
  <c r="A521" i="30" s="1"/>
  <c r="A522" i="30" s="1"/>
  <c r="A523" i="30" s="1"/>
  <c r="A524" i="30" s="1"/>
  <c r="A525" i="30" s="1"/>
  <c r="A526" i="30" s="1"/>
  <c r="A527" i="30" s="1"/>
  <c r="A528" i="30" s="1"/>
  <c r="A529" i="30" s="1"/>
  <c r="A530" i="30" s="1"/>
  <c r="A531" i="30" s="1"/>
  <c r="A532" i="30" s="1"/>
  <c r="A533" i="30" s="1"/>
  <c r="A534" i="30" s="1"/>
  <c r="A535" i="30" s="1"/>
  <c r="A536" i="30" s="1"/>
  <c r="A537" i="30" s="1"/>
  <c r="A538" i="30" s="1"/>
  <c r="A539" i="30" s="1"/>
  <c r="A540" i="30" s="1"/>
  <c r="A541" i="30" s="1"/>
  <c r="A542" i="30" s="1"/>
  <c r="A543" i="30" s="1"/>
  <c r="A544" i="30" s="1"/>
  <c r="A545" i="30" s="1"/>
  <c r="A546" i="30" s="1"/>
  <c r="A547" i="30" s="1"/>
  <c r="A548" i="30" s="1"/>
  <c r="A549" i="30" s="1"/>
  <c r="A550" i="30" s="1"/>
  <c r="A551" i="30" s="1"/>
  <c r="A552" i="30" s="1"/>
  <c r="A553" i="30" s="1"/>
  <c r="A554" i="30" s="1"/>
  <c r="A555" i="30" s="1"/>
  <c r="A556" i="30" s="1"/>
  <c r="A557" i="30" s="1"/>
  <c r="A558" i="30" s="1"/>
  <c r="A559" i="30" s="1"/>
  <c r="A560" i="30" s="1"/>
  <c r="A561" i="30" s="1"/>
  <c r="A562" i="30" s="1"/>
  <c r="A563" i="30" s="1"/>
  <c r="A564" i="30" s="1"/>
  <c r="A565" i="30" s="1"/>
  <c r="A566" i="30" s="1"/>
  <c r="A567" i="30" s="1"/>
  <c r="A568" i="30" s="1"/>
  <c r="A569" i="30" s="1"/>
  <c r="A570" i="30" s="1"/>
  <c r="A571" i="30" s="1"/>
  <c r="A572" i="30" s="1"/>
  <c r="A573" i="30" s="1"/>
  <c r="A574" i="30" s="1"/>
  <c r="A575" i="30" s="1"/>
  <c r="A576" i="30" s="1"/>
  <c r="A577" i="30" s="1"/>
  <c r="A578" i="30" s="1"/>
  <c r="A579" i="30" s="1"/>
  <c r="A580" i="30" s="1"/>
  <c r="A581" i="30" s="1"/>
  <c r="A582" i="30" s="1"/>
  <c r="A583" i="30" s="1"/>
  <c r="A584" i="30" s="1"/>
  <c r="A585" i="30" s="1"/>
  <c r="A586" i="30" s="1"/>
  <c r="A587" i="30" s="1"/>
  <c r="A588" i="30" s="1"/>
  <c r="A589" i="30" s="1"/>
  <c r="A590" i="30" s="1"/>
  <c r="A591" i="30" s="1"/>
  <c r="A592" i="30" s="1"/>
  <c r="A593" i="30" s="1"/>
  <c r="A594" i="30" s="1"/>
  <c r="A595" i="30" s="1"/>
  <c r="A596" i="30" s="1"/>
  <c r="A597" i="30" s="1"/>
  <c r="A598" i="30" s="1"/>
  <c r="A599" i="30" s="1"/>
  <c r="A600" i="30" s="1"/>
  <c r="A601" i="30" s="1"/>
  <c r="A602" i="30" s="1"/>
  <c r="A603" i="30" s="1"/>
  <c r="A604" i="30" s="1"/>
  <c r="A605" i="30" s="1"/>
  <c r="A606" i="30" s="1"/>
  <c r="A607" i="30" s="1"/>
  <c r="A608" i="30" s="1"/>
  <c r="A609" i="30" s="1"/>
  <c r="A610" i="30" s="1"/>
  <c r="A611" i="30" s="1"/>
  <c r="A612" i="30" s="1"/>
  <c r="A613" i="30" s="1"/>
  <c r="A614" i="30" s="1"/>
  <c r="A615" i="30" s="1"/>
  <c r="A616" i="30" s="1"/>
  <c r="A617" i="30" s="1"/>
  <c r="A618" i="30" s="1"/>
  <c r="A619" i="30" s="1"/>
  <c r="A620" i="30" s="1"/>
  <c r="A621" i="30" s="1"/>
  <c r="A622" i="30" s="1"/>
  <c r="A623" i="30" s="1"/>
  <c r="A624" i="30" s="1"/>
  <c r="A625" i="30" s="1"/>
  <c r="A626" i="30" s="1"/>
  <c r="A627" i="30" s="1"/>
  <c r="A628" i="30" s="1"/>
  <c r="A629" i="30" s="1"/>
  <c r="A630" i="30" s="1"/>
  <c r="A631" i="30" s="1"/>
  <c r="A632" i="30" s="1"/>
  <c r="A633" i="30" s="1"/>
  <c r="A634" i="30" s="1"/>
  <c r="A635" i="30" s="1"/>
  <c r="A636" i="30" s="1"/>
  <c r="A637" i="30" s="1"/>
  <c r="A638" i="30" s="1"/>
  <c r="A639" i="30" s="1"/>
  <c r="A640" i="30" s="1"/>
  <c r="A641" i="30" s="1"/>
  <c r="A642" i="30" s="1"/>
  <c r="A643" i="30" s="1"/>
  <c r="A644" i="30" s="1"/>
  <c r="A645" i="30" s="1"/>
  <c r="A646" i="30" s="1"/>
  <c r="A647" i="30" s="1"/>
  <c r="A648" i="30" s="1"/>
  <c r="A649" i="30" s="1"/>
  <c r="A650" i="30" s="1"/>
  <c r="A651" i="30" s="1"/>
  <c r="A652" i="30" s="1"/>
  <c r="A653" i="30" s="1"/>
  <c r="A654" i="30" s="1"/>
  <c r="A655" i="30" s="1"/>
  <c r="A656" i="30" s="1"/>
  <c r="A657" i="30" s="1"/>
  <c r="A658" i="30" s="1"/>
  <c r="A659" i="30" s="1"/>
  <c r="A660" i="30" s="1"/>
  <c r="A661" i="30" s="1"/>
  <c r="A662" i="30" s="1"/>
  <c r="A663" i="30" s="1"/>
  <c r="A664" i="30" s="1"/>
  <c r="A665" i="30" s="1"/>
  <c r="A666" i="30" s="1"/>
  <c r="A667" i="30" s="1"/>
  <c r="A668" i="30" s="1"/>
  <c r="A669" i="30" s="1"/>
  <c r="A670" i="30" s="1"/>
  <c r="A671" i="30" s="1"/>
  <c r="A672" i="30" s="1"/>
  <c r="A673" i="30" s="1"/>
  <c r="A674" i="30" s="1"/>
  <c r="A675" i="30" s="1"/>
  <c r="A676" i="30" s="1"/>
  <c r="A677" i="30" s="1"/>
  <c r="A678" i="30" s="1"/>
  <c r="A679" i="30" s="1"/>
  <c r="A680" i="30" s="1"/>
  <c r="A681" i="30" s="1"/>
  <c r="A682" i="30" s="1"/>
  <c r="A683" i="30" s="1"/>
  <c r="A684" i="30" s="1"/>
  <c r="A685" i="30" s="1"/>
  <c r="A686" i="30" s="1"/>
  <c r="A687" i="30" s="1"/>
  <c r="A688" i="30" s="1"/>
  <c r="A689" i="30" s="1"/>
  <c r="A690" i="30" s="1"/>
  <c r="A691" i="30" s="1"/>
  <c r="A692" i="30" s="1"/>
  <c r="A693" i="30" s="1"/>
  <c r="A694" i="30" s="1"/>
  <c r="A695" i="30" s="1"/>
  <c r="A696" i="30" s="1"/>
  <c r="A697" i="30" s="1"/>
  <c r="A698" i="30" s="1"/>
  <c r="A699" i="30" s="1"/>
  <c r="A700" i="30" s="1"/>
  <c r="A701" i="30" s="1"/>
  <c r="A702" i="30" s="1"/>
  <c r="A703" i="30" s="1"/>
  <c r="A704" i="30" s="1"/>
  <c r="A705" i="30" s="1"/>
  <c r="A706" i="30" s="1"/>
  <c r="A707" i="30" s="1"/>
  <c r="A708" i="30" s="1"/>
  <c r="A709" i="30" s="1"/>
  <c r="A710" i="30" s="1"/>
  <c r="A711" i="30" s="1"/>
  <c r="A712" i="30" s="1"/>
  <c r="A713" i="30" s="1"/>
  <c r="A714" i="30" s="1"/>
  <c r="A715" i="30" s="1"/>
  <c r="A716" i="30" s="1"/>
  <c r="A717" i="30" s="1"/>
  <c r="A718" i="30" s="1"/>
  <c r="A719" i="30" s="1"/>
  <c r="A720" i="30" s="1"/>
  <c r="A721" i="30" s="1"/>
  <c r="A722" i="30" s="1"/>
  <c r="A723" i="30" s="1"/>
  <c r="A724" i="30" s="1"/>
  <c r="A725" i="30" s="1"/>
  <c r="A726" i="30" s="1"/>
  <c r="A727" i="30" s="1"/>
  <c r="A728" i="30" s="1"/>
  <c r="A729" i="30" s="1"/>
  <c r="A730" i="30" s="1"/>
  <c r="A731" i="30" s="1"/>
  <c r="A732" i="30" s="1"/>
  <c r="A733" i="30" s="1"/>
  <c r="A734" i="30" s="1"/>
  <c r="A735" i="30" s="1"/>
  <c r="A736" i="30" s="1"/>
  <c r="A737" i="30" s="1"/>
  <c r="A738" i="30" s="1"/>
  <c r="A739" i="30" s="1"/>
  <c r="A740" i="30" s="1"/>
  <c r="A741" i="30" s="1"/>
  <c r="A742" i="30" s="1"/>
  <c r="A743" i="30" s="1"/>
  <c r="A744" i="30" s="1"/>
  <c r="A745" i="30" s="1"/>
  <c r="A746" i="30" s="1"/>
  <c r="A747" i="30" s="1"/>
  <c r="A748" i="30" s="1"/>
  <c r="A749" i="30" s="1"/>
  <c r="A750" i="30" s="1"/>
  <c r="A751" i="30" s="1"/>
  <c r="A752" i="30" s="1"/>
  <c r="A753" i="30" s="1"/>
  <c r="A754" i="30" s="1"/>
  <c r="A755" i="30" s="1"/>
  <c r="A756" i="30" s="1"/>
  <c r="A757" i="30" s="1"/>
  <c r="A758" i="30" s="1"/>
  <c r="A759" i="30" s="1"/>
  <c r="A760" i="30" s="1"/>
  <c r="A761" i="30" s="1"/>
  <c r="A762" i="30" s="1"/>
  <c r="A763" i="30" s="1"/>
  <c r="A764" i="30" s="1"/>
  <c r="A765" i="30" s="1"/>
  <c r="A766" i="30" s="1"/>
  <c r="A767" i="30" s="1"/>
  <c r="A768" i="30" s="1"/>
  <c r="A769" i="30" s="1"/>
  <c r="A770" i="30" s="1"/>
  <c r="A771" i="30" s="1"/>
  <c r="A772" i="30" s="1"/>
  <c r="A773" i="30" s="1"/>
  <c r="A774" i="30" s="1"/>
  <c r="A775" i="30" s="1"/>
  <c r="A776" i="30" s="1"/>
  <c r="A777" i="30" s="1"/>
  <c r="A778" i="30" s="1"/>
  <c r="A779" i="30" s="1"/>
  <c r="A780" i="30" s="1"/>
  <c r="A781" i="30" s="1"/>
  <c r="A782" i="30" s="1"/>
  <c r="A783" i="30" s="1"/>
  <c r="A784" i="30" s="1"/>
  <c r="A785" i="30" s="1"/>
  <c r="A786" i="30" s="1"/>
  <c r="A787" i="30" s="1"/>
  <c r="A788" i="30" s="1"/>
  <c r="A789" i="30" s="1"/>
  <c r="A790" i="30" s="1"/>
  <c r="A791" i="30" s="1"/>
  <c r="A792" i="30" s="1"/>
  <c r="A793" i="30" s="1"/>
  <c r="A794" i="30" s="1"/>
  <c r="A795" i="30" s="1"/>
  <c r="A796" i="30" s="1"/>
  <c r="A797" i="30" s="1"/>
  <c r="A798" i="30" s="1"/>
  <c r="A799" i="30" s="1"/>
  <c r="A800" i="30" s="1"/>
  <c r="A801" i="30" s="1"/>
  <c r="A802" i="30" s="1"/>
  <c r="A803" i="30" s="1"/>
  <c r="A804" i="30" s="1"/>
  <c r="A805" i="30" s="1"/>
  <c r="A806" i="30" s="1"/>
  <c r="A807" i="30" s="1"/>
  <c r="A808" i="30" s="1"/>
  <c r="A809" i="30" s="1"/>
  <c r="A810" i="30" s="1"/>
  <c r="A811" i="30" s="1"/>
  <c r="A812" i="30" s="1"/>
  <c r="A813" i="30" s="1"/>
  <c r="A814" i="30" s="1"/>
  <c r="A815" i="30" s="1"/>
  <c r="A816" i="30" s="1"/>
  <c r="A817" i="30" s="1"/>
  <c r="A818" i="30" s="1"/>
  <c r="A819" i="30" s="1"/>
  <c r="A820" i="30" s="1"/>
  <c r="A821" i="30" s="1"/>
  <c r="A822" i="30" s="1"/>
  <c r="A823" i="30" s="1"/>
  <c r="A824" i="30" s="1"/>
  <c r="A825" i="30" s="1"/>
  <c r="A826" i="30" s="1"/>
  <c r="A827" i="30" s="1"/>
  <c r="A828" i="30" s="1"/>
  <c r="A829" i="30" s="1"/>
  <c r="A830" i="30" s="1"/>
  <c r="A831" i="30" s="1"/>
  <c r="A832" i="30" s="1"/>
  <c r="A833" i="30" s="1"/>
  <c r="A834" i="30" s="1"/>
  <c r="A835" i="30" s="1"/>
  <c r="A836" i="30" s="1"/>
  <c r="A837" i="30" s="1"/>
  <c r="A838" i="30" s="1"/>
  <c r="A839" i="30" s="1"/>
  <c r="A840" i="30" s="1"/>
  <c r="A841" i="30" s="1"/>
  <c r="A842" i="30" s="1"/>
  <c r="A843" i="30" s="1"/>
  <c r="A844" i="30" s="1"/>
  <c r="A845" i="30" s="1"/>
  <c r="A846" i="30" s="1"/>
  <c r="A847" i="30" s="1"/>
  <c r="A848" i="30" s="1"/>
  <c r="A849" i="30" s="1"/>
  <c r="A850" i="30" s="1"/>
  <c r="A851" i="30" s="1"/>
  <c r="A852" i="30" s="1"/>
  <c r="A853" i="30" s="1"/>
  <c r="A854" i="30" s="1"/>
  <c r="A855" i="30" s="1"/>
  <c r="A856" i="30" s="1"/>
  <c r="A857" i="30" s="1"/>
  <c r="A858" i="30" s="1"/>
  <c r="A859" i="30" s="1"/>
  <c r="A860" i="30" s="1"/>
  <c r="A861" i="30" s="1"/>
  <c r="A862" i="30" s="1"/>
  <c r="A863" i="30" s="1"/>
  <c r="A864" i="30" s="1"/>
  <c r="A865" i="30" s="1"/>
  <c r="A866" i="30" s="1"/>
  <c r="A867" i="30" s="1"/>
  <c r="A868" i="30" s="1"/>
  <c r="A869" i="30" s="1"/>
  <c r="A870" i="30" s="1"/>
  <c r="A871" i="30" s="1"/>
  <c r="A872" i="30" s="1"/>
  <c r="A873" i="30" s="1"/>
  <c r="A874" i="30" s="1"/>
  <c r="A875" i="30" s="1"/>
  <c r="A876" i="30" s="1"/>
  <c r="A877" i="30" s="1"/>
  <c r="A878" i="30" s="1"/>
  <c r="A879" i="30" s="1"/>
  <c r="A880" i="30" s="1"/>
  <c r="A881" i="30" s="1"/>
  <c r="A882" i="30" s="1"/>
  <c r="A883" i="30" s="1"/>
  <c r="A884" i="30" s="1"/>
  <c r="A885" i="30" s="1"/>
  <c r="A886" i="30" s="1"/>
  <c r="A887" i="30" s="1"/>
  <c r="A888" i="30" s="1"/>
  <c r="A889" i="30" s="1"/>
  <c r="A890" i="30" s="1"/>
  <c r="A891" i="30" s="1"/>
  <c r="A892" i="30" s="1"/>
  <c r="A893" i="30" s="1"/>
  <c r="A894" i="30" s="1"/>
  <c r="A895" i="30" s="1"/>
  <c r="A896" i="30" s="1"/>
  <c r="A897" i="30" s="1"/>
  <c r="A898" i="30" s="1"/>
  <c r="A899" i="30" s="1"/>
  <c r="A900" i="30" s="1"/>
  <c r="A901" i="30" s="1"/>
  <c r="A902" i="30" s="1"/>
  <c r="A903" i="30" s="1"/>
  <c r="A904" i="30" s="1"/>
  <c r="A905" i="30" s="1"/>
  <c r="A906" i="30" s="1"/>
  <c r="A907" i="30" s="1"/>
  <c r="A908" i="30" s="1"/>
  <c r="A909" i="30" s="1"/>
  <c r="A910" i="30" s="1"/>
  <c r="A911" i="30" s="1"/>
  <c r="A912" i="30" s="1"/>
  <c r="A913" i="30" s="1"/>
  <c r="A914" i="30" s="1"/>
  <c r="A915" i="30" s="1"/>
  <c r="A916" i="30" s="1"/>
  <c r="A917" i="30" s="1"/>
  <c r="A918" i="30" s="1"/>
  <c r="A919" i="30" s="1"/>
  <c r="A920" i="30" s="1"/>
  <c r="A921" i="30" s="1"/>
  <c r="A922" i="30" s="1"/>
  <c r="A923" i="30" s="1"/>
  <c r="A924" i="30" s="1"/>
  <c r="A925" i="30" s="1"/>
  <c r="A926" i="30" s="1"/>
  <c r="A927" i="30" s="1"/>
  <c r="A928" i="30" s="1"/>
  <c r="A929" i="30" s="1"/>
  <c r="A930" i="30" s="1"/>
  <c r="A931" i="30" s="1"/>
  <c r="A932" i="30" s="1"/>
  <c r="A933" i="30" s="1"/>
  <c r="A934" i="30" s="1"/>
  <c r="A935" i="30" s="1"/>
  <c r="A936" i="30" s="1"/>
  <c r="A937" i="30" s="1"/>
  <c r="A938" i="30" s="1"/>
  <c r="A939" i="30" s="1"/>
  <c r="A940" i="30" s="1"/>
  <c r="A941" i="30" s="1"/>
  <c r="A942" i="30" s="1"/>
  <c r="A943" i="30" s="1"/>
  <c r="A944" i="30" s="1"/>
  <c r="A945" i="30" s="1"/>
  <c r="A946" i="30" s="1"/>
  <c r="A947" i="30" s="1"/>
  <c r="A948" i="30" s="1"/>
  <c r="A949" i="30" s="1"/>
  <c r="A950" i="30" s="1"/>
  <c r="A951" i="30" s="1"/>
  <c r="A952" i="30" s="1"/>
  <c r="A953" i="30" s="1"/>
  <c r="A954" i="30" s="1"/>
  <c r="A955" i="30" s="1"/>
  <c r="A956" i="30" s="1"/>
  <c r="A957" i="30" s="1"/>
  <c r="A958" i="30" s="1"/>
  <c r="A959" i="30" s="1"/>
  <c r="A960" i="30" s="1"/>
  <c r="A961" i="30" s="1"/>
  <c r="A962" i="30" s="1"/>
  <c r="A963" i="30" s="1"/>
  <c r="A964" i="30" s="1"/>
  <c r="A965" i="30" s="1"/>
  <c r="A966" i="30" s="1"/>
  <c r="A967" i="30" s="1"/>
  <c r="A968" i="30" s="1"/>
  <c r="A969" i="30" s="1"/>
  <c r="A970" i="30" s="1"/>
  <c r="A971" i="30" s="1"/>
  <c r="A972" i="30" s="1"/>
  <c r="A973" i="30" s="1"/>
  <c r="A974" i="30" s="1"/>
  <c r="A975" i="30" s="1"/>
  <c r="A976" i="30" s="1"/>
  <c r="A977" i="30" s="1"/>
  <c r="A978" i="30" s="1"/>
  <c r="A979" i="30" s="1"/>
  <c r="A980" i="30" s="1"/>
  <c r="A981" i="30" s="1"/>
  <c r="A982" i="30" s="1"/>
  <c r="A983" i="30" s="1"/>
  <c r="A984" i="30" s="1"/>
  <c r="A985" i="30" s="1"/>
  <c r="A986" i="30" s="1"/>
  <c r="A987" i="30" s="1"/>
  <c r="A988" i="30" s="1"/>
  <c r="A989" i="30" s="1"/>
  <c r="A990" i="30" s="1"/>
  <c r="A991" i="30" s="1"/>
  <c r="A992" i="30" s="1"/>
  <c r="A993" i="30" s="1"/>
  <c r="A994" i="30" s="1"/>
  <c r="A995" i="30" s="1"/>
  <c r="A996" i="30" s="1"/>
  <c r="A997" i="30" s="1"/>
  <c r="A998" i="30" s="1"/>
  <c r="A999" i="30" s="1"/>
  <c r="A1000" i="30" s="1"/>
  <c r="A1001" i="30" s="1"/>
  <c r="A1002" i="30" s="1"/>
  <c r="A1003" i="30" s="1"/>
  <c r="A1004" i="30" s="1"/>
  <c r="A1005" i="30" s="1"/>
  <c r="A1006" i="30" s="1"/>
  <c r="A1007" i="30" s="1"/>
  <c r="A1008" i="30" s="1"/>
  <c r="A1009" i="30" s="1"/>
  <c r="A1010" i="30" s="1"/>
  <c r="A1011" i="30" s="1"/>
  <c r="A1012" i="30" s="1"/>
  <c r="A1013" i="30" s="1"/>
  <c r="A1014" i="30" s="1"/>
  <c r="A1015" i="30" s="1"/>
  <c r="A1016" i="30" s="1"/>
  <c r="A1017" i="30" s="1"/>
  <c r="A1018" i="30" s="1"/>
  <c r="A1019" i="30" s="1"/>
  <c r="A1020" i="30" s="1"/>
  <c r="A1021" i="30" s="1"/>
  <c r="A1022" i="30" s="1"/>
  <c r="A1023" i="30" s="1"/>
  <c r="A1024" i="30" s="1"/>
  <c r="A1025" i="30" s="1"/>
  <c r="A1026" i="30" s="1"/>
  <c r="A1027" i="30" s="1"/>
  <c r="A1028" i="30" s="1"/>
  <c r="A1029" i="30" s="1"/>
  <c r="A1030" i="30" s="1"/>
  <c r="A1031" i="30" s="1"/>
  <c r="A1032" i="30" s="1"/>
  <c r="A1033" i="30" s="1"/>
  <c r="A1034" i="30" s="1"/>
  <c r="A1035" i="30" s="1"/>
  <c r="A1036" i="30" s="1"/>
  <c r="A6" i="30"/>
  <c r="M13" i="34" l="1"/>
  <c r="M9" i="32"/>
  <c r="A6" i="10"/>
  <c r="AB6" i="10" s="1"/>
  <c r="A7" i="10"/>
  <c r="AB7" i="10" s="1"/>
  <c r="A8" i="10"/>
  <c r="AB8" i="10" s="1"/>
  <c r="A9" i="10"/>
  <c r="A10" i="10"/>
  <c r="AB10" i="10" s="1"/>
  <c r="A11" i="10"/>
  <c r="AB11" i="10" s="1"/>
  <c r="A12" i="10"/>
  <c r="A13" i="10"/>
  <c r="A14" i="10"/>
  <c r="A15" i="10"/>
  <c r="A16" i="10"/>
  <c r="A17" i="10"/>
  <c r="A18" i="10"/>
  <c r="AB18" i="10" s="1"/>
  <c r="A19" i="10"/>
  <c r="AB19" i="10" s="1"/>
  <c r="A20" i="10"/>
  <c r="A21" i="10"/>
  <c r="A22" i="10"/>
  <c r="AB22" i="10" s="1"/>
  <c r="A23" i="10"/>
  <c r="AB23" i="10" s="1"/>
  <c r="A24" i="10"/>
  <c r="A25" i="10"/>
  <c r="A26" i="10"/>
  <c r="AB26" i="10" s="1"/>
  <c r="A27" i="10"/>
  <c r="A28" i="10"/>
  <c r="A29" i="10"/>
  <c r="A30" i="10"/>
  <c r="AB30" i="10" s="1"/>
  <c r="A31" i="10"/>
  <c r="A32" i="10"/>
  <c r="A33" i="10"/>
  <c r="A34" i="10"/>
  <c r="A35" i="10"/>
  <c r="A36" i="10"/>
  <c r="A37" i="10"/>
  <c r="A38" i="10"/>
  <c r="A39" i="10"/>
  <c r="AB39" i="10" s="1"/>
  <c r="A40" i="10"/>
  <c r="AB40" i="10" s="1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B55" i="10" s="1"/>
  <c r="A56" i="10"/>
  <c r="AB56" i="10" s="1"/>
  <c r="A57" i="10"/>
  <c r="AB57" i="10" s="1"/>
  <c r="A58" i="10"/>
  <c r="A59" i="10"/>
  <c r="A60" i="10"/>
  <c r="A61" i="10"/>
  <c r="AB61" i="10" s="1"/>
  <c r="A62" i="10"/>
  <c r="A63" i="10"/>
  <c r="A64" i="10"/>
  <c r="A65" i="10"/>
  <c r="A66" i="10"/>
  <c r="A67" i="10"/>
  <c r="R67" i="10" s="1"/>
  <c r="A68" i="10"/>
  <c r="A69" i="10"/>
  <c r="A70" i="10"/>
  <c r="A71" i="10"/>
  <c r="A72" i="10"/>
  <c r="A73" i="10"/>
  <c r="A74" i="10"/>
  <c r="AB74" i="10" s="1"/>
  <c r="A75" i="10"/>
  <c r="A76" i="10"/>
  <c r="A77" i="10"/>
  <c r="A78" i="10"/>
  <c r="A79" i="10"/>
  <c r="A80" i="10"/>
  <c r="A81" i="10"/>
  <c r="AB81" i="10" s="1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B107" i="10" s="1"/>
  <c r="A108" i="10"/>
  <c r="A109" i="10"/>
  <c r="A110" i="10"/>
  <c r="A111" i="10"/>
  <c r="A112" i="10"/>
  <c r="A113" i="10"/>
  <c r="A114" i="10"/>
  <c r="AB114" i="10" s="1"/>
  <c r="A115" i="10"/>
  <c r="A116" i="10"/>
  <c r="A117" i="10"/>
  <c r="A118" i="10"/>
  <c r="A119" i="10"/>
  <c r="AB119" i="10" s="1"/>
  <c r="A120" i="10"/>
  <c r="A121" i="10"/>
  <c r="A122" i="10"/>
  <c r="A123" i="10"/>
  <c r="AB123" i="10" s="1"/>
  <c r="A124" i="10"/>
  <c r="A125" i="10"/>
  <c r="A126" i="10"/>
  <c r="AB126" i="10" s="1"/>
  <c r="A127" i="10"/>
  <c r="A128" i="10"/>
  <c r="A129" i="10"/>
  <c r="A130" i="10"/>
  <c r="A131" i="10"/>
  <c r="AB131" i="10" s="1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B147" i="10" s="1"/>
  <c r="A148" i="10"/>
  <c r="AB148" i="10" s="1"/>
  <c r="A149" i="10"/>
  <c r="A150" i="10"/>
  <c r="A151" i="10"/>
  <c r="A152" i="10"/>
  <c r="AB152" i="10" s="1"/>
  <c r="A153" i="10"/>
  <c r="AB153" i="10" s="1"/>
  <c r="A154" i="10"/>
  <c r="A155" i="10"/>
  <c r="AB155" i="10" s="1"/>
  <c r="A156" i="10"/>
  <c r="A157" i="10"/>
  <c r="AB157" i="10" s="1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B169" i="10" s="1"/>
  <c r="A170" i="10"/>
  <c r="A171" i="10"/>
  <c r="A172" i="10"/>
  <c r="A173" i="10"/>
  <c r="A174" i="10"/>
  <c r="A175" i="10"/>
  <c r="AB175" i="10" s="1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B202" i="10" s="1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B217" i="10" s="1"/>
  <c r="A218" i="10"/>
  <c r="A219" i="10"/>
  <c r="A220" i="10"/>
  <c r="AB220" i="10" s="1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B235" i="10" s="1"/>
  <c r="A236" i="10"/>
  <c r="A237" i="10"/>
  <c r="A238" i="10"/>
  <c r="AB238" i="10" s="1"/>
  <c r="A239" i="10"/>
  <c r="A240" i="10"/>
  <c r="A241" i="10"/>
  <c r="A242" i="10"/>
  <c r="A243" i="10"/>
  <c r="A244" i="10"/>
  <c r="A245" i="10"/>
  <c r="A246" i="10"/>
  <c r="A247" i="10"/>
  <c r="AB247" i="10" s="1"/>
  <c r="A248" i="10"/>
  <c r="A249" i="10"/>
  <c r="A250" i="10"/>
  <c r="A251" i="10"/>
  <c r="A252" i="10"/>
  <c r="A253" i="10"/>
  <c r="A254" i="10"/>
  <c r="A255" i="10"/>
  <c r="A256" i="10"/>
  <c r="AB256" i="10" s="1"/>
  <c r="A257" i="10"/>
  <c r="A258" i="10"/>
  <c r="A259" i="10"/>
  <c r="AB259" i="10" s="1"/>
  <c r="A260" i="10"/>
  <c r="A261" i="10"/>
  <c r="A262" i="10"/>
  <c r="A263" i="10"/>
  <c r="A264" i="10"/>
  <c r="A265" i="10"/>
  <c r="A266" i="10"/>
  <c r="A267" i="10"/>
  <c r="AB267" i="10" s="1"/>
  <c r="A268" i="10"/>
  <c r="A269" i="10"/>
  <c r="A270" i="10"/>
  <c r="A271" i="10"/>
  <c r="A272" i="10"/>
  <c r="A273" i="10"/>
  <c r="A274" i="10"/>
  <c r="A275" i="10"/>
  <c r="A276" i="10"/>
  <c r="AB276" i="10" s="1"/>
  <c r="A277" i="10"/>
  <c r="A278" i="10"/>
  <c r="A279" i="10"/>
  <c r="A280" i="10"/>
  <c r="AB280" i="10" s="1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B293" i="10" s="1"/>
  <c r="A294" i="10"/>
  <c r="A295" i="10"/>
  <c r="A296" i="10"/>
  <c r="A297" i="10"/>
  <c r="A298" i="10"/>
  <c r="A299" i="10"/>
  <c r="A300" i="10"/>
  <c r="A301" i="10"/>
  <c r="AB301" i="10" s="1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B314" i="10" s="1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B326" i="10" s="1"/>
  <c r="A327" i="10"/>
  <c r="A328" i="10"/>
  <c r="A329" i="10"/>
  <c r="AB329" i="10" s="1"/>
  <c r="A330" i="10"/>
  <c r="A331" i="10"/>
  <c r="A332" i="10"/>
  <c r="AB332" i="10" s="1"/>
  <c r="A333" i="10"/>
  <c r="AB333" i="10" s="1"/>
  <c r="A334" i="10"/>
  <c r="A335" i="10"/>
  <c r="A336" i="10"/>
  <c r="A337" i="10"/>
  <c r="A338" i="10"/>
  <c r="AB338" i="10" s="1"/>
  <c r="A339" i="10"/>
  <c r="A340" i="10"/>
  <c r="A341" i="10"/>
  <c r="AB341" i="10" s="1"/>
  <c r="A342" i="10"/>
  <c r="AB342" i="10" s="1"/>
  <c r="A343" i="10"/>
  <c r="A344" i="10"/>
  <c r="A345" i="10"/>
  <c r="AB345" i="10" s="1"/>
  <c r="A346" i="10"/>
  <c r="AB346" i="10" s="1"/>
  <c r="A347" i="10"/>
  <c r="AB347" i="10" s="1"/>
  <c r="A348" i="10"/>
  <c r="A349" i="10"/>
  <c r="A350" i="10"/>
  <c r="A351" i="10"/>
  <c r="AB351" i="10" s="1"/>
  <c r="A352" i="10"/>
  <c r="AB352" i="10" s="1"/>
  <c r="A353" i="10"/>
  <c r="A354" i="10"/>
  <c r="A355" i="10"/>
  <c r="AB355" i="10" s="1"/>
  <c r="A356" i="10"/>
  <c r="A357" i="10"/>
  <c r="A358" i="10"/>
  <c r="AB358" i="10" s="1"/>
  <c r="A359" i="10"/>
  <c r="AB359" i="10" s="1"/>
  <c r="A360" i="10"/>
  <c r="A361" i="10"/>
  <c r="A362" i="10"/>
  <c r="A363" i="10"/>
  <c r="A364" i="10"/>
  <c r="A365" i="10"/>
  <c r="A366" i="10"/>
  <c r="A367" i="10"/>
  <c r="A368" i="10"/>
  <c r="R368" i="10" s="1"/>
  <c r="A369" i="10"/>
  <c r="A370" i="10"/>
  <c r="AB370" i="10" s="1"/>
  <c r="A371" i="10"/>
  <c r="A372" i="10"/>
  <c r="A373" i="10"/>
  <c r="A374" i="10"/>
  <c r="AB374" i="10" s="1"/>
  <c r="A375" i="10"/>
  <c r="A376" i="10"/>
  <c r="A377" i="10"/>
  <c r="AB377" i="10" s="1"/>
  <c r="A378" i="10"/>
  <c r="A379" i="10"/>
  <c r="A380" i="10"/>
  <c r="A381" i="10"/>
  <c r="A382" i="10"/>
  <c r="AB382" i="10" s="1"/>
  <c r="A383" i="10"/>
  <c r="A384" i="10"/>
  <c r="A385" i="10"/>
  <c r="AB385" i="10" s="1"/>
  <c r="A386" i="10"/>
  <c r="A387" i="10"/>
  <c r="A388" i="10"/>
  <c r="A389" i="10"/>
  <c r="A390" i="10"/>
  <c r="A391" i="10"/>
  <c r="A392" i="10"/>
  <c r="A393" i="10"/>
  <c r="AB393" i="10" s="1"/>
  <c r="A394" i="10"/>
  <c r="A395" i="10"/>
  <c r="A396" i="10"/>
  <c r="A397" i="10"/>
  <c r="A398" i="10"/>
  <c r="A399" i="10"/>
  <c r="A400" i="10"/>
  <c r="A401" i="10"/>
  <c r="AB401" i="10" s="1"/>
  <c r="A402" i="10"/>
  <c r="A403" i="10"/>
  <c r="A404" i="10"/>
  <c r="A405" i="10"/>
  <c r="A406" i="10"/>
  <c r="AB406" i="10" s="1"/>
  <c r="A407" i="10"/>
  <c r="AB407" i="10" s="1"/>
  <c r="A408" i="10"/>
  <c r="A409" i="10"/>
  <c r="A410" i="10"/>
  <c r="AB410" i="10" s="1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B422" i="10" s="1"/>
  <c r="A423" i="10"/>
  <c r="AB423" i="10" s="1"/>
  <c r="A424" i="10"/>
  <c r="AB424" i="10" s="1"/>
  <c r="A425" i="10"/>
  <c r="AB425" i="10" s="1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B438" i="10" s="1"/>
  <c r="A439" i="10"/>
  <c r="AB439" i="10" s="1"/>
  <c r="A440" i="10"/>
  <c r="A441" i="10"/>
  <c r="A442" i="10"/>
  <c r="A443" i="10"/>
  <c r="A444" i="10"/>
  <c r="AB444" i="10" s="1"/>
  <c r="A445" i="10"/>
  <c r="A446" i="10"/>
  <c r="A447" i="10"/>
  <c r="A448" i="10"/>
  <c r="A449" i="10"/>
  <c r="A450" i="10"/>
  <c r="A451" i="10"/>
  <c r="A452" i="10"/>
  <c r="A453" i="10"/>
  <c r="AB453" i="10" s="1"/>
  <c r="A454" i="10"/>
  <c r="A455" i="10"/>
  <c r="AB455" i="10" s="1"/>
  <c r="A456" i="10"/>
  <c r="A457" i="10"/>
  <c r="A458" i="10"/>
  <c r="A459" i="10"/>
  <c r="A460" i="10"/>
  <c r="A461" i="10"/>
  <c r="A462" i="10"/>
  <c r="A463" i="10"/>
  <c r="AB463" i="10" s="1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B482" i="10" s="1"/>
  <c r="A483" i="10"/>
  <c r="A484" i="10"/>
  <c r="AB484" i="10" s="1"/>
  <c r="A485" i="10"/>
  <c r="A486" i="10"/>
  <c r="A487" i="10"/>
  <c r="A488" i="10"/>
  <c r="A489" i="10"/>
  <c r="A490" i="10"/>
  <c r="A491" i="10"/>
  <c r="AB491" i="10" s="1"/>
  <c r="A492" i="10"/>
  <c r="A493" i="10"/>
  <c r="A494" i="10"/>
  <c r="A495" i="10"/>
  <c r="AB495" i="10" s="1"/>
  <c r="A496" i="10"/>
  <c r="AB496" i="10" s="1"/>
  <c r="A497" i="10"/>
  <c r="A498" i="10"/>
  <c r="A499" i="10"/>
  <c r="A500" i="10"/>
  <c r="A501" i="10"/>
  <c r="AB501" i="10" s="1"/>
  <c r="A502" i="10"/>
  <c r="AB502" i="10" s="1"/>
  <c r="A503" i="10"/>
  <c r="AB503" i="10" s="1"/>
  <c r="A504" i="10"/>
  <c r="AB504" i="10" s="1"/>
  <c r="A505" i="10"/>
  <c r="A506" i="10"/>
  <c r="A507" i="10"/>
  <c r="A508" i="10"/>
  <c r="A509" i="10"/>
  <c r="A510" i="10"/>
  <c r="A511" i="10"/>
  <c r="A512" i="10"/>
  <c r="AB512" i="10" s="1"/>
  <c r="A513" i="10"/>
  <c r="AB513" i="10" s="1"/>
  <c r="A514" i="10"/>
  <c r="A515" i="10"/>
  <c r="A516" i="10"/>
  <c r="AB516" i="10" s="1"/>
  <c r="A517" i="10"/>
  <c r="A518" i="10"/>
  <c r="A519" i="10"/>
  <c r="A520" i="10"/>
  <c r="A521" i="10"/>
  <c r="A522" i="10"/>
  <c r="A523" i="10"/>
  <c r="A524" i="10"/>
  <c r="A525" i="10"/>
  <c r="A526" i="10"/>
  <c r="A527" i="10"/>
  <c r="AB527" i="10" s="1"/>
  <c r="A528" i="10"/>
  <c r="A529" i="10"/>
  <c r="A530" i="10"/>
  <c r="A531" i="10"/>
  <c r="A532" i="10"/>
  <c r="A533" i="10"/>
  <c r="A534" i="10"/>
  <c r="AB534" i="10" s="1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B549" i="10" s="1"/>
  <c r="A550" i="10"/>
  <c r="AB550" i="10" s="1"/>
  <c r="A551" i="10"/>
  <c r="A552" i="10"/>
  <c r="A553" i="10"/>
  <c r="AB553" i="10" s="1"/>
  <c r="A554" i="10"/>
  <c r="A555" i="10"/>
  <c r="A556" i="10"/>
  <c r="AB556" i="10" s="1"/>
  <c r="A557" i="10"/>
  <c r="AB557" i="10" s="1"/>
  <c r="A558" i="10"/>
  <c r="A559" i="10"/>
  <c r="A560" i="10"/>
  <c r="A561" i="10"/>
  <c r="A562" i="10"/>
  <c r="A563" i="10"/>
  <c r="AB563" i="10" s="1"/>
  <c r="A564" i="10"/>
  <c r="AB564" i="10" s="1"/>
  <c r="A565" i="10"/>
  <c r="AB565" i="10" s="1"/>
  <c r="A566" i="10"/>
  <c r="A567" i="10"/>
  <c r="A568" i="10"/>
  <c r="A569" i="10"/>
  <c r="A570" i="10"/>
  <c r="A571" i="10"/>
  <c r="A572" i="10"/>
  <c r="A573" i="10"/>
  <c r="A574" i="10"/>
  <c r="AB574" i="10" s="1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B590" i="10" s="1"/>
  <c r="A591" i="10"/>
  <c r="A592" i="10"/>
  <c r="AB592" i="10" s="1"/>
  <c r="A593" i="10"/>
  <c r="A594" i="10"/>
  <c r="A595" i="10"/>
  <c r="A596" i="10"/>
  <c r="A597" i="10"/>
  <c r="A598" i="10"/>
  <c r="A599" i="10"/>
  <c r="A600" i="10"/>
  <c r="A601" i="10"/>
  <c r="AB601" i="10" s="1"/>
  <c r="A602" i="10"/>
  <c r="A603" i="10"/>
  <c r="A604" i="10"/>
  <c r="A605" i="10"/>
  <c r="A606" i="10"/>
  <c r="A607" i="10"/>
  <c r="A608" i="10"/>
  <c r="A609" i="10"/>
  <c r="A610" i="10"/>
  <c r="A611" i="10"/>
  <c r="AB611" i="10" s="1"/>
  <c r="A612" i="10"/>
  <c r="A613" i="10"/>
  <c r="A614" i="10"/>
  <c r="AB614" i="10" s="1"/>
  <c r="A615" i="10"/>
  <c r="A616" i="10"/>
  <c r="A617" i="10"/>
  <c r="A618" i="10"/>
  <c r="A619" i="10"/>
  <c r="AB619" i="10" s="1"/>
  <c r="A620" i="10"/>
  <c r="A621" i="10"/>
  <c r="A622" i="10"/>
  <c r="A623" i="10"/>
  <c r="A624" i="10"/>
  <c r="AB624" i="10" s="1"/>
  <c r="A625" i="10"/>
  <c r="A626" i="10"/>
  <c r="AB626" i="10" s="1"/>
  <c r="A627" i="10"/>
  <c r="AB627" i="10" s="1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B641" i="10" s="1"/>
  <c r="A642" i="10"/>
  <c r="A643" i="10"/>
  <c r="A644" i="10"/>
  <c r="A645" i="10"/>
  <c r="A646" i="10"/>
  <c r="A647" i="10"/>
  <c r="A648" i="10"/>
  <c r="AB648" i="10" s="1"/>
  <c r="A649" i="10"/>
  <c r="A650" i="10"/>
  <c r="A651" i="10"/>
  <c r="A652" i="10"/>
  <c r="A653" i="10"/>
  <c r="A654" i="10"/>
  <c r="AB654" i="10" s="1"/>
  <c r="A655" i="10"/>
  <c r="A656" i="10"/>
  <c r="A657" i="10"/>
  <c r="A658" i="10"/>
  <c r="A659" i="10"/>
  <c r="A660" i="10"/>
  <c r="A661" i="10"/>
  <c r="AB661" i="10" s="1"/>
  <c r="A662" i="10"/>
  <c r="AB662" i="10" s="1"/>
  <c r="A663" i="10"/>
  <c r="A664" i="10"/>
  <c r="A665" i="10"/>
  <c r="A666" i="10"/>
  <c r="A667" i="10"/>
  <c r="A668" i="10"/>
  <c r="A669" i="10"/>
  <c r="A670" i="10"/>
  <c r="A671" i="10"/>
  <c r="A672" i="10"/>
  <c r="AB672" i="10" s="1"/>
  <c r="A673" i="10"/>
  <c r="AB673" i="10" s="1"/>
  <c r="A674" i="10"/>
  <c r="A675" i="10"/>
  <c r="A676" i="10"/>
  <c r="A677" i="10"/>
  <c r="A678" i="10"/>
  <c r="AB678" i="10" s="1"/>
  <c r="A679" i="10"/>
  <c r="AB679" i="10" s="1"/>
  <c r="A680" i="10"/>
  <c r="AB680" i="10" s="1"/>
  <c r="A681" i="10"/>
  <c r="A682" i="10"/>
  <c r="A683" i="10"/>
  <c r="A684" i="10"/>
  <c r="A685" i="10"/>
  <c r="A686" i="10"/>
  <c r="A687" i="10"/>
  <c r="AB687" i="10" s="1"/>
  <c r="A688" i="10"/>
  <c r="A689" i="10"/>
  <c r="A690" i="10"/>
  <c r="A691" i="10"/>
  <c r="A692" i="10"/>
  <c r="A693" i="10"/>
  <c r="A694" i="10"/>
  <c r="A695" i="10"/>
  <c r="A696" i="10"/>
  <c r="A697" i="10"/>
  <c r="AB697" i="10" s="1"/>
  <c r="A698" i="10"/>
  <c r="A699" i="10"/>
  <c r="AB699" i="10" s="1"/>
  <c r="A700" i="10"/>
  <c r="A701" i="10"/>
  <c r="AB701" i="10" s="1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B728" i="10" s="1"/>
  <c r="A729" i="10"/>
  <c r="A730" i="10"/>
  <c r="A731" i="10"/>
  <c r="A732" i="10"/>
  <c r="A733" i="10"/>
  <c r="A734" i="10"/>
  <c r="A735" i="10"/>
  <c r="A736" i="10"/>
  <c r="A737" i="10"/>
  <c r="A738" i="10"/>
  <c r="A739" i="10"/>
  <c r="AB739" i="10" s="1"/>
  <c r="A740" i="10"/>
  <c r="A741" i="10"/>
  <c r="AB741" i="10" s="1"/>
  <c r="A742" i="10"/>
  <c r="AB742" i="10" s="1"/>
  <c r="A743" i="10"/>
  <c r="A744" i="10"/>
  <c r="A745" i="10"/>
  <c r="AB745" i="10" s="1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B765" i="10" s="1"/>
  <c r="A766" i="10"/>
  <c r="A767" i="10"/>
  <c r="A768" i="10"/>
  <c r="A769" i="10"/>
  <c r="A770" i="10"/>
  <c r="A771" i="10"/>
  <c r="A772" i="10"/>
  <c r="AB772" i="10" s="1"/>
  <c r="A773" i="10"/>
  <c r="AB773" i="10" s="1"/>
  <c r="A774" i="10"/>
  <c r="A775" i="10"/>
  <c r="AB775" i="10" s="1"/>
  <c r="A776" i="10"/>
  <c r="A777" i="10"/>
  <c r="AB777" i="10" s="1"/>
  <c r="A778" i="10"/>
  <c r="AB778" i="10" s="1"/>
  <c r="A779" i="10"/>
  <c r="AB779" i="10" s="1"/>
  <c r="A780" i="10"/>
  <c r="AB780" i="10" s="1"/>
  <c r="A781" i="10"/>
  <c r="A782" i="10"/>
  <c r="A783" i="10"/>
  <c r="A784" i="10"/>
  <c r="A785" i="10"/>
  <c r="A786" i="10"/>
  <c r="AB786" i="10" s="1"/>
  <c r="A787" i="10"/>
  <c r="A788" i="10"/>
  <c r="A789" i="10"/>
  <c r="A790" i="10"/>
  <c r="AB790" i="10" s="1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B817" i="10" s="1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5" i="10"/>
  <c r="AB5" i="10" s="1"/>
  <c r="M14" i="34" l="1"/>
  <c r="M10" i="32"/>
  <c r="N837" i="10"/>
  <c r="C837" i="10"/>
  <c r="D837" i="10"/>
  <c r="E837" i="10"/>
  <c r="F837" i="10"/>
  <c r="G837" i="10"/>
  <c r="H837" i="10"/>
  <c r="I837" i="10"/>
  <c r="K837" i="10"/>
  <c r="L837" i="10"/>
  <c r="S834" i="1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E302" i="10"/>
  <c r="E303" i="10"/>
  <c r="E304" i="10"/>
  <c r="E305" i="10"/>
  <c r="E306" i="10"/>
  <c r="E307" i="10"/>
  <c r="E308" i="10"/>
  <c r="E309" i="10"/>
  <c r="E310" i="10"/>
  <c r="E311" i="10"/>
  <c r="E312" i="10"/>
  <c r="E313" i="10"/>
  <c r="E314" i="10"/>
  <c r="E315" i="10"/>
  <c r="E316" i="10"/>
  <c r="E317" i="10"/>
  <c r="E318" i="10"/>
  <c r="E319" i="10"/>
  <c r="E320" i="10"/>
  <c r="E321" i="10"/>
  <c r="E322" i="10"/>
  <c r="E323" i="10"/>
  <c r="E324" i="10"/>
  <c r="E325" i="10"/>
  <c r="E326" i="10"/>
  <c r="E327" i="10"/>
  <c r="E328" i="10"/>
  <c r="E329" i="10"/>
  <c r="E330" i="10"/>
  <c r="E331" i="10"/>
  <c r="E332" i="10"/>
  <c r="E333" i="10"/>
  <c r="E334" i="10"/>
  <c r="E335" i="10"/>
  <c r="E336" i="10"/>
  <c r="E337" i="10"/>
  <c r="E338" i="10"/>
  <c r="E339" i="10"/>
  <c r="E340" i="10"/>
  <c r="E341" i="10"/>
  <c r="E342" i="10"/>
  <c r="E343" i="10"/>
  <c r="E344" i="10"/>
  <c r="E345" i="10"/>
  <c r="E346" i="10"/>
  <c r="E347" i="10"/>
  <c r="E348" i="10"/>
  <c r="E349" i="10"/>
  <c r="E350" i="10"/>
  <c r="E351" i="10"/>
  <c r="E352" i="10"/>
  <c r="E353" i="10"/>
  <c r="E354" i="10"/>
  <c r="E355" i="10"/>
  <c r="E356" i="10"/>
  <c r="E357" i="10"/>
  <c r="E358" i="10"/>
  <c r="E359" i="10"/>
  <c r="E360" i="10"/>
  <c r="E361" i="10"/>
  <c r="E362" i="10"/>
  <c r="E363" i="10"/>
  <c r="E364" i="10"/>
  <c r="E365" i="10"/>
  <c r="E366" i="10"/>
  <c r="E367" i="10"/>
  <c r="E368" i="10"/>
  <c r="E369" i="10"/>
  <c r="E370" i="10"/>
  <c r="E371" i="10"/>
  <c r="E372" i="10"/>
  <c r="E373" i="10"/>
  <c r="E374" i="10"/>
  <c r="E375" i="10"/>
  <c r="E376" i="10"/>
  <c r="E377" i="10"/>
  <c r="E378" i="10"/>
  <c r="E379" i="10"/>
  <c r="E380" i="10"/>
  <c r="E381" i="10"/>
  <c r="E382" i="10"/>
  <c r="E383" i="10"/>
  <c r="E384" i="10"/>
  <c r="E385" i="10"/>
  <c r="E386" i="10"/>
  <c r="E387" i="10"/>
  <c r="E388" i="10"/>
  <c r="E389" i="10"/>
  <c r="E390" i="10"/>
  <c r="E391" i="10"/>
  <c r="E392" i="10"/>
  <c r="E393" i="10"/>
  <c r="E394" i="10"/>
  <c r="E395" i="10"/>
  <c r="E396" i="10"/>
  <c r="E397" i="10"/>
  <c r="E398" i="10"/>
  <c r="E399" i="10"/>
  <c r="E400" i="10"/>
  <c r="E401" i="10"/>
  <c r="E402" i="10"/>
  <c r="E403" i="10"/>
  <c r="E404" i="10"/>
  <c r="E405" i="10"/>
  <c r="E406" i="10"/>
  <c r="E407" i="10"/>
  <c r="E408" i="10"/>
  <c r="E409" i="10"/>
  <c r="E410" i="10"/>
  <c r="E411" i="10"/>
  <c r="E412" i="10"/>
  <c r="E413" i="10"/>
  <c r="E414" i="10"/>
  <c r="E415" i="10"/>
  <c r="E416" i="10"/>
  <c r="E417" i="10"/>
  <c r="E418" i="10"/>
  <c r="E419" i="10"/>
  <c r="E420" i="10"/>
  <c r="E421" i="10"/>
  <c r="E422" i="10"/>
  <c r="E423" i="10"/>
  <c r="E424" i="10"/>
  <c r="E425" i="10"/>
  <c r="E426" i="10"/>
  <c r="E427" i="10"/>
  <c r="E428" i="10"/>
  <c r="E429" i="10"/>
  <c r="E430" i="10"/>
  <c r="E431" i="10"/>
  <c r="E432" i="10"/>
  <c r="E433" i="10"/>
  <c r="E434" i="10"/>
  <c r="E435" i="10"/>
  <c r="E436" i="10"/>
  <c r="E437" i="10"/>
  <c r="E438" i="10"/>
  <c r="E439" i="10"/>
  <c r="E440" i="10"/>
  <c r="E441" i="10"/>
  <c r="E442" i="10"/>
  <c r="E443" i="10"/>
  <c r="E444" i="10"/>
  <c r="E445" i="10"/>
  <c r="E446" i="10"/>
  <c r="E447" i="10"/>
  <c r="E448" i="10"/>
  <c r="E449" i="10"/>
  <c r="E450" i="10"/>
  <c r="E451" i="10"/>
  <c r="E452" i="10"/>
  <c r="E453" i="10"/>
  <c r="E454" i="10"/>
  <c r="E455" i="10"/>
  <c r="E456" i="10"/>
  <c r="E457" i="10"/>
  <c r="E458" i="10"/>
  <c r="E459" i="10"/>
  <c r="E460" i="10"/>
  <c r="E461" i="10"/>
  <c r="E462" i="10"/>
  <c r="E463" i="10"/>
  <c r="E464" i="10"/>
  <c r="E465" i="10"/>
  <c r="E466" i="10"/>
  <c r="E467" i="10"/>
  <c r="E468" i="10"/>
  <c r="E469" i="10"/>
  <c r="E470" i="10"/>
  <c r="E471" i="10"/>
  <c r="E472" i="10"/>
  <c r="E473" i="10"/>
  <c r="E474" i="10"/>
  <c r="E475" i="10"/>
  <c r="E476" i="10"/>
  <c r="E477" i="10"/>
  <c r="E478" i="10"/>
  <c r="E479" i="10"/>
  <c r="E480" i="10"/>
  <c r="E481" i="10"/>
  <c r="E482" i="10"/>
  <c r="E483" i="10"/>
  <c r="E484" i="10"/>
  <c r="E485" i="10"/>
  <c r="E486" i="10"/>
  <c r="E487" i="10"/>
  <c r="E488" i="10"/>
  <c r="E489" i="10"/>
  <c r="E490" i="10"/>
  <c r="E491" i="10"/>
  <c r="E492" i="10"/>
  <c r="E493" i="10"/>
  <c r="E494" i="10"/>
  <c r="E495" i="10"/>
  <c r="E496" i="10"/>
  <c r="E497" i="10"/>
  <c r="E498" i="10"/>
  <c r="E499" i="10"/>
  <c r="E500" i="10"/>
  <c r="E501" i="10"/>
  <c r="E502" i="10"/>
  <c r="E503" i="10"/>
  <c r="E504" i="10"/>
  <c r="E505" i="10"/>
  <c r="E506" i="10"/>
  <c r="E507" i="10"/>
  <c r="E508" i="10"/>
  <c r="E509" i="10"/>
  <c r="E510" i="10"/>
  <c r="E511" i="10"/>
  <c r="E512" i="10"/>
  <c r="E513" i="10"/>
  <c r="E514" i="10"/>
  <c r="E515" i="10"/>
  <c r="E516" i="10"/>
  <c r="E517" i="10"/>
  <c r="E518" i="10"/>
  <c r="E519" i="10"/>
  <c r="E520" i="10"/>
  <c r="E521" i="10"/>
  <c r="E522" i="10"/>
  <c r="E523" i="10"/>
  <c r="E524" i="10"/>
  <c r="E525" i="10"/>
  <c r="E526" i="10"/>
  <c r="E527" i="10"/>
  <c r="E528" i="10"/>
  <c r="E529" i="10"/>
  <c r="E530" i="10"/>
  <c r="E531" i="10"/>
  <c r="E532" i="10"/>
  <c r="E533" i="10"/>
  <c r="E534" i="10"/>
  <c r="E535" i="10"/>
  <c r="E536" i="10"/>
  <c r="E537" i="10"/>
  <c r="E538" i="10"/>
  <c r="E539" i="10"/>
  <c r="E540" i="10"/>
  <c r="E541" i="10"/>
  <c r="E542" i="10"/>
  <c r="E543" i="10"/>
  <c r="E544" i="10"/>
  <c r="E545" i="10"/>
  <c r="E546" i="10"/>
  <c r="E547" i="10"/>
  <c r="E548" i="10"/>
  <c r="E549" i="10"/>
  <c r="E550" i="10"/>
  <c r="E551" i="10"/>
  <c r="E552" i="10"/>
  <c r="E553" i="10"/>
  <c r="E554" i="10"/>
  <c r="E555" i="10"/>
  <c r="E556" i="10"/>
  <c r="E557" i="10"/>
  <c r="E558" i="10"/>
  <c r="E559" i="10"/>
  <c r="E560" i="10"/>
  <c r="E561" i="10"/>
  <c r="E562" i="10"/>
  <c r="E563" i="10"/>
  <c r="E564" i="10"/>
  <c r="E565" i="10"/>
  <c r="E566" i="10"/>
  <c r="E567" i="10"/>
  <c r="E568" i="10"/>
  <c r="E569" i="10"/>
  <c r="E570" i="10"/>
  <c r="E571" i="10"/>
  <c r="E572" i="10"/>
  <c r="E573" i="10"/>
  <c r="E574" i="10"/>
  <c r="E575" i="10"/>
  <c r="E576" i="10"/>
  <c r="E577" i="10"/>
  <c r="E578" i="10"/>
  <c r="E579" i="10"/>
  <c r="E580" i="10"/>
  <c r="E581" i="10"/>
  <c r="E582" i="10"/>
  <c r="E583" i="10"/>
  <c r="E584" i="10"/>
  <c r="E585" i="10"/>
  <c r="E586" i="10"/>
  <c r="E587" i="10"/>
  <c r="E588" i="10"/>
  <c r="E589" i="10"/>
  <c r="E590" i="10"/>
  <c r="E591" i="10"/>
  <c r="E592" i="10"/>
  <c r="E593" i="10"/>
  <c r="E594" i="10"/>
  <c r="E595" i="10"/>
  <c r="E596" i="10"/>
  <c r="E597" i="10"/>
  <c r="E598" i="10"/>
  <c r="E599" i="10"/>
  <c r="E600" i="10"/>
  <c r="E601" i="10"/>
  <c r="E602" i="10"/>
  <c r="E603" i="10"/>
  <c r="E604" i="10"/>
  <c r="E605" i="10"/>
  <c r="E606" i="10"/>
  <c r="E607" i="10"/>
  <c r="E608" i="10"/>
  <c r="E609" i="10"/>
  <c r="E610" i="10"/>
  <c r="E611" i="10"/>
  <c r="E612" i="10"/>
  <c r="E613" i="10"/>
  <c r="E614" i="10"/>
  <c r="E615" i="10"/>
  <c r="E616" i="10"/>
  <c r="E617" i="10"/>
  <c r="E618" i="10"/>
  <c r="E619" i="10"/>
  <c r="E620" i="10"/>
  <c r="E621" i="10"/>
  <c r="E622" i="10"/>
  <c r="E623" i="10"/>
  <c r="E624" i="10"/>
  <c r="E625" i="10"/>
  <c r="E626" i="10"/>
  <c r="E627" i="10"/>
  <c r="E628" i="10"/>
  <c r="E629" i="10"/>
  <c r="E630" i="10"/>
  <c r="E631" i="10"/>
  <c r="E632" i="10"/>
  <c r="E633" i="10"/>
  <c r="E634" i="10"/>
  <c r="E635" i="10"/>
  <c r="E636" i="10"/>
  <c r="E637" i="10"/>
  <c r="E638" i="10"/>
  <c r="E639" i="10"/>
  <c r="E640" i="10"/>
  <c r="E641" i="10"/>
  <c r="E642" i="10"/>
  <c r="E643" i="10"/>
  <c r="E644" i="10"/>
  <c r="E645" i="10"/>
  <c r="E646" i="10"/>
  <c r="E647" i="10"/>
  <c r="E648" i="10"/>
  <c r="E649" i="10"/>
  <c r="E650" i="10"/>
  <c r="E651" i="10"/>
  <c r="E652" i="10"/>
  <c r="E653" i="10"/>
  <c r="E654" i="10"/>
  <c r="E655" i="10"/>
  <c r="E656" i="10"/>
  <c r="E657" i="10"/>
  <c r="E658" i="10"/>
  <c r="E659" i="10"/>
  <c r="E660" i="10"/>
  <c r="E661" i="10"/>
  <c r="E662" i="10"/>
  <c r="E663" i="10"/>
  <c r="E664" i="10"/>
  <c r="E665" i="10"/>
  <c r="E666" i="10"/>
  <c r="E667" i="10"/>
  <c r="E668" i="10"/>
  <c r="E669" i="10"/>
  <c r="E670" i="10"/>
  <c r="E671" i="10"/>
  <c r="E672" i="10"/>
  <c r="E673" i="10"/>
  <c r="E674" i="10"/>
  <c r="E675" i="10"/>
  <c r="E676" i="10"/>
  <c r="E677" i="10"/>
  <c r="E678" i="10"/>
  <c r="E679" i="10"/>
  <c r="E680" i="10"/>
  <c r="E681" i="10"/>
  <c r="E682" i="10"/>
  <c r="E683" i="10"/>
  <c r="E684" i="10"/>
  <c r="E685" i="10"/>
  <c r="E686" i="10"/>
  <c r="E687" i="10"/>
  <c r="E688" i="10"/>
  <c r="E689" i="10"/>
  <c r="E690" i="10"/>
  <c r="E691" i="10"/>
  <c r="E692" i="10"/>
  <c r="E693" i="10"/>
  <c r="E694" i="10"/>
  <c r="E695" i="10"/>
  <c r="E696" i="10"/>
  <c r="E697" i="10"/>
  <c r="E698" i="10"/>
  <c r="E699" i="10"/>
  <c r="E700" i="10"/>
  <c r="E701" i="10"/>
  <c r="E702" i="10"/>
  <c r="E703" i="10"/>
  <c r="E704" i="10"/>
  <c r="E705" i="10"/>
  <c r="E706" i="10"/>
  <c r="E707" i="10"/>
  <c r="E708" i="10"/>
  <c r="E709" i="10"/>
  <c r="E710" i="10"/>
  <c r="E711" i="10"/>
  <c r="E712" i="10"/>
  <c r="E713" i="10"/>
  <c r="E714" i="10"/>
  <c r="E715" i="10"/>
  <c r="E716" i="10"/>
  <c r="E717" i="10"/>
  <c r="E718" i="10"/>
  <c r="E719" i="10"/>
  <c r="E720" i="10"/>
  <c r="E721" i="10"/>
  <c r="E722" i="10"/>
  <c r="E723" i="10"/>
  <c r="E724" i="10"/>
  <c r="E725" i="10"/>
  <c r="E726" i="10"/>
  <c r="E727" i="10"/>
  <c r="E728" i="10"/>
  <c r="E729" i="10"/>
  <c r="E730" i="10"/>
  <c r="E731" i="10"/>
  <c r="E732" i="10"/>
  <c r="E733" i="10"/>
  <c r="E734" i="10"/>
  <c r="E735" i="10"/>
  <c r="E736" i="10"/>
  <c r="E737" i="10"/>
  <c r="E738" i="10"/>
  <c r="E739" i="10"/>
  <c r="E740" i="10"/>
  <c r="E741" i="10"/>
  <c r="E742" i="10"/>
  <c r="E743" i="10"/>
  <c r="E744" i="10"/>
  <c r="E745" i="10"/>
  <c r="E746" i="10"/>
  <c r="E747" i="10"/>
  <c r="E748" i="10"/>
  <c r="E749" i="10"/>
  <c r="E750" i="10"/>
  <c r="E751" i="10"/>
  <c r="E752" i="10"/>
  <c r="E753" i="10"/>
  <c r="E754" i="10"/>
  <c r="E755" i="10"/>
  <c r="E756" i="10"/>
  <c r="E757" i="10"/>
  <c r="E758" i="10"/>
  <c r="E759" i="10"/>
  <c r="E760" i="10"/>
  <c r="E761" i="10"/>
  <c r="E762" i="10"/>
  <c r="E763" i="10"/>
  <c r="E764" i="10"/>
  <c r="E765" i="10"/>
  <c r="E766" i="10"/>
  <c r="E767" i="10"/>
  <c r="E768" i="10"/>
  <c r="E769" i="10"/>
  <c r="E770" i="10"/>
  <c r="E771" i="10"/>
  <c r="E772" i="10"/>
  <c r="E773" i="10"/>
  <c r="E774" i="10"/>
  <c r="E775" i="10"/>
  <c r="E776" i="10"/>
  <c r="E777" i="10"/>
  <c r="E778" i="10"/>
  <c r="E779" i="10"/>
  <c r="E780" i="10"/>
  <c r="E781" i="10"/>
  <c r="E782" i="10"/>
  <c r="E783" i="10"/>
  <c r="E784" i="10"/>
  <c r="E785" i="10"/>
  <c r="E786" i="10"/>
  <c r="E787" i="10"/>
  <c r="E788" i="10"/>
  <c r="E789" i="10"/>
  <c r="E790" i="10"/>
  <c r="E791" i="10"/>
  <c r="E792" i="10"/>
  <c r="E793" i="10"/>
  <c r="E794" i="10"/>
  <c r="E795" i="10"/>
  <c r="E796" i="10"/>
  <c r="E797" i="10"/>
  <c r="E798" i="10"/>
  <c r="E799" i="10"/>
  <c r="E800" i="10"/>
  <c r="E801" i="10"/>
  <c r="E802" i="10"/>
  <c r="E803" i="10"/>
  <c r="E804" i="10"/>
  <c r="E805" i="10"/>
  <c r="E806" i="10"/>
  <c r="E807" i="10"/>
  <c r="E808" i="10"/>
  <c r="E809" i="10"/>
  <c r="E810" i="10"/>
  <c r="E811" i="10"/>
  <c r="E812" i="10"/>
  <c r="E813" i="10"/>
  <c r="E814" i="10"/>
  <c r="E815" i="10"/>
  <c r="E816" i="10"/>
  <c r="E817" i="10"/>
  <c r="E818" i="10"/>
  <c r="E819" i="10"/>
  <c r="E820" i="10"/>
  <c r="E821" i="10"/>
  <c r="E822" i="10"/>
  <c r="E823" i="10"/>
  <c r="E824" i="10"/>
  <c r="E825" i="10"/>
  <c r="E826" i="10"/>
  <c r="E827" i="10"/>
  <c r="E828" i="10"/>
  <c r="E829" i="10"/>
  <c r="E830" i="10"/>
  <c r="E831" i="10"/>
  <c r="E832" i="10"/>
  <c r="E833" i="10"/>
  <c r="E834" i="10"/>
  <c r="E835" i="10"/>
  <c r="E836" i="10"/>
  <c r="E5" i="10"/>
  <c r="A31" i="16"/>
  <c r="A32" i="16" s="1"/>
  <c r="A33" i="16" s="1"/>
  <c r="A34" i="16" s="1"/>
  <c r="A35" i="16" s="1"/>
  <c r="A36" i="16" s="1"/>
  <c r="A37" i="16" s="1"/>
  <c r="A38" i="16" s="1"/>
  <c r="A39" i="16" s="1"/>
  <c r="A40" i="16" s="1"/>
  <c r="A41" i="16" s="1"/>
  <c r="A42" i="16" s="1"/>
  <c r="A43" i="16" s="1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160" i="10"/>
  <c r="C161" i="10"/>
  <c r="C162" i="10"/>
  <c r="C163" i="10"/>
  <c r="C164" i="10"/>
  <c r="C165" i="10"/>
  <c r="C166" i="10"/>
  <c r="C167" i="10"/>
  <c r="C168" i="10"/>
  <c r="C169" i="10"/>
  <c r="C170" i="10"/>
  <c r="C171" i="10"/>
  <c r="C172" i="10"/>
  <c r="C173" i="10"/>
  <c r="C174" i="10"/>
  <c r="C175" i="10"/>
  <c r="C176" i="10"/>
  <c r="C177" i="10"/>
  <c r="C178" i="10"/>
  <c r="C179" i="10"/>
  <c r="C180" i="10"/>
  <c r="C181" i="10"/>
  <c r="C182" i="10"/>
  <c r="C183" i="10"/>
  <c r="C184" i="10"/>
  <c r="C185" i="10"/>
  <c r="C186" i="10"/>
  <c r="C187" i="10"/>
  <c r="C188" i="10"/>
  <c r="C189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17" i="10"/>
  <c r="C218" i="10"/>
  <c r="C219" i="10"/>
  <c r="C220" i="10"/>
  <c r="C221" i="10"/>
  <c r="C222" i="10"/>
  <c r="C223" i="10"/>
  <c r="C224" i="10"/>
  <c r="C225" i="10"/>
  <c r="C226" i="10"/>
  <c r="C227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0" i="10"/>
  <c r="C241" i="10"/>
  <c r="C242" i="10"/>
  <c r="C243" i="10"/>
  <c r="C244" i="10"/>
  <c r="C245" i="10"/>
  <c r="C246" i="10"/>
  <c r="C247" i="10"/>
  <c r="C248" i="10"/>
  <c r="C249" i="10"/>
  <c r="C250" i="10"/>
  <c r="C251" i="10"/>
  <c r="C252" i="10"/>
  <c r="C253" i="10"/>
  <c r="C254" i="10"/>
  <c r="C255" i="10"/>
  <c r="C256" i="10"/>
  <c r="C257" i="10"/>
  <c r="C258" i="10"/>
  <c r="C259" i="10"/>
  <c r="C260" i="10"/>
  <c r="C261" i="10"/>
  <c r="C262" i="10"/>
  <c r="C263" i="10"/>
  <c r="C264" i="10"/>
  <c r="C265" i="10"/>
  <c r="C266" i="10"/>
  <c r="C267" i="10"/>
  <c r="C268" i="10"/>
  <c r="C269" i="10"/>
  <c r="C270" i="10"/>
  <c r="C271" i="10"/>
  <c r="C272" i="10"/>
  <c r="C273" i="10"/>
  <c r="C274" i="10"/>
  <c r="C275" i="10"/>
  <c r="C276" i="10"/>
  <c r="C277" i="10"/>
  <c r="C278" i="10"/>
  <c r="C279" i="10"/>
  <c r="C280" i="10"/>
  <c r="C281" i="10"/>
  <c r="C282" i="10"/>
  <c r="C283" i="10"/>
  <c r="C284" i="10"/>
  <c r="C285" i="10"/>
  <c r="C286" i="10"/>
  <c r="C287" i="10"/>
  <c r="C288" i="10"/>
  <c r="C289" i="10"/>
  <c r="C290" i="10"/>
  <c r="C291" i="10"/>
  <c r="C292" i="10"/>
  <c r="C293" i="10"/>
  <c r="C294" i="10"/>
  <c r="C295" i="10"/>
  <c r="C296" i="10"/>
  <c r="C297" i="10"/>
  <c r="C298" i="10"/>
  <c r="C299" i="10"/>
  <c r="C300" i="10"/>
  <c r="C301" i="10"/>
  <c r="C302" i="10"/>
  <c r="C303" i="10"/>
  <c r="C304" i="10"/>
  <c r="C305" i="10"/>
  <c r="C306" i="10"/>
  <c r="C307" i="10"/>
  <c r="C308" i="10"/>
  <c r="C309" i="10"/>
  <c r="C310" i="10"/>
  <c r="C311" i="10"/>
  <c r="C312" i="10"/>
  <c r="C313" i="10"/>
  <c r="C314" i="10"/>
  <c r="C315" i="10"/>
  <c r="C316" i="10"/>
  <c r="C317" i="10"/>
  <c r="C318" i="10"/>
  <c r="C319" i="10"/>
  <c r="C320" i="10"/>
  <c r="C321" i="10"/>
  <c r="C322" i="10"/>
  <c r="C323" i="10"/>
  <c r="C324" i="10"/>
  <c r="C325" i="10"/>
  <c r="C326" i="10"/>
  <c r="C327" i="10"/>
  <c r="C328" i="10"/>
  <c r="C329" i="10"/>
  <c r="C330" i="10"/>
  <c r="C331" i="10"/>
  <c r="C332" i="10"/>
  <c r="C333" i="10"/>
  <c r="C334" i="10"/>
  <c r="C335" i="10"/>
  <c r="C336" i="10"/>
  <c r="C337" i="10"/>
  <c r="C338" i="10"/>
  <c r="C339" i="10"/>
  <c r="C340" i="10"/>
  <c r="C341" i="10"/>
  <c r="C342" i="10"/>
  <c r="C343" i="10"/>
  <c r="C344" i="10"/>
  <c r="C345" i="10"/>
  <c r="C346" i="10"/>
  <c r="C347" i="10"/>
  <c r="C348" i="10"/>
  <c r="C349" i="10"/>
  <c r="C350" i="10"/>
  <c r="C351" i="10"/>
  <c r="C352" i="10"/>
  <c r="C353" i="10"/>
  <c r="C354" i="10"/>
  <c r="C355" i="10"/>
  <c r="C356" i="10"/>
  <c r="C357" i="10"/>
  <c r="C358" i="10"/>
  <c r="C359" i="10"/>
  <c r="C360" i="10"/>
  <c r="C361" i="10"/>
  <c r="C362" i="10"/>
  <c r="C363" i="10"/>
  <c r="C364" i="10"/>
  <c r="C365" i="10"/>
  <c r="C366" i="10"/>
  <c r="C367" i="10"/>
  <c r="C368" i="10"/>
  <c r="C369" i="10"/>
  <c r="C370" i="10"/>
  <c r="C371" i="10"/>
  <c r="C372" i="10"/>
  <c r="C373" i="10"/>
  <c r="C374" i="10"/>
  <c r="C375" i="10"/>
  <c r="C376" i="10"/>
  <c r="C377" i="10"/>
  <c r="C378" i="10"/>
  <c r="C379" i="10"/>
  <c r="C380" i="10"/>
  <c r="C381" i="10"/>
  <c r="C382" i="10"/>
  <c r="C383" i="10"/>
  <c r="C384" i="10"/>
  <c r="C385" i="10"/>
  <c r="C386" i="10"/>
  <c r="C387" i="10"/>
  <c r="C388" i="10"/>
  <c r="C389" i="10"/>
  <c r="C390" i="10"/>
  <c r="C391" i="10"/>
  <c r="C392" i="10"/>
  <c r="C393" i="10"/>
  <c r="C394" i="10"/>
  <c r="C395" i="10"/>
  <c r="C396" i="10"/>
  <c r="C397" i="10"/>
  <c r="C398" i="10"/>
  <c r="C399" i="10"/>
  <c r="C400" i="10"/>
  <c r="C401" i="10"/>
  <c r="C402" i="10"/>
  <c r="C403" i="10"/>
  <c r="C404" i="10"/>
  <c r="C405" i="10"/>
  <c r="C406" i="10"/>
  <c r="C407" i="10"/>
  <c r="C408" i="10"/>
  <c r="C409" i="10"/>
  <c r="C410" i="10"/>
  <c r="C411" i="10"/>
  <c r="C412" i="10"/>
  <c r="C413" i="10"/>
  <c r="C414" i="10"/>
  <c r="C415" i="10"/>
  <c r="C416" i="10"/>
  <c r="C417" i="10"/>
  <c r="C418" i="10"/>
  <c r="C419" i="10"/>
  <c r="C420" i="10"/>
  <c r="C421" i="10"/>
  <c r="C422" i="10"/>
  <c r="C423" i="10"/>
  <c r="C424" i="10"/>
  <c r="C425" i="10"/>
  <c r="C426" i="10"/>
  <c r="C427" i="10"/>
  <c r="C428" i="10"/>
  <c r="C429" i="10"/>
  <c r="C430" i="10"/>
  <c r="C431" i="10"/>
  <c r="C432" i="10"/>
  <c r="C433" i="10"/>
  <c r="C434" i="10"/>
  <c r="C435" i="10"/>
  <c r="C436" i="10"/>
  <c r="C437" i="10"/>
  <c r="C438" i="10"/>
  <c r="C439" i="10"/>
  <c r="C440" i="10"/>
  <c r="C441" i="10"/>
  <c r="C442" i="10"/>
  <c r="C443" i="10"/>
  <c r="C444" i="10"/>
  <c r="C445" i="10"/>
  <c r="C446" i="10"/>
  <c r="C447" i="10"/>
  <c r="C448" i="10"/>
  <c r="C449" i="10"/>
  <c r="C450" i="10"/>
  <c r="C451" i="10"/>
  <c r="C452" i="10"/>
  <c r="C453" i="10"/>
  <c r="C454" i="10"/>
  <c r="C455" i="10"/>
  <c r="C456" i="10"/>
  <c r="C457" i="10"/>
  <c r="C458" i="10"/>
  <c r="C459" i="10"/>
  <c r="C460" i="10"/>
  <c r="C461" i="10"/>
  <c r="C462" i="10"/>
  <c r="C463" i="10"/>
  <c r="C464" i="10"/>
  <c r="C465" i="10"/>
  <c r="C466" i="10"/>
  <c r="C467" i="10"/>
  <c r="C468" i="10"/>
  <c r="C469" i="10"/>
  <c r="C470" i="10"/>
  <c r="C471" i="10"/>
  <c r="C472" i="10"/>
  <c r="C473" i="10"/>
  <c r="C474" i="10"/>
  <c r="C475" i="10"/>
  <c r="C476" i="10"/>
  <c r="C477" i="10"/>
  <c r="C478" i="10"/>
  <c r="C479" i="10"/>
  <c r="C480" i="10"/>
  <c r="C481" i="10"/>
  <c r="C482" i="10"/>
  <c r="C483" i="10"/>
  <c r="C484" i="10"/>
  <c r="C485" i="10"/>
  <c r="C486" i="10"/>
  <c r="C487" i="10"/>
  <c r="C488" i="10"/>
  <c r="C489" i="10"/>
  <c r="C490" i="10"/>
  <c r="C491" i="10"/>
  <c r="C492" i="10"/>
  <c r="C493" i="10"/>
  <c r="C494" i="10"/>
  <c r="C495" i="10"/>
  <c r="C496" i="10"/>
  <c r="C497" i="10"/>
  <c r="C498" i="10"/>
  <c r="C499" i="10"/>
  <c r="C500" i="10"/>
  <c r="C501" i="10"/>
  <c r="C502" i="10"/>
  <c r="C503" i="10"/>
  <c r="C504" i="10"/>
  <c r="C505" i="10"/>
  <c r="C506" i="10"/>
  <c r="C507" i="10"/>
  <c r="C508" i="10"/>
  <c r="C509" i="10"/>
  <c r="C510" i="10"/>
  <c r="C511" i="10"/>
  <c r="C512" i="10"/>
  <c r="C513" i="10"/>
  <c r="C514" i="10"/>
  <c r="C515" i="10"/>
  <c r="C516" i="10"/>
  <c r="C517" i="10"/>
  <c r="C518" i="10"/>
  <c r="C519" i="10"/>
  <c r="C520" i="10"/>
  <c r="C521" i="10"/>
  <c r="C522" i="10"/>
  <c r="C523" i="10"/>
  <c r="C524" i="10"/>
  <c r="C525" i="10"/>
  <c r="C526" i="10"/>
  <c r="C527" i="10"/>
  <c r="C528" i="10"/>
  <c r="C529" i="10"/>
  <c r="C530" i="10"/>
  <c r="C531" i="10"/>
  <c r="C532" i="10"/>
  <c r="C533" i="10"/>
  <c r="C534" i="10"/>
  <c r="C535" i="10"/>
  <c r="C536" i="10"/>
  <c r="C537" i="10"/>
  <c r="C538" i="10"/>
  <c r="C539" i="10"/>
  <c r="C540" i="10"/>
  <c r="C541" i="10"/>
  <c r="C542" i="10"/>
  <c r="C543" i="10"/>
  <c r="C544" i="10"/>
  <c r="C545" i="10"/>
  <c r="C546" i="10"/>
  <c r="C547" i="10"/>
  <c r="C548" i="10"/>
  <c r="C549" i="10"/>
  <c r="C550" i="10"/>
  <c r="C551" i="10"/>
  <c r="C552" i="10"/>
  <c r="C553" i="10"/>
  <c r="C554" i="10"/>
  <c r="C555" i="10"/>
  <c r="C556" i="10"/>
  <c r="C557" i="10"/>
  <c r="C558" i="10"/>
  <c r="C559" i="10"/>
  <c r="C560" i="10"/>
  <c r="C561" i="10"/>
  <c r="C562" i="10"/>
  <c r="C563" i="10"/>
  <c r="C564" i="10"/>
  <c r="C565" i="10"/>
  <c r="C566" i="10"/>
  <c r="C567" i="10"/>
  <c r="C568" i="10"/>
  <c r="C569" i="10"/>
  <c r="C570" i="10"/>
  <c r="C571" i="10"/>
  <c r="C572" i="10"/>
  <c r="C573" i="10"/>
  <c r="C574" i="10"/>
  <c r="C575" i="10"/>
  <c r="C576" i="10"/>
  <c r="C577" i="10"/>
  <c r="C578" i="10"/>
  <c r="C579" i="10"/>
  <c r="C580" i="10"/>
  <c r="C581" i="10"/>
  <c r="C582" i="10"/>
  <c r="C583" i="10"/>
  <c r="C584" i="10"/>
  <c r="C585" i="10"/>
  <c r="C586" i="10"/>
  <c r="C587" i="10"/>
  <c r="C588" i="10"/>
  <c r="C589" i="10"/>
  <c r="C590" i="10"/>
  <c r="C591" i="10"/>
  <c r="C592" i="10"/>
  <c r="C593" i="10"/>
  <c r="C594" i="10"/>
  <c r="C595" i="10"/>
  <c r="C596" i="10"/>
  <c r="C597" i="10"/>
  <c r="C598" i="10"/>
  <c r="C599" i="10"/>
  <c r="C600" i="10"/>
  <c r="C601" i="10"/>
  <c r="C602" i="10"/>
  <c r="C603" i="10"/>
  <c r="C604" i="10"/>
  <c r="C605" i="10"/>
  <c r="C606" i="10"/>
  <c r="C607" i="10"/>
  <c r="C608" i="10"/>
  <c r="C609" i="10"/>
  <c r="C610" i="10"/>
  <c r="C611" i="10"/>
  <c r="C612" i="10"/>
  <c r="C613" i="10"/>
  <c r="C614" i="10"/>
  <c r="C615" i="10"/>
  <c r="C616" i="10"/>
  <c r="C617" i="10"/>
  <c r="C618" i="10"/>
  <c r="C619" i="10"/>
  <c r="C620" i="10"/>
  <c r="C621" i="10"/>
  <c r="C622" i="10"/>
  <c r="C623" i="10"/>
  <c r="C624" i="10"/>
  <c r="C625" i="10"/>
  <c r="C626" i="10"/>
  <c r="C627" i="10"/>
  <c r="C628" i="10"/>
  <c r="C629" i="10"/>
  <c r="C630" i="10"/>
  <c r="C631" i="10"/>
  <c r="C632" i="10"/>
  <c r="C633" i="10"/>
  <c r="C634" i="10"/>
  <c r="C635" i="10"/>
  <c r="C636" i="10"/>
  <c r="C637" i="10"/>
  <c r="C638" i="10"/>
  <c r="C639" i="10"/>
  <c r="C640" i="10"/>
  <c r="C641" i="10"/>
  <c r="C642" i="10"/>
  <c r="C643" i="10"/>
  <c r="C644" i="10"/>
  <c r="C645" i="10"/>
  <c r="C646" i="10"/>
  <c r="C647" i="10"/>
  <c r="C648" i="10"/>
  <c r="C649" i="10"/>
  <c r="C650" i="10"/>
  <c r="C651" i="10"/>
  <c r="C652" i="10"/>
  <c r="C653" i="10"/>
  <c r="C654" i="10"/>
  <c r="C655" i="10"/>
  <c r="C656" i="10"/>
  <c r="C657" i="10"/>
  <c r="C658" i="10"/>
  <c r="C659" i="10"/>
  <c r="C660" i="10"/>
  <c r="C661" i="10"/>
  <c r="C662" i="10"/>
  <c r="C663" i="10"/>
  <c r="C664" i="10"/>
  <c r="C665" i="10"/>
  <c r="C666" i="10"/>
  <c r="C667" i="10"/>
  <c r="C668" i="10"/>
  <c r="C669" i="10"/>
  <c r="C670" i="10"/>
  <c r="C671" i="10"/>
  <c r="C672" i="10"/>
  <c r="C673" i="10"/>
  <c r="C674" i="10"/>
  <c r="C675" i="10"/>
  <c r="C676" i="10"/>
  <c r="C677" i="10"/>
  <c r="C678" i="10"/>
  <c r="C679" i="10"/>
  <c r="C680" i="10"/>
  <c r="C681" i="10"/>
  <c r="C682" i="10"/>
  <c r="C683" i="10"/>
  <c r="C684" i="10"/>
  <c r="C685" i="10"/>
  <c r="C686" i="10"/>
  <c r="C687" i="10"/>
  <c r="C688" i="10"/>
  <c r="C689" i="10"/>
  <c r="C690" i="10"/>
  <c r="C691" i="10"/>
  <c r="C692" i="10"/>
  <c r="C693" i="10"/>
  <c r="C694" i="10"/>
  <c r="C695" i="10"/>
  <c r="C696" i="10"/>
  <c r="C697" i="10"/>
  <c r="C698" i="10"/>
  <c r="C699" i="10"/>
  <c r="C700" i="10"/>
  <c r="C701" i="10"/>
  <c r="C702" i="10"/>
  <c r="C703" i="10"/>
  <c r="C704" i="10"/>
  <c r="C705" i="10"/>
  <c r="C706" i="10"/>
  <c r="C707" i="10"/>
  <c r="C708" i="10"/>
  <c r="C709" i="10"/>
  <c r="C710" i="10"/>
  <c r="C711" i="10"/>
  <c r="C712" i="10"/>
  <c r="C713" i="10"/>
  <c r="C714" i="10"/>
  <c r="C715" i="10"/>
  <c r="C716" i="10"/>
  <c r="C717" i="10"/>
  <c r="C718" i="10"/>
  <c r="C719" i="10"/>
  <c r="C720" i="10"/>
  <c r="C721" i="10"/>
  <c r="C722" i="10"/>
  <c r="C723" i="10"/>
  <c r="C724" i="10"/>
  <c r="C725" i="10"/>
  <c r="C726" i="10"/>
  <c r="C727" i="10"/>
  <c r="C728" i="10"/>
  <c r="C729" i="10"/>
  <c r="C730" i="10"/>
  <c r="C731" i="10"/>
  <c r="C732" i="10"/>
  <c r="C733" i="10"/>
  <c r="C734" i="10"/>
  <c r="C735" i="10"/>
  <c r="C736" i="10"/>
  <c r="C737" i="10"/>
  <c r="C738" i="10"/>
  <c r="C739" i="10"/>
  <c r="C740" i="10"/>
  <c r="C741" i="10"/>
  <c r="C742" i="10"/>
  <c r="C743" i="10"/>
  <c r="C744" i="10"/>
  <c r="C745" i="10"/>
  <c r="C746" i="10"/>
  <c r="C747" i="10"/>
  <c r="C748" i="10"/>
  <c r="C749" i="10"/>
  <c r="C750" i="10"/>
  <c r="C751" i="10"/>
  <c r="C752" i="10"/>
  <c r="C753" i="10"/>
  <c r="C754" i="10"/>
  <c r="C755" i="10"/>
  <c r="C756" i="10"/>
  <c r="C757" i="10"/>
  <c r="C758" i="10"/>
  <c r="C759" i="10"/>
  <c r="C760" i="10"/>
  <c r="C761" i="10"/>
  <c r="C762" i="10"/>
  <c r="C763" i="10"/>
  <c r="C764" i="10"/>
  <c r="C765" i="10"/>
  <c r="C766" i="10"/>
  <c r="C767" i="10"/>
  <c r="C768" i="10"/>
  <c r="C769" i="10"/>
  <c r="C770" i="10"/>
  <c r="C771" i="10"/>
  <c r="C772" i="10"/>
  <c r="C773" i="10"/>
  <c r="C774" i="10"/>
  <c r="C775" i="10"/>
  <c r="C776" i="10"/>
  <c r="C777" i="10"/>
  <c r="C778" i="10"/>
  <c r="C779" i="10"/>
  <c r="C780" i="10"/>
  <c r="C781" i="10"/>
  <c r="C782" i="10"/>
  <c r="C783" i="10"/>
  <c r="C784" i="10"/>
  <c r="C785" i="10"/>
  <c r="C786" i="10"/>
  <c r="C787" i="10"/>
  <c r="C788" i="10"/>
  <c r="C789" i="10"/>
  <c r="C790" i="10"/>
  <c r="C791" i="10"/>
  <c r="C792" i="10"/>
  <c r="C793" i="10"/>
  <c r="C794" i="10"/>
  <c r="C795" i="10"/>
  <c r="C796" i="10"/>
  <c r="C797" i="10"/>
  <c r="C798" i="10"/>
  <c r="C799" i="10"/>
  <c r="C800" i="10"/>
  <c r="C801" i="10"/>
  <c r="C802" i="10"/>
  <c r="C803" i="10"/>
  <c r="C804" i="10"/>
  <c r="C805" i="10"/>
  <c r="C806" i="10"/>
  <c r="C807" i="10"/>
  <c r="C808" i="10"/>
  <c r="C809" i="10"/>
  <c r="C810" i="10"/>
  <c r="C811" i="10"/>
  <c r="C812" i="10"/>
  <c r="C813" i="10"/>
  <c r="C814" i="10"/>
  <c r="C815" i="10"/>
  <c r="C816" i="10"/>
  <c r="C817" i="10"/>
  <c r="C818" i="10"/>
  <c r="C819" i="10"/>
  <c r="C820" i="10"/>
  <c r="C821" i="10"/>
  <c r="C822" i="10"/>
  <c r="C823" i="10"/>
  <c r="C824" i="10"/>
  <c r="C825" i="10"/>
  <c r="C826" i="10"/>
  <c r="C827" i="10"/>
  <c r="C828" i="10"/>
  <c r="C829" i="10"/>
  <c r="C830" i="10"/>
  <c r="C831" i="10"/>
  <c r="C832" i="10"/>
  <c r="C833" i="10"/>
  <c r="C834" i="10"/>
  <c r="C835" i="10"/>
  <c r="C836" i="10"/>
  <c r="C5" i="10"/>
  <c r="M15" i="34" l="1"/>
  <c r="M11" i="32"/>
  <c r="AA837" i="10"/>
  <c r="U834" i="1" s="1"/>
  <c r="Y837" i="10"/>
  <c r="V837" i="10"/>
  <c r="AB837" i="10" s="1"/>
  <c r="Q837" i="10"/>
  <c r="P837" i="10"/>
  <c r="O837" i="10"/>
  <c r="X837" i="10"/>
  <c r="W837" i="10"/>
  <c r="U837" i="10"/>
  <c r="T837" i="10"/>
  <c r="S837" i="10"/>
  <c r="Z837" i="10"/>
  <c r="R2" i="1"/>
  <c r="R3" i="1" s="1"/>
  <c r="R4" i="1" s="1"/>
  <c r="R5" i="1" s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P11" i="1"/>
  <c r="O834" i="1"/>
  <c r="N834" i="1"/>
  <c r="P833" i="1"/>
  <c r="Q833" i="1" s="1"/>
  <c r="O833" i="1"/>
  <c r="N833" i="1"/>
  <c r="Q832" i="1"/>
  <c r="O832" i="1"/>
  <c r="N832" i="1"/>
  <c r="AA834" i="10"/>
  <c r="U831" i="1" s="1"/>
  <c r="O831" i="1"/>
  <c r="N831" i="1"/>
  <c r="O830" i="1"/>
  <c r="N830" i="1"/>
  <c r="O829" i="1"/>
  <c r="N829" i="1"/>
  <c r="P828" i="1"/>
  <c r="AA831" i="10" s="1"/>
  <c r="U828" i="1" s="1"/>
  <c r="O828" i="1"/>
  <c r="N828" i="1"/>
  <c r="P827" i="1"/>
  <c r="O827" i="1"/>
  <c r="N827" i="1"/>
  <c r="P826" i="1"/>
  <c r="O826" i="1"/>
  <c r="N826" i="1"/>
  <c r="P825" i="1"/>
  <c r="Q825" i="1" s="1"/>
  <c r="O825" i="1"/>
  <c r="N825" i="1"/>
  <c r="Q824" i="1"/>
  <c r="O824" i="1"/>
  <c r="N824" i="1"/>
  <c r="P823" i="1"/>
  <c r="Q823" i="1" s="1"/>
  <c r="O823" i="1"/>
  <c r="N823" i="1"/>
  <c r="O822" i="1"/>
  <c r="N822" i="1"/>
  <c r="O821" i="1"/>
  <c r="N821" i="1"/>
  <c r="O820" i="1"/>
  <c r="N820" i="1"/>
  <c r="AA822" i="10"/>
  <c r="U819" i="1" s="1"/>
  <c r="O819" i="1"/>
  <c r="N819" i="1"/>
  <c r="O818" i="1"/>
  <c r="N818" i="1"/>
  <c r="P817" i="1"/>
  <c r="AA820" i="10" s="1"/>
  <c r="U817" i="1" s="1"/>
  <c r="O817" i="1"/>
  <c r="N817" i="1"/>
  <c r="P816" i="1"/>
  <c r="Q816" i="1" s="1"/>
  <c r="O816" i="1"/>
  <c r="N816" i="1"/>
  <c r="Q815" i="1"/>
  <c r="O815" i="1"/>
  <c r="N815" i="1"/>
  <c r="P814" i="1"/>
  <c r="AA817" i="10" s="1"/>
  <c r="U814" i="1" s="1"/>
  <c r="O814" i="1"/>
  <c r="N814" i="1"/>
  <c r="P813" i="1"/>
  <c r="Q813" i="1" s="1"/>
  <c r="O813" i="1"/>
  <c r="N813" i="1"/>
  <c r="P812" i="1"/>
  <c r="Q812" i="1" s="1"/>
  <c r="O812" i="1"/>
  <c r="N812" i="1"/>
  <c r="P811" i="1"/>
  <c r="AA814" i="10" s="1"/>
  <c r="U811" i="1" s="1"/>
  <c r="O811" i="1"/>
  <c r="N811" i="1"/>
  <c r="O810" i="1"/>
  <c r="N810" i="1"/>
  <c r="AA812" i="10"/>
  <c r="U809" i="1" s="1"/>
  <c r="O809" i="1"/>
  <c r="N809" i="1"/>
  <c r="O808" i="1"/>
  <c r="N808" i="1"/>
  <c r="AA810" i="10"/>
  <c r="U807" i="1" s="1"/>
  <c r="O807" i="1"/>
  <c r="N807" i="1"/>
  <c r="O806" i="1"/>
  <c r="N806" i="1"/>
  <c r="O805" i="1"/>
  <c r="N805" i="1"/>
  <c r="P804" i="1"/>
  <c r="AA807" i="10" s="1"/>
  <c r="U804" i="1" s="1"/>
  <c r="O804" i="1"/>
  <c r="N804" i="1"/>
  <c r="P803" i="1"/>
  <c r="AA806" i="10" s="1"/>
  <c r="U803" i="1" s="1"/>
  <c r="O803" i="1"/>
  <c r="N803" i="1"/>
  <c r="P802" i="1"/>
  <c r="O802" i="1"/>
  <c r="N802" i="1"/>
  <c r="P801" i="1"/>
  <c r="Q801" i="1" s="1"/>
  <c r="O801" i="1"/>
  <c r="N801" i="1"/>
  <c r="Q800" i="1"/>
  <c r="O800" i="1"/>
  <c r="N800" i="1"/>
  <c r="P799" i="1"/>
  <c r="Q799" i="1" s="1"/>
  <c r="O799" i="1"/>
  <c r="N799" i="1"/>
  <c r="O798" i="1"/>
  <c r="N798" i="1"/>
  <c r="O797" i="1"/>
  <c r="N797" i="1"/>
  <c r="P796" i="1"/>
  <c r="O796" i="1"/>
  <c r="N796" i="1"/>
  <c r="P795" i="1"/>
  <c r="Q795" i="1" s="1"/>
  <c r="O795" i="1"/>
  <c r="N795" i="1"/>
  <c r="P794" i="1"/>
  <c r="AA797" i="10" s="1"/>
  <c r="U794" i="1" s="1"/>
  <c r="O794" i="1"/>
  <c r="N794" i="1"/>
  <c r="P793" i="1"/>
  <c r="AA796" i="10" s="1"/>
  <c r="U793" i="1" s="1"/>
  <c r="O793" i="1"/>
  <c r="N793" i="1"/>
  <c r="P792" i="1"/>
  <c r="Q792" i="1" s="1"/>
  <c r="O792" i="1"/>
  <c r="N792" i="1"/>
  <c r="P791" i="1"/>
  <c r="Q791" i="1" s="1"/>
  <c r="O791" i="1"/>
  <c r="N791" i="1"/>
  <c r="P790" i="1"/>
  <c r="Q790" i="1" s="1"/>
  <c r="O790" i="1"/>
  <c r="N790" i="1"/>
  <c r="P789" i="1"/>
  <c r="O789" i="1"/>
  <c r="N789" i="1"/>
  <c r="P788" i="1"/>
  <c r="O788" i="1"/>
  <c r="N788" i="1"/>
  <c r="P787" i="1"/>
  <c r="AA790" i="10" s="1"/>
  <c r="U787" i="1" s="1"/>
  <c r="O787" i="1"/>
  <c r="N787" i="1"/>
  <c r="P786" i="1"/>
  <c r="O786" i="1"/>
  <c r="N786" i="1"/>
  <c r="P785" i="1"/>
  <c r="Q785" i="1" s="1"/>
  <c r="O785" i="1"/>
  <c r="N785" i="1"/>
  <c r="P784" i="1"/>
  <c r="O784" i="1"/>
  <c r="N784" i="1"/>
  <c r="P783" i="1"/>
  <c r="Q783" i="1" s="1"/>
  <c r="O783" i="1"/>
  <c r="N783" i="1"/>
  <c r="P782" i="1"/>
  <c r="Q782" i="1" s="1"/>
  <c r="O782" i="1"/>
  <c r="N782" i="1"/>
  <c r="P781" i="1"/>
  <c r="O781" i="1"/>
  <c r="N781" i="1"/>
  <c r="P780" i="1"/>
  <c r="AA783" i="10" s="1"/>
  <c r="U780" i="1" s="1"/>
  <c r="O780" i="1"/>
  <c r="N780" i="1"/>
  <c r="P779" i="1"/>
  <c r="Q779" i="1" s="1"/>
  <c r="O779" i="1"/>
  <c r="N779" i="1"/>
  <c r="AA781" i="10"/>
  <c r="U778" i="1" s="1"/>
  <c r="O778" i="1"/>
  <c r="N778" i="1"/>
  <c r="P777" i="1"/>
  <c r="Q777" i="1" s="1"/>
  <c r="O777" i="1"/>
  <c r="N777" i="1"/>
  <c r="P776" i="1"/>
  <c r="O776" i="1"/>
  <c r="N776" i="1"/>
  <c r="P775" i="1"/>
  <c r="O775" i="1"/>
  <c r="N775" i="1"/>
  <c r="P774" i="1"/>
  <c r="AA777" i="10" s="1"/>
  <c r="U774" i="1" s="1"/>
  <c r="O774" i="1"/>
  <c r="N774" i="1"/>
  <c r="P773" i="1"/>
  <c r="AA776" i="10" s="1"/>
  <c r="U773" i="1" s="1"/>
  <c r="O773" i="1"/>
  <c r="N773" i="1"/>
  <c r="P772" i="1"/>
  <c r="Q772" i="1" s="1"/>
  <c r="O772" i="1"/>
  <c r="N772" i="1"/>
  <c r="P771" i="1"/>
  <c r="Q771" i="1" s="1"/>
  <c r="O771" i="1"/>
  <c r="N771" i="1"/>
  <c r="P770" i="1"/>
  <c r="O770" i="1"/>
  <c r="N770" i="1"/>
  <c r="P769" i="1"/>
  <c r="Q769" i="1" s="1"/>
  <c r="O769" i="1"/>
  <c r="N769" i="1"/>
  <c r="P768" i="1"/>
  <c r="Q768" i="1" s="1"/>
  <c r="O768" i="1"/>
  <c r="N768" i="1"/>
  <c r="P767" i="1"/>
  <c r="AA770" i="10" s="1"/>
  <c r="U767" i="1" s="1"/>
  <c r="O767" i="1"/>
  <c r="N767" i="1"/>
  <c r="P766" i="1"/>
  <c r="O766" i="1"/>
  <c r="N766" i="1"/>
  <c r="P765" i="1"/>
  <c r="O765" i="1"/>
  <c r="N765" i="1"/>
  <c r="P764" i="1"/>
  <c r="AA767" i="10" s="1"/>
  <c r="U764" i="1" s="1"/>
  <c r="O764" i="1"/>
  <c r="N764" i="1"/>
  <c r="P763" i="1"/>
  <c r="AA766" i="10" s="1"/>
  <c r="U763" i="1" s="1"/>
  <c r="O763" i="1"/>
  <c r="N763" i="1"/>
  <c r="P762" i="1"/>
  <c r="AA765" i="10" s="1"/>
  <c r="U762" i="1" s="1"/>
  <c r="O762" i="1"/>
  <c r="N762" i="1"/>
  <c r="P761" i="1"/>
  <c r="AA764" i="10" s="1"/>
  <c r="U761" i="1" s="1"/>
  <c r="O761" i="1"/>
  <c r="N761" i="1"/>
  <c r="Q760" i="1"/>
  <c r="O760" i="1"/>
  <c r="N760" i="1"/>
  <c r="P759" i="1"/>
  <c r="O759" i="1"/>
  <c r="N759" i="1"/>
  <c r="P758" i="1"/>
  <c r="Q758" i="1" s="1"/>
  <c r="O758" i="1"/>
  <c r="N758" i="1"/>
  <c r="P757" i="1"/>
  <c r="O757" i="1"/>
  <c r="N757" i="1"/>
  <c r="P756" i="1"/>
  <c r="AA759" i="10" s="1"/>
  <c r="U756" i="1" s="1"/>
  <c r="O756" i="1"/>
  <c r="N756" i="1"/>
  <c r="P755" i="1"/>
  <c r="AA758" i="10" s="1"/>
  <c r="U755" i="1" s="1"/>
  <c r="O755" i="1"/>
  <c r="N755" i="1"/>
  <c r="P754" i="1"/>
  <c r="O754" i="1"/>
  <c r="N754" i="1"/>
  <c r="P753" i="1"/>
  <c r="Q753" i="1" s="1"/>
  <c r="O753" i="1"/>
  <c r="N753" i="1"/>
  <c r="P752" i="1"/>
  <c r="O752" i="1"/>
  <c r="N752" i="1"/>
  <c r="P751" i="1"/>
  <c r="Q751" i="1" s="1"/>
  <c r="O751" i="1"/>
  <c r="N751" i="1"/>
  <c r="P750" i="1"/>
  <c r="O750" i="1"/>
  <c r="N750" i="1"/>
  <c r="P749" i="1"/>
  <c r="AA752" i="10" s="1"/>
  <c r="U749" i="1" s="1"/>
  <c r="O749" i="1"/>
  <c r="N749" i="1"/>
  <c r="P748" i="1"/>
  <c r="Q748" i="1" s="1"/>
  <c r="O748" i="1"/>
  <c r="N748" i="1"/>
  <c r="P747" i="1"/>
  <c r="AA750" i="10" s="1"/>
  <c r="U747" i="1" s="1"/>
  <c r="O747" i="1"/>
  <c r="N747" i="1"/>
  <c r="P746" i="1"/>
  <c r="Q746" i="1" s="1"/>
  <c r="O746" i="1"/>
  <c r="N746" i="1"/>
  <c r="Q745" i="1"/>
  <c r="O745" i="1"/>
  <c r="N745" i="1"/>
  <c r="O744" i="1"/>
  <c r="N744" i="1"/>
  <c r="O743" i="1"/>
  <c r="N743" i="1"/>
  <c r="P742" i="1"/>
  <c r="Q742" i="1" s="1"/>
  <c r="O742" i="1"/>
  <c r="N742" i="1"/>
  <c r="P741" i="1"/>
  <c r="Q741" i="1" s="1"/>
  <c r="O741" i="1"/>
  <c r="N741" i="1"/>
  <c r="P740" i="1"/>
  <c r="O740" i="1"/>
  <c r="N740" i="1"/>
  <c r="P739" i="1"/>
  <c r="AA742" i="10" s="1"/>
  <c r="U739" i="1" s="1"/>
  <c r="O739" i="1"/>
  <c r="N739" i="1"/>
  <c r="P738" i="1"/>
  <c r="AA741" i="10" s="1"/>
  <c r="U738" i="1" s="1"/>
  <c r="O738" i="1"/>
  <c r="N738" i="1"/>
  <c r="P737" i="1"/>
  <c r="AA740" i="10" s="1"/>
  <c r="U737" i="1" s="1"/>
  <c r="O737" i="1"/>
  <c r="N737" i="1"/>
  <c r="P736" i="1"/>
  <c r="Q736" i="1" s="1"/>
  <c r="O736" i="1"/>
  <c r="N736" i="1"/>
  <c r="P735" i="1"/>
  <c r="Q735" i="1" s="1"/>
  <c r="O735" i="1"/>
  <c r="N735" i="1"/>
  <c r="P734" i="1"/>
  <c r="AA737" i="10" s="1"/>
  <c r="U734" i="1" s="1"/>
  <c r="O734" i="1"/>
  <c r="N734" i="1"/>
  <c r="P733" i="1"/>
  <c r="AA736" i="10" s="1"/>
  <c r="U733" i="1" s="1"/>
  <c r="O733" i="1"/>
  <c r="N733" i="1"/>
  <c r="P732" i="1"/>
  <c r="Q732" i="1" s="1"/>
  <c r="O732" i="1"/>
  <c r="N732" i="1"/>
  <c r="Q731" i="1"/>
  <c r="O731" i="1"/>
  <c r="N731" i="1"/>
  <c r="P730" i="1"/>
  <c r="O730" i="1"/>
  <c r="N730" i="1"/>
  <c r="P729" i="1"/>
  <c r="O729" i="1"/>
  <c r="N729" i="1"/>
  <c r="P728" i="1"/>
  <c r="Q728" i="1" s="1"/>
  <c r="O728" i="1"/>
  <c r="N728" i="1"/>
  <c r="P727" i="1"/>
  <c r="O727" i="1"/>
  <c r="N727" i="1"/>
  <c r="P726" i="1"/>
  <c r="Q726" i="1" s="1"/>
  <c r="O726" i="1"/>
  <c r="N726" i="1"/>
  <c r="P725" i="1"/>
  <c r="O725" i="1"/>
  <c r="N725" i="1"/>
  <c r="P724" i="1"/>
  <c r="AA727" i="10" s="1"/>
  <c r="U724" i="1" s="1"/>
  <c r="O724" i="1"/>
  <c r="N724" i="1"/>
  <c r="O723" i="1"/>
  <c r="N723" i="1"/>
  <c r="P722" i="1"/>
  <c r="Q722" i="1" s="1"/>
  <c r="O722" i="1"/>
  <c r="N722" i="1"/>
  <c r="O721" i="1"/>
  <c r="N721" i="1"/>
  <c r="AA723" i="10"/>
  <c r="U720" i="1" s="1"/>
  <c r="O720" i="1"/>
  <c r="N720" i="1"/>
  <c r="Q719" i="1"/>
  <c r="O719" i="1"/>
  <c r="N719" i="1"/>
  <c r="P718" i="1"/>
  <c r="AA721" i="10" s="1"/>
  <c r="U718" i="1" s="1"/>
  <c r="O718" i="1"/>
  <c r="N718" i="1"/>
  <c r="P717" i="1"/>
  <c r="AA720" i="10" s="1"/>
  <c r="U717" i="1" s="1"/>
  <c r="O717" i="1"/>
  <c r="N717" i="1"/>
  <c r="P716" i="1"/>
  <c r="O716" i="1"/>
  <c r="N716" i="1"/>
  <c r="P715" i="1"/>
  <c r="AA718" i="10" s="1"/>
  <c r="U715" i="1" s="1"/>
  <c r="O715" i="1"/>
  <c r="N715" i="1"/>
  <c r="P714" i="1"/>
  <c r="AA717" i="10" s="1"/>
  <c r="U714" i="1" s="1"/>
  <c r="O714" i="1"/>
  <c r="N714" i="1"/>
  <c r="P713" i="1"/>
  <c r="AA716" i="10" s="1"/>
  <c r="U713" i="1" s="1"/>
  <c r="O713" i="1"/>
  <c r="N713" i="1"/>
  <c r="P712" i="1"/>
  <c r="AA715" i="10" s="1"/>
  <c r="U712" i="1" s="1"/>
  <c r="O712" i="1"/>
  <c r="N712" i="1"/>
  <c r="P711" i="1"/>
  <c r="AA714" i="10" s="1"/>
  <c r="U711" i="1" s="1"/>
  <c r="O711" i="1"/>
  <c r="N711" i="1"/>
  <c r="P710" i="1"/>
  <c r="AA713" i="10" s="1"/>
  <c r="U710" i="1" s="1"/>
  <c r="O710" i="1"/>
  <c r="N710" i="1"/>
  <c r="O709" i="1"/>
  <c r="N709" i="1"/>
  <c r="O708" i="1"/>
  <c r="N708" i="1"/>
  <c r="P707" i="1"/>
  <c r="AA710" i="10" s="1"/>
  <c r="U707" i="1" s="1"/>
  <c r="O707" i="1"/>
  <c r="N707" i="1"/>
  <c r="P706" i="1"/>
  <c r="AA709" i="10" s="1"/>
  <c r="U706" i="1" s="1"/>
  <c r="O706" i="1"/>
  <c r="N706" i="1"/>
  <c r="P705" i="1"/>
  <c r="O705" i="1"/>
  <c r="N705" i="1"/>
  <c r="P704" i="1"/>
  <c r="Q704" i="1" s="1"/>
  <c r="O704" i="1"/>
  <c r="N704" i="1"/>
  <c r="P703" i="1"/>
  <c r="AA706" i="10" s="1"/>
  <c r="U703" i="1" s="1"/>
  <c r="O703" i="1"/>
  <c r="N703" i="1"/>
  <c r="P702" i="1"/>
  <c r="Q702" i="1" s="1"/>
  <c r="O702" i="1"/>
  <c r="N702" i="1"/>
  <c r="P701" i="1"/>
  <c r="AA704" i="10" s="1"/>
  <c r="U701" i="1" s="1"/>
  <c r="O701" i="1"/>
  <c r="N701" i="1"/>
  <c r="P700" i="1"/>
  <c r="Q700" i="1" s="1"/>
  <c r="O700" i="1"/>
  <c r="N700" i="1"/>
  <c r="P699" i="1"/>
  <c r="Q699" i="1" s="1"/>
  <c r="O699" i="1"/>
  <c r="N699" i="1"/>
  <c r="P698" i="1"/>
  <c r="AA701" i="10" s="1"/>
  <c r="U698" i="1" s="1"/>
  <c r="O698" i="1"/>
  <c r="N698" i="1"/>
  <c r="P697" i="1"/>
  <c r="O697" i="1"/>
  <c r="N697" i="1"/>
  <c r="P696" i="1"/>
  <c r="Q696" i="1" s="1"/>
  <c r="O696" i="1"/>
  <c r="N696" i="1"/>
  <c r="P695" i="1"/>
  <c r="AA698" i="10" s="1"/>
  <c r="U695" i="1" s="1"/>
  <c r="O695" i="1"/>
  <c r="N695" i="1"/>
  <c r="P694" i="1"/>
  <c r="AA697" i="10" s="1"/>
  <c r="U694" i="1" s="1"/>
  <c r="O694" i="1"/>
  <c r="N694" i="1"/>
  <c r="O693" i="1"/>
  <c r="N693" i="1"/>
  <c r="P692" i="1"/>
  <c r="AA695" i="10" s="1"/>
  <c r="U692" i="1" s="1"/>
  <c r="O692" i="1"/>
  <c r="N692" i="1"/>
  <c r="P691" i="1"/>
  <c r="Q691" i="1" s="1"/>
  <c r="O691" i="1"/>
  <c r="N691" i="1"/>
  <c r="P690" i="1"/>
  <c r="AA693" i="10" s="1"/>
  <c r="U690" i="1" s="1"/>
  <c r="O690" i="1"/>
  <c r="N690" i="1"/>
  <c r="P689" i="1"/>
  <c r="O689" i="1"/>
  <c r="N689" i="1"/>
  <c r="P688" i="1"/>
  <c r="AA691" i="10" s="1"/>
  <c r="U688" i="1" s="1"/>
  <c r="O688" i="1"/>
  <c r="N688" i="1"/>
  <c r="P687" i="1"/>
  <c r="O687" i="1"/>
  <c r="N687" i="1"/>
  <c r="P686" i="1"/>
  <c r="Q686" i="1" s="1"/>
  <c r="O686" i="1"/>
  <c r="N686" i="1"/>
  <c r="P685" i="1"/>
  <c r="AA688" i="10" s="1"/>
  <c r="U685" i="1" s="1"/>
  <c r="O685" i="1"/>
  <c r="N685" i="1"/>
  <c r="P684" i="1"/>
  <c r="AA687" i="10" s="1"/>
  <c r="U684" i="1" s="1"/>
  <c r="O684" i="1"/>
  <c r="N684" i="1"/>
  <c r="P683" i="1"/>
  <c r="AA686" i="10" s="1"/>
  <c r="U683" i="1" s="1"/>
  <c r="O683" i="1"/>
  <c r="N683" i="1"/>
  <c r="P682" i="1"/>
  <c r="AA685" i="10" s="1"/>
  <c r="U682" i="1" s="1"/>
  <c r="O682" i="1"/>
  <c r="N682" i="1"/>
  <c r="P681" i="1"/>
  <c r="O681" i="1"/>
  <c r="N681" i="1"/>
  <c r="P680" i="1"/>
  <c r="AA683" i="10" s="1"/>
  <c r="U680" i="1" s="1"/>
  <c r="O680" i="1"/>
  <c r="N680" i="1"/>
  <c r="P679" i="1"/>
  <c r="O679" i="1"/>
  <c r="N679" i="1"/>
  <c r="P678" i="1"/>
  <c r="O678" i="1"/>
  <c r="N678" i="1"/>
  <c r="P677" i="1"/>
  <c r="AA680" i="10" s="1"/>
  <c r="U677" i="1" s="1"/>
  <c r="O677" i="1"/>
  <c r="N677" i="1"/>
  <c r="P676" i="1"/>
  <c r="AA679" i="10" s="1"/>
  <c r="U676" i="1" s="1"/>
  <c r="O676" i="1"/>
  <c r="N676" i="1"/>
  <c r="P675" i="1"/>
  <c r="AA678" i="10" s="1"/>
  <c r="U675" i="1" s="1"/>
  <c r="O675" i="1"/>
  <c r="N675" i="1"/>
  <c r="Q674" i="1"/>
  <c r="O674" i="1"/>
  <c r="N674" i="1"/>
  <c r="O673" i="1"/>
  <c r="N673" i="1"/>
  <c r="P672" i="1"/>
  <c r="AA675" i="10" s="1"/>
  <c r="U672" i="1" s="1"/>
  <c r="O672" i="1"/>
  <c r="N672" i="1"/>
  <c r="P671" i="1"/>
  <c r="Q671" i="1" s="1"/>
  <c r="O671" i="1"/>
  <c r="N671" i="1"/>
  <c r="P670" i="1"/>
  <c r="O670" i="1"/>
  <c r="N670" i="1"/>
  <c r="P669" i="1"/>
  <c r="AA672" i="10" s="1"/>
  <c r="U669" i="1" s="1"/>
  <c r="O669" i="1"/>
  <c r="N669" i="1"/>
  <c r="O668" i="1"/>
  <c r="N668" i="1"/>
  <c r="P667" i="1"/>
  <c r="AA670" i="10" s="1"/>
  <c r="U667" i="1" s="1"/>
  <c r="O667" i="1"/>
  <c r="N667" i="1"/>
  <c r="P666" i="1"/>
  <c r="AA669" i="10" s="1"/>
  <c r="U666" i="1" s="1"/>
  <c r="O666" i="1"/>
  <c r="N666" i="1"/>
  <c r="P665" i="1"/>
  <c r="AA668" i="10" s="1"/>
  <c r="U665" i="1" s="1"/>
  <c r="O665" i="1"/>
  <c r="N665" i="1"/>
  <c r="P664" i="1"/>
  <c r="AA667" i="10" s="1"/>
  <c r="U664" i="1" s="1"/>
  <c r="O664" i="1"/>
  <c r="N664" i="1"/>
  <c r="P663" i="1"/>
  <c r="Q663" i="1" s="1"/>
  <c r="O663" i="1"/>
  <c r="N663" i="1"/>
  <c r="P662" i="1"/>
  <c r="O662" i="1"/>
  <c r="N662" i="1"/>
  <c r="P661" i="1"/>
  <c r="Q661" i="1" s="1"/>
  <c r="O661" i="1"/>
  <c r="N661" i="1"/>
  <c r="P660" i="1"/>
  <c r="Q660" i="1" s="1"/>
  <c r="O660" i="1"/>
  <c r="N660" i="1"/>
  <c r="P659" i="1"/>
  <c r="AA662" i="10" s="1"/>
  <c r="U659" i="1" s="1"/>
  <c r="O659" i="1"/>
  <c r="N659" i="1"/>
  <c r="P658" i="1"/>
  <c r="Q658" i="1" s="1"/>
  <c r="O658" i="1"/>
  <c r="N658" i="1"/>
  <c r="P657" i="1"/>
  <c r="AA660" i="10" s="1"/>
  <c r="U657" i="1" s="1"/>
  <c r="O657" i="1"/>
  <c r="N657" i="1"/>
  <c r="P656" i="1"/>
  <c r="AA659" i="10" s="1"/>
  <c r="U656" i="1" s="1"/>
  <c r="O656" i="1"/>
  <c r="N656" i="1"/>
  <c r="P655" i="1"/>
  <c r="AA658" i="10" s="1"/>
  <c r="U655" i="1" s="1"/>
  <c r="O655" i="1"/>
  <c r="N655" i="1"/>
  <c r="P654" i="1"/>
  <c r="O654" i="1"/>
  <c r="N654" i="1"/>
  <c r="P653" i="1"/>
  <c r="AA656" i="10" s="1"/>
  <c r="U653" i="1" s="1"/>
  <c r="O653" i="1"/>
  <c r="N653" i="1"/>
  <c r="P652" i="1"/>
  <c r="O652" i="1"/>
  <c r="N652" i="1"/>
  <c r="P651" i="1"/>
  <c r="Q651" i="1" s="1"/>
  <c r="O651" i="1"/>
  <c r="N651" i="1"/>
  <c r="P650" i="1"/>
  <c r="AA653" i="10" s="1"/>
  <c r="U650" i="1" s="1"/>
  <c r="O650" i="1"/>
  <c r="N650" i="1"/>
  <c r="P649" i="1"/>
  <c r="AA652" i="10" s="1"/>
  <c r="U649" i="1" s="1"/>
  <c r="O649" i="1"/>
  <c r="N649" i="1"/>
  <c r="P648" i="1"/>
  <c r="AA651" i="10" s="1"/>
  <c r="U648" i="1" s="1"/>
  <c r="O648" i="1"/>
  <c r="N648" i="1"/>
  <c r="O647" i="1"/>
  <c r="N647" i="1"/>
  <c r="P646" i="1"/>
  <c r="Q646" i="1" s="1"/>
  <c r="O646" i="1"/>
  <c r="N646" i="1"/>
  <c r="P645" i="1"/>
  <c r="AA648" i="10" s="1"/>
  <c r="U645" i="1" s="1"/>
  <c r="O645" i="1"/>
  <c r="N645" i="1"/>
  <c r="P644" i="1"/>
  <c r="AA647" i="10" s="1"/>
  <c r="U644" i="1" s="1"/>
  <c r="O644" i="1"/>
  <c r="N644" i="1"/>
  <c r="P643" i="1"/>
  <c r="Q643" i="1" s="1"/>
  <c r="O643" i="1"/>
  <c r="N643" i="1"/>
  <c r="P642" i="1"/>
  <c r="AA645" i="10" s="1"/>
  <c r="U642" i="1" s="1"/>
  <c r="O642" i="1"/>
  <c r="N642" i="1"/>
  <c r="P641" i="1"/>
  <c r="AA644" i="10" s="1"/>
  <c r="U641" i="1" s="1"/>
  <c r="O641" i="1"/>
  <c r="N641" i="1"/>
  <c r="P640" i="1"/>
  <c r="AA643" i="10" s="1"/>
  <c r="U640" i="1" s="1"/>
  <c r="O640" i="1"/>
  <c r="N640" i="1"/>
  <c r="P639" i="1"/>
  <c r="AA642" i="10" s="1"/>
  <c r="U639" i="1" s="1"/>
  <c r="O639" i="1"/>
  <c r="N639" i="1"/>
  <c r="P638" i="1"/>
  <c r="Q638" i="1" s="1"/>
  <c r="O638" i="1"/>
  <c r="N638" i="1"/>
  <c r="P637" i="1"/>
  <c r="AA640" i="10" s="1"/>
  <c r="U637" i="1" s="1"/>
  <c r="O637" i="1"/>
  <c r="N637" i="1"/>
  <c r="P636" i="1"/>
  <c r="AA639" i="10" s="1"/>
  <c r="U636" i="1" s="1"/>
  <c r="O636" i="1"/>
  <c r="N636" i="1"/>
  <c r="O635" i="1"/>
  <c r="N635" i="1"/>
  <c r="P634" i="1"/>
  <c r="AA637" i="10" s="1"/>
  <c r="U634" i="1" s="1"/>
  <c r="O634" i="1"/>
  <c r="N634" i="1"/>
  <c r="P633" i="1"/>
  <c r="O633" i="1"/>
  <c r="N633" i="1"/>
  <c r="P632" i="1"/>
  <c r="AA635" i="10" s="1"/>
  <c r="U632" i="1" s="1"/>
  <c r="O632" i="1"/>
  <c r="N632" i="1"/>
  <c r="P631" i="1"/>
  <c r="AA634" i="10" s="1"/>
  <c r="U631" i="1" s="1"/>
  <c r="O631" i="1"/>
  <c r="N631" i="1"/>
  <c r="P630" i="1"/>
  <c r="AA633" i="10" s="1"/>
  <c r="U630" i="1" s="1"/>
  <c r="O630" i="1"/>
  <c r="N630" i="1"/>
  <c r="P629" i="1"/>
  <c r="AA632" i="10" s="1"/>
  <c r="U629" i="1" s="1"/>
  <c r="O629" i="1"/>
  <c r="N629" i="1"/>
  <c r="P628" i="1"/>
  <c r="AA631" i="10" s="1"/>
  <c r="U628" i="1" s="1"/>
  <c r="O628" i="1"/>
  <c r="N628" i="1"/>
  <c r="Q627" i="1"/>
  <c r="O627" i="1"/>
  <c r="N627" i="1"/>
  <c r="P626" i="1"/>
  <c r="AA629" i="10" s="1"/>
  <c r="U626" i="1" s="1"/>
  <c r="O626" i="1"/>
  <c r="N626" i="1"/>
  <c r="P625" i="1"/>
  <c r="O625" i="1"/>
  <c r="N625" i="1"/>
  <c r="P624" i="1"/>
  <c r="O624" i="1"/>
  <c r="N624" i="1"/>
  <c r="O623" i="1"/>
  <c r="N623" i="1"/>
  <c r="P622" i="1"/>
  <c r="O622" i="1"/>
  <c r="N622" i="1"/>
  <c r="P621" i="1"/>
  <c r="AA624" i="10" s="1"/>
  <c r="U621" i="1" s="1"/>
  <c r="O621" i="1"/>
  <c r="N621" i="1"/>
  <c r="AA623" i="10"/>
  <c r="U620" i="1" s="1"/>
  <c r="O620" i="1"/>
  <c r="N620" i="1"/>
  <c r="P619" i="1"/>
  <c r="AA622" i="10" s="1"/>
  <c r="U619" i="1" s="1"/>
  <c r="O619" i="1"/>
  <c r="N619" i="1"/>
  <c r="P618" i="1"/>
  <c r="AA621" i="10" s="1"/>
  <c r="U618" i="1" s="1"/>
  <c r="O618" i="1"/>
  <c r="N618" i="1"/>
  <c r="P617" i="1"/>
  <c r="AA620" i="10" s="1"/>
  <c r="U617" i="1" s="1"/>
  <c r="O617" i="1"/>
  <c r="N617" i="1"/>
  <c r="P616" i="1"/>
  <c r="AA619" i="10" s="1"/>
  <c r="U616" i="1" s="1"/>
  <c r="O616" i="1"/>
  <c r="N616" i="1"/>
  <c r="P615" i="1"/>
  <c r="Q615" i="1" s="1"/>
  <c r="O615" i="1"/>
  <c r="N615" i="1"/>
  <c r="P614" i="1"/>
  <c r="O614" i="1"/>
  <c r="N614" i="1"/>
  <c r="O613" i="1"/>
  <c r="N613" i="1"/>
  <c r="O612" i="1"/>
  <c r="N612" i="1"/>
  <c r="Q611" i="1"/>
  <c r="O611" i="1"/>
  <c r="N611" i="1"/>
  <c r="P610" i="1"/>
  <c r="Q610" i="1" s="1"/>
  <c r="O610" i="1"/>
  <c r="N610" i="1"/>
  <c r="P609" i="1"/>
  <c r="AA612" i="10" s="1"/>
  <c r="U609" i="1" s="1"/>
  <c r="O609" i="1"/>
  <c r="N609" i="1"/>
  <c r="P608" i="1"/>
  <c r="AA611" i="10" s="1"/>
  <c r="U608" i="1" s="1"/>
  <c r="O608" i="1"/>
  <c r="N608" i="1"/>
  <c r="P607" i="1"/>
  <c r="AA610" i="10" s="1"/>
  <c r="U607" i="1" s="1"/>
  <c r="O607" i="1"/>
  <c r="N607" i="1"/>
  <c r="P606" i="1"/>
  <c r="Q606" i="1" s="1"/>
  <c r="O606" i="1"/>
  <c r="N606" i="1"/>
  <c r="P605" i="1"/>
  <c r="AA608" i="10" s="1"/>
  <c r="U605" i="1" s="1"/>
  <c r="O605" i="1"/>
  <c r="N605" i="1"/>
  <c r="P604" i="1"/>
  <c r="Q604" i="1" s="1"/>
  <c r="O604" i="1"/>
  <c r="N604" i="1"/>
  <c r="AA606" i="10"/>
  <c r="U603" i="1" s="1"/>
  <c r="O603" i="1"/>
  <c r="N603" i="1"/>
  <c r="P602" i="1"/>
  <c r="AA605" i="10" s="1"/>
  <c r="U602" i="1" s="1"/>
  <c r="O602" i="1"/>
  <c r="N602" i="1"/>
  <c r="P601" i="1"/>
  <c r="AA604" i="10" s="1"/>
  <c r="U601" i="1" s="1"/>
  <c r="O601" i="1"/>
  <c r="N601" i="1"/>
  <c r="P600" i="1"/>
  <c r="AA603" i="10" s="1"/>
  <c r="U600" i="1" s="1"/>
  <c r="O600" i="1"/>
  <c r="N600" i="1"/>
  <c r="P599" i="1"/>
  <c r="AA602" i="10" s="1"/>
  <c r="U599" i="1" s="1"/>
  <c r="O599" i="1"/>
  <c r="N599" i="1"/>
  <c r="P598" i="1"/>
  <c r="Q598" i="1" s="1"/>
  <c r="O598" i="1"/>
  <c r="N598" i="1"/>
  <c r="P597" i="1"/>
  <c r="O597" i="1"/>
  <c r="N597" i="1"/>
  <c r="P596" i="1"/>
  <c r="AA599" i="10" s="1"/>
  <c r="U596" i="1" s="1"/>
  <c r="O596" i="1"/>
  <c r="N596" i="1"/>
  <c r="P595" i="1"/>
  <c r="AA598" i="10" s="1"/>
  <c r="U595" i="1" s="1"/>
  <c r="O595" i="1"/>
  <c r="N595" i="1"/>
  <c r="P594" i="1"/>
  <c r="AA597" i="10" s="1"/>
  <c r="U594" i="1" s="1"/>
  <c r="O594" i="1"/>
  <c r="N594" i="1"/>
  <c r="P593" i="1"/>
  <c r="Q593" i="1" s="1"/>
  <c r="O593" i="1"/>
  <c r="N593" i="1"/>
  <c r="P592" i="1"/>
  <c r="AA595" i="10" s="1"/>
  <c r="U592" i="1" s="1"/>
  <c r="O592" i="1"/>
  <c r="N592" i="1"/>
  <c r="P591" i="1"/>
  <c r="Q591" i="1" s="1"/>
  <c r="O591" i="1"/>
  <c r="N591" i="1"/>
  <c r="O590" i="1"/>
  <c r="N590" i="1"/>
  <c r="P589" i="1"/>
  <c r="O589" i="1"/>
  <c r="N589" i="1"/>
  <c r="Q588" i="1"/>
  <c r="O588" i="1"/>
  <c r="N588" i="1"/>
  <c r="P587" i="1"/>
  <c r="AA590" i="10" s="1"/>
  <c r="U587" i="1" s="1"/>
  <c r="O587" i="1"/>
  <c r="N587" i="1"/>
  <c r="P586" i="1"/>
  <c r="AA589" i="10" s="1"/>
  <c r="U586" i="1" s="1"/>
  <c r="O586" i="1"/>
  <c r="N586" i="1"/>
  <c r="P585" i="1"/>
  <c r="AA588" i="10" s="1"/>
  <c r="U585" i="1" s="1"/>
  <c r="O585" i="1"/>
  <c r="N585" i="1"/>
  <c r="P584" i="1"/>
  <c r="AA587" i="10" s="1"/>
  <c r="U584" i="1" s="1"/>
  <c r="O584" i="1"/>
  <c r="N584" i="1"/>
  <c r="P583" i="1"/>
  <c r="AA586" i="10" s="1"/>
  <c r="U583" i="1" s="1"/>
  <c r="O583" i="1"/>
  <c r="N583" i="1"/>
  <c r="P582" i="1"/>
  <c r="AA585" i="10" s="1"/>
  <c r="U582" i="1" s="1"/>
  <c r="O582" i="1"/>
  <c r="N582" i="1"/>
  <c r="P581" i="1"/>
  <c r="O581" i="1"/>
  <c r="N581" i="1"/>
  <c r="P580" i="1"/>
  <c r="Q580" i="1" s="1"/>
  <c r="O580" i="1"/>
  <c r="N580" i="1"/>
  <c r="P579" i="1"/>
  <c r="Q579" i="1" s="1"/>
  <c r="O579" i="1"/>
  <c r="N579" i="1"/>
  <c r="P578" i="1"/>
  <c r="AA581" i="10" s="1"/>
  <c r="U578" i="1" s="1"/>
  <c r="O578" i="1"/>
  <c r="N578" i="1"/>
  <c r="P577" i="1"/>
  <c r="AA580" i="10" s="1"/>
  <c r="U577" i="1" s="1"/>
  <c r="O577" i="1"/>
  <c r="N577" i="1"/>
  <c r="P576" i="1"/>
  <c r="AA579" i="10" s="1"/>
  <c r="U576" i="1" s="1"/>
  <c r="O576" i="1"/>
  <c r="N576" i="1"/>
  <c r="P575" i="1"/>
  <c r="AA578" i="10" s="1"/>
  <c r="U575" i="1" s="1"/>
  <c r="O575" i="1"/>
  <c r="N575" i="1"/>
  <c r="P574" i="1"/>
  <c r="Q574" i="1" s="1"/>
  <c r="O574" i="1"/>
  <c r="N574" i="1"/>
  <c r="P573" i="1"/>
  <c r="AA576" i="10" s="1"/>
  <c r="U573" i="1" s="1"/>
  <c r="O573" i="1"/>
  <c r="N573" i="1"/>
  <c r="P572" i="1"/>
  <c r="Q572" i="1" s="1"/>
  <c r="O572" i="1"/>
  <c r="N572" i="1"/>
  <c r="P571" i="1"/>
  <c r="O571" i="1"/>
  <c r="N571" i="1"/>
  <c r="P570" i="1"/>
  <c r="AA573" i="10" s="1"/>
  <c r="U570" i="1" s="1"/>
  <c r="O570" i="1"/>
  <c r="N570" i="1"/>
  <c r="P569" i="1"/>
  <c r="AA572" i="10" s="1"/>
  <c r="U569" i="1" s="1"/>
  <c r="O569" i="1"/>
  <c r="N569" i="1"/>
  <c r="P568" i="1"/>
  <c r="AA571" i="10" s="1"/>
  <c r="U568" i="1" s="1"/>
  <c r="O568" i="1"/>
  <c r="N568" i="1"/>
  <c r="O567" i="1"/>
  <c r="N567" i="1"/>
  <c r="P566" i="1"/>
  <c r="Q566" i="1" s="1"/>
  <c r="O566" i="1"/>
  <c r="N566" i="1"/>
  <c r="P565" i="1"/>
  <c r="AA568" i="10" s="1"/>
  <c r="U565" i="1" s="1"/>
  <c r="O565" i="1"/>
  <c r="N565" i="1"/>
  <c r="P564" i="1"/>
  <c r="AA567" i="10" s="1"/>
  <c r="U564" i="1" s="1"/>
  <c r="O564" i="1"/>
  <c r="N564" i="1"/>
  <c r="AA566" i="10"/>
  <c r="U563" i="1" s="1"/>
  <c r="O563" i="1"/>
  <c r="N563" i="1"/>
  <c r="P562" i="1"/>
  <c r="AA565" i="10" s="1"/>
  <c r="U562" i="1" s="1"/>
  <c r="O562" i="1"/>
  <c r="N562" i="1"/>
  <c r="P561" i="1"/>
  <c r="AA564" i="10" s="1"/>
  <c r="U561" i="1" s="1"/>
  <c r="O561" i="1"/>
  <c r="N561" i="1"/>
  <c r="P560" i="1"/>
  <c r="AA563" i="10" s="1"/>
  <c r="U560" i="1" s="1"/>
  <c r="O560" i="1"/>
  <c r="N560" i="1"/>
  <c r="P559" i="1"/>
  <c r="AA562" i="10" s="1"/>
  <c r="U559" i="1" s="1"/>
  <c r="O559" i="1"/>
  <c r="N559" i="1"/>
  <c r="P558" i="1"/>
  <c r="AA561" i="10" s="1"/>
  <c r="U558" i="1" s="1"/>
  <c r="O558" i="1"/>
  <c r="N558" i="1"/>
  <c r="P557" i="1"/>
  <c r="AA560" i="10" s="1"/>
  <c r="U557" i="1" s="1"/>
  <c r="O557" i="1"/>
  <c r="N557" i="1"/>
  <c r="P556" i="1"/>
  <c r="AA559" i="10" s="1"/>
  <c r="U556" i="1" s="1"/>
  <c r="O556" i="1"/>
  <c r="N556" i="1"/>
  <c r="P555" i="1"/>
  <c r="AA558" i="10" s="1"/>
  <c r="U555" i="1" s="1"/>
  <c r="O555" i="1"/>
  <c r="N555" i="1"/>
  <c r="AA557" i="10"/>
  <c r="U554" i="1" s="1"/>
  <c r="O554" i="1"/>
  <c r="N554" i="1"/>
  <c r="P553" i="1"/>
  <c r="AA556" i="10" s="1"/>
  <c r="U553" i="1" s="1"/>
  <c r="O553" i="1"/>
  <c r="N553" i="1"/>
  <c r="P552" i="1"/>
  <c r="AA555" i="10" s="1"/>
  <c r="U552" i="1" s="1"/>
  <c r="O552" i="1"/>
  <c r="N552" i="1"/>
  <c r="P551" i="1"/>
  <c r="AA554" i="10" s="1"/>
  <c r="U551" i="1" s="1"/>
  <c r="O551" i="1"/>
  <c r="N551" i="1"/>
  <c r="P550" i="1"/>
  <c r="AA553" i="10" s="1"/>
  <c r="U550" i="1" s="1"/>
  <c r="O550" i="1"/>
  <c r="N550" i="1"/>
  <c r="P549" i="1"/>
  <c r="AA552" i="10" s="1"/>
  <c r="U549" i="1" s="1"/>
  <c r="O549" i="1"/>
  <c r="N549" i="1"/>
  <c r="P548" i="1"/>
  <c r="Q548" i="1" s="1"/>
  <c r="O548" i="1"/>
  <c r="N548" i="1"/>
  <c r="P547" i="1"/>
  <c r="Q547" i="1" s="1"/>
  <c r="O547" i="1"/>
  <c r="N547" i="1"/>
  <c r="P546" i="1"/>
  <c r="AA549" i="10" s="1"/>
  <c r="U546" i="1" s="1"/>
  <c r="O546" i="1"/>
  <c r="N546" i="1"/>
  <c r="Q545" i="1"/>
  <c r="O545" i="1"/>
  <c r="N545" i="1"/>
  <c r="P544" i="1"/>
  <c r="AA547" i="10" s="1"/>
  <c r="U544" i="1" s="1"/>
  <c r="O544" i="1"/>
  <c r="N544" i="1"/>
  <c r="O543" i="1"/>
  <c r="N543" i="1"/>
  <c r="AA545" i="10"/>
  <c r="U542" i="1" s="1"/>
  <c r="O542" i="1"/>
  <c r="N542" i="1"/>
  <c r="AA544" i="10"/>
  <c r="U541" i="1" s="1"/>
  <c r="O541" i="1"/>
  <c r="N541" i="1"/>
  <c r="AA543" i="10"/>
  <c r="U540" i="1" s="1"/>
  <c r="O540" i="1"/>
  <c r="N540" i="1"/>
  <c r="P539" i="1"/>
  <c r="Q539" i="1" s="1"/>
  <c r="O539" i="1"/>
  <c r="N539" i="1"/>
  <c r="O538" i="1"/>
  <c r="N538" i="1"/>
  <c r="P537" i="1"/>
  <c r="Q537" i="1" s="1"/>
  <c r="O537" i="1"/>
  <c r="N537" i="1"/>
  <c r="P536" i="1"/>
  <c r="AA539" i="10" s="1"/>
  <c r="U536" i="1" s="1"/>
  <c r="O536" i="1"/>
  <c r="N536" i="1"/>
  <c r="P535" i="1"/>
  <c r="O535" i="1"/>
  <c r="N535" i="1"/>
  <c r="Q534" i="1"/>
  <c r="O534" i="1"/>
  <c r="N534" i="1"/>
  <c r="Q533" i="1"/>
  <c r="O533" i="1"/>
  <c r="N533" i="1"/>
  <c r="P532" i="1"/>
  <c r="Q532" i="1" s="1"/>
  <c r="O532" i="1"/>
  <c r="N532" i="1"/>
  <c r="P531" i="1"/>
  <c r="Q531" i="1" s="1"/>
  <c r="O531" i="1"/>
  <c r="N531" i="1"/>
  <c r="P530" i="1"/>
  <c r="Q530" i="1" s="1"/>
  <c r="O530" i="1"/>
  <c r="N530" i="1"/>
  <c r="P529" i="1"/>
  <c r="AA532" i="10" s="1"/>
  <c r="U529" i="1" s="1"/>
  <c r="O529" i="1"/>
  <c r="N529" i="1"/>
  <c r="P528" i="1"/>
  <c r="AA531" i="10" s="1"/>
  <c r="U528" i="1" s="1"/>
  <c r="O528" i="1"/>
  <c r="N528" i="1"/>
  <c r="P527" i="1"/>
  <c r="O527" i="1"/>
  <c r="N527" i="1"/>
  <c r="P526" i="1"/>
  <c r="AA529" i="10" s="1"/>
  <c r="U526" i="1" s="1"/>
  <c r="O526" i="1"/>
  <c r="N526" i="1"/>
  <c r="P525" i="1"/>
  <c r="O525" i="1"/>
  <c r="N525" i="1"/>
  <c r="P524" i="1"/>
  <c r="Q524" i="1" s="1"/>
  <c r="O524" i="1"/>
  <c r="N524" i="1"/>
  <c r="P523" i="1"/>
  <c r="AA526" i="10" s="1"/>
  <c r="U523" i="1" s="1"/>
  <c r="O523" i="1"/>
  <c r="N523" i="1"/>
  <c r="P522" i="1"/>
  <c r="AA525" i="10" s="1"/>
  <c r="U522" i="1" s="1"/>
  <c r="O522" i="1"/>
  <c r="N522" i="1"/>
  <c r="P521" i="1"/>
  <c r="Q521" i="1" s="1"/>
  <c r="O521" i="1"/>
  <c r="N521" i="1"/>
  <c r="P520" i="1"/>
  <c r="AA523" i="10" s="1"/>
  <c r="U520" i="1" s="1"/>
  <c r="O520" i="1"/>
  <c r="N520" i="1"/>
  <c r="P519" i="1"/>
  <c r="O519" i="1"/>
  <c r="N519" i="1"/>
  <c r="P518" i="1"/>
  <c r="AA521" i="10" s="1"/>
  <c r="U518" i="1" s="1"/>
  <c r="O518" i="1"/>
  <c r="N518" i="1"/>
  <c r="AA520" i="10"/>
  <c r="U517" i="1" s="1"/>
  <c r="O517" i="1"/>
  <c r="N517" i="1"/>
  <c r="P516" i="1"/>
  <c r="AA519" i="10" s="1"/>
  <c r="U516" i="1" s="1"/>
  <c r="O516" i="1"/>
  <c r="N516" i="1"/>
  <c r="P515" i="1"/>
  <c r="AA518" i="10" s="1"/>
  <c r="U515" i="1" s="1"/>
  <c r="O515" i="1"/>
  <c r="N515" i="1"/>
  <c r="AA517" i="10"/>
  <c r="U514" i="1" s="1"/>
  <c r="O514" i="1"/>
  <c r="N514" i="1"/>
  <c r="P513" i="1"/>
  <c r="AA516" i="10" s="1"/>
  <c r="U513" i="1" s="1"/>
  <c r="O513" i="1"/>
  <c r="N513" i="1"/>
  <c r="O512" i="1"/>
  <c r="N512" i="1"/>
  <c r="P511" i="1"/>
  <c r="O511" i="1"/>
  <c r="N511" i="1"/>
  <c r="P510" i="1"/>
  <c r="Q510" i="1" s="1"/>
  <c r="O510" i="1"/>
  <c r="N510" i="1"/>
  <c r="P509" i="1"/>
  <c r="AA512" i="10" s="1"/>
  <c r="U509" i="1" s="1"/>
  <c r="O509" i="1"/>
  <c r="N509" i="1"/>
  <c r="Q508" i="1"/>
  <c r="O508" i="1"/>
  <c r="N508" i="1"/>
  <c r="O507" i="1"/>
  <c r="N507" i="1"/>
  <c r="P506" i="1"/>
  <c r="AA509" i="10" s="1"/>
  <c r="U506" i="1" s="1"/>
  <c r="O506" i="1"/>
  <c r="N506" i="1"/>
  <c r="P505" i="1"/>
  <c r="AA508" i="10" s="1"/>
  <c r="U505" i="1" s="1"/>
  <c r="O505" i="1"/>
  <c r="N505" i="1"/>
  <c r="O504" i="1"/>
  <c r="N504" i="1"/>
  <c r="P503" i="1"/>
  <c r="O503" i="1"/>
  <c r="N503" i="1"/>
  <c r="P502" i="1"/>
  <c r="AA505" i="10" s="1"/>
  <c r="U502" i="1" s="1"/>
  <c r="O502" i="1"/>
  <c r="N502" i="1"/>
  <c r="P501" i="1"/>
  <c r="AA504" i="10" s="1"/>
  <c r="U501" i="1" s="1"/>
  <c r="O501" i="1"/>
  <c r="N501" i="1"/>
  <c r="P500" i="1"/>
  <c r="AA503" i="10" s="1"/>
  <c r="U500" i="1" s="1"/>
  <c r="O500" i="1"/>
  <c r="N500" i="1"/>
  <c r="P499" i="1"/>
  <c r="AA502" i="10" s="1"/>
  <c r="U499" i="1" s="1"/>
  <c r="O499" i="1"/>
  <c r="N499" i="1"/>
  <c r="P498" i="1"/>
  <c r="Q498" i="1" s="1"/>
  <c r="O498" i="1"/>
  <c r="N498" i="1"/>
  <c r="P497" i="1"/>
  <c r="AA500" i="10" s="1"/>
  <c r="U497" i="1" s="1"/>
  <c r="O497" i="1"/>
  <c r="N497" i="1"/>
  <c r="P496" i="1"/>
  <c r="AA499" i="10" s="1"/>
  <c r="U496" i="1" s="1"/>
  <c r="O496" i="1"/>
  <c r="N496" i="1"/>
  <c r="P495" i="1"/>
  <c r="O495" i="1"/>
  <c r="N495" i="1"/>
  <c r="P494" i="1"/>
  <c r="Q494" i="1" s="1"/>
  <c r="O494" i="1"/>
  <c r="N494" i="1"/>
  <c r="P493" i="1"/>
  <c r="AA496" i="10" s="1"/>
  <c r="U493" i="1" s="1"/>
  <c r="O493" i="1"/>
  <c r="N493" i="1"/>
  <c r="P492" i="1"/>
  <c r="Q492" i="1" s="1"/>
  <c r="O492" i="1"/>
  <c r="N492" i="1"/>
  <c r="P491" i="1"/>
  <c r="Q491" i="1" s="1"/>
  <c r="O491" i="1"/>
  <c r="N491" i="1"/>
  <c r="P490" i="1"/>
  <c r="Q490" i="1" s="1"/>
  <c r="O490" i="1"/>
  <c r="N490" i="1"/>
  <c r="P489" i="1"/>
  <c r="AA492" i="10" s="1"/>
  <c r="U489" i="1" s="1"/>
  <c r="O489" i="1"/>
  <c r="N489" i="1"/>
  <c r="P488" i="1"/>
  <c r="AA491" i="10" s="1"/>
  <c r="U488" i="1" s="1"/>
  <c r="O488" i="1"/>
  <c r="N488" i="1"/>
  <c r="P487" i="1"/>
  <c r="O487" i="1"/>
  <c r="N487" i="1"/>
  <c r="P486" i="1"/>
  <c r="AA489" i="10" s="1"/>
  <c r="U486" i="1" s="1"/>
  <c r="O486" i="1"/>
  <c r="N486" i="1"/>
  <c r="P485" i="1"/>
  <c r="AA488" i="10" s="1"/>
  <c r="U485" i="1" s="1"/>
  <c r="O485" i="1"/>
  <c r="N485" i="1"/>
  <c r="P484" i="1"/>
  <c r="AA487" i="10" s="1"/>
  <c r="U484" i="1" s="1"/>
  <c r="O484" i="1"/>
  <c r="N484" i="1"/>
  <c r="P483" i="1"/>
  <c r="AA486" i="10" s="1"/>
  <c r="U483" i="1" s="1"/>
  <c r="O483" i="1"/>
  <c r="N483" i="1"/>
  <c r="O482" i="1"/>
  <c r="N482" i="1"/>
  <c r="P481" i="1"/>
  <c r="Q481" i="1" s="1"/>
  <c r="O481" i="1"/>
  <c r="N481" i="1"/>
  <c r="AA483" i="10"/>
  <c r="U480" i="1" s="1"/>
  <c r="O480" i="1"/>
  <c r="N480" i="1"/>
  <c r="P479" i="1"/>
  <c r="O479" i="1"/>
  <c r="N479" i="1"/>
  <c r="P478" i="1"/>
  <c r="AA481" i="10" s="1"/>
  <c r="U478" i="1" s="1"/>
  <c r="O478" i="1"/>
  <c r="N478" i="1"/>
  <c r="P477" i="1"/>
  <c r="AA480" i="10" s="1"/>
  <c r="U477" i="1" s="1"/>
  <c r="O477" i="1"/>
  <c r="N477" i="1"/>
  <c r="P476" i="1"/>
  <c r="AA479" i="10" s="1"/>
  <c r="U476" i="1" s="1"/>
  <c r="O476" i="1"/>
  <c r="N476" i="1"/>
  <c r="O475" i="1"/>
  <c r="N475" i="1"/>
  <c r="P474" i="1"/>
  <c r="AA477" i="10" s="1"/>
  <c r="U474" i="1" s="1"/>
  <c r="O474" i="1"/>
  <c r="N474" i="1"/>
  <c r="P473" i="1"/>
  <c r="AA476" i="10" s="1"/>
  <c r="U473" i="1" s="1"/>
  <c r="O473" i="1"/>
  <c r="N473" i="1"/>
  <c r="P472" i="1"/>
  <c r="AA475" i="10" s="1"/>
  <c r="U472" i="1" s="1"/>
  <c r="O472" i="1"/>
  <c r="N472" i="1"/>
  <c r="P471" i="1"/>
  <c r="O471" i="1"/>
  <c r="N471" i="1"/>
  <c r="P470" i="1"/>
  <c r="AA473" i="10" s="1"/>
  <c r="U470" i="1" s="1"/>
  <c r="O470" i="1"/>
  <c r="N470" i="1"/>
  <c r="P469" i="1"/>
  <c r="AA472" i="10" s="1"/>
  <c r="U469" i="1" s="1"/>
  <c r="O469" i="1"/>
  <c r="N469" i="1"/>
  <c r="O468" i="1"/>
  <c r="N468" i="1"/>
  <c r="P467" i="1"/>
  <c r="AA470" i="10" s="1"/>
  <c r="U467" i="1" s="1"/>
  <c r="O467" i="1"/>
  <c r="N467" i="1"/>
  <c r="O466" i="1"/>
  <c r="N466" i="1"/>
  <c r="P465" i="1"/>
  <c r="AA468" i="10" s="1"/>
  <c r="U465" i="1" s="1"/>
  <c r="O465" i="1"/>
  <c r="N465" i="1"/>
  <c r="P464" i="1"/>
  <c r="AA467" i="10" s="1"/>
  <c r="U464" i="1" s="1"/>
  <c r="O464" i="1"/>
  <c r="N464" i="1"/>
  <c r="P463" i="1"/>
  <c r="Q463" i="1" s="1"/>
  <c r="O463" i="1"/>
  <c r="N463" i="1"/>
  <c r="P462" i="1"/>
  <c r="AA465" i="10" s="1"/>
  <c r="U462" i="1" s="1"/>
  <c r="O462" i="1"/>
  <c r="N462" i="1"/>
  <c r="P461" i="1"/>
  <c r="Q461" i="1" s="1"/>
  <c r="O461" i="1"/>
  <c r="N461" i="1"/>
  <c r="P460" i="1"/>
  <c r="O460" i="1"/>
  <c r="N460" i="1"/>
  <c r="P459" i="1"/>
  <c r="Q459" i="1" s="1"/>
  <c r="O459" i="1"/>
  <c r="N459" i="1"/>
  <c r="P458" i="1"/>
  <c r="AA461" i="10" s="1"/>
  <c r="U458" i="1" s="1"/>
  <c r="O458" i="1"/>
  <c r="N458" i="1"/>
  <c r="P457" i="1"/>
  <c r="AA460" i="10" s="1"/>
  <c r="U457" i="1" s="1"/>
  <c r="O457" i="1"/>
  <c r="N457" i="1"/>
  <c r="P456" i="1"/>
  <c r="AA459" i="10" s="1"/>
  <c r="U456" i="1" s="1"/>
  <c r="O456" i="1"/>
  <c r="N456" i="1"/>
  <c r="P455" i="1"/>
  <c r="Q455" i="1" s="1"/>
  <c r="O455" i="1"/>
  <c r="N455" i="1"/>
  <c r="P454" i="1"/>
  <c r="AA457" i="10" s="1"/>
  <c r="U454" i="1" s="1"/>
  <c r="O454" i="1"/>
  <c r="N454" i="1"/>
  <c r="P453" i="1"/>
  <c r="AA456" i="10" s="1"/>
  <c r="U453" i="1" s="1"/>
  <c r="O453" i="1"/>
  <c r="N453" i="1"/>
  <c r="P452" i="1"/>
  <c r="O452" i="1"/>
  <c r="N452" i="1"/>
  <c r="O451" i="1"/>
  <c r="N451" i="1"/>
  <c r="P450" i="1"/>
  <c r="AA453" i="10" s="1"/>
  <c r="U450" i="1" s="1"/>
  <c r="O450" i="1"/>
  <c r="N450" i="1"/>
  <c r="O449" i="1"/>
  <c r="N449" i="1"/>
  <c r="P448" i="1"/>
  <c r="AA451" i="10" s="1"/>
  <c r="U448" i="1" s="1"/>
  <c r="O448" i="1"/>
  <c r="N448" i="1"/>
  <c r="P447" i="1"/>
  <c r="AA450" i="10" s="1"/>
  <c r="U447" i="1" s="1"/>
  <c r="O447" i="1"/>
  <c r="N447" i="1"/>
  <c r="P446" i="1"/>
  <c r="Q446" i="1" s="1"/>
  <c r="O446" i="1"/>
  <c r="N446" i="1"/>
  <c r="AA448" i="10"/>
  <c r="U445" i="1" s="1"/>
  <c r="O445" i="1"/>
  <c r="N445" i="1"/>
  <c r="P444" i="1"/>
  <c r="Q444" i="1" s="1"/>
  <c r="O444" i="1"/>
  <c r="N444" i="1"/>
  <c r="O443" i="1"/>
  <c r="N443" i="1"/>
  <c r="P442" i="1"/>
  <c r="AA445" i="10" s="1"/>
  <c r="U442" i="1" s="1"/>
  <c r="O442" i="1"/>
  <c r="N442" i="1"/>
  <c r="P441" i="1"/>
  <c r="Q441" i="1" s="1"/>
  <c r="O441" i="1"/>
  <c r="N441" i="1"/>
  <c r="P440" i="1"/>
  <c r="AA443" i="10" s="1"/>
  <c r="U440" i="1" s="1"/>
  <c r="O440" i="1"/>
  <c r="N440" i="1"/>
  <c r="Q439" i="1"/>
  <c r="O439" i="1"/>
  <c r="N439" i="1"/>
  <c r="P438" i="1"/>
  <c r="AA441" i="10" s="1"/>
  <c r="U438" i="1" s="1"/>
  <c r="O438" i="1"/>
  <c r="N438" i="1"/>
  <c r="P437" i="1"/>
  <c r="AA440" i="10" s="1"/>
  <c r="U437" i="1" s="1"/>
  <c r="O437" i="1"/>
  <c r="N437" i="1"/>
  <c r="P436" i="1"/>
  <c r="Q436" i="1" s="1"/>
  <c r="O436" i="1"/>
  <c r="N436" i="1"/>
  <c r="P435" i="1"/>
  <c r="AA438" i="10" s="1"/>
  <c r="U435" i="1" s="1"/>
  <c r="O435" i="1"/>
  <c r="N435" i="1"/>
  <c r="P434" i="1"/>
  <c r="AA437" i="10" s="1"/>
  <c r="U434" i="1" s="1"/>
  <c r="O434" i="1"/>
  <c r="N434" i="1"/>
  <c r="P433" i="1"/>
  <c r="Q433" i="1" s="1"/>
  <c r="O433" i="1"/>
  <c r="N433" i="1"/>
  <c r="P432" i="1"/>
  <c r="AA435" i="10" s="1"/>
  <c r="U432" i="1" s="1"/>
  <c r="O432" i="1"/>
  <c r="N432" i="1"/>
  <c r="P431" i="1"/>
  <c r="Q431" i="1" s="1"/>
  <c r="O431" i="1"/>
  <c r="N431" i="1"/>
  <c r="P430" i="1"/>
  <c r="Q430" i="1" s="1"/>
  <c r="O430" i="1"/>
  <c r="N430" i="1"/>
  <c r="AA432" i="10"/>
  <c r="U429" i="1" s="1"/>
  <c r="O429" i="1"/>
  <c r="N429" i="1"/>
  <c r="P428" i="1"/>
  <c r="AA431" i="10" s="1"/>
  <c r="U428" i="1" s="1"/>
  <c r="O428" i="1"/>
  <c r="N428" i="1"/>
  <c r="P427" i="1"/>
  <c r="Q427" i="1" s="1"/>
  <c r="O427" i="1"/>
  <c r="N427" i="1"/>
  <c r="P426" i="1"/>
  <c r="AA429" i="10" s="1"/>
  <c r="U426" i="1" s="1"/>
  <c r="O426" i="1"/>
  <c r="N426" i="1"/>
  <c r="O425" i="1"/>
  <c r="N425" i="1"/>
  <c r="AA427" i="10"/>
  <c r="U424" i="1" s="1"/>
  <c r="O424" i="1"/>
  <c r="N424" i="1"/>
  <c r="P423" i="1"/>
  <c r="AA426" i="10" s="1"/>
  <c r="U423" i="1" s="1"/>
  <c r="O423" i="1"/>
  <c r="N423" i="1"/>
  <c r="P422" i="1"/>
  <c r="Q422" i="1" s="1"/>
  <c r="O422" i="1"/>
  <c r="N422" i="1"/>
  <c r="P421" i="1"/>
  <c r="AA424" i="10" s="1"/>
  <c r="U421" i="1" s="1"/>
  <c r="O421" i="1"/>
  <c r="N421" i="1"/>
  <c r="P420" i="1"/>
  <c r="Q420" i="1" s="1"/>
  <c r="O420" i="1"/>
  <c r="N420" i="1"/>
  <c r="P419" i="1"/>
  <c r="AA422" i="10" s="1"/>
  <c r="U419" i="1" s="1"/>
  <c r="O419" i="1"/>
  <c r="N419" i="1"/>
  <c r="P418" i="1"/>
  <c r="AA421" i="10" s="1"/>
  <c r="U418" i="1" s="1"/>
  <c r="O418" i="1"/>
  <c r="N418" i="1"/>
  <c r="P417" i="1"/>
  <c r="AA420" i="10" s="1"/>
  <c r="U417" i="1" s="1"/>
  <c r="O417" i="1"/>
  <c r="N417" i="1"/>
  <c r="P416" i="1"/>
  <c r="AA419" i="10" s="1"/>
  <c r="U416" i="1" s="1"/>
  <c r="O416" i="1"/>
  <c r="N416" i="1"/>
  <c r="P415" i="1"/>
  <c r="AA418" i="10" s="1"/>
  <c r="U415" i="1" s="1"/>
  <c r="O415" i="1"/>
  <c r="N415" i="1"/>
  <c r="P414" i="1"/>
  <c r="Q414" i="1" s="1"/>
  <c r="O414" i="1"/>
  <c r="N414" i="1"/>
  <c r="P413" i="1"/>
  <c r="AA416" i="10" s="1"/>
  <c r="U413" i="1" s="1"/>
  <c r="O413" i="1"/>
  <c r="N413" i="1"/>
  <c r="AA415" i="10"/>
  <c r="U412" i="1" s="1"/>
  <c r="O412" i="1"/>
  <c r="N412" i="1"/>
  <c r="O411" i="1"/>
  <c r="N411" i="1"/>
  <c r="Q410" i="1"/>
  <c r="O410" i="1"/>
  <c r="N410" i="1"/>
  <c r="O409" i="1"/>
  <c r="N409" i="1"/>
  <c r="AA411" i="10"/>
  <c r="U408" i="1" s="1"/>
  <c r="O408" i="1"/>
  <c r="N408" i="1"/>
  <c r="P407" i="1"/>
  <c r="Q407" i="1" s="1"/>
  <c r="O407" i="1"/>
  <c r="N407" i="1"/>
  <c r="P406" i="1"/>
  <c r="AA409" i="10" s="1"/>
  <c r="U406" i="1" s="1"/>
  <c r="O406" i="1"/>
  <c r="N406" i="1"/>
  <c r="P405" i="1"/>
  <c r="AA408" i="10" s="1"/>
  <c r="U405" i="1" s="1"/>
  <c r="O405" i="1"/>
  <c r="N405" i="1"/>
  <c r="P404" i="1"/>
  <c r="Q404" i="1" s="1"/>
  <c r="O404" i="1"/>
  <c r="N404" i="1"/>
  <c r="P403" i="1"/>
  <c r="AA406" i="10" s="1"/>
  <c r="U403" i="1" s="1"/>
  <c r="O403" i="1"/>
  <c r="N403" i="1"/>
  <c r="P402" i="1"/>
  <c r="AA405" i="10" s="1"/>
  <c r="U402" i="1" s="1"/>
  <c r="O402" i="1"/>
  <c r="N402" i="1"/>
  <c r="P401" i="1"/>
  <c r="AA404" i="10" s="1"/>
  <c r="U401" i="1" s="1"/>
  <c r="O401" i="1"/>
  <c r="N401" i="1"/>
  <c r="P400" i="1"/>
  <c r="AA403" i="10" s="1"/>
  <c r="U400" i="1" s="1"/>
  <c r="O400" i="1"/>
  <c r="N400" i="1"/>
  <c r="P399" i="1"/>
  <c r="AA402" i="10" s="1"/>
  <c r="U399" i="1" s="1"/>
  <c r="O399" i="1"/>
  <c r="N399" i="1"/>
  <c r="P398" i="1"/>
  <c r="AA401" i="10" s="1"/>
  <c r="U398" i="1" s="1"/>
  <c r="O398" i="1"/>
  <c r="N398" i="1"/>
  <c r="P397" i="1"/>
  <c r="AA400" i="10" s="1"/>
  <c r="U397" i="1" s="1"/>
  <c r="O397" i="1"/>
  <c r="N397" i="1"/>
  <c r="P396" i="1"/>
  <c r="AA399" i="10" s="1"/>
  <c r="U396" i="1" s="1"/>
  <c r="O396" i="1"/>
  <c r="N396" i="1"/>
  <c r="P395" i="1"/>
  <c r="AA398" i="10" s="1"/>
  <c r="U395" i="1" s="1"/>
  <c r="O395" i="1"/>
  <c r="N395" i="1"/>
  <c r="P394" i="1"/>
  <c r="AA397" i="10" s="1"/>
  <c r="U394" i="1" s="1"/>
  <c r="O394" i="1"/>
  <c r="N394" i="1"/>
  <c r="P393" i="1"/>
  <c r="AA396" i="10" s="1"/>
  <c r="U393" i="1" s="1"/>
  <c r="O393" i="1"/>
  <c r="N393" i="1"/>
  <c r="P392" i="1"/>
  <c r="AA395" i="10" s="1"/>
  <c r="U392" i="1" s="1"/>
  <c r="O392" i="1"/>
  <c r="N392" i="1"/>
  <c r="P391" i="1"/>
  <c r="Q391" i="1" s="1"/>
  <c r="O391" i="1"/>
  <c r="N391" i="1"/>
  <c r="P390" i="1"/>
  <c r="Q390" i="1" s="1"/>
  <c r="O390" i="1"/>
  <c r="N390" i="1"/>
  <c r="O389" i="1"/>
  <c r="N389" i="1"/>
  <c r="P388" i="1"/>
  <c r="Q388" i="1" s="1"/>
  <c r="O388" i="1"/>
  <c r="N388" i="1"/>
  <c r="P387" i="1"/>
  <c r="Q387" i="1" s="1"/>
  <c r="O387" i="1"/>
  <c r="N387" i="1"/>
  <c r="P386" i="1"/>
  <c r="AA389" i="10" s="1"/>
  <c r="U386" i="1" s="1"/>
  <c r="O386" i="1"/>
  <c r="N386" i="1"/>
  <c r="P385" i="1"/>
  <c r="Q385" i="1" s="1"/>
  <c r="O385" i="1"/>
  <c r="N385" i="1"/>
  <c r="P384" i="1"/>
  <c r="AA387" i="10" s="1"/>
  <c r="U384" i="1" s="1"/>
  <c r="O384" i="1"/>
  <c r="N384" i="1"/>
  <c r="P383" i="1"/>
  <c r="AA386" i="10" s="1"/>
  <c r="U383" i="1" s="1"/>
  <c r="O383" i="1"/>
  <c r="N383" i="1"/>
  <c r="P382" i="1"/>
  <c r="Q382" i="1" s="1"/>
  <c r="O382" i="1"/>
  <c r="N382" i="1"/>
  <c r="P381" i="1"/>
  <c r="AA384" i="10" s="1"/>
  <c r="U381" i="1" s="1"/>
  <c r="O381" i="1"/>
  <c r="N381" i="1"/>
  <c r="P380" i="1"/>
  <c r="Q380" i="1" s="1"/>
  <c r="O380" i="1"/>
  <c r="N380" i="1"/>
  <c r="P379" i="1"/>
  <c r="Q379" i="1" s="1"/>
  <c r="O379" i="1"/>
  <c r="N379" i="1"/>
  <c r="P378" i="1"/>
  <c r="AA381" i="10" s="1"/>
  <c r="U378" i="1" s="1"/>
  <c r="O378" i="1"/>
  <c r="N378" i="1"/>
  <c r="P377" i="1"/>
  <c r="Q377" i="1" s="1"/>
  <c r="O377" i="1"/>
  <c r="N377" i="1"/>
  <c r="P376" i="1"/>
  <c r="AA379" i="10" s="1"/>
  <c r="U376" i="1" s="1"/>
  <c r="O376" i="1"/>
  <c r="N376" i="1"/>
  <c r="P375" i="1"/>
  <c r="AA378" i="10" s="1"/>
  <c r="U375" i="1" s="1"/>
  <c r="O375" i="1"/>
  <c r="N375" i="1"/>
  <c r="P374" i="1"/>
  <c r="AA377" i="10" s="1"/>
  <c r="U374" i="1" s="1"/>
  <c r="O374" i="1"/>
  <c r="N374" i="1"/>
  <c r="P373" i="1"/>
  <c r="AA376" i="10" s="1"/>
  <c r="U373" i="1" s="1"/>
  <c r="O373" i="1"/>
  <c r="N373" i="1"/>
  <c r="P372" i="1"/>
  <c r="AA375" i="10" s="1"/>
  <c r="U372" i="1" s="1"/>
  <c r="O372" i="1"/>
  <c r="N372" i="1"/>
  <c r="AA374" i="10"/>
  <c r="U371" i="1" s="1"/>
  <c r="O371" i="1"/>
  <c r="N371" i="1"/>
  <c r="P370" i="1"/>
  <c r="AA373" i="10" s="1"/>
  <c r="U370" i="1" s="1"/>
  <c r="O370" i="1"/>
  <c r="N370" i="1"/>
  <c r="P369" i="1"/>
  <c r="Q369" i="1" s="1"/>
  <c r="O369" i="1"/>
  <c r="N369" i="1"/>
  <c r="P368" i="1"/>
  <c r="AA371" i="10" s="1"/>
  <c r="U368" i="1" s="1"/>
  <c r="O368" i="1"/>
  <c r="N368" i="1"/>
  <c r="P367" i="1"/>
  <c r="Q367" i="1" s="1"/>
  <c r="O367" i="1"/>
  <c r="N367" i="1"/>
  <c r="P366" i="1"/>
  <c r="Q366" i="1" s="1"/>
  <c r="O366" i="1"/>
  <c r="N366" i="1"/>
  <c r="AA368" i="10"/>
  <c r="U365" i="1" s="1"/>
  <c r="O365" i="1"/>
  <c r="N365" i="1"/>
  <c r="P364" i="1"/>
  <c r="Q364" i="1" s="1"/>
  <c r="O364" i="1"/>
  <c r="N364" i="1"/>
  <c r="AA366" i="10"/>
  <c r="U363" i="1" s="1"/>
  <c r="O363" i="1"/>
  <c r="N363" i="1"/>
  <c r="P362" i="1"/>
  <c r="AA365" i="10" s="1"/>
  <c r="U362" i="1" s="1"/>
  <c r="O362" i="1"/>
  <c r="N362" i="1"/>
  <c r="P361" i="1"/>
  <c r="Q361" i="1" s="1"/>
  <c r="O361" i="1"/>
  <c r="N361" i="1"/>
  <c r="P360" i="1"/>
  <c r="AA363" i="10" s="1"/>
  <c r="U360" i="1" s="1"/>
  <c r="O360" i="1"/>
  <c r="N360" i="1"/>
  <c r="P359" i="1"/>
  <c r="AA362" i="10" s="1"/>
  <c r="U359" i="1" s="1"/>
  <c r="O359" i="1"/>
  <c r="N359" i="1"/>
  <c r="P358" i="1"/>
  <c r="AA361" i="10" s="1"/>
  <c r="U358" i="1" s="1"/>
  <c r="O358" i="1"/>
  <c r="N358" i="1"/>
  <c r="P357" i="1"/>
  <c r="AA360" i="10" s="1"/>
  <c r="U357" i="1" s="1"/>
  <c r="O357" i="1"/>
  <c r="N357" i="1"/>
  <c r="P356" i="1"/>
  <c r="AA359" i="10" s="1"/>
  <c r="U356" i="1" s="1"/>
  <c r="O356" i="1"/>
  <c r="N356" i="1"/>
  <c r="P355" i="1"/>
  <c r="Q355" i="1" s="1"/>
  <c r="O355" i="1"/>
  <c r="N355" i="1"/>
  <c r="P354" i="1"/>
  <c r="AA357" i="10" s="1"/>
  <c r="U354" i="1" s="1"/>
  <c r="O354" i="1"/>
  <c r="N354" i="1"/>
  <c r="P353" i="1"/>
  <c r="Q353" i="1" s="1"/>
  <c r="O353" i="1"/>
  <c r="N353" i="1"/>
  <c r="P352" i="1"/>
  <c r="AA355" i="10" s="1"/>
  <c r="U352" i="1" s="1"/>
  <c r="O352" i="1"/>
  <c r="N352" i="1"/>
  <c r="O351" i="1"/>
  <c r="N351" i="1"/>
  <c r="O350" i="1"/>
  <c r="N350" i="1"/>
  <c r="P349" i="1"/>
  <c r="AA352" i="10" s="1"/>
  <c r="U349" i="1" s="1"/>
  <c r="O349" i="1"/>
  <c r="N349" i="1"/>
  <c r="P348" i="1"/>
  <c r="Q348" i="1" s="1"/>
  <c r="O348" i="1"/>
  <c r="N348" i="1"/>
  <c r="Q347" i="1"/>
  <c r="O347" i="1"/>
  <c r="N347" i="1"/>
  <c r="P346" i="1"/>
  <c r="Q346" i="1" s="1"/>
  <c r="O346" i="1"/>
  <c r="N346" i="1"/>
  <c r="O345" i="1"/>
  <c r="N345" i="1"/>
  <c r="P344" i="1"/>
  <c r="AA347" i="10" s="1"/>
  <c r="U344" i="1" s="1"/>
  <c r="O344" i="1"/>
  <c r="N344" i="1"/>
  <c r="P343" i="1"/>
  <c r="O343" i="1"/>
  <c r="N343" i="1"/>
  <c r="P342" i="1"/>
  <c r="AA345" i="10" s="1"/>
  <c r="U342" i="1" s="1"/>
  <c r="O342" i="1"/>
  <c r="N342" i="1"/>
  <c r="P341" i="1"/>
  <c r="AA344" i="10" s="1"/>
  <c r="U341" i="1" s="1"/>
  <c r="O341" i="1"/>
  <c r="N341" i="1"/>
  <c r="P340" i="1"/>
  <c r="AA343" i="10" s="1"/>
  <c r="U340" i="1" s="1"/>
  <c r="O340" i="1"/>
  <c r="N340" i="1"/>
  <c r="P339" i="1"/>
  <c r="AA342" i="10" s="1"/>
  <c r="U339" i="1" s="1"/>
  <c r="O339" i="1"/>
  <c r="N339" i="1"/>
  <c r="P338" i="1"/>
  <c r="AA341" i="10" s="1"/>
  <c r="U338" i="1" s="1"/>
  <c r="O338" i="1"/>
  <c r="N338" i="1"/>
  <c r="P337" i="1"/>
  <c r="AA340" i="10" s="1"/>
  <c r="U337" i="1" s="1"/>
  <c r="O337" i="1"/>
  <c r="N337" i="1"/>
  <c r="P336" i="1"/>
  <c r="AA339" i="10" s="1"/>
  <c r="U336" i="1" s="1"/>
  <c r="O336" i="1"/>
  <c r="N336" i="1"/>
  <c r="P335" i="1"/>
  <c r="AA338" i="10" s="1"/>
  <c r="U335" i="1" s="1"/>
  <c r="O335" i="1"/>
  <c r="N335" i="1"/>
  <c r="P334" i="1"/>
  <c r="Q334" i="1" s="1"/>
  <c r="O334" i="1"/>
  <c r="N334" i="1"/>
  <c r="P333" i="1"/>
  <c r="AA336" i="10" s="1"/>
  <c r="U333" i="1" s="1"/>
  <c r="O333" i="1"/>
  <c r="N333" i="1"/>
  <c r="P332" i="1"/>
  <c r="Q332" i="1" s="1"/>
  <c r="O332" i="1"/>
  <c r="N332" i="1"/>
  <c r="P331" i="1"/>
  <c r="AA334" i="10" s="1"/>
  <c r="U331" i="1" s="1"/>
  <c r="O331" i="1"/>
  <c r="N331" i="1"/>
  <c r="P330" i="1"/>
  <c r="AA333" i="10" s="1"/>
  <c r="U330" i="1" s="1"/>
  <c r="O330" i="1"/>
  <c r="N330" i="1"/>
  <c r="P329" i="1"/>
  <c r="AA332" i="10" s="1"/>
  <c r="U329" i="1" s="1"/>
  <c r="O329" i="1"/>
  <c r="N329" i="1"/>
  <c r="P328" i="1"/>
  <c r="AA331" i="10" s="1"/>
  <c r="U328" i="1" s="1"/>
  <c r="O328" i="1"/>
  <c r="N328" i="1"/>
  <c r="P327" i="1"/>
  <c r="Q327" i="1" s="1"/>
  <c r="O327" i="1"/>
  <c r="N327" i="1"/>
  <c r="P326" i="1"/>
  <c r="AA329" i="10" s="1"/>
  <c r="U326" i="1" s="1"/>
  <c r="O326" i="1"/>
  <c r="N326" i="1"/>
  <c r="P325" i="1"/>
  <c r="Q325" i="1" s="1"/>
  <c r="O325" i="1"/>
  <c r="N325" i="1"/>
  <c r="P324" i="1"/>
  <c r="AA327" i="10" s="1"/>
  <c r="U324" i="1" s="1"/>
  <c r="O324" i="1"/>
  <c r="N324" i="1"/>
  <c r="P323" i="1"/>
  <c r="AA326" i="10" s="1"/>
  <c r="U323" i="1" s="1"/>
  <c r="O323" i="1"/>
  <c r="N323" i="1"/>
  <c r="P322" i="1"/>
  <c r="Q322" i="1" s="1"/>
  <c r="O322" i="1"/>
  <c r="N322" i="1"/>
  <c r="P321" i="1"/>
  <c r="AA324" i="10" s="1"/>
  <c r="U321" i="1" s="1"/>
  <c r="O321" i="1"/>
  <c r="N321" i="1"/>
  <c r="P320" i="1"/>
  <c r="AA323" i="10" s="1"/>
  <c r="U320" i="1" s="1"/>
  <c r="O320" i="1"/>
  <c r="N320" i="1"/>
  <c r="P319" i="1"/>
  <c r="AA322" i="10" s="1"/>
  <c r="U319" i="1" s="1"/>
  <c r="O319" i="1"/>
  <c r="N319" i="1"/>
  <c r="P318" i="1"/>
  <c r="AA321" i="10" s="1"/>
  <c r="U318" i="1" s="1"/>
  <c r="O318" i="1"/>
  <c r="N318" i="1"/>
  <c r="P317" i="1"/>
  <c r="AA320" i="10" s="1"/>
  <c r="U317" i="1" s="1"/>
  <c r="O317" i="1"/>
  <c r="N317" i="1"/>
  <c r="P316" i="1"/>
  <c r="AA319" i="10" s="1"/>
  <c r="U316" i="1" s="1"/>
  <c r="O316" i="1"/>
  <c r="N316" i="1"/>
  <c r="P315" i="1"/>
  <c r="AA318" i="10" s="1"/>
  <c r="U315" i="1" s="1"/>
  <c r="O315" i="1"/>
  <c r="N315" i="1"/>
  <c r="P314" i="1"/>
  <c r="AA317" i="10" s="1"/>
  <c r="U314" i="1" s="1"/>
  <c r="O314" i="1"/>
  <c r="N314" i="1"/>
  <c r="O313" i="1"/>
  <c r="N313" i="1"/>
  <c r="P312" i="1"/>
  <c r="AA315" i="10" s="1"/>
  <c r="U312" i="1" s="1"/>
  <c r="O312" i="1"/>
  <c r="N312" i="1"/>
  <c r="P311" i="1"/>
  <c r="Q311" i="1" s="1"/>
  <c r="O311" i="1"/>
  <c r="N311" i="1"/>
  <c r="P310" i="1"/>
  <c r="AA313" i="10" s="1"/>
  <c r="U310" i="1" s="1"/>
  <c r="O310" i="1"/>
  <c r="N310" i="1"/>
  <c r="O309" i="1"/>
  <c r="N309" i="1"/>
  <c r="P308" i="1"/>
  <c r="O308" i="1"/>
  <c r="N308" i="1"/>
  <c r="P307" i="1"/>
  <c r="Q307" i="1" s="1"/>
  <c r="O307" i="1"/>
  <c r="N307" i="1"/>
  <c r="P306" i="1"/>
  <c r="AA309" i="10" s="1"/>
  <c r="U306" i="1" s="1"/>
  <c r="O306" i="1"/>
  <c r="N306" i="1"/>
  <c r="P305" i="1"/>
  <c r="AA308" i="10" s="1"/>
  <c r="U305" i="1" s="1"/>
  <c r="O305" i="1"/>
  <c r="N305" i="1"/>
  <c r="P304" i="1"/>
  <c r="AA307" i="10" s="1"/>
  <c r="U304" i="1" s="1"/>
  <c r="O304" i="1"/>
  <c r="N304" i="1"/>
  <c r="P303" i="1"/>
  <c r="AA306" i="10" s="1"/>
  <c r="U303" i="1" s="1"/>
  <c r="O303" i="1"/>
  <c r="N303" i="1"/>
  <c r="P302" i="1"/>
  <c r="Q302" i="1" s="1"/>
  <c r="O302" i="1"/>
  <c r="N302" i="1"/>
  <c r="P301" i="1"/>
  <c r="AA304" i="10" s="1"/>
  <c r="U301" i="1" s="1"/>
  <c r="O301" i="1"/>
  <c r="N301" i="1"/>
  <c r="P300" i="1"/>
  <c r="AA303" i="10" s="1"/>
  <c r="U300" i="1" s="1"/>
  <c r="O300" i="1"/>
  <c r="N300" i="1"/>
  <c r="P299" i="1"/>
  <c r="AA302" i="10" s="1"/>
  <c r="U299" i="1" s="1"/>
  <c r="O299" i="1"/>
  <c r="N299" i="1"/>
  <c r="P298" i="1"/>
  <c r="Q298" i="1" s="1"/>
  <c r="O298" i="1"/>
  <c r="N298" i="1"/>
  <c r="P297" i="1"/>
  <c r="AA300" i="10" s="1"/>
  <c r="U297" i="1" s="1"/>
  <c r="O297" i="1"/>
  <c r="N297" i="1"/>
  <c r="P296" i="1"/>
  <c r="AA299" i="10" s="1"/>
  <c r="U296" i="1" s="1"/>
  <c r="O296" i="1"/>
  <c r="N296" i="1"/>
  <c r="P295" i="1"/>
  <c r="AA298" i="10" s="1"/>
  <c r="U295" i="1" s="1"/>
  <c r="O295" i="1"/>
  <c r="N295" i="1"/>
  <c r="P294" i="1"/>
  <c r="AA297" i="10" s="1"/>
  <c r="U294" i="1" s="1"/>
  <c r="O294" i="1"/>
  <c r="N294" i="1"/>
  <c r="P293" i="1"/>
  <c r="AA296" i="10" s="1"/>
  <c r="U293" i="1" s="1"/>
  <c r="O293" i="1"/>
  <c r="N293" i="1"/>
  <c r="P292" i="1"/>
  <c r="Q292" i="1" s="1"/>
  <c r="O292" i="1"/>
  <c r="N292" i="1"/>
  <c r="P291" i="1"/>
  <c r="AA294" i="10" s="1"/>
  <c r="U291" i="1" s="1"/>
  <c r="O291" i="1"/>
  <c r="N291" i="1"/>
  <c r="P290" i="1"/>
  <c r="AA293" i="10" s="1"/>
  <c r="U290" i="1" s="1"/>
  <c r="O290" i="1"/>
  <c r="N290" i="1"/>
  <c r="P289" i="1"/>
  <c r="Q289" i="1" s="1"/>
  <c r="O289" i="1"/>
  <c r="N289" i="1"/>
  <c r="P288" i="1"/>
  <c r="AA291" i="10" s="1"/>
  <c r="U288" i="1" s="1"/>
  <c r="O288" i="1"/>
  <c r="N288" i="1"/>
  <c r="P287" i="1"/>
  <c r="Q287" i="1" s="1"/>
  <c r="O287" i="1"/>
  <c r="N287" i="1"/>
  <c r="P286" i="1"/>
  <c r="Q286" i="1" s="1"/>
  <c r="O286" i="1"/>
  <c r="N286" i="1"/>
  <c r="P285" i="1"/>
  <c r="AA288" i="10" s="1"/>
  <c r="U285" i="1" s="1"/>
  <c r="O285" i="1"/>
  <c r="N285" i="1"/>
  <c r="O284" i="1"/>
  <c r="N284" i="1"/>
  <c r="AA286" i="10"/>
  <c r="U283" i="1" s="1"/>
  <c r="O283" i="1"/>
  <c r="N283" i="1"/>
  <c r="P282" i="1"/>
  <c r="AA285" i="10" s="1"/>
  <c r="U282" i="1" s="1"/>
  <c r="O282" i="1"/>
  <c r="N282" i="1"/>
  <c r="P281" i="1"/>
  <c r="AA284" i="10" s="1"/>
  <c r="U281" i="1" s="1"/>
  <c r="O281" i="1"/>
  <c r="N281" i="1"/>
  <c r="P280" i="1"/>
  <c r="AA283" i="10" s="1"/>
  <c r="U280" i="1" s="1"/>
  <c r="O280" i="1"/>
  <c r="N280" i="1"/>
  <c r="P279" i="1"/>
  <c r="Q279" i="1" s="1"/>
  <c r="O279" i="1"/>
  <c r="N279" i="1"/>
  <c r="P278" i="1"/>
  <c r="AA281" i="10" s="1"/>
  <c r="U278" i="1" s="1"/>
  <c r="O278" i="1"/>
  <c r="N278" i="1"/>
  <c r="AA280" i="10"/>
  <c r="U277" i="1" s="1"/>
  <c r="O277" i="1"/>
  <c r="N277" i="1"/>
  <c r="P276" i="1"/>
  <c r="AA279" i="10" s="1"/>
  <c r="U276" i="1" s="1"/>
  <c r="O276" i="1"/>
  <c r="N276" i="1"/>
  <c r="O275" i="1"/>
  <c r="N275" i="1"/>
  <c r="P274" i="1"/>
  <c r="AA277" i="10" s="1"/>
  <c r="U274" i="1" s="1"/>
  <c r="O274" i="1"/>
  <c r="N274" i="1"/>
  <c r="P273" i="1"/>
  <c r="AA276" i="10" s="1"/>
  <c r="U273" i="1" s="1"/>
  <c r="O273" i="1"/>
  <c r="N273" i="1"/>
  <c r="P272" i="1"/>
  <c r="AA275" i="10" s="1"/>
  <c r="U272" i="1" s="1"/>
  <c r="O272" i="1"/>
  <c r="N272" i="1"/>
  <c r="P271" i="1"/>
  <c r="Q271" i="1" s="1"/>
  <c r="O271" i="1"/>
  <c r="N271" i="1"/>
  <c r="P270" i="1"/>
  <c r="Q270" i="1" s="1"/>
  <c r="O270" i="1"/>
  <c r="N270" i="1"/>
  <c r="P269" i="1"/>
  <c r="AA272" i="10" s="1"/>
  <c r="U269" i="1" s="1"/>
  <c r="O269" i="1"/>
  <c r="N269" i="1"/>
  <c r="P268" i="1"/>
  <c r="Q268" i="1" s="1"/>
  <c r="O268" i="1"/>
  <c r="N268" i="1"/>
  <c r="P267" i="1"/>
  <c r="Q267" i="1" s="1"/>
  <c r="O267" i="1"/>
  <c r="N267" i="1"/>
  <c r="P266" i="1"/>
  <c r="AA269" i="10" s="1"/>
  <c r="U266" i="1" s="1"/>
  <c r="O266" i="1"/>
  <c r="N266" i="1"/>
  <c r="P265" i="1"/>
  <c r="AA268" i="10" s="1"/>
  <c r="U265" i="1" s="1"/>
  <c r="O265" i="1"/>
  <c r="N265" i="1"/>
  <c r="P264" i="1"/>
  <c r="AA267" i="10" s="1"/>
  <c r="U264" i="1" s="1"/>
  <c r="O264" i="1"/>
  <c r="N264" i="1"/>
  <c r="P263" i="1"/>
  <c r="AA266" i="10" s="1"/>
  <c r="U263" i="1" s="1"/>
  <c r="O263" i="1"/>
  <c r="N263" i="1"/>
  <c r="P262" i="1"/>
  <c r="AA265" i="10" s="1"/>
  <c r="U262" i="1" s="1"/>
  <c r="O262" i="1"/>
  <c r="N262" i="1"/>
  <c r="P261" i="1"/>
  <c r="Q261" i="1" s="1"/>
  <c r="O261" i="1"/>
  <c r="N261" i="1"/>
  <c r="P260" i="1"/>
  <c r="AA263" i="10" s="1"/>
  <c r="U260" i="1" s="1"/>
  <c r="O260" i="1"/>
  <c r="N260" i="1"/>
  <c r="O259" i="1"/>
  <c r="N259" i="1"/>
  <c r="P258" i="1"/>
  <c r="Q258" i="1" s="1"/>
  <c r="O258" i="1"/>
  <c r="N258" i="1"/>
  <c r="P257" i="1"/>
  <c r="AA260" i="10" s="1"/>
  <c r="U257" i="1" s="1"/>
  <c r="O257" i="1"/>
  <c r="N257" i="1"/>
  <c r="P256" i="1"/>
  <c r="AA259" i="10" s="1"/>
  <c r="U256" i="1" s="1"/>
  <c r="O256" i="1"/>
  <c r="N256" i="1"/>
  <c r="P255" i="1"/>
  <c r="AA258" i="10" s="1"/>
  <c r="U255" i="1" s="1"/>
  <c r="O255" i="1"/>
  <c r="N255" i="1"/>
  <c r="P254" i="1"/>
  <c r="Q254" i="1" s="1"/>
  <c r="O254" i="1"/>
  <c r="N254" i="1"/>
  <c r="AA256" i="10"/>
  <c r="U253" i="1" s="1"/>
  <c r="O253" i="1"/>
  <c r="N253" i="1"/>
  <c r="P252" i="1"/>
  <c r="Q252" i="1" s="1"/>
  <c r="O252" i="1"/>
  <c r="N252" i="1"/>
  <c r="P251" i="1"/>
  <c r="AA254" i="10" s="1"/>
  <c r="U251" i="1" s="1"/>
  <c r="O251" i="1"/>
  <c r="N251" i="1"/>
  <c r="P250" i="1"/>
  <c r="AA253" i="10" s="1"/>
  <c r="U250" i="1" s="1"/>
  <c r="O250" i="1"/>
  <c r="N250" i="1"/>
  <c r="P249" i="1"/>
  <c r="AA252" i="10" s="1"/>
  <c r="U249" i="1" s="1"/>
  <c r="O249" i="1"/>
  <c r="N249" i="1"/>
  <c r="P248" i="1"/>
  <c r="AA251" i="10" s="1"/>
  <c r="U248" i="1" s="1"/>
  <c r="O248" i="1"/>
  <c r="N248" i="1"/>
  <c r="P247" i="1"/>
  <c r="Q247" i="1" s="1"/>
  <c r="O247" i="1"/>
  <c r="N247" i="1"/>
  <c r="P246" i="1"/>
  <c r="Q246" i="1" s="1"/>
  <c r="O246" i="1"/>
  <c r="N246" i="1"/>
  <c r="P245" i="1"/>
  <c r="AA248" i="10" s="1"/>
  <c r="U245" i="1" s="1"/>
  <c r="O245" i="1"/>
  <c r="N245" i="1"/>
  <c r="P244" i="1"/>
  <c r="Q244" i="1" s="1"/>
  <c r="O244" i="1"/>
  <c r="N244" i="1"/>
  <c r="P243" i="1"/>
  <c r="AA246" i="10" s="1"/>
  <c r="U243" i="1" s="1"/>
  <c r="O243" i="1"/>
  <c r="N243" i="1"/>
  <c r="O242" i="1"/>
  <c r="N242" i="1"/>
  <c r="P241" i="1"/>
  <c r="AA244" i="10" s="1"/>
  <c r="U241" i="1" s="1"/>
  <c r="O241" i="1"/>
  <c r="N241" i="1"/>
  <c r="P240" i="1"/>
  <c r="AA243" i="10" s="1"/>
  <c r="U240" i="1" s="1"/>
  <c r="O240" i="1"/>
  <c r="N240" i="1"/>
  <c r="P239" i="1"/>
  <c r="AA242" i="10" s="1"/>
  <c r="U239" i="1" s="1"/>
  <c r="O239" i="1"/>
  <c r="N239" i="1"/>
  <c r="P238" i="1"/>
  <c r="Q238" i="1" s="1"/>
  <c r="O238" i="1"/>
  <c r="N238" i="1"/>
  <c r="P237" i="1"/>
  <c r="Q237" i="1" s="1"/>
  <c r="O237" i="1"/>
  <c r="N237" i="1"/>
  <c r="P236" i="1"/>
  <c r="AA239" i="10" s="1"/>
  <c r="U236" i="1" s="1"/>
  <c r="O236" i="1"/>
  <c r="N236" i="1"/>
  <c r="P235" i="1"/>
  <c r="Q235" i="1" s="1"/>
  <c r="O235" i="1"/>
  <c r="N235" i="1"/>
  <c r="AA237" i="10"/>
  <c r="U234" i="1" s="1"/>
  <c r="O234" i="1"/>
  <c r="N234" i="1"/>
  <c r="O233" i="1"/>
  <c r="N233" i="1"/>
  <c r="P232" i="1"/>
  <c r="AA235" i="10" s="1"/>
  <c r="U232" i="1" s="1"/>
  <c r="O232" i="1"/>
  <c r="N232" i="1"/>
  <c r="P231" i="1"/>
  <c r="Q231" i="1" s="1"/>
  <c r="O231" i="1"/>
  <c r="N231" i="1"/>
  <c r="O230" i="1"/>
  <c r="N230" i="1"/>
  <c r="P229" i="1"/>
  <c r="AA232" i="10" s="1"/>
  <c r="U229" i="1" s="1"/>
  <c r="O229" i="1"/>
  <c r="N229" i="1"/>
  <c r="P228" i="1"/>
  <c r="AA231" i="10" s="1"/>
  <c r="U228" i="1" s="1"/>
  <c r="O228" i="1"/>
  <c r="N228" i="1"/>
  <c r="O227" i="1"/>
  <c r="N227" i="1"/>
  <c r="P226" i="1"/>
  <c r="AA229" i="10" s="1"/>
  <c r="U226" i="1" s="1"/>
  <c r="O226" i="1"/>
  <c r="N226" i="1"/>
  <c r="P225" i="1"/>
  <c r="AA228" i="10" s="1"/>
  <c r="U225" i="1" s="1"/>
  <c r="O225" i="1"/>
  <c r="N225" i="1"/>
  <c r="P224" i="1"/>
  <c r="AA227" i="10" s="1"/>
  <c r="U224" i="1" s="1"/>
  <c r="O224" i="1"/>
  <c r="N224" i="1"/>
  <c r="P223" i="1"/>
  <c r="AA226" i="10" s="1"/>
  <c r="U223" i="1" s="1"/>
  <c r="O223" i="1"/>
  <c r="N223" i="1"/>
  <c r="P222" i="1"/>
  <c r="AA225" i="10" s="1"/>
  <c r="U222" i="1" s="1"/>
  <c r="O222" i="1"/>
  <c r="N222" i="1"/>
  <c r="P221" i="1"/>
  <c r="AA224" i="10" s="1"/>
  <c r="U221" i="1" s="1"/>
  <c r="O221" i="1"/>
  <c r="N221" i="1"/>
  <c r="P220" i="1"/>
  <c r="AA223" i="10" s="1"/>
  <c r="U220" i="1" s="1"/>
  <c r="O220" i="1"/>
  <c r="N220" i="1"/>
  <c r="P219" i="1"/>
  <c r="AA222" i="10" s="1"/>
  <c r="U219" i="1" s="1"/>
  <c r="O219" i="1"/>
  <c r="N219" i="1"/>
  <c r="P218" i="1"/>
  <c r="Q218" i="1" s="1"/>
  <c r="O218" i="1"/>
  <c r="N218" i="1"/>
  <c r="P217" i="1"/>
  <c r="O217" i="1"/>
  <c r="N217" i="1"/>
  <c r="P216" i="1"/>
  <c r="AA219" i="10" s="1"/>
  <c r="U216" i="1" s="1"/>
  <c r="O216" i="1"/>
  <c r="N216" i="1"/>
  <c r="P215" i="1"/>
  <c r="Q215" i="1" s="1"/>
  <c r="O215" i="1"/>
  <c r="N215" i="1"/>
  <c r="P214" i="1"/>
  <c r="Q214" i="1" s="1"/>
  <c r="O214" i="1"/>
  <c r="N214" i="1"/>
  <c r="P213" i="1"/>
  <c r="Q213" i="1" s="1"/>
  <c r="O213" i="1"/>
  <c r="N213" i="1"/>
  <c r="Q212" i="1"/>
  <c r="O212" i="1"/>
  <c r="N212" i="1"/>
  <c r="P211" i="1"/>
  <c r="Q211" i="1" s="1"/>
  <c r="O211" i="1"/>
  <c r="N211" i="1"/>
  <c r="P210" i="1"/>
  <c r="AA213" i="10" s="1"/>
  <c r="U210" i="1" s="1"/>
  <c r="O210" i="1"/>
  <c r="N210" i="1"/>
  <c r="P209" i="1"/>
  <c r="AA212" i="10" s="1"/>
  <c r="U209" i="1" s="1"/>
  <c r="O209" i="1"/>
  <c r="N209" i="1"/>
  <c r="P208" i="1"/>
  <c r="AA211" i="10" s="1"/>
  <c r="U208" i="1" s="1"/>
  <c r="O208" i="1"/>
  <c r="N208" i="1"/>
  <c r="P207" i="1"/>
  <c r="AA210" i="10" s="1"/>
  <c r="U207" i="1" s="1"/>
  <c r="O207" i="1"/>
  <c r="N207" i="1"/>
  <c r="P206" i="1"/>
  <c r="AA209" i="10" s="1"/>
  <c r="U206" i="1" s="1"/>
  <c r="O206" i="1"/>
  <c r="N206" i="1"/>
  <c r="P205" i="1"/>
  <c r="Q205" i="1" s="1"/>
  <c r="O205" i="1"/>
  <c r="N205" i="1"/>
  <c r="P204" i="1"/>
  <c r="Q204" i="1" s="1"/>
  <c r="O204" i="1"/>
  <c r="N204" i="1"/>
  <c r="P203" i="1"/>
  <c r="AA206" i="10" s="1"/>
  <c r="U203" i="1" s="1"/>
  <c r="O203" i="1"/>
  <c r="N203" i="1"/>
  <c r="P202" i="1"/>
  <c r="AA205" i="10" s="1"/>
  <c r="U202" i="1" s="1"/>
  <c r="O202" i="1"/>
  <c r="N202" i="1"/>
  <c r="O201" i="1"/>
  <c r="N201" i="1"/>
  <c r="P200" i="1"/>
  <c r="AA203" i="10" s="1"/>
  <c r="U200" i="1" s="1"/>
  <c r="O200" i="1"/>
  <c r="N200" i="1"/>
  <c r="P199" i="1"/>
  <c r="AA202" i="10" s="1"/>
  <c r="U199" i="1" s="1"/>
  <c r="O199" i="1"/>
  <c r="N199" i="1"/>
  <c r="P198" i="1"/>
  <c r="AA201" i="10" s="1"/>
  <c r="U198" i="1" s="1"/>
  <c r="O198" i="1"/>
  <c r="N198" i="1"/>
  <c r="P197" i="1"/>
  <c r="Q197" i="1" s="1"/>
  <c r="O197" i="1"/>
  <c r="N197" i="1"/>
  <c r="P196" i="1"/>
  <c r="Q196" i="1" s="1"/>
  <c r="O196" i="1"/>
  <c r="N196" i="1"/>
  <c r="P195" i="1"/>
  <c r="Q195" i="1" s="1"/>
  <c r="O195" i="1"/>
  <c r="N195" i="1"/>
  <c r="P194" i="1"/>
  <c r="AA197" i="10" s="1"/>
  <c r="U194" i="1" s="1"/>
  <c r="O194" i="1"/>
  <c r="N194" i="1"/>
  <c r="P193" i="1"/>
  <c r="O193" i="1"/>
  <c r="N193" i="1"/>
  <c r="P192" i="1"/>
  <c r="AA195" i="10" s="1"/>
  <c r="U192" i="1" s="1"/>
  <c r="O192" i="1"/>
  <c r="N192" i="1"/>
  <c r="P191" i="1"/>
  <c r="AA194" i="10" s="1"/>
  <c r="U191" i="1" s="1"/>
  <c r="O191" i="1"/>
  <c r="N191" i="1"/>
  <c r="P190" i="1"/>
  <c r="AA193" i="10" s="1"/>
  <c r="U190" i="1" s="1"/>
  <c r="O190" i="1"/>
  <c r="N190" i="1"/>
  <c r="P189" i="1"/>
  <c r="AA192" i="10" s="1"/>
  <c r="U189" i="1" s="1"/>
  <c r="O189" i="1"/>
  <c r="N189" i="1"/>
  <c r="O188" i="1"/>
  <c r="N188" i="1"/>
  <c r="P187" i="1"/>
  <c r="AA190" i="10" s="1"/>
  <c r="U187" i="1" s="1"/>
  <c r="O187" i="1"/>
  <c r="N187" i="1"/>
  <c r="P186" i="1"/>
  <c r="Q186" i="1" s="1"/>
  <c r="O186" i="1"/>
  <c r="N186" i="1"/>
  <c r="P185" i="1"/>
  <c r="AA188" i="10" s="1"/>
  <c r="U185" i="1" s="1"/>
  <c r="O185" i="1"/>
  <c r="N185" i="1"/>
  <c r="P184" i="1"/>
  <c r="AA187" i="10" s="1"/>
  <c r="U184" i="1" s="1"/>
  <c r="O184" i="1"/>
  <c r="N184" i="1"/>
  <c r="Q183" i="1"/>
  <c r="O183" i="1"/>
  <c r="N183" i="1"/>
  <c r="P182" i="1"/>
  <c r="AA185" i="10" s="1"/>
  <c r="U182" i="1" s="1"/>
  <c r="O182" i="1"/>
  <c r="N182" i="1"/>
  <c r="P181" i="1"/>
  <c r="Q181" i="1" s="1"/>
  <c r="O181" i="1"/>
  <c r="N181" i="1"/>
  <c r="P180" i="1"/>
  <c r="Q180" i="1" s="1"/>
  <c r="O180" i="1"/>
  <c r="N180" i="1"/>
  <c r="P179" i="1"/>
  <c r="AA182" i="10" s="1"/>
  <c r="U179" i="1" s="1"/>
  <c r="O179" i="1"/>
  <c r="N179" i="1"/>
  <c r="P178" i="1"/>
  <c r="Q178" i="1" s="1"/>
  <c r="O178" i="1"/>
  <c r="N178" i="1"/>
  <c r="P177" i="1"/>
  <c r="AA180" i="10" s="1"/>
  <c r="U177" i="1" s="1"/>
  <c r="O177" i="1"/>
  <c r="N177" i="1"/>
  <c r="P176" i="1"/>
  <c r="AA179" i="10" s="1"/>
  <c r="U176" i="1" s="1"/>
  <c r="O176" i="1"/>
  <c r="N176" i="1"/>
  <c r="P175" i="1"/>
  <c r="AA178" i="10" s="1"/>
  <c r="U175" i="1" s="1"/>
  <c r="O175" i="1"/>
  <c r="N175" i="1"/>
  <c r="P174" i="1"/>
  <c r="AA177" i="10" s="1"/>
  <c r="U174" i="1" s="1"/>
  <c r="O174" i="1"/>
  <c r="N174" i="1"/>
  <c r="P173" i="1"/>
  <c r="AA176" i="10" s="1"/>
  <c r="U173" i="1" s="1"/>
  <c r="O173" i="1"/>
  <c r="N173" i="1"/>
  <c r="P172" i="1"/>
  <c r="Q172" i="1" s="1"/>
  <c r="O172" i="1"/>
  <c r="N172" i="1"/>
  <c r="P171" i="1"/>
  <c r="AA174" i="10" s="1"/>
  <c r="U171" i="1" s="1"/>
  <c r="O171" i="1"/>
  <c r="N171" i="1"/>
  <c r="P170" i="1"/>
  <c r="AA173" i="10" s="1"/>
  <c r="U170" i="1" s="1"/>
  <c r="O170" i="1"/>
  <c r="N170" i="1"/>
  <c r="P169" i="1"/>
  <c r="AA172" i="10" s="1"/>
  <c r="U169" i="1" s="1"/>
  <c r="O169" i="1"/>
  <c r="N169" i="1"/>
  <c r="P168" i="1"/>
  <c r="AA171" i="10" s="1"/>
  <c r="U168" i="1" s="1"/>
  <c r="O168" i="1"/>
  <c r="N168" i="1"/>
  <c r="P167" i="1"/>
  <c r="AA170" i="10" s="1"/>
  <c r="U167" i="1" s="1"/>
  <c r="O167" i="1"/>
  <c r="N167" i="1"/>
  <c r="P166" i="1"/>
  <c r="Q166" i="1" s="1"/>
  <c r="O166" i="1"/>
  <c r="N166" i="1"/>
  <c r="AA168" i="10"/>
  <c r="U165" i="1" s="1"/>
  <c r="O165" i="1"/>
  <c r="N165" i="1"/>
  <c r="P164" i="1"/>
  <c r="Q164" i="1" s="1"/>
  <c r="O164" i="1"/>
  <c r="N164" i="1"/>
  <c r="P163" i="1"/>
  <c r="Q163" i="1" s="1"/>
  <c r="O163" i="1"/>
  <c r="N163" i="1"/>
  <c r="P162" i="1"/>
  <c r="AA165" i="10" s="1"/>
  <c r="U162" i="1" s="1"/>
  <c r="O162" i="1"/>
  <c r="N162" i="1"/>
  <c r="P161" i="1"/>
  <c r="AA164" i="10" s="1"/>
  <c r="U161" i="1" s="1"/>
  <c r="O161" i="1"/>
  <c r="N161" i="1"/>
  <c r="P160" i="1"/>
  <c r="AA163" i="10" s="1"/>
  <c r="U160" i="1" s="1"/>
  <c r="O160" i="1"/>
  <c r="N160" i="1"/>
  <c r="P159" i="1"/>
  <c r="Q159" i="1" s="1"/>
  <c r="O159" i="1"/>
  <c r="N159" i="1"/>
  <c r="P158" i="1"/>
  <c r="AA161" i="10" s="1"/>
  <c r="U158" i="1" s="1"/>
  <c r="O158" i="1"/>
  <c r="N158" i="1"/>
  <c r="P157" i="1"/>
  <c r="AA160" i="10" s="1"/>
  <c r="U157" i="1" s="1"/>
  <c r="O157" i="1"/>
  <c r="N157" i="1"/>
  <c r="P156" i="1"/>
  <c r="AA159" i="10" s="1"/>
  <c r="U156" i="1" s="1"/>
  <c r="O156" i="1"/>
  <c r="N156" i="1"/>
  <c r="P155" i="1"/>
  <c r="AA158" i="10" s="1"/>
  <c r="U155" i="1" s="1"/>
  <c r="O155" i="1"/>
  <c r="N155" i="1"/>
  <c r="P154" i="1"/>
  <c r="Q154" i="1" s="1"/>
  <c r="O154" i="1"/>
  <c r="N154" i="1"/>
  <c r="O153" i="1"/>
  <c r="N153" i="1"/>
  <c r="P152" i="1"/>
  <c r="AA155" i="10" s="1"/>
  <c r="U152" i="1" s="1"/>
  <c r="O152" i="1"/>
  <c r="N152" i="1"/>
  <c r="Q151" i="1"/>
  <c r="O151" i="1"/>
  <c r="N151" i="1"/>
  <c r="P150" i="1"/>
  <c r="AA153" i="10" s="1"/>
  <c r="U150" i="1" s="1"/>
  <c r="O150" i="1"/>
  <c r="N150" i="1"/>
  <c r="P149" i="1"/>
  <c r="Q149" i="1" s="1"/>
  <c r="O149" i="1"/>
  <c r="N149" i="1"/>
  <c r="P148" i="1"/>
  <c r="AA151" i="10" s="1"/>
  <c r="U148" i="1" s="1"/>
  <c r="O148" i="1"/>
  <c r="N148" i="1"/>
  <c r="P147" i="1"/>
  <c r="AA150" i="10" s="1"/>
  <c r="U147" i="1" s="1"/>
  <c r="O147" i="1"/>
  <c r="N147" i="1"/>
  <c r="P146" i="1"/>
  <c r="AA149" i="10" s="1"/>
  <c r="U146" i="1" s="1"/>
  <c r="O146" i="1"/>
  <c r="N146" i="1"/>
  <c r="P145" i="1"/>
  <c r="AA148" i="10" s="1"/>
  <c r="U145" i="1" s="1"/>
  <c r="O145" i="1"/>
  <c r="N145" i="1"/>
  <c r="P144" i="1"/>
  <c r="AA147" i="10" s="1"/>
  <c r="U144" i="1" s="1"/>
  <c r="O144" i="1"/>
  <c r="N144" i="1"/>
  <c r="P143" i="1"/>
  <c r="Q143" i="1" s="1"/>
  <c r="O143" i="1"/>
  <c r="N143" i="1"/>
  <c r="P142" i="1"/>
  <c r="AA145" i="10" s="1"/>
  <c r="U142" i="1" s="1"/>
  <c r="O142" i="1"/>
  <c r="N142" i="1"/>
  <c r="P141" i="1"/>
  <c r="Q141" i="1" s="1"/>
  <c r="O141" i="1"/>
  <c r="N141" i="1"/>
  <c r="P140" i="1"/>
  <c r="AA143" i="10" s="1"/>
  <c r="U140" i="1" s="1"/>
  <c r="O140" i="1"/>
  <c r="N140" i="1"/>
  <c r="AA142" i="10"/>
  <c r="U139" i="1" s="1"/>
  <c r="O139" i="1"/>
  <c r="N139" i="1"/>
  <c r="P138" i="1"/>
  <c r="AA141" i="10" s="1"/>
  <c r="U138" i="1" s="1"/>
  <c r="O138" i="1"/>
  <c r="N138" i="1"/>
  <c r="P137" i="1"/>
  <c r="Q137" i="1" s="1"/>
  <c r="O137" i="1"/>
  <c r="N137" i="1"/>
  <c r="P136" i="1"/>
  <c r="AA139" i="10" s="1"/>
  <c r="U136" i="1" s="1"/>
  <c r="O136" i="1"/>
  <c r="N136" i="1"/>
  <c r="O135" i="1"/>
  <c r="N135" i="1"/>
  <c r="P134" i="1"/>
  <c r="AA137" i="10" s="1"/>
  <c r="U134" i="1" s="1"/>
  <c r="O134" i="1"/>
  <c r="N134" i="1"/>
  <c r="P133" i="1"/>
  <c r="Q133" i="1" s="1"/>
  <c r="O133" i="1"/>
  <c r="N133" i="1"/>
  <c r="P132" i="1"/>
  <c r="Q132" i="1" s="1"/>
  <c r="O132" i="1"/>
  <c r="N132" i="1"/>
  <c r="P131" i="1"/>
  <c r="AA134" i="10" s="1"/>
  <c r="U131" i="1" s="1"/>
  <c r="O131" i="1"/>
  <c r="N131" i="1"/>
  <c r="P130" i="1"/>
  <c r="AA133" i="10" s="1"/>
  <c r="U130" i="1" s="1"/>
  <c r="O130" i="1"/>
  <c r="N130" i="1"/>
  <c r="P129" i="1"/>
  <c r="AA132" i="10" s="1"/>
  <c r="U129" i="1" s="1"/>
  <c r="O129" i="1"/>
  <c r="N129" i="1"/>
  <c r="P128" i="1"/>
  <c r="AA131" i="10" s="1"/>
  <c r="U128" i="1" s="1"/>
  <c r="O128" i="1"/>
  <c r="N128" i="1"/>
  <c r="P127" i="1"/>
  <c r="AA130" i="10" s="1"/>
  <c r="U127" i="1" s="1"/>
  <c r="O127" i="1"/>
  <c r="N127" i="1"/>
  <c r="P126" i="1"/>
  <c r="AA129" i="10" s="1"/>
  <c r="U126" i="1" s="1"/>
  <c r="O126" i="1"/>
  <c r="N126" i="1"/>
  <c r="P125" i="1"/>
  <c r="AA128" i="10" s="1"/>
  <c r="U125" i="1" s="1"/>
  <c r="O125" i="1"/>
  <c r="N125" i="1"/>
  <c r="P124" i="1"/>
  <c r="AA127" i="10" s="1"/>
  <c r="U124" i="1" s="1"/>
  <c r="O124" i="1"/>
  <c r="N124" i="1"/>
  <c r="P123" i="1"/>
  <c r="Q123" i="1" s="1"/>
  <c r="O123" i="1"/>
  <c r="N123" i="1"/>
  <c r="P122" i="1"/>
  <c r="AA125" i="10" s="1"/>
  <c r="U122" i="1" s="1"/>
  <c r="O122" i="1"/>
  <c r="N122" i="1"/>
  <c r="Q121" i="1"/>
  <c r="O121" i="1"/>
  <c r="N121" i="1"/>
  <c r="P120" i="1"/>
  <c r="AA123" i="10" s="1"/>
  <c r="U120" i="1" s="1"/>
  <c r="O120" i="1"/>
  <c r="N120" i="1"/>
  <c r="P119" i="1"/>
  <c r="AA122" i="10" s="1"/>
  <c r="U119" i="1" s="1"/>
  <c r="O119" i="1"/>
  <c r="N119" i="1"/>
  <c r="O118" i="1"/>
  <c r="N118" i="1"/>
  <c r="O117" i="1"/>
  <c r="N117" i="1"/>
  <c r="P116" i="1"/>
  <c r="AA119" i="10" s="1"/>
  <c r="U116" i="1" s="1"/>
  <c r="O116" i="1"/>
  <c r="N116" i="1"/>
  <c r="P115" i="1"/>
  <c r="AA118" i="10" s="1"/>
  <c r="U115" i="1" s="1"/>
  <c r="O115" i="1"/>
  <c r="N115" i="1"/>
  <c r="P114" i="1"/>
  <c r="Q114" i="1" s="1"/>
  <c r="O114" i="1"/>
  <c r="N114" i="1"/>
  <c r="P113" i="1"/>
  <c r="Q113" i="1" s="1"/>
  <c r="O113" i="1"/>
  <c r="N113" i="1"/>
  <c r="P112" i="1"/>
  <c r="AA115" i="10" s="1"/>
  <c r="U112" i="1" s="1"/>
  <c r="O112" i="1"/>
  <c r="N112" i="1"/>
  <c r="P111" i="1"/>
  <c r="AA114" i="10" s="1"/>
  <c r="U111" i="1" s="1"/>
  <c r="O111" i="1"/>
  <c r="N111" i="1"/>
  <c r="P110" i="1"/>
  <c r="AA113" i="10" s="1"/>
  <c r="U110" i="1" s="1"/>
  <c r="O110" i="1"/>
  <c r="N110" i="1"/>
  <c r="P109" i="1"/>
  <c r="AA112" i="10" s="1"/>
  <c r="U109" i="1" s="1"/>
  <c r="O109" i="1"/>
  <c r="N109" i="1"/>
  <c r="P108" i="1"/>
  <c r="Q108" i="1" s="1"/>
  <c r="O108" i="1"/>
  <c r="N108" i="1"/>
  <c r="P107" i="1"/>
  <c r="AA110" i="10" s="1"/>
  <c r="U107" i="1" s="1"/>
  <c r="O107" i="1"/>
  <c r="N107" i="1"/>
  <c r="P106" i="1"/>
  <c r="AA109" i="10" s="1"/>
  <c r="U106" i="1" s="1"/>
  <c r="O106" i="1"/>
  <c r="N106" i="1"/>
  <c r="O105" i="1"/>
  <c r="N105" i="1"/>
  <c r="AA107" i="10"/>
  <c r="U104" i="1" s="1"/>
  <c r="O104" i="1"/>
  <c r="N104" i="1"/>
  <c r="O103" i="1"/>
  <c r="N103" i="1"/>
  <c r="P102" i="1"/>
  <c r="AA105" i="10" s="1"/>
  <c r="U102" i="1" s="1"/>
  <c r="O102" i="1"/>
  <c r="N102" i="1"/>
  <c r="O101" i="1"/>
  <c r="N101" i="1"/>
  <c r="P100" i="1"/>
  <c r="AA103" i="10" s="1"/>
  <c r="U100" i="1" s="1"/>
  <c r="O100" i="1"/>
  <c r="N100" i="1"/>
  <c r="P99" i="1"/>
  <c r="AA102" i="10" s="1"/>
  <c r="U99" i="1" s="1"/>
  <c r="O99" i="1"/>
  <c r="N99" i="1"/>
  <c r="P98" i="1"/>
  <c r="AA101" i="10" s="1"/>
  <c r="U98" i="1" s="1"/>
  <c r="O98" i="1"/>
  <c r="N98" i="1"/>
  <c r="AA100" i="10"/>
  <c r="U97" i="1" s="1"/>
  <c r="O97" i="1"/>
  <c r="N97" i="1"/>
  <c r="P96" i="1"/>
  <c r="AA99" i="10" s="1"/>
  <c r="U96" i="1" s="1"/>
  <c r="O96" i="1"/>
  <c r="N96" i="1"/>
  <c r="O95" i="1"/>
  <c r="N95" i="1"/>
  <c r="O94" i="1"/>
  <c r="N94" i="1"/>
  <c r="P93" i="1"/>
  <c r="AA96" i="10" s="1"/>
  <c r="U93" i="1" s="1"/>
  <c r="O93" i="1"/>
  <c r="N93" i="1"/>
  <c r="P92" i="1"/>
  <c r="Q92" i="1" s="1"/>
  <c r="O92" i="1"/>
  <c r="N92" i="1"/>
  <c r="P91" i="1"/>
  <c r="Q91" i="1" s="1"/>
  <c r="O91" i="1"/>
  <c r="N91" i="1"/>
  <c r="P90" i="1"/>
  <c r="AA93" i="10" s="1"/>
  <c r="U90" i="1" s="1"/>
  <c r="O90" i="1"/>
  <c r="N90" i="1"/>
  <c r="P89" i="1"/>
  <c r="AA92" i="10" s="1"/>
  <c r="U89" i="1" s="1"/>
  <c r="O89" i="1"/>
  <c r="N89" i="1"/>
  <c r="P88" i="1"/>
  <c r="AA91" i="10" s="1"/>
  <c r="U88" i="1" s="1"/>
  <c r="O88" i="1"/>
  <c r="N88" i="1"/>
  <c r="P87" i="1"/>
  <c r="AA90" i="10" s="1"/>
  <c r="U87" i="1" s="1"/>
  <c r="O87" i="1"/>
  <c r="N87" i="1"/>
  <c r="P86" i="1"/>
  <c r="AA89" i="10" s="1"/>
  <c r="U86" i="1" s="1"/>
  <c r="O86" i="1"/>
  <c r="N86" i="1"/>
  <c r="P85" i="1"/>
  <c r="Q85" i="1" s="1"/>
  <c r="O85" i="1"/>
  <c r="N85" i="1"/>
  <c r="P84" i="1"/>
  <c r="AA87" i="10" s="1"/>
  <c r="U84" i="1" s="1"/>
  <c r="O84" i="1"/>
  <c r="N84" i="1"/>
  <c r="P83" i="1"/>
  <c r="AA86" i="10" s="1"/>
  <c r="U83" i="1" s="1"/>
  <c r="O83" i="1"/>
  <c r="N83" i="1"/>
  <c r="P82" i="1"/>
  <c r="Q82" i="1" s="1"/>
  <c r="O82" i="1"/>
  <c r="N82" i="1"/>
  <c r="P81" i="1"/>
  <c r="AA84" i="10" s="1"/>
  <c r="U81" i="1" s="1"/>
  <c r="O81" i="1"/>
  <c r="N81" i="1"/>
  <c r="P80" i="1"/>
  <c r="AA83" i="10" s="1"/>
  <c r="U80" i="1" s="1"/>
  <c r="O80" i="1"/>
  <c r="N80" i="1"/>
  <c r="P79" i="1"/>
  <c r="AA82" i="10" s="1"/>
  <c r="U79" i="1" s="1"/>
  <c r="O79" i="1"/>
  <c r="N79" i="1"/>
  <c r="P78" i="1"/>
  <c r="AA81" i="10" s="1"/>
  <c r="U78" i="1" s="1"/>
  <c r="O78" i="1"/>
  <c r="N78" i="1"/>
  <c r="Q77" i="1"/>
  <c r="O77" i="1"/>
  <c r="N77" i="1"/>
  <c r="P76" i="1"/>
  <c r="AA79" i="10" s="1"/>
  <c r="U76" i="1" s="1"/>
  <c r="O76" i="1"/>
  <c r="N76" i="1"/>
  <c r="P75" i="1"/>
  <c r="AA78" i="10" s="1"/>
  <c r="U75" i="1" s="1"/>
  <c r="O75" i="1"/>
  <c r="N75" i="1"/>
  <c r="O74" i="1"/>
  <c r="N74" i="1"/>
  <c r="AA76" i="10"/>
  <c r="U73" i="1" s="1"/>
  <c r="O73" i="1"/>
  <c r="N73" i="1"/>
  <c r="AA75" i="10"/>
  <c r="U72" i="1" s="1"/>
  <c r="O72" i="1"/>
  <c r="N72" i="1"/>
  <c r="P71" i="1"/>
  <c r="AA74" i="10" s="1"/>
  <c r="U71" i="1" s="1"/>
  <c r="O71" i="1"/>
  <c r="N71" i="1"/>
  <c r="P70" i="1"/>
  <c r="AA73" i="10" s="1"/>
  <c r="U70" i="1" s="1"/>
  <c r="O70" i="1"/>
  <c r="N70" i="1"/>
  <c r="P69" i="1"/>
  <c r="Q69" i="1" s="1"/>
  <c r="O69" i="1"/>
  <c r="N69" i="1"/>
  <c r="P68" i="1"/>
  <c r="Q68" i="1" s="1"/>
  <c r="O68" i="1"/>
  <c r="N68" i="1"/>
  <c r="O67" i="1"/>
  <c r="N67" i="1"/>
  <c r="P66" i="1"/>
  <c r="Q66" i="1" s="1"/>
  <c r="O66" i="1"/>
  <c r="N66" i="1"/>
  <c r="P65" i="1"/>
  <c r="AA68" i="10" s="1"/>
  <c r="U65" i="1" s="1"/>
  <c r="O65" i="1"/>
  <c r="N65" i="1"/>
  <c r="AA67" i="10"/>
  <c r="U64" i="1" s="1"/>
  <c r="O64" i="1"/>
  <c r="N64" i="1"/>
  <c r="P63" i="1"/>
  <c r="AA66" i="10" s="1"/>
  <c r="U63" i="1" s="1"/>
  <c r="O63" i="1"/>
  <c r="N63" i="1"/>
  <c r="P62" i="1"/>
  <c r="AA65" i="10" s="1"/>
  <c r="U62" i="1" s="1"/>
  <c r="O62" i="1"/>
  <c r="N62" i="1"/>
  <c r="P61" i="1"/>
  <c r="AA64" i="10" s="1"/>
  <c r="U61" i="1" s="1"/>
  <c r="O61" i="1"/>
  <c r="N61" i="1"/>
  <c r="P60" i="1"/>
  <c r="AA63" i="10" s="1"/>
  <c r="U60" i="1" s="1"/>
  <c r="O60" i="1"/>
  <c r="N60" i="1"/>
  <c r="P59" i="1"/>
  <c r="AA62" i="10" s="1"/>
  <c r="U59" i="1" s="1"/>
  <c r="O59" i="1"/>
  <c r="N59" i="1"/>
  <c r="P58" i="1"/>
  <c r="AA61" i="10" s="1"/>
  <c r="U58" i="1" s="1"/>
  <c r="O58" i="1"/>
  <c r="N58" i="1"/>
  <c r="P57" i="1"/>
  <c r="AA60" i="10" s="1"/>
  <c r="U57" i="1" s="1"/>
  <c r="O57" i="1"/>
  <c r="N57" i="1"/>
  <c r="P56" i="1"/>
  <c r="AA59" i="10" s="1"/>
  <c r="U56" i="1" s="1"/>
  <c r="O56" i="1"/>
  <c r="N56" i="1"/>
  <c r="O55" i="1"/>
  <c r="N55" i="1"/>
  <c r="P54" i="1"/>
  <c r="Q54" i="1" s="1"/>
  <c r="O54" i="1"/>
  <c r="N54" i="1"/>
  <c r="P53" i="1"/>
  <c r="AA56" i="10" s="1"/>
  <c r="U53" i="1" s="1"/>
  <c r="O53" i="1"/>
  <c r="N53" i="1"/>
  <c r="P52" i="1"/>
  <c r="Q52" i="1" s="1"/>
  <c r="O52" i="1"/>
  <c r="N52" i="1"/>
  <c r="O51" i="1"/>
  <c r="N51" i="1"/>
  <c r="P50" i="1"/>
  <c r="Q50" i="1" s="1"/>
  <c r="O50" i="1"/>
  <c r="N50" i="1"/>
  <c r="P49" i="1"/>
  <c r="Q49" i="1" s="1"/>
  <c r="O49" i="1"/>
  <c r="N49" i="1"/>
  <c r="P48" i="1"/>
  <c r="AA51" i="10" s="1"/>
  <c r="U48" i="1" s="1"/>
  <c r="O48" i="1"/>
  <c r="N48" i="1"/>
  <c r="P47" i="1"/>
  <c r="AA50" i="10" s="1"/>
  <c r="U47" i="1" s="1"/>
  <c r="O47" i="1"/>
  <c r="N47" i="1"/>
  <c r="P46" i="1"/>
  <c r="AA49" i="10" s="1"/>
  <c r="U46" i="1" s="1"/>
  <c r="O46" i="1"/>
  <c r="N46" i="1"/>
  <c r="P45" i="1"/>
  <c r="Q45" i="1" s="1"/>
  <c r="O45" i="1"/>
  <c r="N45" i="1"/>
  <c r="P44" i="1"/>
  <c r="AA47" i="10" s="1"/>
  <c r="U44" i="1" s="1"/>
  <c r="O44" i="1"/>
  <c r="N44" i="1"/>
  <c r="O43" i="1"/>
  <c r="N43" i="1"/>
  <c r="Q42" i="1"/>
  <c r="O42" i="1"/>
  <c r="N42" i="1"/>
  <c r="P41" i="1"/>
  <c r="AA44" i="10" s="1"/>
  <c r="U41" i="1" s="1"/>
  <c r="O41" i="1"/>
  <c r="N41" i="1"/>
  <c r="P40" i="1"/>
  <c r="AA43" i="10" s="1"/>
  <c r="U40" i="1" s="1"/>
  <c r="O40" i="1"/>
  <c r="N40" i="1"/>
  <c r="P39" i="1"/>
  <c r="AA42" i="10" s="1"/>
  <c r="U39" i="1" s="1"/>
  <c r="O39" i="1"/>
  <c r="N39" i="1"/>
  <c r="P38" i="1"/>
  <c r="AA41" i="10" s="1"/>
  <c r="U38" i="1" s="1"/>
  <c r="O38" i="1"/>
  <c r="N38" i="1"/>
  <c r="P37" i="1"/>
  <c r="AA40" i="10" s="1"/>
  <c r="U37" i="1" s="1"/>
  <c r="O37" i="1"/>
  <c r="N37" i="1"/>
  <c r="P36" i="1"/>
  <c r="Q36" i="1" s="1"/>
  <c r="O36" i="1"/>
  <c r="N36" i="1"/>
  <c r="P35" i="1"/>
  <c r="AA38" i="10" s="1"/>
  <c r="U35" i="1" s="1"/>
  <c r="O35" i="1"/>
  <c r="N35" i="1"/>
  <c r="P34" i="1"/>
  <c r="Q34" i="1" s="1"/>
  <c r="O34" i="1"/>
  <c r="N34" i="1"/>
  <c r="P33" i="1"/>
  <c r="Q33" i="1" s="1"/>
  <c r="O33" i="1"/>
  <c r="N33" i="1"/>
  <c r="P32" i="1"/>
  <c r="AA35" i="10" s="1"/>
  <c r="U32" i="1" s="1"/>
  <c r="O32" i="1"/>
  <c r="N32" i="1"/>
  <c r="O31" i="1"/>
  <c r="N31" i="1"/>
  <c r="O30" i="1"/>
  <c r="N30" i="1"/>
  <c r="O29" i="1"/>
  <c r="N29" i="1"/>
  <c r="P28" i="1"/>
  <c r="Q28" i="1" s="1"/>
  <c r="O28" i="1"/>
  <c r="N28" i="1"/>
  <c r="O27" i="1"/>
  <c r="N27" i="1"/>
  <c r="P26" i="1"/>
  <c r="AA29" i="10" s="1"/>
  <c r="U26" i="1" s="1"/>
  <c r="O26" i="1"/>
  <c r="N26" i="1"/>
  <c r="Q25" i="1"/>
  <c r="O25" i="1"/>
  <c r="N25" i="1"/>
  <c r="P24" i="1"/>
  <c r="AA27" i="10" s="1"/>
  <c r="U24" i="1" s="1"/>
  <c r="O24" i="1"/>
  <c r="N24" i="1"/>
  <c r="P23" i="1"/>
  <c r="AA26" i="10" s="1"/>
  <c r="U23" i="1" s="1"/>
  <c r="O23" i="1"/>
  <c r="N23" i="1"/>
  <c r="P22" i="1"/>
  <c r="AA25" i="10" s="1"/>
  <c r="U22" i="1" s="1"/>
  <c r="O22" i="1"/>
  <c r="N22" i="1"/>
  <c r="O21" i="1"/>
  <c r="N21" i="1"/>
  <c r="P20" i="1"/>
  <c r="AA23" i="10" s="1"/>
  <c r="U20" i="1" s="1"/>
  <c r="O20" i="1"/>
  <c r="N20" i="1"/>
  <c r="P19" i="1"/>
  <c r="AA22" i="10" s="1"/>
  <c r="U19" i="1" s="1"/>
  <c r="O19" i="1"/>
  <c r="N19" i="1"/>
  <c r="P18" i="1"/>
  <c r="AA21" i="10" s="1"/>
  <c r="U18" i="1" s="1"/>
  <c r="O18" i="1"/>
  <c r="N18" i="1"/>
  <c r="O17" i="1"/>
  <c r="N17" i="1"/>
  <c r="P16" i="1"/>
  <c r="AA19" i="10" s="1"/>
  <c r="U16" i="1" s="1"/>
  <c r="O16" i="1"/>
  <c r="N16" i="1"/>
  <c r="P15" i="1"/>
  <c r="AA18" i="10" s="1"/>
  <c r="U15" i="1" s="1"/>
  <c r="O15" i="1"/>
  <c r="N15" i="1"/>
  <c r="P14" i="1"/>
  <c r="AA17" i="10" s="1"/>
  <c r="U14" i="1" s="1"/>
  <c r="O14" i="1"/>
  <c r="N14" i="1"/>
  <c r="Q13" i="1"/>
  <c r="O13" i="1"/>
  <c r="N13" i="1"/>
  <c r="O12" i="1"/>
  <c r="N12" i="1"/>
  <c r="O11" i="1"/>
  <c r="N11" i="1"/>
  <c r="O10" i="1"/>
  <c r="N10" i="1"/>
  <c r="O9" i="1"/>
  <c r="N9" i="1"/>
  <c r="P8" i="1"/>
  <c r="AA11" i="10" s="1"/>
  <c r="U8" i="1" s="1"/>
  <c r="O8" i="1"/>
  <c r="N8" i="1"/>
  <c r="O7" i="1"/>
  <c r="N7" i="1"/>
  <c r="P6" i="1"/>
  <c r="AA9" i="10" s="1"/>
  <c r="U6" i="1" s="1"/>
  <c r="O6" i="1"/>
  <c r="N6" i="1"/>
  <c r="P5" i="1"/>
  <c r="Q5" i="1" s="1"/>
  <c r="O5" i="1"/>
  <c r="N5" i="1"/>
  <c r="P4" i="1"/>
  <c r="Q4" i="1" s="1"/>
  <c r="O4" i="1"/>
  <c r="N4" i="1"/>
  <c r="P3" i="1"/>
  <c r="Q3" i="1" s="1"/>
  <c r="O3" i="1"/>
  <c r="N3" i="1"/>
  <c r="P2" i="1"/>
  <c r="AA5" i="10" s="1"/>
  <c r="U2" i="1" s="1"/>
  <c r="O2" i="1"/>
  <c r="N2" i="1"/>
  <c r="AA14" i="10"/>
  <c r="U11" i="1" s="1"/>
  <c r="AA54" i="10"/>
  <c r="U51" i="1" s="1"/>
  <c r="AA106" i="10"/>
  <c r="U103" i="1" s="1"/>
  <c r="AA156" i="10"/>
  <c r="U153" i="1" s="1"/>
  <c r="AA196" i="10"/>
  <c r="U193" i="1" s="1"/>
  <c r="AA220" i="10"/>
  <c r="U217" i="1" s="1"/>
  <c r="AA236" i="10"/>
  <c r="U233" i="1" s="1"/>
  <c r="AA250" i="10"/>
  <c r="U247" i="1" s="1"/>
  <c r="AA287" i="10"/>
  <c r="U284" i="1" s="1"/>
  <c r="AA311" i="10"/>
  <c r="U308" i="1" s="1"/>
  <c r="AA346" i="10"/>
  <c r="U343" i="1" s="1"/>
  <c r="AA412" i="10"/>
  <c r="U409" i="1" s="1"/>
  <c r="AA439" i="10"/>
  <c r="U436" i="1" s="1"/>
  <c r="AA455" i="10"/>
  <c r="U452" i="1" s="1"/>
  <c r="AA463" i="10"/>
  <c r="U460" i="1" s="1"/>
  <c r="AA466" i="10"/>
  <c r="U463" i="1" s="1"/>
  <c r="AA474" i="10"/>
  <c r="U471" i="1" s="1"/>
  <c r="AA482" i="10"/>
  <c r="U479" i="1" s="1"/>
  <c r="AA490" i="10"/>
  <c r="U487" i="1" s="1"/>
  <c r="AA498" i="10"/>
  <c r="U495" i="1" s="1"/>
  <c r="AA506" i="10"/>
  <c r="U503" i="1" s="1"/>
  <c r="AA514" i="10"/>
  <c r="U511" i="1" s="1"/>
  <c r="AA522" i="10"/>
  <c r="U519" i="1" s="1"/>
  <c r="AA524" i="10"/>
  <c r="U521" i="1" s="1"/>
  <c r="AA528" i="10"/>
  <c r="U525" i="1" s="1"/>
  <c r="AA530" i="10"/>
  <c r="U527" i="1" s="1"/>
  <c r="AA536" i="10"/>
  <c r="U533" i="1" s="1"/>
  <c r="AA537" i="10"/>
  <c r="U534" i="1" s="1"/>
  <c r="AA538" i="10"/>
  <c r="U535" i="1" s="1"/>
  <c r="AA570" i="10"/>
  <c r="U567" i="1" s="1"/>
  <c r="AA574" i="10"/>
  <c r="U571" i="1" s="1"/>
  <c r="AA584" i="10"/>
  <c r="U581" i="1" s="1"/>
  <c r="AA592" i="10"/>
  <c r="U589" i="1" s="1"/>
  <c r="AA594" i="10"/>
  <c r="U591" i="1" s="1"/>
  <c r="AA600" i="10"/>
  <c r="U597" i="1" s="1"/>
  <c r="AA617" i="10"/>
  <c r="U614" i="1" s="1"/>
  <c r="AA625" i="10"/>
  <c r="U622" i="1" s="1"/>
  <c r="AA628" i="10"/>
  <c r="U625" i="1" s="1"/>
  <c r="AA636" i="10"/>
  <c r="U633" i="1" s="1"/>
  <c r="AA650" i="10"/>
  <c r="U647" i="1" s="1"/>
  <c r="AA654" i="10"/>
  <c r="U651" i="1" s="1"/>
  <c r="AA655" i="10"/>
  <c r="U652" i="1" s="1"/>
  <c r="AA657" i="10"/>
  <c r="U654" i="1" s="1"/>
  <c r="AA663" i="10"/>
  <c r="U660" i="1" s="1"/>
  <c r="AA665" i="10"/>
  <c r="U662" i="1" s="1"/>
  <c r="AA673" i="10"/>
  <c r="U670" i="1" s="1"/>
  <c r="AA682" i="10"/>
  <c r="U679" i="1" s="1"/>
  <c r="AA684" i="10"/>
  <c r="U681" i="1" s="1"/>
  <c r="AA689" i="10"/>
  <c r="U686" i="1" s="1"/>
  <c r="AA690" i="10"/>
  <c r="U687" i="1" s="1"/>
  <c r="AA692" i="10"/>
  <c r="U689" i="1" s="1"/>
  <c r="AA694" i="10"/>
  <c r="U691" i="1" s="1"/>
  <c r="AA700" i="10"/>
  <c r="U697" i="1" s="1"/>
  <c r="AA708" i="10"/>
  <c r="U705" i="1" s="1"/>
  <c r="AA719" i="10"/>
  <c r="U716" i="1" s="1"/>
  <c r="AA724" i="10"/>
  <c r="U721" i="1" s="1"/>
  <c r="AA735" i="10"/>
  <c r="U732" i="1" s="1"/>
  <c r="AA748" i="10"/>
  <c r="U745" i="1" s="1"/>
  <c r="AA749" i="10"/>
  <c r="U746" i="1" s="1"/>
  <c r="AA760" i="10"/>
  <c r="U757" i="1" s="1"/>
  <c r="AA786" i="10"/>
  <c r="U783" i="1" s="1"/>
  <c r="AA792" i="10"/>
  <c r="U789" i="1" s="1"/>
  <c r="AA793" i="10"/>
  <c r="U790" i="1" s="1"/>
  <c r="AA794" i="10"/>
  <c r="U791" i="1" s="1"/>
  <c r="AA808" i="10"/>
  <c r="U805" i="1" s="1"/>
  <c r="AA818" i="10"/>
  <c r="U815" i="1" s="1"/>
  <c r="AA825" i="10"/>
  <c r="U822" i="1" s="1"/>
  <c r="AA832" i="10"/>
  <c r="U829" i="1" s="1"/>
  <c r="D6" i="10"/>
  <c r="G6" i="10"/>
  <c r="H6" i="10"/>
  <c r="I6" i="10"/>
  <c r="K6" i="10"/>
  <c r="L6" i="10"/>
  <c r="D7" i="10"/>
  <c r="G7" i="10"/>
  <c r="H7" i="10"/>
  <c r="I7" i="10"/>
  <c r="K7" i="10"/>
  <c r="L7" i="10"/>
  <c r="D8" i="10"/>
  <c r="G8" i="10"/>
  <c r="H8" i="10"/>
  <c r="I8" i="10"/>
  <c r="K8" i="10"/>
  <c r="L8" i="10"/>
  <c r="D9" i="10"/>
  <c r="G9" i="10"/>
  <c r="H9" i="10"/>
  <c r="I9" i="10"/>
  <c r="K9" i="10"/>
  <c r="L9" i="10"/>
  <c r="D10" i="10"/>
  <c r="G10" i="10"/>
  <c r="H10" i="10"/>
  <c r="I10" i="10"/>
  <c r="K10" i="10"/>
  <c r="L10" i="10"/>
  <c r="D11" i="10"/>
  <c r="G11" i="10"/>
  <c r="H11" i="10"/>
  <c r="I11" i="10"/>
  <c r="K11" i="10"/>
  <c r="L11" i="10"/>
  <c r="D12" i="10"/>
  <c r="G12" i="10"/>
  <c r="H12" i="10"/>
  <c r="I12" i="10"/>
  <c r="K12" i="10"/>
  <c r="L12" i="10"/>
  <c r="D13" i="10"/>
  <c r="G13" i="10"/>
  <c r="H13" i="10"/>
  <c r="I13" i="10"/>
  <c r="K13" i="10"/>
  <c r="L13" i="10"/>
  <c r="D14" i="10"/>
  <c r="G14" i="10"/>
  <c r="H14" i="10"/>
  <c r="I14" i="10"/>
  <c r="K14" i="10"/>
  <c r="L14" i="10"/>
  <c r="D15" i="10"/>
  <c r="G15" i="10"/>
  <c r="H15" i="10"/>
  <c r="I15" i="10"/>
  <c r="K15" i="10"/>
  <c r="L15" i="10"/>
  <c r="D16" i="10"/>
  <c r="G16" i="10"/>
  <c r="H16" i="10"/>
  <c r="I16" i="10"/>
  <c r="K16" i="10"/>
  <c r="L16" i="10"/>
  <c r="D17" i="10"/>
  <c r="G17" i="10"/>
  <c r="H17" i="10"/>
  <c r="I17" i="10"/>
  <c r="K17" i="10"/>
  <c r="L17" i="10"/>
  <c r="D18" i="10"/>
  <c r="G18" i="10"/>
  <c r="H18" i="10"/>
  <c r="I18" i="10"/>
  <c r="K18" i="10"/>
  <c r="L18" i="10"/>
  <c r="D19" i="10"/>
  <c r="G19" i="10"/>
  <c r="H19" i="10"/>
  <c r="I19" i="10"/>
  <c r="K19" i="10"/>
  <c r="L19" i="10"/>
  <c r="D20" i="10"/>
  <c r="G20" i="10"/>
  <c r="H20" i="10"/>
  <c r="I20" i="10"/>
  <c r="K20" i="10"/>
  <c r="L20" i="10"/>
  <c r="D21" i="10"/>
  <c r="G21" i="10"/>
  <c r="H21" i="10"/>
  <c r="I21" i="10"/>
  <c r="K21" i="10"/>
  <c r="L21" i="10"/>
  <c r="D22" i="10"/>
  <c r="G22" i="10"/>
  <c r="H22" i="10"/>
  <c r="I22" i="10"/>
  <c r="K22" i="10"/>
  <c r="L22" i="10"/>
  <c r="D23" i="10"/>
  <c r="G23" i="10"/>
  <c r="H23" i="10"/>
  <c r="I23" i="10"/>
  <c r="K23" i="10"/>
  <c r="L23" i="10"/>
  <c r="D24" i="10"/>
  <c r="G24" i="10"/>
  <c r="H24" i="10"/>
  <c r="I24" i="10"/>
  <c r="K24" i="10"/>
  <c r="L24" i="10"/>
  <c r="D25" i="10"/>
  <c r="G25" i="10"/>
  <c r="H25" i="10"/>
  <c r="I25" i="10"/>
  <c r="K25" i="10"/>
  <c r="L25" i="10"/>
  <c r="D26" i="10"/>
  <c r="G26" i="10"/>
  <c r="H26" i="10"/>
  <c r="I26" i="10"/>
  <c r="K26" i="10"/>
  <c r="L26" i="10"/>
  <c r="D27" i="10"/>
  <c r="G27" i="10"/>
  <c r="H27" i="10"/>
  <c r="I27" i="10"/>
  <c r="K27" i="10"/>
  <c r="L27" i="10"/>
  <c r="D28" i="10"/>
  <c r="G28" i="10"/>
  <c r="H28" i="10"/>
  <c r="I28" i="10"/>
  <c r="K28" i="10"/>
  <c r="L28" i="10"/>
  <c r="D29" i="10"/>
  <c r="G29" i="10"/>
  <c r="H29" i="10"/>
  <c r="I29" i="10"/>
  <c r="K29" i="10"/>
  <c r="L29" i="10"/>
  <c r="D30" i="10"/>
  <c r="G30" i="10"/>
  <c r="H30" i="10"/>
  <c r="I30" i="10"/>
  <c r="K30" i="10"/>
  <c r="L30" i="10"/>
  <c r="D31" i="10"/>
  <c r="G31" i="10"/>
  <c r="H31" i="10"/>
  <c r="I31" i="10"/>
  <c r="K31" i="10"/>
  <c r="L31" i="10"/>
  <c r="D32" i="10"/>
  <c r="G32" i="10"/>
  <c r="H32" i="10"/>
  <c r="I32" i="10"/>
  <c r="K32" i="10"/>
  <c r="L32" i="10"/>
  <c r="D33" i="10"/>
  <c r="G33" i="10"/>
  <c r="H33" i="10"/>
  <c r="I33" i="10"/>
  <c r="K33" i="10"/>
  <c r="L33" i="10"/>
  <c r="D34" i="10"/>
  <c r="G34" i="10"/>
  <c r="H34" i="10"/>
  <c r="I34" i="10"/>
  <c r="K34" i="10"/>
  <c r="L34" i="10"/>
  <c r="D35" i="10"/>
  <c r="G35" i="10"/>
  <c r="H35" i="10"/>
  <c r="I35" i="10"/>
  <c r="K35" i="10"/>
  <c r="L35" i="10"/>
  <c r="D36" i="10"/>
  <c r="G36" i="10"/>
  <c r="H36" i="10"/>
  <c r="I36" i="10"/>
  <c r="K36" i="10"/>
  <c r="L36" i="10"/>
  <c r="D37" i="10"/>
  <c r="G37" i="10"/>
  <c r="H37" i="10"/>
  <c r="I37" i="10"/>
  <c r="K37" i="10"/>
  <c r="L37" i="10"/>
  <c r="D38" i="10"/>
  <c r="G38" i="10"/>
  <c r="H38" i="10"/>
  <c r="I38" i="10"/>
  <c r="K38" i="10"/>
  <c r="L38" i="10"/>
  <c r="D39" i="10"/>
  <c r="G39" i="10"/>
  <c r="H39" i="10"/>
  <c r="I39" i="10"/>
  <c r="K39" i="10"/>
  <c r="L39" i="10"/>
  <c r="D40" i="10"/>
  <c r="G40" i="10"/>
  <c r="H40" i="10"/>
  <c r="I40" i="10"/>
  <c r="K40" i="10"/>
  <c r="L40" i="10"/>
  <c r="D41" i="10"/>
  <c r="G41" i="10"/>
  <c r="H41" i="10"/>
  <c r="I41" i="10"/>
  <c r="K41" i="10"/>
  <c r="L41" i="10"/>
  <c r="D42" i="10"/>
  <c r="G42" i="10"/>
  <c r="H42" i="10"/>
  <c r="I42" i="10"/>
  <c r="K42" i="10"/>
  <c r="L42" i="10"/>
  <c r="D43" i="10"/>
  <c r="G43" i="10"/>
  <c r="H43" i="10"/>
  <c r="I43" i="10"/>
  <c r="K43" i="10"/>
  <c r="L43" i="10"/>
  <c r="D44" i="10"/>
  <c r="G44" i="10"/>
  <c r="H44" i="10"/>
  <c r="I44" i="10"/>
  <c r="K44" i="10"/>
  <c r="L44" i="10"/>
  <c r="D45" i="10"/>
  <c r="G45" i="10"/>
  <c r="H45" i="10"/>
  <c r="I45" i="10"/>
  <c r="K45" i="10"/>
  <c r="L45" i="10"/>
  <c r="D46" i="10"/>
  <c r="G46" i="10"/>
  <c r="H46" i="10"/>
  <c r="I46" i="10"/>
  <c r="K46" i="10"/>
  <c r="L46" i="10"/>
  <c r="D47" i="10"/>
  <c r="G47" i="10"/>
  <c r="H47" i="10"/>
  <c r="I47" i="10"/>
  <c r="K47" i="10"/>
  <c r="L47" i="10"/>
  <c r="D48" i="10"/>
  <c r="G48" i="10"/>
  <c r="H48" i="10"/>
  <c r="I48" i="10"/>
  <c r="K48" i="10"/>
  <c r="L48" i="10"/>
  <c r="D49" i="10"/>
  <c r="G49" i="10"/>
  <c r="H49" i="10"/>
  <c r="I49" i="10"/>
  <c r="K49" i="10"/>
  <c r="L49" i="10"/>
  <c r="D50" i="10"/>
  <c r="G50" i="10"/>
  <c r="H50" i="10"/>
  <c r="I50" i="10"/>
  <c r="K50" i="10"/>
  <c r="L50" i="10"/>
  <c r="D51" i="10"/>
  <c r="G51" i="10"/>
  <c r="H51" i="10"/>
  <c r="I51" i="10"/>
  <c r="K51" i="10"/>
  <c r="L51" i="10"/>
  <c r="D52" i="10"/>
  <c r="G52" i="10"/>
  <c r="H52" i="10"/>
  <c r="I52" i="10"/>
  <c r="K52" i="10"/>
  <c r="L52" i="10"/>
  <c r="D53" i="10"/>
  <c r="G53" i="10"/>
  <c r="H53" i="10"/>
  <c r="I53" i="10"/>
  <c r="K53" i="10"/>
  <c r="L53" i="10"/>
  <c r="D54" i="10"/>
  <c r="G54" i="10"/>
  <c r="H54" i="10"/>
  <c r="I54" i="10"/>
  <c r="K54" i="10"/>
  <c r="L54" i="10"/>
  <c r="D55" i="10"/>
  <c r="G55" i="10"/>
  <c r="H55" i="10"/>
  <c r="I55" i="10"/>
  <c r="K55" i="10"/>
  <c r="L55" i="10"/>
  <c r="D56" i="10"/>
  <c r="G56" i="10"/>
  <c r="H56" i="10"/>
  <c r="I56" i="10"/>
  <c r="K56" i="10"/>
  <c r="L56" i="10"/>
  <c r="D57" i="10"/>
  <c r="G57" i="10"/>
  <c r="H57" i="10"/>
  <c r="I57" i="10"/>
  <c r="K57" i="10"/>
  <c r="L57" i="10"/>
  <c r="D58" i="10"/>
  <c r="G58" i="10"/>
  <c r="H58" i="10"/>
  <c r="I58" i="10"/>
  <c r="K58" i="10"/>
  <c r="L58" i="10"/>
  <c r="D59" i="10"/>
  <c r="G59" i="10"/>
  <c r="H59" i="10"/>
  <c r="I59" i="10"/>
  <c r="K59" i="10"/>
  <c r="L59" i="10"/>
  <c r="D60" i="10"/>
  <c r="G60" i="10"/>
  <c r="H60" i="10"/>
  <c r="I60" i="10"/>
  <c r="K60" i="10"/>
  <c r="L60" i="10"/>
  <c r="D61" i="10"/>
  <c r="G61" i="10"/>
  <c r="H61" i="10"/>
  <c r="I61" i="10"/>
  <c r="K61" i="10"/>
  <c r="L61" i="10"/>
  <c r="D62" i="10"/>
  <c r="G62" i="10"/>
  <c r="H62" i="10"/>
  <c r="I62" i="10"/>
  <c r="K62" i="10"/>
  <c r="L62" i="10"/>
  <c r="D63" i="10"/>
  <c r="G63" i="10"/>
  <c r="H63" i="10"/>
  <c r="I63" i="10"/>
  <c r="K63" i="10"/>
  <c r="L63" i="10"/>
  <c r="D64" i="10"/>
  <c r="G64" i="10"/>
  <c r="H64" i="10"/>
  <c r="I64" i="10"/>
  <c r="K64" i="10"/>
  <c r="L64" i="10"/>
  <c r="D65" i="10"/>
  <c r="G65" i="10"/>
  <c r="H65" i="10"/>
  <c r="I65" i="10"/>
  <c r="K65" i="10"/>
  <c r="L65" i="10"/>
  <c r="D66" i="10"/>
  <c r="G66" i="10"/>
  <c r="H66" i="10"/>
  <c r="I66" i="10"/>
  <c r="K66" i="10"/>
  <c r="L66" i="10"/>
  <c r="D67" i="10"/>
  <c r="G67" i="10"/>
  <c r="H67" i="10"/>
  <c r="I67" i="10"/>
  <c r="K67" i="10"/>
  <c r="L67" i="10"/>
  <c r="D68" i="10"/>
  <c r="G68" i="10"/>
  <c r="H68" i="10"/>
  <c r="I68" i="10"/>
  <c r="K68" i="10"/>
  <c r="L68" i="10"/>
  <c r="D69" i="10"/>
  <c r="G69" i="10"/>
  <c r="H69" i="10"/>
  <c r="I69" i="10"/>
  <c r="K69" i="10"/>
  <c r="L69" i="10"/>
  <c r="D70" i="10"/>
  <c r="G70" i="10"/>
  <c r="H70" i="10"/>
  <c r="I70" i="10"/>
  <c r="K70" i="10"/>
  <c r="L70" i="10"/>
  <c r="D71" i="10"/>
  <c r="G71" i="10"/>
  <c r="H71" i="10"/>
  <c r="I71" i="10"/>
  <c r="K71" i="10"/>
  <c r="L71" i="10"/>
  <c r="D72" i="10"/>
  <c r="G72" i="10"/>
  <c r="H72" i="10"/>
  <c r="I72" i="10"/>
  <c r="K72" i="10"/>
  <c r="L72" i="10"/>
  <c r="D73" i="10"/>
  <c r="G73" i="10"/>
  <c r="H73" i="10"/>
  <c r="I73" i="10"/>
  <c r="K73" i="10"/>
  <c r="L73" i="10"/>
  <c r="D74" i="10"/>
  <c r="G74" i="10"/>
  <c r="H74" i="10"/>
  <c r="I74" i="10"/>
  <c r="K74" i="10"/>
  <c r="L74" i="10"/>
  <c r="D75" i="10"/>
  <c r="G75" i="10"/>
  <c r="H75" i="10"/>
  <c r="I75" i="10"/>
  <c r="K75" i="10"/>
  <c r="L75" i="10"/>
  <c r="D76" i="10"/>
  <c r="G76" i="10"/>
  <c r="H76" i="10"/>
  <c r="I76" i="10"/>
  <c r="K76" i="10"/>
  <c r="L76" i="10"/>
  <c r="D77" i="10"/>
  <c r="G77" i="10"/>
  <c r="H77" i="10"/>
  <c r="I77" i="10"/>
  <c r="K77" i="10"/>
  <c r="L77" i="10"/>
  <c r="D78" i="10"/>
  <c r="G78" i="10"/>
  <c r="H78" i="10"/>
  <c r="I78" i="10"/>
  <c r="K78" i="10"/>
  <c r="L78" i="10"/>
  <c r="D79" i="10"/>
  <c r="G79" i="10"/>
  <c r="H79" i="10"/>
  <c r="I79" i="10"/>
  <c r="K79" i="10"/>
  <c r="L79" i="10"/>
  <c r="D80" i="10"/>
  <c r="G80" i="10"/>
  <c r="H80" i="10"/>
  <c r="I80" i="10"/>
  <c r="K80" i="10"/>
  <c r="L80" i="10"/>
  <c r="D81" i="10"/>
  <c r="G81" i="10"/>
  <c r="H81" i="10"/>
  <c r="I81" i="10"/>
  <c r="K81" i="10"/>
  <c r="L81" i="10"/>
  <c r="D82" i="10"/>
  <c r="G82" i="10"/>
  <c r="H82" i="10"/>
  <c r="I82" i="10"/>
  <c r="K82" i="10"/>
  <c r="L82" i="10"/>
  <c r="D83" i="10"/>
  <c r="G83" i="10"/>
  <c r="H83" i="10"/>
  <c r="I83" i="10"/>
  <c r="K83" i="10"/>
  <c r="L83" i="10"/>
  <c r="D84" i="10"/>
  <c r="G84" i="10"/>
  <c r="H84" i="10"/>
  <c r="I84" i="10"/>
  <c r="K84" i="10"/>
  <c r="L84" i="10"/>
  <c r="D85" i="10"/>
  <c r="G85" i="10"/>
  <c r="H85" i="10"/>
  <c r="I85" i="10"/>
  <c r="K85" i="10"/>
  <c r="L85" i="10"/>
  <c r="D86" i="10"/>
  <c r="G86" i="10"/>
  <c r="H86" i="10"/>
  <c r="I86" i="10"/>
  <c r="K86" i="10"/>
  <c r="L86" i="10"/>
  <c r="D87" i="10"/>
  <c r="G87" i="10"/>
  <c r="H87" i="10"/>
  <c r="I87" i="10"/>
  <c r="K87" i="10"/>
  <c r="L87" i="10"/>
  <c r="D88" i="10"/>
  <c r="G88" i="10"/>
  <c r="H88" i="10"/>
  <c r="I88" i="10"/>
  <c r="K88" i="10"/>
  <c r="L88" i="10"/>
  <c r="D89" i="10"/>
  <c r="G89" i="10"/>
  <c r="H89" i="10"/>
  <c r="I89" i="10"/>
  <c r="K89" i="10"/>
  <c r="L89" i="10"/>
  <c r="D90" i="10"/>
  <c r="G90" i="10"/>
  <c r="H90" i="10"/>
  <c r="I90" i="10"/>
  <c r="K90" i="10"/>
  <c r="L90" i="10"/>
  <c r="D91" i="10"/>
  <c r="G91" i="10"/>
  <c r="H91" i="10"/>
  <c r="I91" i="10"/>
  <c r="K91" i="10"/>
  <c r="L91" i="10"/>
  <c r="D92" i="10"/>
  <c r="G92" i="10"/>
  <c r="H92" i="10"/>
  <c r="I92" i="10"/>
  <c r="K92" i="10"/>
  <c r="L92" i="10"/>
  <c r="D93" i="10"/>
  <c r="G93" i="10"/>
  <c r="H93" i="10"/>
  <c r="I93" i="10"/>
  <c r="K93" i="10"/>
  <c r="L93" i="10"/>
  <c r="D94" i="10"/>
  <c r="G94" i="10"/>
  <c r="H94" i="10"/>
  <c r="I94" i="10"/>
  <c r="K94" i="10"/>
  <c r="L94" i="10"/>
  <c r="D95" i="10"/>
  <c r="G95" i="10"/>
  <c r="H95" i="10"/>
  <c r="I95" i="10"/>
  <c r="K95" i="10"/>
  <c r="L95" i="10"/>
  <c r="D96" i="10"/>
  <c r="G96" i="10"/>
  <c r="H96" i="10"/>
  <c r="I96" i="10"/>
  <c r="K96" i="10"/>
  <c r="L96" i="10"/>
  <c r="D97" i="10"/>
  <c r="G97" i="10"/>
  <c r="H97" i="10"/>
  <c r="I97" i="10"/>
  <c r="K97" i="10"/>
  <c r="L97" i="10"/>
  <c r="D98" i="10"/>
  <c r="G98" i="10"/>
  <c r="H98" i="10"/>
  <c r="I98" i="10"/>
  <c r="K98" i="10"/>
  <c r="L98" i="10"/>
  <c r="D99" i="10"/>
  <c r="G99" i="10"/>
  <c r="H99" i="10"/>
  <c r="I99" i="10"/>
  <c r="K99" i="10"/>
  <c r="L99" i="10"/>
  <c r="D100" i="10"/>
  <c r="G100" i="10"/>
  <c r="H100" i="10"/>
  <c r="I100" i="10"/>
  <c r="K100" i="10"/>
  <c r="L100" i="10"/>
  <c r="D101" i="10"/>
  <c r="G101" i="10"/>
  <c r="H101" i="10"/>
  <c r="I101" i="10"/>
  <c r="K101" i="10"/>
  <c r="L101" i="10"/>
  <c r="D102" i="10"/>
  <c r="G102" i="10"/>
  <c r="H102" i="10"/>
  <c r="I102" i="10"/>
  <c r="K102" i="10"/>
  <c r="L102" i="10"/>
  <c r="D103" i="10"/>
  <c r="G103" i="10"/>
  <c r="H103" i="10"/>
  <c r="I103" i="10"/>
  <c r="K103" i="10"/>
  <c r="L103" i="10"/>
  <c r="D104" i="10"/>
  <c r="G104" i="10"/>
  <c r="H104" i="10"/>
  <c r="I104" i="10"/>
  <c r="K104" i="10"/>
  <c r="L104" i="10"/>
  <c r="D105" i="10"/>
  <c r="G105" i="10"/>
  <c r="H105" i="10"/>
  <c r="I105" i="10"/>
  <c r="K105" i="10"/>
  <c r="L105" i="10"/>
  <c r="D106" i="10"/>
  <c r="G106" i="10"/>
  <c r="H106" i="10"/>
  <c r="I106" i="10"/>
  <c r="K106" i="10"/>
  <c r="L106" i="10"/>
  <c r="D107" i="10"/>
  <c r="G107" i="10"/>
  <c r="H107" i="10"/>
  <c r="I107" i="10"/>
  <c r="K107" i="10"/>
  <c r="L107" i="10"/>
  <c r="D108" i="10"/>
  <c r="G108" i="10"/>
  <c r="H108" i="10"/>
  <c r="I108" i="10"/>
  <c r="K108" i="10"/>
  <c r="L108" i="10"/>
  <c r="D109" i="10"/>
  <c r="G109" i="10"/>
  <c r="H109" i="10"/>
  <c r="I109" i="10"/>
  <c r="K109" i="10"/>
  <c r="L109" i="10"/>
  <c r="D110" i="10"/>
  <c r="G110" i="10"/>
  <c r="H110" i="10"/>
  <c r="I110" i="10"/>
  <c r="K110" i="10"/>
  <c r="L110" i="10"/>
  <c r="D111" i="10"/>
  <c r="G111" i="10"/>
  <c r="H111" i="10"/>
  <c r="I111" i="10"/>
  <c r="K111" i="10"/>
  <c r="L111" i="10"/>
  <c r="D112" i="10"/>
  <c r="G112" i="10"/>
  <c r="H112" i="10"/>
  <c r="I112" i="10"/>
  <c r="K112" i="10"/>
  <c r="L112" i="10"/>
  <c r="D113" i="10"/>
  <c r="G113" i="10"/>
  <c r="H113" i="10"/>
  <c r="I113" i="10"/>
  <c r="K113" i="10"/>
  <c r="L113" i="10"/>
  <c r="D114" i="10"/>
  <c r="G114" i="10"/>
  <c r="H114" i="10"/>
  <c r="I114" i="10"/>
  <c r="K114" i="10"/>
  <c r="L114" i="10"/>
  <c r="D115" i="10"/>
  <c r="G115" i="10"/>
  <c r="H115" i="10"/>
  <c r="I115" i="10"/>
  <c r="K115" i="10"/>
  <c r="L115" i="10"/>
  <c r="D116" i="10"/>
  <c r="G116" i="10"/>
  <c r="H116" i="10"/>
  <c r="I116" i="10"/>
  <c r="K116" i="10"/>
  <c r="L116" i="10"/>
  <c r="D117" i="10"/>
  <c r="G117" i="10"/>
  <c r="H117" i="10"/>
  <c r="I117" i="10"/>
  <c r="K117" i="10"/>
  <c r="L117" i="10"/>
  <c r="D118" i="10"/>
  <c r="G118" i="10"/>
  <c r="H118" i="10"/>
  <c r="I118" i="10"/>
  <c r="K118" i="10"/>
  <c r="L118" i="10"/>
  <c r="D119" i="10"/>
  <c r="G119" i="10"/>
  <c r="H119" i="10"/>
  <c r="I119" i="10"/>
  <c r="K119" i="10"/>
  <c r="L119" i="10"/>
  <c r="D120" i="10"/>
  <c r="G120" i="10"/>
  <c r="H120" i="10"/>
  <c r="I120" i="10"/>
  <c r="K120" i="10"/>
  <c r="L120" i="10"/>
  <c r="D121" i="10"/>
  <c r="G121" i="10"/>
  <c r="H121" i="10"/>
  <c r="I121" i="10"/>
  <c r="K121" i="10"/>
  <c r="L121" i="10"/>
  <c r="D122" i="10"/>
  <c r="G122" i="10"/>
  <c r="H122" i="10"/>
  <c r="I122" i="10"/>
  <c r="K122" i="10"/>
  <c r="L122" i="10"/>
  <c r="D123" i="10"/>
  <c r="G123" i="10"/>
  <c r="H123" i="10"/>
  <c r="I123" i="10"/>
  <c r="K123" i="10"/>
  <c r="L123" i="10"/>
  <c r="D124" i="10"/>
  <c r="G124" i="10"/>
  <c r="H124" i="10"/>
  <c r="I124" i="10"/>
  <c r="K124" i="10"/>
  <c r="L124" i="10"/>
  <c r="D125" i="10"/>
  <c r="G125" i="10"/>
  <c r="H125" i="10"/>
  <c r="I125" i="10"/>
  <c r="K125" i="10"/>
  <c r="L125" i="10"/>
  <c r="D126" i="10"/>
  <c r="G126" i="10"/>
  <c r="H126" i="10"/>
  <c r="I126" i="10"/>
  <c r="K126" i="10"/>
  <c r="L126" i="10"/>
  <c r="D127" i="10"/>
  <c r="G127" i="10"/>
  <c r="H127" i="10"/>
  <c r="I127" i="10"/>
  <c r="K127" i="10"/>
  <c r="L127" i="10"/>
  <c r="D128" i="10"/>
  <c r="G128" i="10"/>
  <c r="H128" i="10"/>
  <c r="I128" i="10"/>
  <c r="K128" i="10"/>
  <c r="L128" i="10"/>
  <c r="D129" i="10"/>
  <c r="G129" i="10"/>
  <c r="H129" i="10"/>
  <c r="I129" i="10"/>
  <c r="K129" i="10"/>
  <c r="L129" i="10"/>
  <c r="D130" i="10"/>
  <c r="G130" i="10"/>
  <c r="H130" i="10"/>
  <c r="I130" i="10"/>
  <c r="K130" i="10"/>
  <c r="L130" i="10"/>
  <c r="D131" i="10"/>
  <c r="G131" i="10"/>
  <c r="H131" i="10"/>
  <c r="I131" i="10"/>
  <c r="K131" i="10"/>
  <c r="L131" i="10"/>
  <c r="D132" i="10"/>
  <c r="G132" i="10"/>
  <c r="H132" i="10"/>
  <c r="I132" i="10"/>
  <c r="K132" i="10"/>
  <c r="L132" i="10"/>
  <c r="D133" i="10"/>
  <c r="G133" i="10"/>
  <c r="H133" i="10"/>
  <c r="I133" i="10"/>
  <c r="K133" i="10"/>
  <c r="L133" i="10"/>
  <c r="D134" i="10"/>
  <c r="G134" i="10"/>
  <c r="H134" i="10"/>
  <c r="I134" i="10"/>
  <c r="K134" i="10"/>
  <c r="L134" i="10"/>
  <c r="D135" i="10"/>
  <c r="G135" i="10"/>
  <c r="H135" i="10"/>
  <c r="I135" i="10"/>
  <c r="K135" i="10"/>
  <c r="L135" i="10"/>
  <c r="D136" i="10"/>
  <c r="G136" i="10"/>
  <c r="H136" i="10"/>
  <c r="I136" i="10"/>
  <c r="K136" i="10"/>
  <c r="L136" i="10"/>
  <c r="D137" i="10"/>
  <c r="G137" i="10"/>
  <c r="H137" i="10"/>
  <c r="I137" i="10"/>
  <c r="K137" i="10"/>
  <c r="L137" i="10"/>
  <c r="D138" i="10"/>
  <c r="G138" i="10"/>
  <c r="H138" i="10"/>
  <c r="I138" i="10"/>
  <c r="K138" i="10"/>
  <c r="L138" i="10"/>
  <c r="D139" i="10"/>
  <c r="G139" i="10"/>
  <c r="H139" i="10"/>
  <c r="I139" i="10"/>
  <c r="K139" i="10"/>
  <c r="L139" i="10"/>
  <c r="D140" i="10"/>
  <c r="G140" i="10"/>
  <c r="H140" i="10"/>
  <c r="I140" i="10"/>
  <c r="K140" i="10"/>
  <c r="L140" i="10"/>
  <c r="D141" i="10"/>
  <c r="G141" i="10"/>
  <c r="H141" i="10"/>
  <c r="I141" i="10"/>
  <c r="K141" i="10"/>
  <c r="L141" i="10"/>
  <c r="D142" i="10"/>
  <c r="G142" i="10"/>
  <c r="H142" i="10"/>
  <c r="I142" i="10"/>
  <c r="K142" i="10"/>
  <c r="L142" i="10"/>
  <c r="D143" i="10"/>
  <c r="G143" i="10"/>
  <c r="H143" i="10"/>
  <c r="I143" i="10"/>
  <c r="K143" i="10"/>
  <c r="L143" i="10"/>
  <c r="D144" i="10"/>
  <c r="G144" i="10"/>
  <c r="H144" i="10"/>
  <c r="I144" i="10"/>
  <c r="K144" i="10"/>
  <c r="L144" i="10"/>
  <c r="D145" i="10"/>
  <c r="G145" i="10"/>
  <c r="H145" i="10"/>
  <c r="I145" i="10"/>
  <c r="K145" i="10"/>
  <c r="L145" i="10"/>
  <c r="D146" i="10"/>
  <c r="G146" i="10"/>
  <c r="H146" i="10"/>
  <c r="I146" i="10"/>
  <c r="K146" i="10"/>
  <c r="L146" i="10"/>
  <c r="D147" i="10"/>
  <c r="G147" i="10"/>
  <c r="H147" i="10"/>
  <c r="I147" i="10"/>
  <c r="K147" i="10"/>
  <c r="L147" i="10"/>
  <c r="D148" i="10"/>
  <c r="G148" i="10"/>
  <c r="H148" i="10"/>
  <c r="I148" i="10"/>
  <c r="K148" i="10"/>
  <c r="L148" i="10"/>
  <c r="D149" i="10"/>
  <c r="G149" i="10"/>
  <c r="H149" i="10"/>
  <c r="I149" i="10"/>
  <c r="K149" i="10"/>
  <c r="L149" i="10"/>
  <c r="D150" i="10"/>
  <c r="G150" i="10"/>
  <c r="H150" i="10"/>
  <c r="I150" i="10"/>
  <c r="K150" i="10"/>
  <c r="L150" i="10"/>
  <c r="D151" i="10"/>
  <c r="G151" i="10"/>
  <c r="H151" i="10"/>
  <c r="I151" i="10"/>
  <c r="K151" i="10"/>
  <c r="L151" i="10"/>
  <c r="D152" i="10"/>
  <c r="G152" i="10"/>
  <c r="H152" i="10"/>
  <c r="I152" i="10"/>
  <c r="K152" i="10"/>
  <c r="L152" i="10"/>
  <c r="D153" i="10"/>
  <c r="G153" i="10"/>
  <c r="H153" i="10"/>
  <c r="I153" i="10"/>
  <c r="K153" i="10"/>
  <c r="L153" i="10"/>
  <c r="D154" i="10"/>
  <c r="G154" i="10"/>
  <c r="H154" i="10"/>
  <c r="I154" i="10"/>
  <c r="K154" i="10"/>
  <c r="L154" i="10"/>
  <c r="D155" i="10"/>
  <c r="G155" i="10"/>
  <c r="H155" i="10"/>
  <c r="I155" i="10"/>
  <c r="K155" i="10"/>
  <c r="L155" i="10"/>
  <c r="D156" i="10"/>
  <c r="G156" i="10"/>
  <c r="H156" i="10"/>
  <c r="I156" i="10"/>
  <c r="K156" i="10"/>
  <c r="L156" i="10"/>
  <c r="D157" i="10"/>
  <c r="G157" i="10"/>
  <c r="H157" i="10"/>
  <c r="I157" i="10"/>
  <c r="K157" i="10"/>
  <c r="L157" i="10"/>
  <c r="D158" i="10"/>
  <c r="G158" i="10"/>
  <c r="H158" i="10"/>
  <c r="I158" i="10"/>
  <c r="K158" i="10"/>
  <c r="L158" i="10"/>
  <c r="D159" i="10"/>
  <c r="G159" i="10"/>
  <c r="H159" i="10"/>
  <c r="I159" i="10"/>
  <c r="K159" i="10"/>
  <c r="L159" i="10"/>
  <c r="D160" i="10"/>
  <c r="G160" i="10"/>
  <c r="H160" i="10"/>
  <c r="I160" i="10"/>
  <c r="K160" i="10"/>
  <c r="L160" i="10"/>
  <c r="D161" i="10"/>
  <c r="G161" i="10"/>
  <c r="H161" i="10"/>
  <c r="I161" i="10"/>
  <c r="K161" i="10"/>
  <c r="L161" i="10"/>
  <c r="D162" i="10"/>
  <c r="G162" i="10"/>
  <c r="H162" i="10"/>
  <c r="I162" i="10"/>
  <c r="K162" i="10"/>
  <c r="L162" i="10"/>
  <c r="D163" i="10"/>
  <c r="G163" i="10"/>
  <c r="H163" i="10"/>
  <c r="I163" i="10"/>
  <c r="K163" i="10"/>
  <c r="L163" i="10"/>
  <c r="D164" i="10"/>
  <c r="G164" i="10"/>
  <c r="H164" i="10"/>
  <c r="I164" i="10"/>
  <c r="K164" i="10"/>
  <c r="L164" i="10"/>
  <c r="D165" i="10"/>
  <c r="G165" i="10"/>
  <c r="H165" i="10"/>
  <c r="I165" i="10"/>
  <c r="K165" i="10"/>
  <c r="L165" i="10"/>
  <c r="D166" i="10"/>
  <c r="G166" i="10"/>
  <c r="H166" i="10"/>
  <c r="I166" i="10"/>
  <c r="K166" i="10"/>
  <c r="L166" i="10"/>
  <c r="D167" i="10"/>
  <c r="G167" i="10"/>
  <c r="H167" i="10"/>
  <c r="I167" i="10"/>
  <c r="K167" i="10"/>
  <c r="L167" i="10"/>
  <c r="D168" i="10"/>
  <c r="G168" i="10"/>
  <c r="H168" i="10"/>
  <c r="I168" i="10"/>
  <c r="K168" i="10"/>
  <c r="L168" i="10"/>
  <c r="D169" i="10"/>
  <c r="G169" i="10"/>
  <c r="H169" i="10"/>
  <c r="I169" i="10"/>
  <c r="K169" i="10"/>
  <c r="L169" i="10"/>
  <c r="D170" i="10"/>
  <c r="G170" i="10"/>
  <c r="H170" i="10"/>
  <c r="I170" i="10"/>
  <c r="K170" i="10"/>
  <c r="L170" i="10"/>
  <c r="D171" i="10"/>
  <c r="G171" i="10"/>
  <c r="H171" i="10"/>
  <c r="I171" i="10"/>
  <c r="K171" i="10"/>
  <c r="L171" i="10"/>
  <c r="D172" i="10"/>
  <c r="G172" i="10"/>
  <c r="H172" i="10"/>
  <c r="I172" i="10"/>
  <c r="K172" i="10"/>
  <c r="L172" i="10"/>
  <c r="D173" i="10"/>
  <c r="G173" i="10"/>
  <c r="H173" i="10"/>
  <c r="I173" i="10"/>
  <c r="K173" i="10"/>
  <c r="L173" i="10"/>
  <c r="D174" i="10"/>
  <c r="G174" i="10"/>
  <c r="H174" i="10"/>
  <c r="I174" i="10"/>
  <c r="K174" i="10"/>
  <c r="L174" i="10"/>
  <c r="D175" i="10"/>
  <c r="G175" i="10"/>
  <c r="H175" i="10"/>
  <c r="I175" i="10"/>
  <c r="K175" i="10"/>
  <c r="L175" i="10"/>
  <c r="D176" i="10"/>
  <c r="G176" i="10"/>
  <c r="H176" i="10"/>
  <c r="I176" i="10"/>
  <c r="K176" i="10"/>
  <c r="L176" i="10"/>
  <c r="D177" i="10"/>
  <c r="G177" i="10"/>
  <c r="H177" i="10"/>
  <c r="I177" i="10"/>
  <c r="K177" i="10"/>
  <c r="L177" i="10"/>
  <c r="D178" i="10"/>
  <c r="G178" i="10"/>
  <c r="H178" i="10"/>
  <c r="I178" i="10"/>
  <c r="K178" i="10"/>
  <c r="L178" i="10"/>
  <c r="D179" i="10"/>
  <c r="G179" i="10"/>
  <c r="H179" i="10"/>
  <c r="I179" i="10"/>
  <c r="K179" i="10"/>
  <c r="L179" i="10"/>
  <c r="D180" i="10"/>
  <c r="G180" i="10"/>
  <c r="H180" i="10"/>
  <c r="I180" i="10"/>
  <c r="K180" i="10"/>
  <c r="L180" i="10"/>
  <c r="D181" i="10"/>
  <c r="G181" i="10"/>
  <c r="H181" i="10"/>
  <c r="I181" i="10"/>
  <c r="K181" i="10"/>
  <c r="L181" i="10"/>
  <c r="D182" i="10"/>
  <c r="G182" i="10"/>
  <c r="H182" i="10"/>
  <c r="I182" i="10"/>
  <c r="K182" i="10"/>
  <c r="L182" i="10"/>
  <c r="D183" i="10"/>
  <c r="G183" i="10"/>
  <c r="H183" i="10"/>
  <c r="I183" i="10"/>
  <c r="K183" i="10"/>
  <c r="L183" i="10"/>
  <c r="D184" i="10"/>
  <c r="G184" i="10"/>
  <c r="H184" i="10"/>
  <c r="I184" i="10"/>
  <c r="K184" i="10"/>
  <c r="L184" i="10"/>
  <c r="D185" i="10"/>
  <c r="G185" i="10"/>
  <c r="H185" i="10"/>
  <c r="I185" i="10"/>
  <c r="K185" i="10"/>
  <c r="L185" i="10"/>
  <c r="D186" i="10"/>
  <c r="G186" i="10"/>
  <c r="H186" i="10"/>
  <c r="I186" i="10"/>
  <c r="K186" i="10"/>
  <c r="L186" i="10"/>
  <c r="D187" i="10"/>
  <c r="G187" i="10"/>
  <c r="H187" i="10"/>
  <c r="I187" i="10"/>
  <c r="K187" i="10"/>
  <c r="L187" i="10"/>
  <c r="D188" i="10"/>
  <c r="G188" i="10"/>
  <c r="H188" i="10"/>
  <c r="I188" i="10"/>
  <c r="K188" i="10"/>
  <c r="L188" i="10"/>
  <c r="D189" i="10"/>
  <c r="G189" i="10"/>
  <c r="H189" i="10"/>
  <c r="I189" i="10"/>
  <c r="K189" i="10"/>
  <c r="L189" i="10"/>
  <c r="D190" i="10"/>
  <c r="G190" i="10"/>
  <c r="H190" i="10"/>
  <c r="I190" i="10"/>
  <c r="K190" i="10"/>
  <c r="L190" i="10"/>
  <c r="D191" i="10"/>
  <c r="G191" i="10"/>
  <c r="H191" i="10"/>
  <c r="I191" i="10"/>
  <c r="K191" i="10"/>
  <c r="L191" i="10"/>
  <c r="D192" i="10"/>
  <c r="G192" i="10"/>
  <c r="H192" i="10"/>
  <c r="I192" i="10"/>
  <c r="K192" i="10"/>
  <c r="L192" i="10"/>
  <c r="D193" i="10"/>
  <c r="G193" i="10"/>
  <c r="H193" i="10"/>
  <c r="I193" i="10"/>
  <c r="K193" i="10"/>
  <c r="L193" i="10"/>
  <c r="D194" i="10"/>
  <c r="G194" i="10"/>
  <c r="H194" i="10"/>
  <c r="I194" i="10"/>
  <c r="K194" i="10"/>
  <c r="L194" i="10"/>
  <c r="D195" i="10"/>
  <c r="G195" i="10"/>
  <c r="H195" i="10"/>
  <c r="I195" i="10"/>
  <c r="K195" i="10"/>
  <c r="L195" i="10"/>
  <c r="D196" i="10"/>
  <c r="G196" i="10"/>
  <c r="H196" i="10"/>
  <c r="I196" i="10"/>
  <c r="K196" i="10"/>
  <c r="L196" i="10"/>
  <c r="D197" i="10"/>
  <c r="G197" i="10"/>
  <c r="H197" i="10"/>
  <c r="I197" i="10"/>
  <c r="K197" i="10"/>
  <c r="L197" i="10"/>
  <c r="D198" i="10"/>
  <c r="G198" i="10"/>
  <c r="H198" i="10"/>
  <c r="I198" i="10"/>
  <c r="K198" i="10"/>
  <c r="L198" i="10"/>
  <c r="D199" i="10"/>
  <c r="G199" i="10"/>
  <c r="H199" i="10"/>
  <c r="I199" i="10"/>
  <c r="K199" i="10"/>
  <c r="L199" i="10"/>
  <c r="D200" i="10"/>
  <c r="G200" i="10"/>
  <c r="H200" i="10"/>
  <c r="I200" i="10"/>
  <c r="K200" i="10"/>
  <c r="L200" i="10"/>
  <c r="D201" i="10"/>
  <c r="G201" i="10"/>
  <c r="H201" i="10"/>
  <c r="I201" i="10"/>
  <c r="K201" i="10"/>
  <c r="L201" i="10"/>
  <c r="D202" i="10"/>
  <c r="G202" i="10"/>
  <c r="H202" i="10"/>
  <c r="I202" i="10"/>
  <c r="K202" i="10"/>
  <c r="L202" i="10"/>
  <c r="D203" i="10"/>
  <c r="G203" i="10"/>
  <c r="H203" i="10"/>
  <c r="I203" i="10"/>
  <c r="K203" i="10"/>
  <c r="L203" i="10"/>
  <c r="D204" i="10"/>
  <c r="G204" i="10"/>
  <c r="H204" i="10"/>
  <c r="I204" i="10"/>
  <c r="K204" i="10"/>
  <c r="L204" i="10"/>
  <c r="D205" i="10"/>
  <c r="G205" i="10"/>
  <c r="H205" i="10"/>
  <c r="I205" i="10"/>
  <c r="K205" i="10"/>
  <c r="L205" i="10"/>
  <c r="D206" i="10"/>
  <c r="G206" i="10"/>
  <c r="H206" i="10"/>
  <c r="I206" i="10"/>
  <c r="K206" i="10"/>
  <c r="L206" i="10"/>
  <c r="D207" i="10"/>
  <c r="G207" i="10"/>
  <c r="H207" i="10"/>
  <c r="I207" i="10"/>
  <c r="K207" i="10"/>
  <c r="L207" i="10"/>
  <c r="D208" i="10"/>
  <c r="G208" i="10"/>
  <c r="H208" i="10"/>
  <c r="I208" i="10"/>
  <c r="K208" i="10"/>
  <c r="L208" i="10"/>
  <c r="D209" i="10"/>
  <c r="G209" i="10"/>
  <c r="H209" i="10"/>
  <c r="I209" i="10"/>
  <c r="K209" i="10"/>
  <c r="L209" i="10"/>
  <c r="D210" i="10"/>
  <c r="G210" i="10"/>
  <c r="H210" i="10"/>
  <c r="I210" i="10"/>
  <c r="K210" i="10"/>
  <c r="L210" i="10"/>
  <c r="D211" i="10"/>
  <c r="G211" i="10"/>
  <c r="H211" i="10"/>
  <c r="I211" i="10"/>
  <c r="K211" i="10"/>
  <c r="L211" i="10"/>
  <c r="D212" i="10"/>
  <c r="G212" i="10"/>
  <c r="H212" i="10"/>
  <c r="I212" i="10"/>
  <c r="K212" i="10"/>
  <c r="L212" i="10"/>
  <c r="D213" i="10"/>
  <c r="G213" i="10"/>
  <c r="H213" i="10"/>
  <c r="I213" i="10"/>
  <c r="K213" i="10"/>
  <c r="L213" i="10"/>
  <c r="D214" i="10"/>
  <c r="G214" i="10"/>
  <c r="H214" i="10"/>
  <c r="I214" i="10"/>
  <c r="K214" i="10"/>
  <c r="L214" i="10"/>
  <c r="D215" i="10"/>
  <c r="G215" i="10"/>
  <c r="H215" i="10"/>
  <c r="I215" i="10"/>
  <c r="K215" i="10"/>
  <c r="L215" i="10"/>
  <c r="D216" i="10"/>
  <c r="G216" i="10"/>
  <c r="H216" i="10"/>
  <c r="I216" i="10"/>
  <c r="K216" i="10"/>
  <c r="L216" i="10"/>
  <c r="D217" i="10"/>
  <c r="G217" i="10"/>
  <c r="H217" i="10"/>
  <c r="I217" i="10"/>
  <c r="K217" i="10"/>
  <c r="L217" i="10"/>
  <c r="D218" i="10"/>
  <c r="G218" i="10"/>
  <c r="H218" i="10"/>
  <c r="I218" i="10"/>
  <c r="K218" i="10"/>
  <c r="L218" i="10"/>
  <c r="D219" i="10"/>
  <c r="G219" i="10"/>
  <c r="H219" i="10"/>
  <c r="I219" i="10"/>
  <c r="K219" i="10"/>
  <c r="L219" i="10"/>
  <c r="D220" i="10"/>
  <c r="G220" i="10"/>
  <c r="H220" i="10"/>
  <c r="I220" i="10"/>
  <c r="K220" i="10"/>
  <c r="L220" i="10"/>
  <c r="D221" i="10"/>
  <c r="G221" i="10"/>
  <c r="H221" i="10"/>
  <c r="I221" i="10"/>
  <c r="K221" i="10"/>
  <c r="L221" i="10"/>
  <c r="D222" i="10"/>
  <c r="G222" i="10"/>
  <c r="H222" i="10"/>
  <c r="I222" i="10"/>
  <c r="K222" i="10"/>
  <c r="L222" i="10"/>
  <c r="D223" i="10"/>
  <c r="G223" i="10"/>
  <c r="H223" i="10"/>
  <c r="I223" i="10"/>
  <c r="K223" i="10"/>
  <c r="L223" i="10"/>
  <c r="D224" i="10"/>
  <c r="G224" i="10"/>
  <c r="H224" i="10"/>
  <c r="I224" i="10"/>
  <c r="K224" i="10"/>
  <c r="L224" i="10"/>
  <c r="D225" i="10"/>
  <c r="G225" i="10"/>
  <c r="H225" i="10"/>
  <c r="I225" i="10"/>
  <c r="K225" i="10"/>
  <c r="L225" i="10"/>
  <c r="D226" i="10"/>
  <c r="G226" i="10"/>
  <c r="H226" i="10"/>
  <c r="I226" i="10"/>
  <c r="K226" i="10"/>
  <c r="L226" i="10"/>
  <c r="D227" i="10"/>
  <c r="G227" i="10"/>
  <c r="H227" i="10"/>
  <c r="I227" i="10"/>
  <c r="K227" i="10"/>
  <c r="L227" i="10"/>
  <c r="D228" i="10"/>
  <c r="G228" i="10"/>
  <c r="H228" i="10"/>
  <c r="I228" i="10"/>
  <c r="K228" i="10"/>
  <c r="L228" i="10"/>
  <c r="D229" i="10"/>
  <c r="G229" i="10"/>
  <c r="H229" i="10"/>
  <c r="I229" i="10"/>
  <c r="K229" i="10"/>
  <c r="L229" i="10"/>
  <c r="D230" i="10"/>
  <c r="G230" i="10"/>
  <c r="H230" i="10"/>
  <c r="I230" i="10"/>
  <c r="K230" i="10"/>
  <c r="L230" i="10"/>
  <c r="D231" i="10"/>
  <c r="G231" i="10"/>
  <c r="H231" i="10"/>
  <c r="I231" i="10"/>
  <c r="K231" i="10"/>
  <c r="L231" i="10"/>
  <c r="D232" i="10"/>
  <c r="G232" i="10"/>
  <c r="H232" i="10"/>
  <c r="I232" i="10"/>
  <c r="K232" i="10"/>
  <c r="L232" i="10"/>
  <c r="D233" i="10"/>
  <c r="G233" i="10"/>
  <c r="H233" i="10"/>
  <c r="I233" i="10"/>
  <c r="K233" i="10"/>
  <c r="L233" i="10"/>
  <c r="D234" i="10"/>
  <c r="G234" i="10"/>
  <c r="H234" i="10"/>
  <c r="I234" i="10"/>
  <c r="K234" i="10"/>
  <c r="L234" i="10"/>
  <c r="D235" i="10"/>
  <c r="G235" i="10"/>
  <c r="H235" i="10"/>
  <c r="I235" i="10"/>
  <c r="K235" i="10"/>
  <c r="L235" i="10"/>
  <c r="D236" i="10"/>
  <c r="G236" i="10"/>
  <c r="H236" i="10"/>
  <c r="I236" i="10"/>
  <c r="K236" i="10"/>
  <c r="L236" i="10"/>
  <c r="D237" i="10"/>
  <c r="G237" i="10"/>
  <c r="H237" i="10"/>
  <c r="I237" i="10"/>
  <c r="K237" i="10"/>
  <c r="L237" i="10"/>
  <c r="D238" i="10"/>
  <c r="G238" i="10"/>
  <c r="H238" i="10"/>
  <c r="I238" i="10"/>
  <c r="K238" i="10"/>
  <c r="L238" i="10"/>
  <c r="D239" i="10"/>
  <c r="G239" i="10"/>
  <c r="H239" i="10"/>
  <c r="I239" i="10"/>
  <c r="K239" i="10"/>
  <c r="L239" i="10"/>
  <c r="D240" i="10"/>
  <c r="G240" i="10"/>
  <c r="H240" i="10"/>
  <c r="I240" i="10"/>
  <c r="K240" i="10"/>
  <c r="L240" i="10"/>
  <c r="D241" i="10"/>
  <c r="G241" i="10"/>
  <c r="H241" i="10"/>
  <c r="I241" i="10"/>
  <c r="K241" i="10"/>
  <c r="L241" i="10"/>
  <c r="D242" i="10"/>
  <c r="G242" i="10"/>
  <c r="H242" i="10"/>
  <c r="I242" i="10"/>
  <c r="K242" i="10"/>
  <c r="L242" i="10"/>
  <c r="D243" i="10"/>
  <c r="G243" i="10"/>
  <c r="H243" i="10"/>
  <c r="I243" i="10"/>
  <c r="K243" i="10"/>
  <c r="L243" i="10"/>
  <c r="D244" i="10"/>
  <c r="G244" i="10"/>
  <c r="H244" i="10"/>
  <c r="I244" i="10"/>
  <c r="K244" i="10"/>
  <c r="L244" i="10"/>
  <c r="D245" i="10"/>
  <c r="G245" i="10"/>
  <c r="H245" i="10"/>
  <c r="I245" i="10"/>
  <c r="K245" i="10"/>
  <c r="L245" i="10"/>
  <c r="D246" i="10"/>
  <c r="G246" i="10"/>
  <c r="H246" i="10"/>
  <c r="I246" i="10"/>
  <c r="K246" i="10"/>
  <c r="L246" i="10"/>
  <c r="D247" i="10"/>
  <c r="G247" i="10"/>
  <c r="H247" i="10"/>
  <c r="I247" i="10"/>
  <c r="K247" i="10"/>
  <c r="L247" i="10"/>
  <c r="D248" i="10"/>
  <c r="G248" i="10"/>
  <c r="H248" i="10"/>
  <c r="I248" i="10"/>
  <c r="K248" i="10"/>
  <c r="L248" i="10"/>
  <c r="D249" i="10"/>
  <c r="G249" i="10"/>
  <c r="H249" i="10"/>
  <c r="I249" i="10"/>
  <c r="K249" i="10"/>
  <c r="L249" i="10"/>
  <c r="D250" i="10"/>
  <c r="G250" i="10"/>
  <c r="H250" i="10"/>
  <c r="I250" i="10"/>
  <c r="K250" i="10"/>
  <c r="L250" i="10"/>
  <c r="D251" i="10"/>
  <c r="G251" i="10"/>
  <c r="H251" i="10"/>
  <c r="I251" i="10"/>
  <c r="K251" i="10"/>
  <c r="L251" i="10"/>
  <c r="D252" i="10"/>
  <c r="G252" i="10"/>
  <c r="H252" i="10"/>
  <c r="I252" i="10"/>
  <c r="K252" i="10"/>
  <c r="L252" i="10"/>
  <c r="D253" i="10"/>
  <c r="G253" i="10"/>
  <c r="H253" i="10"/>
  <c r="I253" i="10"/>
  <c r="K253" i="10"/>
  <c r="L253" i="10"/>
  <c r="D254" i="10"/>
  <c r="G254" i="10"/>
  <c r="H254" i="10"/>
  <c r="I254" i="10"/>
  <c r="K254" i="10"/>
  <c r="L254" i="10"/>
  <c r="D255" i="10"/>
  <c r="G255" i="10"/>
  <c r="H255" i="10"/>
  <c r="I255" i="10"/>
  <c r="K255" i="10"/>
  <c r="L255" i="10"/>
  <c r="D256" i="10"/>
  <c r="G256" i="10"/>
  <c r="H256" i="10"/>
  <c r="I256" i="10"/>
  <c r="K256" i="10"/>
  <c r="L256" i="10"/>
  <c r="D257" i="10"/>
  <c r="G257" i="10"/>
  <c r="H257" i="10"/>
  <c r="I257" i="10"/>
  <c r="K257" i="10"/>
  <c r="L257" i="10"/>
  <c r="D258" i="10"/>
  <c r="G258" i="10"/>
  <c r="H258" i="10"/>
  <c r="I258" i="10"/>
  <c r="K258" i="10"/>
  <c r="L258" i="10"/>
  <c r="D259" i="10"/>
  <c r="G259" i="10"/>
  <c r="H259" i="10"/>
  <c r="I259" i="10"/>
  <c r="K259" i="10"/>
  <c r="L259" i="10"/>
  <c r="D260" i="10"/>
  <c r="G260" i="10"/>
  <c r="H260" i="10"/>
  <c r="I260" i="10"/>
  <c r="K260" i="10"/>
  <c r="L260" i="10"/>
  <c r="D261" i="10"/>
  <c r="G261" i="10"/>
  <c r="H261" i="10"/>
  <c r="I261" i="10"/>
  <c r="K261" i="10"/>
  <c r="L261" i="10"/>
  <c r="D262" i="10"/>
  <c r="G262" i="10"/>
  <c r="H262" i="10"/>
  <c r="I262" i="10"/>
  <c r="K262" i="10"/>
  <c r="L262" i="10"/>
  <c r="D263" i="10"/>
  <c r="G263" i="10"/>
  <c r="H263" i="10"/>
  <c r="I263" i="10"/>
  <c r="K263" i="10"/>
  <c r="L263" i="10"/>
  <c r="D264" i="10"/>
  <c r="G264" i="10"/>
  <c r="H264" i="10"/>
  <c r="I264" i="10"/>
  <c r="K264" i="10"/>
  <c r="L264" i="10"/>
  <c r="D265" i="10"/>
  <c r="G265" i="10"/>
  <c r="H265" i="10"/>
  <c r="I265" i="10"/>
  <c r="K265" i="10"/>
  <c r="L265" i="10"/>
  <c r="D266" i="10"/>
  <c r="G266" i="10"/>
  <c r="H266" i="10"/>
  <c r="I266" i="10"/>
  <c r="K266" i="10"/>
  <c r="L266" i="10"/>
  <c r="D267" i="10"/>
  <c r="G267" i="10"/>
  <c r="H267" i="10"/>
  <c r="I267" i="10"/>
  <c r="K267" i="10"/>
  <c r="L267" i="10"/>
  <c r="D268" i="10"/>
  <c r="G268" i="10"/>
  <c r="H268" i="10"/>
  <c r="I268" i="10"/>
  <c r="K268" i="10"/>
  <c r="L268" i="10"/>
  <c r="D269" i="10"/>
  <c r="G269" i="10"/>
  <c r="H269" i="10"/>
  <c r="I269" i="10"/>
  <c r="K269" i="10"/>
  <c r="L269" i="10"/>
  <c r="D270" i="10"/>
  <c r="G270" i="10"/>
  <c r="H270" i="10"/>
  <c r="I270" i="10"/>
  <c r="K270" i="10"/>
  <c r="L270" i="10"/>
  <c r="D271" i="10"/>
  <c r="G271" i="10"/>
  <c r="H271" i="10"/>
  <c r="I271" i="10"/>
  <c r="K271" i="10"/>
  <c r="L271" i="10"/>
  <c r="D272" i="10"/>
  <c r="G272" i="10"/>
  <c r="H272" i="10"/>
  <c r="I272" i="10"/>
  <c r="K272" i="10"/>
  <c r="L272" i="10"/>
  <c r="D273" i="10"/>
  <c r="G273" i="10"/>
  <c r="H273" i="10"/>
  <c r="I273" i="10"/>
  <c r="K273" i="10"/>
  <c r="L273" i="10"/>
  <c r="D274" i="10"/>
  <c r="G274" i="10"/>
  <c r="H274" i="10"/>
  <c r="I274" i="10"/>
  <c r="K274" i="10"/>
  <c r="L274" i="10"/>
  <c r="D275" i="10"/>
  <c r="G275" i="10"/>
  <c r="H275" i="10"/>
  <c r="I275" i="10"/>
  <c r="K275" i="10"/>
  <c r="L275" i="10"/>
  <c r="D276" i="10"/>
  <c r="G276" i="10"/>
  <c r="H276" i="10"/>
  <c r="I276" i="10"/>
  <c r="K276" i="10"/>
  <c r="L276" i="10"/>
  <c r="D277" i="10"/>
  <c r="G277" i="10"/>
  <c r="H277" i="10"/>
  <c r="I277" i="10"/>
  <c r="K277" i="10"/>
  <c r="L277" i="10"/>
  <c r="D278" i="10"/>
  <c r="G278" i="10"/>
  <c r="H278" i="10"/>
  <c r="I278" i="10"/>
  <c r="K278" i="10"/>
  <c r="L278" i="10"/>
  <c r="D279" i="10"/>
  <c r="G279" i="10"/>
  <c r="H279" i="10"/>
  <c r="I279" i="10"/>
  <c r="K279" i="10"/>
  <c r="L279" i="10"/>
  <c r="D280" i="10"/>
  <c r="G280" i="10"/>
  <c r="H280" i="10"/>
  <c r="I280" i="10"/>
  <c r="K280" i="10"/>
  <c r="L280" i="10"/>
  <c r="D281" i="10"/>
  <c r="G281" i="10"/>
  <c r="H281" i="10"/>
  <c r="I281" i="10"/>
  <c r="K281" i="10"/>
  <c r="L281" i="10"/>
  <c r="D282" i="10"/>
  <c r="G282" i="10"/>
  <c r="H282" i="10"/>
  <c r="I282" i="10"/>
  <c r="K282" i="10"/>
  <c r="L282" i="10"/>
  <c r="D283" i="10"/>
  <c r="G283" i="10"/>
  <c r="H283" i="10"/>
  <c r="I283" i="10"/>
  <c r="K283" i="10"/>
  <c r="L283" i="10"/>
  <c r="D284" i="10"/>
  <c r="G284" i="10"/>
  <c r="H284" i="10"/>
  <c r="I284" i="10"/>
  <c r="K284" i="10"/>
  <c r="L284" i="10"/>
  <c r="D285" i="10"/>
  <c r="G285" i="10"/>
  <c r="H285" i="10"/>
  <c r="I285" i="10"/>
  <c r="K285" i="10"/>
  <c r="L285" i="10"/>
  <c r="D286" i="10"/>
  <c r="G286" i="10"/>
  <c r="H286" i="10"/>
  <c r="I286" i="10"/>
  <c r="K286" i="10"/>
  <c r="L286" i="10"/>
  <c r="D287" i="10"/>
  <c r="G287" i="10"/>
  <c r="H287" i="10"/>
  <c r="I287" i="10"/>
  <c r="K287" i="10"/>
  <c r="L287" i="10"/>
  <c r="D288" i="10"/>
  <c r="G288" i="10"/>
  <c r="H288" i="10"/>
  <c r="I288" i="10"/>
  <c r="K288" i="10"/>
  <c r="L288" i="10"/>
  <c r="D289" i="10"/>
  <c r="G289" i="10"/>
  <c r="H289" i="10"/>
  <c r="I289" i="10"/>
  <c r="K289" i="10"/>
  <c r="L289" i="10"/>
  <c r="D290" i="10"/>
  <c r="G290" i="10"/>
  <c r="H290" i="10"/>
  <c r="I290" i="10"/>
  <c r="K290" i="10"/>
  <c r="L290" i="10"/>
  <c r="D291" i="10"/>
  <c r="G291" i="10"/>
  <c r="H291" i="10"/>
  <c r="I291" i="10"/>
  <c r="K291" i="10"/>
  <c r="L291" i="10"/>
  <c r="D292" i="10"/>
  <c r="G292" i="10"/>
  <c r="H292" i="10"/>
  <c r="I292" i="10"/>
  <c r="K292" i="10"/>
  <c r="L292" i="10"/>
  <c r="D293" i="10"/>
  <c r="G293" i="10"/>
  <c r="H293" i="10"/>
  <c r="I293" i="10"/>
  <c r="K293" i="10"/>
  <c r="L293" i="10"/>
  <c r="D294" i="10"/>
  <c r="G294" i="10"/>
  <c r="H294" i="10"/>
  <c r="I294" i="10"/>
  <c r="K294" i="10"/>
  <c r="L294" i="10"/>
  <c r="D295" i="10"/>
  <c r="G295" i="10"/>
  <c r="H295" i="10"/>
  <c r="I295" i="10"/>
  <c r="K295" i="10"/>
  <c r="L295" i="10"/>
  <c r="D296" i="10"/>
  <c r="G296" i="10"/>
  <c r="H296" i="10"/>
  <c r="I296" i="10"/>
  <c r="K296" i="10"/>
  <c r="L296" i="10"/>
  <c r="D297" i="10"/>
  <c r="G297" i="10"/>
  <c r="H297" i="10"/>
  <c r="I297" i="10"/>
  <c r="K297" i="10"/>
  <c r="L297" i="10"/>
  <c r="D298" i="10"/>
  <c r="G298" i="10"/>
  <c r="H298" i="10"/>
  <c r="I298" i="10"/>
  <c r="K298" i="10"/>
  <c r="L298" i="10"/>
  <c r="D299" i="10"/>
  <c r="G299" i="10"/>
  <c r="H299" i="10"/>
  <c r="I299" i="10"/>
  <c r="K299" i="10"/>
  <c r="L299" i="10"/>
  <c r="D300" i="10"/>
  <c r="G300" i="10"/>
  <c r="H300" i="10"/>
  <c r="I300" i="10"/>
  <c r="K300" i="10"/>
  <c r="L300" i="10"/>
  <c r="D301" i="10"/>
  <c r="G301" i="10"/>
  <c r="H301" i="10"/>
  <c r="I301" i="10"/>
  <c r="K301" i="10"/>
  <c r="L301" i="10"/>
  <c r="D302" i="10"/>
  <c r="G302" i="10"/>
  <c r="H302" i="10"/>
  <c r="I302" i="10"/>
  <c r="K302" i="10"/>
  <c r="L302" i="10"/>
  <c r="D303" i="10"/>
  <c r="G303" i="10"/>
  <c r="H303" i="10"/>
  <c r="I303" i="10"/>
  <c r="K303" i="10"/>
  <c r="L303" i="10"/>
  <c r="D304" i="10"/>
  <c r="G304" i="10"/>
  <c r="H304" i="10"/>
  <c r="I304" i="10"/>
  <c r="K304" i="10"/>
  <c r="L304" i="10"/>
  <c r="D305" i="10"/>
  <c r="G305" i="10"/>
  <c r="H305" i="10"/>
  <c r="I305" i="10"/>
  <c r="K305" i="10"/>
  <c r="L305" i="10"/>
  <c r="D306" i="10"/>
  <c r="G306" i="10"/>
  <c r="H306" i="10"/>
  <c r="I306" i="10"/>
  <c r="K306" i="10"/>
  <c r="L306" i="10"/>
  <c r="D307" i="10"/>
  <c r="G307" i="10"/>
  <c r="H307" i="10"/>
  <c r="I307" i="10"/>
  <c r="K307" i="10"/>
  <c r="L307" i="10"/>
  <c r="D308" i="10"/>
  <c r="G308" i="10"/>
  <c r="H308" i="10"/>
  <c r="I308" i="10"/>
  <c r="K308" i="10"/>
  <c r="L308" i="10"/>
  <c r="D309" i="10"/>
  <c r="G309" i="10"/>
  <c r="H309" i="10"/>
  <c r="I309" i="10"/>
  <c r="K309" i="10"/>
  <c r="L309" i="10"/>
  <c r="D310" i="10"/>
  <c r="G310" i="10"/>
  <c r="H310" i="10"/>
  <c r="I310" i="10"/>
  <c r="K310" i="10"/>
  <c r="L310" i="10"/>
  <c r="D311" i="10"/>
  <c r="G311" i="10"/>
  <c r="H311" i="10"/>
  <c r="I311" i="10"/>
  <c r="K311" i="10"/>
  <c r="L311" i="10"/>
  <c r="D312" i="10"/>
  <c r="G312" i="10"/>
  <c r="H312" i="10"/>
  <c r="I312" i="10"/>
  <c r="K312" i="10"/>
  <c r="L312" i="10"/>
  <c r="D313" i="10"/>
  <c r="G313" i="10"/>
  <c r="H313" i="10"/>
  <c r="I313" i="10"/>
  <c r="K313" i="10"/>
  <c r="L313" i="10"/>
  <c r="D314" i="10"/>
  <c r="G314" i="10"/>
  <c r="H314" i="10"/>
  <c r="I314" i="10"/>
  <c r="K314" i="10"/>
  <c r="L314" i="10"/>
  <c r="D315" i="10"/>
  <c r="G315" i="10"/>
  <c r="H315" i="10"/>
  <c r="I315" i="10"/>
  <c r="K315" i="10"/>
  <c r="L315" i="10"/>
  <c r="D316" i="10"/>
  <c r="G316" i="10"/>
  <c r="H316" i="10"/>
  <c r="I316" i="10"/>
  <c r="K316" i="10"/>
  <c r="L316" i="10"/>
  <c r="D317" i="10"/>
  <c r="G317" i="10"/>
  <c r="H317" i="10"/>
  <c r="I317" i="10"/>
  <c r="K317" i="10"/>
  <c r="L317" i="10"/>
  <c r="D318" i="10"/>
  <c r="G318" i="10"/>
  <c r="H318" i="10"/>
  <c r="I318" i="10"/>
  <c r="K318" i="10"/>
  <c r="L318" i="10"/>
  <c r="D319" i="10"/>
  <c r="G319" i="10"/>
  <c r="H319" i="10"/>
  <c r="I319" i="10"/>
  <c r="K319" i="10"/>
  <c r="L319" i="10"/>
  <c r="D320" i="10"/>
  <c r="G320" i="10"/>
  <c r="H320" i="10"/>
  <c r="I320" i="10"/>
  <c r="K320" i="10"/>
  <c r="L320" i="10"/>
  <c r="D321" i="10"/>
  <c r="G321" i="10"/>
  <c r="H321" i="10"/>
  <c r="I321" i="10"/>
  <c r="K321" i="10"/>
  <c r="L321" i="10"/>
  <c r="D322" i="10"/>
  <c r="G322" i="10"/>
  <c r="H322" i="10"/>
  <c r="I322" i="10"/>
  <c r="K322" i="10"/>
  <c r="L322" i="10"/>
  <c r="D323" i="10"/>
  <c r="G323" i="10"/>
  <c r="H323" i="10"/>
  <c r="I323" i="10"/>
  <c r="K323" i="10"/>
  <c r="L323" i="10"/>
  <c r="D324" i="10"/>
  <c r="G324" i="10"/>
  <c r="H324" i="10"/>
  <c r="I324" i="10"/>
  <c r="K324" i="10"/>
  <c r="L324" i="10"/>
  <c r="D325" i="10"/>
  <c r="G325" i="10"/>
  <c r="H325" i="10"/>
  <c r="I325" i="10"/>
  <c r="K325" i="10"/>
  <c r="L325" i="10"/>
  <c r="D326" i="10"/>
  <c r="G326" i="10"/>
  <c r="H326" i="10"/>
  <c r="I326" i="10"/>
  <c r="K326" i="10"/>
  <c r="L326" i="10"/>
  <c r="D327" i="10"/>
  <c r="G327" i="10"/>
  <c r="H327" i="10"/>
  <c r="I327" i="10"/>
  <c r="K327" i="10"/>
  <c r="L327" i="10"/>
  <c r="D328" i="10"/>
  <c r="G328" i="10"/>
  <c r="H328" i="10"/>
  <c r="I328" i="10"/>
  <c r="K328" i="10"/>
  <c r="L328" i="10"/>
  <c r="D329" i="10"/>
  <c r="G329" i="10"/>
  <c r="H329" i="10"/>
  <c r="I329" i="10"/>
  <c r="K329" i="10"/>
  <c r="L329" i="10"/>
  <c r="D330" i="10"/>
  <c r="G330" i="10"/>
  <c r="H330" i="10"/>
  <c r="I330" i="10"/>
  <c r="K330" i="10"/>
  <c r="L330" i="10"/>
  <c r="D331" i="10"/>
  <c r="G331" i="10"/>
  <c r="H331" i="10"/>
  <c r="I331" i="10"/>
  <c r="K331" i="10"/>
  <c r="L331" i="10"/>
  <c r="D332" i="10"/>
  <c r="G332" i="10"/>
  <c r="H332" i="10"/>
  <c r="I332" i="10"/>
  <c r="K332" i="10"/>
  <c r="L332" i="10"/>
  <c r="D333" i="10"/>
  <c r="G333" i="10"/>
  <c r="H333" i="10"/>
  <c r="I333" i="10"/>
  <c r="K333" i="10"/>
  <c r="L333" i="10"/>
  <c r="D334" i="10"/>
  <c r="G334" i="10"/>
  <c r="H334" i="10"/>
  <c r="I334" i="10"/>
  <c r="K334" i="10"/>
  <c r="L334" i="10"/>
  <c r="D335" i="10"/>
  <c r="G335" i="10"/>
  <c r="H335" i="10"/>
  <c r="I335" i="10"/>
  <c r="K335" i="10"/>
  <c r="L335" i="10"/>
  <c r="D336" i="10"/>
  <c r="G336" i="10"/>
  <c r="H336" i="10"/>
  <c r="I336" i="10"/>
  <c r="K336" i="10"/>
  <c r="L336" i="10"/>
  <c r="D337" i="10"/>
  <c r="G337" i="10"/>
  <c r="H337" i="10"/>
  <c r="I337" i="10"/>
  <c r="K337" i="10"/>
  <c r="L337" i="10"/>
  <c r="D338" i="10"/>
  <c r="G338" i="10"/>
  <c r="H338" i="10"/>
  <c r="I338" i="10"/>
  <c r="K338" i="10"/>
  <c r="L338" i="10"/>
  <c r="D339" i="10"/>
  <c r="G339" i="10"/>
  <c r="H339" i="10"/>
  <c r="I339" i="10"/>
  <c r="K339" i="10"/>
  <c r="L339" i="10"/>
  <c r="D340" i="10"/>
  <c r="G340" i="10"/>
  <c r="H340" i="10"/>
  <c r="I340" i="10"/>
  <c r="K340" i="10"/>
  <c r="L340" i="10"/>
  <c r="D341" i="10"/>
  <c r="G341" i="10"/>
  <c r="H341" i="10"/>
  <c r="I341" i="10"/>
  <c r="K341" i="10"/>
  <c r="L341" i="10"/>
  <c r="D342" i="10"/>
  <c r="G342" i="10"/>
  <c r="H342" i="10"/>
  <c r="I342" i="10"/>
  <c r="K342" i="10"/>
  <c r="L342" i="10"/>
  <c r="D343" i="10"/>
  <c r="G343" i="10"/>
  <c r="H343" i="10"/>
  <c r="I343" i="10"/>
  <c r="K343" i="10"/>
  <c r="L343" i="10"/>
  <c r="D344" i="10"/>
  <c r="G344" i="10"/>
  <c r="H344" i="10"/>
  <c r="I344" i="10"/>
  <c r="K344" i="10"/>
  <c r="L344" i="10"/>
  <c r="D345" i="10"/>
  <c r="G345" i="10"/>
  <c r="H345" i="10"/>
  <c r="I345" i="10"/>
  <c r="K345" i="10"/>
  <c r="L345" i="10"/>
  <c r="D346" i="10"/>
  <c r="G346" i="10"/>
  <c r="H346" i="10"/>
  <c r="I346" i="10"/>
  <c r="K346" i="10"/>
  <c r="L346" i="10"/>
  <c r="D347" i="10"/>
  <c r="G347" i="10"/>
  <c r="H347" i="10"/>
  <c r="I347" i="10"/>
  <c r="K347" i="10"/>
  <c r="L347" i="10"/>
  <c r="D348" i="10"/>
  <c r="G348" i="10"/>
  <c r="H348" i="10"/>
  <c r="I348" i="10"/>
  <c r="K348" i="10"/>
  <c r="L348" i="10"/>
  <c r="D349" i="10"/>
  <c r="G349" i="10"/>
  <c r="H349" i="10"/>
  <c r="I349" i="10"/>
  <c r="K349" i="10"/>
  <c r="L349" i="10"/>
  <c r="D350" i="10"/>
  <c r="G350" i="10"/>
  <c r="H350" i="10"/>
  <c r="I350" i="10"/>
  <c r="K350" i="10"/>
  <c r="L350" i="10"/>
  <c r="D351" i="10"/>
  <c r="G351" i="10"/>
  <c r="H351" i="10"/>
  <c r="I351" i="10"/>
  <c r="K351" i="10"/>
  <c r="L351" i="10"/>
  <c r="D352" i="10"/>
  <c r="G352" i="10"/>
  <c r="H352" i="10"/>
  <c r="I352" i="10"/>
  <c r="K352" i="10"/>
  <c r="L352" i="10"/>
  <c r="D353" i="10"/>
  <c r="G353" i="10"/>
  <c r="H353" i="10"/>
  <c r="I353" i="10"/>
  <c r="K353" i="10"/>
  <c r="L353" i="10"/>
  <c r="D354" i="10"/>
  <c r="G354" i="10"/>
  <c r="H354" i="10"/>
  <c r="I354" i="10"/>
  <c r="K354" i="10"/>
  <c r="L354" i="10"/>
  <c r="D355" i="10"/>
  <c r="G355" i="10"/>
  <c r="H355" i="10"/>
  <c r="I355" i="10"/>
  <c r="K355" i="10"/>
  <c r="L355" i="10"/>
  <c r="D356" i="10"/>
  <c r="G356" i="10"/>
  <c r="H356" i="10"/>
  <c r="I356" i="10"/>
  <c r="K356" i="10"/>
  <c r="L356" i="10"/>
  <c r="D357" i="10"/>
  <c r="G357" i="10"/>
  <c r="H357" i="10"/>
  <c r="I357" i="10"/>
  <c r="K357" i="10"/>
  <c r="L357" i="10"/>
  <c r="D358" i="10"/>
  <c r="G358" i="10"/>
  <c r="H358" i="10"/>
  <c r="I358" i="10"/>
  <c r="K358" i="10"/>
  <c r="L358" i="10"/>
  <c r="D359" i="10"/>
  <c r="G359" i="10"/>
  <c r="H359" i="10"/>
  <c r="I359" i="10"/>
  <c r="K359" i="10"/>
  <c r="L359" i="10"/>
  <c r="D360" i="10"/>
  <c r="G360" i="10"/>
  <c r="H360" i="10"/>
  <c r="I360" i="10"/>
  <c r="K360" i="10"/>
  <c r="L360" i="10"/>
  <c r="D361" i="10"/>
  <c r="G361" i="10"/>
  <c r="H361" i="10"/>
  <c r="I361" i="10"/>
  <c r="K361" i="10"/>
  <c r="L361" i="10"/>
  <c r="D362" i="10"/>
  <c r="G362" i="10"/>
  <c r="H362" i="10"/>
  <c r="I362" i="10"/>
  <c r="K362" i="10"/>
  <c r="L362" i="10"/>
  <c r="D363" i="10"/>
  <c r="G363" i="10"/>
  <c r="H363" i="10"/>
  <c r="I363" i="10"/>
  <c r="K363" i="10"/>
  <c r="L363" i="10"/>
  <c r="D364" i="10"/>
  <c r="G364" i="10"/>
  <c r="H364" i="10"/>
  <c r="I364" i="10"/>
  <c r="K364" i="10"/>
  <c r="L364" i="10"/>
  <c r="D365" i="10"/>
  <c r="G365" i="10"/>
  <c r="H365" i="10"/>
  <c r="I365" i="10"/>
  <c r="K365" i="10"/>
  <c r="L365" i="10"/>
  <c r="D366" i="10"/>
  <c r="G366" i="10"/>
  <c r="H366" i="10"/>
  <c r="I366" i="10"/>
  <c r="K366" i="10"/>
  <c r="L366" i="10"/>
  <c r="D367" i="10"/>
  <c r="G367" i="10"/>
  <c r="H367" i="10"/>
  <c r="I367" i="10"/>
  <c r="K367" i="10"/>
  <c r="L367" i="10"/>
  <c r="D368" i="10"/>
  <c r="G368" i="10"/>
  <c r="H368" i="10"/>
  <c r="I368" i="10"/>
  <c r="K368" i="10"/>
  <c r="L368" i="10"/>
  <c r="D369" i="10"/>
  <c r="G369" i="10"/>
  <c r="H369" i="10"/>
  <c r="I369" i="10"/>
  <c r="K369" i="10"/>
  <c r="L369" i="10"/>
  <c r="D370" i="10"/>
  <c r="G370" i="10"/>
  <c r="H370" i="10"/>
  <c r="I370" i="10"/>
  <c r="K370" i="10"/>
  <c r="L370" i="10"/>
  <c r="D371" i="10"/>
  <c r="G371" i="10"/>
  <c r="H371" i="10"/>
  <c r="I371" i="10"/>
  <c r="K371" i="10"/>
  <c r="L371" i="10"/>
  <c r="D372" i="10"/>
  <c r="G372" i="10"/>
  <c r="H372" i="10"/>
  <c r="I372" i="10"/>
  <c r="K372" i="10"/>
  <c r="L372" i="10"/>
  <c r="D373" i="10"/>
  <c r="G373" i="10"/>
  <c r="H373" i="10"/>
  <c r="I373" i="10"/>
  <c r="K373" i="10"/>
  <c r="L373" i="10"/>
  <c r="D374" i="10"/>
  <c r="G374" i="10"/>
  <c r="H374" i="10"/>
  <c r="I374" i="10"/>
  <c r="K374" i="10"/>
  <c r="L374" i="10"/>
  <c r="D375" i="10"/>
  <c r="G375" i="10"/>
  <c r="H375" i="10"/>
  <c r="I375" i="10"/>
  <c r="K375" i="10"/>
  <c r="L375" i="10"/>
  <c r="D376" i="10"/>
  <c r="G376" i="10"/>
  <c r="H376" i="10"/>
  <c r="I376" i="10"/>
  <c r="K376" i="10"/>
  <c r="L376" i="10"/>
  <c r="D377" i="10"/>
  <c r="G377" i="10"/>
  <c r="H377" i="10"/>
  <c r="I377" i="10"/>
  <c r="K377" i="10"/>
  <c r="L377" i="10"/>
  <c r="D378" i="10"/>
  <c r="G378" i="10"/>
  <c r="H378" i="10"/>
  <c r="I378" i="10"/>
  <c r="K378" i="10"/>
  <c r="L378" i="10"/>
  <c r="D379" i="10"/>
  <c r="G379" i="10"/>
  <c r="H379" i="10"/>
  <c r="I379" i="10"/>
  <c r="K379" i="10"/>
  <c r="L379" i="10"/>
  <c r="D380" i="10"/>
  <c r="G380" i="10"/>
  <c r="H380" i="10"/>
  <c r="I380" i="10"/>
  <c r="K380" i="10"/>
  <c r="L380" i="10"/>
  <c r="D381" i="10"/>
  <c r="G381" i="10"/>
  <c r="H381" i="10"/>
  <c r="I381" i="10"/>
  <c r="K381" i="10"/>
  <c r="L381" i="10"/>
  <c r="D382" i="10"/>
  <c r="G382" i="10"/>
  <c r="H382" i="10"/>
  <c r="I382" i="10"/>
  <c r="K382" i="10"/>
  <c r="L382" i="10"/>
  <c r="D383" i="10"/>
  <c r="G383" i="10"/>
  <c r="H383" i="10"/>
  <c r="I383" i="10"/>
  <c r="K383" i="10"/>
  <c r="L383" i="10"/>
  <c r="D384" i="10"/>
  <c r="G384" i="10"/>
  <c r="H384" i="10"/>
  <c r="I384" i="10"/>
  <c r="K384" i="10"/>
  <c r="L384" i="10"/>
  <c r="D385" i="10"/>
  <c r="G385" i="10"/>
  <c r="H385" i="10"/>
  <c r="I385" i="10"/>
  <c r="K385" i="10"/>
  <c r="L385" i="10"/>
  <c r="D386" i="10"/>
  <c r="G386" i="10"/>
  <c r="H386" i="10"/>
  <c r="I386" i="10"/>
  <c r="K386" i="10"/>
  <c r="L386" i="10"/>
  <c r="D387" i="10"/>
  <c r="G387" i="10"/>
  <c r="H387" i="10"/>
  <c r="I387" i="10"/>
  <c r="K387" i="10"/>
  <c r="L387" i="10"/>
  <c r="D388" i="10"/>
  <c r="G388" i="10"/>
  <c r="H388" i="10"/>
  <c r="I388" i="10"/>
  <c r="K388" i="10"/>
  <c r="L388" i="10"/>
  <c r="D389" i="10"/>
  <c r="G389" i="10"/>
  <c r="H389" i="10"/>
  <c r="I389" i="10"/>
  <c r="K389" i="10"/>
  <c r="L389" i="10"/>
  <c r="D390" i="10"/>
  <c r="G390" i="10"/>
  <c r="H390" i="10"/>
  <c r="I390" i="10"/>
  <c r="K390" i="10"/>
  <c r="L390" i="10"/>
  <c r="D391" i="10"/>
  <c r="G391" i="10"/>
  <c r="H391" i="10"/>
  <c r="I391" i="10"/>
  <c r="K391" i="10"/>
  <c r="L391" i="10"/>
  <c r="D392" i="10"/>
  <c r="G392" i="10"/>
  <c r="H392" i="10"/>
  <c r="I392" i="10"/>
  <c r="K392" i="10"/>
  <c r="L392" i="10"/>
  <c r="D393" i="10"/>
  <c r="G393" i="10"/>
  <c r="H393" i="10"/>
  <c r="I393" i="10"/>
  <c r="K393" i="10"/>
  <c r="L393" i="10"/>
  <c r="D394" i="10"/>
  <c r="G394" i="10"/>
  <c r="H394" i="10"/>
  <c r="I394" i="10"/>
  <c r="K394" i="10"/>
  <c r="L394" i="10"/>
  <c r="D395" i="10"/>
  <c r="G395" i="10"/>
  <c r="H395" i="10"/>
  <c r="I395" i="10"/>
  <c r="K395" i="10"/>
  <c r="L395" i="10"/>
  <c r="D396" i="10"/>
  <c r="G396" i="10"/>
  <c r="H396" i="10"/>
  <c r="I396" i="10"/>
  <c r="K396" i="10"/>
  <c r="L396" i="10"/>
  <c r="D397" i="10"/>
  <c r="G397" i="10"/>
  <c r="H397" i="10"/>
  <c r="I397" i="10"/>
  <c r="K397" i="10"/>
  <c r="L397" i="10"/>
  <c r="D398" i="10"/>
  <c r="G398" i="10"/>
  <c r="H398" i="10"/>
  <c r="I398" i="10"/>
  <c r="K398" i="10"/>
  <c r="L398" i="10"/>
  <c r="D399" i="10"/>
  <c r="G399" i="10"/>
  <c r="H399" i="10"/>
  <c r="I399" i="10"/>
  <c r="K399" i="10"/>
  <c r="L399" i="10"/>
  <c r="D400" i="10"/>
  <c r="G400" i="10"/>
  <c r="H400" i="10"/>
  <c r="I400" i="10"/>
  <c r="K400" i="10"/>
  <c r="L400" i="10"/>
  <c r="D401" i="10"/>
  <c r="G401" i="10"/>
  <c r="H401" i="10"/>
  <c r="I401" i="10"/>
  <c r="K401" i="10"/>
  <c r="L401" i="10"/>
  <c r="D402" i="10"/>
  <c r="G402" i="10"/>
  <c r="H402" i="10"/>
  <c r="I402" i="10"/>
  <c r="K402" i="10"/>
  <c r="L402" i="10"/>
  <c r="D403" i="10"/>
  <c r="G403" i="10"/>
  <c r="H403" i="10"/>
  <c r="I403" i="10"/>
  <c r="K403" i="10"/>
  <c r="L403" i="10"/>
  <c r="D404" i="10"/>
  <c r="G404" i="10"/>
  <c r="H404" i="10"/>
  <c r="I404" i="10"/>
  <c r="K404" i="10"/>
  <c r="L404" i="10"/>
  <c r="D405" i="10"/>
  <c r="G405" i="10"/>
  <c r="H405" i="10"/>
  <c r="I405" i="10"/>
  <c r="K405" i="10"/>
  <c r="L405" i="10"/>
  <c r="D406" i="10"/>
  <c r="G406" i="10"/>
  <c r="H406" i="10"/>
  <c r="I406" i="10"/>
  <c r="K406" i="10"/>
  <c r="L406" i="10"/>
  <c r="D407" i="10"/>
  <c r="G407" i="10"/>
  <c r="H407" i="10"/>
  <c r="I407" i="10"/>
  <c r="K407" i="10"/>
  <c r="L407" i="10"/>
  <c r="D408" i="10"/>
  <c r="G408" i="10"/>
  <c r="H408" i="10"/>
  <c r="I408" i="10"/>
  <c r="K408" i="10"/>
  <c r="L408" i="10"/>
  <c r="D409" i="10"/>
  <c r="G409" i="10"/>
  <c r="H409" i="10"/>
  <c r="I409" i="10"/>
  <c r="K409" i="10"/>
  <c r="L409" i="10"/>
  <c r="D410" i="10"/>
  <c r="G410" i="10"/>
  <c r="H410" i="10"/>
  <c r="I410" i="10"/>
  <c r="K410" i="10"/>
  <c r="L410" i="10"/>
  <c r="D411" i="10"/>
  <c r="G411" i="10"/>
  <c r="H411" i="10"/>
  <c r="I411" i="10"/>
  <c r="K411" i="10"/>
  <c r="L411" i="10"/>
  <c r="D412" i="10"/>
  <c r="G412" i="10"/>
  <c r="H412" i="10"/>
  <c r="I412" i="10"/>
  <c r="K412" i="10"/>
  <c r="L412" i="10"/>
  <c r="D413" i="10"/>
  <c r="G413" i="10"/>
  <c r="H413" i="10"/>
  <c r="I413" i="10"/>
  <c r="K413" i="10"/>
  <c r="L413" i="10"/>
  <c r="D414" i="10"/>
  <c r="G414" i="10"/>
  <c r="H414" i="10"/>
  <c r="I414" i="10"/>
  <c r="K414" i="10"/>
  <c r="L414" i="10"/>
  <c r="D415" i="10"/>
  <c r="G415" i="10"/>
  <c r="H415" i="10"/>
  <c r="I415" i="10"/>
  <c r="K415" i="10"/>
  <c r="L415" i="10"/>
  <c r="D416" i="10"/>
  <c r="G416" i="10"/>
  <c r="H416" i="10"/>
  <c r="I416" i="10"/>
  <c r="K416" i="10"/>
  <c r="L416" i="10"/>
  <c r="D417" i="10"/>
  <c r="G417" i="10"/>
  <c r="H417" i="10"/>
  <c r="I417" i="10"/>
  <c r="K417" i="10"/>
  <c r="L417" i="10"/>
  <c r="D418" i="10"/>
  <c r="G418" i="10"/>
  <c r="H418" i="10"/>
  <c r="I418" i="10"/>
  <c r="K418" i="10"/>
  <c r="L418" i="10"/>
  <c r="D419" i="10"/>
  <c r="G419" i="10"/>
  <c r="H419" i="10"/>
  <c r="I419" i="10"/>
  <c r="K419" i="10"/>
  <c r="L419" i="10"/>
  <c r="D420" i="10"/>
  <c r="G420" i="10"/>
  <c r="H420" i="10"/>
  <c r="I420" i="10"/>
  <c r="K420" i="10"/>
  <c r="L420" i="10"/>
  <c r="D421" i="10"/>
  <c r="G421" i="10"/>
  <c r="H421" i="10"/>
  <c r="I421" i="10"/>
  <c r="K421" i="10"/>
  <c r="L421" i="10"/>
  <c r="D422" i="10"/>
  <c r="G422" i="10"/>
  <c r="H422" i="10"/>
  <c r="I422" i="10"/>
  <c r="K422" i="10"/>
  <c r="L422" i="10"/>
  <c r="D423" i="10"/>
  <c r="G423" i="10"/>
  <c r="H423" i="10"/>
  <c r="I423" i="10"/>
  <c r="K423" i="10"/>
  <c r="L423" i="10"/>
  <c r="D424" i="10"/>
  <c r="G424" i="10"/>
  <c r="H424" i="10"/>
  <c r="I424" i="10"/>
  <c r="K424" i="10"/>
  <c r="L424" i="10"/>
  <c r="D425" i="10"/>
  <c r="G425" i="10"/>
  <c r="H425" i="10"/>
  <c r="I425" i="10"/>
  <c r="K425" i="10"/>
  <c r="L425" i="10"/>
  <c r="D426" i="10"/>
  <c r="G426" i="10"/>
  <c r="H426" i="10"/>
  <c r="I426" i="10"/>
  <c r="K426" i="10"/>
  <c r="L426" i="10"/>
  <c r="D427" i="10"/>
  <c r="G427" i="10"/>
  <c r="H427" i="10"/>
  <c r="I427" i="10"/>
  <c r="K427" i="10"/>
  <c r="L427" i="10"/>
  <c r="D428" i="10"/>
  <c r="G428" i="10"/>
  <c r="H428" i="10"/>
  <c r="I428" i="10"/>
  <c r="K428" i="10"/>
  <c r="L428" i="10"/>
  <c r="D429" i="10"/>
  <c r="G429" i="10"/>
  <c r="H429" i="10"/>
  <c r="I429" i="10"/>
  <c r="K429" i="10"/>
  <c r="L429" i="10"/>
  <c r="D430" i="10"/>
  <c r="G430" i="10"/>
  <c r="H430" i="10"/>
  <c r="I430" i="10"/>
  <c r="K430" i="10"/>
  <c r="L430" i="10"/>
  <c r="D431" i="10"/>
  <c r="G431" i="10"/>
  <c r="H431" i="10"/>
  <c r="I431" i="10"/>
  <c r="K431" i="10"/>
  <c r="L431" i="10"/>
  <c r="D432" i="10"/>
  <c r="G432" i="10"/>
  <c r="H432" i="10"/>
  <c r="I432" i="10"/>
  <c r="K432" i="10"/>
  <c r="L432" i="10"/>
  <c r="D433" i="10"/>
  <c r="G433" i="10"/>
  <c r="H433" i="10"/>
  <c r="I433" i="10"/>
  <c r="K433" i="10"/>
  <c r="L433" i="10"/>
  <c r="D434" i="10"/>
  <c r="G434" i="10"/>
  <c r="H434" i="10"/>
  <c r="I434" i="10"/>
  <c r="K434" i="10"/>
  <c r="L434" i="10"/>
  <c r="D435" i="10"/>
  <c r="G435" i="10"/>
  <c r="H435" i="10"/>
  <c r="I435" i="10"/>
  <c r="K435" i="10"/>
  <c r="L435" i="10"/>
  <c r="D436" i="10"/>
  <c r="G436" i="10"/>
  <c r="H436" i="10"/>
  <c r="I436" i="10"/>
  <c r="K436" i="10"/>
  <c r="L436" i="10"/>
  <c r="D437" i="10"/>
  <c r="G437" i="10"/>
  <c r="H437" i="10"/>
  <c r="I437" i="10"/>
  <c r="K437" i="10"/>
  <c r="L437" i="10"/>
  <c r="D438" i="10"/>
  <c r="G438" i="10"/>
  <c r="H438" i="10"/>
  <c r="I438" i="10"/>
  <c r="K438" i="10"/>
  <c r="L438" i="10"/>
  <c r="D439" i="10"/>
  <c r="G439" i="10"/>
  <c r="H439" i="10"/>
  <c r="I439" i="10"/>
  <c r="K439" i="10"/>
  <c r="L439" i="10"/>
  <c r="D440" i="10"/>
  <c r="G440" i="10"/>
  <c r="H440" i="10"/>
  <c r="I440" i="10"/>
  <c r="K440" i="10"/>
  <c r="L440" i="10"/>
  <c r="D441" i="10"/>
  <c r="G441" i="10"/>
  <c r="H441" i="10"/>
  <c r="I441" i="10"/>
  <c r="K441" i="10"/>
  <c r="L441" i="10"/>
  <c r="D442" i="10"/>
  <c r="G442" i="10"/>
  <c r="H442" i="10"/>
  <c r="I442" i="10"/>
  <c r="K442" i="10"/>
  <c r="L442" i="10"/>
  <c r="D443" i="10"/>
  <c r="G443" i="10"/>
  <c r="H443" i="10"/>
  <c r="I443" i="10"/>
  <c r="K443" i="10"/>
  <c r="L443" i="10"/>
  <c r="D444" i="10"/>
  <c r="G444" i="10"/>
  <c r="H444" i="10"/>
  <c r="I444" i="10"/>
  <c r="K444" i="10"/>
  <c r="L444" i="10"/>
  <c r="D445" i="10"/>
  <c r="G445" i="10"/>
  <c r="H445" i="10"/>
  <c r="I445" i="10"/>
  <c r="K445" i="10"/>
  <c r="L445" i="10"/>
  <c r="D446" i="10"/>
  <c r="G446" i="10"/>
  <c r="H446" i="10"/>
  <c r="I446" i="10"/>
  <c r="K446" i="10"/>
  <c r="L446" i="10"/>
  <c r="D447" i="10"/>
  <c r="G447" i="10"/>
  <c r="H447" i="10"/>
  <c r="I447" i="10"/>
  <c r="K447" i="10"/>
  <c r="L447" i="10"/>
  <c r="D448" i="10"/>
  <c r="G448" i="10"/>
  <c r="H448" i="10"/>
  <c r="I448" i="10"/>
  <c r="K448" i="10"/>
  <c r="L448" i="10"/>
  <c r="D449" i="10"/>
  <c r="G449" i="10"/>
  <c r="H449" i="10"/>
  <c r="I449" i="10"/>
  <c r="K449" i="10"/>
  <c r="L449" i="10"/>
  <c r="D450" i="10"/>
  <c r="G450" i="10"/>
  <c r="H450" i="10"/>
  <c r="I450" i="10"/>
  <c r="K450" i="10"/>
  <c r="L450" i="10"/>
  <c r="D451" i="10"/>
  <c r="G451" i="10"/>
  <c r="H451" i="10"/>
  <c r="I451" i="10"/>
  <c r="K451" i="10"/>
  <c r="L451" i="10"/>
  <c r="D452" i="10"/>
  <c r="G452" i="10"/>
  <c r="H452" i="10"/>
  <c r="I452" i="10"/>
  <c r="K452" i="10"/>
  <c r="L452" i="10"/>
  <c r="D453" i="10"/>
  <c r="G453" i="10"/>
  <c r="H453" i="10"/>
  <c r="I453" i="10"/>
  <c r="K453" i="10"/>
  <c r="L453" i="10"/>
  <c r="D454" i="10"/>
  <c r="G454" i="10"/>
  <c r="H454" i="10"/>
  <c r="I454" i="10"/>
  <c r="K454" i="10"/>
  <c r="L454" i="10"/>
  <c r="D455" i="10"/>
  <c r="G455" i="10"/>
  <c r="H455" i="10"/>
  <c r="I455" i="10"/>
  <c r="K455" i="10"/>
  <c r="L455" i="10"/>
  <c r="D456" i="10"/>
  <c r="G456" i="10"/>
  <c r="H456" i="10"/>
  <c r="I456" i="10"/>
  <c r="K456" i="10"/>
  <c r="L456" i="10"/>
  <c r="D457" i="10"/>
  <c r="G457" i="10"/>
  <c r="H457" i="10"/>
  <c r="I457" i="10"/>
  <c r="K457" i="10"/>
  <c r="L457" i="10"/>
  <c r="D458" i="10"/>
  <c r="G458" i="10"/>
  <c r="H458" i="10"/>
  <c r="I458" i="10"/>
  <c r="K458" i="10"/>
  <c r="L458" i="10"/>
  <c r="D459" i="10"/>
  <c r="G459" i="10"/>
  <c r="H459" i="10"/>
  <c r="I459" i="10"/>
  <c r="K459" i="10"/>
  <c r="L459" i="10"/>
  <c r="D460" i="10"/>
  <c r="G460" i="10"/>
  <c r="H460" i="10"/>
  <c r="I460" i="10"/>
  <c r="K460" i="10"/>
  <c r="L460" i="10"/>
  <c r="D461" i="10"/>
  <c r="G461" i="10"/>
  <c r="H461" i="10"/>
  <c r="I461" i="10"/>
  <c r="K461" i="10"/>
  <c r="L461" i="10"/>
  <c r="D462" i="10"/>
  <c r="G462" i="10"/>
  <c r="H462" i="10"/>
  <c r="I462" i="10"/>
  <c r="K462" i="10"/>
  <c r="L462" i="10"/>
  <c r="D463" i="10"/>
  <c r="G463" i="10"/>
  <c r="H463" i="10"/>
  <c r="I463" i="10"/>
  <c r="K463" i="10"/>
  <c r="L463" i="10"/>
  <c r="D464" i="10"/>
  <c r="G464" i="10"/>
  <c r="H464" i="10"/>
  <c r="I464" i="10"/>
  <c r="K464" i="10"/>
  <c r="L464" i="10"/>
  <c r="D465" i="10"/>
  <c r="G465" i="10"/>
  <c r="H465" i="10"/>
  <c r="I465" i="10"/>
  <c r="K465" i="10"/>
  <c r="L465" i="10"/>
  <c r="D466" i="10"/>
  <c r="G466" i="10"/>
  <c r="H466" i="10"/>
  <c r="I466" i="10"/>
  <c r="K466" i="10"/>
  <c r="L466" i="10"/>
  <c r="D467" i="10"/>
  <c r="G467" i="10"/>
  <c r="H467" i="10"/>
  <c r="I467" i="10"/>
  <c r="K467" i="10"/>
  <c r="L467" i="10"/>
  <c r="D468" i="10"/>
  <c r="G468" i="10"/>
  <c r="H468" i="10"/>
  <c r="I468" i="10"/>
  <c r="K468" i="10"/>
  <c r="L468" i="10"/>
  <c r="D469" i="10"/>
  <c r="G469" i="10"/>
  <c r="H469" i="10"/>
  <c r="I469" i="10"/>
  <c r="K469" i="10"/>
  <c r="L469" i="10"/>
  <c r="D470" i="10"/>
  <c r="G470" i="10"/>
  <c r="H470" i="10"/>
  <c r="I470" i="10"/>
  <c r="K470" i="10"/>
  <c r="L470" i="10"/>
  <c r="D471" i="10"/>
  <c r="G471" i="10"/>
  <c r="H471" i="10"/>
  <c r="I471" i="10"/>
  <c r="K471" i="10"/>
  <c r="L471" i="10"/>
  <c r="D472" i="10"/>
  <c r="G472" i="10"/>
  <c r="H472" i="10"/>
  <c r="I472" i="10"/>
  <c r="K472" i="10"/>
  <c r="L472" i="10"/>
  <c r="D473" i="10"/>
  <c r="G473" i="10"/>
  <c r="H473" i="10"/>
  <c r="I473" i="10"/>
  <c r="K473" i="10"/>
  <c r="L473" i="10"/>
  <c r="D474" i="10"/>
  <c r="G474" i="10"/>
  <c r="H474" i="10"/>
  <c r="I474" i="10"/>
  <c r="K474" i="10"/>
  <c r="L474" i="10"/>
  <c r="D475" i="10"/>
  <c r="G475" i="10"/>
  <c r="H475" i="10"/>
  <c r="I475" i="10"/>
  <c r="K475" i="10"/>
  <c r="L475" i="10"/>
  <c r="D476" i="10"/>
  <c r="G476" i="10"/>
  <c r="H476" i="10"/>
  <c r="I476" i="10"/>
  <c r="K476" i="10"/>
  <c r="L476" i="10"/>
  <c r="D477" i="10"/>
  <c r="G477" i="10"/>
  <c r="H477" i="10"/>
  <c r="I477" i="10"/>
  <c r="K477" i="10"/>
  <c r="L477" i="10"/>
  <c r="D478" i="10"/>
  <c r="G478" i="10"/>
  <c r="H478" i="10"/>
  <c r="I478" i="10"/>
  <c r="K478" i="10"/>
  <c r="L478" i="10"/>
  <c r="D479" i="10"/>
  <c r="G479" i="10"/>
  <c r="H479" i="10"/>
  <c r="I479" i="10"/>
  <c r="K479" i="10"/>
  <c r="L479" i="10"/>
  <c r="D480" i="10"/>
  <c r="G480" i="10"/>
  <c r="H480" i="10"/>
  <c r="I480" i="10"/>
  <c r="K480" i="10"/>
  <c r="L480" i="10"/>
  <c r="D481" i="10"/>
  <c r="G481" i="10"/>
  <c r="H481" i="10"/>
  <c r="I481" i="10"/>
  <c r="K481" i="10"/>
  <c r="L481" i="10"/>
  <c r="D482" i="10"/>
  <c r="G482" i="10"/>
  <c r="H482" i="10"/>
  <c r="I482" i="10"/>
  <c r="K482" i="10"/>
  <c r="L482" i="10"/>
  <c r="D483" i="10"/>
  <c r="G483" i="10"/>
  <c r="H483" i="10"/>
  <c r="I483" i="10"/>
  <c r="K483" i="10"/>
  <c r="L483" i="10"/>
  <c r="D484" i="10"/>
  <c r="G484" i="10"/>
  <c r="H484" i="10"/>
  <c r="I484" i="10"/>
  <c r="K484" i="10"/>
  <c r="L484" i="10"/>
  <c r="D485" i="10"/>
  <c r="G485" i="10"/>
  <c r="H485" i="10"/>
  <c r="I485" i="10"/>
  <c r="K485" i="10"/>
  <c r="L485" i="10"/>
  <c r="D486" i="10"/>
  <c r="G486" i="10"/>
  <c r="H486" i="10"/>
  <c r="I486" i="10"/>
  <c r="K486" i="10"/>
  <c r="L486" i="10"/>
  <c r="D487" i="10"/>
  <c r="G487" i="10"/>
  <c r="H487" i="10"/>
  <c r="I487" i="10"/>
  <c r="K487" i="10"/>
  <c r="L487" i="10"/>
  <c r="D488" i="10"/>
  <c r="G488" i="10"/>
  <c r="H488" i="10"/>
  <c r="I488" i="10"/>
  <c r="K488" i="10"/>
  <c r="L488" i="10"/>
  <c r="D489" i="10"/>
  <c r="G489" i="10"/>
  <c r="H489" i="10"/>
  <c r="I489" i="10"/>
  <c r="K489" i="10"/>
  <c r="L489" i="10"/>
  <c r="D490" i="10"/>
  <c r="G490" i="10"/>
  <c r="H490" i="10"/>
  <c r="I490" i="10"/>
  <c r="K490" i="10"/>
  <c r="L490" i="10"/>
  <c r="D491" i="10"/>
  <c r="G491" i="10"/>
  <c r="H491" i="10"/>
  <c r="I491" i="10"/>
  <c r="K491" i="10"/>
  <c r="L491" i="10"/>
  <c r="D492" i="10"/>
  <c r="G492" i="10"/>
  <c r="H492" i="10"/>
  <c r="I492" i="10"/>
  <c r="K492" i="10"/>
  <c r="L492" i="10"/>
  <c r="D493" i="10"/>
  <c r="G493" i="10"/>
  <c r="H493" i="10"/>
  <c r="I493" i="10"/>
  <c r="K493" i="10"/>
  <c r="L493" i="10"/>
  <c r="D494" i="10"/>
  <c r="G494" i="10"/>
  <c r="H494" i="10"/>
  <c r="I494" i="10"/>
  <c r="K494" i="10"/>
  <c r="L494" i="10"/>
  <c r="D495" i="10"/>
  <c r="G495" i="10"/>
  <c r="H495" i="10"/>
  <c r="I495" i="10"/>
  <c r="K495" i="10"/>
  <c r="L495" i="10"/>
  <c r="D496" i="10"/>
  <c r="G496" i="10"/>
  <c r="H496" i="10"/>
  <c r="I496" i="10"/>
  <c r="K496" i="10"/>
  <c r="L496" i="10"/>
  <c r="D497" i="10"/>
  <c r="G497" i="10"/>
  <c r="H497" i="10"/>
  <c r="I497" i="10"/>
  <c r="K497" i="10"/>
  <c r="L497" i="10"/>
  <c r="D498" i="10"/>
  <c r="G498" i="10"/>
  <c r="H498" i="10"/>
  <c r="I498" i="10"/>
  <c r="K498" i="10"/>
  <c r="L498" i="10"/>
  <c r="D499" i="10"/>
  <c r="G499" i="10"/>
  <c r="H499" i="10"/>
  <c r="I499" i="10"/>
  <c r="K499" i="10"/>
  <c r="L499" i="10"/>
  <c r="D500" i="10"/>
  <c r="G500" i="10"/>
  <c r="H500" i="10"/>
  <c r="I500" i="10"/>
  <c r="K500" i="10"/>
  <c r="L500" i="10"/>
  <c r="D501" i="10"/>
  <c r="G501" i="10"/>
  <c r="H501" i="10"/>
  <c r="I501" i="10"/>
  <c r="K501" i="10"/>
  <c r="L501" i="10"/>
  <c r="D502" i="10"/>
  <c r="G502" i="10"/>
  <c r="H502" i="10"/>
  <c r="I502" i="10"/>
  <c r="K502" i="10"/>
  <c r="L502" i="10"/>
  <c r="D503" i="10"/>
  <c r="G503" i="10"/>
  <c r="H503" i="10"/>
  <c r="I503" i="10"/>
  <c r="K503" i="10"/>
  <c r="L503" i="10"/>
  <c r="D504" i="10"/>
  <c r="G504" i="10"/>
  <c r="H504" i="10"/>
  <c r="I504" i="10"/>
  <c r="K504" i="10"/>
  <c r="L504" i="10"/>
  <c r="D505" i="10"/>
  <c r="G505" i="10"/>
  <c r="H505" i="10"/>
  <c r="I505" i="10"/>
  <c r="K505" i="10"/>
  <c r="L505" i="10"/>
  <c r="D506" i="10"/>
  <c r="G506" i="10"/>
  <c r="H506" i="10"/>
  <c r="I506" i="10"/>
  <c r="K506" i="10"/>
  <c r="L506" i="10"/>
  <c r="D507" i="10"/>
  <c r="G507" i="10"/>
  <c r="H507" i="10"/>
  <c r="I507" i="10"/>
  <c r="K507" i="10"/>
  <c r="L507" i="10"/>
  <c r="D508" i="10"/>
  <c r="G508" i="10"/>
  <c r="H508" i="10"/>
  <c r="I508" i="10"/>
  <c r="K508" i="10"/>
  <c r="L508" i="10"/>
  <c r="D509" i="10"/>
  <c r="G509" i="10"/>
  <c r="H509" i="10"/>
  <c r="I509" i="10"/>
  <c r="K509" i="10"/>
  <c r="L509" i="10"/>
  <c r="D510" i="10"/>
  <c r="G510" i="10"/>
  <c r="H510" i="10"/>
  <c r="I510" i="10"/>
  <c r="K510" i="10"/>
  <c r="L510" i="10"/>
  <c r="D511" i="10"/>
  <c r="G511" i="10"/>
  <c r="H511" i="10"/>
  <c r="I511" i="10"/>
  <c r="K511" i="10"/>
  <c r="L511" i="10"/>
  <c r="D512" i="10"/>
  <c r="G512" i="10"/>
  <c r="H512" i="10"/>
  <c r="I512" i="10"/>
  <c r="K512" i="10"/>
  <c r="L512" i="10"/>
  <c r="D513" i="10"/>
  <c r="G513" i="10"/>
  <c r="H513" i="10"/>
  <c r="I513" i="10"/>
  <c r="K513" i="10"/>
  <c r="L513" i="10"/>
  <c r="D514" i="10"/>
  <c r="G514" i="10"/>
  <c r="H514" i="10"/>
  <c r="I514" i="10"/>
  <c r="K514" i="10"/>
  <c r="L514" i="10"/>
  <c r="D515" i="10"/>
  <c r="G515" i="10"/>
  <c r="H515" i="10"/>
  <c r="I515" i="10"/>
  <c r="K515" i="10"/>
  <c r="L515" i="10"/>
  <c r="D516" i="10"/>
  <c r="G516" i="10"/>
  <c r="H516" i="10"/>
  <c r="I516" i="10"/>
  <c r="K516" i="10"/>
  <c r="L516" i="10"/>
  <c r="D517" i="10"/>
  <c r="G517" i="10"/>
  <c r="H517" i="10"/>
  <c r="I517" i="10"/>
  <c r="K517" i="10"/>
  <c r="L517" i="10"/>
  <c r="D518" i="10"/>
  <c r="G518" i="10"/>
  <c r="H518" i="10"/>
  <c r="I518" i="10"/>
  <c r="K518" i="10"/>
  <c r="L518" i="10"/>
  <c r="D519" i="10"/>
  <c r="G519" i="10"/>
  <c r="H519" i="10"/>
  <c r="I519" i="10"/>
  <c r="K519" i="10"/>
  <c r="L519" i="10"/>
  <c r="D520" i="10"/>
  <c r="G520" i="10"/>
  <c r="H520" i="10"/>
  <c r="I520" i="10"/>
  <c r="K520" i="10"/>
  <c r="L520" i="10"/>
  <c r="D521" i="10"/>
  <c r="G521" i="10"/>
  <c r="H521" i="10"/>
  <c r="I521" i="10"/>
  <c r="K521" i="10"/>
  <c r="L521" i="10"/>
  <c r="D522" i="10"/>
  <c r="G522" i="10"/>
  <c r="H522" i="10"/>
  <c r="I522" i="10"/>
  <c r="K522" i="10"/>
  <c r="L522" i="10"/>
  <c r="D523" i="10"/>
  <c r="G523" i="10"/>
  <c r="H523" i="10"/>
  <c r="I523" i="10"/>
  <c r="K523" i="10"/>
  <c r="L523" i="10"/>
  <c r="D524" i="10"/>
  <c r="G524" i="10"/>
  <c r="H524" i="10"/>
  <c r="I524" i="10"/>
  <c r="K524" i="10"/>
  <c r="L524" i="10"/>
  <c r="D525" i="10"/>
  <c r="G525" i="10"/>
  <c r="H525" i="10"/>
  <c r="I525" i="10"/>
  <c r="K525" i="10"/>
  <c r="L525" i="10"/>
  <c r="D526" i="10"/>
  <c r="G526" i="10"/>
  <c r="H526" i="10"/>
  <c r="I526" i="10"/>
  <c r="K526" i="10"/>
  <c r="L526" i="10"/>
  <c r="D527" i="10"/>
  <c r="G527" i="10"/>
  <c r="H527" i="10"/>
  <c r="I527" i="10"/>
  <c r="K527" i="10"/>
  <c r="L527" i="10"/>
  <c r="D528" i="10"/>
  <c r="G528" i="10"/>
  <c r="H528" i="10"/>
  <c r="I528" i="10"/>
  <c r="K528" i="10"/>
  <c r="L528" i="10"/>
  <c r="D529" i="10"/>
  <c r="G529" i="10"/>
  <c r="H529" i="10"/>
  <c r="I529" i="10"/>
  <c r="K529" i="10"/>
  <c r="L529" i="10"/>
  <c r="D530" i="10"/>
  <c r="G530" i="10"/>
  <c r="H530" i="10"/>
  <c r="I530" i="10"/>
  <c r="K530" i="10"/>
  <c r="L530" i="10"/>
  <c r="D531" i="10"/>
  <c r="G531" i="10"/>
  <c r="H531" i="10"/>
  <c r="I531" i="10"/>
  <c r="K531" i="10"/>
  <c r="L531" i="10"/>
  <c r="D532" i="10"/>
  <c r="G532" i="10"/>
  <c r="H532" i="10"/>
  <c r="I532" i="10"/>
  <c r="K532" i="10"/>
  <c r="L532" i="10"/>
  <c r="D533" i="10"/>
  <c r="G533" i="10"/>
  <c r="H533" i="10"/>
  <c r="I533" i="10"/>
  <c r="K533" i="10"/>
  <c r="L533" i="10"/>
  <c r="D534" i="10"/>
  <c r="G534" i="10"/>
  <c r="H534" i="10"/>
  <c r="I534" i="10"/>
  <c r="K534" i="10"/>
  <c r="L534" i="10"/>
  <c r="D535" i="10"/>
  <c r="G535" i="10"/>
  <c r="H535" i="10"/>
  <c r="I535" i="10"/>
  <c r="K535" i="10"/>
  <c r="L535" i="10"/>
  <c r="D536" i="10"/>
  <c r="G536" i="10"/>
  <c r="H536" i="10"/>
  <c r="I536" i="10"/>
  <c r="K536" i="10"/>
  <c r="L536" i="10"/>
  <c r="D537" i="10"/>
  <c r="G537" i="10"/>
  <c r="H537" i="10"/>
  <c r="I537" i="10"/>
  <c r="K537" i="10"/>
  <c r="L537" i="10"/>
  <c r="D538" i="10"/>
  <c r="G538" i="10"/>
  <c r="H538" i="10"/>
  <c r="I538" i="10"/>
  <c r="K538" i="10"/>
  <c r="L538" i="10"/>
  <c r="D539" i="10"/>
  <c r="G539" i="10"/>
  <c r="H539" i="10"/>
  <c r="I539" i="10"/>
  <c r="K539" i="10"/>
  <c r="L539" i="10"/>
  <c r="D540" i="10"/>
  <c r="G540" i="10"/>
  <c r="H540" i="10"/>
  <c r="I540" i="10"/>
  <c r="K540" i="10"/>
  <c r="L540" i="10"/>
  <c r="D541" i="10"/>
  <c r="G541" i="10"/>
  <c r="H541" i="10"/>
  <c r="I541" i="10"/>
  <c r="K541" i="10"/>
  <c r="L541" i="10"/>
  <c r="D542" i="10"/>
  <c r="G542" i="10"/>
  <c r="H542" i="10"/>
  <c r="I542" i="10"/>
  <c r="K542" i="10"/>
  <c r="L542" i="10"/>
  <c r="D543" i="10"/>
  <c r="G543" i="10"/>
  <c r="H543" i="10"/>
  <c r="I543" i="10"/>
  <c r="K543" i="10"/>
  <c r="L543" i="10"/>
  <c r="D544" i="10"/>
  <c r="G544" i="10"/>
  <c r="H544" i="10"/>
  <c r="I544" i="10"/>
  <c r="K544" i="10"/>
  <c r="L544" i="10"/>
  <c r="D545" i="10"/>
  <c r="G545" i="10"/>
  <c r="H545" i="10"/>
  <c r="I545" i="10"/>
  <c r="K545" i="10"/>
  <c r="L545" i="10"/>
  <c r="D546" i="10"/>
  <c r="G546" i="10"/>
  <c r="H546" i="10"/>
  <c r="I546" i="10"/>
  <c r="K546" i="10"/>
  <c r="L546" i="10"/>
  <c r="D547" i="10"/>
  <c r="G547" i="10"/>
  <c r="H547" i="10"/>
  <c r="I547" i="10"/>
  <c r="K547" i="10"/>
  <c r="L547" i="10"/>
  <c r="D548" i="10"/>
  <c r="G548" i="10"/>
  <c r="H548" i="10"/>
  <c r="I548" i="10"/>
  <c r="K548" i="10"/>
  <c r="L548" i="10"/>
  <c r="D549" i="10"/>
  <c r="G549" i="10"/>
  <c r="H549" i="10"/>
  <c r="I549" i="10"/>
  <c r="K549" i="10"/>
  <c r="L549" i="10"/>
  <c r="D550" i="10"/>
  <c r="G550" i="10"/>
  <c r="H550" i="10"/>
  <c r="I550" i="10"/>
  <c r="K550" i="10"/>
  <c r="L550" i="10"/>
  <c r="D551" i="10"/>
  <c r="G551" i="10"/>
  <c r="H551" i="10"/>
  <c r="I551" i="10"/>
  <c r="K551" i="10"/>
  <c r="L551" i="10"/>
  <c r="D552" i="10"/>
  <c r="G552" i="10"/>
  <c r="H552" i="10"/>
  <c r="I552" i="10"/>
  <c r="K552" i="10"/>
  <c r="L552" i="10"/>
  <c r="D553" i="10"/>
  <c r="G553" i="10"/>
  <c r="H553" i="10"/>
  <c r="I553" i="10"/>
  <c r="K553" i="10"/>
  <c r="L553" i="10"/>
  <c r="D554" i="10"/>
  <c r="G554" i="10"/>
  <c r="H554" i="10"/>
  <c r="I554" i="10"/>
  <c r="K554" i="10"/>
  <c r="L554" i="10"/>
  <c r="D555" i="10"/>
  <c r="G555" i="10"/>
  <c r="H555" i="10"/>
  <c r="I555" i="10"/>
  <c r="K555" i="10"/>
  <c r="L555" i="10"/>
  <c r="D556" i="10"/>
  <c r="G556" i="10"/>
  <c r="H556" i="10"/>
  <c r="I556" i="10"/>
  <c r="K556" i="10"/>
  <c r="L556" i="10"/>
  <c r="D557" i="10"/>
  <c r="G557" i="10"/>
  <c r="H557" i="10"/>
  <c r="I557" i="10"/>
  <c r="K557" i="10"/>
  <c r="L557" i="10"/>
  <c r="D558" i="10"/>
  <c r="G558" i="10"/>
  <c r="H558" i="10"/>
  <c r="I558" i="10"/>
  <c r="K558" i="10"/>
  <c r="L558" i="10"/>
  <c r="D559" i="10"/>
  <c r="G559" i="10"/>
  <c r="H559" i="10"/>
  <c r="I559" i="10"/>
  <c r="K559" i="10"/>
  <c r="L559" i="10"/>
  <c r="D560" i="10"/>
  <c r="G560" i="10"/>
  <c r="H560" i="10"/>
  <c r="I560" i="10"/>
  <c r="K560" i="10"/>
  <c r="L560" i="10"/>
  <c r="D561" i="10"/>
  <c r="G561" i="10"/>
  <c r="H561" i="10"/>
  <c r="I561" i="10"/>
  <c r="K561" i="10"/>
  <c r="L561" i="10"/>
  <c r="D562" i="10"/>
  <c r="G562" i="10"/>
  <c r="H562" i="10"/>
  <c r="I562" i="10"/>
  <c r="K562" i="10"/>
  <c r="L562" i="10"/>
  <c r="D563" i="10"/>
  <c r="G563" i="10"/>
  <c r="H563" i="10"/>
  <c r="I563" i="10"/>
  <c r="K563" i="10"/>
  <c r="L563" i="10"/>
  <c r="D564" i="10"/>
  <c r="G564" i="10"/>
  <c r="H564" i="10"/>
  <c r="I564" i="10"/>
  <c r="K564" i="10"/>
  <c r="L564" i="10"/>
  <c r="D565" i="10"/>
  <c r="G565" i="10"/>
  <c r="H565" i="10"/>
  <c r="I565" i="10"/>
  <c r="K565" i="10"/>
  <c r="L565" i="10"/>
  <c r="D566" i="10"/>
  <c r="G566" i="10"/>
  <c r="H566" i="10"/>
  <c r="I566" i="10"/>
  <c r="K566" i="10"/>
  <c r="L566" i="10"/>
  <c r="D567" i="10"/>
  <c r="G567" i="10"/>
  <c r="H567" i="10"/>
  <c r="I567" i="10"/>
  <c r="K567" i="10"/>
  <c r="L567" i="10"/>
  <c r="D568" i="10"/>
  <c r="G568" i="10"/>
  <c r="H568" i="10"/>
  <c r="I568" i="10"/>
  <c r="K568" i="10"/>
  <c r="L568" i="10"/>
  <c r="D569" i="10"/>
  <c r="G569" i="10"/>
  <c r="H569" i="10"/>
  <c r="I569" i="10"/>
  <c r="K569" i="10"/>
  <c r="L569" i="10"/>
  <c r="D570" i="10"/>
  <c r="G570" i="10"/>
  <c r="H570" i="10"/>
  <c r="I570" i="10"/>
  <c r="K570" i="10"/>
  <c r="L570" i="10"/>
  <c r="D571" i="10"/>
  <c r="G571" i="10"/>
  <c r="H571" i="10"/>
  <c r="I571" i="10"/>
  <c r="K571" i="10"/>
  <c r="L571" i="10"/>
  <c r="D572" i="10"/>
  <c r="G572" i="10"/>
  <c r="H572" i="10"/>
  <c r="I572" i="10"/>
  <c r="K572" i="10"/>
  <c r="L572" i="10"/>
  <c r="D573" i="10"/>
  <c r="G573" i="10"/>
  <c r="H573" i="10"/>
  <c r="I573" i="10"/>
  <c r="K573" i="10"/>
  <c r="L573" i="10"/>
  <c r="D574" i="10"/>
  <c r="G574" i="10"/>
  <c r="H574" i="10"/>
  <c r="I574" i="10"/>
  <c r="K574" i="10"/>
  <c r="L574" i="10"/>
  <c r="D575" i="10"/>
  <c r="G575" i="10"/>
  <c r="H575" i="10"/>
  <c r="I575" i="10"/>
  <c r="K575" i="10"/>
  <c r="L575" i="10"/>
  <c r="D576" i="10"/>
  <c r="G576" i="10"/>
  <c r="H576" i="10"/>
  <c r="I576" i="10"/>
  <c r="K576" i="10"/>
  <c r="L576" i="10"/>
  <c r="D577" i="10"/>
  <c r="G577" i="10"/>
  <c r="H577" i="10"/>
  <c r="I577" i="10"/>
  <c r="K577" i="10"/>
  <c r="L577" i="10"/>
  <c r="D578" i="10"/>
  <c r="G578" i="10"/>
  <c r="H578" i="10"/>
  <c r="I578" i="10"/>
  <c r="K578" i="10"/>
  <c r="L578" i="10"/>
  <c r="D579" i="10"/>
  <c r="G579" i="10"/>
  <c r="H579" i="10"/>
  <c r="I579" i="10"/>
  <c r="K579" i="10"/>
  <c r="L579" i="10"/>
  <c r="D580" i="10"/>
  <c r="G580" i="10"/>
  <c r="H580" i="10"/>
  <c r="I580" i="10"/>
  <c r="K580" i="10"/>
  <c r="L580" i="10"/>
  <c r="D581" i="10"/>
  <c r="G581" i="10"/>
  <c r="H581" i="10"/>
  <c r="I581" i="10"/>
  <c r="K581" i="10"/>
  <c r="L581" i="10"/>
  <c r="D582" i="10"/>
  <c r="G582" i="10"/>
  <c r="H582" i="10"/>
  <c r="I582" i="10"/>
  <c r="K582" i="10"/>
  <c r="L582" i="10"/>
  <c r="D583" i="10"/>
  <c r="G583" i="10"/>
  <c r="H583" i="10"/>
  <c r="I583" i="10"/>
  <c r="K583" i="10"/>
  <c r="L583" i="10"/>
  <c r="D584" i="10"/>
  <c r="G584" i="10"/>
  <c r="H584" i="10"/>
  <c r="I584" i="10"/>
  <c r="K584" i="10"/>
  <c r="L584" i="10"/>
  <c r="D585" i="10"/>
  <c r="G585" i="10"/>
  <c r="H585" i="10"/>
  <c r="I585" i="10"/>
  <c r="K585" i="10"/>
  <c r="L585" i="10"/>
  <c r="D586" i="10"/>
  <c r="G586" i="10"/>
  <c r="H586" i="10"/>
  <c r="I586" i="10"/>
  <c r="K586" i="10"/>
  <c r="L586" i="10"/>
  <c r="D587" i="10"/>
  <c r="G587" i="10"/>
  <c r="H587" i="10"/>
  <c r="I587" i="10"/>
  <c r="K587" i="10"/>
  <c r="L587" i="10"/>
  <c r="D588" i="10"/>
  <c r="G588" i="10"/>
  <c r="H588" i="10"/>
  <c r="I588" i="10"/>
  <c r="K588" i="10"/>
  <c r="L588" i="10"/>
  <c r="D589" i="10"/>
  <c r="G589" i="10"/>
  <c r="H589" i="10"/>
  <c r="I589" i="10"/>
  <c r="K589" i="10"/>
  <c r="L589" i="10"/>
  <c r="D590" i="10"/>
  <c r="G590" i="10"/>
  <c r="H590" i="10"/>
  <c r="I590" i="10"/>
  <c r="K590" i="10"/>
  <c r="L590" i="10"/>
  <c r="D591" i="10"/>
  <c r="G591" i="10"/>
  <c r="H591" i="10"/>
  <c r="I591" i="10"/>
  <c r="K591" i="10"/>
  <c r="L591" i="10"/>
  <c r="D592" i="10"/>
  <c r="G592" i="10"/>
  <c r="H592" i="10"/>
  <c r="I592" i="10"/>
  <c r="K592" i="10"/>
  <c r="L592" i="10"/>
  <c r="D593" i="10"/>
  <c r="G593" i="10"/>
  <c r="H593" i="10"/>
  <c r="I593" i="10"/>
  <c r="K593" i="10"/>
  <c r="L593" i="10"/>
  <c r="D594" i="10"/>
  <c r="G594" i="10"/>
  <c r="H594" i="10"/>
  <c r="I594" i="10"/>
  <c r="K594" i="10"/>
  <c r="L594" i="10"/>
  <c r="D595" i="10"/>
  <c r="G595" i="10"/>
  <c r="H595" i="10"/>
  <c r="I595" i="10"/>
  <c r="K595" i="10"/>
  <c r="L595" i="10"/>
  <c r="D596" i="10"/>
  <c r="G596" i="10"/>
  <c r="H596" i="10"/>
  <c r="I596" i="10"/>
  <c r="K596" i="10"/>
  <c r="L596" i="10"/>
  <c r="D597" i="10"/>
  <c r="G597" i="10"/>
  <c r="H597" i="10"/>
  <c r="I597" i="10"/>
  <c r="K597" i="10"/>
  <c r="L597" i="10"/>
  <c r="D598" i="10"/>
  <c r="G598" i="10"/>
  <c r="H598" i="10"/>
  <c r="I598" i="10"/>
  <c r="K598" i="10"/>
  <c r="L598" i="10"/>
  <c r="D599" i="10"/>
  <c r="G599" i="10"/>
  <c r="H599" i="10"/>
  <c r="I599" i="10"/>
  <c r="K599" i="10"/>
  <c r="L599" i="10"/>
  <c r="D600" i="10"/>
  <c r="G600" i="10"/>
  <c r="H600" i="10"/>
  <c r="I600" i="10"/>
  <c r="K600" i="10"/>
  <c r="L600" i="10"/>
  <c r="D601" i="10"/>
  <c r="G601" i="10"/>
  <c r="H601" i="10"/>
  <c r="I601" i="10"/>
  <c r="K601" i="10"/>
  <c r="L601" i="10"/>
  <c r="D602" i="10"/>
  <c r="G602" i="10"/>
  <c r="H602" i="10"/>
  <c r="I602" i="10"/>
  <c r="K602" i="10"/>
  <c r="L602" i="10"/>
  <c r="D603" i="10"/>
  <c r="G603" i="10"/>
  <c r="H603" i="10"/>
  <c r="I603" i="10"/>
  <c r="K603" i="10"/>
  <c r="L603" i="10"/>
  <c r="D604" i="10"/>
  <c r="G604" i="10"/>
  <c r="H604" i="10"/>
  <c r="I604" i="10"/>
  <c r="K604" i="10"/>
  <c r="L604" i="10"/>
  <c r="D605" i="10"/>
  <c r="G605" i="10"/>
  <c r="H605" i="10"/>
  <c r="I605" i="10"/>
  <c r="K605" i="10"/>
  <c r="L605" i="10"/>
  <c r="D606" i="10"/>
  <c r="G606" i="10"/>
  <c r="H606" i="10"/>
  <c r="I606" i="10"/>
  <c r="K606" i="10"/>
  <c r="L606" i="10"/>
  <c r="D607" i="10"/>
  <c r="G607" i="10"/>
  <c r="H607" i="10"/>
  <c r="I607" i="10"/>
  <c r="K607" i="10"/>
  <c r="L607" i="10"/>
  <c r="D608" i="10"/>
  <c r="G608" i="10"/>
  <c r="H608" i="10"/>
  <c r="I608" i="10"/>
  <c r="K608" i="10"/>
  <c r="L608" i="10"/>
  <c r="D609" i="10"/>
  <c r="G609" i="10"/>
  <c r="H609" i="10"/>
  <c r="I609" i="10"/>
  <c r="K609" i="10"/>
  <c r="L609" i="10"/>
  <c r="D610" i="10"/>
  <c r="G610" i="10"/>
  <c r="H610" i="10"/>
  <c r="I610" i="10"/>
  <c r="K610" i="10"/>
  <c r="L610" i="10"/>
  <c r="D611" i="10"/>
  <c r="G611" i="10"/>
  <c r="H611" i="10"/>
  <c r="I611" i="10"/>
  <c r="K611" i="10"/>
  <c r="L611" i="10"/>
  <c r="D612" i="10"/>
  <c r="G612" i="10"/>
  <c r="H612" i="10"/>
  <c r="I612" i="10"/>
  <c r="K612" i="10"/>
  <c r="L612" i="10"/>
  <c r="D613" i="10"/>
  <c r="G613" i="10"/>
  <c r="H613" i="10"/>
  <c r="I613" i="10"/>
  <c r="K613" i="10"/>
  <c r="L613" i="10"/>
  <c r="D614" i="10"/>
  <c r="G614" i="10"/>
  <c r="H614" i="10"/>
  <c r="I614" i="10"/>
  <c r="K614" i="10"/>
  <c r="L614" i="10"/>
  <c r="D615" i="10"/>
  <c r="G615" i="10"/>
  <c r="H615" i="10"/>
  <c r="I615" i="10"/>
  <c r="K615" i="10"/>
  <c r="L615" i="10"/>
  <c r="D616" i="10"/>
  <c r="G616" i="10"/>
  <c r="H616" i="10"/>
  <c r="I616" i="10"/>
  <c r="K616" i="10"/>
  <c r="L616" i="10"/>
  <c r="D617" i="10"/>
  <c r="G617" i="10"/>
  <c r="H617" i="10"/>
  <c r="I617" i="10"/>
  <c r="K617" i="10"/>
  <c r="L617" i="10"/>
  <c r="D618" i="10"/>
  <c r="G618" i="10"/>
  <c r="H618" i="10"/>
  <c r="I618" i="10"/>
  <c r="K618" i="10"/>
  <c r="L618" i="10"/>
  <c r="D619" i="10"/>
  <c r="G619" i="10"/>
  <c r="H619" i="10"/>
  <c r="I619" i="10"/>
  <c r="K619" i="10"/>
  <c r="L619" i="10"/>
  <c r="D620" i="10"/>
  <c r="G620" i="10"/>
  <c r="H620" i="10"/>
  <c r="I620" i="10"/>
  <c r="K620" i="10"/>
  <c r="L620" i="10"/>
  <c r="D621" i="10"/>
  <c r="G621" i="10"/>
  <c r="H621" i="10"/>
  <c r="I621" i="10"/>
  <c r="K621" i="10"/>
  <c r="L621" i="10"/>
  <c r="D622" i="10"/>
  <c r="G622" i="10"/>
  <c r="H622" i="10"/>
  <c r="I622" i="10"/>
  <c r="K622" i="10"/>
  <c r="L622" i="10"/>
  <c r="D623" i="10"/>
  <c r="G623" i="10"/>
  <c r="H623" i="10"/>
  <c r="I623" i="10"/>
  <c r="K623" i="10"/>
  <c r="L623" i="10"/>
  <c r="D624" i="10"/>
  <c r="G624" i="10"/>
  <c r="H624" i="10"/>
  <c r="I624" i="10"/>
  <c r="K624" i="10"/>
  <c r="L624" i="10"/>
  <c r="D625" i="10"/>
  <c r="G625" i="10"/>
  <c r="H625" i="10"/>
  <c r="I625" i="10"/>
  <c r="K625" i="10"/>
  <c r="L625" i="10"/>
  <c r="D626" i="10"/>
  <c r="G626" i="10"/>
  <c r="H626" i="10"/>
  <c r="I626" i="10"/>
  <c r="K626" i="10"/>
  <c r="L626" i="10"/>
  <c r="D627" i="10"/>
  <c r="G627" i="10"/>
  <c r="H627" i="10"/>
  <c r="I627" i="10"/>
  <c r="K627" i="10"/>
  <c r="L627" i="10"/>
  <c r="D628" i="10"/>
  <c r="G628" i="10"/>
  <c r="H628" i="10"/>
  <c r="I628" i="10"/>
  <c r="K628" i="10"/>
  <c r="L628" i="10"/>
  <c r="D629" i="10"/>
  <c r="G629" i="10"/>
  <c r="H629" i="10"/>
  <c r="I629" i="10"/>
  <c r="K629" i="10"/>
  <c r="L629" i="10"/>
  <c r="D630" i="10"/>
  <c r="G630" i="10"/>
  <c r="H630" i="10"/>
  <c r="I630" i="10"/>
  <c r="K630" i="10"/>
  <c r="L630" i="10"/>
  <c r="D631" i="10"/>
  <c r="G631" i="10"/>
  <c r="H631" i="10"/>
  <c r="I631" i="10"/>
  <c r="K631" i="10"/>
  <c r="L631" i="10"/>
  <c r="D632" i="10"/>
  <c r="G632" i="10"/>
  <c r="H632" i="10"/>
  <c r="I632" i="10"/>
  <c r="K632" i="10"/>
  <c r="L632" i="10"/>
  <c r="D633" i="10"/>
  <c r="G633" i="10"/>
  <c r="H633" i="10"/>
  <c r="I633" i="10"/>
  <c r="K633" i="10"/>
  <c r="L633" i="10"/>
  <c r="D634" i="10"/>
  <c r="G634" i="10"/>
  <c r="H634" i="10"/>
  <c r="I634" i="10"/>
  <c r="K634" i="10"/>
  <c r="L634" i="10"/>
  <c r="D635" i="10"/>
  <c r="G635" i="10"/>
  <c r="H635" i="10"/>
  <c r="I635" i="10"/>
  <c r="K635" i="10"/>
  <c r="L635" i="10"/>
  <c r="D636" i="10"/>
  <c r="G636" i="10"/>
  <c r="H636" i="10"/>
  <c r="I636" i="10"/>
  <c r="K636" i="10"/>
  <c r="L636" i="10"/>
  <c r="D637" i="10"/>
  <c r="G637" i="10"/>
  <c r="H637" i="10"/>
  <c r="I637" i="10"/>
  <c r="K637" i="10"/>
  <c r="L637" i="10"/>
  <c r="D638" i="10"/>
  <c r="G638" i="10"/>
  <c r="H638" i="10"/>
  <c r="I638" i="10"/>
  <c r="K638" i="10"/>
  <c r="L638" i="10"/>
  <c r="D639" i="10"/>
  <c r="G639" i="10"/>
  <c r="H639" i="10"/>
  <c r="I639" i="10"/>
  <c r="K639" i="10"/>
  <c r="L639" i="10"/>
  <c r="D640" i="10"/>
  <c r="G640" i="10"/>
  <c r="H640" i="10"/>
  <c r="I640" i="10"/>
  <c r="K640" i="10"/>
  <c r="L640" i="10"/>
  <c r="D641" i="10"/>
  <c r="G641" i="10"/>
  <c r="H641" i="10"/>
  <c r="I641" i="10"/>
  <c r="K641" i="10"/>
  <c r="L641" i="10"/>
  <c r="D642" i="10"/>
  <c r="G642" i="10"/>
  <c r="H642" i="10"/>
  <c r="I642" i="10"/>
  <c r="K642" i="10"/>
  <c r="L642" i="10"/>
  <c r="D643" i="10"/>
  <c r="G643" i="10"/>
  <c r="H643" i="10"/>
  <c r="I643" i="10"/>
  <c r="K643" i="10"/>
  <c r="L643" i="10"/>
  <c r="D644" i="10"/>
  <c r="G644" i="10"/>
  <c r="H644" i="10"/>
  <c r="I644" i="10"/>
  <c r="K644" i="10"/>
  <c r="L644" i="10"/>
  <c r="D645" i="10"/>
  <c r="G645" i="10"/>
  <c r="H645" i="10"/>
  <c r="I645" i="10"/>
  <c r="K645" i="10"/>
  <c r="L645" i="10"/>
  <c r="D646" i="10"/>
  <c r="G646" i="10"/>
  <c r="H646" i="10"/>
  <c r="I646" i="10"/>
  <c r="K646" i="10"/>
  <c r="L646" i="10"/>
  <c r="D647" i="10"/>
  <c r="G647" i="10"/>
  <c r="H647" i="10"/>
  <c r="I647" i="10"/>
  <c r="K647" i="10"/>
  <c r="L647" i="10"/>
  <c r="D648" i="10"/>
  <c r="G648" i="10"/>
  <c r="H648" i="10"/>
  <c r="I648" i="10"/>
  <c r="K648" i="10"/>
  <c r="L648" i="10"/>
  <c r="D649" i="10"/>
  <c r="G649" i="10"/>
  <c r="H649" i="10"/>
  <c r="I649" i="10"/>
  <c r="K649" i="10"/>
  <c r="L649" i="10"/>
  <c r="D650" i="10"/>
  <c r="G650" i="10"/>
  <c r="H650" i="10"/>
  <c r="I650" i="10"/>
  <c r="K650" i="10"/>
  <c r="L650" i="10"/>
  <c r="D651" i="10"/>
  <c r="G651" i="10"/>
  <c r="H651" i="10"/>
  <c r="I651" i="10"/>
  <c r="K651" i="10"/>
  <c r="L651" i="10"/>
  <c r="D652" i="10"/>
  <c r="G652" i="10"/>
  <c r="H652" i="10"/>
  <c r="I652" i="10"/>
  <c r="K652" i="10"/>
  <c r="L652" i="10"/>
  <c r="D653" i="10"/>
  <c r="G653" i="10"/>
  <c r="H653" i="10"/>
  <c r="I653" i="10"/>
  <c r="K653" i="10"/>
  <c r="L653" i="10"/>
  <c r="D654" i="10"/>
  <c r="G654" i="10"/>
  <c r="H654" i="10"/>
  <c r="I654" i="10"/>
  <c r="K654" i="10"/>
  <c r="L654" i="10"/>
  <c r="D655" i="10"/>
  <c r="G655" i="10"/>
  <c r="H655" i="10"/>
  <c r="I655" i="10"/>
  <c r="K655" i="10"/>
  <c r="L655" i="10"/>
  <c r="D656" i="10"/>
  <c r="G656" i="10"/>
  <c r="H656" i="10"/>
  <c r="I656" i="10"/>
  <c r="K656" i="10"/>
  <c r="L656" i="10"/>
  <c r="D657" i="10"/>
  <c r="G657" i="10"/>
  <c r="H657" i="10"/>
  <c r="I657" i="10"/>
  <c r="K657" i="10"/>
  <c r="L657" i="10"/>
  <c r="D658" i="10"/>
  <c r="G658" i="10"/>
  <c r="H658" i="10"/>
  <c r="I658" i="10"/>
  <c r="K658" i="10"/>
  <c r="L658" i="10"/>
  <c r="D659" i="10"/>
  <c r="G659" i="10"/>
  <c r="H659" i="10"/>
  <c r="I659" i="10"/>
  <c r="K659" i="10"/>
  <c r="L659" i="10"/>
  <c r="D660" i="10"/>
  <c r="G660" i="10"/>
  <c r="H660" i="10"/>
  <c r="I660" i="10"/>
  <c r="K660" i="10"/>
  <c r="L660" i="10"/>
  <c r="D661" i="10"/>
  <c r="G661" i="10"/>
  <c r="H661" i="10"/>
  <c r="I661" i="10"/>
  <c r="K661" i="10"/>
  <c r="L661" i="10"/>
  <c r="D662" i="10"/>
  <c r="G662" i="10"/>
  <c r="H662" i="10"/>
  <c r="I662" i="10"/>
  <c r="K662" i="10"/>
  <c r="L662" i="10"/>
  <c r="D663" i="10"/>
  <c r="G663" i="10"/>
  <c r="H663" i="10"/>
  <c r="I663" i="10"/>
  <c r="K663" i="10"/>
  <c r="L663" i="10"/>
  <c r="D664" i="10"/>
  <c r="G664" i="10"/>
  <c r="H664" i="10"/>
  <c r="I664" i="10"/>
  <c r="K664" i="10"/>
  <c r="L664" i="10"/>
  <c r="D665" i="10"/>
  <c r="G665" i="10"/>
  <c r="H665" i="10"/>
  <c r="I665" i="10"/>
  <c r="K665" i="10"/>
  <c r="L665" i="10"/>
  <c r="D666" i="10"/>
  <c r="G666" i="10"/>
  <c r="H666" i="10"/>
  <c r="I666" i="10"/>
  <c r="K666" i="10"/>
  <c r="L666" i="10"/>
  <c r="D667" i="10"/>
  <c r="G667" i="10"/>
  <c r="H667" i="10"/>
  <c r="I667" i="10"/>
  <c r="K667" i="10"/>
  <c r="L667" i="10"/>
  <c r="D668" i="10"/>
  <c r="G668" i="10"/>
  <c r="H668" i="10"/>
  <c r="I668" i="10"/>
  <c r="K668" i="10"/>
  <c r="L668" i="10"/>
  <c r="D669" i="10"/>
  <c r="G669" i="10"/>
  <c r="H669" i="10"/>
  <c r="I669" i="10"/>
  <c r="K669" i="10"/>
  <c r="L669" i="10"/>
  <c r="D670" i="10"/>
  <c r="G670" i="10"/>
  <c r="H670" i="10"/>
  <c r="I670" i="10"/>
  <c r="K670" i="10"/>
  <c r="L670" i="10"/>
  <c r="D671" i="10"/>
  <c r="G671" i="10"/>
  <c r="H671" i="10"/>
  <c r="I671" i="10"/>
  <c r="K671" i="10"/>
  <c r="L671" i="10"/>
  <c r="D672" i="10"/>
  <c r="G672" i="10"/>
  <c r="H672" i="10"/>
  <c r="I672" i="10"/>
  <c r="K672" i="10"/>
  <c r="L672" i="10"/>
  <c r="D673" i="10"/>
  <c r="G673" i="10"/>
  <c r="H673" i="10"/>
  <c r="I673" i="10"/>
  <c r="K673" i="10"/>
  <c r="L673" i="10"/>
  <c r="D674" i="10"/>
  <c r="G674" i="10"/>
  <c r="H674" i="10"/>
  <c r="I674" i="10"/>
  <c r="K674" i="10"/>
  <c r="L674" i="10"/>
  <c r="D675" i="10"/>
  <c r="G675" i="10"/>
  <c r="H675" i="10"/>
  <c r="I675" i="10"/>
  <c r="K675" i="10"/>
  <c r="L675" i="10"/>
  <c r="D676" i="10"/>
  <c r="G676" i="10"/>
  <c r="H676" i="10"/>
  <c r="I676" i="10"/>
  <c r="K676" i="10"/>
  <c r="L676" i="10"/>
  <c r="D677" i="10"/>
  <c r="G677" i="10"/>
  <c r="H677" i="10"/>
  <c r="I677" i="10"/>
  <c r="K677" i="10"/>
  <c r="L677" i="10"/>
  <c r="D678" i="10"/>
  <c r="G678" i="10"/>
  <c r="H678" i="10"/>
  <c r="I678" i="10"/>
  <c r="K678" i="10"/>
  <c r="L678" i="10"/>
  <c r="D679" i="10"/>
  <c r="G679" i="10"/>
  <c r="H679" i="10"/>
  <c r="I679" i="10"/>
  <c r="K679" i="10"/>
  <c r="L679" i="10"/>
  <c r="D680" i="10"/>
  <c r="G680" i="10"/>
  <c r="H680" i="10"/>
  <c r="I680" i="10"/>
  <c r="K680" i="10"/>
  <c r="L680" i="10"/>
  <c r="D681" i="10"/>
  <c r="G681" i="10"/>
  <c r="H681" i="10"/>
  <c r="I681" i="10"/>
  <c r="K681" i="10"/>
  <c r="L681" i="10"/>
  <c r="D682" i="10"/>
  <c r="G682" i="10"/>
  <c r="H682" i="10"/>
  <c r="I682" i="10"/>
  <c r="K682" i="10"/>
  <c r="L682" i="10"/>
  <c r="D683" i="10"/>
  <c r="G683" i="10"/>
  <c r="H683" i="10"/>
  <c r="I683" i="10"/>
  <c r="K683" i="10"/>
  <c r="L683" i="10"/>
  <c r="D684" i="10"/>
  <c r="G684" i="10"/>
  <c r="H684" i="10"/>
  <c r="I684" i="10"/>
  <c r="K684" i="10"/>
  <c r="L684" i="10"/>
  <c r="D685" i="10"/>
  <c r="G685" i="10"/>
  <c r="H685" i="10"/>
  <c r="I685" i="10"/>
  <c r="K685" i="10"/>
  <c r="L685" i="10"/>
  <c r="D686" i="10"/>
  <c r="G686" i="10"/>
  <c r="H686" i="10"/>
  <c r="I686" i="10"/>
  <c r="K686" i="10"/>
  <c r="L686" i="10"/>
  <c r="D687" i="10"/>
  <c r="G687" i="10"/>
  <c r="H687" i="10"/>
  <c r="I687" i="10"/>
  <c r="K687" i="10"/>
  <c r="L687" i="10"/>
  <c r="D688" i="10"/>
  <c r="G688" i="10"/>
  <c r="H688" i="10"/>
  <c r="I688" i="10"/>
  <c r="K688" i="10"/>
  <c r="L688" i="10"/>
  <c r="D689" i="10"/>
  <c r="G689" i="10"/>
  <c r="H689" i="10"/>
  <c r="I689" i="10"/>
  <c r="K689" i="10"/>
  <c r="L689" i="10"/>
  <c r="D690" i="10"/>
  <c r="G690" i="10"/>
  <c r="H690" i="10"/>
  <c r="I690" i="10"/>
  <c r="K690" i="10"/>
  <c r="L690" i="10"/>
  <c r="D691" i="10"/>
  <c r="G691" i="10"/>
  <c r="H691" i="10"/>
  <c r="I691" i="10"/>
  <c r="K691" i="10"/>
  <c r="L691" i="10"/>
  <c r="D692" i="10"/>
  <c r="G692" i="10"/>
  <c r="H692" i="10"/>
  <c r="I692" i="10"/>
  <c r="K692" i="10"/>
  <c r="L692" i="10"/>
  <c r="D693" i="10"/>
  <c r="G693" i="10"/>
  <c r="H693" i="10"/>
  <c r="I693" i="10"/>
  <c r="K693" i="10"/>
  <c r="L693" i="10"/>
  <c r="D694" i="10"/>
  <c r="G694" i="10"/>
  <c r="H694" i="10"/>
  <c r="I694" i="10"/>
  <c r="K694" i="10"/>
  <c r="L694" i="10"/>
  <c r="D695" i="10"/>
  <c r="G695" i="10"/>
  <c r="H695" i="10"/>
  <c r="I695" i="10"/>
  <c r="K695" i="10"/>
  <c r="L695" i="10"/>
  <c r="D696" i="10"/>
  <c r="G696" i="10"/>
  <c r="H696" i="10"/>
  <c r="I696" i="10"/>
  <c r="K696" i="10"/>
  <c r="L696" i="10"/>
  <c r="D697" i="10"/>
  <c r="G697" i="10"/>
  <c r="H697" i="10"/>
  <c r="I697" i="10"/>
  <c r="K697" i="10"/>
  <c r="L697" i="10"/>
  <c r="D698" i="10"/>
  <c r="G698" i="10"/>
  <c r="H698" i="10"/>
  <c r="I698" i="10"/>
  <c r="K698" i="10"/>
  <c r="L698" i="10"/>
  <c r="D699" i="10"/>
  <c r="G699" i="10"/>
  <c r="H699" i="10"/>
  <c r="I699" i="10"/>
  <c r="K699" i="10"/>
  <c r="L699" i="10"/>
  <c r="D700" i="10"/>
  <c r="G700" i="10"/>
  <c r="H700" i="10"/>
  <c r="I700" i="10"/>
  <c r="K700" i="10"/>
  <c r="L700" i="10"/>
  <c r="D701" i="10"/>
  <c r="G701" i="10"/>
  <c r="H701" i="10"/>
  <c r="I701" i="10"/>
  <c r="K701" i="10"/>
  <c r="L701" i="10"/>
  <c r="D702" i="10"/>
  <c r="G702" i="10"/>
  <c r="H702" i="10"/>
  <c r="I702" i="10"/>
  <c r="K702" i="10"/>
  <c r="L702" i="10"/>
  <c r="D703" i="10"/>
  <c r="G703" i="10"/>
  <c r="H703" i="10"/>
  <c r="I703" i="10"/>
  <c r="K703" i="10"/>
  <c r="L703" i="10"/>
  <c r="D704" i="10"/>
  <c r="G704" i="10"/>
  <c r="H704" i="10"/>
  <c r="I704" i="10"/>
  <c r="K704" i="10"/>
  <c r="L704" i="10"/>
  <c r="D705" i="10"/>
  <c r="G705" i="10"/>
  <c r="H705" i="10"/>
  <c r="I705" i="10"/>
  <c r="K705" i="10"/>
  <c r="L705" i="10"/>
  <c r="D706" i="10"/>
  <c r="G706" i="10"/>
  <c r="H706" i="10"/>
  <c r="I706" i="10"/>
  <c r="K706" i="10"/>
  <c r="L706" i="10"/>
  <c r="D707" i="10"/>
  <c r="G707" i="10"/>
  <c r="H707" i="10"/>
  <c r="I707" i="10"/>
  <c r="K707" i="10"/>
  <c r="L707" i="10"/>
  <c r="D708" i="10"/>
  <c r="G708" i="10"/>
  <c r="H708" i="10"/>
  <c r="I708" i="10"/>
  <c r="K708" i="10"/>
  <c r="L708" i="10"/>
  <c r="D709" i="10"/>
  <c r="G709" i="10"/>
  <c r="H709" i="10"/>
  <c r="I709" i="10"/>
  <c r="K709" i="10"/>
  <c r="L709" i="10"/>
  <c r="D710" i="10"/>
  <c r="G710" i="10"/>
  <c r="H710" i="10"/>
  <c r="I710" i="10"/>
  <c r="K710" i="10"/>
  <c r="L710" i="10"/>
  <c r="D711" i="10"/>
  <c r="G711" i="10"/>
  <c r="H711" i="10"/>
  <c r="I711" i="10"/>
  <c r="K711" i="10"/>
  <c r="L711" i="10"/>
  <c r="D712" i="10"/>
  <c r="G712" i="10"/>
  <c r="H712" i="10"/>
  <c r="I712" i="10"/>
  <c r="K712" i="10"/>
  <c r="L712" i="10"/>
  <c r="D713" i="10"/>
  <c r="G713" i="10"/>
  <c r="H713" i="10"/>
  <c r="I713" i="10"/>
  <c r="K713" i="10"/>
  <c r="L713" i="10"/>
  <c r="D714" i="10"/>
  <c r="G714" i="10"/>
  <c r="H714" i="10"/>
  <c r="I714" i="10"/>
  <c r="K714" i="10"/>
  <c r="L714" i="10"/>
  <c r="D715" i="10"/>
  <c r="G715" i="10"/>
  <c r="H715" i="10"/>
  <c r="I715" i="10"/>
  <c r="K715" i="10"/>
  <c r="L715" i="10"/>
  <c r="D716" i="10"/>
  <c r="G716" i="10"/>
  <c r="H716" i="10"/>
  <c r="I716" i="10"/>
  <c r="K716" i="10"/>
  <c r="L716" i="10"/>
  <c r="D717" i="10"/>
  <c r="G717" i="10"/>
  <c r="H717" i="10"/>
  <c r="I717" i="10"/>
  <c r="K717" i="10"/>
  <c r="L717" i="10"/>
  <c r="D718" i="10"/>
  <c r="G718" i="10"/>
  <c r="H718" i="10"/>
  <c r="I718" i="10"/>
  <c r="K718" i="10"/>
  <c r="L718" i="10"/>
  <c r="D719" i="10"/>
  <c r="G719" i="10"/>
  <c r="H719" i="10"/>
  <c r="I719" i="10"/>
  <c r="K719" i="10"/>
  <c r="L719" i="10"/>
  <c r="D720" i="10"/>
  <c r="G720" i="10"/>
  <c r="H720" i="10"/>
  <c r="I720" i="10"/>
  <c r="K720" i="10"/>
  <c r="L720" i="10"/>
  <c r="D721" i="10"/>
  <c r="G721" i="10"/>
  <c r="H721" i="10"/>
  <c r="I721" i="10"/>
  <c r="K721" i="10"/>
  <c r="L721" i="10"/>
  <c r="D722" i="10"/>
  <c r="G722" i="10"/>
  <c r="H722" i="10"/>
  <c r="I722" i="10"/>
  <c r="K722" i="10"/>
  <c r="L722" i="10"/>
  <c r="D723" i="10"/>
  <c r="G723" i="10"/>
  <c r="H723" i="10"/>
  <c r="I723" i="10"/>
  <c r="K723" i="10"/>
  <c r="L723" i="10"/>
  <c r="D724" i="10"/>
  <c r="G724" i="10"/>
  <c r="H724" i="10"/>
  <c r="I724" i="10"/>
  <c r="K724" i="10"/>
  <c r="L724" i="10"/>
  <c r="D725" i="10"/>
  <c r="G725" i="10"/>
  <c r="H725" i="10"/>
  <c r="I725" i="10"/>
  <c r="K725" i="10"/>
  <c r="L725" i="10"/>
  <c r="D726" i="10"/>
  <c r="G726" i="10"/>
  <c r="H726" i="10"/>
  <c r="I726" i="10"/>
  <c r="K726" i="10"/>
  <c r="L726" i="10"/>
  <c r="D727" i="10"/>
  <c r="G727" i="10"/>
  <c r="H727" i="10"/>
  <c r="I727" i="10"/>
  <c r="K727" i="10"/>
  <c r="L727" i="10"/>
  <c r="D728" i="10"/>
  <c r="G728" i="10"/>
  <c r="H728" i="10"/>
  <c r="I728" i="10"/>
  <c r="K728" i="10"/>
  <c r="L728" i="10"/>
  <c r="D729" i="10"/>
  <c r="G729" i="10"/>
  <c r="H729" i="10"/>
  <c r="I729" i="10"/>
  <c r="K729" i="10"/>
  <c r="L729" i="10"/>
  <c r="D730" i="10"/>
  <c r="G730" i="10"/>
  <c r="H730" i="10"/>
  <c r="I730" i="10"/>
  <c r="K730" i="10"/>
  <c r="L730" i="10"/>
  <c r="D731" i="10"/>
  <c r="G731" i="10"/>
  <c r="H731" i="10"/>
  <c r="I731" i="10"/>
  <c r="K731" i="10"/>
  <c r="L731" i="10"/>
  <c r="D732" i="10"/>
  <c r="G732" i="10"/>
  <c r="H732" i="10"/>
  <c r="I732" i="10"/>
  <c r="K732" i="10"/>
  <c r="L732" i="10"/>
  <c r="D733" i="10"/>
  <c r="G733" i="10"/>
  <c r="H733" i="10"/>
  <c r="I733" i="10"/>
  <c r="K733" i="10"/>
  <c r="L733" i="10"/>
  <c r="D734" i="10"/>
  <c r="G734" i="10"/>
  <c r="H734" i="10"/>
  <c r="I734" i="10"/>
  <c r="K734" i="10"/>
  <c r="L734" i="10"/>
  <c r="D735" i="10"/>
  <c r="G735" i="10"/>
  <c r="H735" i="10"/>
  <c r="I735" i="10"/>
  <c r="K735" i="10"/>
  <c r="L735" i="10"/>
  <c r="D736" i="10"/>
  <c r="G736" i="10"/>
  <c r="H736" i="10"/>
  <c r="I736" i="10"/>
  <c r="K736" i="10"/>
  <c r="L736" i="10"/>
  <c r="D737" i="10"/>
  <c r="G737" i="10"/>
  <c r="H737" i="10"/>
  <c r="I737" i="10"/>
  <c r="K737" i="10"/>
  <c r="L737" i="10"/>
  <c r="D738" i="10"/>
  <c r="G738" i="10"/>
  <c r="H738" i="10"/>
  <c r="I738" i="10"/>
  <c r="K738" i="10"/>
  <c r="L738" i="10"/>
  <c r="D739" i="10"/>
  <c r="G739" i="10"/>
  <c r="H739" i="10"/>
  <c r="I739" i="10"/>
  <c r="K739" i="10"/>
  <c r="L739" i="10"/>
  <c r="D740" i="10"/>
  <c r="G740" i="10"/>
  <c r="H740" i="10"/>
  <c r="I740" i="10"/>
  <c r="K740" i="10"/>
  <c r="L740" i="10"/>
  <c r="D741" i="10"/>
  <c r="G741" i="10"/>
  <c r="H741" i="10"/>
  <c r="I741" i="10"/>
  <c r="K741" i="10"/>
  <c r="L741" i="10"/>
  <c r="D742" i="10"/>
  <c r="G742" i="10"/>
  <c r="H742" i="10"/>
  <c r="I742" i="10"/>
  <c r="K742" i="10"/>
  <c r="L742" i="10"/>
  <c r="D743" i="10"/>
  <c r="G743" i="10"/>
  <c r="H743" i="10"/>
  <c r="I743" i="10"/>
  <c r="K743" i="10"/>
  <c r="L743" i="10"/>
  <c r="D744" i="10"/>
  <c r="G744" i="10"/>
  <c r="H744" i="10"/>
  <c r="I744" i="10"/>
  <c r="K744" i="10"/>
  <c r="L744" i="10"/>
  <c r="D745" i="10"/>
  <c r="G745" i="10"/>
  <c r="H745" i="10"/>
  <c r="I745" i="10"/>
  <c r="K745" i="10"/>
  <c r="L745" i="10"/>
  <c r="D746" i="10"/>
  <c r="G746" i="10"/>
  <c r="H746" i="10"/>
  <c r="I746" i="10"/>
  <c r="K746" i="10"/>
  <c r="L746" i="10"/>
  <c r="D747" i="10"/>
  <c r="G747" i="10"/>
  <c r="H747" i="10"/>
  <c r="I747" i="10"/>
  <c r="K747" i="10"/>
  <c r="L747" i="10"/>
  <c r="D748" i="10"/>
  <c r="G748" i="10"/>
  <c r="H748" i="10"/>
  <c r="I748" i="10"/>
  <c r="K748" i="10"/>
  <c r="L748" i="10"/>
  <c r="D749" i="10"/>
  <c r="G749" i="10"/>
  <c r="H749" i="10"/>
  <c r="I749" i="10"/>
  <c r="K749" i="10"/>
  <c r="L749" i="10"/>
  <c r="D750" i="10"/>
  <c r="G750" i="10"/>
  <c r="H750" i="10"/>
  <c r="I750" i="10"/>
  <c r="K750" i="10"/>
  <c r="L750" i="10"/>
  <c r="D751" i="10"/>
  <c r="G751" i="10"/>
  <c r="H751" i="10"/>
  <c r="I751" i="10"/>
  <c r="K751" i="10"/>
  <c r="L751" i="10"/>
  <c r="D752" i="10"/>
  <c r="G752" i="10"/>
  <c r="H752" i="10"/>
  <c r="I752" i="10"/>
  <c r="K752" i="10"/>
  <c r="L752" i="10"/>
  <c r="D753" i="10"/>
  <c r="G753" i="10"/>
  <c r="H753" i="10"/>
  <c r="I753" i="10"/>
  <c r="K753" i="10"/>
  <c r="L753" i="10"/>
  <c r="D754" i="10"/>
  <c r="G754" i="10"/>
  <c r="H754" i="10"/>
  <c r="I754" i="10"/>
  <c r="K754" i="10"/>
  <c r="L754" i="10"/>
  <c r="D755" i="10"/>
  <c r="G755" i="10"/>
  <c r="H755" i="10"/>
  <c r="I755" i="10"/>
  <c r="K755" i="10"/>
  <c r="L755" i="10"/>
  <c r="D756" i="10"/>
  <c r="G756" i="10"/>
  <c r="H756" i="10"/>
  <c r="I756" i="10"/>
  <c r="K756" i="10"/>
  <c r="L756" i="10"/>
  <c r="D757" i="10"/>
  <c r="G757" i="10"/>
  <c r="H757" i="10"/>
  <c r="I757" i="10"/>
  <c r="K757" i="10"/>
  <c r="L757" i="10"/>
  <c r="D758" i="10"/>
  <c r="G758" i="10"/>
  <c r="H758" i="10"/>
  <c r="I758" i="10"/>
  <c r="K758" i="10"/>
  <c r="L758" i="10"/>
  <c r="D759" i="10"/>
  <c r="G759" i="10"/>
  <c r="H759" i="10"/>
  <c r="I759" i="10"/>
  <c r="K759" i="10"/>
  <c r="L759" i="10"/>
  <c r="D760" i="10"/>
  <c r="G760" i="10"/>
  <c r="H760" i="10"/>
  <c r="I760" i="10"/>
  <c r="K760" i="10"/>
  <c r="L760" i="10"/>
  <c r="D761" i="10"/>
  <c r="G761" i="10"/>
  <c r="H761" i="10"/>
  <c r="I761" i="10"/>
  <c r="K761" i="10"/>
  <c r="L761" i="10"/>
  <c r="D762" i="10"/>
  <c r="G762" i="10"/>
  <c r="H762" i="10"/>
  <c r="I762" i="10"/>
  <c r="K762" i="10"/>
  <c r="L762" i="10"/>
  <c r="D763" i="10"/>
  <c r="G763" i="10"/>
  <c r="H763" i="10"/>
  <c r="I763" i="10"/>
  <c r="K763" i="10"/>
  <c r="L763" i="10"/>
  <c r="D764" i="10"/>
  <c r="G764" i="10"/>
  <c r="H764" i="10"/>
  <c r="I764" i="10"/>
  <c r="K764" i="10"/>
  <c r="L764" i="10"/>
  <c r="D765" i="10"/>
  <c r="G765" i="10"/>
  <c r="H765" i="10"/>
  <c r="I765" i="10"/>
  <c r="K765" i="10"/>
  <c r="L765" i="10"/>
  <c r="D766" i="10"/>
  <c r="G766" i="10"/>
  <c r="H766" i="10"/>
  <c r="I766" i="10"/>
  <c r="K766" i="10"/>
  <c r="L766" i="10"/>
  <c r="D767" i="10"/>
  <c r="G767" i="10"/>
  <c r="H767" i="10"/>
  <c r="I767" i="10"/>
  <c r="K767" i="10"/>
  <c r="L767" i="10"/>
  <c r="D768" i="10"/>
  <c r="G768" i="10"/>
  <c r="H768" i="10"/>
  <c r="I768" i="10"/>
  <c r="K768" i="10"/>
  <c r="L768" i="10"/>
  <c r="D769" i="10"/>
  <c r="G769" i="10"/>
  <c r="H769" i="10"/>
  <c r="I769" i="10"/>
  <c r="K769" i="10"/>
  <c r="L769" i="10"/>
  <c r="D770" i="10"/>
  <c r="G770" i="10"/>
  <c r="H770" i="10"/>
  <c r="I770" i="10"/>
  <c r="K770" i="10"/>
  <c r="L770" i="10"/>
  <c r="D771" i="10"/>
  <c r="G771" i="10"/>
  <c r="H771" i="10"/>
  <c r="I771" i="10"/>
  <c r="K771" i="10"/>
  <c r="L771" i="10"/>
  <c r="D772" i="10"/>
  <c r="G772" i="10"/>
  <c r="H772" i="10"/>
  <c r="I772" i="10"/>
  <c r="K772" i="10"/>
  <c r="L772" i="10"/>
  <c r="D773" i="10"/>
  <c r="G773" i="10"/>
  <c r="H773" i="10"/>
  <c r="I773" i="10"/>
  <c r="K773" i="10"/>
  <c r="L773" i="10"/>
  <c r="D774" i="10"/>
  <c r="G774" i="10"/>
  <c r="H774" i="10"/>
  <c r="I774" i="10"/>
  <c r="K774" i="10"/>
  <c r="L774" i="10"/>
  <c r="D775" i="10"/>
  <c r="G775" i="10"/>
  <c r="H775" i="10"/>
  <c r="I775" i="10"/>
  <c r="K775" i="10"/>
  <c r="L775" i="10"/>
  <c r="D776" i="10"/>
  <c r="G776" i="10"/>
  <c r="H776" i="10"/>
  <c r="I776" i="10"/>
  <c r="K776" i="10"/>
  <c r="L776" i="10"/>
  <c r="D777" i="10"/>
  <c r="G777" i="10"/>
  <c r="H777" i="10"/>
  <c r="I777" i="10"/>
  <c r="K777" i="10"/>
  <c r="L777" i="10"/>
  <c r="D778" i="10"/>
  <c r="G778" i="10"/>
  <c r="H778" i="10"/>
  <c r="I778" i="10"/>
  <c r="K778" i="10"/>
  <c r="L778" i="10"/>
  <c r="D779" i="10"/>
  <c r="G779" i="10"/>
  <c r="H779" i="10"/>
  <c r="I779" i="10"/>
  <c r="K779" i="10"/>
  <c r="L779" i="10"/>
  <c r="D780" i="10"/>
  <c r="G780" i="10"/>
  <c r="H780" i="10"/>
  <c r="I780" i="10"/>
  <c r="K780" i="10"/>
  <c r="L780" i="10"/>
  <c r="D781" i="10"/>
  <c r="G781" i="10"/>
  <c r="H781" i="10"/>
  <c r="I781" i="10"/>
  <c r="K781" i="10"/>
  <c r="L781" i="10"/>
  <c r="D782" i="10"/>
  <c r="G782" i="10"/>
  <c r="H782" i="10"/>
  <c r="I782" i="10"/>
  <c r="K782" i="10"/>
  <c r="L782" i="10"/>
  <c r="D783" i="10"/>
  <c r="G783" i="10"/>
  <c r="H783" i="10"/>
  <c r="I783" i="10"/>
  <c r="K783" i="10"/>
  <c r="L783" i="10"/>
  <c r="D784" i="10"/>
  <c r="G784" i="10"/>
  <c r="H784" i="10"/>
  <c r="I784" i="10"/>
  <c r="K784" i="10"/>
  <c r="L784" i="10"/>
  <c r="D785" i="10"/>
  <c r="G785" i="10"/>
  <c r="H785" i="10"/>
  <c r="I785" i="10"/>
  <c r="K785" i="10"/>
  <c r="L785" i="10"/>
  <c r="D786" i="10"/>
  <c r="G786" i="10"/>
  <c r="H786" i="10"/>
  <c r="I786" i="10"/>
  <c r="K786" i="10"/>
  <c r="L786" i="10"/>
  <c r="D787" i="10"/>
  <c r="G787" i="10"/>
  <c r="H787" i="10"/>
  <c r="I787" i="10"/>
  <c r="K787" i="10"/>
  <c r="L787" i="10"/>
  <c r="D788" i="10"/>
  <c r="G788" i="10"/>
  <c r="H788" i="10"/>
  <c r="I788" i="10"/>
  <c r="K788" i="10"/>
  <c r="L788" i="10"/>
  <c r="D789" i="10"/>
  <c r="G789" i="10"/>
  <c r="H789" i="10"/>
  <c r="I789" i="10"/>
  <c r="K789" i="10"/>
  <c r="L789" i="10"/>
  <c r="D790" i="10"/>
  <c r="G790" i="10"/>
  <c r="H790" i="10"/>
  <c r="I790" i="10"/>
  <c r="K790" i="10"/>
  <c r="L790" i="10"/>
  <c r="D791" i="10"/>
  <c r="G791" i="10"/>
  <c r="H791" i="10"/>
  <c r="I791" i="10"/>
  <c r="K791" i="10"/>
  <c r="L791" i="10"/>
  <c r="D792" i="10"/>
  <c r="G792" i="10"/>
  <c r="H792" i="10"/>
  <c r="I792" i="10"/>
  <c r="K792" i="10"/>
  <c r="L792" i="10"/>
  <c r="D793" i="10"/>
  <c r="G793" i="10"/>
  <c r="H793" i="10"/>
  <c r="I793" i="10"/>
  <c r="K793" i="10"/>
  <c r="L793" i="10"/>
  <c r="D794" i="10"/>
  <c r="G794" i="10"/>
  <c r="H794" i="10"/>
  <c r="I794" i="10"/>
  <c r="K794" i="10"/>
  <c r="L794" i="10"/>
  <c r="D795" i="10"/>
  <c r="G795" i="10"/>
  <c r="H795" i="10"/>
  <c r="I795" i="10"/>
  <c r="K795" i="10"/>
  <c r="L795" i="10"/>
  <c r="D796" i="10"/>
  <c r="G796" i="10"/>
  <c r="H796" i="10"/>
  <c r="I796" i="10"/>
  <c r="K796" i="10"/>
  <c r="L796" i="10"/>
  <c r="D797" i="10"/>
  <c r="G797" i="10"/>
  <c r="H797" i="10"/>
  <c r="I797" i="10"/>
  <c r="K797" i="10"/>
  <c r="L797" i="10"/>
  <c r="D798" i="10"/>
  <c r="G798" i="10"/>
  <c r="H798" i="10"/>
  <c r="I798" i="10"/>
  <c r="K798" i="10"/>
  <c r="L798" i="10"/>
  <c r="D799" i="10"/>
  <c r="G799" i="10"/>
  <c r="H799" i="10"/>
  <c r="I799" i="10"/>
  <c r="K799" i="10"/>
  <c r="L799" i="10"/>
  <c r="D800" i="10"/>
  <c r="G800" i="10"/>
  <c r="H800" i="10"/>
  <c r="I800" i="10"/>
  <c r="K800" i="10"/>
  <c r="L800" i="10"/>
  <c r="D801" i="10"/>
  <c r="G801" i="10"/>
  <c r="H801" i="10"/>
  <c r="I801" i="10"/>
  <c r="K801" i="10"/>
  <c r="L801" i="10"/>
  <c r="D802" i="10"/>
  <c r="G802" i="10"/>
  <c r="H802" i="10"/>
  <c r="I802" i="10"/>
  <c r="K802" i="10"/>
  <c r="L802" i="10"/>
  <c r="D803" i="10"/>
  <c r="G803" i="10"/>
  <c r="H803" i="10"/>
  <c r="I803" i="10"/>
  <c r="K803" i="10"/>
  <c r="L803" i="10"/>
  <c r="D804" i="10"/>
  <c r="G804" i="10"/>
  <c r="H804" i="10"/>
  <c r="I804" i="10"/>
  <c r="K804" i="10"/>
  <c r="L804" i="10"/>
  <c r="D805" i="10"/>
  <c r="G805" i="10"/>
  <c r="H805" i="10"/>
  <c r="I805" i="10"/>
  <c r="K805" i="10"/>
  <c r="L805" i="10"/>
  <c r="D806" i="10"/>
  <c r="G806" i="10"/>
  <c r="H806" i="10"/>
  <c r="I806" i="10"/>
  <c r="K806" i="10"/>
  <c r="L806" i="10"/>
  <c r="D807" i="10"/>
  <c r="G807" i="10"/>
  <c r="H807" i="10"/>
  <c r="I807" i="10"/>
  <c r="K807" i="10"/>
  <c r="L807" i="10"/>
  <c r="D808" i="10"/>
  <c r="G808" i="10"/>
  <c r="H808" i="10"/>
  <c r="I808" i="10"/>
  <c r="K808" i="10"/>
  <c r="L808" i="10"/>
  <c r="D809" i="10"/>
  <c r="G809" i="10"/>
  <c r="H809" i="10"/>
  <c r="I809" i="10"/>
  <c r="K809" i="10"/>
  <c r="L809" i="10"/>
  <c r="D810" i="10"/>
  <c r="G810" i="10"/>
  <c r="H810" i="10"/>
  <c r="I810" i="10"/>
  <c r="K810" i="10"/>
  <c r="L810" i="10"/>
  <c r="D811" i="10"/>
  <c r="G811" i="10"/>
  <c r="H811" i="10"/>
  <c r="I811" i="10"/>
  <c r="K811" i="10"/>
  <c r="L811" i="10"/>
  <c r="D812" i="10"/>
  <c r="G812" i="10"/>
  <c r="H812" i="10"/>
  <c r="I812" i="10"/>
  <c r="K812" i="10"/>
  <c r="L812" i="10"/>
  <c r="D813" i="10"/>
  <c r="G813" i="10"/>
  <c r="H813" i="10"/>
  <c r="I813" i="10"/>
  <c r="K813" i="10"/>
  <c r="L813" i="10"/>
  <c r="D814" i="10"/>
  <c r="G814" i="10"/>
  <c r="H814" i="10"/>
  <c r="I814" i="10"/>
  <c r="K814" i="10"/>
  <c r="L814" i="10"/>
  <c r="D815" i="10"/>
  <c r="G815" i="10"/>
  <c r="H815" i="10"/>
  <c r="I815" i="10"/>
  <c r="K815" i="10"/>
  <c r="L815" i="10"/>
  <c r="D816" i="10"/>
  <c r="G816" i="10"/>
  <c r="H816" i="10"/>
  <c r="I816" i="10"/>
  <c r="K816" i="10"/>
  <c r="L816" i="10"/>
  <c r="D817" i="10"/>
  <c r="G817" i="10"/>
  <c r="H817" i="10"/>
  <c r="I817" i="10"/>
  <c r="K817" i="10"/>
  <c r="L817" i="10"/>
  <c r="D818" i="10"/>
  <c r="G818" i="10"/>
  <c r="H818" i="10"/>
  <c r="I818" i="10"/>
  <c r="K818" i="10"/>
  <c r="L818" i="10"/>
  <c r="D819" i="10"/>
  <c r="G819" i="10"/>
  <c r="H819" i="10"/>
  <c r="I819" i="10"/>
  <c r="K819" i="10"/>
  <c r="L819" i="10"/>
  <c r="D820" i="10"/>
  <c r="G820" i="10"/>
  <c r="H820" i="10"/>
  <c r="I820" i="10"/>
  <c r="K820" i="10"/>
  <c r="L820" i="10"/>
  <c r="D821" i="10"/>
  <c r="G821" i="10"/>
  <c r="H821" i="10"/>
  <c r="I821" i="10"/>
  <c r="K821" i="10"/>
  <c r="L821" i="10"/>
  <c r="D822" i="10"/>
  <c r="G822" i="10"/>
  <c r="H822" i="10"/>
  <c r="I822" i="10"/>
  <c r="K822" i="10"/>
  <c r="L822" i="10"/>
  <c r="D823" i="10"/>
  <c r="G823" i="10"/>
  <c r="H823" i="10"/>
  <c r="I823" i="10"/>
  <c r="K823" i="10"/>
  <c r="L823" i="10"/>
  <c r="D824" i="10"/>
  <c r="G824" i="10"/>
  <c r="H824" i="10"/>
  <c r="I824" i="10"/>
  <c r="K824" i="10"/>
  <c r="L824" i="10"/>
  <c r="D825" i="10"/>
  <c r="G825" i="10"/>
  <c r="H825" i="10"/>
  <c r="I825" i="10"/>
  <c r="K825" i="10"/>
  <c r="L825" i="10"/>
  <c r="D826" i="10"/>
  <c r="G826" i="10"/>
  <c r="H826" i="10"/>
  <c r="I826" i="10"/>
  <c r="K826" i="10"/>
  <c r="L826" i="10"/>
  <c r="D827" i="10"/>
  <c r="G827" i="10"/>
  <c r="H827" i="10"/>
  <c r="I827" i="10"/>
  <c r="K827" i="10"/>
  <c r="L827" i="10"/>
  <c r="D828" i="10"/>
  <c r="G828" i="10"/>
  <c r="H828" i="10"/>
  <c r="I828" i="10"/>
  <c r="K828" i="10"/>
  <c r="L828" i="10"/>
  <c r="D829" i="10"/>
  <c r="G829" i="10"/>
  <c r="H829" i="10"/>
  <c r="I829" i="10"/>
  <c r="K829" i="10"/>
  <c r="L829" i="10"/>
  <c r="D830" i="10"/>
  <c r="G830" i="10"/>
  <c r="H830" i="10"/>
  <c r="I830" i="10"/>
  <c r="K830" i="10"/>
  <c r="L830" i="10"/>
  <c r="D831" i="10"/>
  <c r="G831" i="10"/>
  <c r="H831" i="10"/>
  <c r="I831" i="10"/>
  <c r="K831" i="10"/>
  <c r="L831" i="10"/>
  <c r="D832" i="10"/>
  <c r="G832" i="10"/>
  <c r="H832" i="10"/>
  <c r="I832" i="10"/>
  <c r="K832" i="10"/>
  <c r="L832" i="10"/>
  <c r="D833" i="10"/>
  <c r="G833" i="10"/>
  <c r="H833" i="10"/>
  <c r="I833" i="10"/>
  <c r="K833" i="10"/>
  <c r="L833" i="10"/>
  <c r="D834" i="10"/>
  <c r="G834" i="10"/>
  <c r="H834" i="10"/>
  <c r="I834" i="10"/>
  <c r="K834" i="10"/>
  <c r="L834" i="10"/>
  <c r="D835" i="10"/>
  <c r="G835" i="10"/>
  <c r="H835" i="10"/>
  <c r="I835" i="10"/>
  <c r="K835" i="10"/>
  <c r="L835" i="10"/>
  <c r="D836" i="10"/>
  <c r="G836" i="10"/>
  <c r="H836" i="10"/>
  <c r="I836" i="10"/>
  <c r="K836" i="10"/>
  <c r="L836" i="10"/>
  <c r="G5" i="10"/>
  <c r="H5" i="10"/>
  <c r="I5" i="10"/>
  <c r="K5" i="10"/>
  <c r="L5" i="10"/>
  <c r="D5" i="10"/>
  <c r="B6" i="10"/>
  <c r="B7" i="10" s="1"/>
  <c r="B8" i="10" s="1"/>
  <c r="B9" i="10" s="1"/>
  <c r="B6" i="15"/>
  <c r="B7" i="15" s="1"/>
  <c r="B8" i="15" s="1"/>
  <c r="B9" i="15" s="1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B108" i="15" s="1"/>
  <c r="B109" i="15" s="1"/>
  <c r="B110" i="15" s="1"/>
  <c r="B111" i="15" s="1"/>
  <c r="B112" i="15" s="1"/>
  <c r="B113" i="15" s="1"/>
  <c r="B114" i="15" s="1"/>
  <c r="B115" i="15" s="1"/>
  <c r="B116" i="15" s="1"/>
  <c r="B117" i="15" s="1"/>
  <c r="B118" i="15" s="1"/>
  <c r="B119" i="15" s="1"/>
  <c r="B120" i="15" s="1"/>
  <c r="B121" i="15" s="1"/>
  <c r="B122" i="15" s="1"/>
  <c r="B123" i="15" s="1"/>
  <c r="B124" i="15" s="1"/>
  <c r="B125" i="15" s="1"/>
  <c r="B126" i="15" s="1"/>
  <c r="B127" i="15" s="1"/>
  <c r="B128" i="15" s="1"/>
  <c r="B129" i="15" s="1"/>
  <c r="B130" i="15" s="1"/>
  <c r="B131" i="15" s="1"/>
  <c r="B132" i="15" s="1"/>
  <c r="B133" i="15" s="1"/>
  <c r="B134" i="15" s="1"/>
  <c r="B135" i="15" s="1"/>
  <c r="B136" i="15" s="1"/>
  <c r="B137" i="15" s="1"/>
  <c r="B138" i="15" s="1"/>
  <c r="B139" i="15" s="1"/>
  <c r="B140" i="15" s="1"/>
  <c r="B141" i="15" s="1"/>
  <c r="B142" i="15" s="1"/>
  <c r="B143" i="15" s="1"/>
  <c r="B144" i="15" s="1"/>
  <c r="B145" i="15" s="1"/>
  <c r="B146" i="15" s="1"/>
  <c r="B147" i="15" s="1"/>
  <c r="B148" i="15" s="1"/>
  <c r="B149" i="15" s="1"/>
  <c r="B150" i="15" s="1"/>
  <c r="B151" i="15" s="1"/>
  <c r="B152" i="15" s="1"/>
  <c r="B153" i="15" s="1"/>
  <c r="B154" i="15" s="1"/>
  <c r="B155" i="15" s="1"/>
  <c r="B156" i="15" s="1"/>
  <c r="B157" i="15" s="1"/>
  <c r="B158" i="15" s="1"/>
  <c r="B159" i="15" s="1"/>
  <c r="B160" i="15" s="1"/>
  <c r="B161" i="15" s="1"/>
  <c r="B162" i="15" s="1"/>
  <c r="B163" i="15" s="1"/>
  <c r="B164" i="15" s="1"/>
  <c r="B165" i="15" s="1"/>
  <c r="B166" i="15" s="1"/>
  <c r="B167" i="15" s="1"/>
  <c r="B168" i="15" s="1"/>
  <c r="B169" i="15" s="1"/>
  <c r="B170" i="15" s="1"/>
  <c r="B171" i="15" s="1"/>
  <c r="B172" i="15" s="1"/>
  <c r="B173" i="15" s="1"/>
  <c r="B174" i="15" s="1"/>
  <c r="B175" i="15" s="1"/>
  <c r="B176" i="15" s="1"/>
  <c r="B177" i="15" s="1"/>
  <c r="B178" i="15" s="1"/>
  <c r="B179" i="15" s="1"/>
  <c r="B180" i="15" s="1"/>
  <c r="B181" i="15" s="1"/>
  <c r="B182" i="15" s="1"/>
  <c r="B183" i="15" s="1"/>
  <c r="B184" i="15" s="1"/>
  <c r="B185" i="15" s="1"/>
  <c r="B186" i="15" s="1"/>
  <c r="B187" i="15" s="1"/>
  <c r="B188" i="15" s="1"/>
  <c r="B189" i="15" s="1"/>
  <c r="B190" i="15" s="1"/>
  <c r="B191" i="15" s="1"/>
  <c r="B192" i="15" s="1"/>
  <c r="B193" i="15" s="1"/>
  <c r="B194" i="15" s="1"/>
  <c r="B195" i="15" s="1"/>
  <c r="B196" i="15" s="1"/>
  <c r="B197" i="15" s="1"/>
  <c r="B198" i="15" s="1"/>
  <c r="B199" i="15" s="1"/>
  <c r="B200" i="15" s="1"/>
  <c r="B201" i="15" s="1"/>
  <c r="B202" i="15" s="1"/>
  <c r="B203" i="15" s="1"/>
  <c r="B204" i="15" s="1"/>
  <c r="B205" i="15" s="1"/>
  <c r="B206" i="15" s="1"/>
  <c r="B207" i="15" s="1"/>
  <c r="B208" i="15" s="1"/>
  <c r="B209" i="15" s="1"/>
  <c r="B210" i="15" s="1"/>
  <c r="B211" i="15" s="1"/>
  <c r="B212" i="15" s="1"/>
  <c r="B213" i="15" s="1"/>
  <c r="B214" i="15" s="1"/>
  <c r="B215" i="15" s="1"/>
  <c r="B216" i="15" s="1"/>
  <c r="B217" i="15" s="1"/>
  <c r="B218" i="15" s="1"/>
  <c r="B219" i="15" s="1"/>
  <c r="B220" i="15" s="1"/>
  <c r="B221" i="15" s="1"/>
  <c r="B222" i="15" s="1"/>
  <c r="B223" i="15" s="1"/>
  <c r="B224" i="15" s="1"/>
  <c r="B225" i="15" s="1"/>
  <c r="B226" i="15" s="1"/>
  <c r="B227" i="15" s="1"/>
  <c r="B228" i="15" s="1"/>
  <c r="B229" i="15" s="1"/>
  <c r="B230" i="15" s="1"/>
  <c r="B231" i="15" s="1"/>
  <c r="B232" i="15" s="1"/>
  <c r="B233" i="15" s="1"/>
  <c r="B234" i="15" s="1"/>
  <c r="B235" i="15" s="1"/>
  <c r="B236" i="15" s="1"/>
  <c r="B237" i="15" s="1"/>
  <c r="B238" i="15" s="1"/>
  <c r="B239" i="15" s="1"/>
  <c r="B240" i="15" s="1"/>
  <c r="B241" i="15" s="1"/>
  <c r="B242" i="15" s="1"/>
  <c r="B243" i="15" s="1"/>
  <c r="B244" i="15" s="1"/>
  <c r="B245" i="15" s="1"/>
  <c r="B246" i="15" s="1"/>
  <c r="B247" i="15" s="1"/>
  <c r="B248" i="15" s="1"/>
  <c r="B249" i="15" s="1"/>
  <c r="B250" i="15" s="1"/>
  <c r="B251" i="15" s="1"/>
  <c r="B252" i="15" s="1"/>
  <c r="B253" i="15" s="1"/>
  <c r="B254" i="15" s="1"/>
  <c r="B255" i="15" s="1"/>
  <c r="B256" i="15" s="1"/>
  <c r="B257" i="15" s="1"/>
  <c r="B258" i="15" s="1"/>
  <c r="B259" i="15" s="1"/>
  <c r="B260" i="15" s="1"/>
  <c r="B261" i="15" s="1"/>
  <c r="B262" i="15" s="1"/>
  <c r="B263" i="15" s="1"/>
  <c r="B264" i="15" s="1"/>
  <c r="B265" i="15" s="1"/>
  <c r="B266" i="15" s="1"/>
  <c r="B267" i="15" s="1"/>
  <c r="B268" i="15" s="1"/>
  <c r="B269" i="15" s="1"/>
  <c r="B270" i="15" s="1"/>
  <c r="B271" i="15" s="1"/>
  <c r="B272" i="15" s="1"/>
  <c r="B273" i="15" s="1"/>
  <c r="B274" i="15" s="1"/>
  <c r="B275" i="15" s="1"/>
  <c r="B276" i="15" s="1"/>
  <c r="B277" i="15" s="1"/>
  <c r="B278" i="15" s="1"/>
  <c r="B279" i="15" s="1"/>
  <c r="B280" i="15" s="1"/>
  <c r="B281" i="15" s="1"/>
  <c r="B282" i="15" s="1"/>
  <c r="B283" i="15" s="1"/>
  <c r="B284" i="15" s="1"/>
  <c r="B285" i="15" s="1"/>
  <c r="B286" i="15" s="1"/>
  <c r="B287" i="15" s="1"/>
  <c r="B288" i="15" s="1"/>
  <c r="B289" i="15" s="1"/>
  <c r="B290" i="15" s="1"/>
  <c r="B291" i="15" s="1"/>
  <c r="B292" i="15" s="1"/>
  <c r="B293" i="15" s="1"/>
  <c r="B294" i="15" s="1"/>
  <c r="B295" i="15" s="1"/>
  <c r="B296" i="15" s="1"/>
  <c r="B297" i="15" s="1"/>
  <c r="B298" i="15" s="1"/>
  <c r="B299" i="15" s="1"/>
  <c r="B300" i="15" s="1"/>
  <c r="B301" i="15" s="1"/>
  <c r="B302" i="15" s="1"/>
  <c r="B303" i="15" s="1"/>
  <c r="B304" i="15" s="1"/>
  <c r="B2" i="15" a="1"/>
  <c r="B2" i="15" s="1"/>
  <c r="B2" i="14" a="1"/>
  <c r="B2" i="14" s="1"/>
  <c r="B6" i="13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B132" i="13" s="1"/>
  <c r="B133" i="13" s="1"/>
  <c r="B134" i="13" s="1"/>
  <c r="B135" i="13" s="1"/>
  <c r="B136" i="13" s="1"/>
  <c r="B137" i="13" s="1"/>
  <c r="B138" i="13" s="1"/>
  <c r="B139" i="13" s="1"/>
  <c r="B140" i="13" s="1"/>
  <c r="B141" i="13" s="1"/>
  <c r="B142" i="13" s="1"/>
  <c r="B143" i="13" s="1"/>
  <c r="B144" i="13" s="1"/>
  <c r="B145" i="13" s="1"/>
  <c r="B146" i="13" s="1"/>
  <c r="B147" i="13" s="1"/>
  <c r="B148" i="13" s="1"/>
  <c r="B149" i="13" s="1"/>
  <c r="B150" i="13" s="1"/>
  <c r="B151" i="13" s="1"/>
  <c r="B152" i="13" s="1"/>
  <c r="B153" i="13" s="1"/>
  <c r="B154" i="13" s="1"/>
  <c r="B155" i="13" s="1"/>
  <c r="B156" i="13" s="1"/>
  <c r="B157" i="13" s="1"/>
  <c r="B158" i="13" s="1"/>
  <c r="B159" i="13" s="1"/>
  <c r="B160" i="13" s="1"/>
  <c r="B161" i="13" s="1"/>
  <c r="B162" i="13" s="1"/>
  <c r="B163" i="13" s="1"/>
  <c r="B164" i="13" s="1"/>
  <c r="B165" i="13" s="1"/>
  <c r="B166" i="13" s="1"/>
  <c r="B167" i="13" s="1"/>
  <c r="B168" i="13" s="1"/>
  <c r="B169" i="13" s="1"/>
  <c r="B170" i="13" s="1"/>
  <c r="B171" i="13" s="1"/>
  <c r="B172" i="13" s="1"/>
  <c r="B173" i="13" s="1"/>
  <c r="B174" i="13" s="1"/>
  <c r="B175" i="13" s="1"/>
  <c r="B176" i="13" s="1"/>
  <c r="B177" i="13" s="1"/>
  <c r="B178" i="13" s="1"/>
  <c r="B179" i="13" s="1"/>
  <c r="B180" i="13" s="1"/>
  <c r="B181" i="13" s="1"/>
  <c r="B182" i="13" s="1"/>
  <c r="B183" i="13" s="1"/>
  <c r="B184" i="13" s="1"/>
  <c r="B185" i="13" s="1"/>
  <c r="B186" i="13" s="1"/>
  <c r="B187" i="13" s="1"/>
  <c r="B188" i="13" s="1"/>
  <c r="B189" i="13" s="1"/>
  <c r="B190" i="13" s="1"/>
  <c r="B191" i="13" s="1"/>
  <c r="B192" i="13" s="1"/>
  <c r="B193" i="13" s="1"/>
  <c r="B194" i="13" s="1"/>
  <c r="B195" i="13" s="1"/>
  <c r="B196" i="13" s="1"/>
  <c r="B197" i="13" s="1"/>
  <c r="B198" i="13" s="1"/>
  <c r="B199" i="13" s="1"/>
  <c r="B200" i="13" s="1"/>
  <c r="B201" i="13" s="1"/>
  <c r="B202" i="13" s="1"/>
  <c r="B203" i="13" s="1"/>
  <c r="B204" i="13" s="1"/>
  <c r="B205" i="13" s="1"/>
  <c r="B206" i="13" s="1"/>
  <c r="B207" i="13" s="1"/>
  <c r="B208" i="13" s="1"/>
  <c r="B209" i="13" s="1"/>
  <c r="B210" i="13" s="1"/>
  <c r="B211" i="13" s="1"/>
  <c r="B212" i="13" s="1"/>
  <c r="B213" i="13" s="1"/>
  <c r="B214" i="13" s="1"/>
  <c r="B215" i="13" s="1"/>
  <c r="B216" i="13" s="1"/>
  <c r="B217" i="13" s="1"/>
  <c r="B218" i="13" s="1"/>
  <c r="B219" i="13" s="1"/>
  <c r="B220" i="13" s="1"/>
  <c r="B221" i="13" s="1"/>
  <c r="B222" i="13" s="1"/>
  <c r="B223" i="13" s="1"/>
  <c r="B224" i="13" s="1"/>
  <c r="B225" i="13" s="1"/>
  <c r="B226" i="13" s="1"/>
  <c r="B227" i="13" s="1"/>
  <c r="B228" i="13" s="1"/>
  <c r="B229" i="13" s="1"/>
  <c r="B230" i="13" s="1"/>
  <c r="B231" i="13" s="1"/>
  <c r="B232" i="13" s="1"/>
  <c r="B233" i="13" s="1"/>
  <c r="B234" i="13" s="1"/>
  <c r="B235" i="13" s="1"/>
  <c r="B236" i="13" s="1"/>
  <c r="B237" i="13" s="1"/>
  <c r="B238" i="13" s="1"/>
  <c r="B239" i="13" s="1"/>
  <c r="B240" i="13" s="1"/>
  <c r="B241" i="13" s="1"/>
  <c r="B242" i="13" s="1"/>
  <c r="B243" i="13" s="1"/>
  <c r="B244" i="13" s="1"/>
  <c r="B245" i="13" s="1"/>
  <c r="B246" i="13" s="1"/>
  <c r="B247" i="13" s="1"/>
  <c r="B248" i="13" s="1"/>
  <c r="B249" i="13" s="1"/>
  <c r="B250" i="13" s="1"/>
  <c r="B251" i="13" s="1"/>
  <c r="B252" i="13" s="1"/>
  <c r="B253" i="13" s="1"/>
  <c r="B254" i="13" s="1"/>
  <c r="B255" i="13" s="1"/>
  <c r="B256" i="13" s="1"/>
  <c r="B257" i="13" s="1"/>
  <c r="B258" i="13" s="1"/>
  <c r="B259" i="13" s="1"/>
  <c r="B260" i="13" s="1"/>
  <c r="B261" i="13" s="1"/>
  <c r="B262" i="13" s="1"/>
  <c r="B263" i="13" s="1"/>
  <c r="B264" i="13" s="1"/>
  <c r="B265" i="13" s="1"/>
  <c r="B266" i="13" s="1"/>
  <c r="B267" i="13" s="1"/>
  <c r="B268" i="13" s="1"/>
  <c r="B269" i="13" s="1"/>
  <c r="B270" i="13" s="1"/>
  <c r="B271" i="13" s="1"/>
  <c r="B272" i="13" s="1"/>
  <c r="B273" i="13" s="1"/>
  <c r="B274" i="13" s="1"/>
  <c r="B275" i="13" s="1"/>
  <c r="B276" i="13" s="1"/>
  <c r="B277" i="13" s="1"/>
  <c r="B278" i="13" s="1"/>
  <c r="B279" i="13" s="1"/>
  <c r="B280" i="13" s="1"/>
  <c r="B281" i="13" s="1"/>
  <c r="B282" i="13" s="1"/>
  <c r="B283" i="13" s="1"/>
  <c r="B284" i="13" s="1"/>
  <c r="B285" i="13" s="1"/>
  <c r="B286" i="13" s="1"/>
  <c r="B287" i="13" s="1"/>
  <c r="B288" i="13" s="1"/>
  <c r="B289" i="13" s="1"/>
  <c r="B290" i="13" s="1"/>
  <c r="B291" i="13" s="1"/>
  <c r="B292" i="13" s="1"/>
  <c r="B293" i="13" s="1"/>
  <c r="B294" i="13" s="1"/>
  <c r="B295" i="13" s="1"/>
  <c r="B296" i="13" s="1"/>
  <c r="B297" i="13" s="1"/>
  <c r="B298" i="13" s="1"/>
  <c r="B299" i="13" s="1"/>
  <c r="B300" i="13" s="1"/>
  <c r="B301" i="13" s="1"/>
  <c r="B302" i="13" s="1"/>
  <c r="B303" i="13" s="1"/>
  <c r="B304" i="13" s="1"/>
  <c r="B2" i="13" a="1"/>
  <c r="B2" i="13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B108" i="12" s="1"/>
  <c r="B109" i="12" s="1"/>
  <c r="B110" i="12" s="1"/>
  <c r="B111" i="12" s="1"/>
  <c r="B112" i="12" s="1"/>
  <c r="B113" i="12" s="1"/>
  <c r="B114" i="12" s="1"/>
  <c r="B115" i="12" s="1"/>
  <c r="B116" i="12" s="1"/>
  <c r="B117" i="12" s="1"/>
  <c r="B118" i="12" s="1"/>
  <c r="B119" i="12" s="1"/>
  <c r="B120" i="12" s="1"/>
  <c r="B121" i="12" s="1"/>
  <c r="B122" i="12" s="1"/>
  <c r="B123" i="12" s="1"/>
  <c r="B124" i="12" s="1"/>
  <c r="B125" i="12" s="1"/>
  <c r="B126" i="12" s="1"/>
  <c r="B127" i="12" s="1"/>
  <c r="B128" i="12" s="1"/>
  <c r="B129" i="12" s="1"/>
  <c r="B130" i="12" s="1"/>
  <c r="B131" i="12" s="1"/>
  <c r="B132" i="12" s="1"/>
  <c r="B133" i="12" s="1"/>
  <c r="B134" i="12" s="1"/>
  <c r="B135" i="12" s="1"/>
  <c r="B136" i="12" s="1"/>
  <c r="B137" i="12" s="1"/>
  <c r="B138" i="12" s="1"/>
  <c r="B139" i="12" s="1"/>
  <c r="B140" i="12" s="1"/>
  <c r="B141" i="12" s="1"/>
  <c r="B142" i="12" s="1"/>
  <c r="B143" i="12" s="1"/>
  <c r="B144" i="12" s="1"/>
  <c r="B145" i="12" s="1"/>
  <c r="B146" i="12" s="1"/>
  <c r="B147" i="12" s="1"/>
  <c r="B148" i="12" s="1"/>
  <c r="B149" i="12" s="1"/>
  <c r="B150" i="12" s="1"/>
  <c r="B151" i="12" s="1"/>
  <c r="B152" i="12" s="1"/>
  <c r="B153" i="12" s="1"/>
  <c r="B154" i="12" s="1"/>
  <c r="B155" i="12" s="1"/>
  <c r="B156" i="12" s="1"/>
  <c r="B157" i="12" s="1"/>
  <c r="B158" i="12" s="1"/>
  <c r="B159" i="12" s="1"/>
  <c r="B160" i="12" s="1"/>
  <c r="B161" i="12" s="1"/>
  <c r="B162" i="12" s="1"/>
  <c r="B163" i="12" s="1"/>
  <c r="B164" i="12" s="1"/>
  <c r="B165" i="12" s="1"/>
  <c r="B166" i="12" s="1"/>
  <c r="B167" i="12" s="1"/>
  <c r="B168" i="12" s="1"/>
  <c r="B169" i="12" s="1"/>
  <c r="B170" i="12" s="1"/>
  <c r="B171" i="12" s="1"/>
  <c r="B172" i="12" s="1"/>
  <c r="B173" i="12" s="1"/>
  <c r="B174" i="12" s="1"/>
  <c r="B175" i="12" s="1"/>
  <c r="B176" i="12" s="1"/>
  <c r="B177" i="12" s="1"/>
  <c r="B178" i="12" s="1"/>
  <c r="B179" i="12" s="1"/>
  <c r="B180" i="12" s="1"/>
  <c r="B181" i="12" s="1"/>
  <c r="B182" i="12" s="1"/>
  <c r="B183" i="12" s="1"/>
  <c r="B184" i="12" s="1"/>
  <c r="B185" i="12" s="1"/>
  <c r="B186" i="12" s="1"/>
  <c r="B187" i="12" s="1"/>
  <c r="B188" i="12" s="1"/>
  <c r="B189" i="12" s="1"/>
  <c r="B190" i="12" s="1"/>
  <c r="B191" i="12" s="1"/>
  <c r="B192" i="12" s="1"/>
  <c r="B193" i="12" s="1"/>
  <c r="B194" i="12" s="1"/>
  <c r="B195" i="12" s="1"/>
  <c r="B196" i="12" s="1"/>
  <c r="B197" i="12" s="1"/>
  <c r="B198" i="12" s="1"/>
  <c r="B199" i="12" s="1"/>
  <c r="B200" i="12" s="1"/>
  <c r="B201" i="12" s="1"/>
  <c r="B202" i="12" s="1"/>
  <c r="B203" i="12" s="1"/>
  <c r="B204" i="12" s="1"/>
  <c r="B205" i="12" s="1"/>
  <c r="B206" i="12" s="1"/>
  <c r="B207" i="12" s="1"/>
  <c r="B208" i="12" s="1"/>
  <c r="B209" i="12" s="1"/>
  <c r="B210" i="12" s="1"/>
  <c r="B211" i="12" s="1"/>
  <c r="B212" i="12" s="1"/>
  <c r="B213" i="12" s="1"/>
  <c r="B214" i="12" s="1"/>
  <c r="B215" i="12" s="1"/>
  <c r="B216" i="12" s="1"/>
  <c r="B217" i="12" s="1"/>
  <c r="B218" i="12" s="1"/>
  <c r="B219" i="12" s="1"/>
  <c r="B220" i="12" s="1"/>
  <c r="B221" i="12" s="1"/>
  <c r="B222" i="12" s="1"/>
  <c r="B223" i="12" s="1"/>
  <c r="B224" i="12" s="1"/>
  <c r="B225" i="12" s="1"/>
  <c r="B226" i="12" s="1"/>
  <c r="B227" i="12" s="1"/>
  <c r="B228" i="12" s="1"/>
  <c r="B229" i="12" s="1"/>
  <c r="B230" i="12" s="1"/>
  <c r="B231" i="12" s="1"/>
  <c r="B232" i="12" s="1"/>
  <c r="B233" i="12" s="1"/>
  <c r="B234" i="12" s="1"/>
  <c r="B235" i="12" s="1"/>
  <c r="B236" i="12" s="1"/>
  <c r="B237" i="12" s="1"/>
  <c r="B238" i="12" s="1"/>
  <c r="B239" i="12" s="1"/>
  <c r="B240" i="12" s="1"/>
  <c r="B241" i="12" s="1"/>
  <c r="B242" i="12" s="1"/>
  <c r="B243" i="12" s="1"/>
  <c r="B244" i="12" s="1"/>
  <c r="B245" i="12" s="1"/>
  <c r="B246" i="12" s="1"/>
  <c r="B247" i="12" s="1"/>
  <c r="B248" i="12" s="1"/>
  <c r="B249" i="12" s="1"/>
  <c r="B250" i="12" s="1"/>
  <c r="B251" i="12" s="1"/>
  <c r="B252" i="12" s="1"/>
  <c r="B253" i="12" s="1"/>
  <c r="B254" i="12" s="1"/>
  <c r="B255" i="12" s="1"/>
  <c r="B256" i="12" s="1"/>
  <c r="B257" i="12" s="1"/>
  <c r="B258" i="12" s="1"/>
  <c r="B259" i="12" s="1"/>
  <c r="B260" i="12" s="1"/>
  <c r="B261" i="12" s="1"/>
  <c r="B262" i="12" s="1"/>
  <c r="B263" i="12" s="1"/>
  <c r="B264" i="12" s="1"/>
  <c r="B265" i="12" s="1"/>
  <c r="B266" i="12" s="1"/>
  <c r="B267" i="12" s="1"/>
  <c r="B268" i="12" s="1"/>
  <c r="B269" i="12" s="1"/>
  <c r="B270" i="12" s="1"/>
  <c r="B271" i="12" s="1"/>
  <c r="B272" i="12" s="1"/>
  <c r="B273" i="12" s="1"/>
  <c r="B274" i="12" s="1"/>
  <c r="B275" i="12" s="1"/>
  <c r="B276" i="12" s="1"/>
  <c r="B277" i="12" s="1"/>
  <c r="B278" i="12" s="1"/>
  <c r="B279" i="12" s="1"/>
  <c r="B280" i="12" s="1"/>
  <c r="B281" i="12" s="1"/>
  <c r="B282" i="12" s="1"/>
  <c r="B283" i="12" s="1"/>
  <c r="B284" i="12" s="1"/>
  <c r="B285" i="12" s="1"/>
  <c r="B286" i="12" s="1"/>
  <c r="B287" i="12" s="1"/>
  <c r="B288" i="12" s="1"/>
  <c r="B289" i="12" s="1"/>
  <c r="B290" i="12" s="1"/>
  <c r="B291" i="12" s="1"/>
  <c r="B292" i="12" s="1"/>
  <c r="B293" i="12" s="1"/>
  <c r="B294" i="12" s="1"/>
  <c r="B295" i="12" s="1"/>
  <c r="B296" i="12" s="1"/>
  <c r="B297" i="12" s="1"/>
  <c r="B298" i="12" s="1"/>
  <c r="B299" i="12" s="1"/>
  <c r="B300" i="12" s="1"/>
  <c r="B301" i="12" s="1"/>
  <c r="B302" i="12" s="1"/>
  <c r="B303" i="12" s="1"/>
  <c r="B304" i="12" s="1"/>
  <c r="B2" i="12" a="1"/>
  <c r="B2" i="12" s="1"/>
  <c r="B6" i="1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B55" i="11" s="1"/>
  <c r="B56" i="11" s="1"/>
  <c r="B57" i="11" s="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B69" i="11" s="1"/>
  <c r="B70" i="11" s="1"/>
  <c r="B71" i="11" s="1"/>
  <c r="B72" i="11" s="1"/>
  <c r="B73" i="11" s="1"/>
  <c r="B74" i="11" s="1"/>
  <c r="B75" i="11" s="1"/>
  <c r="B76" i="11" s="1"/>
  <c r="B77" i="11" s="1"/>
  <c r="B78" i="11" s="1"/>
  <c r="B79" i="11" s="1"/>
  <c r="B80" i="11" s="1"/>
  <c r="B81" i="11" s="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B103" i="11" s="1"/>
  <c r="B104" i="11" s="1"/>
  <c r="B105" i="11" s="1"/>
  <c r="B106" i="11" s="1"/>
  <c r="B107" i="11" s="1"/>
  <c r="B108" i="11" s="1"/>
  <c r="B109" i="11" s="1"/>
  <c r="B110" i="11" s="1"/>
  <c r="B111" i="11" s="1"/>
  <c r="B112" i="11" s="1"/>
  <c r="B113" i="11" s="1"/>
  <c r="B114" i="11" s="1"/>
  <c r="B115" i="11" s="1"/>
  <c r="B116" i="11" s="1"/>
  <c r="B117" i="11" s="1"/>
  <c r="B118" i="11" s="1"/>
  <c r="B119" i="11" s="1"/>
  <c r="B120" i="11" s="1"/>
  <c r="B121" i="11" s="1"/>
  <c r="B122" i="11" s="1"/>
  <c r="B123" i="11" s="1"/>
  <c r="B124" i="11" s="1"/>
  <c r="B125" i="11" s="1"/>
  <c r="B126" i="11" s="1"/>
  <c r="B127" i="11" s="1"/>
  <c r="B128" i="11" s="1"/>
  <c r="B129" i="11" s="1"/>
  <c r="B130" i="11" s="1"/>
  <c r="B131" i="11" s="1"/>
  <c r="B132" i="11" s="1"/>
  <c r="B133" i="11" s="1"/>
  <c r="B134" i="11" s="1"/>
  <c r="B135" i="11" s="1"/>
  <c r="B136" i="11" s="1"/>
  <c r="B137" i="11" s="1"/>
  <c r="B138" i="11" s="1"/>
  <c r="B139" i="11" s="1"/>
  <c r="B140" i="11" s="1"/>
  <c r="B141" i="11" s="1"/>
  <c r="B142" i="11" s="1"/>
  <c r="B143" i="11" s="1"/>
  <c r="B144" i="11" s="1"/>
  <c r="B145" i="11" s="1"/>
  <c r="B146" i="11" s="1"/>
  <c r="B147" i="11" s="1"/>
  <c r="B148" i="11" s="1"/>
  <c r="B149" i="11" s="1"/>
  <c r="B150" i="11" s="1"/>
  <c r="B151" i="11" s="1"/>
  <c r="B152" i="11" s="1"/>
  <c r="B153" i="11" s="1"/>
  <c r="B154" i="11" s="1"/>
  <c r="B155" i="11" s="1"/>
  <c r="B156" i="11" s="1"/>
  <c r="B157" i="11" s="1"/>
  <c r="B158" i="11" s="1"/>
  <c r="B159" i="11" s="1"/>
  <c r="B160" i="11" s="1"/>
  <c r="B161" i="11" s="1"/>
  <c r="B162" i="11" s="1"/>
  <c r="B163" i="11" s="1"/>
  <c r="B164" i="11" s="1"/>
  <c r="B165" i="11" s="1"/>
  <c r="B166" i="11" s="1"/>
  <c r="B167" i="11" s="1"/>
  <c r="B168" i="11" s="1"/>
  <c r="B169" i="11" s="1"/>
  <c r="B170" i="11" s="1"/>
  <c r="B171" i="11" s="1"/>
  <c r="B172" i="11" s="1"/>
  <c r="B173" i="11" s="1"/>
  <c r="B174" i="11" s="1"/>
  <c r="B175" i="11" s="1"/>
  <c r="B176" i="11" s="1"/>
  <c r="B177" i="11" s="1"/>
  <c r="B178" i="11" s="1"/>
  <c r="B179" i="11" s="1"/>
  <c r="B180" i="11" s="1"/>
  <c r="B181" i="11" s="1"/>
  <c r="B182" i="11" s="1"/>
  <c r="B183" i="11" s="1"/>
  <c r="B184" i="11" s="1"/>
  <c r="B185" i="11" s="1"/>
  <c r="B186" i="11" s="1"/>
  <c r="B187" i="11" s="1"/>
  <c r="B188" i="11" s="1"/>
  <c r="B189" i="11" s="1"/>
  <c r="B190" i="11" s="1"/>
  <c r="B191" i="11" s="1"/>
  <c r="B192" i="11" s="1"/>
  <c r="B193" i="11" s="1"/>
  <c r="B194" i="11" s="1"/>
  <c r="B195" i="11" s="1"/>
  <c r="B196" i="11" s="1"/>
  <c r="B197" i="11" s="1"/>
  <c r="B198" i="11" s="1"/>
  <c r="B199" i="11" s="1"/>
  <c r="B200" i="11" s="1"/>
  <c r="B201" i="11" s="1"/>
  <c r="B202" i="11" s="1"/>
  <c r="B203" i="11" s="1"/>
  <c r="B204" i="11" s="1"/>
  <c r="B205" i="11" s="1"/>
  <c r="B206" i="11" s="1"/>
  <c r="B207" i="11" s="1"/>
  <c r="B208" i="11" s="1"/>
  <c r="B209" i="11" s="1"/>
  <c r="B210" i="11" s="1"/>
  <c r="B211" i="11" s="1"/>
  <c r="B212" i="11" s="1"/>
  <c r="B213" i="11" s="1"/>
  <c r="B214" i="11" s="1"/>
  <c r="B215" i="11" s="1"/>
  <c r="B216" i="11" s="1"/>
  <c r="B217" i="11" s="1"/>
  <c r="B218" i="11" s="1"/>
  <c r="B219" i="11" s="1"/>
  <c r="B220" i="11" s="1"/>
  <c r="B221" i="11" s="1"/>
  <c r="B222" i="11" s="1"/>
  <c r="B223" i="11" s="1"/>
  <c r="B224" i="11" s="1"/>
  <c r="B225" i="11" s="1"/>
  <c r="B226" i="11" s="1"/>
  <c r="B227" i="11" s="1"/>
  <c r="B228" i="11" s="1"/>
  <c r="B229" i="11" s="1"/>
  <c r="B230" i="11" s="1"/>
  <c r="B231" i="11" s="1"/>
  <c r="B232" i="11" s="1"/>
  <c r="B233" i="11" s="1"/>
  <c r="B234" i="11" s="1"/>
  <c r="B235" i="11" s="1"/>
  <c r="B236" i="11" s="1"/>
  <c r="B237" i="11" s="1"/>
  <c r="B238" i="11" s="1"/>
  <c r="B239" i="11" s="1"/>
  <c r="B240" i="11" s="1"/>
  <c r="B241" i="11" s="1"/>
  <c r="B242" i="11" s="1"/>
  <c r="B243" i="11" s="1"/>
  <c r="B244" i="11" s="1"/>
  <c r="B245" i="11" s="1"/>
  <c r="B246" i="11" s="1"/>
  <c r="B247" i="11" s="1"/>
  <c r="B248" i="11" s="1"/>
  <c r="B249" i="11" s="1"/>
  <c r="B250" i="11" s="1"/>
  <c r="B251" i="11" s="1"/>
  <c r="B252" i="11" s="1"/>
  <c r="B253" i="11" s="1"/>
  <c r="B254" i="11" s="1"/>
  <c r="B255" i="11" s="1"/>
  <c r="B256" i="11" s="1"/>
  <c r="B257" i="11" s="1"/>
  <c r="B258" i="11" s="1"/>
  <c r="B259" i="11" s="1"/>
  <c r="B260" i="11" s="1"/>
  <c r="B261" i="11" s="1"/>
  <c r="B262" i="11" s="1"/>
  <c r="B263" i="11" s="1"/>
  <c r="B264" i="11" s="1"/>
  <c r="B265" i="11" s="1"/>
  <c r="B266" i="11" s="1"/>
  <c r="B267" i="11" s="1"/>
  <c r="B268" i="11" s="1"/>
  <c r="B269" i="11" s="1"/>
  <c r="B270" i="11" s="1"/>
  <c r="B271" i="11" s="1"/>
  <c r="B272" i="11" s="1"/>
  <c r="B273" i="11" s="1"/>
  <c r="B274" i="11" s="1"/>
  <c r="B275" i="11" s="1"/>
  <c r="B276" i="11" s="1"/>
  <c r="B277" i="11" s="1"/>
  <c r="B278" i="11" s="1"/>
  <c r="B279" i="11" s="1"/>
  <c r="B280" i="11" s="1"/>
  <c r="B281" i="11" s="1"/>
  <c r="B282" i="11" s="1"/>
  <c r="B283" i="11" s="1"/>
  <c r="B284" i="11" s="1"/>
  <c r="B285" i="11" s="1"/>
  <c r="B286" i="11" s="1"/>
  <c r="B287" i="11" s="1"/>
  <c r="B288" i="11" s="1"/>
  <c r="B289" i="11" s="1"/>
  <c r="B290" i="11" s="1"/>
  <c r="B291" i="11" s="1"/>
  <c r="B292" i="11" s="1"/>
  <c r="B293" i="11" s="1"/>
  <c r="B294" i="11" s="1"/>
  <c r="B295" i="11" s="1"/>
  <c r="B296" i="11" s="1"/>
  <c r="B297" i="11" s="1"/>
  <c r="B298" i="11" s="1"/>
  <c r="B299" i="11" s="1"/>
  <c r="B300" i="11" s="1"/>
  <c r="B301" i="11" s="1"/>
  <c r="B302" i="11" s="1"/>
  <c r="B303" i="11" s="1"/>
  <c r="B304" i="11" s="1"/>
  <c r="B2" i="11" a="1"/>
  <c r="B2" i="11" s="1"/>
  <c r="Q9" i="1"/>
  <c r="Q11" i="1"/>
  <c r="Q27" i="1"/>
  <c r="Q41" i="1"/>
  <c r="Q51" i="1"/>
  <c r="Q57" i="1"/>
  <c r="Q73" i="1"/>
  <c r="Q105" i="1"/>
  <c r="Q153" i="1"/>
  <c r="Q161" i="1"/>
  <c r="Q169" i="1"/>
  <c r="Q177" i="1"/>
  <c r="Q185" i="1"/>
  <c r="Q201" i="1"/>
  <c r="Q217" i="1"/>
  <c r="Q223" i="1"/>
  <c r="Q225" i="1"/>
  <c r="Q233" i="1"/>
  <c r="Q241" i="1"/>
  <c r="Q249" i="1"/>
  <c r="Q259" i="1"/>
  <c r="Q265" i="1"/>
  <c r="Q281" i="1"/>
  <c r="Q299" i="1"/>
  <c r="Q305" i="1"/>
  <c r="Q313" i="1"/>
  <c r="Q343" i="1"/>
  <c r="Q345" i="1"/>
  <c r="Q351" i="1"/>
  <c r="Q409" i="1"/>
  <c r="Q411" i="1"/>
  <c r="Q417" i="1"/>
  <c r="Q425" i="1"/>
  <c r="Q451" i="1"/>
  <c r="Q471" i="1"/>
  <c r="Q479" i="1"/>
  <c r="Q503" i="1"/>
  <c r="Q507" i="1"/>
  <c r="Q535" i="1"/>
  <c r="Q543" i="1"/>
  <c r="Q561" i="1"/>
  <c r="Q567" i="1"/>
  <c r="Q571" i="1"/>
  <c r="Q595" i="1"/>
  <c r="Q599" i="1"/>
  <c r="Q603" i="1"/>
  <c r="Q625" i="1"/>
  <c r="Q633" i="1"/>
  <c r="Q673" i="1"/>
  <c r="Q681" i="1"/>
  <c r="Q689" i="1"/>
  <c r="Q697" i="1"/>
  <c r="Q705" i="1"/>
  <c r="Q721" i="1"/>
  <c r="Q723" i="1"/>
  <c r="Q729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2" i="1"/>
  <c r="Q7" i="1"/>
  <c r="Q10" i="1"/>
  <c r="Q12" i="1"/>
  <c r="Q17" i="1"/>
  <c r="Q21" i="1"/>
  <c r="Q30" i="1"/>
  <c r="Q31" i="1"/>
  <c r="Q55" i="1"/>
  <c r="Q70" i="1"/>
  <c r="Q86" i="1"/>
  <c r="Q94" i="1"/>
  <c r="Q95" i="1"/>
  <c r="Q103" i="1"/>
  <c r="Q106" i="1"/>
  <c r="Q112" i="1"/>
  <c r="Q118" i="1"/>
  <c r="Q130" i="1"/>
  <c r="Q135" i="1"/>
  <c r="Q142" i="1"/>
  <c r="Q150" i="1"/>
  <c r="Q188" i="1"/>
  <c r="Q193" i="1"/>
  <c r="Q198" i="1"/>
  <c r="Q209" i="1"/>
  <c r="Q222" i="1"/>
  <c r="Q230" i="1"/>
  <c r="Q257" i="1"/>
  <c r="Q273" i="1"/>
  <c r="Q277" i="1"/>
  <c r="Q284" i="1"/>
  <c r="Q308" i="1"/>
  <c r="Q309" i="1"/>
  <c r="Q310" i="1"/>
  <c r="Q319" i="1"/>
  <c r="Q324" i="1"/>
  <c r="Q335" i="1"/>
  <c r="Q350" i="1"/>
  <c r="Q352" i="1"/>
  <c r="Q365" i="1"/>
  <c r="Q376" i="1"/>
  <c r="Q381" i="1"/>
  <c r="Q383" i="1"/>
  <c r="Q389" i="1"/>
  <c r="Q402" i="1"/>
  <c r="Q421" i="1"/>
  <c r="Q428" i="1"/>
  <c r="Q429" i="1"/>
  <c r="Q437" i="1"/>
  <c r="Q445" i="1"/>
  <c r="Q449" i="1"/>
  <c r="Q452" i="1"/>
  <c r="Q454" i="1"/>
  <c r="Q460" i="1"/>
  <c r="Q466" i="1"/>
  <c r="Q468" i="1"/>
  <c r="Q477" i="1"/>
  <c r="Q485" i="1"/>
  <c r="Q486" i="1"/>
  <c r="Q487" i="1"/>
  <c r="Q493" i="1"/>
  <c r="Q495" i="1"/>
  <c r="Q501" i="1"/>
  <c r="Q509" i="1"/>
  <c r="Q511" i="1"/>
  <c r="Q514" i="1"/>
  <c r="Q517" i="1"/>
  <c r="Q519" i="1"/>
  <c r="Q525" i="1"/>
  <c r="Q527" i="1"/>
  <c r="Q538" i="1"/>
  <c r="Q541" i="1"/>
  <c r="Q542" i="1"/>
  <c r="Q557" i="1"/>
  <c r="Q559" i="1"/>
  <c r="Q573" i="1"/>
  <c r="Q575" i="1"/>
  <c r="Q581" i="1"/>
  <c r="Q583" i="1"/>
  <c r="Q589" i="1"/>
  <c r="Q590" i="1"/>
  <c r="Q597" i="1"/>
  <c r="Q602" i="1"/>
  <c r="Q605" i="1"/>
  <c r="Q612" i="1"/>
  <c r="Q613" i="1"/>
  <c r="Q614" i="1"/>
  <c r="Q620" i="1"/>
  <c r="Q622" i="1"/>
  <c r="Q623" i="1"/>
  <c r="Q629" i="1"/>
  <c r="Q641" i="1"/>
  <c r="Q647" i="1"/>
  <c r="Q652" i="1"/>
  <c r="Q654" i="1"/>
  <c r="Q657" i="1"/>
  <c r="Q662" i="1"/>
  <c r="Q670" i="1"/>
  <c r="Q678" i="1"/>
  <c r="Q679" i="1"/>
  <c r="Q687" i="1"/>
  <c r="Q693" i="1"/>
  <c r="Q694" i="1"/>
  <c r="Q695" i="1"/>
  <c r="Q703" i="1"/>
  <c r="Q708" i="1"/>
  <c r="Q709" i="1"/>
  <c r="Q714" i="1"/>
  <c r="Q716" i="1"/>
  <c r="Q727" i="1"/>
  <c r="Q730" i="1"/>
  <c r="Q738" i="1"/>
  <c r="Q740" i="1"/>
  <c r="Q743" i="1"/>
  <c r="Q744" i="1"/>
  <c r="Q749" i="1"/>
  <c r="Q754" i="1"/>
  <c r="Q756" i="1"/>
  <c r="Q757" i="1"/>
  <c r="Q765" i="1"/>
  <c r="Q767" i="1"/>
  <c r="Q770" i="1"/>
  <c r="Q775" i="1"/>
  <c r="Q778" i="1"/>
  <c r="Q781" i="1"/>
  <c r="Q789" i="1"/>
  <c r="Q796" i="1"/>
  <c r="Q797" i="1"/>
  <c r="Q798" i="1"/>
  <c r="Q805" i="1"/>
  <c r="Q806" i="1"/>
  <c r="Q807" i="1"/>
  <c r="Q808" i="1"/>
  <c r="Q810" i="1"/>
  <c r="Q818" i="1"/>
  <c r="Q820" i="1"/>
  <c r="Q821" i="1"/>
  <c r="Q822" i="1"/>
  <c r="Q826" i="1"/>
  <c r="Q828" i="1"/>
  <c r="Q829" i="1"/>
  <c r="Q830" i="1"/>
  <c r="Q831" i="1"/>
  <c r="Q834" i="1"/>
  <c r="H411" i="1"/>
  <c r="H142" i="1"/>
  <c r="H143" i="1"/>
  <c r="H698" i="1"/>
  <c r="K698" i="1" s="1"/>
  <c r="H445" i="1"/>
  <c r="H513" i="1"/>
  <c r="H62" i="1"/>
  <c r="H754" i="1"/>
  <c r="K754" i="1" s="1"/>
  <c r="H258" i="1"/>
  <c r="H479" i="1"/>
  <c r="H638" i="1"/>
  <c r="H199" i="1"/>
  <c r="H368" i="1"/>
  <c r="H461" i="1"/>
  <c r="H300" i="1"/>
  <c r="H269" i="1"/>
  <c r="H643" i="1"/>
  <c r="H211" i="1"/>
  <c r="H767" i="1"/>
  <c r="H68" i="1"/>
  <c r="H69" i="1"/>
  <c r="H168" i="1"/>
  <c r="H321" i="1"/>
  <c r="H322" i="1"/>
  <c r="H167" i="1"/>
  <c r="H613" i="1"/>
  <c r="H495" i="1"/>
  <c r="H447" i="1"/>
  <c r="K447" i="1" s="1"/>
  <c r="H448" i="1"/>
  <c r="K448" i="1" s="1"/>
  <c r="H739" i="1"/>
  <c r="H312" i="1"/>
  <c r="H494" i="1"/>
  <c r="H765" i="1"/>
  <c r="H385" i="1"/>
  <c r="H386" i="1"/>
  <c r="H464" i="1"/>
  <c r="H465" i="1"/>
  <c r="H612" i="1"/>
  <c r="H299" i="1"/>
  <c r="H331" i="1"/>
  <c r="H332" i="1"/>
  <c r="H333" i="1"/>
  <c r="H90" i="1"/>
  <c r="H270" i="1"/>
  <c r="H537" i="1"/>
  <c r="H505" i="1"/>
  <c r="H326" i="1"/>
  <c r="K326" i="1" s="1"/>
  <c r="H264" i="1"/>
  <c r="H449" i="1"/>
  <c r="H15" i="1"/>
  <c r="H786" i="1"/>
  <c r="H769" i="1"/>
  <c r="H349" i="1"/>
  <c r="H247" i="1"/>
  <c r="H536" i="1"/>
  <c r="H773" i="1"/>
  <c r="K773" i="1" s="1"/>
  <c r="H676" i="1"/>
  <c r="H677" i="1"/>
  <c r="H379" i="1"/>
  <c r="H560" i="1"/>
  <c r="K560" i="1" s="1"/>
  <c r="H250" i="1"/>
  <c r="H450" i="1"/>
  <c r="H790" i="1"/>
  <c r="K790" i="1" s="1"/>
  <c r="M790" i="1" s="1"/>
  <c r="H586" i="1"/>
  <c r="K586" i="1" s="1"/>
  <c r="H32" i="1"/>
  <c r="H33" i="1"/>
  <c r="H34" i="1"/>
  <c r="H35" i="1"/>
  <c r="H36" i="1"/>
  <c r="H37" i="1"/>
  <c r="H38" i="1"/>
  <c r="H42" i="1"/>
  <c r="H731" i="1"/>
  <c r="H129" i="1"/>
  <c r="H43" i="1"/>
  <c r="H44" i="1"/>
  <c r="H45" i="1"/>
  <c r="H46" i="1"/>
  <c r="H47" i="1"/>
  <c r="H49" i="1"/>
  <c r="H50" i="1"/>
  <c r="H51" i="1"/>
  <c r="H52" i="1"/>
  <c r="H54" i="1"/>
  <c r="H57" i="1"/>
  <c r="H58" i="1"/>
  <c r="H59" i="1"/>
  <c r="H60" i="1"/>
  <c r="H61" i="1"/>
  <c r="H65" i="1"/>
  <c r="H67" i="1"/>
  <c r="H72" i="1"/>
  <c r="H73" i="1"/>
  <c r="H75" i="1"/>
  <c r="H130" i="1"/>
  <c r="H628" i="1"/>
  <c r="H81" i="1"/>
  <c r="H262" i="1"/>
  <c r="H453" i="1"/>
  <c r="H328" i="1"/>
  <c r="H611" i="1"/>
  <c r="H827" i="1"/>
  <c r="K827" i="1" s="1"/>
  <c r="M827" i="1" s="1"/>
  <c r="H828" i="1"/>
  <c r="K828" i="1" s="1"/>
  <c r="M828" i="1" s="1"/>
  <c r="H596" i="1"/>
  <c r="H814" i="1"/>
  <c r="K814" i="1" s="1"/>
  <c r="M814" i="1" s="1"/>
  <c r="H339" i="1"/>
  <c r="H725" i="1"/>
  <c r="H784" i="1"/>
  <c r="H271" i="1"/>
  <c r="K271" i="1" s="1"/>
  <c r="H242" i="1"/>
  <c r="H736" i="1"/>
  <c r="H138" i="1"/>
  <c r="H227" i="1"/>
  <c r="H674" i="1"/>
  <c r="H673" i="1"/>
  <c r="H779" i="1"/>
  <c r="K779" i="1" s="1"/>
  <c r="H419" i="1"/>
  <c r="H656" i="1"/>
  <c r="H654" i="1"/>
  <c r="K654" i="1" s="1"/>
  <c r="H5" i="1"/>
  <c r="H112" i="1"/>
  <c r="H113" i="1"/>
  <c r="H217" i="1"/>
  <c r="H420" i="1"/>
  <c r="H353" i="1"/>
  <c r="H94" i="1"/>
  <c r="H53" i="1"/>
  <c r="H460" i="1"/>
  <c r="H421" i="1"/>
  <c r="H684" i="1"/>
  <c r="H685" i="1"/>
  <c r="H358" i="1"/>
  <c r="H689" i="1"/>
  <c r="H687" i="1"/>
  <c r="H655" i="1"/>
  <c r="H657" i="1"/>
  <c r="H595" i="1"/>
  <c r="H652" i="1"/>
  <c r="H107" i="1"/>
  <c r="H588" i="1"/>
  <c r="H125" i="1"/>
  <c r="H124" i="1"/>
  <c r="H686" i="1"/>
  <c r="K686" i="1" s="1"/>
  <c r="H77" i="1"/>
  <c r="H3" i="1"/>
  <c r="K3" i="1" s="1"/>
  <c r="H314" i="1"/>
  <c r="H76" i="1"/>
  <c r="H83" i="1"/>
  <c r="H84" i="1"/>
  <c r="H85" i="1"/>
  <c r="H86" i="1"/>
  <c r="H87" i="1"/>
  <c r="H88" i="1"/>
  <c r="H89" i="1"/>
  <c r="H92" i="1"/>
  <c r="H93" i="1"/>
  <c r="H95" i="1"/>
  <c r="H96" i="1"/>
  <c r="H97" i="1"/>
  <c r="H98" i="1"/>
  <c r="H99" i="1"/>
  <c r="H101" i="1"/>
  <c r="H203" i="1"/>
  <c r="H91" i="1"/>
  <c r="H672" i="1"/>
  <c r="H219" i="1"/>
  <c r="H401" i="1"/>
  <c r="H233" i="1"/>
  <c r="H204" i="1"/>
  <c r="H102" i="1"/>
  <c r="H103" i="1"/>
  <c r="H108" i="1"/>
  <c r="H109" i="1"/>
  <c r="H774" i="1"/>
  <c r="K774" i="1" s="1"/>
  <c r="M774" i="1" s="1"/>
  <c r="H343" i="1"/>
  <c r="H110" i="1"/>
  <c r="H114" i="1"/>
  <c r="H115" i="1"/>
  <c r="H116" i="1"/>
  <c r="H118" i="1"/>
  <c r="H120" i="1"/>
  <c r="H121" i="1"/>
  <c r="H122" i="1"/>
  <c r="H123" i="1"/>
  <c r="H126" i="1"/>
  <c r="H127" i="1"/>
  <c r="H31" i="1"/>
  <c r="H561" i="1"/>
  <c r="H137" i="1"/>
  <c r="H139" i="1"/>
  <c r="H207" i="1"/>
  <c r="H768" i="1"/>
  <c r="H752" i="1"/>
  <c r="H140" i="1"/>
  <c r="H141" i="1"/>
  <c r="H144" i="1"/>
  <c r="H146" i="1"/>
  <c r="H149" i="1"/>
  <c r="H152" i="1"/>
  <c r="H153" i="1"/>
  <c r="H154" i="1"/>
  <c r="H155" i="1"/>
  <c r="H156" i="1"/>
  <c r="H157" i="1"/>
  <c r="H165" i="1"/>
  <c r="H166" i="1"/>
  <c r="H169" i="1"/>
  <c r="H170" i="1"/>
  <c r="H173" i="1"/>
  <c r="H174" i="1"/>
  <c r="H176" i="1"/>
  <c r="H177" i="1"/>
  <c r="H178" i="1"/>
  <c r="H179" i="1"/>
  <c r="H180" i="1"/>
  <c r="H181" i="1"/>
  <c r="H182" i="1"/>
  <c r="H183" i="1"/>
  <c r="H184" i="1"/>
  <c r="H185" i="1"/>
  <c r="H186" i="1"/>
  <c r="H189" i="1"/>
  <c r="H190" i="1"/>
  <c r="H192" i="1"/>
  <c r="H191" i="1"/>
  <c r="H193" i="1"/>
  <c r="H194" i="1"/>
  <c r="H195" i="1"/>
  <c r="H196" i="1"/>
  <c r="H198" i="1"/>
  <c r="H197" i="1"/>
  <c r="H202" i="1"/>
  <c r="H205" i="1"/>
  <c r="H206" i="1"/>
  <c r="H208" i="1"/>
  <c r="H209" i="1"/>
  <c r="H210" i="1"/>
  <c r="H212" i="1"/>
  <c r="H220" i="1"/>
  <c r="H222" i="1"/>
  <c r="H223" i="1"/>
  <c r="H225" i="1"/>
  <c r="H226" i="1"/>
  <c r="H228" i="1"/>
  <c r="H229" i="1"/>
  <c r="H231" i="1"/>
  <c r="H235" i="1"/>
  <c r="H237" i="1"/>
  <c r="H241" i="1"/>
  <c r="H240" i="1"/>
  <c r="H243" i="1"/>
  <c r="H244" i="1"/>
  <c r="H245" i="1"/>
  <c r="H246" i="1"/>
  <c r="H248" i="1"/>
  <c r="H249" i="1"/>
  <c r="H251" i="1"/>
  <c r="H252" i="1"/>
  <c r="H253" i="1"/>
  <c r="H254" i="1"/>
  <c r="H255" i="1"/>
  <c r="H256" i="1"/>
  <c r="H260" i="1"/>
  <c r="H261" i="1"/>
  <c r="H263" i="1"/>
  <c r="H274" i="1"/>
  <c r="H275" i="1"/>
  <c r="H276" i="1"/>
  <c r="H278" i="1"/>
  <c r="H279" i="1"/>
  <c r="H280" i="1"/>
  <c r="H282" i="1"/>
  <c r="H281" i="1"/>
  <c r="H283" i="1"/>
  <c r="H284" i="1"/>
  <c r="H285" i="1"/>
  <c r="H286" i="1"/>
  <c r="H287" i="1"/>
  <c r="H289" i="1"/>
  <c r="H293" i="1"/>
  <c r="H294" i="1"/>
  <c r="H295" i="1"/>
  <c r="H296" i="1"/>
  <c r="H297" i="1"/>
  <c r="H298" i="1"/>
  <c r="H301" i="1"/>
  <c r="H302" i="1"/>
  <c r="K302" i="1" s="1"/>
  <c r="H303" i="1"/>
  <c r="H305" i="1"/>
  <c r="H306" i="1"/>
  <c r="H309" i="1"/>
  <c r="H310" i="1"/>
  <c r="H313" i="1"/>
  <c r="H315" i="1"/>
  <c r="H317" i="1"/>
  <c r="H318" i="1"/>
  <c r="H319" i="1"/>
  <c r="H320" i="1"/>
  <c r="H324" i="1"/>
  <c r="H325" i="1"/>
  <c r="H327" i="1"/>
  <c r="H329" i="1"/>
  <c r="H334" i="1"/>
  <c r="H335" i="1"/>
  <c r="H336" i="1"/>
  <c r="H337" i="1"/>
  <c r="H341" i="1"/>
  <c r="H345" i="1"/>
  <c r="H346" i="1"/>
  <c r="H347" i="1"/>
  <c r="H348" i="1"/>
  <c r="H351" i="1"/>
  <c r="H350" i="1"/>
  <c r="H352" i="1"/>
  <c r="H354" i="1"/>
  <c r="H357" i="1"/>
  <c r="H360" i="1"/>
  <c r="H362" i="1"/>
  <c r="H363" i="1"/>
  <c r="H365" i="1"/>
  <c r="H366" i="1"/>
  <c r="H369" i="1"/>
  <c r="H371" i="1"/>
  <c r="H373" i="1"/>
  <c r="H372" i="1"/>
  <c r="K372" i="1" s="1"/>
  <c r="H376" i="1"/>
  <c r="H380" i="1"/>
  <c r="H381" i="1"/>
  <c r="H382" i="1"/>
  <c r="H388" i="1"/>
  <c r="H387" i="1"/>
  <c r="H389" i="1"/>
  <c r="H391" i="1"/>
  <c r="H398" i="1"/>
  <c r="H399" i="1"/>
  <c r="H400" i="1"/>
  <c r="H402" i="1"/>
  <c r="H404" i="1"/>
  <c r="H406" i="1"/>
  <c r="H408" i="1"/>
  <c r="H409" i="1"/>
  <c r="H413" i="1"/>
  <c r="H414" i="1"/>
  <c r="H417" i="1"/>
  <c r="H418" i="1"/>
  <c r="H424" i="1"/>
  <c r="H425" i="1"/>
  <c r="H428" i="1"/>
  <c r="H429" i="1"/>
  <c r="H430" i="1"/>
  <c r="H431" i="1"/>
  <c r="H432" i="1"/>
  <c r="H605" i="1"/>
  <c r="H433" i="1"/>
  <c r="H434" i="1"/>
  <c r="H436" i="1"/>
  <c r="K436" i="1" s="1"/>
  <c r="H437" i="1"/>
  <c r="H438" i="1"/>
  <c r="H439" i="1"/>
  <c r="H442" i="1"/>
  <c r="H446" i="1"/>
  <c r="H451" i="1"/>
  <c r="H452" i="1"/>
  <c r="H454" i="1"/>
  <c r="H456" i="1"/>
  <c r="H457" i="1"/>
  <c r="H458" i="1"/>
  <c r="H462" i="1"/>
  <c r="H463" i="1"/>
  <c r="H466" i="1"/>
  <c r="H467" i="1"/>
  <c r="H468" i="1"/>
  <c r="K468" i="1" s="1"/>
  <c r="H470" i="1"/>
  <c r="H469" i="1"/>
  <c r="H471" i="1"/>
  <c r="H473" i="1"/>
  <c r="H474" i="1"/>
  <c r="H475" i="1"/>
  <c r="H477" i="1"/>
  <c r="H478" i="1"/>
  <c r="H484" i="1"/>
  <c r="H483" i="1"/>
  <c r="H489" i="1"/>
  <c r="H490" i="1"/>
  <c r="H491" i="1"/>
  <c r="H493" i="1"/>
  <c r="H496" i="1"/>
  <c r="H498" i="1"/>
  <c r="H500" i="1"/>
  <c r="K500" i="1" s="1"/>
  <c r="H503" i="1"/>
  <c r="H506" i="1"/>
  <c r="H507" i="1"/>
  <c r="H508" i="1"/>
  <c r="H510" i="1"/>
  <c r="H511" i="1"/>
  <c r="H512" i="1"/>
  <c r="H517" i="1"/>
  <c r="H524" i="1"/>
  <c r="K524" i="1" s="1"/>
  <c r="H525" i="1"/>
  <c r="H526" i="1"/>
  <c r="H529" i="1"/>
  <c r="H530" i="1"/>
  <c r="H531" i="1"/>
  <c r="H532" i="1"/>
  <c r="K532" i="1" s="1"/>
  <c r="H533" i="1"/>
  <c r="H535" i="1"/>
  <c r="H538" i="1"/>
  <c r="H539" i="1"/>
  <c r="H540" i="1"/>
  <c r="H542" i="1"/>
  <c r="H544" i="1"/>
  <c r="H545" i="1"/>
  <c r="H543" i="1"/>
  <c r="H549" i="1"/>
  <c r="H548" i="1"/>
  <c r="H550" i="1"/>
  <c r="H551" i="1"/>
  <c r="H553" i="1"/>
  <c r="H554" i="1"/>
  <c r="H555" i="1"/>
  <c r="K555" i="1" s="1"/>
  <c r="H556" i="1"/>
  <c r="H557" i="1"/>
  <c r="H558" i="1"/>
  <c r="H559" i="1"/>
  <c r="H562" i="1"/>
  <c r="H563" i="1"/>
  <c r="H564" i="1"/>
  <c r="H565" i="1"/>
  <c r="K565" i="1" s="1"/>
  <c r="H566" i="1"/>
  <c r="H568" i="1"/>
  <c r="H571" i="1"/>
  <c r="H573" i="1"/>
  <c r="H575" i="1"/>
  <c r="H574" i="1"/>
  <c r="H577" i="1"/>
  <c r="H576" i="1"/>
  <c r="H579" i="1"/>
  <c r="H580" i="1"/>
  <c r="H582" i="1"/>
  <c r="K582" i="1" s="1"/>
  <c r="H584" i="1"/>
  <c r="H587" i="1"/>
  <c r="H590" i="1"/>
  <c r="H591" i="1"/>
  <c r="H592" i="1"/>
  <c r="H593" i="1"/>
  <c r="H594" i="1"/>
  <c r="K594" i="1" s="1"/>
  <c r="H597" i="1"/>
  <c r="H600" i="1"/>
  <c r="H601" i="1"/>
  <c r="H602" i="1"/>
  <c r="H603" i="1"/>
  <c r="H609" i="1"/>
  <c r="H614" i="1"/>
  <c r="H615" i="1"/>
  <c r="H617" i="1"/>
  <c r="H618" i="1"/>
  <c r="K618" i="1" s="1"/>
  <c r="H619" i="1"/>
  <c r="H621" i="1"/>
  <c r="H622" i="1"/>
  <c r="H624" i="1"/>
  <c r="H626" i="1"/>
  <c r="H629" i="1"/>
  <c r="H631" i="1"/>
  <c r="H632" i="1"/>
  <c r="H633" i="1"/>
  <c r="H634" i="1"/>
  <c r="H636" i="1"/>
  <c r="H637" i="1"/>
  <c r="H639" i="1"/>
  <c r="H641" i="1"/>
  <c r="H645" i="1"/>
  <c r="H646" i="1"/>
  <c r="K646" i="1" s="1"/>
  <c r="H647" i="1"/>
  <c r="H648" i="1"/>
  <c r="H650" i="1"/>
  <c r="H649" i="1"/>
  <c r="H651" i="1"/>
  <c r="H653" i="1"/>
  <c r="H659" i="1"/>
  <c r="H661" i="1"/>
  <c r="H663" i="1"/>
  <c r="H662" i="1"/>
  <c r="H665" i="1"/>
  <c r="H666" i="1"/>
  <c r="K666" i="1" s="1"/>
  <c r="H667" i="1"/>
  <c r="H671" i="1"/>
  <c r="H680" i="1"/>
  <c r="H682" i="1"/>
  <c r="K682" i="1" s="1"/>
  <c r="H691" i="1"/>
  <c r="H692" i="1"/>
  <c r="H694" i="1"/>
  <c r="H695" i="1"/>
  <c r="H696" i="1"/>
  <c r="H697" i="1"/>
  <c r="H699" i="1"/>
  <c r="H700" i="1"/>
  <c r="H701" i="1"/>
  <c r="H703" i="1"/>
  <c r="H702" i="1"/>
  <c r="H705" i="1"/>
  <c r="H704" i="1"/>
  <c r="H707" i="1"/>
  <c r="H706" i="1"/>
  <c r="K706" i="1" s="1"/>
  <c r="H709" i="1"/>
  <c r="H708" i="1"/>
  <c r="H710" i="1"/>
  <c r="H719" i="1"/>
  <c r="H720" i="1"/>
  <c r="H721" i="1"/>
  <c r="H722" i="1"/>
  <c r="K722" i="1" s="1"/>
  <c r="H723" i="1"/>
  <c r="H724" i="1"/>
  <c r="H733" i="1"/>
  <c r="H732" i="1"/>
  <c r="H735" i="1"/>
  <c r="H734" i="1"/>
  <c r="K734" i="1" s="1"/>
  <c r="H737" i="1"/>
  <c r="H738" i="1"/>
  <c r="K738" i="1" s="1"/>
  <c r="H740" i="1"/>
  <c r="H741" i="1"/>
  <c r="H743" i="1"/>
  <c r="H745" i="1"/>
  <c r="H744" i="1"/>
  <c r="H746" i="1"/>
  <c r="K746" i="1" s="1"/>
  <c r="H747" i="1"/>
  <c r="H750" i="1"/>
  <c r="K750" i="1" s="1"/>
  <c r="H753" i="1"/>
  <c r="H756" i="1"/>
  <c r="H757" i="1"/>
  <c r="H758" i="1"/>
  <c r="H761" i="1"/>
  <c r="H762" i="1"/>
  <c r="K762" i="1" s="1"/>
  <c r="H763" i="1"/>
  <c r="H764" i="1"/>
  <c r="H770" i="1"/>
  <c r="K770" i="1" s="1"/>
  <c r="M770" i="1" s="1"/>
  <c r="H771" i="1"/>
  <c r="H775" i="1"/>
  <c r="H776" i="1"/>
  <c r="H777" i="1"/>
  <c r="H782" i="1"/>
  <c r="K782" i="1" s="1"/>
  <c r="M782" i="1" s="1"/>
  <c r="H781" i="1"/>
  <c r="H785" i="1"/>
  <c r="K785" i="1" s="1"/>
  <c r="M785" i="1" s="1"/>
  <c r="H788" i="1"/>
  <c r="H789" i="1"/>
  <c r="K789" i="1" s="1"/>
  <c r="M789" i="1" s="1"/>
  <c r="H792" i="1"/>
  <c r="H791" i="1"/>
  <c r="H794" i="1"/>
  <c r="H795" i="1"/>
  <c r="K795" i="1" s="1"/>
  <c r="M795" i="1" s="1"/>
  <c r="H796" i="1"/>
  <c r="H797" i="1"/>
  <c r="K797" i="1" s="1"/>
  <c r="M797" i="1" s="1"/>
  <c r="H798" i="1"/>
  <c r="K798" i="1" s="1"/>
  <c r="M798" i="1" s="1"/>
  <c r="H799" i="1"/>
  <c r="K799" i="1" s="1"/>
  <c r="M799" i="1" s="1"/>
  <c r="H800" i="1"/>
  <c r="H801" i="1"/>
  <c r="K801" i="1" s="1"/>
  <c r="H802" i="1"/>
  <c r="H803" i="1"/>
  <c r="K803" i="1" s="1"/>
  <c r="M803" i="1" s="1"/>
  <c r="H804" i="1"/>
  <c r="H805" i="1"/>
  <c r="K805" i="1" s="1"/>
  <c r="M805" i="1" s="1"/>
  <c r="H806" i="1"/>
  <c r="K806" i="1" s="1"/>
  <c r="M806" i="1" s="1"/>
  <c r="H807" i="1"/>
  <c r="K807" i="1" s="1"/>
  <c r="M807" i="1" s="1"/>
  <c r="H808" i="1"/>
  <c r="H809" i="1"/>
  <c r="K809" i="1" s="1"/>
  <c r="H810" i="1"/>
  <c r="H811" i="1"/>
  <c r="K811" i="1" s="1"/>
  <c r="M811" i="1" s="1"/>
  <c r="H812" i="1"/>
  <c r="H813" i="1"/>
  <c r="K813" i="1" s="1"/>
  <c r="M813" i="1" s="1"/>
  <c r="H816" i="1"/>
  <c r="K816" i="1" s="1"/>
  <c r="M816" i="1" s="1"/>
  <c r="H817" i="1"/>
  <c r="K817" i="1" s="1"/>
  <c r="M817" i="1" s="1"/>
  <c r="H818" i="1"/>
  <c r="H819" i="1"/>
  <c r="H820" i="1"/>
  <c r="H822" i="1"/>
  <c r="K822" i="1" s="1"/>
  <c r="M822" i="1" s="1"/>
  <c r="H821" i="1"/>
  <c r="K821" i="1" s="1"/>
  <c r="H823" i="1"/>
  <c r="K823" i="1" s="1"/>
  <c r="M823" i="1" s="1"/>
  <c r="H829" i="1"/>
  <c r="K829" i="1" s="1"/>
  <c r="M829" i="1" s="1"/>
  <c r="H831" i="1"/>
  <c r="K831" i="1" s="1"/>
  <c r="M831" i="1" s="1"/>
  <c r="H832" i="1"/>
  <c r="H833" i="1"/>
  <c r="K833" i="1" s="1"/>
  <c r="H480" i="1"/>
  <c r="H4" i="1"/>
  <c r="H6" i="1"/>
  <c r="H8" i="1"/>
  <c r="H9" i="1"/>
  <c r="H10" i="1"/>
  <c r="H11" i="1"/>
  <c r="H12" i="1"/>
  <c r="H13" i="1"/>
  <c r="H14" i="1"/>
  <c r="H18" i="1"/>
  <c r="H19" i="1"/>
  <c r="H20" i="1"/>
  <c r="H21" i="1"/>
  <c r="H22" i="1"/>
  <c r="H23" i="1"/>
  <c r="H24" i="1"/>
  <c r="H25" i="1"/>
  <c r="H26" i="1"/>
  <c r="H28" i="1"/>
  <c r="H29" i="1"/>
  <c r="H606" i="1"/>
  <c r="K606" i="1" s="1"/>
  <c r="H607" i="1"/>
  <c r="H787" i="1"/>
  <c r="H7" i="1"/>
  <c r="H572" i="1"/>
  <c r="H793" i="1"/>
  <c r="K793" i="1" s="1"/>
  <c r="H273" i="1"/>
  <c r="H610" i="1"/>
  <c r="K610" i="1" s="1"/>
  <c r="H581" i="1"/>
  <c r="H147" i="1"/>
  <c r="H201" i="1"/>
  <c r="H642" i="1"/>
  <c r="H422" i="1"/>
  <c r="H150" i="1"/>
  <c r="H660" i="1"/>
  <c r="H259" i="1"/>
  <c r="H56" i="1"/>
  <c r="H407" i="1"/>
  <c r="H265" i="1"/>
  <c r="H678" i="1"/>
  <c r="H236" i="1"/>
  <c r="H374" i="1"/>
  <c r="H370" i="1"/>
  <c r="H364" i="1"/>
  <c r="H266" i="1"/>
  <c r="H277" i="1"/>
  <c r="H476" i="1"/>
  <c r="H405" i="1"/>
  <c r="H502" i="1"/>
  <c r="H435" i="1"/>
  <c r="H344" i="1"/>
  <c r="H527" i="1"/>
  <c r="H361" i="1"/>
  <c r="H330" i="1"/>
  <c r="H316" i="1"/>
  <c r="H224" i="1"/>
  <c r="H444" i="1"/>
  <c r="H40" i="1"/>
  <c r="H742" i="1"/>
  <c r="K742" i="1" s="1"/>
  <c r="H16" i="1"/>
  <c r="H323" i="1"/>
  <c r="H546" i="1"/>
  <c r="H39" i="1"/>
  <c r="H232" i="1"/>
  <c r="H111" i="1"/>
  <c r="H375" i="1"/>
  <c r="H17" i="1"/>
  <c r="H171" i="1"/>
  <c r="H834" i="1"/>
  <c r="H377" i="1"/>
  <c r="H378" i="1"/>
  <c r="H598" i="1"/>
  <c r="H504" i="1"/>
  <c r="H760" i="1"/>
  <c r="H131" i="1"/>
  <c r="K131" i="1" s="1"/>
  <c r="H132" i="1"/>
  <c r="H133" i="1"/>
  <c r="H134" i="1"/>
  <c r="H311" i="1"/>
  <c r="H523" i="1"/>
  <c r="H522" i="1"/>
  <c r="H497" i="1"/>
  <c r="H519" i="1"/>
  <c r="H521" i="1"/>
  <c r="H520" i="1"/>
  <c r="H128" i="1"/>
  <c r="H172" i="1"/>
  <c r="H213" i="1"/>
  <c r="H627" i="1"/>
  <c r="H589" i="1"/>
  <c r="H63" i="1"/>
  <c r="H644" i="1"/>
  <c r="H390" i="1"/>
  <c r="H583" i="1"/>
  <c r="H340" i="1"/>
  <c r="H748" i="1"/>
  <c r="H749" i="1"/>
  <c r="H200" i="1"/>
  <c r="H74" i="1"/>
  <c r="H119" i="1"/>
  <c r="H355" i="1"/>
  <c r="H459" i="1"/>
  <c r="K459" i="1" s="1"/>
  <c r="H826" i="1"/>
  <c r="H487" i="1"/>
  <c r="H620" i="1"/>
  <c r="H234" i="1"/>
  <c r="H815" i="1"/>
  <c r="K815" i="1" s="1"/>
  <c r="M815" i="1" s="1"/>
  <c r="H515" i="1"/>
  <c r="H384" i="1"/>
  <c r="H291" i="1"/>
  <c r="H78" i="1"/>
  <c r="H658" i="1"/>
  <c r="H482" i="1"/>
  <c r="H778" i="1"/>
  <c r="H55" i="1"/>
  <c r="H440" i="1"/>
  <c r="H188" i="1"/>
  <c r="K188" i="1" s="1"/>
  <c r="H640" i="1"/>
  <c r="H148" i="1"/>
  <c r="H681" i="1"/>
  <c r="H683" i="1"/>
  <c r="H359" i="1"/>
  <c r="H82" i="1"/>
  <c r="H455" i="1"/>
  <c r="H825" i="1"/>
  <c r="K825" i="1" s="1"/>
  <c r="M825" i="1" s="1"/>
  <c r="H151" i="1"/>
  <c r="H751" i="1"/>
  <c r="H175" i="1"/>
  <c r="H187" i="1"/>
  <c r="H635" i="1"/>
  <c r="H688" i="1"/>
  <c r="H616" i="1"/>
  <c r="H338" i="1"/>
  <c r="H824" i="1"/>
  <c r="H759" i="1"/>
  <c r="H472" i="1"/>
  <c r="H625" i="1"/>
  <c r="H501" i="1"/>
  <c r="H630" i="1"/>
  <c r="K630" i="1" s="1"/>
  <c r="H230" i="1"/>
  <c r="H766" i="1"/>
  <c r="K766" i="1" s="1"/>
  <c r="M766" i="1" s="1"/>
  <c r="H342" i="1"/>
  <c r="H514" i="1"/>
  <c r="H70" i="1"/>
  <c r="H443" i="1"/>
  <c r="H668" i="1"/>
  <c r="H492" i="1"/>
  <c r="H2" i="1"/>
  <c r="K2" i="1" s="1"/>
  <c r="M2" i="1" s="1"/>
  <c r="H117" i="1"/>
  <c r="H726" i="1"/>
  <c r="H485" i="1"/>
  <c r="H304" i="1"/>
  <c r="H104" i="1"/>
  <c r="H541" i="1"/>
  <c r="H238" i="1"/>
  <c r="H486" i="1"/>
  <c r="H218" i="1"/>
  <c r="H690" i="1"/>
  <c r="H106" i="1"/>
  <c r="H830" i="1"/>
  <c r="H367" i="1"/>
  <c r="H290" i="1"/>
  <c r="H403" i="1"/>
  <c r="H161" i="1"/>
  <c r="H578" i="1"/>
  <c r="K578" i="1" s="1"/>
  <c r="H518" i="1"/>
  <c r="H105" i="1"/>
  <c r="H415" i="1"/>
  <c r="K415" i="1" s="1"/>
  <c r="H416" i="1"/>
  <c r="K416" i="1" s="1"/>
  <c r="H717" i="1"/>
  <c r="H714" i="1"/>
  <c r="K714" i="1" s="1"/>
  <c r="H715" i="1"/>
  <c r="H711" i="1"/>
  <c r="H712" i="1"/>
  <c r="H570" i="1"/>
  <c r="H569" i="1"/>
  <c r="H516" i="1"/>
  <c r="K516" i="1" s="1"/>
  <c r="H80" i="1"/>
  <c r="H79" i="1"/>
  <c r="H215" i="1"/>
  <c r="H780" i="1"/>
  <c r="H679" i="1"/>
  <c r="H307" i="1"/>
  <c r="H308" i="1"/>
  <c r="H718" i="1"/>
  <c r="K718" i="1" s="1"/>
  <c r="H216" i="1"/>
  <c r="H716" i="1"/>
  <c r="H160" i="1"/>
  <c r="H158" i="1"/>
  <c r="H394" i="1"/>
  <c r="H395" i="1"/>
  <c r="H397" i="1"/>
  <c r="H396" i="1"/>
  <c r="H392" i="1"/>
  <c r="H159" i="1"/>
  <c r="H136" i="1"/>
  <c r="H41" i="1"/>
  <c r="H441" i="1"/>
  <c r="H267" i="1"/>
  <c r="H393" i="1"/>
  <c r="H567" i="1"/>
  <c r="H135" i="1"/>
  <c r="H162" i="1"/>
  <c r="H164" i="1"/>
  <c r="H163" i="1"/>
  <c r="H599" i="1"/>
  <c r="H268" i="1"/>
  <c r="H713" i="1"/>
  <c r="H292" i="1"/>
  <c r="H426" i="1"/>
  <c r="H585" i="1"/>
  <c r="H534" i="1"/>
  <c r="H410" i="1"/>
  <c r="H499" i="1"/>
  <c r="H214" i="1"/>
  <c r="H412" i="1"/>
  <c r="H27" i="1"/>
  <c r="H755" i="1"/>
  <c r="H509" i="1"/>
  <c r="H48" i="1"/>
  <c r="H221" i="1"/>
  <c r="H30" i="1"/>
  <c r="H488" i="1"/>
  <c r="H730" i="1"/>
  <c r="H257" i="1"/>
  <c r="H356" i="1"/>
  <c r="K356" i="1" s="1"/>
  <c r="H670" i="1"/>
  <c r="K670" i="1" s="1"/>
  <c r="H383" i="1"/>
  <c r="H552" i="1"/>
  <c r="H64" i="1"/>
  <c r="H66" i="1"/>
  <c r="H427" i="1"/>
  <c r="H693" i="1"/>
  <c r="H239" i="1"/>
  <c r="H528" i="1"/>
  <c r="H423" i="1"/>
  <c r="H729" i="1"/>
  <c r="H727" i="1"/>
  <c r="H547" i="1"/>
  <c r="H669" i="1"/>
  <c r="H783" i="1"/>
  <c r="K783" i="1" s="1"/>
  <c r="M783" i="1" s="1"/>
  <c r="H664" i="1"/>
  <c r="H675" i="1"/>
  <c r="H288" i="1"/>
  <c r="H145" i="1"/>
  <c r="H772" i="1"/>
  <c r="H604" i="1"/>
  <c r="H100" i="1"/>
  <c r="H728" i="1"/>
  <c r="H608" i="1"/>
  <c r="H71" i="1"/>
  <c r="H272" i="1"/>
  <c r="H623" i="1"/>
  <c r="H481" i="1"/>
  <c r="M16" i="34" l="1"/>
  <c r="M12" i="32"/>
  <c r="Q617" i="1"/>
  <c r="Q156" i="1"/>
  <c r="AA609" i="10"/>
  <c r="U606" i="1" s="1"/>
  <c r="Q628" i="1"/>
  <c r="AA674" i="10"/>
  <c r="U671" i="1" s="1"/>
  <c r="Q655" i="1"/>
  <c r="AA295" i="10"/>
  <c r="U292" i="1" s="1"/>
  <c r="AA289" i="10"/>
  <c r="U286" i="1" s="1"/>
  <c r="Q38" i="1"/>
  <c r="Q111" i="1"/>
  <c r="Q316" i="1"/>
  <c r="Q297" i="1"/>
  <c r="Q405" i="1"/>
  <c r="Q357" i="1"/>
  <c r="AA380" i="10"/>
  <c r="U377" i="1" s="1"/>
  <c r="Q397" i="1"/>
  <c r="Q551" i="1"/>
  <c r="Q340" i="1"/>
  <c r="Q65" i="1"/>
  <c r="AA330" i="10"/>
  <c r="U327" i="1" s="1"/>
  <c r="AA116" i="10"/>
  <c r="U113" i="1" s="1"/>
  <c r="Q2" i="1"/>
  <c r="Q804" i="1"/>
  <c r="Q582" i="1"/>
  <c r="Q447" i="1"/>
  <c r="Q401" i="1"/>
  <c r="Q126" i="1"/>
  <c r="Q93" i="1"/>
  <c r="AA577" i="10"/>
  <c r="U574" i="1" s="1"/>
  <c r="AA388" i="10"/>
  <c r="U385" i="1" s="1"/>
  <c r="AA175" i="10"/>
  <c r="U172" i="1" s="1"/>
  <c r="Q774" i="1"/>
  <c r="AA601" i="10"/>
  <c r="U598" i="1" s="1"/>
  <c r="AA434" i="10"/>
  <c r="U431" i="1" s="1"/>
  <c r="AA372" i="10"/>
  <c r="U369" i="1" s="1"/>
  <c r="Q536" i="1"/>
  <c r="Q750" i="1"/>
  <c r="Q145" i="1"/>
  <c r="Q393" i="1"/>
  <c r="AA666" i="10"/>
  <c r="U663" i="1" s="1"/>
  <c r="AA364" i="10"/>
  <c r="U361" i="1" s="1"/>
  <c r="Q301" i="1"/>
  <c r="AA356" i="10"/>
  <c r="U353" i="1" s="1"/>
  <c r="Q766" i="1"/>
  <c r="Q644" i="1"/>
  <c r="Q293" i="1"/>
  <c r="Q39" i="1"/>
  <c r="AA140" i="10"/>
  <c r="U137" i="1" s="1"/>
  <c r="Q450" i="1"/>
  <c r="Q320" i="1"/>
  <c r="Q285" i="1"/>
  <c r="Q134" i="1"/>
  <c r="Q636" i="1"/>
  <c r="Q107" i="1"/>
  <c r="Q558" i="1"/>
  <c r="Q396" i="1"/>
  <c r="Q199" i="1"/>
  <c r="AA828" i="10"/>
  <c r="U825" i="1" s="1"/>
  <c r="Q423" i="1"/>
  <c r="Q269" i="1"/>
  <c r="Q515" i="1"/>
  <c r="AA780" i="10"/>
  <c r="U777" i="1" s="1"/>
  <c r="AA569" i="10"/>
  <c r="U566" i="1" s="1"/>
  <c r="Q191" i="1"/>
  <c r="Q245" i="1"/>
  <c r="AA772" i="10"/>
  <c r="U769" i="1" s="1"/>
  <c r="AA264" i="10"/>
  <c r="U261" i="1" s="1"/>
  <c r="Q550" i="1"/>
  <c r="Q175" i="1"/>
  <c r="Q761" i="1"/>
  <c r="Q499" i="1"/>
  <c r="AA314" i="10"/>
  <c r="U311" i="1" s="1"/>
  <c r="Q483" i="1"/>
  <c r="Q372" i="1"/>
  <c r="Q20" i="1"/>
  <c r="AA730" i="10"/>
  <c r="U727" i="1" s="1"/>
  <c r="AA773" i="10"/>
  <c r="U770" i="1" s="1"/>
  <c r="AA761" i="10"/>
  <c r="AA335" i="10"/>
  <c r="U332" i="1" s="1"/>
  <c r="Z98" i="10"/>
  <c r="AA98" i="10"/>
  <c r="AD98" i="10" a="1"/>
  <c r="AD98" i="10" s="1"/>
  <c r="AA16" i="10"/>
  <c r="U13" i="1" s="1"/>
  <c r="AA478" i="10"/>
  <c r="Z510" i="10"/>
  <c r="AA510" i="10"/>
  <c r="AD510" i="10" a="1"/>
  <c r="AD510" i="10" s="1"/>
  <c r="Z696" i="10"/>
  <c r="AD696" i="10" a="1"/>
  <c r="AD696" i="10" s="1"/>
  <c r="AA696" i="10"/>
  <c r="AA348" i="10"/>
  <c r="Z33" i="10"/>
  <c r="AA33" i="10"/>
  <c r="AD33" i="10" a="1"/>
  <c r="AD33" i="10" s="1"/>
  <c r="Q206" i="1"/>
  <c r="AA785" i="10"/>
  <c r="U782" i="1" s="1"/>
  <c r="AA738" i="10"/>
  <c r="AA711" i="10"/>
  <c r="U708" i="1" s="1"/>
  <c r="Q762" i="1"/>
  <c r="Q262" i="1"/>
  <c r="Q200" i="1"/>
  <c r="Q167" i="1"/>
  <c r="Q713" i="1"/>
  <c r="Q339" i="1"/>
  <c r="Q89" i="1"/>
  <c r="AA784" i="10"/>
  <c r="U781" i="1" s="1"/>
  <c r="Z442" i="10"/>
  <c r="AA442" i="10"/>
  <c r="AD442" i="10" a="1"/>
  <c r="AD442" i="10" s="1"/>
  <c r="AA257" i="10"/>
  <c r="U254" i="1" s="1"/>
  <c r="AA138" i="10"/>
  <c r="U135" i="1" s="1"/>
  <c r="Z58" i="10"/>
  <c r="AA58" i="10"/>
  <c r="AD58" i="10" a="1"/>
  <c r="AD58" i="10" s="1"/>
  <c r="AA15" i="10"/>
  <c r="U12" i="1" s="1"/>
  <c r="Z70" i="10"/>
  <c r="AA70" i="10"/>
  <c r="AD70" i="10" a="1"/>
  <c r="AD70" i="10" s="1"/>
  <c r="Z108" i="10"/>
  <c r="AD108" i="10" a="1"/>
  <c r="AD108" i="10" s="1"/>
  <c r="AA108" i="10"/>
  <c r="AA732" i="10"/>
  <c r="U729" i="1" s="1"/>
  <c r="AA791" i="10"/>
  <c r="AA799" i="10"/>
  <c r="U796" i="1" s="1"/>
  <c r="AA805" i="10"/>
  <c r="U802" i="1" s="1"/>
  <c r="AA811" i="10"/>
  <c r="AD811" i="10" a="1"/>
  <c r="AD811" i="10" s="1"/>
  <c r="AA815" i="10"/>
  <c r="U812" i="1" s="1"/>
  <c r="AA746" i="10"/>
  <c r="U743" i="1" s="1"/>
  <c r="Q373" i="1"/>
  <c r="Q122" i="1"/>
  <c r="Q6" i="1"/>
  <c r="AA824" i="10"/>
  <c r="AA801" i="10"/>
  <c r="U798" i="1" s="1"/>
  <c r="AA753" i="10"/>
  <c r="U750" i="1" s="1"/>
  <c r="AA705" i="10"/>
  <c r="U702" i="1" s="1"/>
  <c r="AA626" i="10"/>
  <c r="U623" i="1" s="1"/>
  <c r="AA471" i="10"/>
  <c r="U468" i="1" s="1"/>
  <c r="AA354" i="10"/>
  <c r="AA292" i="10"/>
  <c r="U289" i="1" s="1"/>
  <c r="AA218" i="10"/>
  <c r="U215" i="1" s="1"/>
  <c r="T57" i="10"/>
  <c r="Z32" i="10"/>
  <c r="AA32" i="10"/>
  <c r="AD32" i="10" a="1"/>
  <c r="AD32" i="10" s="1"/>
  <c r="Z97" i="10"/>
  <c r="AA97" i="10"/>
  <c r="AD97" i="10" a="1"/>
  <c r="AD97" i="10" s="1"/>
  <c r="Z262" i="10"/>
  <c r="AA262" i="10"/>
  <c r="AD262" i="10" a="1"/>
  <c r="AD262" i="10" s="1"/>
  <c r="Z278" i="10"/>
  <c r="AA278" i="10"/>
  <c r="AD278" i="10" a="1"/>
  <c r="AD278" i="10" s="1"/>
  <c r="AA762" i="10"/>
  <c r="U759" i="1" s="1"/>
  <c r="AA778" i="10"/>
  <c r="AA800" i="10"/>
  <c r="U797" i="1" s="1"/>
  <c r="AA726" i="10"/>
  <c r="U723" i="1" s="1"/>
  <c r="AA353" i="10"/>
  <c r="U350" i="1" s="1"/>
  <c r="AA217" i="10"/>
  <c r="U214" i="1" s="1"/>
  <c r="Z24" i="10"/>
  <c r="AA24" i="10"/>
  <c r="AD24" i="10" a="1"/>
  <c r="AD24" i="10" s="1"/>
  <c r="Z392" i="10"/>
  <c r="AA392" i="10"/>
  <c r="AD392" i="10" a="1"/>
  <c r="AD392" i="10" s="1"/>
  <c r="AA616" i="10"/>
  <c r="U613" i="1" s="1"/>
  <c r="AA627" i="10"/>
  <c r="U624" i="1" s="1"/>
  <c r="AA757" i="10"/>
  <c r="U754" i="1" s="1"/>
  <c r="AA789" i="10"/>
  <c r="AA829" i="10"/>
  <c r="U826" i="1" s="1"/>
  <c r="AD823" i="10" a="1"/>
  <c r="AD823" i="10" s="1"/>
  <c r="AA823" i="10"/>
  <c r="AA681" i="10"/>
  <c r="U678" i="1" s="1"/>
  <c r="Z546" i="10"/>
  <c r="AA546" i="10"/>
  <c r="AD546" i="10" a="1"/>
  <c r="AD546" i="10" s="1"/>
  <c r="AA247" i="10"/>
  <c r="U244" i="1" s="1"/>
  <c r="O169" i="10"/>
  <c r="AA13" i="10"/>
  <c r="U10" i="1" s="1"/>
  <c r="Z12" i="10"/>
  <c r="AA12" i="10"/>
  <c r="AD12" i="10" a="1"/>
  <c r="AD12" i="10" s="1"/>
  <c r="Z46" i="10"/>
  <c r="AA46" i="10"/>
  <c r="AD46" i="10" a="1"/>
  <c r="AD46" i="10" s="1"/>
  <c r="AA446" i="10"/>
  <c r="U443" i="1" s="1"/>
  <c r="Q794" i="1"/>
  <c r="Q817" i="1"/>
  <c r="AA676" i="10"/>
  <c r="U673" i="1" s="1"/>
  <c r="AA542" i="10"/>
  <c r="U539" i="1" s="1"/>
  <c r="Z428" i="10"/>
  <c r="AA428" i="10"/>
  <c r="AD428" i="10" a="1"/>
  <c r="AD428" i="10" s="1"/>
  <c r="AA350" i="10"/>
  <c r="U347" i="1" s="1"/>
  <c r="AA316" i="10"/>
  <c r="U313" i="1" s="1"/>
  <c r="AA241" i="10"/>
  <c r="U238" i="1" s="1"/>
  <c r="Z124" i="10"/>
  <c r="AD124" i="10" a="1"/>
  <c r="AD124" i="10" s="1"/>
  <c r="AA124" i="10"/>
  <c r="AA52" i="10"/>
  <c r="U49" i="1" s="1"/>
  <c r="AA10" i="10"/>
  <c r="Z230" i="10"/>
  <c r="F6" i="35" s="1"/>
  <c r="AA230" i="10"/>
  <c r="Z414" i="10"/>
  <c r="AA414" i="10"/>
  <c r="AD414" i="10" a="1"/>
  <c r="AD414" i="10" s="1"/>
  <c r="AA638" i="10"/>
  <c r="AD638" i="10" a="1"/>
  <c r="AD638" i="10" s="1"/>
  <c r="AA733" i="10"/>
  <c r="U730" i="1" s="1"/>
  <c r="AA615" i="10"/>
  <c r="U612" i="1" s="1"/>
  <c r="AA121" i="10"/>
  <c r="U118" i="1" s="1"/>
  <c r="AA120" i="10"/>
  <c r="U117" i="1" s="1"/>
  <c r="Z485" i="10"/>
  <c r="AA485" i="10"/>
  <c r="AD485" i="10" a="1"/>
  <c r="AD485" i="10" s="1"/>
  <c r="Z541" i="10"/>
  <c r="AA541" i="10"/>
  <c r="AD541" i="10" a="1"/>
  <c r="AD541" i="10" s="1"/>
  <c r="AA728" i="10"/>
  <c r="U725" i="1" s="1"/>
  <c r="AA747" i="10"/>
  <c r="AA755" i="10"/>
  <c r="U752" i="1" s="1"/>
  <c r="AA779" i="10"/>
  <c r="U776" i="1" s="1"/>
  <c r="AA787" i="10"/>
  <c r="U784" i="1" s="1"/>
  <c r="Z204" i="10"/>
  <c r="AA204" i="10"/>
  <c r="AD204" i="10" a="1"/>
  <c r="AD204" i="10" s="1"/>
  <c r="AA469" i="10"/>
  <c r="U466" i="1" s="1"/>
  <c r="Z671" i="10"/>
  <c r="AD671" i="10" a="1"/>
  <c r="AD671" i="10" s="1"/>
  <c r="AA671" i="10"/>
  <c r="AA821" i="10"/>
  <c r="AA830" i="10"/>
  <c r="U827" i="1" s="1"/>
  <c r="Z722" i="10"/>
  <c r="AD722" i="10" a="1"/>
  <c r="AD722" i="10" s="1"/>
  <c r="AA722" i="10"/>
  <c r="Q35" i="1"/>
  <c r="AA833" i="10"/>
  <c r="AA813" i="10"/>
  <c r="U810" i="1" s="1"/>
  <c r="AA769" i="10"/>
  <c r="U766" i="1" s="1"/>
  <c r="AA745" i="10"/>
  <c r="U742" i="1" s="1"/>
  <c r="AA454" i="10"/>
  <c r="Z233" i="10"/>
  <c r="AA233" i="10"/>
  <c r="AD233" i="10" a="1"/>
  <c r="AD233" i="10" s="1"/>
  <c r="AA30" i="10"/>
  <c r="Z77" i="10"/>
  <c r="AA77" i="10"/>
  <c r="AD77" i="10" a="1"/>
  <c r="AD77" i="10" s="1"/>
  <c r="Z104" i="10"/>
  <c r="AA104" i="10"/>
  <c r="AD104" i="10" a="1"/>
  <c r="AD104" i="10" s="1"/>
  <c r="Q786" i="1"/>
  <c r="Q207" i="1"/>
  <c r="Q182" i="1"/>
  <c r="Q667" i="1"/>
  <c r="AA809" i="10"/>
  <c r="U806" i="1" s="1"/>
  <c r="AA768" i="10"/>
  <c r="U765" i="1" s="1"/>
  <c r="AA743" i="10"/>
  <c r="AA641" i="10"/>
  <c r="U638" i="1" s="1"/>
  <c r="Z452" i="10"/>
  <c r="AD452" i="10" a="1"/>
  <c r="AD452" i="10" s="1"/>
  <c r="AA452" i="10"/>
  <c r="AA407" i="10"/>
  <c r="U404" i="1" s="1"/>
  <c r="AA367" i="10"/>
  <c r="U364" i="1" s="1"/>
  <c r="AA271" i="10"/>
  <c r="U268" i="1" s="1"/>
  <c r="AA20" i="10"/>
  <c r="U17" i="1" s="1"/>
  <c r="Z34" i="10"/>
  <c r="AA34" i="10"/>
  <c r="AD34" i="10" a="1"/>
  <c r="AD34" i="10" s="1"/>
  <c r="Z191" i="10"/>
  <c r="AA191" i="10"/>
  <c r="AD191" i="10" a="1"/>
  <c r="AD191" i="10" s="1"/>
  <c r="Z245" i="10"/>
  <c r="AA245" i="10"/>
  <c r="AD245" i="10" a="1"/>
  <c r="AD245" i="10" s="1"/>
  <c r="AA312" i="10"/>
  <c r="U309" i="1" s="1"/>
  <c r="Z507" i="10"/>
  <c r="AA507" i="10"/>
  <c r="AD507" i="10" a="1"/>
  <c r="AD507" i="10" s="1"/>
  <c r="Z515" i="10"/>
  <c r="AA515" i="10"/>
  <c r="AD515" i="10" a="1"/>
  <c r="AD515" i="10" s="1"/>
  <c r="Z593" i="10"/>
  <c r="AA593" i="10"/>
  <c r="AD593" i="10" a="1"/>
  <c r="AD593" i="10" s="1"/>
  <c r="AA712" i="10"/>
  <c r="U709" i="1" s="1"/>
  <c r="Z5" i="10"/>
  <c r="Q669" i="1"/>
  <c r="Q680" i="1"/>
  <c r="Q470" i="1"/>
  <c r="Q788" i="1"/>
  <c r="Q814" i="1"/>
  <c r="Q724" i="1"/>
  <c r="Q718" i="1"/>
  <c r="Q676" i="1"/>
  <c r="Q653" i="1"/>
  <c r="Q440" i="1"/>
  <c r="Q321" i="1"/>
  <c r="Q303" i="1"/>
  <c r="Q190" i="1"/>
  <c r="Q157" i="1"/>
  <c r="Q71" i="1"/>
  <c r="Q15" i="1"/>
  <c r="Q737" i="1"/>
  <c r="Q489" i="1"/>
  <c r="Q243" i="1"/>
  <c r="Q19" i="1"/>
  <c r="V444" i="10"/>
  <c r="Z255" i="10"/>
  <c r="Q342" i="1"/>
  <c r="AA497" i="10"/>
  <c r="U494" i="1" s="1"/>
  <c r="Q780" i="1"/>
  <c r="Q710" i="1"/>
  <c r="Q645" i="1"/>
  <c r="Q556" i="1"/>
  <c r="Q526" i="1"/>
  <c r="Q506" i="1"/>
  <c r="Q478" i="1"/>
  <c r="Q399" i="1"/>
  <c r="Q318" i="1"/>
  <c r="Q63" i="1"/>
  <c r="Q607" i="1"/>
  <c r="Q473" i="1"/>
  <c r="AA493" i="10"/>
  <c r="U490" i="1" s="1"/>
  <c r="AA146" i="10"/>
  <c r="U143" i="1" s="1"/>
  <c r="Q764" i="1"/>
  <c r="Q174" i="1"/>
  <c r="Q87" i="1"/>
  <c r="Q62" i="1"/>
  <c r="Q26" i="1"/>
  <c r="Q665" i="1"/>
  <c r="AA310" i="10"/>
  <c r="U307" i="1" s="1"/>
  <c r="O94" i="10"/>
  <c r="Q802" i="1"/>
  <c r="Q759" i="1"/>
  <c r="Q618" i="1"/>
  <c r="Q518" i="1"/>
  <c r="Q418" i="1"/>
  <c r="Q394" i="1"/>
  <c r="Q221" i="1"/>
  <c r="Q79" i="1"/>
  <c r="Q375" i="1"/>
  <c r="Q329" i="1"/>
  <c r="Q124" i="1"/>
  <c r="Q637" i="1"/>
  <c r="Q413" i="1"/>
  <c r="Q158" i="1"/>
  <c r="Q78" i="1"/>
  <c r="Q40" i="1"/>
  <c r="Q649" i="1"/>
  <c r="Z213" i="10"/>
  <c r="Z229" i="10"/>
  <c r="Z321" i="10"/>
  <c r="Z470" i="10"/>
  <c r="Z637" i="10"/>
  <c r="Z822" i="10"/>
  <c r="Z772" i="10"/>
  <c r="Z705" i="10"/>
  <c r="Z530" i="10"/>
  <c r="Z313" i="10"/>
  <c r="Z340" i="10"/>
  <c r="Z357" i="10"/>
  <c r="Z381" i="10"/>
  <c r="Z465" i="10"/>
  <c r="Z686" i="10"/>
  <c r="Z808" i="10"/>
  <c r="Z727" i="10"/>
  <c r="Z689" i="10"/>
  <c r="Z666" i="10"/>
  <c r="Z655" i="10"/>
  <c r="Z600" i="10"/>
  <c r="Z574" i="10"/>
  <c r="Z537" i="10"/>
  <c r="Z506" i="10"/>
  <c r="Z474" i="10"/>
  <c r="Z444" i="10"/>
  <c r="Z319" i="10"/>
  <c r="Z220" i="10"/>
  <c r="Z193" i="10"/>
  <c r="Z156" i="10"/>
  <c r="Z11" i="10"/>
  <c r="Z23" i="10"/>
  <c r="Z56" i="10"/>
  <c r="Z59" i="10"/>
  <c r="Z67" i="10"/>
  <c r="F5" i="35" s="1"/>
  <c r="J5" i="35" s="1"/>
  <c r="Z75" i="10"/>
  <c r="Z83" i="10"/>
  <c r="Z91" i="10"/>
  <c r="Z102" i="10"/>
  <c r="Z113" i="10"/>
  <c r="Z132" i="10"/>
  <c r="Z143" i="10"/>
  <c r="Z151" i="10"/>
  <c r="Z170" i="10"/>
  <c r="Z194" i="10"/>
  <c r="Z210" i="10"/>
  <c r="Z248" i="10"/>
  <c r="Z256" i="10"/>
  <c r="Z280" i="10"/>
  <c r="Z291" i="10"/>
  <c r="Z299" i="10"/>
  <c r="Z307" i="10"/>
  <c r="Z315" i="10"/>
  <c r="Z318" i="10"/>
  <c r="Z326" i="10"/>
  <c r="Z334" i="10"/>
  <c r="Z342" i="10"/>
  <c r="Z359" i="10"/>
  <c r="Z375" i="10"/>
  <c r="Z418" i="10"/>
  <c r="Z426" i="10"/>
  <c r="Z429" i="10"/>
  <c r="Z437" i="10"/>
  <c r="Z445" i="10"/>
  <c r="Z459" i="10"/>
  <c r="Z467" i="10"/>
  <c r="Z486" i="10"/>
  <c r="Z502" i="10"/>
  <c r="Z518" i="10"/>
  <c r="Z526" i="10"/>
  <c r="Z553" i="10"/>
  <c r="Z561" i="10"/>
  <c r="Z572" i="10"/>
  <c r="Z580" i="10"/>
  <c r="Z588" i="10"/>
  <c r="Z604" i="10"/>
  <c r="Z612" i="10"/>
  <c r="Z623" i="10"/>
  <c r="Z634" i="10"/>
  <c r="Z642" i="10"/>
  <c r="Z653" i="10"/>
  <c r="Z669" i="10"/>
  <c r="Z680" i="10"/>
  <c r="Z688" i="10"/>
  <c r="Z704" i="10"/>
  <c r="Z715" i="10"/>
  <c r="Z723" i="10"/>
  <c r="Z737" i="10"/>
  <c r="Z764" i="10"/>
  <c r="Z796" i="10"/>
  <c r="Z834" i="10"/>
  <c r="Z786" i="10"/>
  <c r="Z372" i="10"/>
  <c r="Z250" i="10"/>
  <c r="Z148" i="10"/>
  <c r="Z54" i="10"/>
  <c r="Z40" i="10"/>
  <c r="Z127" i="10"/>
  <c r="Z625" i="10"/>
  <c r="Z570" i="10"/>
  <c r="Z407" i="10"/>
  <c r="Z289" i="10"/>
  <c r="Z188" i="10"/>
  <c r="Z62" i="10"/>
  <c r="Z78" i="10"/>
  <c r="Z283" i="10"/>
  <c r="Z329" i="10"/>
  <c r="Z556" i="10"/>
  <c r="Z564" i="10"/>
  <c r="Z599" i="10"/>
  <c r="Z683" i="10"/>
  <c r="Z43" i="10"/>
  <c r="Z73" i="10"/>
  <c r="Z119" i="10"/>
  <c r="Z160" i="10"/>
  <c r="Z246" i="10"/>
  <c r="Z405" i="10"/>
  <c r="Z424" i="10"/>
  <c r="Z451" i="10"/>
  <c r="Z500" i="10"/>
  <c r="Z770" i="10"/>
  <c r="Z754" i="10"/>
  <c r="Z740" i="10"/>
  <c r="Z700" i="10"/>
  <c r="Z663" i="10"/>
  <c r="Z586" i="10"/>
  <c r="Z562" i="10"/>
  <c r="Z529" i="10"/>
  <c r="Z463" i="10"/>
  <c r="Z400" i="10"/>
  <c r="Z367" i="10"/>
  <c r="Z338" i="10"/>
  <c r="Z311" i="10"/>
  <c r="Z276" i="10"/>
  <c r="Z241" i="10"/>
  <c r="Z212" i="10"/>
  <c r="Z178" i="10"/>
  <c r="Z140" i="10"/>
  <c r="Z44" i="10"/>
  <c r="Z9" i="10"/>
  <c r="Z38" i="10"/>
  <c r="Z60" i="10"/>
  <c r="Z68" i="10"/>
  <c r="Z76" i="10"/>
  <c r="Z84" i="10"/>
  <c r="Z92" i="10"/>
  <c r="Z103" i="10"/>
  <c r="Z114" i="10"/>
  <c r="Z125" i="10"/>
  <c r="Z133" i="10"/>
  <c r="Z163" i="10"/>
  <c r="Z171" i="10"/>
  <c r="Z179" i="10"/>
  <c r="Z187" i="10"/>
  <c r="Z195" i="10"/>
  <c r="Z203" i="10"/>
  <c r="Z211" i="10"/>
  <c r="Z219" i="10"/>
  <c r="Z227" i="10"/>
  <c r="Z265" i="10"/>
  <c r="Z281" i="10"/>
  <c r="Z343" i="10"/>
  <c r="Z360" i="10"/>
  <c r="Z376" i="10"/>
  <c r="Z384" i="10"/>
  <c r="Z408" i="10"/>
  <c r="Z419" i="10"/>
  <c r="Z427" i="10"/>
  <c r="Z438" i="10"/>
  <c r="Z460" i="10"/>
  <c r="Z468" i="10"/>
  <c r="Z479" i="10"/>
  <c r="Z487" i="10"/>
  <c r="Z503" i="10"/>
  <c r="Z519" i="10"/>
  <c r="Z543" i="10"/>
  <c r="Z573" i="10"/>
  <c r="Z581" i="10"/>
  <c r="Z589" i="10"/>
  <c r="Z597" i="10"/>
  <c r="Z605" i="10"/>
  <c r="Z624" i="10"/>
  <c r="Z635" i="10"/>
  <c r="Z643" i="10"/>
  <c r="Z662" i="10"/>
  <c r="Z670" i="10"/>
  <c r="Z765" i="10"/>
  <c r="Z781" i="10"/>
  <c r="F8" i="35" s="1"/>
  <c r="Z797" i="10"/>
  <c r="Z820" i="10"/>
  <c r="Z708" i="10"/>
  <c r="Z165" i="10"/>
  <c r="Z173" i="10"/>
  <c r="Z197" i="10"/>
  <c r="Z251" i="10"/>
  <c r="Z259" i="10"/>
  <c r="Z275" i="10"/>
  <c r="Z294" i="10"/>
  <c r="Z302" i="10"/>
  <c r="Z362" i="10"/>
  <c r="Z378" i="10"/>
  <c r="Z402" i="10"/>
  <c r="Z440" i="10"/>
  <c r="Z505" i="10"/>
  <c r="Z545" i="10"/>
  <c r="Z718" i="10"/>
  <c r="Z724" i="10"/>
  <c r="Z650" i="10"/>
  <c r="Z439" i="10"/>
  <c r="Z287" i="10"/>
  <c r="Z217" i="10"/>
  <c r="Z146" i="10"/>
  <c r="Z52" i="10"/>
  <c r="Z332" i="10"/>
  <c r="Z373" i="10"/>
  <c r="Z397" i="10"/>
  <c r="Z435" i="10"/>
  <c r="Z443" i="10"/>
  <c r="Z457" i="10"/>
  <c r="Z492" i="10"/>
  <c r="Z532" i="10"/>
  <c r="Z818" i="10"/>
  <c r="Z783" i="10"/>
  <c r="Z721" i="10"/>
  <c r="Z697" i="10"/>
  <c r="Z660" i="10"/>
  <c r="Z648" i="10"/>
  <c r="Z610" i="10"/>
  <c r="Z585" i="10"/>
  <c r="Z554" i="10"/>
  <c r="Z528" i="10"/>
  <c r="Z490" i="10"/>
  <c r="Z455" i="10"/>
  <c r="Z434" i="10"/>
  <c r="Z399" i="10"/>
  <c r="Z364" i="10"/>
  <c r="Z310" i="10"/>
  <c r="Z272" i="10"/>
  <c r="Z236" i="10"/>
  <c r="Z209" i="10"/>
  <c r="Z27" i="10"/>
  <c r="Z41" i="10"/>
  <c r="Z49" i="10"/>
  <c r="Z63" i="10"/>
  <c r="Z79" i="10"/>
  <c r="Z87" i="10"/>
  <c r="Z109" i="10"/>
  <c r="Z128" i="10"/>
  <c r="Z139" i="10"/>
  <c r="Z147" i="10"/>
  <c r="Z155" i="10"/>
  <c r="Z158" i="10"/>
  <c r="Z174" i="10"/>
  <c r="Z182" i="10"/>
  <c r="Z190" i="10"/>
  <c r="Z206" i="10"/>
  <c r="Z222" i="10"/>
  <c r="Z244" i="10"/>
  <c r="Z252" i="10"/>
  <c r="Z260" i="10"/>
  <c r="Z268" i="10"/>
  <c r="Z284" i="10"/>
  <c r="Z303" i="10"/>
  <c r="Z322" i="10"/>
  <c r="Z355" i="10"/>
  <c r="Z363" i="10"/>
  <c r="Z371" i="10"/>
  <c r="Z379" i="10"/>
  <c r="Z387" i="10"/>
  <c r="Z395" i="10"/>
  <c r="Z403" i="10"/>
  <c r="Z411" i="10"/>
  <c r="Z422" i="10"/>
  <c r="Z441" i="10"/>
  <c r="Z549" i="10"/>
  <c r="Z557" i="10"/>
  <c r="Z565" i="10"/>
  <c r="Z576" i="10"/>
  <c r="Z608" i="10"/>
  <c r="Z619" i="10"/>
  <c r="Z741" i="10"/>
  <c r="Z752" i="10"/>
  <c r="Z776" i="10"/>
  <c r="Z806" i="10"/>
  <c r="Z812" i="10"/>
  <c r="Z807" i="10"/>
  <c r="Z760" i="10"/>
  <c r="Z665" i="10"/>
  <c r="Z105" i="10"/>
  <c r="Z205" i="10"/>
  <c r="Z267" i="10"/>
  <c r="Z617" i="10"/>
  <c r="Z346" i="10"/>
  <c r="Z21" i="10"/>
  <c r="Z29" i="10"/>
  <c r="Z35" i="10"/>
  <c r="Z65" i="10"/>
  <c r="Z81" i="10"/>
  <c r="Z122" i="10"/>
  <c r="Z130" i="10"/>
  <c r="Z176" i="10"/>
  <c r="Z192" i="10"/>
  <c r="Z254" i="10"/>
  <c r="Z297" i="10"/>
  <c r="Z508" i="10"/>
  <c r="Z516" i="10"/>
  <c r="Z640" i="10"/>
  <c r="Z794" i="10"/>
  <c r="Z735" i="10"/>
  <c r="Z719" i="10"/>
  <c r="Z694" i="10"/>
  <c r="Z674" i="10"/>
  <c r="Z658" i="10"/>
  <c r="Z641" i="10"/>
  <c r="Z609" i="10"/>
  <c r="Z584" i="10"/>
  <c r="Z524" i="10"/>
  <c r="Z482" i="10"/>
  <c r="Z396" i="10"/>
  <c r="Z356" i="10"/>
  <c r="Z335" i="10"/>
  <c r="Z308" i="10"/>
  <c r="Z202" i="10"/>
  <c r="Z137" i="10"/>
  <c r="Z89" i="10"/>
  <c r="Z19" i="10"/>
  <c r="Z22" i="10"/>
  <c r="Z66" i="10"/>
  <c r="Z82" i="10"/>
  <c r="Z90" i="10"/>
  <c r="Z101" i="10"/>
  <c r="Z112" i="10"/>
  <c r="Z123" i="10"/>
  <c r="Z131" i="10"/>
  <c r="Z150" i="10"/>
  <c r="Z161" i="10"/>
  <c r="Z177" i="10"/>
  <c r="Z185" i="10"/>
  <c r="Z201" i="10"/>
  <c r="Z225" i="10"/>
  <c r="Z239" i="10"/>
  <c r="Z263" i="10"/>
  <c r="Z279" i="10"/>
  <c r="Z298" i="10"/>
  <c r="Z306" i="10"/>
  <c r="Z317" i="10"/>
  <c r="Z333" i="10"/>
  <c r="Z341" i="10"/>
  <c r="Z352" i="10"/>
  <c r="Z366" i="10"/>
  <c r="Z374" i="10"/>
  <c r="Z398" i="10"/>
  <c r="Z406" i="10"/>
  <c r="Z477" i="10"/>
  <c r="Z509" i="10"/>
  <c r="Z517" i="10"/>
  <c r="Z525" i="10"/>
  <c r="Z552" i="10"/>
  <c r="Z560" i="10"/>
  <c r="Z568" i="10"/>
  <c r="Z571" i="10"/>
  <c r="Z579" i="10"/>
  <c r="Z587" i="10"/>
  <c r="Z595" i="10"/>
  <c r="Z603" i="10"/>
  <c r="Z611" i="10"/>
  <c r="Z622" i="10"/>
  <c r="Z633" i="10"/>
  <c r="Z652" i="10"/>
  <c r="Z679" i="10"/>
  <c r="Z687" i="10"/>
  <c r="Z695" i="10"/>
  <c r="Z714" i="10"/>
  <c r="Z736" i="10"/>
  <c r="Z654" i="10"/>
  <c r="Z594" i="10"/>
  <c r="Z536" i="10"/>
  <c r="Z498" i="10"/>
  <c r="Z116" i="10"/>
  <c r="Z14" i="10"/>
  <c r="Z26" i="10"/>
  <c r="Z86" i="10"/>
  <c r="Z345" i="10"/>
  <c r="Z386" i="10"/>
  <c r="Z448" i="10"/>
  <c r="Z629" i="10"/>
  <c r="Z645" i="10"/>
  <c r="Z672" i="10"/>
  <c r="Z691" i="10"/>
  <c r="Z814" i="10"/>
  <c r="Z149" i="10"/>
  <c r="Z224" i="10"/>
  <c r="Z235" i="10"/>
  <c r="Z389" i="10"/>
  <c r="Z559" i="10"/>
  <c r="Z632" i="10"/>
  <c r="Z651" i="10"/>
  <c r="Z667" i="10"/>
  <c r="Z675" i="10"/>
  <c r="Z678" i="10"/>
  <c r="Z817" i="10"/>
  <c r="Z825" i="10"/>
  <c r="Z684" i="10"/>
  <c r="Z243" i="10"/>
  <c r="Z421" i="10"/>
  <c r="Z432" i="10"/>
  <c r="Z473" i="10"/>
  <c r="Z489" i="10"/>
  <c r="Z521" i="10"/>
  <c r="Z759" i="10"/>
  <c r="Z682" i="10"/>
  <c r="Z592" i="10"/>
  <c r="Z569" i="10"/>
  <c r="Z466" i="10"/>
  <c r="Z404" i="10"/>
  <c r="Z314" i="10"/>
  <c r="Z247" i="10"/>
  <c r="Z180" i="10"/>
  <c r="Z106" i="10"/>
  <c r="Z18" i="10"/>
  <c r="Z51" i="10"/>
  <c r="Z141" i="10"/>
  <c r="Z232" i="10"/>
  <c r="Z286" i="10"/>
  <c r="Z324" i="10"/>
  <c r="Z365" i="10"/>
  <c r="Z416" i="10"/>
  <c r="Z567" i="10"/>
  <c r="Z621" i="10"/>
  <c r="Z659" i="10"/>
  <c r="Z710" i="10"/>
  <c r="Z832" i="10"/>
  <c r="Z793" i="10"/>
  <c r="Z767" i="10"/>
  <c r="Z749" i="10"/>
  <c r="Z716" i="10"/>
  <c r="Z692" i="10"/>
  <c r="Z673" i="10"/>
  <c r="Z657" i="10"/>
  <c r="Z636" i="10"/>
  <c r="Z602" i="10"/>
  <c r="Z578" i="10"/>
  <c r="Z522" i="10"/>
  <c r="Z481" i="10"/>
  <c r="Z420" i="10"/>
  <c r="Z330" i="10"/>
  <c r="Z300" i="10"/>
  <c r="Z264" i="10"/>
  <c r="Z228" i="10"/>
  <c r="Z164" i="10"/>
  <c r="Z129" i="10"/>
  <c r="Z74" i="10"/>
  <c r="Z25" i="10"/>
  <c r="Z47" i="10"/>
  <c r="Z61" i="10"/>
  <c r="Z93" i="10"/>
  <c r="Z107" i="10"/>
  <c r="Z115" i="10"/>
  <c r="Z134" i="10"/>
  <c r="Z145" i="10"/>
  <c r="Z153" i="10"/>
  <c r="Z172" i="10"/>
  <c r="Z242" i="10"/>
  <c r="Z258" i="10"/>
  <c r="Z266" i="10"/>
  <c r="Z293" i="10"/>
  <c r="Z309" i="10"/>
  <c r="Z320" i="10"/>
  <c r="Z336" i="10"/>
  <c r="Z344" i="10"/>
  <c r="Z361" i="10"/>
  <c r="Z377" i="10"/>
  <c r="Z401" i="10"/>
  <c r="Z409" i="10"/>
  <c r="Z431" i="10"/>
  <c r="Z461" i="10"/>
  <c r="Z472" i="10"/>
  <c r="Z480" i="10"/>
  <c r="Z488" i="10"/>
  <c r="Z496" i="10"/>
  <c r="Z504" i="10"/>
  <c r="Z512" i="10"/>
  <c r="Z520" i="10"/>
  <c r="Z544" i="10"/>
  <c r="Z547" i="10"/>
  <c r="Z555" i="10"/>
  <c r="Z563" i="10"/>
  <c r="Z590" i="10"/>
  <c r="Z598" i="10"/>
  <c r="Z606" i="10"/>
  <c r="Z644" i="10"/>
  <c r="Z698" i="10"/>
  <c r="Z706" i="10"/>
  <c r="Z717" i="10"/>
  <c r="Z750" i="10"/>
  <c r="Z758" i="10"/>
  <c r="Z766" i="10"/>
  <c r="Z790" i="10"/>
  <c r="Z810" i="10"/>
  <c r="Z831" i="10"/>
  <c r="Z792" i="10"/>
  <c r="Z777" i="10"/>
  <c r="Z748" i="10"/>
  <c r="Z713" i="10"/>
  <c r="Z690" i="10"/>
  <c r="Z668" i="10"/>
  <c r="Z656" i="10"/>
  <c r="Z628" i="10"/>
  <c r="Z601" i="10"/>
  <c r="Z538" i="10"/>
  <c r="Z514" i="10"/>
  <c r="Z476" i="10"/>
  <c r="Z450" i="10"/>
  <c r="Z412" i="10"/>
  <c r="Z388" i="10"/>
  <c r="Z327" i="10"/>
  <c r="Z295" i="10"/>
  <c r="Z226" i="10"/>
  <c r="Z196" i="10"/>
  <c r="Z159" i="10"/>
  <c r="Z17" i="10"/>
  <c r="Z42" i="10"/>
  <c r="Z50" i="10"/>
  <c r="Z64" i="10"/>
  <c r="Z96" i="10"/>
  <c r="Z99" i="10"/>
  <c r="Z110" i="10"/>
  <c r="Z118" i="10"/>
  <c r="Z223" i="10"/>
  <c r="Z231" i="10"/>
  <c r="Z237" i="10"/>
  <c r="Z253" i="10"/>
  <c r="Z269" i="10"/>
  <c r="Z277" i="10"/>
  <c r="Z285" i="10"/>
  <c r="Z288" i="10"/>
  <c r="Z296" i="10"/>
  <c r="Z304" i="10"/>
  <c r="Z323" i="10"/>
  <c r="Z331" i="10"/>
  <c r="Z339" i="10"/>
  <c r="Z347" i="10"/>
  <c r="Z415" i="10"/>
  <c r="Z453" i="10"/>
  <c r="Z456" i="10"/>
  <c r="Z475" i="10"/>
  <c r="Z483" i="10"/>
  <c r="Z491" i="10"/>
  <c r="Z499" i="10"/>
  <c r="Z523" i="10"/>
  <c r="Z531" i="10"/>
  <c r="Z539" i="10"/>
  <c r="Z558" i="10"/>
  <c r="Z566" i="10"/>
  <c r="Z620" i="10"/>
  <c r="Z631" i="10"/>
  <c r="Z639" i="10"/>
  <c r="Z647" i="10"/>
  <c r="Z685" i="10"/>
  <c r="Z693" i="10"/>
  <c r="Z701" i="10"/>
  <c r="Z709" i="10"/>
  <c r="Z720" i="10"/>
  <c r="Z742" i="10"/>
  <c r="Z368" i="10"/>
  <c r="F7" i="35" s="1"/>
  <c r="Z168" i="10"/>
  <c r="Z142" i="10"/>
  <c r="Z100" i="10"/>
  <c r="K834" i="1"/>
  <c r="J837" i="10"/>
  <c r="Q725" i="1"/>
  <c r="Q453" i="1"/>
  <c r="Q569" i="1"/>
  <c r="Q419" i="1"/>
  <c r="AA756" i="10"/>
  <c r="U753" i="1" s="1"/>
  <c r="AA744" i="10"/>
  <c r="U741" i="1" s="1"/>
  <c r="AA548" i="10"/>
  <c r="U545" i="1" s="1"/>
  <c r="AA351" i="10"/>
  <c r="U348" i="1" s="1"/>
  <c r="S274" i="10"/>
  <c r="AA199" i="10"/>
  <c r="U196" i="1" s="1"/>
  <c r="AA39" i="10"/>
  <c r="U36" i="1" s="1"/>
  <c r="Q560" i="1"/>
  <c r="Q472" i="1"/>
  <c r="Q349" i="1"/>
  <c r="Q330" i="1"/>
  <c r="Q239" i="1"/>
  <c r="Q140" i="1"/>
  <c r="Q609" i="1"/>
  <c r="Q363" i="1"/>
  <c r="AA596" i="10"/>
  <c r="U593" i="1" s="1"/>
  <c r="Q692" i="1"/>
  <c r="Q677" i="1"/>
  <c r="Q639" i="1"/>
  <c r="Q434" i="1"/>
  <c r="Q386" i="1"/>
  <c r="Q370" i="1"/>
  <c r="Q263" i="1"/>
  <c r="Q14" i="1"/>
  <c r="AA816" i="10"/>
  <c r="U813" i="1" s="1"/>
  <c r="AA290" i="10"/>
  <c r="U287" i="1" s="1"/>
  <c r="AA273" i="10"/>
  <c r="U270" i="1" s="1"/>
  <c r="AA234" i="10"/>
  <c r="U231" i="1" s="1"/>
  <c r="Y215" i="10"/>
  <c r="AA198" i="10"/>
  <c r="U195" i="1" s="1"/>
  <c r="AA126" i="10"/>
  <c r="U123" i="1" s="1"/>
  <c r="AA36" i="10"/>
  <c r="U33" i="1" s="1"/>
  <c r="Q776" i="1"/>
  <c r="Q529" i="1"/>
  <c r="Q513" i="1"/>
  <c r="Q362" i="1"/>
  <c r="Q228" i="1"/>
  <c r="Q110" i="1"/>
  <c r="Q601" i="1"/>
  <c r="AA703" i="10"/>
  <c r="U700" i="1" s="1"/>
  <c r="AA464" i="10"/>
  <c r="U461" i="1" s="1"/>
  <c r="AA325" i="10"/>
  <c r="U322" i="1" s="1"/>
  <c r="AA249" i="10"/>
  <c r="U246" i="1" s="1"/>
  <c r="Q733" i="1"/>
  <c r="Q701" i="1"/>
  <c r="Q685" i="1"/>
  <c r="Q577" i="1"/>
  <c r="Q426" i="1"/>
  <c r="Q337" i="1"/>
  <c r="Q255" i="1"/>
  <c r="Q148" i="1"/>
  <c r="Q129" i="1"/>
  <c r="Q47" i="1"/>
  <c r="Q22" i="1"/>
  <c r="Q631" i="1"/>
  <c r="AA484" i="10"/>
  <c r="U481" i="1" s="1"/>
  <c r="AA305" i="10"/>
  <c r="U302" i="1" s="1"/>
  <c r="AA207" i="10"/>
  <c r="U204" i="1" s="1"/>
  <c r="AA167" i="10"/>
  <c r="U164" i="1" s="1"/>
  <c r="AA7" i="10"/>
  <c r="U4" i="1" s="1"/>
  <c r="Q278" i="1"/>
  <c r="Q553" i="1"/>
  <c r="Q505" i="1"/>
  <c r="Q712" i="1"/>
  <c r="Q684" i="1"/>
  <c r="Q630" i="1"/>
  <c r="Q592" i="1"/>
  <c r="Q378" i="1"/>
  <c r="Q354" i="1"/>
  <c r="Q295" i="1"/>
  <c r="Q44" i="1"/>
  <c r="Q155" i="1"/>
  <c r="AA282" i="10"/>
  <c r="U279" i="1" s="1"/>
  <c r="AA6" i="10"/>
  <c r="U3" i="1" s="1"/>
  <c r="Q711" i="1"/>
  <c r="Q442" i="1"/>
  <c r="Q294" i="1"/>
  <c r="Q220" i="1"/>
  <c r="Q619" i="1"/>
  <c r="Q585" i="1"/>
  <c r="Q497" i="1"/>
  <c r="AA382" i="10"/>
  <c r="U379" i="1" s="1"/>
  <c r="AA183" i="10"/>
  <c r="U180" i="1" s="1"/>
  <c r="Q274" i="1"/>
  <c r="Q234" i="1"/>
  <c r="AA385" i="10"/>
  <c r="U382" i="1" s="1"/>
  <c r="AA95" i="10"/>
  <c r="U92" i="1" s="1"/>
  <c r="Q290" i="1"/>
  <c r="Q787" i="1"/>
  <c r="Q119" i="1"/>
  <c r="AA804" i="10"/>
  <c r="U801" i="1" s="1"/>
  <c r="O607" i="10"/>
  <c r="AA425" i="10"/>
  <c r="U422" i="1" s="1"/>
  <c r="AA162" i="10"/>
  <c r="U159" i="1" s="1"/>
  <c r="Q250" i="1"/>
  <c r="Q564" i="1"/>
  <c r="Q398" i="1"/>
  <c r="Q76" i="1"/>
  <c r="AA583" i="10"/>
  <c r="U580" i="1" s="1"/>
  <c r="Q476" i="1"/>
  <c r="Q358" i="1"/>
  <c r="Q266" i="1"/>
  <c r="Q46" i="1"/>
  <c r="AA618" i="10"/>
  <c r="U615" i="1" s="1"/>
  <c r="AA328" i="10"/>
  <c r="U325" i="1" s="1"/>
  <c r="Q666" i="1"/>
  <c r="P511" i="10"/>
  <c r="O154" i="10"/>
  <c r="AA135" i="10"/>
  <c r="U132" i="1" s="1"/>
  <c r="AA71" i="10"/>
  <c r="U68" i="1" s="1"/>
  <c r="Q406" i="1"/>
  <c r="Q374" i="1"/>
  <c r="AA551" i="10"/>
  <c r="U548" i="1" s="1"/>
  <c r="T762" i="10"/>
  <c r="Z762" i="10"/>
  <c r="N454" i="10"/>
  <c r="Z454" i="10"/>
  <c r="Z446" i="10"/>
  <c r="V728" i="10"/>
  <c r="Z728" i="10"/>
  <c r="P747" i="10"/>
  <c r="Z747" i="10"/>
  <c r="X755" i="10"/>
  <c r="Z755" i="10"/>
  <c r="P779" i="10"/>
  <c r="Z779" i="10"/>
  <c r="X787" i="10"/>
  <c r="Z787" i="10"/>
  <c r="N823" i="10"/>
  <c r="Z823" i="10"/>
  <c r="P773" i="10"/>
  <c r="Z773" i="10"/>
  <c r="N746" i="10"/>
  <c r="Z746" i="10"/>
  <c r="U732" i="10"/>
  <c r="Z732" i="10"/>
  <c r="N471" i="10"/>
  <c r="Z471" i="10"/>
  <c r="Z353" i="10"/>
  <c r="N316" i="10"/>
  <c r="Z316" i="10"/>
  <c r="Z121" i="10"/>
  <c r="Z16" i="10"/>
  <c r="Z312" i="10"/>
  <c r="Z824" i="10"/>
  <c r="N712" i="10"/>
  <c r="Z712" i="10"/>
  <c r="N801" i="10"/>
  <c r="Z801" i="10"/>
  <c r="P785" i="10"/>
  <c r="Z785" i="10"/>
  <c r="P745" i="10"/>
  <c r="Z745" i="10"/>
  <c r="N730" i="10"/>
  <c r="Z730" i="10"/>
  <c r="Q676" i="10"/>
  <c r="Z676" i="10"/>
  <c r="N626" i="10"/>
  <c r="Z626" i="10"/>
  <c r="N15" i="10"/>
  <c r="Z15" i="10"/>
  <c r="Z616" i="10"/>
  <c r="O627" i="10"/>
  <c r="Z627" i="10"/>
  <c r="N354" i="10"/>
  <c r="Z354" i="10"/>
  <c r="N20" i="10"/>
  <c r="Z20" i="10"/>
  <c r="Z833" i="10"/>
  <c r="Z800" i="10"/>
  <c r="T784" i="10"/>
  <c r="Z784" i="10"/>
  <c r="Z711" i="10"/>
  <c r="N350" i="10"/>
  <c r="Z350" i="10"/>
  <c r="N138" i="10"/>
  <c r="Z138" i="10"/>
  <c r="Y5" i="10"/>
  <c r="N120" i="10"/>
  <c r="Z120" i="10"/>
  <c r="Z469" i="10"/>
  <c r="N638" i="10"/>
  <c r="Z638" i="10"/>
  <c r="P805" i="10"/>
  <c r="Z805" i="10"/>
  <c r="P821" i="10"/>
  <c r="Z821" i="10"/>
  <c r="N829" i="10"/>
  <c r="Z829" i="10"/>
  <c r="P761" i="10"/>
  <c r="Z761" i="10"/>
  <c r="V815" i="10"/>
  <c r="AB815" i="10" s="1"/>
  <c r="Z815" i="10"/>
  <c r="P799" i="10"/>
  <c r="Z799" i="10"/>
  <c r="P769" i="10"/>
  <c r="Z769" i="10"/>
  <c r="X743" i="10"/>
  <c r="Z743" i="10"/>
  <c r="Z726" i="10"/>
  <c r="Z348" i="10"/>
  <c r="Z13" i="10"/>
  <c r="N813" i="10"/>
  <c r="Z813" i="10"/>
  <c r="T768" i="10"/>
  <c r="Z768" i="10"/>
  <c r="P753" i="10"/>
  <c r="Z753" i="10"/>
  <c r="N10" i="10"/>
  <c r="Z10" i="10"/>
  <c r="Z478" i="10"/>
  <c r="P757" i="10"/>
  <c r="Z757" i="10"/>
  <c r="P789" i="10"/>
  <c r="Z789" i="10"/>
  <c r="N811" i="10"/>
  <c r="Z811" i="10"/>
  <c r="P791" i="10"/>
  <c r="Z791" i="10"/>
  <c r="P775" i="10"/>
  <c r="Z775" i="10"/>
  <c r="U681" i="10"/>
  <c r="Z681" i="10"/>
  <c r="T828" i="10"/>
  <c r="Z828" i="10"/>
  <c r="P809" i="10"/>
  <c r="Z809" i="10"/>
  <c r="T778" i="10"/>
  <c r="Z778" i="10"/>
  <c r="P751" i="10"/>
  <c r="Z751" i="10"/>
  <c r="T738" i="10"/>
  <c r="Z738" i="10"/>
  <c r="N615" i="10"/>
  <c r="Z615" i="10"/>
  <c r="Z30" i="10"/>
  <c r="U733" i="10"/>
  <c r="Z733" i="10"/>
  <c r="N830" i="10"/>
  <c r="Z830" i="10"/>
  <c r="Q616" i="10"/>
  <c r="U746" i="10"/>
  <c r="Y478" i="10"/>
  <c r="Q353" i="10"/>
  <c r="U120" i="10"/>
  <c r="U712" i="10"/>
  <c r="Q478" i="10"/>
  <c r="U350" i="10"/>
  <c r="Y30" i="10"/>
  <c r="Y711" i="10"/>
  <c r="U471" i="10"/>
  <c r="U316" i="10"/>
  <c r="Q30" i="10"/>
  <c r="Q711" i="10"/>
  <c r="Y469" i="10"/>
  <c r="Y312" i="10"/>
  <c r="U20" i="10"/>
  <c r="U626" i="10"/>
  <c r="Q469" i="10"/>
  <c r="Q312" i="10"/>
  <c r="Y16" i="10"/>
  <c r="U801" i="10"/>
  <c r="Y616" i="10"/>
  <c r="U454" i="10"/>
  <c r="U138" i="10"/>
  <c r="Q16" i="10"/>
  <c r="Y800" i="10"/>
  <c r="U354" i="10"/>
  <c r="Y121" i="10"/>
  <c r="U15" i="10"/>
  <c r="Q800" i="10"/>
  <c r="U615" i="10"/>
  <c r="Y353" i="10"/>
  <c r="Q121" i="10"/>
  <c r="Q13" i="10"/>
  <c r="U10" i="10"/>
  <c r="T801" i="10"/>
  <c r="X800" i="10"/>
  <c r="P800" i="10"/>
  <c r="T746" i="10"/>
  <c r="X726" i="10"/>
  <c r="P726" i="10"/>
  <c r="T712" i="10"/>
  <c r="X711" i="10"/>
  <c r="P711" i="10"/>
  <c r="T626" i="10"/>
  <c r="X616" i="10"/>
  <c r="P616" i="10"/>
  <c r="T615" i="10"/>
  <c r="X478" i="10"/>
  <c r="P478" i="10"/>
  <c r="T471" i="10"/>
  <c r="X469" i="10"/>
  <c r="P469" i="10"/>
  <c r="T454" i="10"/>
  <c r="X446" i="10"/>
  <c r="P446" i="10"/>
  <c r="T354" i="10"/>
  <c r="X353" i="10"/>
  <c r="P353" i="10"/>
  <c r="T350" i="10"/>
  <c r="X348" i="10"/>
  <c r="P348" i="10"/>
  <c r="T316" i="10"/>
  <c r="X312" i="10"/>
  <c r="P312" i="10"/>
  <c r="T138" i="10"/>
  <c r="X121" i="10"/>
  <c r="P121" i="10"/>
  <c r="T120" i="10"/>
  <c r="X30" i="10"/>
  <c r="P30" i="10"/>
  <c r="T20" i="10"/>
  <c r="X16" i="10"/>
  <c r="P16" i="10"/>
  <c r="T15" i="10"/>
  <c r="X13" i="10"/>
  <c r="P13" i="10"/>
  <c r="T10" i="10"/>
  <c r="Y446" i="10"/>
  <c r="Y348" i="10"/>
  <c r="S801" i="10"/>
  <c r="W800" i="10"/>
  <c r="O800" i="10"/>
  <c r="S746" i="10"/>
  <c r="W726" i="10"/>
  <c r="O726" i="10"/>
  <c r="S712" i="10"/>
  <c r="W711" i="10"/>
  <c r="O711" i="10"/>
  <c r="S626" i="10"/>
  <c r="W616" i="10"/>
  <c r="O616" i="10"/>
  <c r="S615" i="10"/>
  <c r="W478" i="10"/>
  <c r="O478" i="10"/>
  <c r="S471" i="10"/>
  <c r="W469" i="10"/>
  <c r="O469" i="10"/>
  <c r="S454" i="10"/>
  <c r="W446" i="10"/>
  <c r="O446" i="10"/>
  <c r="S354" i="10"/>
  <c r="W353" i="10"/>
  <c r="O353" i="10"/>
  <c r="S350" i="10"/>
  <c r="W348" i="10"/>
  <c r="O348" i="10"/>
  <c r="S316" i="10"/>
  <c r="W312" i="10"/>
  <c r="O312" i="10"/>
  <c r="S138" i="10"/>
  <c r="W121" i="10"/>
  <c r="O121" i="10"/>
  <c r="S120" i="10"/>
  <c r="W30" i="10"/>
  <c r="O30" i="10"/>
  <c r="S20" i="10"/>
  <c r="W16" i="10"/>
  <c r="O16" i="10"/>
  <c r="S15" i="10"/>
  <c r="W13" i="10"/>
  <c r="O13" i="10"/>
  <c r="S10" i="10"/>
  <c r="V800" i="10"/>
  <c r="AB800" i="10" s="1"/>
  <c r="N800" i="10"/>
  <c r="V726" i="10"/>
  <c r="AB726" i="10" s="1"/>
  <c r="N726" i="10"/>
  <c r="V711" i="10"/>
  <c r="AB711" i="10" s="1"/>
  <c r="N711" i="10"/>
  <c r="V616" i="10"/>
  <c r="AB616" i="10" s="1"/>
  <c r="N616" i="10"/>
  <c r="V478" i="10"/>
  <c r="AB478" i="10" s="1"/>
  <c r="N478" i="10"/>
  <c r="V469" i="10"/>
  <c r="AB469" i="10" s="1"/>
  <c r="N469" i="10"/>
  <c r="V446" i="10"/>
  <c r="AB446" i="10" s="1"/>
  <c r="N446" i="10"/>
  <c r="V353" i="10"/>
  <c r="AB353" i="10" s="1"/>
  <c r="N353" i="10"/>
  <c r="V348" i="10"/>
  <c r="AB348" i="10" s="1"/>
  <c r="N348" i="10"/>
  <c r="V312" i="10"/>
  <c r="AB312" i="10" s="1"/>
  <c r="N312" i="10"/>
  <c r="V121" i="10"/>
  <c r="AB121" i="10" s="1"/>
  <c r="N121" i="10"/>
  <c r="V30" i="10"/>
  <c r="N30" i="10"/>
  <c r="V16" i="10"/>
  <c r="AB16" i="10" s="1"/>
  <c r="N16" i="10"/>
  <c r="V13" i="10"/>
  <c r="AB13" i="10" s="1"/>
  <c r="N13" i="10"/>
  <c r="Y726" i="10"/>
  <c r="Y801" i="10"/>
  <c r="Q801" i="10"/>
  <c r="U800" i="10"/>
  <c r="Y746" i="10"/>
  <c r="Q746" i="10"/>
  <c r="U726" i="10"/>
  <c r="Y712" i="10"/>
  <c r="Q712" i="10"/>
  <c r="U711" i="10"/>
  <c r="Y626" i="10"/>
  <c r="Q626" i="10"/>
  <c r="U616" i="10"/>
  <c r="Y615" i="10"/>
  <c r="Q615" i="10"/>
  <c r="U478" i="10"/>
  <c r="Y471" i="10"/>
  <c r="Q471" i="10"/>
  <c r="U469" i="10"/>
  <c r="Y454" i="10"/>
  <c r="Q454" i="10"/>
  <c r="U446" i="10"/>
  <c r="Y354" i="10"/>
  <c r="Q354" i="10"/>
  <c r="U353" i="10"/>
  <c r="Y350" i="10"/>
  <c r="Q350" i="10"/>
  <c r="U348" i="10"/>
  <c r="Y316" i="10"/>
  <c r="Q316" i="10"/>
  <c r="U312" i="10"/>
  <c r="Y138" i="10"/>
  <c r="Q138" i="10"/>
  <c r="U121" i="10"/>
  <c r="Y120" i="10"/>
  <c r="Q120" i="10"/>
  <c r="U30" i="10"/>
  <c r="Y20" i="10"/>
  <c r="Q20" i="10"/>
  <c r="U16" i="10"/>
  <c r="Y15" i="10"/>
  <c r="Q15" i="10"/>
  <c r="U13" i="10"/>
  <c r="Y10" i="10"/>
  <c r="Q10" i="10"/>
  <c r="X801" i="10"/>
  <c r="P801" i="10"/>
  <c r="T800" i="10"/>
  <c r="X746" i="10"/>
  <c r="P746" i="10"/>
  <c r="T726" i="10"/>
  <c r="X712" i="10"/>
  <c r="P712" i="10"/>
  <c r="T711" i="10"/>
  <c r="X626" i="10"/>
  <c r="P626" i="10"/>
  <c r="T616" i="10"/>
  <c r="X615" i="10"/>
  <c r="P615" i="10"/>
  <c r="T478" i="10"/>
  <c r="X471" i="10"/>
  <c r="P471" i="10"/>
  <c r="T469" i="10"/>
  <c r="X454" i="10"/>
  <c r="P454" i="10"/>
  <c r="T446" i="10"/>
  <c r="X354" i="10"/>
  <c r="P354" i="10"/>
  <c r="T353" i="10"/>
  <c r="X350" i="10"/>
  <c r="P350" i="10"/>
  <c r="T348" i="10"/>
  <c r="X316" i="10"/>
  <c r="P316" i="10"/>
  <c r="T312" i="10"/>
  <c r="X138" i="10"/>
  <c r="P138" i="10"/>
  <c r="T121" i="10"/>
  <c r="X120" i="10"/>
  <c r="P120" i="10"/>
  <c r="T30" i="10"/>
  <c r="X20" i="10"/>
  <c r="P20" i="10"/>
  <c r="T16" i="10"/>
  <c r="X15" i="10"/>
  <c r="P15" i="10"/>
  <c r="T13" i="10"/>
  <c r="X10" i="10"/>
  <c r="P10" i="10"/>
  <c r="Q446" i="10"/>
  <c r="W801" i="10"/>
  <c r="O801" i="10"/>
  <c r="S800" i="10"/>
  <c r="W746" i="10"/>
  <c r="O746" i="10"/>
  <c r="S726" i="10"/>
  <c r="W712" i="10"/>
  <c r="O712" i="10"/>
  <c r="S711" i="10"/>
  <c r="W626" i="10"/>
  <c r="O626" i="10"/>
  <c r="S616" i="10"/>
  <c r="W615" i="10"/>
  <c r="O615" i="10"/>
  <c r="S478" i="10"/>
  <c r="W471" i="10"/>
  <c r="O471" i="10"/>
  <c r="S469" i="10"/>
  <c r="W454" i="10"/>
  <c r="O454" i="10"/>
  <c r="S446" i="10"/>
  <c r="W354" i="10"/>
  <c r="O354" i="10"/>
  <c r="S353" i="10"/>
  <c r="W350" i="10"/>
  <c r="O350" i="10"/>
  <c r="S348" i="10"/>
  <c r="W316" i="10"/>
  <c r="O316" i="10"/>
  <c r="S312" i="10"/>
  <c r="W138" i="10"/>
  <c r="O138" i="10"/>
  <c r="S121" i="10"/>
  <c r="W120" i="10"/>
  <c r="O120" i="10"/>
  <c r="S30" i="10"/>
  <c r="W20" i="10"/>
  <c r="O20" i="10"/>
  <c r="S16" i="10"/>
  <c r="W15" i="10"/>
  <c r="O15" i="10"/>
  <c r="S13" i="10"/>
  <c r="W10" i="10"/>
  <c r="O10" i="10"/>
  <c r="Q726" i="10"/>
  <c r="Q348" i="10"/>
  <c r="Y13" i="10"/>
  <c r="V801" i="10"/>
  <c r="AB801" i="10" s="1"/>
  <c r="V746" i="10"/>
  <c r="AB746" i="10" s="1"/>
  <c r="V712" i="10"/>
  <c r="AB712" i="10" s="1"/>
  <c r="V626" i="10"/>
  <c r="V615" i="10"/>
  <c r="AB615" i="10" s="1"/>
  <c r="V471" i="10"/>
  <c r="AB471" i="10" s="1"/>
  <c r="V454" i="10"/>
  <c r="AB454" i="10" s="1"/>
  <c r="V354" i="10"/>
  <c r="AB354" i="10" s="1"/>
  <c r="V350" i="10"/>
  <c r="AB350" i="10" s="1"/>
  <c r="V316" i="10"/>
  <c r="AB316" i="10" s="1"/>
  <c r="V138" i="10"/>
  <c r="AB138" i="10" s="1"/>
  <c r="V120" i="10"/>
  <c r="AB120" i="10" s="1"/>
  <c r="V20" i="10"/>
  <c r="AB20" i="10" s="1"/>
  <c r="V15" i="10"/>
  <c r="AB15" i="10" s="1"/>
  <c r="V10" i="10"/>
  <c r="U127" i="10"/>
  <c r="N127" i="10"/>
  <c r="V127" i="10"/>
  <c r="AB127" i="10" s="1"/>
  <c r="P127" i="10"/>
  <c r="X127" i="10"/>
  <c r="O127" i="10"/>
  <c r="Q127" i="10"/>
  <c r="S127" i="10"/>
  <c r="T127" i="10"/>
  <c r="W127" i="10"/>
  <c r="Y127" i="10"/>
  <c r="S47" i="10"/>
  <c r="T47" i="10"/>
  <c r="N47" i="10"/>
  <c r="V47" i="10"/>
  <c r="AB47" i="10" s="1"/>
  <c r="O47" i="10"/>
  <c r="W47" i="10"/>
  <c r="P47" i="10"/>
  <c r="Q47" i="10"/>
  <c r="U47" i="10"/>
  <c r="X47" i="10"/>
  <c r="Y47" i="10"/>
  <c r="S336" i="10"/>
  <c r="N336" i="10"/>
  <c r="X336" i="10"/>
  <c r="O336" i="10"/>
  <c r="Y336" i="10"/>
  <c r="P336" i="10"/>
  <c r="Q336" i="10"/>
  <c r="T336" i="10"/>
  <c r="U336" i="10"/>
  <c r="V336" i="10"/>
  <c r="AB336" i="10" s="1"/>
  <c r="W336" i="10"/>
  <c r="S361" i="10"/>
  <c r="T361" i="10"/>
  <c r="U361" i="10"/>
  <c r="N361" i="10"/>
  <c r="V361" i="10"/>
  <c r="AB361" i="10" s="1"/>
  <c r="O361" i="10"/>
  <c r="W361" i="10"/>
  <c r="P361" i="10"/>
  <c r="X361" i="10"/>
  <c r="Q361" i="10"/>
  <c r="Y361" i="10"/>
  <c r="S377" i="10"/>
  <c r="T377" i="10"/>
  <c r="U377" i="10"/>
  <c r="N377" i="10"/>
  <c r="V377" i="10"/>
  <c r="O377" i="10"/>
  <c r="W377" i="10"/>
  <c r="P377" i="10"/>
  <c r="X377" i="10"/>
  <c r="Q377" i="10"/>
  <c r="Y377" i="10"/>
  <c r="S401" i="10"/>
  <c r="T401" i="10"/>
  <c r="U401" i="10"/>
  <c r="N401" i="10"/>
  <c r="V401" i="10"/>
  <c r="O401" i="10"/>
  <c r="W401" i="10"/>
  <c r="P401" i="10"/>
  <c r="X401" i="10"/>
  <c r="Q401" i="10"/>
  <c r="Y401" i="10"/>
  <c r="S409" i="10"/>
  <c r="T409" i="10"/>
  <c r="U409" i="10"/>
  <c r="N409" i="10"/>
  <c r="V409" i="10"/>
  <c r="AB409" i="10" s="1"/>
  <c r="O409" i="10"/>
  <c r="W409" i="10"/>
  <c r="P409" i="10"/>
  <c r="X409" i="10"/>
  <c r="Q409" i="10"/>
  <c r="Y409" i="10"/>
  <c r="U441" i="10"/>
  <c r="N441" i="10"/>
  <c r="V441" i="10"/>
  <c r="AB441" i="10" s="1"/>
  <c r="O441" i="10"/>
  <c r="W441" i="10"/>
  <c r="P441" i="10"/>
  <c r="X441" i="10"/>
  <c r="Q441" i="10"/>
  <c r="Y441" i="10"/>
  <c r="S441" i="10"/>
  <c r="T441" i="10"/>
  <c r="Q468" i="10"/>
  <c r="Y468" i="10"/>
  <c r="S468" i="10"/>
  <c r="T468" i="10"/>
  <c r="U468" i="10"/>
  <c r="N468" i="10"/>
  <c r="V468" i="10"/>
  <c r="AB468" i="10" s="1"/>
  <c r="O468" i="10"/>
  <c r="W468" i="10"/>
  <c r="X468" i="10"/>
  <c r="P468" i="10"/>
  <c r="U479" i="10"/>
  <c r="N479" i="10"/>
  <c r="V479" i="10"/>
  <c r="AB479" i="10" s="1"/>
  <c r="O479" i="10"/>
  <c r="W479" i="10"/>
  <c r="P479" i="10"/>
  <c r="X479" i="10"/>
  <c r="Q479" i="10"/>
  <c r="Y479" i="10"/>
  <c r="S479" i="10"/>
  <c r="T479" i="10"/>
  <c r="U487" i="10"/>
  <c r="N487" i="10"/>
  <c r="V487" i="10"/>
  <c r="AB487" i="10" s="1"/>
  <c r="O487" i="10"/>
  <c r="W487" i="10"/>
  <c r="P487" i="10"/>
  <c r="X487" i="10"/>
  <c r="Q487" i="10"/>
  <c r="Y487" i="10"/>
  <c r="S487" i="10"/>
  <c r="T487" i="10"/>
  <c r="U503" i="10"/>
  <c r="N503" i="10"/>
  <c r="V503" i="10"/>
  <c r="O503" i="10"/>
  <c r="W503" i="10"/>
  <c r="P503" i="10"/>
  <c r="X503" i="10"/>
  <c r="Q503" i="10"/>
  <c r="Y503" i="10"/>
  <c r="S503" i="10"/>
  <c r="T503" i="10"/>
  <c r="U519" i="10"/>
  <c r="N519" i="10"/>
  <c r="V519" i="10"/>
  <c r="AB519" i="10" s="1"/>
  <c r="O519" i="10"/>
  <c r="W519" i="10"/>
  <c r="P519" i="10"/>
  <c r="X519" i="10"/>
  <c r="Q519" i="10"/>
  <c r="Y519" i="10"/>
  <c r="S519" i="10"/>
  <c r="T519" i="10"/>
  <c r="S543" i="10"/>
  <c r="T543" i="10"/>
  <c r="U543" i="10"/>
  <c r="N543" i="10"/>
  <c r="V543" i="10"/>
  <c r="AB543" i="10" s="1"/>
  <c r="O543" i="10"/>
  <c r="W543" i="10"/>
  <c r="P543" i="10"/>
  <c r="X543" i="10"/>
  <c r="Q543" i="10"/>
  <c r="Y543" i="10"/>
  <c r="S559" i="10"/>
  <c r="T559" i="10"/>
  <c r="U559" i="10"/>
  <c r="N559" i="10"/>
  <c r="V559" i="10"/>
  <c r="AB559" i="10" s="1"/>
  <c r="O559" i="10"/>
  <c r="W559" i="10"/>
  <c r="P559" i="10"/>
  <c r="X559" i="10"/>
  <c r="Q559" i="10"/>
  <c r="Y559" i="10"/>
  <c r="S567" i="10"/>
  <c r="T567" i="10"/>
  <c r="U567" i="10"/>
  <c r="N567" i="10"/>
  <c r="V567" i="10"/>
  <c r="AB567" i="10" s="1"/>
  <c r="O567" i="10"/>
  <c r="W567" i="10"/>
  <c r="P567" i="10"/>
  <c r="X567" i="10"/>
  <c r="Q567" i="10"/>
  <c r="Y567" i="10"/>
  <c r="S599" i="10"/>
  <c r="T599" i="10"/>
  <c r="U599" i="10"/>
  <c r="N599" i="10"/>
  <c r="V599" i="10"/>
  <c r="AB599" i="10" s="1"/>
  <c r="O599" i="10"/>
  <c r="W599" i="10"/>
  <c r="P599" i="10"/>
  <c r="X599" i="10"/>
  <c r="Q599" i="10"/>
  <c r="Y599" i="10"/>
  <c r="N645" i="10"/>
  <c r="V645" i="10"/>
  <c r="AB645" i="10" s="1"/>
  <c r="O645" i="10"/>
  <c r="W645" i="10"/>
  <c r="P645" i="10"/>
  <c r="X645" i="10"/>
  <c r="Q645" i="10"/>
  <c r="Y645" i="10"/>
  <c r="S645" i="10"/>
  <c r="T645" i="10"/>
  <c r="U645" i="10"/>
  <c r="N709" i="10"/>
  <c r="V709" i="10"/>
  <c r="AB709" i="10" s="1"/>
  <c r="O709" i="10"/>
  <c r="W709" i="10"/>
  <c r="P709" i="10"/>
  <c r="X709" i="10"/>
  <c r="Q709" i="10"/>
  <c r="Y709" i="10"/>
  <c r="S709" i="10"/>
  <c r="T709" i="10"/>
  <c r="U709" i="10"/>
  <c r="U812" i="10"/>
  <c r="N812" i="10"/>
  <c r="V812" i="10"/>
  <c r="AB812" i="10" s="1"/>
  <c r="O812" i="10"/>
  <c r="W812" i="10"/>
  <c r="P812" i="10"/>
  <c r="X812" i="10"/>
  <c r="Q812" i="10"/>
  <c r="Y812" i="10"/>
  <c r="S812" i="10"/>
  <c r="T812" i="10"/>
  <c r="U820" i="10"/>
  <c r="N820" i="10"/>
  <c r="V820" i="10"/>
  <c r="AB820" i="10" s="1"/>
  <c r="O820" i="10"/>
  <c r="W820" i="10"/>
  <c r="P820" i="10"/>
  <c r="X820" i="10"/>
  <c r="Q820" i="10"/>
  <c r="Y820" i="10"/>
  <c r="S820" i="10"/>
  <c r="T820" i="10"/>
  <c r="T68" i="10"/>
  <c r="U68" i="10"/>
  <c r="O68" i="10"/>
  <c r="W68" i="10"/>
  <c r="V68" i="10"/>
  <c r="AB68" i="10" s="1"/>
  <c r="X68" i="10"/>
  <c r="Y68" i="10"/>
  <c r="P68" i="10"/>
  <c r="Q68" i="10"/>
  <c r="N68" i="10"/>
  <c r="S68" i="10"/>
  <c r="O588" i="10"/>
  <c r="W588" i="10"/>
  <c r="P588" i="10"/>
  <c r="X588" i="10"/>
  <c r="Q588" i="10"/>
  <c r="Y588" i="10"/>
  <c r="S588" i="10"/>
  <c r="T588" i="10"/>
  <c r="U588" i="10"/>
  <c r="N588" i="10"/>
  <c r="V588" i="10"/>
  <c r="AB588" i="10" s="1"/>
  <c r="N5" i="10"/>
  <c r="S5" i="10"/>
  <c r="T5" i="10"/>
  <c r="O5" i="10"/>
  <c r="U5" i="10"/>
  <c r="V5" i="10"/>
  <c r="P5" i="10"/>
  <c r="X5" i="10"/>
  <c r="AC5" i="10" s="1"/>
  <c r="Q5" i="10"/>
  <c r="S17" i="10"/>
  <c r="T17" i="10"/>
  <c r="N17" i="10"/>
  <c r="V17" i="10"/>
  <c r="AB17" i="10" s="1"/>
  <c r="O17" i="10"/>
  <c r="W17" i="10"/>
  <c r="P17" i="10"/>
  <c r="Q17" i="10"/>
  <c r="U17" i="10"/>
  <c r="X17" i="10"/>
  <c r="Y17" i="10"/>
  <c r="S63" i="10"/>
  <c r="N63" i="10"/>
  <c r="V63" i="10"/>
  <c r="AB63" i="10" s="1"/>
  <c r="O63" i="10"/>
  <c r="W63" i="10"/>
  <c r="U63" i="10"/>
  <c r="Y63" i="10"/>
  <c r="Q63" i="10"/>
  <c r="P63" i="10"/>
  <c r="T63" i="10"/>
  <c r="X63" i="10"/>
  <c r="N79" i="10"/>
  <c r="V79" i="10"/>
  <c r="AB79" i="10" s="1"/>
  <c r="P79" i="10"/>
  <c r="X79" i="10"/>
  <c r="Q79" i="10"/>
  <c r="Y79" i="10"/>
  <c r="S79" i="10"/>
  <c r="T79" i="10"/>
  <c r="U79" i="10"/>
  <c r="W79" i="10"/>
  <c r="O79" i="10"/>
  <c r="N87" i="10"/>
  <c r="V87" i="10"/>
  <c r="AB87" i="10" s="1"/>
  <c r="P87" i="10"/>
  <c r="X87" i="10"/>
  <c r="Q87" i="10"/>
  <c r="Y87" i="10"/>
  <c r="S87" i="10"/>
  <c r="T87" i="10"/>
  <c r="U87" i="10"/>
  <c r="W87" i="10"/>
  <c r="O87" i="10"/>
  <c r="U103" i="10"/>
  <c r="N103" i="10"/>
  <c r="V103" i="10"/>
  <c r="AB103" i="10" s="1"/>
  <c r="O103" i="10"/>
  <c r="W103" i="10"/>
  <c r="P103" i="10"/>
  <c r="X103" i="10"/>
  <c r="S103" i="10"/>
  <c r="Q103" i="10"/>
  <c r="T103" i="10"/>
  <c r="Y103" i="10"/>
  <c r="U119" i="10"/>
  <c r="N119" i="10"/>
  <c r="V119" i="10"/>
  <c r="O119" i="10"/>
  <c r="W119" i="10"/>
  <c r="P119" i="10"/>
  <c r="X119" i="10"/>
  <c r="Q119" i="10"/>
  <c r="S119" i="10"/>
  <c r="T119" i="10"/>
  <c r="Y119" i="10"/>
  <c r="O130" i="10"/>
  <c r="W130" i="10"/>
  <c r="P130" i="10"/>
  <c r="X130" i="10"/>
  <c r="Q130" i="10"/>
  <c r="Y130" i="10"/>
  <c r="S130" i="10"/>
  <c r="T130" i="10"/>
  <c r="U130" i="10"/>
  <c r="N130" i="10"/>
  <c r="V130" i="10"/>
  <c r="AB130" i="10" s="1"/>
  <c r="S149" i="10"/>
  <c r="T149" i="10"/>
  <c r="U149" i="10"/>
  <c r="N149" i="10"/>
  <c r="V149" i="10"/>
  <c r="AB149" i="10" s="1"/>
  <c r="O149" i="10"/>
  <c r="W149" i="10"/>
  <c r="P149" i="10"/>
  <c r="X149" i="10"/>
  <c r="Q149" i="10"/>
  <c r="Y149" i="10"/>
  <c r="T253" i="10"/>
  <c r="U253" i="10"/>
  <c r="N253" i="10"/>
  <c r="V253" i="10"/>
  <c r="AB253" i="10" s="1"/>
  <c r="O253" i="10"/>
  <c r="W253" i="10"/>
  <c r="P253" i="10"/>
  <c r="X253" i="10"/>
  <c r="Q253" i="10"/>
  <c r="Y253" i="10"/>
  <c r="S253" i="10"/>
  <c r="T269" i="10"/>
  <c r="U269" i="10"/>
  <c r="O269" i="10"/>
  <c r="W269" i="10"/>
  <c r="Q269" i="10"/>
  <c r="S269" i="10"/>
  <c r="V269" i="10"/>
  <c r="AB269" i="10" s="1"/>
  <c r="X269" i="10"/>
  <c r="Y269" i="10"/>
  <c r="N269" i="10"/>
  <c r="P269" i="10"/>
  <c r="N293" i="10"/>
  <c r="V293" i="10"/>
  <c r="O293" i="10"/>
  <c r="W293" i="10"/>
  <c r="P293" i="10"/>
  <c r="X293" i="10"/>
  <c r="Q293" i="10"/>
  <c r="Y293" i="10"/>
  <c r="S293" i="10"/>
  <c r="T293" i="10"/>
  <c r="U293" i="10"/>
  <c r="T84" i="10"/>
  <c r="U84" i="10"/>
  <c r="O84" i="10"/>
  <c r="W84" i="10"/>
  <c r="V84" i="10"/>
  <c r="AB84" i="10" s="1"/>
  <c r="X84" i="10"/>
  <c r="Y84" i="10"/>
  <c r="P84" i="10"/>
  <c r="Q84" i="10"/>
  <c r="N84" i="10"/>
  <c r="S84" i="10"/>
  <c r="O604" i="10"/>
  <c r="W604" i="10"/>
  <c r="P604" i="10"/>
  <c r="X604" i="10"/>
  <c r="Q604" i="10"/>
  <c r="Y604" i="10"/>
  <c r="S604" i="10"/>
  <c r="T604" i="10"/>
  <c r="U604" i="10"/>
  <c r="N604" i="10"/>
  <c r="V604" i="10"/>
  <c r="AB604" i="10" s="1"/>
  <c r="S698" i="10"/>
  <c r="T698" i="10"/>
  <c r="U698" i="10"/>
  <c r="N698" i="10"/>
  <c r="V698" i="10"/>
  <c r="AB698" i="10" s="1"/>
  <c r="O698" i="10"/>
  <c r="W698" i="10"/>
  <c r="P698" i="10"/>
  <c r="X698" i="10"/>
  <c r="Q698" i="10"/>
  <c r="Y698" i="10"/>
  <c r="S706" i="10"/>
  <c r="T706" i="10"/>
  <c r="U706" i="10"/>
  <c r="N706" i="10"/>
  <c r="V706" i="10"/>
  <c r="AB706" i="10" s="1"/>
  <c r="O706" i="10"/>
  <c r="W706" i="10"/>
  <c r="P706" i="10"/>
  <c r="X706" i="10"/>
  <c r="Q706" i="10"/>
  <c r="Y706" i="10"/>
  <c r="O26" i="10"/>
  <c r="W26" i="10"/>
  <c r="P26" i="10"/>
  <c r="X26" i="10"/>
  <c r="S26" i="10"/>
  <c r="T26" i="10"/>
  <c r="V26" i="10"/>
  <c r="Y26" i="10"/>
  <c r="N26" i="10"/>
  <c r="Q26" i="10"/>
  <c r="U26" i="10"/>
  <c r="U109" i="10"/>
  <c r="N109" i="10"/>
  <c r="V109" i="10"/>
  <c r="AB109" i="10" s="1"/>
  <c r="O109" i="10"/>
  <c r="W109" i="10"/>
  <c r="P109" i="10"/>
  <c r="X109" i="10"/>
  <c r="S109" i="10"/>
  <c r="Q109" i="10"/>
  <c r="T109" i="10"/>
  <c r="Y109" i="10"/>
  <c r="S359" i="10"/>
  <c r="T359" i="10"/>
  <c r="U359" i="10"/>
  <c r="N359" i="10"/>
  <c r="V359" i="10"/>
  <c r="O359" i="10"/>
  <c r="W359" i="10"/>
  <c r="P359" i="10"/>
  <c r="X359" i="10"/>
  <c r="Q359" i="10"/>
  <c r="Y359" i="10"/>
  <c r="S375" i="10"/>
  <c r="T375" i="10"/>
  <c r="U375" i="10"/>
  <c r="N375" i="10"/>
  <c r="V375" i="10"/>
  <c r="AB375" i="10" s="1"/>
  <c r="O375" i="10"/>
  <c r="W375" i="10"/>
  <c r="P375" i="10"/>
  <c r="X375" i="10"/>
  <c r="Q375" i="10"/>
  <c r="Y375" i="10"/>
  <c r="S415" i="10"/>
  <c r="T415" i="10"/>
  <c r="U415" i="10"/>
  <c r="N415" i="10"/>
  <c r="V415" i="10"/>
  <c r="AB415" i="10" s="1"/>
  <c r="O415" i="10"/>
  <c r="W415" i="10"/>
  <c r="P415" i="10"/>
  <c r="X415" i="10"/>
  <c r="Q415" i="10"/>
  <c r="Y415" i="10"/>
  <c r="S431" i="10"/>
  <c r="T431" i="10"/>
  <c r="N431" i="10"/>
  <c r="V431" i="10"/>
  <c r="AB431" i="10" s="1"/>
  <c r="P431" i="10"/>
  <c r="X431" i="10"/>
  <c r="Q431" i="10"/>
  <c r="Y431" i="10"/>
  <c r="U431" i="10"/>
  <c r="W431" i="10"/>
  <c r="O431" i="10"/>
  <c r="S557" i="10"/>
  <c r="T557" i="10"/>
  <c r="U557" i="10"/>
  <c r="N557" i="10"/>
  <c r="V557" i="10"/>
  <c r="O557" i="10"/>
  <c r="W557" i="10"/>
  <c r="P557" i="10"/>
  <c r="X557" i="10"/>
  <c r="Q557" i="10"/>
  <c r="Y557" i="10"/>
  <c r="S597" i="10"/>
  <c r="T597" i="10"/>
  <c r="U597" i="10"/>
  <c r="N597" i="10"/>
  <c r="V597" i="10"/>
  <c r="AB597" i="10" s="1"/>
  <c r="O597" i="10"/>
  <c r="W597" i="10"/>
  <c r="P597" i="10"/>
  <c r="X597" i="10"/>
  <c r="Q597" i="10"/>
  <c r="Y597" i="10"/>
  <c r="O737" i="10"/>
  <c r="Q737" i="10"/>
  <c r="Y737" i="10"/>
  <c r="S737" i="10"/>
  <c r="T737" i="10"/>
  <c r="U737" i="10"/>
  <c r="V737" i="10"/>
  <c r="AB737" i="10" s="1"/>
  <c r="N737" i="10"/>
  <c r="W737" i="10"/>
  <c r="P737" i="10"/>
  <c r="X737" i="10"/>
  <c r="U764" i="10"/>
  <c r="N764" i="10"/>
  <c r="V764" i="10"/>
  <c r="AB764" i="10" s="1"/>
  <c r="O764" i="10"/>
  <c r="W764" i="10"/>
  <c r="P764" i="10"/>
  <c r="X764" i="10"/>
  <c r="Q764" i="10"/>
  <c r="Y764" i="10"/>
  <c r="S764" i="10"/>
  <c r="T764" i="10"/>
  <c r="U796" i="10"/>
  <c r="N796" i="10"/>
  <c r="V796" i="10"/>
  <c r="AB796" i="10" s="1"/>
  <c r="O796" i="10"/>
  <c r="W796" i="10"/>
  <c r="P796" i="10"/>
  <c r="X796" i="10"/>
  <c r="Q796" i="10"/>
  <c r="Y796" i="10"/>
  <c r="S796" i="10"/>
  <c r="T796" i="10"/>
  <c r="U810" i="10"/>
  <c r="N810" i="10"/>
  <c r="V810" i="10"/>
  <c r="AB810" i="10" s="1"/>
  <c r="O810" i="10"/>
  <c r="W810" i="10"/>
  <c r="P810" i="10"/>
  <c r="X810" i="10"/>
  <c r="Q810" i="10"/>
  <c r="Y810" i="10"/>
  <c r="S810" i="10"/>
  <c r="T810" i="10"/>
  <c r="U834" i="10"/>
  <c r="P834" i="10"/>
  <c r="X834" i="10"/>
  <c r="S834" i="10"/>
  <c r="O834" i="10"/>
  <c r="Q834" i="10"/>
  <c r="T834" i="10"/>
  <c r="V834" i="10"/>
  <c r="AB834" i="10" s="1"/>
  <c r="W834" i="10"/>
  <c r="Y834" i="10"/>
  <c r="N834" i="10"/>
  <c r="O170" i="10"/>
  <c r="W170" i="10"/>
  <c r="S170" i="10"/>
  <c r="U170" i="10"/>
  <c r="V170" i="10"/>
  <c r="AB170" i="10" s="1"/>
  <c r="Y170" i="10"/>
  <c r="N170" i="10"/>
  <c r="P170" i="10"/>
  <c r="T170" i="10"/>
  <c r="Q170" i="10"/>
  <c r="X170" i="10"/>
  <c r="P278" i="10"/>
  <c r="X278" i="10"/>
  <c r="Q278" i="10"/>
  <c r="Y278" i="10"/>
  <c r="W278" i="10"/>
  <c r="N278" i="10"/>
  <c r="O278" i="10"/>
  <c r="S278" i="10"/>
  <c r="T278" i="10"/>
  <c r="U278" i="10"/>
  <c r="V278" i="10"/>
  <c r="AB278" i="10" s="1"/>
  <c r="N321" i="10"/>
  <c r="V321" i="10"/>
  <c r="AB321" i="10" s="1"/>
  <c r="O321" i="10"/>
  <c r="W321" i="10"/>
  <c r="P321" i="10"/>
  <c r="X321" i="10"/>
  <c r="Q321" i="10"/>
  <c r="Y321" i="10"/>
  <c r="S321" i="10"/>
  <c r="T321" i="10"/>
  <c r="U321" i="10"/>
  <c r="N329" i="10"/>
  <c r="V329" i="10"/>
  <c r="O329" i="10"/>
  <c r="W329" i="10"/>
  <c r="X329" i="10"/>
  <c r="Y329" i="10"/>
  <c r="P329" i="10"/>
  <c r="Q329" i="10"/>
  <c r="S329" i="10"/>
  <c r="T329" i="10"/>
  <c r="U329" i="10"/>
  <c r="S345" i="10"/>
  <c r="T345" i="10"/>
  <c r="U345" i="10"/>
  <c r="N345" i="10"/>
  <c r="V345" i="10"/>
  <c r="O345" i="10"/>
  <c r="W345" i="10"/>
  <c r="P345" i="10"/>
  <c r="X345" i="10"/>
  <c r="Q345" i="10"/>
  <c r="Y345" i="10"/>
  <c r="O362" i="10"/>
  <c r="W362" i="10"/>
  <c r="P362" i="10"/>
  <c r="X362" i="10"/>
  <c r="Q362" i="10"/>
  <c r="Y362" i="10"/>
  <c r="S362" i="10"/>
  <c r="T362" i="10"/>
  <c r="U362" i="10"/>
  <c r="N362" i="10"/>
  <c r="V362" i="10"/>
  <c r="AB362" i="10" s="1"/>
  <c r="O378" i="10"/>
  <c r="W378" i="10"/>
  <c r="P378" i="10"/>
  <c r="X378" i="10"/>
  <c r="Q378" i="10"/>
  <c r="Y378" i="10"/>
  <c r="S378" i="10"/>
  <c r="T378" i="10"/>
  <c r="U378" i="10"/>
  <c r="N378" i="10"/>
  <c r="V378" i="10"/>
  <c r="AB378" i="10" s="1"/>
  <c r="O386" i="10"/>
  <c r="W386" i="10"/>
  <c r="P386" i="10"/>
  <c r="X386" i="10"/>
  <c r="Q386" i="10"/>
  <c r="Y386" i="10"/>
  <c r="S386" i="10"/>
  <c r="T386" i="10"/>
  <c r="U386" i="10"/>
  <c r="N386" i="10"/>
  <c r="V386" i="10"/>
  <c r="AB386" i="10" s="1"/>
  <c r="O402" i="10"/>
  <c r="W402" i="10"/>
  <c r="P402" i="10"/>
  <c r="X402" i="10"/>
  <c r="Q402" i="10"/>
  <c r="Y402" i="10"/>
  <c r="S402" i="10"/>
  <c r="T402" i="10"/>
  <c r="U402" i="10"/>
  <c r="N402" i="10"/>
  <c r="V402" i="10"/>
  <c r="AB402" i="10" s="1"/>
  <c r="O418" i="10"/>
  <c r="W418" i="10"/>
  <c r="P418" i="10"/>
  <c r="X418" i="10"/>
  <c r="Q418" i="10"/>
  <c r="Y418" i="10"/>
  <c r="S418" i="10"/>
  <c r="T418" i="10"/>
  <c r="U418" i="10"/>
  <c r="N418" i="10"/>
  <c r="V418" i="10"/>
  <c r="AB418" i="10" s="1"/>
  <c r="O426" i="10"/>
  <c r="W426" i="10"/>
  <c r="P426" i="10"/>
  <c r="X426" i="10"/>
  <c r="Q426" i="10"/>
  <c r="Y426" i="10"/>
  <c r="S426" i="10"/>
  <c r="T426" i="10"/>
  <c r="U426" i="10"/>
  <c r="N426" i="10"/>
  <c r="V426" i="10"/>
  <c r="AB426" i="10" s="1"/>
  <c r="Q472" i="10"/>
  <c r="Y472" i="10"/>
  <c r="S472" i="10"/>
  <c r="T472" i="10"/>
  <c r="U472" i="10"/>
  <c r="N472" i="10"/>
  <c r="V472" i="10"/>
  <c r="AB472" i="10" s="1"/>
  <c r="O472" i="10"/>
  <c r="W472" i="10"/>
  <c r="P472" i="10"/>
  <c r="X472" i="10"/>
  <c r="Q520" i="10"/>
  <c r="Y520" i="10"/>
  <c r="S520" i="10"/>
  <c r="T520" i="10"/>
  <c r="U520" i="10"/>
  <c r="N520" i="10"/>
  <c r="V520" i="10"/>
  <c r="AB520" i="10" s="1"/>
  <c r="O520" i="10"/>
  <c r="W520" i="10"/>
  <c r="P520" i="10"/>
  <c r="X520" i="10"/>
  <c r="P258" i="10"/>
  <c r="X258" i="10"/>
  <c r="Q258" i="10"/>
  <c r="Y258" i="10"/>
  <c r="S258" i="10"/>
  <c r="T258" i="10"/>
  <c r="U258" i="10"/>
  <c r="N258" i="10"/>
  <c r="V258" i="10"/>
  <c r="AB258" i="10" s="1"/>
  <c r="O258" i="10"/>
  <c r="W258" i="10"/>
  <c r="P266" i="10"/>
  <c r="X266" i="10"/>
  <c r="Q266" i="10"/>
  <c r="Y266" i="10"/>
  <c r="S266" i="10"/>
  <c r="U266" i="10"/>
  <c r="V266" i="10"/>
  <c r="AB266" i="10" s="1"/>
  <c r="W266" i="10"/>
  <c r="N266" i="10"/>
  <c r="O266" i="10"/>
  <c r="T266" i="10"/>
  <c r="S298" i="10"/>
  <c r="T298" i="10"/>
  <c r="U298" i="10"/>
  <c r="N298" i="10"/>
  <c r="V298" i="10"/>
  <c r="AB298" i="10" s="1"/>
  <c r="O298" i="10"/>
  <c r="W298" i="10"/>
  <c r="P298" i="10"/>
  <c r="X298" i="10"/>
  <c r="Q298" i="10"/>
  <c r="Y298" i="10"/>
  <c r="U465" i="10"/>
  <c r="N465" i="10"/>
  <c r="V465" i="10"/>
  <c r="AB465" i="10" s="1"/>
  <c r="O465" i="10"/>
  <c r="W465" i="10"/>
  <c r="P465" i="10"/>
  <c r="X465" i="10"/>
  <c r="Q465" i="10"/>
  <c r="Y465" i="10"/>
  <c r="S465" i="10"/>
  <c r="T465" i="10"/>
  <c r="S623" i="10"/>
  <c r="T623" i="10"/>
  <c r="U623" i="10"/>
  <c r="N623" i="10"/>
  <c r="V623" i="10"/>
  <c r="AB623" i="10" s="1"/>
  <c r="O623" i="10"/>
  <c r="W623" i="10"/>
  <c r="P623" i="10"/>
  <c r="X623" i="10"/>
  <c r="Q623" i="10"/>
  <c r="Y623" i="10"/>
  <c r="O580" i="10"/>
  <c r="W580" i="10"/>
  <c r="P580" i="10"/>
  <c r="X580" i="10"/>
  <c r="Q580" i="10"/>
  <c r="Y580" i="10"/>
  <c r="S580" i="10"/>
  <c r="T580" i="10"/>
  <c r="U580" i="10"/>
  <c r="N580" i="10"/>
  <c r="V580" i="10"/>
  <c r="AB580" i="10" s="1"/>
  <c r="Q194" i="10"/>
  <c r="Y194" i="10"/>
  <c r="T194" i="10"/>
  <c r="U194" i="10"/>
  <c r="N194" i="10"/>
  <c r="V194" i="10"/>
  <c r="AB194" i="10" s="1"/>
  <c r="P194" i="10"/>
  <c r="X194" i="10"/>
  <c r="S194" i="10"/>
  <c r="W194" i="10"/>
  <c r="O194" i="10"/>
  <c r="Q210" i="10"/>
  <c r="Y210" i="10"/>
  <c r="T210" i="10"/>
  <c r="U210" i="10"/>
  <c r="N210" i="10"/>
  <c r="V210" i="10"/>
  <c r="AB210" i="10" s="1"/>
  <c r="P210" i="10"/>
  <c r="X210" i="10"/>
  <c r="S210" i="10"/>
  <c r="W210" i="10"/>
  <c r="O210" i="10"/>
  <c r="S306" i="10"/>
  <c r="T306" i="10"/>
  <c r="U306" i="10"/>
  <c r="N306" i="10"/>
  <c r="V306" i="10"/>
  <c r="AB306" i="10" s="1"/>
  <c r="O306" i="10"/>
  <c r="W306" i="10"/>
  <c r="P306" i="10"/>
  <c r="X306" i="10"/>
  <c r="Q306" i="10"/>
  <c r="Y306" i="10"/>
  <c r="U457" i="10"/>
  <c r="N457" i="10"/>
  <c r="V457" i="10"/>
  <c r="AB457" i="10" s="1"/>
  <c r="O457" i="10"/>
  <c r="W457" i="10"/>
  <c r="P457" i="10"/>
  <c r="X457" i="10"/>
  <c r="Q457" i="10"/>
  <c r="Y457" i="10"/>
  <c r="S457" i="10"/>
  <c r="T457" i="10"/>
  <c r="Q817" i="10"/>
  <c r="Y817" i="10"/>
  <c r="S817" i="10"/>
  <c r="T817" i="10"/>
  <c r="U817" i="10"/>
  <c r="O817" i="10"/>
  <c r="W817" i="10"/>
  <c r="N817" i="10"/>
  <c r="P817" i="10"/>
  <c r="V817" i="10"/>
  <c r="X817" i="10"/>
  <c r="O22" i="10"/>
  <c r="W22" i="10"/>
  <c r="P22" i="10"/>
  <c r="X22" i="10"/>
  <c r="S22" i="10"/>
  <c r="T22" i="10"/>
  <c r="V22" i="10"/>
  <c r="Y22" i="10"/>
  <c r="Q22" i="10"/>
  <c r="U22" i="10"/>
  <c r="N22" i="10"/>
  <c r="S41" i="10"/>
  <c r="T41" i="10"/>
  <c r="N41" i="10"/>
  <c r="V41" i="10"/>
  <c r="AB41" i="10" s="1"/>
  <c r="O41" i="10"/>
  <c r="W41" i="10"/>
  <c r="X41" i="10"/>
  <c r="Y41" i="10"/>
  <c r="P41" i="10"/>
  <c r="Q41" i="10"/>
  <c r="U41" i="10"/>
  <c r="S49" i="10"/>
  <c r="T49" i="10"/>
  <c r="N49" i="10"/>
  <c r="V49" i="10"/>
  <c r="AB49" i="10" s="1"/>
  <c r="O49" i="10"/>
  <c r="W49" i="10"/>
  <c r="X49" i="10"/>
  <c r="Y49" i="10"/>
  <c r="P49" i="10"/>
  <c r="Q49" i="10"/>
  <c r="U49" i="10"/>
  <c r="S65" i="10"/>
  <c r="N65" i="10"/>
  <c r="V65" i="10"/>
  <c r="AB65" i="10" s="1"/>
  <c r="O65" i="10"/>
  <c r="W65" i="10"/>
  <c r="X65" i="10"/>
  <c r="P65" i="10"/>
  <c r="Q65" i="10"/>
  <c r="T65" i="10"/>
  <c r="U65" i="10"/>
  <c r="Y65" i="10"/>
  <c r="N73" i="10"/>
  <c r="V73" i="10"/>
  <c r="AB73" i="10" s="1"/>
  <c r="P73" i="10"/>
  <c r="X73" i="10"/>
  <c r="Q73" i="10"/>
  <c r="Y73" i="10"/>
  <c r="S73" i="10"/>
  <c r="O73" i="10"/>
  <c r="T73" i="10"/>
  <c r="U73" i="10"/>
  <c r="W73" i="10"/>
  <c r="U97" i="10"/>
  <c r="N97" i="10"/>
  <c r="V97" i="10"/>
  <c r="AB97" i="10" s="1"/>
  <c r="O97" i="10"/>
  <c r="W97" i="10"/>
  <c r="P97" i="10"/>
  <c r="X97" i="10"/>
  <c r="S97" i="10"/>
  <c r="T97" i="10"/>
  <c r="Y97" i="10"/>
  <c r="Q97" i="10"/>
  <c r="U105" i="10"/>
  <c r="N105" i="10"/>
  <c r="V105" i="10"/>
  <c r="AB105" i="10" s="1"/>
  <c r="O105" i="10"/>
  <c r="W105" i="10"/>
  <c r="P105" i="10"/>
  <c r="X105" i="10"/>
  <c r="S105" i="10"/>
  <c r="T105" i="10"/>
  <c r="Y105" i="10"/>
  <c r="Q105" i="10"/>
  <c r="U113" i="10"/>
  <c r="N113" i="10"/>
  <c r="V113" i="10"/>
  <c r="AB113" i="10" s="1"/>
  <c r="O113" i="10"/>
  <c r="W113" i="10"/>
  <c r="P113" i="10"/>
  <c r="X113" i="10"/>
  <c r="S113" i="10"/>
  <c r="T113" i="10"/>
  <c r="Y113" i="10"/>
  <c r="Q113" i="10"/>
  <c r="S143" i="10"/>
  <c r="T143" i="10"/>
  <c r="U143" i="10"/>
  <c r="N143" i="10"/>
  <c r="V143" i="10"/>
  <c r="AB143" i="10" s="1"/>
  <c r="O143" i="10"/>
  <c r="W143" i="10"/>
  <c r="P143" i="10"/>
  <c r="X143" i="10"/>
  <c r="Q143" i="10"/>
  <c r="Y143" i="10"/>
  <c r="S151" i="10"/>
  <c r="T151" i="10"/>
  <c r="U151" i="10"/>
  <c r="N151" i="10"/>
  <c r="V151" i="10"/>
  <c r="AB151" i="10" s="1"/>
  <c r="O151" i="10"/>
  <c r="W151" i="10"/>
  <c r="P151" i="10"/>
  <c r="X151" i="10"/>
  <c r="Q151" i="10"/>
  <c r="Y151" i="10"/>
  <c r="U191" i="10"/>
  <c r="P191" i="10"/>
  <c r="X191" i="10"/>
  <c r="Q191" i="10"/>
  <c r="Y191" i="10"/>
  <c r="T191" i="10"/>
  <c r="N191" i="10"/>
  <c r="O191" i="10"/>
  <c r="S191" i="10"/>
  <c r="V191" i="10"/>
  <c r="AB191" i="10" s="1"/>
  <c r="W191" i="10"/>
  <c r="U223" i="10"/>
  <c r="P223" i="10"/>
  <c r="X223" i="10"/>
  <c r="O223" i="10"/>
  <c r="Q223" i="10"/>
  <c r="S223" i="10"/>
  <c r="T223" i="10"/>
  <c r="V223" i="10"/>
  <c r="AB223" i="10" s="1"/>
  <c r="W223" i="10"/>
  <c r="Y223" i="10"/>
  <c r="N223" i="10"/>
  <c r="U231" i="10"/>
  <c r="P231" i="10"/>
  <c r="X231" i="10"/>
  <c r="T231" i="10"/>
  <c r="V231" i="10"/>
  <c r="AB231" i="10" s="1"/>
  <c r="W231" i="10"/>
  <c r="N231" i="10"/>
  <c r="Y231" i="10"/>
  <c r="O231" i="10"/>
  <c r="Q231" i="10"/>
  <c r="S231" i="10"/>
  <c r="T239" i="10"/>
  <c r="U239" i="10"/>
  <c r="N239" i="10"/>
  <c r="V239" i="10"/>
  <c r="AB239" i="10" s="1"/>
  <c r="O239" i="10"/>
  <c r="W239" i="10"/>
  <c r="P239" i="10"/>
  <c r="X239" i="10"/>
  <c r="Q239" i="10"/>
  <c r="Y239" i="10"/>
  <c r="S239" i="10"/>
  <c r="T263" i="10"/>
  <c r="U263" i="10"/>
  <c r="N263" i="10"/>
  <c r="V263" i="10"/>
  <c r="AB263" i="10" s="1"/>
  <c r="O263" i="10"/>
  <c r="W263" i="10"/>
  <c r="P263" i="10"/>
  <c r="X263" i="10"/>
  <c r="Q263" i="10"/>
  <c r="Y263" i="10"/>
  <c r="S263" i="10"/>
  <c r="U279" i="10"/>
  <c r="V279" i="10"/>
  <c r="AB279" i="10" s="1"/>
  <c r="N279" i="10"/>
  <c r="W279" i="10"/>
  <c r="O279" i="10"/>
  <c r="X279" i="10"/>
  <c r="P279" i="10"/>
  <c r="Y279" i="10"/>
  <c r="Q279" i="10"/>
  <c r="S279" i="10"/>
  <c r="T279" i="10"/>
  <c r="N303" i="10"/>
  <c r="V303" i="10"/>
  <c r="AB303" i="10" s="1"/>
  <c r="O303" i="10"/>
  <c r="W303" i="10"/>
  <c r="P303" i="10"/>
  <c r="X303" i="10"/>
  <c r="Q303" i="10"/>
  <c r="Y303" i="10"/>
  <c r="S303" i="10"/>
  <c r="T303" i="10"/>
  <c r="U303" i="10"/>
  <c r="S322" i="10"/>
  <c r="T322" i="10"/>
  <c r="U322" i="10"/>
  <c r="N322" i="10"/>
  <c r="O322" i="10"/>
  <c r="W322" i="10"/>
  <c r="P322" i="10"/>
  <c r="Q322" i="10"/>
  <c r="V322" i="10"/>
  <c r="AB322" i="10" s="1"/>
  <c r="X322" i="10"/>
  <c r="Y322" i="10"/>
  <c r="U473" i="10"/>
  <c r="N473" i="10"/>
  <c r="V473" i="10"/>
  <c r="AB473" i="10" s="1"/>
  <c r="O473" i="10"/>
  <c r="W473" i="10"/>
  <c r="P473" i="10"/>
  <c r="X473" i="10"/>
  <c r="Q473" i="10"/>
  <c r="Y473" i="10"/>
  <c r="S473" i="10"/>
  <c r="T473" i="10"/>
  <c r="U489" i="10"/>
  <c r="N489" i="10"/>
  <c r="V489" i="10"/>
  <c r="AB489" i="10" s="1"/>
  <c r="O489" i="10"/>
  <c r="W489" i="10"/>
  <c r="P489" i="10"/>
  <c r="X489" i="10"/>
  <c r="Q489" i="10"/>
  <c r="Y489" i="10"/>
  <c r="S489" i="10"/>
  <c r="T489" i="10"/>
  <c r="U505" i="10"/>
  <c r="N505" i="10"/>
  <c r="V505" i="10"/>
  <c r="AB505" i="10" s="1"/>
  <c r="O505" i="10"/>
  <c r="W505" i="10"/>
  <c r="P505" i="10"/>
  <c r="X505" i="10"/>
  <c r="Q505" i="10"/>
  <c r="Y505" i="10"/>
  <c r="S505" i="10"/>
  <c r="T505" i="10"/>
  <c r="U521" i="10"/>
  <c r="N521" i="10"/>
  <c r="V521" i="10"/>
  <c r="AB521" i="10" s="1"/>
  <c r="O521" i="10"/>
  <c r="W521" i="10"/>
  <c r="P521" i="10"/>
  <c r="X521" i="10"/>
  <c r="Q521" i="10"/>
  <c r="Y521" i="10"/>
  <c r="S521" i="10"/>
  <c r="T521" i="10"/>
  <c r="S545" i="10"/>
  <c r="T545" i="10"/>
  <c r="U545" i="10"/>
  <c r="N545" i="10"/>
  <c r="V545" i="10"/>
  <c r="AB545" i="10" s="1"/>
  <c r="O545" i="10"/>
  <c r="W545" i="10"/>
  <c r="P545" i="10"/>
  <c r="X545" i="10"/>
  <c r="Q545" i="10"/>
  <c r="Y545" i="10"/>
  <c r="S553" i="10"/>
  <c r="T553" i="10"/>
  <c r="U553" i="10"/>
  <c r="N553" i="10"/>
  <c r="V553" i="10"/>
  <c r="O553" i="10"/>
  <c r="W553" i="10"/>
  <c r="P553" i="10"/>
  <c r="X553" i="10"/>
  <c r="Q553" i="10"/>
  <c r="Y553" i="10"/>
  <c r="S561" i="10"/>
  <c r="T561" i="10"/>
  <c r="U561" i="10"/>
  <c r="N561" i="10"/>
  <c r="V561" i="10"/>
  <c r="AB561" i="10" s="1"/>
  <c r="O561" i="10"/>
  <c r="W561" i="10"/>
  <c r="P561" i="10"/>
  <c r="X561" i="10"/>
  <c r="Q561" i="10"/>
  <c r="Y561" i="10"/>
  <c r="S593" i="10"/>
  <c r="T593" i="10"/>
  <c r="U593" i="10"/>
  <c r="N593" i="10"/>
  <c r="V593" i="10"/>
  <c r="AB593" i="10" s="1"/>
  <c r="O593" i="10"/>
  <c r="W593" i="10"/>
  <c r="P593" i="10"/>
  <c r="X593" i="10"/>
  <c r="Q593" i="10"/>
  <c r="Y593" i="10"/>
  <c r="S631" i="10"/>
  <c r="T631" i="10"/>
  <c r="N631" i="10"/>
  <c r="V631" i="10"/>
  <c r="AB631" i="10" s="1"/>
  <c r="P631" i="10"/>
  <c r="X631" i="10"/>
  <c r="Y631" i="10"/>
  <c r="O631" i="10"/>
  <c r="Q631" i="10"/>
  <c r="U631" i="10"/>
  <c r="W631" i="10"/>
  <c r="T639" i="10"/>
  <c r="N639" i="10"/>
  <c r="V639" i="10"/>
  <c r="AB639" i="10" s="1"/>
  <c r="Q639" i="10"/>
  <c r="S639" i="10"/>
  <c r="U639" i="10"/>
  <c r="W639" i="10"/>
  <c r="X639" i="10"/>
  <c r="O639" i="10"/>
  <c r="Y639" i="10"/>
  <c r="P639" i="10"/>
  <c r="N647" i="10"/>
  <c r="V647" i="10"/>
  <c r="AB647" i="10" s="1"/>
  <c r="O647" i="10"/>
  <c r="W647" i="10"/>
  <c r="P647" i="10"/>
  <c r="X647" i="10"/>
  <c r="Q647" i="10"/>
  <c r="Y647" i="10"/>
  <c r="S647" i="10"/>
  <c r="T647" i="10"/>
  <c r="U647" i="10"/>
  <c r="N671" i="10"/>
  <c r="V671" i="10"/>
  <c r="AB671" i="10" s="1"/>
  <c r="O671" i="10"/>
  <c r="W671" i="10"/>
  <c r="P671" i="10"/>
  <c r="X671" i="10"/>
  <c r="Q671" i="10"/>
  <c r="Y671" i="10"/>
  <c r="S671" i="10"/>
  <c r="T671" i="10"/>
  <c r="U671" i="10"/>
  <c r="N687" i="10"/>
  <c r="V687" i="10"/>
  <c r="O687" i="10"/>
  <c r="W687" i="10"/>
  <c r="P687" i="10"/>
  <c r="X687" i="10"/>
  <c r="Q687" i="10"/>
  <c r="Y687" i="10"/>
  <c r="S687" i="10"/>
  <c r="T687" i="10"/>
  <c r="U687" i="10"/>
  <c r="S714" i="10"/>
  <c r="T714" i="10"/>
  <c r="U714" i="10"/>
  <c r="N714" i="10"/>
  <c r="V714" i="10"/>
  <c r="AB714" i="10" s="1"/>
  <c r="O714" i="10"/>
  <c r="W714" i="10"/>
  <c r="P714" i="10"/>
  <c r="X714" i="10"/>
  <c r="Q714" i="10"/>
  <c r="Y714" i="10"/>
  <c r="U752" i="10"/>
  <c r="N752" i="10"/>
  <c r="V752" i="10"/>
  <c r="AB752" i="10" s="1"/>
  <c r="O752" i="10"/>
  <c r="W752" i="10"/>
  <c r="P752" i="10"/>
  <c r="X752" i="10"/>
  <c r="Q752" i="10"/>
  <c r="Y752" i="10"/>
  <c r="S752" i="10"/>
  <c r="T752" i="10"/>
  <c r="U776" i="10"/>
  <c r="N776" i="10"/>
  <c r="V776" i="10"/>
  <c r="AB776" i="10" s="1"/>
  <c r="O776" i="10"/>
  <c r="W776" i="10"/>
  <c r="P776" i="10"/>
  <c r="X776" i="10"/>
  <c r="Q776" i="10"/>
  <c r="Y776" i="10"/>
  <c r="S776" i="10"/>
  <c r="T776" i="10"/>
  <c r="U832" i="10"/>
  <c r="P832" i="10"/>
  <c r="X832" i="10"/>
  <c r="S832" i="10"/>
  <c r="U818" i="10"/>
  <c r="N818" i="10"/>
  <c r="V818" i="10"/>
  <c r="AB818" i="10" s="1"/>
  <c r="O818" i="10"/>
  <c r="W818" i="10"/>
  <c r="P818" i="10"/>
  <c r="X818" i="10"/>
  <c r="Q818" i="10"/>
  <c r="Y818" i="10"/>
  <c r="S818" i="10"/>
  <c r="U808" i="10"/>
  <c r="N808" i="10"/>
  <c r="V808" i="10"/>
  <c r="AB808" i="10" s="1"/>
  <c r="O808" i="10"/>
  <c r="W808" i="10"/>
  <c r="P808" i="10"/>
  <c r="X808" i="10"/>
  <c r="Q808" i="10"/>
  <c r="Y808" i="10"/>
  <c r="S808" i="10"/>
  <c r="U794" i="10"/>
  <c r="N794" i="10"/>
  <c r="V794" i="10"/>
  <c r="AB794" i="10" s="1"/>
  <c r="O794" i="10"/>
  <c r="W794" i="10"/>
  <c r="P794" i="10"/>
  <c r="X794" i="10"/>
  <c r="Q794" i="10"/>
  <c r="Y794" i="10"/>
  <c r="S794" i="10"/>
  <c r="Q783" i="10"/>
  <c r="Y783" i="10"/>
  <c r="S783" i="10"/>
  <c r="T783" i="10"/>
  <c r="U783" i="10"/>
  <c r="N783" i="10"/>
  <c r="V783" i="10"/>
  <c r="AB783" i="10" s="1"/>
  <c r="O783" i="10"/>
  <c r="W783" i="10"/>
  <c r="U772" i="10"/>
  <c r="N772" i="10"/>
  <c r="V772" i="10"/>
  <c r="O772" i="10"/>
  <c r="W772" i="10"/>
  <c r="P772" i="10"/>
  <c r="X772" i="10"/>
  <c r="Q772" i="10"/>
  <c r="Y772" i="10"/>
  <c r="S772" i="10"/>
  <c r="U760" i="10"/>
  <c r="N760" i="10"/>
  <c r="V760" i="10"/>
  <c r="AB760" i="10" s="1"/>
  <c r="O760" i="10"/>
  <c r="W760" i="10"/>
  <c r="P760" i="10"/>
  <c r="X760" i="10"/>
  <c r="Q760" i="10"/>
  <c r="Y760" i="10"/>
  <c r="S760" i="10"/>
  <c r="U748" i="10"/>
  <c r="N748" i="10"/>
  <c r="V748" i="10"/>
  <c r="AB748" i="10" s="1"/>
  <c r="O748" i="10"/>
  <c r="W748" i="10"/>
  <c r="P748" i="10"/>
  <c r="X748" i="10"/>
  <c r="Q748" i="10"/>
  <c r="Y748" i="10"/>
  <c r="S748" i="10"/>
  <c r="S736" i="10"/>
  <c r="T736" i="10"/>
  <c r="U736" i="10"/>
  <c r="V736" i="10"/>
  <c r="AB736" i="10" s="1"/>
  <c r="W736" i="10"/>
  <c r="N736" i="10"/>
  <c r="X736" i="10"/>
  <c r="O736" i="10"/>
  <c r="Y736" i="10"/>
  <c r="P736" i="10"/>
  <c r="S722" i="10"/>
  <c r="T722" i="10"/>
  <c r="U722" i="10"/>
  <c r="N722" i="10"/>
  <c r="V722" i="10"/>
  <c r="AB722" i="10" s="1"/>
  <c r="O722" i="10"/>
  <c r="W722" i="10"/>
  <c r="P722" i="10"/>
  <c r="X722" i="10"/>
  <c r="Q722" i="10"/>
  <c r="Y722" i="10"/>
  <c r="S708" i="10"/>
  <c r="T708" i="10"/>
  <c r="U708" i="10"/>
  <c r="N708" i="10"/>
  <c r="V708" i="10"/>
  <c r="AB708" i="10" s="1"/>
  <c r="O708" i="10"/>
  <c r="W708" i="10"/>
  <c r="P708" i="10"/>
  <c r="X708" i="10"/>
  <c r="Y708" i="10"/>
  <c r="S694" i="10"/>
  <c r="T694" i="10"/>
  <c r="U694" i="10"/>
  <c r="N694" i="10"/>
  <c r="V694" i="10"/>
  <c r="AB694" i="10" s="1"/>
  <c r="O694" i="10"/>
  <c r="W694" i="10"/>
  <c r="P694" i="10"/>
  <c r="X694" i="10"/>
  <c r="Q694" i="10"/>
  <c r="Y694" i="10"/>
  <c r="N679" i="10"/>
  <c r="V679" i="10"/>
  <c r="O679" i="10"/>
  <c r="W679" i="10"/>
  <c r="P679" i="10"/>
  <c r="X679" i="10"/>
  <c r="Q679" i="10"/>
  <c r="Y679" i="10"/>
  <c r="S679" i="10"/>
  <c r="T679" i="10"/>
  <c r="U679" i="10"/>
  <c r="N665" i="10"/>
  <c r="V665" i="10"/>
  <c r="AB665" i="10" s="1"/>
  <c r="O665" i="10"/>
  <c r="W665" i="10"/>
  <c r="P665" i="10"/>
  <c r="X665" i="10"/>
  <c r="Q665" i="10"/>
  <c r="Y665" i="10"/>
  <c r="S665" i="10"/>
  <c r="T665" i="10"/>
  <c r="S654" i="10"/>
  <c r="T654" i="10"/>
  <c r="U654" i="10"/>
  <c r="N654" i="10"/>
  <c r="V654" i="10"/>
  <c r="O654" i="10"/>
  <c r="W654" i="10"/>
  <c r="P654" i="10"/>
  <c r="X654" i="10"/>
  <c r="Q654" i="10"/>
  <c r="N641" i="10"/>
  <c r="V641" i="10"/>
  <c r="O641" i="10"/>
  <c r="W641" i="10"/>
  <c r="P641" i="10"/>
  <c r="X641" i="10"/>
  <c r="Q641" i="10"/>
  <c r="Y641" i="10"/>
  <c r="S641" i="10"/>
  <c r="T641" i="10"/>
  <c r="U641" i="10"/>
  <c r="S625" i="10"/>
  <c r="T625" i="10"/>
  <c r="N625" i="10"/>
  <c r="V625" i="10"/>
  <c r="AB625" i="10" s="1"/>
  <c r="P625" i="10"/>
  <c r="X625" i="10"/>
  <c r="Q625" i="10"/>
  <c r="Y625" i="10"/>
  <c r="U625" i="10"/>
  <c r="W625" i="10"/>
  <c r="O625" i="10"/>
  <c r="O594" i="10"/>
  <c r="W594" i="10"/>
  <c r="P594" i="10"/>
  <c r="X594" i="10"/>
  <c r="Q594" i="10"/>
  <c r="Y594" i="10"/>
  <c r="S594" i="10"/>
  <c r="T594" i="10"/>
  <c r="U594" i="10"/>
  <c r="N594" i="10"/>
  <c r="V594" i="10"/>
  <c r="AB594" i="10" s="1"/>
  <c r="S569" i="10"/>
  <c r="T569" i="10"/>
  <c r="U569" i="10"/>
  <c r="N569" i="10"/>
  <c r="V569" i="10"/>
  <c r="AB569" i="10" s="1"/>
  <c r="O569" i="10"/>
  <c r="W569" i="10"/>
  <c r="P569" i="10"/>
  <c r="X569" i="10"/>
  <c r="Q569" i="10"/>
  <c r="Y569" i="10"/>
  <c r="O554" i="10"/>
  <c r="W554" i="10"/>
  <c r="P554" i="10"/>
  <c r="X554" i="10"/>
  <c r="Q554" i="10"/>
  <c r="Y554" i="10"/>
  <c r="S554" i="10"/>
  <c r="T554" i="10"/>
  <c r="U554" i="10"/>
  <c r="V554" i="10"/>
  <c r="AB554" i="10" s="1"/>
  <c r="N554" i="10"/>
  <c r="Q528" i="10"/>
  <c r="Y528" i="10"/>
  <c r="S528" i="10"/>
  <c r="T528" i="10"/>
  <c r="N528" i="10"/>
  <c r="V528" i="10"/>
  <c r="AB528" i="10" s="1"/>
  <c r="O528" i="10"/>
  <c r="W528" i="10"/>
  <c r="P528" i="10"/>
  <c r="U528" i="10"/>
  <c r="X528" i="10"/>
  <c r="Q514" i="10"/>
  <c r="Y514" i="10"/>
  <c r="S514" i="10"/>
  <c r="T514" i="10"/>
  <c r="U514" i="10"/>
  <c r="N514" i="10"/>
  <c r="V514" i="10"/>
  <c r="AB514" i="10" s="1"/>
  <c r="O514" i="10"/>
  <c r="W514" i="10"/>
  <c r="P514" i="10"/>
  <c r="X514" i="10"/>
  <c r="Q497" i="10"/>
  <c r="U481" i="10"/>
  <c r="N481" i="10"/>
  <c r="V481" i="10"/>
  <c r="AB481" i="10" s="1"/>
  <c r="O481" i="10"/>
  <c r="W481" i="10"/>
  <c r="P481" i="10"/>
  <c r="X481" i="10"/>
  <c r="Q481" i="10"/>
  <c r="Y481" i="10"/>
  <c r="S481" i="10"/>
  <c r="T481" i="10"/>
  <c r="Q466" i="10"/>
  <c r="Y466" i="10"/>
  <c r="S466" i="10"/>
  <c r="T466" i="10"/>
  <c r="U466" i="10"/>
  <c r="N466" i="10"/>
  <c r="V466" i="10"/>
  <c r="AB466" i="10" s="1"/>
  <c r="O466" i="10"/>
  <c r="W466" i="10"/>
  <c r="P466" i="10"/>
  <c r="X466" i="10"/>
  <c r="U439" i="10"/>
  <c r="N439" i="10"/>
  <c r="V439" i="10"/>
  <c r="O439" i="10"/>
  <c r="W439" i="10"/>
  <c r="P439" i="10"/>
  <c r="X439" i="10"/>
  <c r="Q439" i="10"/>
  <c r="Y439" i="10"/>
  <c r="S439" i="10"/>
  <c r="T439" i="10"/>
  <c r="W425" i="10"/>
  <c r="T410" i="10"/>
  <c r="S399" i="10"/>
  <c r="T399" i="10"/>
  <c r="U399" i="10"/>
  <c r="N399" i="10"/>
  <c r="V399" i="10"/>
  <c r="AB399" i="10" s="1"/>
  <c r="O399" i="10"/>
  <c r="W399" i="10"/>
  <c r="P399" i="10"/>
  <c r="X399" i="10"/>
  <c r="Q399" i="10"/>
  <c r="Y399" i="10"/>
  <c r="O370" i="10"/>
  <c r="O356" i="10"/>
  <c r="W356" i="10"/>
  <c r="P356" i="10"/>
  <c r="X356" i="10"/>
  <c r="Q356" i="10"/>
  <c r="Y356" i="10"/>
  <c r="S356" i="10"/>
  <c r="T356" i="10"/>
  <c r="U356" i="10"/>
  <c r="N356" i="10"/>
  <c r="V356" i="10"/>
  <c r="AB356" i="10" s="1"/>
  <c r="S343" i="10"/>
  <c r="T343" i="10"/>
  <c r="U343" i="10"/>
  <c r="N343" i="10"/>
  <c r="V343" i="10"/>
  <c r="AB343" i="10" s="1"/>
  <c r="O343" i="10"/>
  <c r="W343" i="10"/>
  <c r="P343" i="10"/>
  <c r="X343" i="10"/>
  <c r="Q343" i="10"/>
  <c r="Y343" i="10"/>
  <c r="S314" i="10"/>
  <c r="T314" i="10"/>
  <c r="U314" i="10"/>
  <c r="N314" i="10"/>
  <c r="V314" i="10"/>
  <c r="O314" i="10"/>
  <c r="W314" i="10"/>
  <c r="P314" i="10"/>
  <c r="X314" i="10"/>
  <c r="Q314" i="10"/>
  <c r="Y314" i="10"/>
  <c r="S300" i="10"/>
  <c r="T300" i="10"/>
  <c r="U300" i="10"/>
  <c r="N300" i="10"/>
  <c r="V300" i="10"/>
  <c r="AB300" i="10" s="1"/>
  <c r="O300" i="10"/>
  <c r="W300" i="10"/>
  <c r="P300" i="10"/>
  <c r="X300" i="10"/>
  <c r="Q300" i="10"/>
  <c r="Y300" i="10"/>
  <c r="N287" i="10"/>
  <c r="V287" i="10"/>
  <c r="AB287" i="10" s="1"/>
  <c r="O287" i="10"/>
  <c r="W287" i="10"/>
  <c r="P287" i="10"/>
  <c r="X287" i="10"/>
  <c r="Q287" i="10"/>
  <c r="Y287" i="10"/>
  <c r="S287" i="10"/>
  <c r="T287" i="10"/>
  <c r="U287" i="10"/>
  <c r="P260" i="10"/>
  <c r="X260" i="10"/>
  <c r="Q260" i="10"/>
  <c r="Y260" i="10"/>
  <c r="S260" i="10"/>
  <c r="T260" i="10"/>
  <c r="U260" i="10"/>
  <c r="N260" i="10"/>
  <c r="V260" i="10"/>
  <c r="AB260" i="10" s="1"/>
  <c r="O260" i="10"/>
  <c r="W260" i="10"/>
  <c r="T247" i="10"/>
  <c r="U247" i="10"/>
  <c r="N247" i="10"/>
  <c r="V247" i="10"/>
  <c r="O247" i="10"/>
  <c r="W247" i="10"/>
  <c r="P247" i="10"/>
  <c r="X247" i="10"/>
  <c r="Q247" i="10"/>
  <c r="Y247" i="10"/>
  <c r="S247" i="10"/>
  <c r="U233" i="10"/>
  <c r="P233" i="10"/>
  <c r="X233" i="10"/>
  <c r="S233" i="10"/>
  <c r="T233" i="10"/>
  <c r="V233" i="10"/>
  <c r="AB233" i="10" s="1"/>
  <c r="W233" i="10"/>
  <c r="N233" i="10"/>
  <c r="Y233" i="10"/>
  <c r="O233" i="10"/>
  <c r="Q233" i="10"/>
  <c r="Q218" i="10"/>
  <c r="O218" i="10"/>
  <c r="U201" i="10"/>
  <c r="P201" i="10"/>
  <c r="X201" i="10"/>
  <c r="Q201" i="10"/>
  <c r="Y201" i="10"/>
  <c r="T201" i="10"/>
  <c r="S201" i="10"/>
  <c r="V201" i="10"/>
  <c r="AB201" i="10" s="1"/>
  <c r="W201" i="10"/>
  <c r="N201" i="10"/>
  <c r="O201" i="10"/>
  <c r="Q188" i="10"/>
  <c r="Y188" i="10"/>
  <c r="T188" i="10"/>
  <c r="U188" i="10"/>
  <c r="N188" i="10"/>
  <c r="V188" i="10"/>
  <c r="AB188" i="10" s="1"/>
  <c r="P188" i="10"/>
  <c r="X188" i="10"/>
  <c r="O188" i="10"/>
  <c r="S188" i="10"/>
  <c r="W188" i="10"/>
  <c r="S175" i="10"/>
  <c r="N175" i="10"/>
  <c r="V175" i="10"/>
  <c r="Q175" i="10"/>
  <c r="T175" i="10"/>
  <c r="U175" i="10"/>
  <c r="W175" i="10"/>
  <c r="X175" i="10"/>
  <c r="P175" i="10"/>
  <c r="O175" i="10"/>
  <c r="Y175" i="10"/>
  <c r="S159" i="10"/>
  <c r="T159" i="10"/>
  <c r="U159" i="10"/>
  <c r="N159" i="10"/>
  <c r="V159" i="10"/>
  <c r="AB159" i="10" s="1"/>
  <c r="O159" i="10"/>
  <c r="W159" i="10"/>
  <c r="P159" i="10"/>
  <c r="X159" i="10"/>
  <c r="Q159" i="10"/>
  <c r="Y159" i="10"/>
  <c r="S145" i="10"/>
  <c r="T145" i="10"/>
  <c r="U145" i="10"/>
  <c r="N145" i="10"/>
  <c r="V145" i="10"/>
  <c r="AB145" i="10" s="1"/>
  <c r="O145" i="10"/>
  <c r="W145" i="10"/>
  <c r="P145" i="10"/>
  <c r="X145" i="10"/>
  <c r="Q145" i="10"/>
  <c r="Y145" i="10"/>
  <c r="U129" i="10"/>
  <c r="N129" i="10"/>
  <c r="P129" i="10"/>
  <c r="X129" i="10"/>
  <c r="Q129" i="10"/>
  <c r="S129" i="10"/>
  <c r="T129" i="10"/>
  <c r="V129" i="10"/>
  <c r="AB129" i="10" s="1"/>
  <c r="W129" i="10"/>
  <c r="Y129" i="10"/>
  <c r="O129" i="10"/>
  <c r="T74" i="10"/>
  <c r="U74" i="10"/>
  <c r="O74" i="10"/>
  <c r="W74" i="10"/>
  <c r="N74" i="10"/>
  <c r="P74" i="10"/>
  <c r="Q74" i="10"/>
  <c r="S74" i="10"/>
  <c r="X74" i="10"/>
  <c r="Y74" i="10"/>
  <c r="V74" i="10"/>
  <c r="S25" i="10"/>
  <c r="T25" i="10"/>
  <c r="N25" i="10"/>
  <c r="V25" i="10"/>
  <c r="AB25" i="10" s="1"/>
  <c r="O25" i="10"/>
  <c r="W25" i="10"/>
  <c r="P25" i="10"/>
  <c r="U25" i="10"/>
  <c r="X25" i="10"/>
  <c r="Y25" i="10"/>
  <c r="Q25" i="10"/>
  <c r="Q122" i="10"/>
  <c r="Y122" i="10"/>
  <c r="S122" i="10"/>
  <c r="T122" i="10"/>
  <c r="N122" i="10"/>
  <c r="O122" i="10"/>
  <c r="P122" i="10"/>
  <c r="U122" i="10"/>
  <c r="V122" i="10"/>
  <c r="AB122" i="10" s="1"/>
  <c r="W122" i="10"/>
  <c r="X122" i="10"/>
  <c r="S141" i="10"/>
  <c r="T141" i="10"/>
  <c r="U141" i="10"/>
  <c r="N141" i="10"/>
  <c r="V141" i="10"/>
  <c r="AB141" i="10" s="1"/>
  <c r="O141" i="10"/>
  <c r="W141" i="10"/>
  <c r="P141" i="10"/>
  <c r="X141" i="10"/>
  <c r="Q141" i="10"/>
  <c r="Y141" i="10"/>
  <c r="S165" i="10"/>
  <c r="T165" i="10"/>
  <c r="U165" i="10"/>
  <c r="N165" i="10"/>
  <c r="V165" i="10"/>
  <c r="AB165" i="10" s="1"/>
  <c r="O165" i="10"/>
  <c r="W165" i="10"/>
  <c r="P165" i="10"/>
  <c r="X165" i="10"/>
  <c r="Q165" i="10"/>
  <c r="Y165" i="10"/>
  <c r="S173" i="10"/>
  <c r="N173" i="10"/>
  <c r="V173" i="10"/>
  <c r="AB173" i="10" s="1"/>
  <c r="T173" i="10"/>
  <c r="W173" i="10"/>
  <c r="X173" i="10"/>
  <c r="O173" i="10"/>
  <c r="Y173" i="10"/>
  <c r="P173" i="10"/>
  <c r="Q173" i="10"/>
  <c r="U173" i="10"/>
  <c r="U197" i="10"/>
  <c r="P197" i="10"/>
  <c r="X197" i="10"/>
  <c r="Q197" i="10"/>
  <c r="Y197" i="10"/>
  <c r="T197" i="10"/>
  <c r="W197" i="10"/>
  <c r="N197" i="10"/>
  <c r="O197" i="10"/>
  <c r="S197" i="10"/>
  <c r="V197" i="10"/>
  <c r="AB197" i="10" s="1"/>
  <c r="U205" i="10"/>
  <c r="P205" i="10"/>
  <c r="X205" i="10"/>
  <c r="Q205" i="10"/>
  <c r="Y205" i="10"/>
  <c r="T205" i="10"/>
  <c r="N205" i="10"/>
  <c r="O205" i="10"/>
  <c r="S205" i="10"/>
  <c r="V205" i="10"/>
  <c r="AB205" i="10" s="1"/>
  <c r="W205" i="10"/>
  <c r="U213" i="10"/>
  <c r="P213" i="10"/>
  <c r="X213" i="10"/>
  <c r="Q213" i="10"/>
  <c r="Y213" i="10"/>
  <c r="T213" i="10"/>
  <c r="W213" i="10"/>
  <c r="N213" i="10"/>
  <c r="O213" i="10"/>
  <c r="S213" i="10"/>
  <c r="V213" i="10"/>
  <c r="AB213" i="10" s="1"/>
  <c r="U229" i="10"/>
  <c r="P229" i="10"/>
  <c r="X229" i="10"/>
  <c r="T229" i="10"/>
  <c r="V229" i="10"/>
  <c r="AB229" i="10" s="1"/>
  <c r="W229" i="10"/>
  <c r="Y229" i="10"/>
  <c r="N229" i="10"/>
  <c r="O229" i="10"/>
  <c r="Q229" i="10"/>
  <c r="S229" i="10"/>
  <c r="U237" i="10"/>
  <c r="Q237" i="10"/>
  <c r="S237" i="10"/>
  <c r="T237" i="10"/>
  <c r="V237" i="10"/>
  <c r="AB237" i="10" s="1"/>
  <c r="N237" i="10"/>
  <c r="W237" i="10"/>
  <c r="O237" i="10"/>
  <c r="X237" i="10"/>
  <c r="P237" i="10"/>
  <c r="Y237" i="10"/>
  <c r="T245" i="10"/>
  <c r="U245" i="10"/>
  <c r="N245" i="10"/>
  <c r="V245" i="10"/>
  <c r="AB245" i="10" s="1"/>
  <c r="O245" i="10"/>
  <c r="W245" i="10"/>
  <c r="P245" i="10"/>
  <c r="X245" i="10"/>
  <c r="Q245" i="10"/>
  <c r="Y245" i="10"/>
  <c r="S245" i="10"/>
  <c r="T277" i="10"/>
  <c r="U277" i="10"/>
  <c r="O277" i="10"/>
  <c r="Y277" i="10"/>
  <c r="P277" i="10"/>
  <c r="Q277" i="10"/>
  <c r="S277" i="10"/>
  <c r="V277" i="10"/>
  <c r="AB277" i="10" s="1"/>
  <c r="W277" i="10"/>
  <c r="N277" i="10"/>
  <c r="X277" i="10"/>
  <c r="N285" i="10"/>
  <c r="V285" i="10"/>
  <c r="AB285" i="10" s="1"/>
  <c r="O285" i="10"/>
  <c r="W285" i="10"/>
  <c r="P285" i="10"/>
  <c r="X285" i="10"/>
  <c r="Q285" i="10"/>
  <c r="Y285" i="10"/>
  <c r="S285" i="10"/>
  <c r="T285" i="10"/>
  <c r="U285" i="10"/>
  <c r="N309" i="10"/>
  <c r="V309" i="10"/>
  <c r="AB309" i="10" s="1"/>
  <c r="O309" i="10"/>
  <c r="W309" i="10"/>
  <c r="P309" i="10"/>
  <c r="X309" i="10"/>
  <c r="Q309" i="10"/>
  <c r="Y309" i="10"/>
  <c r="S309" i="10"/>
  <c r="T309" i="10"/>
  <c r="U309" i="10"/>
  <c r="S320" i="10"/>
  <c r="T320" i="10"/>
  <c r="U320" i="10"/>
  <c r="N320" i="10"/>
  <c r="V320" i="10"/>
  <c r="AB320" i="10" s="1"/>
  <c r="O320" i="10"/>
  <c r="W320" i="10"/>
  <c r="P320" i="10"/>
  <c r="X320" i="10"/>
  <c r="Q320" i="10"/>
  <c r="Y320" i="10"/>
  <c r="O344" i="10"/>
  <c r="W344" i="10"/>
  <c r="P344" i="10"/>
  <c r="X344" i="10"/>
  <c r="Q344" i="10"/>
  <c r="Y344" i="10"/>
  <c r="S344" i="10"/>
  <c r="T344" i="10"/>
  <c r="U344" i="10"/>
  <c r="N344" i="10"/>
  <c r="V344" i="10"/>
  <c r="AB344" i="10" s="1"/>
  <c r="Q460" i="10"/>
  <c r="Y460" i="10"/>
  <c r="S460" i="10"/>
  <c r="T460" i="10"/>
  <c r="U460" i="10"/>
  <c r="N460" i="10"/>
  <c r="V460" i="10"/>
  <c r="AB460" i="10" s="1"/>
  <c r="O460" i="10"/>
  <c r="W460" i="10"/>
  <c r="P460" i="10"/>
  <c r="X460" i="10"/>
  <c r="S629" i="10"/>
  <c r="T629" i="10"/>
  <c r="N629" i="10"/>
  <c r="V629" i="10"/>
  <c r="AB629" i="10" s="1"/>
  <c r="P629" i="10"/>
  <c r="X629" i="10"/>
  <c r="Q629" i="10"/>
  <c r="O629" i="10"/>
  <c r="U629" i="10"/>
  <c r="W629" i="10"/>
  <c r="Y629" i="10"/>
  <c r="S637" i="10"/>
  <c r="T637" i="10"/>
  <c r="N637" i="10"/>
  <c r="V637" i="10"/>
  <c r="AB637" i="10" s="1"/>
  <c r="P637" i="10"/>
  <c r="Q637" i="10"/>
  <c r="U637" i="10"/>
  <c r="W637" i="10"/>
  <c r="X637" i="10"/>
  <c r="Y637" i="10"/>
  <c r="O637" i="10"/>
  <c r="N653" i="10"/>
  <c r="V653" i="10"/>
  <c r="AB653" i="10" s="1"/>
  <c r="O653" i="10"/>
  <c r="W653" i="10"/>
  <c r="P653" i="10"/>
  <c r="X653" i="10"/>
  <c r="Q653" i="10"/>
  <c r="Y653" i="10"/>
  <c r="S653" i="10"/>
  <c r="T653" i="10"/>
  <c r="U653" i="10"/>
  <c r="N669" i="10"/>
  <c r="V669" i="10"/>
  <c r="AB669" i="10" s="1"/>
  <c r="O669" i="10"/>
  <c r="W669" i="10"/>
  <c r="P669" i="10"/>
  <c r="X669" i="10"/>
  <c r="Q669" i="10"/>
  <c r="Y669" i="10"/>
  <c r="S669" i="10"/>
  <c r="T669" i="10"/>
  <c r="U669" i="10"/>
  <c r="N685" i="10"/>
  <c r="V685" i="10"/>
  <c r="AB685" i="10" s="1"/>
  <c r="O685" i="10"/>
  <c r="W685" i="10"/>
  <c r="P685" i="10"/>
  <c r="X685" i="10"/>
  <c r="Q685" i="10"/>
  <c r="Y685" i="10"/>
  <c r="S685" i="10"/>
  <c r="T685" i="10"/>
  <c r="U685" i="10"/>
  <c r="N693" i="10"/>
  <c r="V693" i="10"/>
  <c r="AB693" i="10" s="1"/>
  <c r="O693" i="10"/>
  <c r="W693" i="10"/>
  <c r="P693" i="10"/>
  <c r="X693" i="10"/>
  <c r="Q693" i="10"/>
  <c r="Y693" i="10"/>
  <c r="S693" i="10"/>
  <c r="T693" i="10"/>
  <c r="U693" i="10"/>
  <c r="N701" i="10"/>
  <c r="V701" i="10"/>
  <c r="O701" i="10"/>
  <c r="W701" i="10"/>
  <c r="P701" i="10"/>
  <c r="X701" i="10"/>
  <c r="Q701" i="10"/>
  <c r="Y701" i="10"/>
  <c r="S701" i="10"/>
  <c r="T701" i="10"/>
  <c r="U701" i="10"/>
  <c r="S720" i="10"/>
  <c r="T720" i="10"/>
  <c r="U720" i="10"/>
  <c r="N720" i="10"/>
  <c r="V720" i="10"/>
  <c r="AB720" i="10" s="1"/>
  <c r="O720" i="10"/>
  <c r="W720" i="10"/>
  <c r="P720" i="10"/>
  <c r="X720" i="10"/>
  <c r="Q720" i="10"/>
  <c r="U750" i="10"/>
  <c r="N750" i="10"/>
  <c r="V750" i="10"/>
  <c r="AB750" i="10" s="1"/>
  <c r="O750" i="10"/>
  <c r="W750" i="10"/>
  <c r="P750" i="10"/>
  <c r="X750" i="10"/>
  <c r="Q750" i="10"/>
  <c r="Y750" i="10"/>
  <c r="S750" i="10"/>
  <c r="U758" i="10"/>
  <c r="N758" i="10"/>
  <c r="V758" i="10"/>
  <c r="AB758" i="10" s="1"/>
  <c r="O758" i="10"/>
  <c r="W758" i="10"/>
  <c r="P758" i="10"/>
  <c r="X758" i="10"/>
  <c r="Q758" i="10"/>
  <c r="Y758" i="10"/>
  <c r="S758" i="10"/>
  <c r="U766" i="10"/>
  <c r="N766" i="10"/>
  <c r="V766" i="10"/>
  <c r="AB766" i="10" s="1"/>
  <c r="O766" i="10"/>
  <c r="W766" i="10"/>
  <c r="P766" i="10"/>
  <c r="X766" i="10"/>
  <c r="Q766" i="10"/>
  <c r="Y766" i="10"/>
  <c r="S766" i="10"/>
  <c r="U790" i="10"/>
  <c r="N790" i="10"/>
  <c r="V790" i="10"/>
  <c r="O790" i="10"/>
  <c r="W790" i="10"/>
  <c r="P790" i="10"/>
  <c r="X790" i="10"/>
  <c r="Q790" i="10"/>
  <c r="Y790" i="10"/>
  <c r="S790" i="10"/>
  <c r="Q773" i="1"/>
  <c r="Q734" i="1"/>
  <c r="Q682" i="1"/>
  <c r="Q668" i="1"/>
  <c r="Q642" i="1"/>
  <c r="Q578" i="1"/>
  <c r="Q565" i="1"/>
  <c r="Q554" i="1"/>
  <c r="Q540" i="1"/>
  <c r="Q516" i="1"/>
  <c r="Q502" i="1"/>
  <c r="Q474" i="1"/>
  <c r="Q462" i="1"/>
  <c r="Q438" i="1"/>
  <c r="Q412" i="1"/>
  <c r="Q359" i="1"/>
  <c r="Q333" i="1"/>
  <c r="Q306" i="1"/>
  <c r="Q276" i="1"/>
  <c r="Q264" i="1"/>
  <c r="Q236" i="1"/>
  <c r="Q168" i="1"/>
  <c r="Q138" i="1"/>
  <c r="Q125" i="1"/>
  <c r="Q74" i="1"/>
  <c r="Q60" i="1"/>
  <c r="Q23" i="1"/>
  <c r="Q819" i="1"/>
  <c r="Q457" i="1"/>
  <c r="Q415" i="1"/>
  <c r="Q331" i="1"/>
  <c r="Q831" i="10"/>
  <c r="Y831" i="10"/>
  <c r="S831" i="10"/>
  <c r="T831" i="10"/>
  <c r="O831" i="10"/>
  <c r="W831" i="10"/>
  <c r="Q807" i="10"/>
  <c r="Y807" i="10"/>
  <c r="S807" i="10"/>
  <c r="T807" i="10"/>
  <c r="U807" i="10"/>
  <c r="O807" i="10"/>
  <c r="W807" i="10"/>
  <c r="Q793" i="10"/>
  <c r="Y793" i="10"/>
  <c r="S793" i="10"/>
  <c r="T793" i="10"/>
  <c r="U793" i="10"/>
  <c r="N793" i="10"/>
  <c r="V793" i="10"/>
  <c r="AB793" i="10" s="1"/>
  <c r="O793" i="10"/>
  <c r="W793" i="10"/>
  <c r="AA782" i="10"/>
  <c r="U779" i="1" s="1"/>
  <c r="U770" i="10"/>
  <c r="N770" i="10"/>
  <c r="V770" i="10"/>
  <c r="AB770" i="10" s="1"/>
  <c r="O770" i="10"/>
  <c r="W770" i="10"/>
  <c r="P770" i="10"/>
  <c r="X770" i="10"/>
  <c r="Q770" i="10"/>
  <c r="Y770" i="10"/>
  <c r="S770" i="10"/>
  <c r="Q759" i="10"/>
  <c r="Y759" i="10"/>
  <c r="S759" i="10"/>
  <c r="T759" i="10"/>
  <c r="U759" i="10"/>
  <c r="N759" i="10"/>
  <c r="V759" i="10"/>
  <c r="AB759" i="10" s="1"/>
  <c r="O759" i="10"/>
  <c r="W759" i="10"/>
  <c r="N735" i="10"/>
  <c r="V735" i="10"/>
  <c r="AB735" i="10" s="1"/>
  <c r="O735" i="10"/>
  <c r="W735" i="10"/>
  <c r="T735" i="10"/>
  <c r="U735" i="10"/>
  <c r="X735" i="10"/>
  <c r="Y735" i="10"/>
  <c r="P735" i="10"/>
  <c r="Q735" i="10"/>
  <c r="N721" i="10"/>
  <c r="V721" i="10"/>
  <c r="AB721" i="10" s="1"/>
  <c r="O721" i="10"/>
  <c r="W721" i="10"/>
  <c r="P721" i="10"/>
  <c r="X721" i="10"/>
  <c r="Q721" i="10"/>
  <c r="Y721" i="10"/>
  <c r="S721" i="10"/>
  <c r="T721" i="10"/>
  <c r="U721" i="10"/>
  <c r="S692" i="10"/>
  <c r="T692" i="10"/>
  <c r="U692" i="10"/>
  <c r="N692" i="10"/>
  <c r="V692" i="10"/>
  <c r="AB692" i="10" s="1"/>
  <c r="O692" i="10"/>
  <c r="W692" i="10"/>
  <c r="P692" i="10"/>
  <c r="X692" i="10"/>
  <c r="Y692" i="10"/>
  <c r="AA677" i="10"/>
  <c r="U674" i="1" s="1"/>
  <c r="V664" i="10"/>
  <c r="AB664" i="10" s="1"/>
  <c r="S652" i="10"/>
  <c r="T652" i="10"/>
  <c r="U652" i="10"/>
  <c r="N652" i="10"/>
  <c r="V652" i="10"/>
  <c r="AB652" i="10" s="1"/>
  <c r="O652" i="10"/>
  <c r="W652" i="10"/>
  <c r="P652" i="10"/>
  <c r="X652" i="10"/>
  <c r="Q652" i="10"/>
  <c r="Y652" i="10"/>
  <c r="Q538" i="10"/>
  <c r="Y538" i="10"/>
  <c r="T538" i="10"/>
  <c r="N538" i="10"/>
  <c r="V538" i="10"/>
  <c r="AB538" i="10" s="1"/>
  <c r="O538" i="10"/>
  <c r="P538" i="10"/>
  <c r="S538" i="10"/>
  <c r="U538" i="10"/>
  <c r="W538" i="10"/>
  <c r="X538" i="10"/>
  <c r="AA527" i="10"/>
  <c r="U524" i="1" s="1"/>
  <c r="AA513" i="10"/>
  <c r="U510" i="1" s="1"/>
  <c r="AA495" i="10"/>
  <c r="U492" i="1" s="1"/>
  <c r="Q452" i="10"/>
  <c r="Y452" i="10"/>
  <c r="S452" i="10"/>
  <c r="T452" i="10"/>
  <c r="U452" i="10"/>
  <c r="N452" i="10"/>
  <c r="V452" i="10"/>
  <c r="AB452" i="10" s="1"/>
  <c r="O452" i="10"/>
  <c r="W452" i="10"/>
  <c r="P452" i="10"/>
  <c r="X452" i="10"/>
  <c r="T437" i="10"/>
  <c r="N437" i="10"/>
  <c r="P437" i="10"/>
  <c r="X437" i="10"/>
  <c r="S437" i="10"/>
  <c r="U437" i="10"/>
  <c r="V437" i="10"/>
  <c r="AB437" i="10" s="1"/>
  <c r="W437" i="10"/>
  <c r="Y437" i="10"/>
  <c r="O437" i="10"/>
  <c r="Q437" i="10"/>
  <c r="AA423" i="10"/>
  <c r="U420" i="1" s="1"/>
  <c r="O396" i="10"/>
  <c r="W396" i="10"/>
  <c r="P396" i="10"/>
  <c r="X396" i="10"/>
  <c r="Q396" i="10"/>
  <c r="Y396" i="10"/>
  <c r="S396" i="10"/>
  <c r="T396" i="10"/>
  <c r="U396" i="10"/>
  <c r="N396" i="10"/>
  <c r="V396" i="10"/>
  <c r="AB396" i="10" s="1"/>
  <c r="AA383" i="10"/>
  <c r="U380" i="1" s="1"/>
  <c r="AA369" i="10"/>
  <c r="U366" i="1" s="1"/>
  <c r="O340" i="10"/>
  <c r="W340" i="10"/>
  <c r="P340" i="10"/>
  <c r="X340" i="10"/>
  <c r="Q340" i="10"/>
  <c r="Y340" i="10"/>
  <c r="S340" i="10"/>
  <c r="T340" i="10"/>
  <c r="U340" i="10"/>
  <c r="V340" i="10"/>
  <c r="AB340" i="10" s="1"/>
  <c r="N340" i="10"/>
  <c r="N327" i="10"/>
  <c r="V327" i="10"/>
  <c r="AB327" i="10" s="1"/>
  <c r="O327" i="10"/>
  <c r="W327" i="10"/>
  <c r="P327" i="10"/>
  <c r="Q327" i="10"/>
  <c r="Y327" i="10"/>
  <c r="S327" i="10"/>
  <c r="T327" i="10"/>
  <c r="U327" i="10"/>
  <c r="X327" i="10"/>
  <c r="N313" i="10"/>
  <c r="V313" i="10"/>
  <c r="AB313" i="10" s="1"/>
  <c r="O313" i="10"/>
  <c r="W313" i="10"/>
  <c r="P313" i="10"/>
  <c r="X313" i="10"/>
  <c r="Q313" i="10"/>
  <c r="Y313" i="10"/>
  <c r="S313" i="10"/>
  <c r="T313" i="10"/>
  <c r="U313" i="10"/>
  <c r="S284" i="10"/>
  <c r="T284" i="10"/>
  <c r="U284" i="10"/>
  <c r="N284" i="10"/>
  <c r="V284" i="10"/>
  <c r="AB284" i="10" s="1"/>
  <c r="O284" i="10"/>
  <c r="W284" i="10"/>
  <c r="P284" i="10"/>
  <c r="X284" i="10"/>
  <c r="Q284" i="10"/>
  <c r="Y284" i="10"/>
  <c r="P272" i="10"/>
  <c r="X272" i="10"/>
  <c r="Q272" i="10"/>
  <c r="Y272" i="10"/>
  <c r="S272" i="10"/>
  <c r="T272" i="10"/>
  <c r="U272" i="10"/>
  <c r="V272" i="10"/>
  <c r="AB272" i="10" s="1"/>
  <c r="W272" i="10"/>
  <c r="N272" i="10"/>
  <c r="O272" i="10"/>
  <c r="P244" i="10"/>
  <c r="X244" i="10"/>
  <c r="Q244" i="10"/>
  <c r="Y244" i="10"/>
  <c r="S244" i="10"/>
  <c r="T244" i="10"/>
  <c r="U244" i="10"/>
  <c r="N244" i="10"/>
  <c r="V244" i="10"/>
  <c r="AB244" i="10" s="1"/>
  <c r="O244" i="10"/>
  <c r="W244" i="10"/>
  <c r="U217" i="10"/>
  <c r="P217" i="10"/>
  <c r="X217" i="10"/>
  <c r="Q217" i="10"/>
  <c r="Y217" i="10"/>
  <c r="T217" i="10"/>
  <c r="S217" i="10"/>
  <c r="V217" i="10"/>
  <c r="W217" i="10"/>
  <c r="N217" i="10"/>
  <c r="O217" i="10"/>
  <c r="X200" i="10"/>
  <c r="AA186" i="10"/>
  <c r="U183" i="1" s="1"/>
  <c r="O156" i="10"/>
  <c r="W156" i="10"/>
  <c r="P156" i="10"/>
  <c r="X156" i="10"/>
  <c r="Q156" i="10"/>
  <c r="Y156" i="10"/>
  <c r="S156" i="10"/>
  <c r="T156" i="10"/>
  <c r="U156" i="10"/>
  <c r="N156" i="10"/>
  <c r="V156" i="10"/>
  <c r="AB156" i="10" s="1"/>
  <c r="AA55" i="10"/>
  <c r="U52" i="1" s="1"/>
  <c r="AA37" i="10"/>
  <c r="U34" i="1" s="1"/>
  <c r="Y8" i="10"/>
  <c r="S11" i="10"/>
  <c r="T11" i="10"/>
  <c r="N11" i="10"/>
  <c r="V11" i="10"/>
  <c r="O11" i="10"/>
  <c r="W11" i="10"/>
  <c r="X11" i="10"/>
  <c r="Y11" i="10"/>
  <c r="P11" i="10"/>
  <c r="Q11" i="10"/>
  <c r="U11" i="10"/>
  <c r="S23" i="10"/>
  <c r="T23" i="10"/>
  <c r="N23" i="10"/>
  <c r="V23" i="10"/>
  <c r="O23" i="10"/>
  <c r="W23" i="10"/>
  <c r="X23" i="10"/>
  <c r="P23" i="10"/>
  <c r="Q23" i="10"/>
  <c r="U23" i="10"/>
  <c r="Y23" i="10"/>
  <c r="O34" i="10"/>
  <c r="W34" i="10"/>
  <c r="P34" i="10"/>
  <c r="X34" i="10"/>
  <c r="S34" i="10"/>
  <c r="V34" i="10"/>
  <c r="AB34" i="10" s="1"/>
  <c r="N34" i="10"/>
  <c r="Q34" i="10"/>
  <c r="T34" i="10"/>
  <c r="U34" i="10"/>
  <c r="Y34" i="10"/>
  <c r="O42" i="10"/>
  <c r="W42" i="10"/>
  <c r="P42" i="10"/>
  <c r="X42" i="10"/>
  <c r="S42" i="10"/>
  <c r="V42" i="10"/>
  <c r="AB42" i="10" s="1"/>
  <c r="N42" i="10"/>
  <c r="Q42" i="10"/>
  <c r="T42" i="10"/>
  <c r="U42" i="10"/>
  <c r="Y42" i="10"/>
  <c r="O50" i="10"/>
  <c r="W50" i="10"/>
  <c r="P50" i="10"/>
  <c r="X50" i="10"/>
  <c r="S50" i="10"/>
  <c r="V50" i="10"/>
  <c r="AB50" i="10" s="1"/>
  <c r="Q50" i="10"/>
  <c r="N50" i="10"/>
  <c r="T50" i="10"/>
  <c r="U50" i="10"/>
  <c r="Y50" i="10"/>
  <c r="O66" i="10"/>
  <c r="W66" i="10"/>
  <c r="S66" i="10"/>
  <c r="X66" i="10"/>
  <c r="N66" i="10"/>
  <c r="P66" i="10"/>
  <c r="T66" i="10"/>
  <c r="Q66" i="10"/>
  <c r="U66" i="10"/>
  <c r="V66" i="10"/>
  <c r="AB66" i="10" s="1"/>
  <c r="Y66" i="10"/>
  <c r="T82" i="10"/>
  <c r="U82" i="10"/>
  <c r="O82" i="10"/>
  <c r="W82" i="10"/>
  <c r="N82" i="10"/>
  <c r="P82" i="10"/>
  <c r="Q82" i="10"/>
  <c r="S82" i="10"/>
  <c r="X82" i="10"/>
  <c r="Y82" i="10"/>
  <c r="V82" i="10"/>
  <c r="AB82" i="10" s="1"/>
  <c r="T90" i="10"/>
  <c r="U90" i="10"/>
  <c r="O90" i="10"/>
  <c r="W90" i="10"/>
  <c r="N90" i="10"/>
  <c r="P90" i="10"/>
  <c r="Q90" i="10"/>
  <c r="S90" i="10"/>
  <c r="X90" i="10"/>
  <c r="Y90" i="10"/>
  <c r="V90" i="10"/>
  <c r="AB90" i="10" s="1"/>
  <c r="Q114" i="10"/>
  <c r="Y114" i="10"/>
  <c r="S114" i="10"/>
  <c r="T114" i="10"/>
  <c r="N114" i="10"/>
  <c r="V114" i="10"/>
  <c r="O114" i="10"/>
  <c r="W114" i="10"/>
  <c r="P114" i="10"/>
  <c r="U114" i="10"/>
  <c r="X114" i="10"/>
  <c r="U125" i="10"/>
  <c r="N125" i="10"/>
  <c r="V125" i="10"/>
  <c r="AB125" i="10" s="1"/>
  <c r="O125" i="10"/>
  <c r="W125" i="10"/>
  <c r="P125" i="10"/>
  <c r="X125" i="10"/>
  <c r="Q125" i="10"/>
  <c r="S125" i="10"/>
  <c r="T125" i="10"/>
  <c r="Y125" i="10"/>
  <c r="S133" i="10"/>
  <c r="T133" i="10"/>
  <c r="U133" i="10"/>
  <c r="N133" i="10"/>
  <c r="V133" i="10"/>
  <c r="AB133" i="10" s="1"/>
  <c r="O133" i="10"/>
  <c r="W133" i="10"/>
  <c r="P133" i="10"/>
  <c r="X133" i="10"/>
  <c r="Q133" i="10"/>
  <c r="Y133" i="10"/>
  <c r="O160" i="10"/>
  <c r="W160" i="10"/>
  <c r="P160" i="10"/>
  <c r="X160" i="10"/>
  <c r="Q160" i="10"/>
  <c r="Y160" i="10"/>
  <c r="S160" i="10"/>
  <c r="T160" i="10"/>
  <c r="U160" i="10"/>
  <c r="V160" i="10"/>
  <c r="AB160" i="10" s="1"/>
  <c r="N160" i="10"/>
  <c r="O168" i="10"/>
  <c r="W168" i="10"/>
  <c r="S168" i="10"/>
  <c r="T168" i="10"/>
  <c r="U168" i="10"/>
  <c r="P168" i="10"/>
  <c r="Q168" i="10"/>
  <c r="V168" i="10"/>
  <c r="AB168" i="10" s="1"/>
  <c r="X168" i="10"/>
  <c r="Y168" i="10"/>
  <c r="N168" i="10"/>
  <c r="O176" i="10"/>
  <c r="W176" i="10"/>
  <c r="P176" i="10"/>
  <c r="S176" i="10"/>
  <c r="T176" i="10"/>
  <c r="U176" i="10"/>
  <c r="V176" i="10"/>
  <c r="AB176" i="10" s="1"/>
  <c r="N176" i="10"/>
  <c r="Y176" i="10"/>
  <c r="X176" i="10"/>
  <c r="Q176" i="10"/>
  <c r="Q192" i="10"/>
  <c r="Y192" i="10"/>
  <c r="T192" i="10"/>
  <c r="U192" i="10"/>
  <c r="N192" i="10"/>
  <c r="V192" i="10"/>
  <c r="AB192" i="10" s="1"/>
  <c r="P192" i="10"/>
  <c r="X192" i="10"/>
  <c r="S192" i="10"/>
  <c r="W192" i="10"/>
  <c r="O192" i="10"/>
  <c r="Q224" i="10"/>
  <c r="Y224" i="10"/>
  <c r="T224" i="10"/>
  <c r="N224" i="10"/>
  <c r="V224" i="10"/>
  <c r="AB224" i="10" s="1"/>
  <c r="P224" i="10"/>
  <c r="S224" i="10"/>
  <c r="U224" i="10"/>
  <c r="W224" i="10"/>
  <c r="X224" i="10"/>
  <c r="O224" i="10"/>
  <c r="Q232" i="10"/>
  <c r="Y232" i="10"/>
  <c r="T232" i="10"/>
  <c r="S232" i="10"/>
  <c r="U232" i="10"/>
  <c r="V232" i="10"/>
  <c r="AB232" i="10" s="1"/>
  <c r="W232" i="10"/>
  <c r="N232" i="10"/>
  <c r="X232" i="10"/>
  <c r="O232" i="10"/>
  <c r="P232" i="10"/>
  <c r="P248" i="10"/>
  <c r="X248" i="10"/>
  <c r="Q248" i="10"/>
  <c r="Y248" i="10"/>
  <c r="S248" i="10"/>
  <c r="T248" i="10"/>
  <c r="U248" i="10"/>
  <c r="N248" i="10"/>
  <c r="V248" i="10"/>
  <c r="AB248" i="10" s="1"/>
  <c r="O248" i="10"/>
  <c r="W248" i="10"/>
  <c r="P256" i="10"/>
  <c r="X256" i="10"/>
  <c r="Q256" i="10"/>
  <c r="Y256" i="10"/>
  <c r="S256" i="10"/>
  <c r="T256" i="10"/>
  <c r="U256" i="10"/>
  <c r="N256" i="10"/>
  <c r="V256" i="10"/>
  <c r="O256" i="10"/>
  <c r="W256" i="10"/>
  <c r="S280" i="10"/>
  <c r="T280" i="10"/>
  <c r="U280" i="10"/>
  <c r="N280" i="10"/>
  <c r="V280" i="10"/>
  <c r="O280" i="10"/>
  <c r="W280" i="10"/>
  <c r="P280" i="10"/>
  <c r="X280" i="10"/>
  <c r="Q280" i="10"/>
  <c r="Y280" i="10"/>
  <c r="S288" i="10"/>
  <c r="T288" i="10"/>
  <c r="U288" i="10"/>
  <c r="N288" i="10"/>
  <c r="V288" i="10"/>
  <c r="AB288" i="10" s="1"/>
  <c r="O288" i="10"/>
  <c r="W288" i="10"/>
  <c r="P288" i="10"/>
  <c r="X288" i="10"/>
  <c r="Q288" i="10"/>
  <c r="Y288" i="10"/>
  <c r="S296" i="10"/>
  <c r="T296" i="10"/>
  <c r="U296" i="10"/>
  <c r="N296" i="10"/>
  <c r="V296" i="10"/>
  <c r="AB296" i="10" s="1"/>
  <c r="O296" i="10"/>
  <c r="W296" i="10"/>
  <c r="P296" i="10"/>
  <c r="X296" i="10"/>
  <c r="Q296" i="10"/>
  <c r="Y296" i="10"/>
  <c r="S304" i="10"/>
  <c r="T304" i="10"/>
  <c r="U304" i="10"/>
  <c r="N304" i="10"/>
  <c r="V304" i="10"/>
  <c r="AB304" i="10" s="1"/>
  <c r="O304" i="10"/>
  <c r="W304" i="10"/>
  <c r="P304" i="10"/>
  <c r="X304" i="10"/>
  <c r="Q304" i="10"/>
  <c r="Y304" i="10"/>
  <c r="N323" i="10"/>
  <c r="V323" i="10"/>
  <c r="AB323" i="10" s="1"/>
  <c r="O323" i="10"/>
  <c r="W323" i="10"/>
  <c r="P323" i="10"/>
  <c r="X323" i="10"/>
  <c r="Q323" i="10"/>
  <c r="Y323" i="10"/>
  <c r="S323" i="10"/>
  <c r="T323" i="10"/>
  <c r="U323" i="10"/>
  <c r="N331" i="10"/>
  <c r="V331" i="10"/>
  <c r="AB331" i="10" s="1"/>
  <c r="O331" i="10"/>
  <c r="W331" i="10"/>
  <c r="T331" i="10"/>
  <c r="U331" i="10"/>
  <c r="X331" i="10"/>
  <c r="Y331" i="10"/>
  <c r="P331" i="10"/>
  <c r="Q331" i="10"/>
  <c r="S331" i="10"/>
  <c r="O339" i="10"/>
  <c r="S339" i="10"/>
  <c r="T339" i="10"/>
  <c r="U339" i="10"/>
  <c r="V339" i="10"/>
  <c r="AB339" i="10" s="1"/>
  <c r="N339" i="10"/>
  <c r="W339" i="10"/>
  <c r="P339" i="10"/>
  <c r="X339" i="10"/>
  <c r="Q339" i="10"/>
  <c r="Y339" i="10"/>
  <c r="S347" i="10"/>
  <c r="T347" i="10"/>
  <c r="U347" i="10"/>
  <c r="N347" i="10"/>
  <c r="V347" i="10"/>
  <c r="O347" i="10"/>
  <c r="W347" i="10"/>
  <c r="P347" i="10"/>
  <c r="X347" i="10"/>
  <c r="Q347" i="10"/>
  <c r="Y347" i="10"/>
  <c r="S621" i="10"/>
  <c r="T621" i="10"/>
  <c r="U621" i="10"/>
  <c r="N621" i="10"/>
  <c r="V621" i="10"/>
  <c r="AB621" i="10" s="1"/>
  <c r="O621" i="10"/>
  <c r="W621" i="10"/>
  <c r="P621" i="10"/>
  <c r="X621" i="10"/>
  <c r="Q621" i="10"/>
  <c r="Y621" i="10"/>
  <c r="O632" i="10"/>
  <c r="W632" i="10"/>
  <c r="P632" i="10"/>
  <c r="X632" i="10"/>
  <c r="T632" i="10"/>
  <c r="N632" i="10"/>
  <c r="Q632" i="10"/>
  <c r="S632" i="10"/>
  <c r="U632" i="10"/>
  <c r="V632" i="10"/>
  <c r="AB632" i="10" s="1"/>
  <c r="Y632" i="10"/>
  <c r="P640" i="10"/>
  <c r="O640" i="10"/>
  <c r="Y640" i="10"/>
  <c r="Q640" i="10"/>
  <c r="S640" i="10"/>
  <c r="T640" i="10"/>
  <c r="U640" i="10"/>
  <c r="V640" i="10"/>
  <c r="AB640" i="10" s="1"/>
  <c r="W640" i="10"/>
  <c r="N640" i="10"/>
  <c r="X640" i="10"/>
  <c r="S672" i="10"/>
  <c r="T672" i="10"/>
  <c r="U672" i="10"/>
  <c r="N672" i="10"/>
  <c r="V672" i="10"/>
  <c r="O672" i="10"/>
  <c r="W672" i="10"/>
  <c r="P672" i="10"/>
  <c r="X672" i="10"/>
  <c r="Q672" i="10"/>
  <c r="Y672" i="10"/>
  <c r="S680" i="10"/>
  <c r="T680" i="10"/>
  <c r="U680" i="10"/>
  <c r="N680" i="10"/>
  <c r="V680" i="10"/>
  <c r="O680" i="10"/>
  <c r="W680" i="10"/>
  <c r="P680" i="10"/>
  <c r="X680" i="10"/>
  <c r="Q680" i="10"/>
  <c r="Y680" i="10"/>
  <c r="S688" i="10"/>
  <c r="T688" i="10"/>
  <c r="U688" i="10"/>
  <c r="N688" i="10"/>
  <c r="V688" i="10"/>
  <c r="AB688" i="10" s="1"/>
  <c r="O688" i="10"/>
  <c r="W688" i="10"/>
  <c r="P688" i="10"/>
  <c r="X688" i="10"/>
  <c r="Q688" i="10"/>
  <c r="Y688" i="10"/>
  <c r="S696" i="10"/>
  <c r="T696" i="10"/>
  <c r="U696" i="10"/>
  <c r="N696" i="10"/>
  <c r="V696" i="10"/>
  <c r="AB696" i="10" s="1"/>
  <c r="O696" i="10"/>
  <c r="W696" i="10"/>
  <c r="P696" i="10"/>
  <c r="X696" i="10"/>
  <c r="Q696" i="10"/>
  <c r="Y696" i="10"/>
  <c r="S704" i="10"/>
  <c r="T704" i="10"/>
  <c r="U704" i="10"/>
  <c r="N704" i="10"/>
  <c r="V704" i="10"/>
  <c r="AB704" i="10" s="1"/>
  <c r="O704" i="10"/>
  <c r="W704" i="10"/>
  <c r="P704" i="10"/>
  <c r="X704" i="10"/>
  <c r="Q704" i="10"/>
  <c r="Y704" i="10"/>
  <c r="N715" i="10"/>
  <c r="V715" i="10"/>
  <c r="AB715" i="10" s="1"/>
  <c r="O715" i="10"/>
  <c r="W715" i="10"/>
  <c r="P715" i="10"/>
  <c r="X715" i="10"/>
  <c r="Q715" i="10"/>
  <c r="Y715" i="10"/>
  <c r="S715" i="10"/>
  <c r="T715" i="10"/>
  <c r="N723" i="10"/>
  <c r="V723" i="10"/>
  <c r="AB723" i="10" s="1"/>
  <c r="O723" i="10"/>
  <c r="W723" i="10"/>
  <c r="P723" i="10"/>
  <c r="X723" i="10"/>
  <c r="Q723" i="10"/>
  <c r="Y723" i="10"/>
  <c r="S723" i="10"/>
  <c r="T723" i="10"/>
  <c r="U723" i="10"/>
  <c r="U742" i="10"/>
  <c r="N742" i="10"/>
  <c r="V742" i="10"/>
  <c r="O742" i="10"/>
  <c r="W742" i="10"/>
  <c r="P742" i="10"/>
  <c r="X742" i="10"/>
  <c r="Q742" i="10"/>
  <c r="Y742" i="10"/>
  <c r="S742" i="10"/>
  <c r="Y832" i="10"/>
  <c r="X831" i="10"/>
  <c r="T830" i="10"/>
  <c r="P829" i="10"/>
  <c r="V821" i="10"/>
  <c r="AB821" i="10" s="1"/>
  <c r="V813" i="10"/>
  <c r="AB813" i="10" s="1"/>
  <c r="V805" i="10"/>
  <c r="AB805" i="10" s="1"/>
  <c r="X785" i="10"/>
  <c r="X769" i="10"/>
  <c r="P759" i="10"/>
  <c r="X753" i="10"/>
  <c r="T748" i="10"/>
  <c r="X833" i="10"/>
  <c r="W832" i="10"/>
  <c r="V831" i="10"/>
  <c r="AB831" i="10" s="1"/>
  <c r="X823" i="10"/>
  <c r="T818" i="10"/>
  <c r="X815" i="10"/>
  <c r="P813" i="10"/>
  <c r="X807" i="10"/>
  <c r="T790" i="10"/>
  <c r="X779" i="10"/>
  <c r="T758" i="10"/>
  <c r="X747" i="10"/>
  <c r="Y720" i="10"/>
  <c r="S690" i="10"/>
  <c r="T690" i="10"/>
  <c r="U690" i="10"/>
  <c r="N690" i="10"/>
  <c r="V690" i="10"/>
  <c r="AB690" i="10" s="1"/>
  <c r="O690" i="10"/>
  <c r="W690" i="10"/>
  <c r="P690" i="10"/>
  <c r="X690" i="10"/>
  <c r="Q690" i="10"/>
  <c r="Y690" i="10"/>
  <c r="O578" i="10"/>
  <c r="W578" i="10"/>
  <c r="P578" i="10"/>
  <c r="X578" i="10"/>
  <c r="Q578" i="10"/>
  <c r="Y578" i="10"/>
  <c r="S578" i="10"/>
  <c r="T578" i="10"/>
  <c r="U578" i="10"/>
  <c r="N578" i="10"/>
  <c r="V578" i="10"/>
  <c r="AB578" i="10" s="1"/>
  <c r="Q524" i="10"/>
  <c r="Y524" i="10"/>
  <c r="S524" i="10"/>
  <c r="T524" i="10"/>
  <c r="U524" i="10"/>
  <c r="N524" i="10"/>
  <c r="V524" i="10"/>
  <c r="AB524" i="10" s="1"/>
  <c r="O524" i="10"/>
  <c r="W524" i="10"/>
  <c r="P524" i="10"/>
  <c r="X524" i="10"/>
  <c r="Q476" i="10"/>
  <c r="Y476" i="10"/>
  <c r="S476" i="10"/>
  <c r="T476" i="10"/>
  <c r="U476" i="10"/>
  <c r="N476" i="10"/>
  <c r="V476" i="10"/>
  <c r="AB476" i="10" s="1"/>
  <c r="O476" i="10"/>
  <c r="W476" i="10"/>
  <c r="P476" i="10"/>
  <c r="X476" i="10"/>
  <c r="O422" i="10"/>
  <c r="W422" i="10"/>
  <c r="P422" i="10"/>
  <c r="X422" i="10"/>
  <c r="Q422" i="10"/>
  <c r="Y422" i="10"/>
  <c r="S422" i="10"/>
  <c r="T422" i="10"/>
  <c r="U422" i="10"/>
  <c r="N422" i="10"/>
  <c r="V422" i="10"/>
  <c r="S367" i="10"/>
  <c r="T367" i="10"/>
  <c r="U367" i="10"/>
  <c r="N367" i="10"/>
  <c r="V367" i="10"/>
  <c r="AB367" i="10" s="1"/>
  <c r="O367" i="10"/>
  <c r="W367" i="10"/>
  <c r="P367" i="10"/>
  <c r="X367" i="10"/>
  <c r="Q367" i="10"/>
  <c r="Y367" i="10"/>
  <c r="Q228" i="10"/>
  <c r="Y228" i="10"/>
  <c r="T228" i="10"/>
  <c r="N228" i="10"/>
  <c r="V228" i="10"/>
  <c r="AB228" i="10" s="1"/>
  <c r="S228" i="10"/>
  <c r="U228" i="10"/>
  <c r="W228" i="10"/>
  <c r="X228" i="10"/>
  <c r="O228" i="10"/>
  <c r="P228" i="10"/>
  <c r="U101" i="10"/>
  <c r="N101" i="10"/>
  <c r="V101" i="10"/>
  <c r="AB101" i="10" s="1"/>
  <c r="O101" i="10"/>
  <c r="W101" i="10"/>
  <c r="P101" i="10"/>
  <c r="X101" i="10"/>
  <c r="S101" i="10"/>
  <c r="Q101" i="10"/>
  <c r="T101" i="10"/>
  <c r="Y101" i="10"/>
  <c r="U187" i="10"/>
  <c r="P187" i="10"/>
  <c r="X187" i="10"/>
  <c r="Q187" i="10"/>
  <c r="Y187" i="10"/>
  <c r="T187" i="10"/>
  <c r="O187" i="10"/>
  <c r="S187" i="10"/>
  <c r="V187" i="10"/>
  <c r="AB187" i="10" s="1"/>
  <c r="W187" i="10"/>
  <c r="N187" i="10"/>
  <c r="U203" i="10"/>
  <c r="P203" i="10"/>
  <c r="X203" i="10"/>
  <c r="Q203" i="10"/>
  <c r="Y203" i="10"/>
  <c r="T203" i="10"/>
  <c r="O203" i="10"/>
  <c r="S203" i="10"/>
  <c r="V203" i="10"/>
  <c r="AB203" i="10" s="1"/>
  <c r="W203" i="10"/>
  <c r="N203" i="10"/>
  <c r="U235" i="10"/>
  <c r="N235" i="10"/>
  <c r="W235" i="10"/>
  <c r="O235" i="10"/>
  <c r="X235" i="10"/>
  <c r="P235" i="10"/>
  <c r="Y235" i="10"/>
  <c r="Q235" i="10"/>
  <c r="S235" i="10"/>
  <c r="T235" i="10"/>
  <c r="V235" i="10"/>
  <c r="N315" i="10"/>
  <c r="V315" i="10"/>
  <c r="AB315" i="10" s="1"/>
  <c r="O315" i="10"/>
  <c r="W315" i="10"/>
  <c r="P315" i="10"/>
  <c r="X315" i="10"/>
  <c r="Q315" i="10"/>
  <c r="Y315" i="10"/>
  <c r="S315" i="10"/>
  <c r="T315" i="10"/>
  <c r="U315" i="10"/>
  <c r="S334" i="10"/>
  <c r="P334" i="10"/>
  <c r="Q334" i="10"/>
  <c r="T334" i="10"/>
  <c r="U334" i="10"/>
  <c r="V334" i="10"/>
  <c r="AB334" i="10" s="1"/>
  <c r="W334" i="10"/>
  <c r="N334" i="10"/>
  <c r="X334" i="10"/>
  <c r="O334" i="10"/>
  <c r="Y334" i="10"/>
  <c r="U485" i="10"/>
  <c r="N485" i="10"/>
  <c r="V485" i="10"/>
  <c r="AB485" i="10" s="1"/>
  <c r="O485" i="10"/>
  <c r="W485" i="10"/>
  <c r="P485" i="10"/>
  <c r="X485" i="10"/>
  <c r="Q485" i="10"/>
  <c r="Y485" i="10"/>
  <c r="S485" i="10"/>
  <c r="T485" i="10"/>
  <c r="U517" i="10"/>
  <c r="N517" i="10"/>
  <c r="V517" i="10"/>
  <c r="AB517" i="10" s="1"/>
  <c r="O517" i="10"/>
  <c r="W517" i="10"/>
  <c r="P517" i="10"/>
  <c r="X517" i="10"/>
  <c r="Q517" i="10"/>
  <c r="Y517" i="10"/>
  <c r="S517" i="10"/>
  <c r="T517" i="10"/>
  <c r="S635" i="10"/>
  <c r="T635" i="10"/>
  <c r="N635" i="10"/>
  <c r="V635" i="10"/>
  <c r="AB635" i="10" s="1"/>
  <c r="P635" i="10"/>
  <c r="X635" i="10"/>
  <c r="Y635" i="10"/>
  <c r="O635" i="10"/>
  <c r="Q635" i="10"/>
  <c r="U635" i="10"/>
  <c r="W635" i="10"/>
  <c r="N675" i="10"/>
  <c r="V675" i="10"/>
  <c r="AB675" i="10" s="1"/>
  <c r="O675" i="10"/>
  <c r="W675" i="10"/>
  <c r="P675" i="10"/>
  <c r="X675" i="10"/>
  <c r="Q675" i="10"/>
  <c r="Y675" i="10"/>
  <c r="S675" i="10"/>
  <c r="T675" i="10"/>
  <c r="U675" i="10"/>
  <c r="S718" i="10"/>
  <c r="T718" i="10"/>
  <c r="U718" i="10"/>
  <c r="N718" i="10"/>
  <c r="V718" i="10"/>
  <c r="AB718" i="10" s="1"/>
  <c r="O718" i="10"/>
  <c r="W718" i="10"/>
  <c r="P718" i="10"/>
  <c r="X718" i="10"/>
  <c r="Q718" i="10"/>
  <c r="Y718" i="10"/>
  <c r="Q500" i="1"/>
  <c r="N689" i="10"/>
  <c r="V689" i="10"/>
  <c r="AB689" i="10" s="1"/>
  <c r="O689" i="10"/>
  <c r="W689" i="10"/>
  <c r="P689" i="10"/>
  <c r="X689" i="10"/>
  <c r="Q689" i="10"/>
  <c r="Y689" i="10"/>
  <c r="S689" i="10"/>
  <c r="T689" i="10"/>
  <c r="U689" i="10"/>
  <c r="S21" i="10"/>
  <c r="T21" i="10"/>
  <c r="N21" i="10"/>
  <c r="V21" i="10"/>
  <c r="AB21" i="10" s="1"/>
  <c r="O21" i="10"/>
  <c r="W21" i="10"/>
  <c r="P21" i="10"/>
  <c r="U21" i="10"/>
  <c r="X21" i="10"/>
  <c r="Y21" i="10"/>
  <c r="Q21" i="10"/>
  <c r="O32" i="10"/>
  <c r="W32" i="10"/>
  <c r="P32" i="10"/>
  <c r="X32" i="10"/>
  <c r="S32" i="10"/>
  <c r="N32" i="10"/>
  <c r="T32" i="10"/>
  <c r="U32" i="10"/>
  <c r="V32" i="10"/>
  <c r="AB32" i="10" s="1"/>
  <c r="Y32" i="10"/>
  <c r="Q32" i="10"/>
  <c r="O40" i="10"/>
  <c r="W40" i="10"/>
  <c r="P40" i="10"/>
  <c r="X40" i="10"/>
  <c r="S40" i="10"/>
  <c r="N40" i="10"/>
  <c r="T40" i="10"/>
  <c r="U40" i="10"/>
  <c r="V40" i="10"/>
  <c r="Y40" i="10"/>
  <c r="Q40" i="10"/>
  <c r="U123" i="10"/>
  <c r="N123" i="10"/>
  <c r="V123" i="10"/>
  <c r="O123" i="10"/>
  <c r="W123" i="10"/>
  <c r="P123" i="10"/>
  <c r="X123" i="10"/>
  <c r="S123" i="10"/>
  <c r="T123" i="10"/>
  <c r="Y123" i="10"/>
  <c r="Q123" i="10"/>
  <c r="O158" i="10"/>
  <c r="W158" i="10"/>
  <c r="P158" i="10"/>
  <c r="X158" i="10"/>
  <c r="Q158" i="10"/>
  <c r="Y158" i="10"/>
  <c r="S158" i="10"/>
  <c r="T158" i="10"/>
  <c r="U158" i="10"/>
  <c r="N158" i="10"/>
  <c r="V158" i="10"/>
  <c r="AB158" i="10" s="1"/>
  <c r="Q182" i="10"/>
  <c r="Y182" i="10"/>
  <c r="S182" i="10"/>
  <c r="T182" i="10"/>
  <c r="U182" i="10"/>
  <c r="N182" i="10"/>
  <c r="V182" i="10"/>
  <c r="AB182" i="10" s="1"/>
  <c r="P182" i="10"/>
  <c r="X182" i="10"/>
  <c r="W182" i="10"/>
  <c r="O182" i="10"/>
  <c r="Q222" i="10"/>
  <c r="Y222" i="10"/>
  <c r="T222" i="10"/>
  <c r="N222" i="10"/>
  <c r="V222" i="10"/>
  <c r="AB222" i="10" s="1"/>
  <c r="O222" i="10"/>
  <c r="P222" i="10"/>
  <c r="S222" i="10"/>
  <c r="U222" i="10"/>
  <c r="W222" i="10"/>
  <c r="X222" i="10"/>
  <c r="P254" i="10"/>
  <c r="X254" i="10"/>
  <c r="Q254" i="10"/>
  <c r="Y254" i="10"/>
  <c r="S254" i="10"/>
  <c r="T254" i="10"/>
  <c r="U254" i="10"/>
  <c r="N254" i="10"/>
  <c r="V254" i="10"/>
  <c r="AB254" i="10" s="1"/>
  <c r="W254" i="10"/>
  <c r="O254" i="10"/>
  <c r="S286" i="10"/>
  <c r="T286" i="10"/>
  <c r="U286" i="10"/>
  <c r="N286" i="10"/>
  <c r="V286" i="10"/>
  <c r="AB286" i="10" s="1"/>
  <c r="O286" i="10"/>
  <c r="W286" i="10"/>
  <c r="P286" i="10"/>
  <c r="X286" i="10"/>
  <c r="Q286" i="10"/>
  <c r="Y286" i="10"/>
  <c r="Q480" i="10"/>
  <c r="Y480" i="10"/>
  <c r="S480" i="10"/>
  <c r="T480" i="10"/>
  <c r="U480" i="10"/>
  <c r="N480" i="10"/>
  <c r="V480" i="10"/>
  <c r="AB480" i="10" s="1"/>
  <c r="O480" i="10"/>
  <c r="W480" i="10"/>
  <c r="P480" i="10"/>
  <c r="X480" i="10"/>
  <c r="O552" i="10"/>
  <c r="W552" i="10"/>
  <c r="P552" i="10"/>
  <c r="X552" i="10"/>
  <c r="Q552" i="10"/>
  <c r="Y552" i="10"/>
  <c r="S552" i="10"/>
  <c r="T552" i="10"/>
  <c r="U552" i="10"/>
  <c r="N552" i="10"/>
  <c r="V552" i="10"/>
  <c r="AB552" i="10" s="1"/>
  <c r="O560" i="10"/>
  <c r="W560" i="10"/>
  <c r="P560" i="10"/>
  <c r="X560" i="10"/>
  <c r="Q560" i="10"/>
  <c r="Y560" i="10"/>
  <c r="S560" i="10"/>
  <c r="T560" i="10"/>
  <c r="U560" i="10"/>
  <c r="N560" i="10"/>
  <c r="V560" i="10"/>
  <c r="AB560" i="10" s="1"/>
  <c r="O576" i="10"/>
  <c r="W576" i="10"/>
  <c r="P576" i="10"/>
  <c r="X576" i="10"/>
  <c r="Q576" i="10"/>
  <c r="Y576" i="10"/>
  <c r="S576" i="10"/>
  <c r="T576" i="10"/>
  <c r="U576" i="10"/>
  <c r="N576" i="10"/>
  <c r="V576" i="10"/>
  <c r="AB576" i="10" s="1"/>
  <c r="O608" i="10"/>
  <c r="W608" i="10"/>
  <c r="P608" i="10"/>
  <c r="X608" i="10"/>
  <c r="Q608" i="10"/>
  <c r="Y608" i="10"/>
  <c r="S608" i="10"/>
  <c r="T608" i="10"/>
  <c r="U608" i="10"/>
  <c r="N608" i="10"/>
  <c r="V608" i="10"/>
  <c r="AB608" i="10" s="1"/>
  <c r="S619" i="10"/>
  <c r="T619" i="10"/>
  <c r="U619" i="10"/>
  <c r="N619" i="10"/>
  <c r="V619" i="10"/>
  <c r="O619" i="10"/>
  <c r="W619" i="10"/>
  <c r="P619" i="10"/>
  <c r="X619" i="10"/>
  <c r="Q619" i="10"/>
  <c r="Y619" i="10"/>
  <c r="O638" i="10"/>
  <c r="W638" i="10"/>
  <c r="P638" i="10"/>
  <c r="X638" i="10"/>
  <c r="Q638" i="10"/>
  <c r="S638" i="10"/>
  <c r="T638" i="10"/>
  <c r="U638" i="10"/>
  <c r="V638" i="10"/>
  <c r="AB638" i="10" s="1"/>
  <c r="Y638" i="10"/>
  <c r="S662" i="10"/>
  <c r="T662" i="10"/>
  <c r="U662" i="10"/>
  <c r="N662" i="10"/>
  <c r="V662" i="10"/>
  <c r="O662" i="10"/>
  <c r="W662" i="10"/>
  <c r="P662" i="10"/>
  <c r="X662" i="10"/>
  <c r="Q662" i="10"/>
  <c r="Y662" i="10"/>
  <c r="S670" i="10"/>
  <c r="T670" i="10"/>
  <c r="U670" i="10"/>
  <c r="N670" i="10"/>
  <c r="V670" i="10"/>
  <c r="AB670" i="10" s="1"/>
  <c r="O670" i="10"/>
  <c r="W670" i="10"/>
  <c r="P670" i="10"/>
  <c r="X670" i="10"/>
  <c r="Q670" i="10"/>
  <c r="S678" i="10"/>
  <c r="T678" i="10"/>
  <c r="U678" i="10"/>
  <c r="N678" i="10"/>
  <c r="V678" i="10"/>
  <c r="O678" i="10"/>
  <c r="W678" i="10"/>
  <c r="P678" i="10"/>
  <c r="X678" i="10"/>
  <c r="Q678" i="10"/>
  <c r="Y678" i="10"/>
  <c r="S686" i="10"/>
  <c r="T686" i="10"/>
  <c r="U686" i="10"/>
  <c r="N686" i="10"/>
  <c r="V686" i="10"/>
  <c r="AB686" i="10" s="1"/>
  <c r="O686" i="10"/>
  <c r="W686" i="10"/>
  <c r="P686" i="10"/>
  <c r="X686" i="10"/>
  <c r="Q686" i="10"/>
  <c r="S710" i="10"/>
  <c r="T710" i="10"/>
  <c r="U710" i="10"/>
  <c r="N710" i="10"/>
  <c r="V710" i="10"/>
  <c r="AB710" i="10" s="1"/>
  <c r="O710" i="10"/>
  <c r="W710" i="10"/>
  <c r="P710" i="10"/>
  <c r="X710" i="10"/>
  <c r="Q710" i="10"/>
  <c r="Y710" i="10"/>
  <c r="Q805" i="10"/>
  <c r="Y805" i="10"/>
  <c r="S805" i="10"/>
  <c r="T805" i="10"/>
  <c r="U805" i="10"/>
  <c r="O805" i="10"/>
  <c r="W805" i="10"/>
  <c r="Q821" i="10"/>
  <c r="Y821" i="10"/>
  <c r="S821" i="10"/>
  <c r="T821" i="10"/>
  <c r="U821" i="10"/>
  <c r="O821" i="10"/>
  <c r="W821" i="10"/>
  <c r="Q829" i="10"/>
  <c r="Y829" i="10"/>
  <c r="S829" i="10"/>
  <c r="T829" i="10"/>
  <c r="O829" i="10"/>
  <c r="W829" i="10"/>
  <c r="V833" i="10"/>
  <c r="AB833" i="10" s="1"/>
  <c r="V832" i="10"/>
  <c r="AB832" i="10" s="1"/>
  <c r="U831" i="10"/>
  <c r="Q830" i="10"/>
  <c r="Y828" i="10"/>
  <c r="V823" i="10"/>
  <c r="AB823" i="10" s="1"/>
  <c r="N821" i="10"/>
  <c r="V807" i="10"/>
  <c r="AB807" i="10" s="1"/>
  <c r="N805" i="10"/>
  <c r="X789" i="10"/>
  <c r="X773" i="10"/>
  <c r="X757" i="10"/>
  <c r="U715" i="10"/>
  <c r="Y670" i="10"/>
  <c r="U780" i="10"/>
  <c r="N780" i="10"/>
  <c r="V780" i="10"/>
  <c r="O780" i="10"/>
  <c r="W780" i="10"/>
  <c r="P780" i="10"/>
  <c r="X780" i="10"/>
  <c r="Q780" i="10"/>
  <c r="Y780" i="10"/>
  <c r="S780" i="10"/>
  <c r="N719" i="10"/>
  <c r="V719" i="10"/>
  <c r="AB719" i="10" s="1"/>
  <c r="O719" i="10"/>
  <c r="W719" i="10"/>
  <c r="P719" i="10"/>
  <c r="X719" i="10"/>
  <c r="Q719" i="10"/>
  <c r="Y719" i="10"/>
  <c r="S719" i="10"/>
  <c r="T719" i="10"/>
  <c r="U719" i="10"/>
  <c r="S650" i="10"/>
  <c r="T650" i="10"/>
  <c r="U650" i="10"/>
  <c r="N650" i="10"/>
  <c r="V650" i="10"/>
  <c r="AB650" i="10" s="1"/>
  <c r="O650" i="10"/>
  <c r="W650" i="10"/>
  <c r="P650" i="10"/>
  <c r="X650" i="10"/>
  <c r="Q650" i="10"/>
  <c r="Y650" i="10"/>
  <c r="U511" i="10"/>
  <c r="P436" i="10"/>
  <c r="Q436" i="10"/>
  <c r="S436" i="10"/>
  <c r="Y436" i="10"/>
  <c r="V257" i="10"/>
  <c r="AB257" i="10" s="1"/>
  <c r="N126" i="10"/>
  <c r="S139" i="10"/>
  <c r="T139" i="10"/>
  <c r="U139" i="10"/>
  <c r="N139" i="10"/>
  <c r="V139" i="10"/>
  <c r="AB139" i="10" s="1"/>
  <c r="O139" i="10"/>
  <c r="W139" i="10"/>
  <c r="P139" i="10"/>
  <c r="X139" i="10"/>
  <c r="Q139" i="10"/>
  <c r="Y139" i="10"/>
  <c r="S163" i="10"/>
  <c r="T163" i="10"/>
  <c r="U163" i="10"/>
  <c r="N163" i="10"/>
  <c r="V163" i="10"/>
  <c r="AB163" i="10" s="1"/>
  <c r="O163" i="10"/>
  <c r="W163" i="10"/>
  <c r="P163" i="10"/>
  <c r="X163" i="10"/>
  <c r="Q163" i="10"/>
  <c r="Y163" i="10"/>
  <c r="U227" i="10"/>
  <c r="P227" i="10"/>
  <c r="X227" i="10"/>
  <c r="S227" i="10"/>
  <c r="T227" i="10"/>
  <c r="V227" i="10"/>
  <c r="AB227" i="10" s="1"/>
  <c r="W227" i="10"/>
  <c r="Y227" i="10"/>
  <c r="N227" i="10"/>
  <c r="O227" i="10"/>
  <c r="Q227" i="10"/>
  <c r="T243" i="10"/>
  <c r="U243" i="10"/>
  <c r="N243" i="10"/>
  <c r="V243" i="10"/>
  <c r="AB243" i="10" s="1"/>
  <c r="O243" i="10"/>
  <c r="W243" i="10"/>
  <c r="P243" i="10"/>
  <c r="X243" i="10"/>
  <c r="Q243" i="10"/>
  <c r="Y243" i="10"/>
  <c r="S243" i="10"/>
  <c r="T267" i="10"/>
  <c r="U267" i="10"/>
  <c r="O267" i="10"/>
  <c r="W267" i="10"/>
  <c r="Q267" i="10"/>
  <c r="Y267" i="10"/>
  <c r="N267" i="10"/>
  <c r="P267" i="10"/>
  <c r="S267" i="10"/>
  <c r="V267" i="10"/>
  <c r="X267" i="10"/>
  <c r="N299" i="10"/>
  <c r="V299" i="10"/>
  <c r="AB299" i="10" s="1"/>
  <c r="O299" i="10"/>
  <c r="W299" i="10"/>
  <c r="P299" i="10"/>
  <c r="X299" i="10"/>
  <c r="Q299" i="10"/>
  <c r="Y299" i="10"/>
  <c r="S299" i="10"/>
  <c r="T299" i="10"/>
  <c r="U299" i="10"/>
  <c r="S326" i="10"/>
  <c r="T326" i="10"/>
  <c r="U326" i="10"/>
  <c r="W326" i="10"/>
  <c r="X326" i="10"/>
  <c r="Y326" i="10"/>
  <c r="N326" i="10"/>
  <c r="O326" i="10"/>
  <c r="P326" i="10"/>
  <c r="Q326" i="10"/>
  <c r="V326" i="10"/>
  <c r="O342" i="10"/>
  <c r="W342" i="10"/>
  <c r="P342" i="10"/>
  <c r="X342" i="10"/>
  <c r="Q342" i="10"/>
  <c r="Y342" i="10"/>
  <c r="S342" i="10"/>
  <c r="T342" i="10"/>
  <c r="U342" i="10"/>
  <c r="N342" i="10"/>
  <c r="V342" i="10"/>
  <c r="U477" i="10"/>
  <c r="N477" i="10"/>
  <c r="V477" i="10"/>
  <c r="AB477" i="10" s="1"/>
  <c r="O477" i="10"/>
  <c r="W477" i="10"/>
  <c r="P477" i="10"/>
  <c r="X477" i="10"/>
  <c r="Q477" i="10"/>
  <c r="Y477" i="10"/>
  <c r="S477" i="10"/>
  <c r="T477" i="10"/>
  <c r="U525" i="10"/>
  <c r="N525" i="10"/>
  <c r="V525" i="10"/>
  <c r="AB525" i="10" s="1"/>
  <c r="O525" i="10"/>
  <c r="W525" i="10"/>
  <c r="P525" i="10"/>
  <c r="X525" i="10"/>
  <c r="Q525" i="10"/>
  <c r="Y525" i="10"/>
  <c r="S525" i="10"/>
  <c r="T525" i="10"/>
  <c r="S549" i="10"/>
  <c r="T549" i="10"/>
  <c r="U549" i="10"/>
  <c r="N549" i="10"/>
  <c r="V549" i="10"/>
  <c r="O549" i="10"/>
  <c r="W549" i="10"/>
  <c r="P549" i="10"/>
  <c r="X549" i="10"/>
  <c r="Q549" i="10"/>
  <c r="Y549" i="10"/>
  <c r="N643" i="10"/>
  <c r="V643" i="10"/>
  <c r="AB643" i="10" s="1"/>
  <c r="O643" i="10"/>
  <c r="W643" i="10"/>
  <c r="P643" i="10"/>
  <c r="X643" i="10"/>
  <c r="Q643" i="10"/>
  <c r="Y643" i="10"/>
  <c r="S643" i="10"/>
  <c r="T643" i="10"/>
  <c r="U643" i="10"/>
  <c r="Q717" i="1"/>
  <c r="Q562" i="1"/>
  <c r="Q341" i="1"/>
  <c r="Q146" i="1"/>
  <c r="Q809" i="1"/>
  <c r="Q755" i="1"/>
  <c r="Q815" i="10"/>
  <c r="Y815" i="10"/>
  <c r="S815" i="10"/>
  <c r="T815" i="10"/>
  <c r="U815" i="10"/>
  <c r="O815" i="10"/>
  <c r="W815" i="10"/>
  <c r="Q791" i="10"/>
  <c r="Y791" i="10"/>
  <c r="S791" i="10"/>
  <c r="T791" i="10"/>
  <c r="U791" i="10"/>
  <c r="N791" i="10"/>
  <c r="V791" i="10"/>
  <c r="AB791" i="10" s="1"/>
  <c r="O791" i="10"/>
  <c r="W791" i="10"/>
  <c r="U768" i="10"/>
  <c r="N768" i="10"/>
  <c r="V768" i="10"/>
  <c r="AB768" i="10" s="1"/>
  <c r="O768" i="10"/>
  <c r="W768" i="10"/>
  <c r="P768" i="10"/>
  <c r="X768" i="10"/>
  <c r="Q768" i="10"/>
  <c r="Y768" i="10"/>
  <c r="S768" i="10"/>
  <c r="S716" i="10"/>
  <c r="T716" i="10"/>
  <c r="U716" i="10"/>
  <c r="N716" i="10"/>
  <c r="V716" i="10"/>
  <c r="AB716" i="10" s="1"/>
  <c r="O716" i="10"/>
  <c r="W716" i="10"/>
  <c r="P716" i="10"/>
  <c r="X716" i="10"/>
  <c r="Q716" i="10"/>
  <c r="Y716" i="10"/>
  <c r="S674" i="10"/>
  <c r="T674" i="10"/>
  <c r="U674" i="10"/>
  <c r="N674" i="10"/>
  <c r="V674" i="10"/>
  <c r="AB674" i="10" s="1"/>
  <c r="O674" i="10"/>
  <c r="W674" i="10"/>
  <c r="P674" i="10"/>
  <c r="X674" i="10"/>
  <c r="Q674" i="10"/>
  <c r="Y674" i="10"/>
  <c r="V649" i="10"/>
  <c r="AB649" i="10" s="1"/>
  <c r="Q649" i="10"/>
  <c r="T649" i="10"/>
  <c r="S617" i="10"/>
  <c r="T617" i="10"/>
  <c r="U617" i="10"/>
  <c r="N617" i="10"/>
  <c r="V617" i="10"/>
  <c r="AB617" i="10" s="1"/>
  <c r="O617" i="10"/>
  <c r="W617" i="10"/>
  <c r="P617" i="10"/>
  <c r="X617" i="10"/>
  <c r="Q617" i="10"/>
  <c r="Y617" i="10"/>
  <c r="AA591" i="10"/>
  <c r="U588" i="1" s="1"/>
  <c r="V577" i="10"/>
  <c r="AB577" i="10" s="1"/>
  <c r="Q536" i="10"/>
  <c r="Y536" i="10"/>
  <c r="T536" i="10"/>
  <c r="N536" i="10"/>
  <c r="V536" i="10"/>
  <c r="AB536" i="10" s="1"/>
  <c r="O536" i="10"/>
  <c r="W536" i="10"/>
  <c r="X536" i="10"/>
  <c r="P536" i="10"/>
  <c r="S536" i="10"/>
  <c r="U536" i="10"/>
  <c r="Q508" i="10"/>
  <c r="Y508" i="10"/>
  <c r="S508" i="10"/>
  <c r="T508" i="10"/>
  <c r="U508" i="10"/>
  <c r="N508" i="10"/>
  <c r="V508" i="10"/>
  <c r="AB508" i="10" s="1"/>
  <c r="O508" i="10"/>
  <c r="W508" i="10"/>
  <c r="P508" i="10"/>
  <c r="X508" i="10"/>
  <c r="Q490" i="10"/>
  <c r="Y490" i="10"/>
  <c r="S490" i="10"/>
  <c r="T490" i="10"/>
  <c r="U490" i="10"/>
  <c r="N490" i="10"/>
  <c r="V490" i="10"/>
  <c r="AB490" i="10" s="1"/>
  <c r="O490" i="10"/>
  <c r="W490" i="10"/>
  <c r="P490" i="10"/>
  <c r="X490" i="10"/>
  <c r="AA449" i="10"/>
  <c r="U446" i="1" s="1"/>
  <c r="O434" i="10"/>
  <c r="W434" i="10"/>
  <c r="P434" i="10"/>
  <c r="X434" i="10"/>
  <c r="T434" i="10"/>
  <c r="U434" i="10"/>
  <c r="Y434" i="10"/>
  <c r="N434" i="10"/>
  <c r="Q434" i="10"/>
  <c r="S434" i="10"/>
  <c r="V434" i="10"/>
  <c r="AB434" i="10" s="1"/>
  <c r="S405" i="10"/>
  <c r="T405" i="10"/>
  <c r="U405" i="10"/>
  <c r="N405" i="10"/>
  <c r="V405" i="10"/>
  <c r="AB405" i="10" s="1"/>
  <c r="O405" i="10"/>
  <c r="W405" i="10"/>
  <c r="P405" i="10"/>
  <c r="X405" i="10"/>
  <c r="Q405" i="10"/>
  <c r="Y405" i="10"/>
  <c r="O380" i="10"/>
  <c r="W380" i="10"/>
  <c r="P380" i="10"/>
  <c r="X380" i="10"/>
  <c r="Q380" i="10"/>
  <c r="Y380" i="10"/>
  <c r="S380" i="10"/>
  <c r="T380" i="10"/>
  <c r="U380" i="10"/>
  <c r="N380" i="10"/>
  <c r="V380" i="10"/>
  <c r="AB380" i="10" s="1"/>
  <c r="S324" i="10"/>
  <c r="T324" i="10"/>
  <c r="U324" i="10"/>
  <c r="O324" i="10"/>
  <c r="P324" i="10"/>
  <c r="Q324" i="10"/>
  <c r="V324" i="10"/>
  <c r="AB324" i="10" s="1"/>
  <c r="W324" i="10"/>
  <c r="X324" i="10"/>
  <c r="Y324" i="10"/>
  <c r="N324" i="10"/>
  <c r="N295" i="10"/>
  <c r="V295" i="10"/>
  <c r="AB295" i="10" s="1"/>
  <c r="O295" i="10"/>
  <c r="W295" i="10"/>
  <c r="P295" i="10"/>
  <c r="X295" i="10"/>
  <c r="Q295" i="10"/>
  <c r="Y295" i="10"/>
  <c r="S295" i="10"/>
  <c r="T295" i="10"/>
  <c r="U295" i="10"/>
  <c r="N281" i="10"/>
  <c r="V281" i="10"/>
  <c r="AB281" i="10" s="1"/>
  <c r="O281" i="10"/>
  <c r="W281" i="10"/>
  <c r="P281" i="10"/>
  <c r="X281" i="10"/>
  <c r="Q281" i="10"/>
  <c r="Y281" i="10"/>
  <c r="S281" i="10"/>
  <c r="T281" i="10"/>
  <c r="U281" i="10"/>
  <c r="T255" i="10"/>
  <c r="U255" i="10"/>
  <c r="N255" i="10"/>
  <c r="V255" i="10"/>
  <c r="AB255" i="10" s="1"/>
  <c r="O255" i="10"/>
  <c r="W255" i="10"/>
  <c r="P255" i="10"/>
  <c r="X255" i="10"/>
  <c r="Q255" i="10"/>
  <c r="Y255" i="10"/>
  <c r="S255" i="10"/>
  <c r="Q226" i="10"/>
  <c r="Y226" i="10"/>
  <c r="T226" i="10"/>
  <c r="N226" i="10"/>
  <c r="V226" i="10"/>
  <c r="AB226" i="10" s="1"/>
  <c r="S226" i="10"/>
  <c r="U226" i="10"/>
  <c r="W226" i="10"/>
  <c r="X226" i="10"/>
  <c r="O226" i="10"/>
  <c r="P226" i="10"/>
  <c r="P198" i="10"/>
  <c r="S153" i="10"/>
  <c r="T153" i="10"/>
  <c r="U153" i="10"/>
  <c r="N153" i="10"/>
  <c r="V153" i="10"/>
  <c r="O153" i="10"/>
  <c r="W153" i="10"/>
  <c r="P153" i="10"/>
  <c r="X153" i="10"/>
  <c r="Q153" i="10"/>
  <c r="Y153" i="10"/>
  <c r="Q106" i="10"/>
  <c r="Y106" i="10"/>
  <c r="S106" i="10"/>
  <c r="T106" i="10"/>
  <c r="N106" i="10"/>
  <c r="V106" i="10"/>
  <c r="AB106" i="10" s="1"/>
  <c r="O106" i="10"/>
  <c r="W106" i="10"/>
  <c r="P106" i="10"/>
  <c r="U106" i="10"/>
  <c r="X106" i="10"/>
  <c r="N89" i="10"/>
  <c r="V89" i="10"/>
  <c r="AB89" i="10" s="1"/>
  <c r="P89" i="10"/>
  <c r="X89" i="10"/>
  <c r="Q89" i="10"/>
  <c r="Y89" i="10"/>
  <c r="S89" i="10"/>
  <c r="O89" i="10"/>
  <c r="T89" i="10"/>
  <c r="U89" i="10"/>
  <c r="W89" i="10"/>
  <c r="O52" i="10"/>
  <c r="W52" i="10"/>
  <c r="P52" i="10"/>
  <c r="X52" i="10"/>
  <c r="S52" i="10"/>
  <c r="N52" i="10"/>
  <c r="T52" i="10"/>
  <c r="U52" i="10"/>
  <c r="Y52" i="10"/>
  <c r="V52" i="10"/>
  <c r="AB52" i="10" s="1"/>
  <c r="Q52" i="10"/>
  <c r="O18" i="10"/>
  <c r="W18" i="10"/>
  <c r="P18" i="10"/>
  <c r="X18" i="10"/>
  <c r="S18" i="10"/>
  <c r="N18" i="10"/>
  <c r="T18" i="10"/>
  <c r="U18" i="10"/>
  <c r="V18" i="10"/>
  <c r="Y18" i="10"/>
  <c r="Q18" i="10"/>
  <c r="S29" i="10"/>
  <c r="T29" i="10"/>
  <c r="N29" i="10"/>
  <c r="V29" i="10"/>
  <c r="AB29" i="10" s="1"/>
  <c r="O29" i="10"/>
  <c r="W29" i="10"/>
  <c r="P29" i="10"/>
  <c r="U29" i="10"/>
  <c r="X29" i="10"/>
  <c r="Y29" i="10"/>
  <c r="Q29" i="10"/>
  <c r="Q104" i="10"/>
  <c r="Y104" i="10"/>
  <c r="S104" i="10"/>
  <c r="T104" i="10"/>
  <c r="N104" i="10"/>
  <c r="V104" i="10"/>
  <c r="AB104" i="10" s="1"/>
  <c r="O104" i="10"/>
  <c r="W104" i="10"/>
  <c r="P104" i="10"/>
  <c r="U104" i="10"/>
  <c r="X104" i="10"/>
  <c r="S131" i="10"/>
  <c r="T131" i="10"/>
  <c r="U131" i="10"/>
  <c r="N131" i="10"/>
  <c r="V131" i="10"/>
  <c r="O131" i="10"/>
  <c r="W131" i="10"/>
  <c r="P131" i="10"/>
  <c r="X131" i="10"/>
  <c r="Q131" i="10"/>
  <c r="Y131" i="10"/>
  <c r="Q190" i="10"/>
  <c r="Y190" i="10"/>
  <c r="T190" i="10"/>
  <c r="U190" i="10"/>
  <c r="N190" i="10"/>
  <c r="V190" i="10"/>
  <c r="AB190" i="10" s="1"/>
  <c r="P190" i="10"/>
  <c r="X190" i="10"/>
  <c r="W190" i="10"/>
  <c r="O190" i="10"/>
  <c r="S190" i="10"/>
  <c r="Q206" i="10"/>
  <c r="Y206" i="10"/>
  <c r="T206" i="10"/>
  <c r="U206" i="10"/>
  <c r="N206" i="10"/>
  <c r="V206" i="10"/>
  <c r="AB206" i="10" s="1"/>
  <c r="P206" i="10"/>
  <c r="X206" i="10"/>
  <c r="W206" i="10"/>
  <c r="O206" i="10"/>
  <c r="S206" i="10"/>
  <c r="Q230" i="10"/>
  <c r="Y230" i="10"/>
  <c r="T230" i="10"/>
  <c r="N230" i="10"/>
  <c r="V230" i="10"/>
  <c r="U230" i="10"/>
  <c r="W230" i="10"/>
  <c r="X230" i="10"/>
  <c r="E6" i="35" s="1"/>
  <c r="O230" i="10"/>
  <c r="P230" i="10"/>
  <c r="S230" i="10"/>
  <c r="U461" i="10"/>
  <c r="N461" i="10"/>
  <c r="V461" i="10"/>
  <c r="AB461" i="10" s="1"/>
  <c r="O461" i="10"/>
  <c r="W461" i="10"/>
  <c r="P461" i="10"/>
  <c r="X461" i="10"/>
  <c r="Q461" i="10"/>
  <c r="Y461" i="10"/>
  <c r="S461" i="10"/>
  <c r="T461" i="10"/>
  <c r="Q504" i="10"/>
  <c r="Y504" i="10"/>
  <c r="S504" i="10"/>
  <c r="T504" i="10"/>
  <c r="U504" i="10"/>
  <c r="N504" i="10"/>
  <c r="V504" i="10"/>
  <c r="O504" i="10"/>
  <c r="W504" i="10"/>
  <c r="P504" i="10"/>
  <c r="X504" i="10"/>
  <c r="Q512" i="10"/>
  <c r="Y512" i="10"/>
  <c r="S512" i="10"/>
  <c r="T512" i="10"/>
  <c r="U512" i="10"/>
  <c r="N512" i="10"/>
  <c r="V512" i="10"/>
  <c r="O512" i="10"/>
  <c r="W512" i="10"/>
  <c r="P512" i="10"/>
  <c r="X512" i="10"/>
  <c r="O544" i="10"/>
  <c r="W544" i="10"/>
  <c r="P544" i="10"/>
  <c r="X544" i="10"/>
  <c r="Q544" i="10"/>
  <c r="Y544" i="10"/>
  <c r="S544" i="10"/>
  <c r="T544" i="10"/>
  <c r="U544" i="10"/>
  <c r="N544" i="10"/>
  <c r="V544" i="10"/>
  <c r="AB544" i="10" s="1"/>
  <c r="O568" i="10"/>
  <c r="W568" i="10"/>
  <c r="P568" i="10"/>
  <c r="X568" i="10"/>
  <c r="Q568" i="10"/>
  <c r="Y568" i="10"/>
  <c r="S568" i="10"/>
  <c r="T568" i="10"/>
  <c r="U568" i="10"/>
  <c r="N568" i="10"/>
  <c r="V568" i="10"/>
  <c r="AB568" i="10" s="1"/>
  <c r="Q624" i="1"/>
  <c r="Q549" i="1"/>
  <c r="Q484" i="1"/>
  <c r="Q469" i="1"/>
  <c r="Q102" i="1"/>
  <c r="Q84" i="1"/>
  <c r="Q53" i="1"/>
  <c r="Q97" i="1"/>
  <c r="Q825" i="10"/>
  <c r="Y825" i="10"/>
  <c r="S825" i="10"/>
  <c r="T825" i="10"/>
  <c r="U825" i="10"/>
  <c r="O825" i="10"/>
  <c r="W825" i="10"/>
  <c r="Q813" i="10"/>
  <c r="Y813" i="10"/>
  <c r="S813" i="10"/>
  <c r="T813" i="10"/>
  <c r="U813" i="10"/>
  <c r="O813" i="10"/>
  <c r="W813" i="10"/>
  <c r="AA788" i="10"/>
  <c r="U785" i="1" s="1"/>
  <c r="Q777" i="10"/>
  <c r="Y777" i="10"/>
  <c r="S777" i="10"/>
  <c r="T777" i="10"/>
  <c r="U777" i="10"/>
  <c r="N777" i="10"/>
  <c r="V777" i="10"/>
  <c r="O777" i="10"/>
  <c r="W777" i="10"/>
  <c r="Q767" i="10"/>
  <c r="Y767" i="10"/>
  <c r="S767" i="10"/>
  <c r="T767" i="10"/>
  <c r="U767" i="10"/>
  <c r="N767" i="10"/>
  <c r="V767" i="10"/>
  <c r="AB767" i="10" s="1"/>
  <c r="O767" i="10"/>
  <c r="W767" i="10"/>
  <c r="Q753" i="10"/>
  <c r="Y753" i="10"/>
  <c r="S753" i="10"/>
  <c r="T753" i="10"/>
  <c r="U753" i="10"/>
  <c r="N753" i="10"/>
  <c r="V753" i="10"/>
  <c r="AB753" i="10" s="1"/>
  <c r="O753" i="10"/>
  <c r="W753" i="10"/>
  <c r="Q743" i="10"/>
  <c r="Y743" i="10"/>
  <c r="S743" i="10"/>
  <c r="T743" i="10"/>
  <c r="U743" i="10"/>
  <c r="N743" i="10"/>
  <c r="V743" i="10"/>
  <c r="AB743" i="10" s="1"/>
  <c r="O743" i="10"/>
  <c r="W743" i="10"/>
  <c r="AA729" i="10"/>
  <c r="U726" i="1" s="1"/>
  <c r="S700" i="10"/>
  <c r="T700" i="10"/>
  <c r="U700" i="10"/>
  <c r="N700" i="10"/>
  <c r="V700" i="10"/>
  <c r="AB700" i="10" s="1"/>
  <c r="O700" i="10"/>
  <c r="W700" i="10"/>
  <c r="P700" i="10"/>
  <c r="X700" i="10"/>
  <c r="Q700" i="10"/>
  <c r="Y700" i="10"/>
  <c r="N673" i="10"/>
  <c r="V673" i="10"/>
  <c r="O673" i="10"/>
  <c r="W673" i="10"/>
  <c r="P673" i="10"/>
  <c r="X673" i="10"/>
  <c r="Q673" i="10"/>
  <c r="Y673" i="10"/>
  <c r="S673" i="10"/>
  <c r="T673" i="10"/>
  <c r="U673" i="10"/>
  <c r="S658" i="10"/>
  <c r="T658" i="10"/>
  <c r="U658" i="10"/>
  <c r="N658" i="10"/>
  <c r="V658" i="10"/>
  <c r="AB658" i="10" s="1"/>
  <c r="O658" i="10"/>
  <c r="W658" i="10"/>
  <c r="P658" i="10"/>
  <c r="X658" i="10"/>
  <c r="Q658" i="10"/>
  <c r="Y658" i="10"/>
  <c r="S648" i="10"/>
  <c r="T648" i="10"/>
  <c r="U648" i="10"/>
  <c r="N648" i="10"/>
  <c r="V648" i="10"/>
  <c r="O648" i="10"/>
  <c r="W648" i="10"/>
  <c r="P648" i="10"/>
  <c r="X648" i="10"/>
  <c r="Q648" i="10"/>
  <c r="Y648" i="10"/>
  <c r="S633" i="10"/>
  <c r="T633" i="10"/>
  <c r="N633" i="10"/>
  <c r="V633" i="10"/>
  <c r="AB633" i="10" s="1"/>
  <c r="P633" i="10"/>
  <c r="X633" i="10"/>
  <c r="Q633" i="10"/>
  <c r="U633" i="10"/>
  <c r="W633" i="10"/>
  <c r="Y633" i="10"/>
  <c r="O633" i="10"/>
  <c r="O600" i="10"/>
  <c r="W600" i="10"/>
  <c r="P600" i="10"/>
  <c r="X600" i="10"/>
  <c r="Q600" i="10"/>
  <c r="Y600" i="10"/>
  <c r="S600" i="10"/>
  <c r="T600" i="10"/>
  <c r="U600" i="10"/>
  <c r="N600" i="10"/>
  <c r="V600" i="10"/>
  <c r="AB600" i="10" s="1"/>
  <c r="AA575" i="10"/>
  <c r="U572" i="1" s="1"/>
  <c r="O546" i="10"/>
  <c r="W546" i="10"/>
  <c r="P546" i="10"/>
  <c r="X546" i="10"/>
  <c r="Q546" i="10"/>
  <c r="Y546" i="10"/>
  <c r="S546" i="10"/>
  <c r="T546" i="10"/>
  <c r="U546" i="10"/>
  <c r="N546" i="10"/>
  <c r="V546" i="10"/>
  <c r="AB546" i="10" s="1"/>
  <c r="AA535" i="10"/>
  <c r="U532" i="1" s="1"/>
  <c r="Q506" i="10"/>
  <c r="Y506" i="10"/>
  <c r="S506" i="10"/>
  <c r="T506" i="10"/>
  <c r="U506" i="10"/>
  <c r="N506" i="10"/>
  <c r="V506" i="10"/>
  <c r="AB506" i="10" s="1"/>
  <c r="O506" i="10"/>
  <c r="W506" i="10"/>
  <c r="P506" i="10"/>
  <c r="X506" i="10"/>
  <c r="AA458" i="10"/>
  <c r="U455" i="1" s="1"/>
  <c r="AA447" i="10"/>
  <c r="U444" i="1" s="1"/>
  <c r="AA433" i="10"/>
  <c r="U430" i="1" s="1"/>
  <c r="O404" i="10"/>
  <c r="W404" i="10"/>
  <c r="P404" i="10"/>
  <c r="X404" i="10"/>
  <c r="Q404" i="10"/>
  <c r="Y404" i="10"/>
  <c r="S404" i="10"/>
  <c r="T404" i="10"/>
  <c r="U404" i="10"/>
  <c r="N404" i="10"/>
  <c r="V404" i="10"/>
  <c r="AB404" i="10" s="1"/>
  <c r="O392" i="10"/>
  <c r="W392" i="10"/>
  <c r="P392" i="10"/>
  <c r="X392" i="10"/>
  <c r="Q392" i="10"/>
  <c r="Y392" i="10"/>
  <c r="S392" i="10"/>
  <c r="T392" i="10"/>
  <c r="U392" i="10"/>
  <c r="N392" i="10"/>
  <c r="V392" i="10"/>
  <c r="AB392" i="10" s="1"/>
  <c r="O364" i="10"/>
  <c r="W364" i="10"/>
  <c r="P364" i="10"/>
  <c r="X364" i="10"/>
  <c r="Q364" i="10"/>
  <c r="Y364" i="10"/>
  <c r="S364" i="10"/>
  <c r="T364" i="10"/>
  <c r="U364" i="10"/>
  <c r="N364" i="10"/>
  <c r="V364" i="10"/>
  <c r="AB364" i="10" s="1"/>
  <c r="S308" i="10"/>
  <c r="T308" i="10"/>
  <c r="U308" i="10"/>
  <c r="N308" i="10"/>
  <c r="V308" i="10"/>
  <c r="AB308" i="10" s="1"/>
  <c r="O308" i="10"/>
  <c r="W308" i="10"/>
  <c r="P308" i="10"/>
  <c r="X308" i="10"/>
  <c r="Y308" i="10"/>
  <c r="Q308" i="10"/>
  <c r="U225" i="10"/>
  <c r="P225" i="10"/>
  <c r="X225" i="10"/>
  <c r="Q225" i="10"/>
  <c r="S225" i="10"/>
  <c r="T225" i="10"/>
  <c r="V225" i="10"/>
  <c r="AB225" i="10" s="1"/>
  <c r="W225" i="10"/>
  <c r="Y225" i="10"/>
  <c r="N225" i="10"/>
  <c r="O225" i="10"/>
  <c r="Q196" i="10"/>
  <c r="Y196" i="10"/>
  <c r="T196" i="10"/>
  <c r="U196" i="10"/>
  <c r="N196" i="10"/>
  <c r="V196" i="10"/>
  <c r="AB196" i="10" s="1"/>
  <c r="P196" i="10"/>
  <c r="X196" i="10"/>
  <c r="O196" i="10"/>
  <c r="S196" i="10"/>
  <c r="W196" i="10"/>
  <c r="AA181" i="10"/>
  <c r="U178" i="1" s="1"/>
  <c r="AA166" i="10"/>
  <c r="U163" i="1" s="1"/>
  <c r="S137" i="10"/>
  <c r="T137" i="10"/>
  <c r="U137" i="10"/>
  <c r="N137" i="10"/>
  <c r="V137" i="10"/>
  <c r="AB137" i="10" s="1"/>
  <c r="O137" i="10"/>
  <c r="W137" i="10"/>
  <c r="P137" i="10"/>
  <c r="X137" i="10"/>
  <c r="Q137" i="10"/>
  <c r="Y137" i="10"/>
  <c r="AA31" i="10"/>
  <c r="U28" i="1" s="1"/>
  <c r="S9" i="10"/>
  <c r="T9" i="10"/>
  <c r="N9" i="10"/>
  <c r="V9" i="10"/>
  <c r="AB9" i="10" s="1"/>
  <c r="O9" i="10"/>
  <c r="W9" i="10"/>
  <c r="P9" i="10"/>
  <c r="Q9" i="10"/>
  <c r="U9" i="10"/>
  <c r="X9" i="10"/>
  <c r="AC9" i="10" s="1"/>
  <c r="Y9" i="10"/>
  <c r="O12" i="10"/>
  <c r="W12" i="10"/>
  <c r="P12" i="10"/>
  <c r="X12" i="10"/>
  <c r="S12" i="10"/>
  <c r="N12" i="10"/>
  <c r="Q12" i="10"/>
  <c r="T12" i="10"/>
  <c r="U12" i="10"/>
  <c r="AB12" i="10"/>
  <c r="Y12" i="10"/>
  <c r="O24" i="10"/>
  <c r="W24" i="10"/>
  <c r="P24" i="10"/>
  <c r="X24" i="10"/>
  <c r="S24" i="10"/>
  <c r="N24" i="10"/>
  <c r="Q24" i="10"/>
  <c r="T24" i="10"/>
  <c r="U24" i="10"/>
  <c r="V24" i="10"/>
  <c r="AB24" i="10" s="1"/>
  <c r="Y24" i="10"/>
  <c r="S35" i="10"/>
  <c r="T35" i="10"/>
  <c r="N35" i="10"/>
  <c r="V35" i="10"/>
  <c r="AB35" i="10" s="1"/>
  <c r="O35" i="10"/>
  <c r="W35" i="10"/>
  <c r="P35" i="10"/>
  <c r="Q35" i="10"/>
  <c r="U35" i="10"/>
  <c r="X35" i="10"/>
  <c r="Y35" i="10"/>
  <c r="S43" i="10"/>
  <c r="T43" i="10"/>
  <c r="N43" i="10"/>
  <c r="V43" i="10"/>
  <c r="AB43" i="10" s="1"/>
  <c r="O43" i="10"/>
  <c r="W43" i="10"/>
  <c r="P43" i="10"/>
  <c r="Q43" i="10"/>
  <c r="U43" i="10"/>
  <c r="X43" i="10"/>
  <c r="Y43" i="10"/>
  <c r="S51" i="10"/>
  <c r="T51" i="10"/>
  <c r="N51" i="10"/>
  <c r="V51" i="10"/>
  <c r="AB51" i="10" s="1"/>
  <c r="O51" i="10"/>
  <c r="W51" i="10"/>
  <c r="P51" i="10"/>
  <c r="Q51" i="10"/>
  <c r="U51" i="10"/>
  <c r="X51" i="10"/>
  <c r="Y51" i="10"/>
  <c r="S59" i="10"/>
  <c r="T59" i="10"/>
  <c r="N59" i="10"/>
  <c r="V59" i="10"/>
  <c r="AB59" i="10" s="1"/>
  <c r="O59" i="10"/>
  <c r="W59" i="10"/>
  <c r="P59" i="10"/>
  <c r="Q59" i="10"/>
  <c r="U59" i="10"/>
  <c r="X59" i="10"/>
  <c r="Y59" i="10"/>
  <c r="O67" i="10"/>
  <c r="W67" i="10"/>
  <c r="U67" i="10"/>
  <c r="N67" i="10"/>
  <c r="X67" i="10"/>
  <c r="E5" i="35" s="1"/>
  <c r="P67" i="10"/>
  <c r="Y67" i="10"/>
  <c r="Q67" i="10"/>
  <c r="S67" i="10"/>
  <c r="T67" i="10"/>
  <c r="V67" i="10"/>
  <c r="AB67" i="10" s="1"/>
  <c r="N75" i="10"/>
  <c r="V75" i="10"/>
  <c r="AB75" i="10" s="1"/>
  <c r="P75" i="10"/>
  <c r="X75" i="10"/>
  <c r="Q75" i="10"/>
  <c r="Y75" i="10"/>
  <c r="S75" i="10"/>
  <c r="T75" i="10"/>
  <c r="U75" i="10"/>
  <c r="W75" i="10"/>
  <c r="O75" i="10"/>
  <c r="N83" i="10"/>
  <c r="V83" i="10"/>
  <c r="AB83" i="10" s="1"/>
  <c r="P83" i="10"/>
  <c r="X83" i="10"/>
  <c r="Q83" i="10"/>
  <c r="Y83" i="10"/>
  <c r="S83" i="10"/>
  <c r="T83" i="10"/>
  <c r="U83" i="10"/>
  <c r="W83" i="10"/>
  <c r="O83" i="10"/>
  <c r="N91" i="10"/>
  <c r="V91" i="10"/>
  <c r="AB91" i="10" s="1"/>
  <c r="P91" i="10"/>
  <c r="X91" i="10"/>
  <c r="Q91" i="10"/>
  <c r="Y91" i="10"/>
  <c r="S91" i="10"/>
  <c r="T91" i="10"/>
  <c r="U91" i="10"/>
  <c r="W91" i="10"/>
  <c r="O91" i="10"/>
  <c r="U99" i="10"/>
  <c r="N99" i="10"/>
  <c r="V99" i="10"/>
  <c r="AB99" i="10" s="1"/>
  <c r="O99" i="10"/>
  <c r="W99" i="10"/>
  <c r="P99" i="10"/>
  <c r="X99" i="10"/>
  <c r="S99" i="10"/>
  <c r="Q99" i="10"/>
  <c r="T99" i="10"/>
  <c r="Y99" i="10"/>
  <c r="U107" i="10"/>
  <c r="N107" i="10"/>
  <c r="V107" i="10"/>
  <c r="O107" i="10"/>
  <c r="W107" i="10"/>
  <c r="P107" i="10"/>
  <c r="X107" i="10"/>
  <c r="S107" i="10"/>
  <c r="Q107" i="10"/>
  <c r="T107" i="10"/>
  <c r="Y107" i="10"/>
  <c r="U115" i="10"/>
  <c r="N115" i="10"/>
  <c r="V115" i="10"/>
  <c r="AB115" i="10" s="1"/>
  <c r="O115" i="10"/>
  <c r="W115" i="10"/>
  <c r="P115" i="10"/>
  <c r="X115" i="10"/>
  <c r="S115" i="10"/>
  <c r="Q115" i="10"/>
  <c r="T115" i="10"/>
  <c r="Y115" i="10"/>
  <c r="O134" i="10"/>
  <c r="W134" i="10"/>
  <c r="P134" i="10"/>
  <c r="X134" i="10"/>
  <c r="Q134" i="10"/>
  <c r="Y134" i="10"/>
  <c r="S134" i="10"/>
  <c r="T134" i="10"/>
  <c r="U134" i="10"/>
  <c r="V134" i="10"/>
  <c r="AB134" i="10" s="1"/>
  <c r="N134" i="10"/>
  <c r="S332" i="10"/>
  <c r="T332" i="10"/>
  <c r="U332" i="10"/>
  <c r="V332" i="10"/>
  <c r="W332" i="10"/>
  <c r="N332" i="10"/>
  <c r="X332" i="10"/>
  <c r="O332" i="10"/>
  <c r="Y332" i="10"/>
  <c r="P332" i="10"/>
  <c r="Q332" i="10"/>
  <c r="S357" i="10"/>
  <c r="T357" i="10"/>
  <c r="U357" i="10"/>
  <c r="N357" i="10"/>
  <c r="V357" i="10"/>
  <c r="AB357" i="10" s="1"/>
  <c r="O357" i="10"/>
  <c r="W357" i="10"/>
  <c r="P357" i="10"/>
  <c r="X357" i="10"/>
  <c r="Q357" i="10"/>
  <c r="Y357" i="10"/>
  <c r="S373" i="10"/>
  <c r="T373" i="10"/>
  <c r="U373" i="10"/>
  <c r="N373" i="10"/>
  <c r="V373" i="10"/>
  <c r="AB373" i="10" s="1"/>
  <c r="O373" i="10"/>
  <c r="W373" i="10"/>
  <c r="P373" i="10"/>
  <c r="X373" i="10"/>
  <c r="Q373" i="10"/>
  <c r="Y373" i="10"/>
  <c r="S381" i="10"/>
  <c r="T381" i="10"/>
  <c r="U381" i="10"/>
  <c r="N381" i="10"/>
  <c r="V381" i="10"/>
  <c r="AB381" i="10" s="1"/>
  <c r="O381" i="10"/>
  <c r="W381" i="10"/>
  <c r="P381" i="10"/>
  <c r="X381" i="10"/>
  <c r="Q381" i="10"/>
  <c r="Y381" i="10"/>
  <c r="S389" i="10"/>
  <c r="T389" i="10"/>
  <c r="U389" i="10"/>
  <c r="N389" i="10"/>
  <c r="V389" i="10"/>
  <c r="AB389" i="10" s="1"/>
  <c r="O389" i="10"/>
  <c r="W389" i="10"/>
  <c r="P389" i="10"/>
  <c r="X389" i="10"/>
  <c r="Q389" i="10"/>
  <c r="Y389" i="10"/>
  <c r="S397" i="10"/>
  <c r="T397" i="10"/>
  <c r="U397" i="10"/>
  <c r="N397" i="10"/>
  <c r="V397" i="10"/>
  <c r="AB397" i="10" s="1"/>
  <c r="O397" i="10"/>
  <c r="W397" i="10"/>
  <c r="P397" i="10"/>
  <c r="X397" i="10"/>
  <c r="Q397" i="10"/>
  <c r="Y397" i="10"/>
  <c r="S421" i="10"/>
  <c r="T421" i="10"/>
  <c r="U421" i="10"/>
  <c r="N421" i="10"/>
  <c r="V421" i="10"/>
  <c r="AB421" i="10" s="1"/>
  <c r="O421" i="10"/>
  <c r="W421" i="10"/>
  <c r="P421" i="10"/>
  <c r="X421" i="10"/>
  <c r="Q421" i="10"/>
  <c r="Y421" i="10"/>
  <c r="S429" i="10"/>
  <c r="T429" i="10"/>
  <c r="N429" i="10"/>
  <c r="V429" i="10"/>
  <c r="AB429" i="10" s="1"/>
  <c r="O429" i="10"/>
  <c r="W429" i="10"/>
  <c r="P429" i="10"/>
  <c r="X429" i="10"/>
  <c r="Q429" i="10"/>
  <c r="Y429" i="10"/>
  <c r="U429" i="10"/>
  <c r="U445" i="10"/>
  <c r="N445" i="10"/>
  <c r="V445" i="10"/>
  <c r="AB445" i="10" s="1"/>
  <c r="O445" i="10"/>
  <c r="W445" i="10"/>
  <c r="P445" i="10"/>
  <c r="X445" i="10"/>
  <c r="Q445" i="10"/>
  <c r="Y445" i="10"/>
  <c r="S445" i="10"/>
  <c r="T445" i="10"/>
  <c r="U453" i="10"/>
  <c r="N453" i="10"/>
  <c r="V453" i="10"/>
  <c r="O453" i="10"/>
  <c r="W453" i="10"/>
  <c r="P453" i="10"/>
  <c r="X453" i="10"/>
  <c r="Q453" i="10"/>
  <c r="Y453" i="10"/>
  <c r="S453" i="10"/>
  <c r="T453" i="10"/>
  <c r="U475" i="10"/>
  <c r="N475" i="10"/>
  <c r="V475" i="10"/>
  <c r="AB475" i="10" s="1"/>
  <c r="O475" i="10"/>
  <c r="W475" i="10"/>
  <c r="P475" i="10"/>
  <c r="X475" i="10"/>
  <c r="Q475" i="10"/>
  <c r="Y475" i="10"/>
  <c r="S475" i="10"/>
  <c r="T475" i="10"/>
  <c r="U483" i="10"/>
  <c r="N483" i="10"/>
  <c r="V483" i="10"/>
  <c r="AB483" i="10" s="1"/>
  <c r="O483" i="10"/>
  <c r="W483" i="10"/>
  <c r="P483" i="10"/>
  <c r="X483" i="10"/>
  <c r="Q483" i="10"/>
  <c r="Y483" i="10"/>
  <c r="S483" i="10"/>
  <c r="T483" i="10"/>
  <c r="U491" i="10"/>
  <c r="N491" i="10"/>
  <c r="V491" i="10"/>
  <c r="O491" i="10"/>
  <c r="W491" i="10"/>
  <c r="P491" i="10"/>
  <c r="X491" i="10"/>
  <c r="Q491" i="10"/>
  <c r="Y491" i="10"/>
  <c r="S491" i="10"/>
  <c r="T491" i="10"/>
  <c r="U499" i="10"/>
  <c r="N499" i="10"/>
  <c r="V499" i="10"/>
  <c r="AB499" i="10" s="1"/>
  <c r="O499" i="10"/>
  <c r="W499" i="10"/>
  <c r="P499" i="10"/>
  <c r="X499" i="10"/>
  <c r="Q499" i="10"/>
  <c r="Y499" i="10"/>
  <c r="S499" i="10"/>
  <c r="T499" i="10"/>
  <c r="U507" i="10"/>
  <c r="N507" i="10"/>
  <c r="V507" i="10"/>
  <c r="AB507" i="10" s="1"/>
  <c r="O507" i="10"/>
  <c r="W507" i="10"/>
  <c r="P507" i="10"/>
  <c r="X507" i="10"/>
  <c r="Q507" i="10"/>
  <c r="Y507" i="10"/>
  <c r="S507" i="10"/>
  <c r="T507" i="10"/>
  <c r="U515" i="10"/>
  <c r="N515" i="10"/>
  <c r="V515" i="10"/>
  <c r="AB515" i="10" s="1"/>
  <c r="O515" i="10"/>
  <c r="W515" i="10"/>
  <c r="P515" i="10"/>
  <c r="X515" i="10"/>
  <c r="Q515" i="10"/>
  <c r="Y515" i="10"/>
  <c r="S515" i="10"/>
  <c r="T515" i="10"/>
  <c r="U523" i="10"/>
  <c r="N523" i="10"/>
  <c r="V523" i="10"/>
  <c r="AB523" i="10" s="1"/>
  <c r="O523" i="10"/>
  <c r="W523" i="10"/>
  <c r="P523" i="10"/>
  <c r="X523" i="10"/>
  <c r="Q523" i="10"/>
  <c r="Y523" i="10"/>
  <c r="S523" i="10"/>
  <c r="T523" i="10"/>
  <c r="U531" i="10"/>
  <c r="N531" i="10"/>
  <c r="V531" i="10"/>
  <c r="AB531" i="10" s="1"/>
  <c r="O531" i="10"/>
  <c r="W531" i="10"/>
  <c r="P531" i="10"/>
  <c r="X531" i="10"/>
  <c r="S531" i="10"/>
  <c r="Q531" i="10"/>
  <c r="T531" i="10"/>
  <c r="Y531" i="10"/>
  <c r="N539" i="10"/>
  <c r="P539" i="10"/>
  <c r="X539" i="10"/>
  <c r="S539" i="10"/>
  <c r="T539" i="10"/>
  <c r="U539" i="10"/>
  <c r="V539" i="10"/>
  <c r="AB539" i="10" s="1"/>
  <c r="W539" i="10"/>
  <c r="O539" i="10"/>
  <c r="Y539" i="10"/>
  <c r="Q539" i="10"/>
  <c r="S547" i="10"/>
  <c r="T547" i="10"/>
  <c r="U547" i="10"/>
  <c r="N547" i="10"/>
  <c r="V547" i="10"/>
  <c r="AB547" i="10" s="1"/>
  <c r="O547" i="10"/>
  <c r="W547" i="10"/>
  <c r="P547" i="10"/>
  <c r="X547" i="10"/>
  <c r="Q547" i="10"/>
  <c r="Y547" i="10"/>
  <c r="S555" i="10"/>
  <c r="T555" i="10"/>
  <c r="U555" i="10"/>
  <c r="N555" i="10"/>
  <c r="V555" i="10"/>
  <c r="AB555" i="10" s="1"/>
  <c r="O555" i="10"/>
  <c r="W555" i="10"/>
  <c r="P555" i="10"/>
  <c r="X555" i="10"/>
  <c r="Q555" i="10"/>
  <c r="Y555" i="10"/>
  <c r="S563" i="10"/>
  <c r="T563" i="10"/>
  <c r="U563" i="10"/>
  <c r="N563" i="10"/>
  <c r="V563" i="10"/>
  <c r="O563" i="10"/>
  <c r="W563" i="10"/>
  <c r="P563" i="10"/>
  <c r="X563" i="10"/>
  <c r="Q563" i="10"/>
  <c r="Y563" i="10"/>
  <c r="S571" i="10"/>
  <c r="T571" i="10"/>
  <c r="U571" i="10"/>
  <c r="N571" i="10"/>
  <c r="V571" i="10"/>
  <c r="AB571" i="10" s="1"/>
  <c r="O571" i="10"/>
  <c r="W571" i="10"/>
  <c r="P571" i="10"/>
  <c r="X571" i="10"/>
  <c r="Q571" i="10"/>
  <c r="Y571" i="10"/>
  <c r="S579" i="10"/>
  <c r="T579" i="10"/>
  <c r="U579" i="10"/>
  <c r="N579" i="10"/>
  <c r="V579" i="10"/>
  <c r="AB579" i="10" s="1"/>
  <c r="O579" i="10"/>
  <c r="W579" i="10"/>
  <c r="P579" i="10"/>
  <c r="X579" i="10"/>
  <c r="Q579" i="10"/>
  <c r="Y579" i="10"/>
  <c r="S587" i="10"/>
  <c r="T587" i="10"/>
  <c r="U587" i="10"/>
  <c r="N587" i="10"/>
  <c r="V587" i="10"/>
  <c r="AB587" i="10" s="1"/>
  <c r="O587" i="10"/>
  <c r="W587" i="10"/>
  <c r="P587" i="10"/>
  <c r="X587" i="10"/>
  <c r="Q587" i="10"/>
  <c r="Y587" i="10"/>
  <c r="S595" i="10"/>
  <c r="T595" i="10"/>
  <c r="U595" i="10"/>
  <c r="N595" i="10"/>
  <c r="V595" i="10"/>
  <c r="AB595" i="10" s="1"/>
  <c r="O595" i="10"/>
  <c r="W595" i="10"/>
  <c r="P595" i="10"/>
  <c r="X595" i="10"/>
  <c r="Q595" i="10"/>
  <c r="Y595" i="10"/>
  <c r="S603" i="10"/>
  <c r="T603" i="10"/>
  <c r="U603" i="10"/>
  <c r="N603" i="10"/>
  <c r="V603" i="10"/>
  <c r="AB603" i="10" s="1"/>
  <c r="O603" i="10"/>
  <c r="W603" i="10"/>
  <c r="P603" i="10"/>
  <c r="X603" i="10"/>
  <c r="Q603" i="10"/>
  <c r="Y603" i="10"/>
  <c r="S611" i="10"/>
  <c r="T611" i="10"/>
  <c r="U611" i="10"/>
  <c r="N611" i="10"/>
  <c r="V611" i="10"/>
  <c r="O611" i="10"/>
  <c r="W611" i="10"/>
  <c r="P611" i="10"/>
  <c r="X611" i="10"/>
  <c r="Q611" i="10"/>
  <c r="Y611" i="10"/>
  <c r="O622" i="10"/>
  <c r="W622" i="10"/>
  <c r="P622" i="10"/>
  <c r="X622" i="10"/>
  <c r="Q622" i="10"/>
  <c r="Y622" i="10"/>
  <c r="S622" i="10"/>
  <c r="T622" i="10"/>
  <c r="U622" i="10"/>
  <c r="N622" i="10"/>
  <c r="V622" i="10"/>
  <c r="AB622" i="10" s="1"/>
  <c r="U833" i="10"/>
  <c r="T832" i="10"/>
  <c r="V828" i="10"/>
  <c r="AB828" i="10" s="1"/>
  <c r="X825" i="10"/>
  <c r="P823" i="10"/>
  <c r="P815" i="10"/>
  <c r="X809" i="10"/>
  <c r="P807" i="10"/>
  <c r="X799" i="10"/>
  <c r="T794" i="10"/>
  <c r="X783" i="10"/>
  <c r="X767" i="10"/>
  <c r="X751" i="10"/>
  <c r="P743" i="10"/>
  <c r="Q708" i="10"/>
  <c r="U665" i="10"/>
  <c r="U792" i="10"/>
  <c r="N792" i="10"/>
  <c r="V792" i="10"/>
  <c r="AB792" i="10" s="1"/>
  <c r="O792" i="10"/>
  <c r="W792" i="10"/>
  <c r="P792" i="10"/>
  <c r="X792" i="10"/>
  <c r="Q792" i="10"/>
  <c r="Y792" i="10"/>
  <c r="S792" i="10"/>
  <c r="S732" i="10"/>
  <c r="O732" i="10"/>
  <c r="W732" i="10"/>
  <c r="V732" i="10"/>
  <c r="AB732" i="10" s="1"/>
  <c r="X732" i="10"/>
  <c r="Y732" i="10"/>
  <c r="N732" i="10"/>
  <c r="P732" i="10"/>
  <c r="Q732" i="10"/>
  <c r="T732" i="10"/>
  <c r="N663" i="10"/>
  <c r="V663" i="10"/>
  <c r="AB663" i="10" s="1"/>
  <c r="O663" i="10"/>
  <c r="W663" i="10"/>
  <c r="P663" i="10"/>
  <c r="X663" i="10"/>
  <c r="Q663" i="10"/>
  <c r="Y663" i="10"/>
  <c r="S663" i="10"/>
  <c r="T663" i="10"/>
  <c r="U663" i="10"/>
  <c r="O592" i="10"/>
  <c r="W592" i="10"/>
  <c r="P592" i="10"/>
  <c r="X592" i="10"/>
  <c r="Q592" i="10"/>
  <c r="Y592" i="10"/>
  <c r="S592" i="10"/>
  <c r="T592" i="10"/>
  <c r="U592" i="10"/>
  <c r="N592" i="10"/>
  <c r="V592" i="10"/>
  <c r="U537" i="10"/>
  <c r="N537" i="10"/>
  <c r="V537" i="10"/>
  <c r="AB537" i="10" s="1"/>
  <c r="P537" i="10"/>
  <c r="X537" i="10"/>
  <c r="O537" i="10"/>
  <c r="Q537" i="10"/>
  <c r="S537" i="10"/>
  <c r="T537" i="10"/>
  <c r="W537" i="10"/>
  <c r="Y537" i="10"/>
  <c r="O394" i="10"/>
  <c r="W394" i="10"/>
  <c r="P394" i="10"/>
  <c r="Q394" i="10"/>
  <c r="Y394" i="10"/>
  <c r="U394" i="10"/>
  <c r="N394" i="10"/>
  <c r="V394" i="10"/>
  <c r="AB394" i="10" s="1"/>
  <c r="N311" i="10"/>
  <c r="V311" i="10"/>
  <c r="AB311" i="10" s="1"/>
  <c r="O311" i="10"/>
  <c r="W311" i="10"/>
  <c r="P311" i="10"/>
  <c r="X311" i="10"/>
  <c r="Q311" i="10"/>
  <c r="Y311" i="10"/>
  <c r="S311" i="10"/>
  <c r="T311" i="10"/>
  <c r="U311" i="10"/>
  <c r="P242" i="10"/>
  <c r="X242" i="10"/>
  <c r="Q242" i="10"/>
  <c r="Y242" i="10"/>
  <c r="S242" i="10"/>
  <c r="T242" i="10"/>
  <c r="U242" i="10"/>
  <c r="N242" i="10"/>
  <c r="V242" i="10"/>
  <c r="AB242" i="10" s="1"/>
  <c r="O242" i="10"/>
  <c r="W242" i="10"/>
  <c r="T92" i="10"/>
  <c r="U92" i="10"/>
  <c r="O92" i="10"/>
  <c r="W92" i="10"/>
  <c r="V92" i="10"/>
  <c r="AB92" i="10" s="1"/>
  <c r="X92" i="10"/>
  <c r="Y92" i="10"/>
  <c r="P92" i="10"/>
  <c r="Q92" i="10"/>
  <c r="N92" i="10"/>
  <c r="S92" i="10"/>
  <c r="N93" i="10"/>
  <c r="V93" i="10"/>
  <c r="AB93" i="10" s="1"/>
  <c r="P93" i="10"/>
  <c r="X93" i="10"/>
  <c r="Q93" i="10"/>
  <c r="Y93" i="10"/>
  <c r="S93" i="10"/>
  <c r="O93" i="10"/>
  <c r="T93" i="10"/>
  <c r="U93" i="10"/>
  <c r="W93" i="10"/>
  <c r="Q128" i="10"/>
  <c r="Y128" i="10"/>
  <c r="T128" i="10"/>
  <c r="O128" i="10"/>
  <c r="P128" i="10"/>
  <c r="S128" i="10"/>
  <c r="U128" i="10"/>
  <c r="V128" i="10"/>
  <c r="AB128" i="10" s="1"/>
  <c r="W128" i="10"/>
  <c r="X128" i="10"/>
  <c r="N128" i="10"/>
  <c r="S171" i="10"/>
  <c r="N171" i="10"/>
  <c r="V171" i="10"/>
  <c r="AB171" i="10" s="1"/>
  <c r="O171" i="10"/>
  <c r="W171" i="10"/>
  <c r="Y171" i="10"/>
  <c r="P171" i="10"/>
  <c r="Q171" i="10"/>
  <c r="U171" i="10"/>
  <c r="T171" i="10"/>
  <c r="X171" i="10"/>
  <c r="U211" i="10"/>
  <c r="P211" i="10"/>
  <c r="X211" i="10"/>
  <c r="Q211" i="10"/>
  <c r="Y211" i="10"/>
  <c r="T211" i="10"/>
  <c r="N211" i="10"/>
  <c r="O211" i="10"/>
  <c r="S211" i="10"/>
  <c r="V211" i="10"/>
  <c r="AB211" i="10" s="1"/>
  <c r="W211" i="10"/>
  <c r="T251" i="10"/>
  <c r="U251" i="10"/>
  <c r="N251" i="10"/>
  <c r="V251" i="10"/>
  <c r="AB251" i="10" s="1"/>
  <c r="O251" i="10"/>
  <c r="W251" i="10"/>
  <c r="P251" i="10"/>
  <c r="X251" i="10"/>
  <c r="Q251" i="10"/>
  <c r="Y251" i="10"/>
  <c r="S251" i="10"/>
  <c r="T275" i="10"/>
  <c r="U275" i="10"/>
  <c r="Q275" i="10"/>
  <c r="S275" i="10"/>
  <c r="V275" i="10"/>
  <c r="AB275" i="10" s="1"/>
  <c r="W275" i="10"/>
  <c r="N275" i="10"/>
  <c r="X275" i="10"/>
  <c r="O275" i="10"/>
  <c r="Y275" i="10"/>
  <c r="P275" i="10"/>
  <c r="N307" i="10"/>
  <c r="V307" i="10"/>
  <c r="AB307" i="10" s="1"/>
  <c r="O307" i="10"/>
  <c r="W307" i="10"/>
  <c r="P307" i="10"/>
  <c r="X307" i="10"/>
  <c r="Q307" i="10"/>
  <c r="Y307" i="10"/>
  <c r="S307" i="10"/>
  <c r="T307" i="10"/>
  <c r="U307" i="10"/>
  <c r="S581" i="10"/>
  <c r="T581" i="10"/>
  <c r="U581" i="10"/>
  <c r="N581" i="10"/>
  <c r="V581" i="10"/>
  <c r="AB581" i="10" s="1"/>
  <c r="O581" i="10"/>
  <c r="W581" i="10"/>
  <c r="P581" i="10"/>
  <c r="X581" i="10"/>
  <c r="Q581" i="10"/>
  <c r="Y581" i="10"/>
  <c r="S605" i="10"/>
  <c r="T605" i="10"/>
  <c r="U605" i="10"/>
  <c r="N605" i="10"/>
  <c r="V605" i="10"/>
  <c r="AB605" i="10" s="1"/>
  <c r="O605" i="10"/>
  <c r="W605" i="10"/>
  <c r="P605" i="10"/>
  <c r="X605" i="10"/>
  <c r="Q605" i="10"/>
  <c r="Y605" i="10"/>
  <c r="S627" i="10"/>
  <c r="T627" i="10"/>
  <c r="N627" i="10"/>
  <c r="V627" i="10"/>
  <c r="P627" i="10"/>
  <c r="X627" i="10"/>
  <c r="Q627" i="10"/>
  <c r="Y627" i="10"/>
  <c r="U627" i="10"/>
  <c r="W627" i="10"/>
  <c r="N659" i="10"/>
  <c r="V659" i="10"/>
  <c r="AB659" i="10" s="1"/>
  <c r="O659" i="10"/>
  <c r="W659" i="10"/>
  <c r="P659" i="10"/>
  <c r="X659" i="10"/>
  <c r="Q659" i="10"/>
  <c r="Y659" i="10"/>
  <c r="S659" i="10"/>
  <c r="T659" i="10"/>
  <c r="U659" i="10"/>
  <c r="Q706" i="1"/>
  <c r="Q626" i="1"/>
  <c r="Q288" i="1"/>
  <c r="Q232" i="1"/>
  <c r="Q315" i="1"/>
  <c r="AA826" i="10"/>
  <c r="U823" i="1" s="1"/>
  <c r="AA802" i="10"/>
  <c r="U799" i="1" s="1"/>
  <c r="U778" i="10"/>
  <c r="N778" i="10"/>
  <c r="V778" i="10"/>
  <c r="O778" i="10"/>
  <c r="W778" i="10"/>
  <c r="P778" i="10"/>
  <c r="X778" i="10"/>
  <c r="Q778" i="10"/>
  <c r="Y778" i="10"/>
  <c r="S778" i="10"/>
  <c r="U754" i="10"/>
  <c r="N754" i="10"/>
  <c r="V754" i="10"/>
  <c r="AB754" i="10" s="1"/>
  <c r="O754" i="10"/>
  <c r="W754" i="10"/>
  <c r="P754" i="10"/>
  <c r="X754" i="10"/>
  <c r="Q754" i="10"/>
  <c r="Y754" i="10"/>
  <c r="S754" i="10"/>
  <c r="S730" i="10"/>
  <c r="U730" i="10"/>
  <c r="O730" i="10"/>
  <c r="W730" i="10"/>
  <c r="P730" i="10"/>
  <c r="Q730" i="10"/>
  <c r="T730" i="10"/>
  <c r="V730" i="10"/>
  <c r="AB730" i="10" s="1"/>
  <c r="X730" i="10"/>
  <c r="Y730" i="10"/>
  <c r="S660" i="10"/>
  <c r="T660" i="10"/>
  <c r="U660" i="10"/>
  <c r="N660" i="10"/>
  <c r="V660" i="10"/>
  <c r="AB660" i="10" s="1"/>
  <c r="O660" i="10"/>
  <c r="W660" i="10"/>
  <c r="P660" i="10"/>
  <c r="X660" i="10"/>
  <c r="Y660" i="10"/>
  <c r="O634" i="10"/>
  <c r="W634" i="10"/>
  <c r="P634" i="10"/>
  <c r="X634" i="10"/>
  <c r="T634" i="10"/>
  <c r="U634" i="10"/>
  <c r="V634" i="10"/>
  <c r="AB634" i="10" s="1"/>
  <c r="Y634" i="10"/>
  <c r="N634" i="10"/>
  <c r="Q634" i="10"/>
  <c r="S634" i="10"/>
  <c r="S601" i="10"/>
  <c r="T601" i="10"/>
  <c r="U601" i="10"/>
  <c r="N601" i="10"/>
  <c r="V601" i="10"/>
  <c r="O601" i="10"/>
  <c r="W601" i="10"/>
  <c r="P601" i="10"/>
  <c r="X601" i="10"/>
  <c r="Q601" i="10"/>
  <c r="Y601" i="10"/>
  <c r="O562" i="10"/>
  <c r="W562" i="10"/>
  <c r="P562" i="10"/>
  <c r="X562" i="10"/>
  <c r="Q562" i="10"/>
  <c r="Y562" i="10"/>
  <c r="S562" i="10"/>
  <c r="T562" i="10"/>
  <c r="U562" i="10"/>
  <c r="N562" i="10"/>
  <c r="V562" i="10"/>
  <c r="AB562" i="10" s="1"/>
  <c r="Q522" i="10"/>
  <c r="Y522" i="10"/>
  <c r="S522" i="10"/>
  <c r="T522" i="10"/>
  <c r="U522" i="10"/>
  <c r="N522" i="10"/>
  <c r="V522" i="10"/>
  <c r="AB522" i="10" s="1"/>
  <c r="O522" i="10"/>
  <c r="W522" i="10"/>
  <c r="P522" i="10"/>
  <c r="X522" i="10"/>
  <c r="Q474" i="10"/>
  <c r="Y474" i="10"/>
  <c r="S474" i="10"/>
  <c r="T474" i="10"/>
  <c r="U474" i="10"/>
  <c r="N474" i="10"/>
  <c r="V474" i="10"/>
  <c r="AB474" i="10" s="1"/>
  <c r="O474" i="10"/>
  <c r="W474" i="10"/>
  <c r="P474" i="10"/>
  <c r="X474" i="10"/>
  <c r="U463" i="10"/>
  <c r="N463" i="10"/>
  <c r="V463" i="10"/>
  <c r="O463" i="10"/>
  <c r="W463" i="10"/>
  <c r="P463" i="10"/>
  <c r="X463" i="10"/>
  <c r="Q463" i="10"/>
  <c r="Y463" i="10"/>
  <c r="S463" i="10"/>
  <c r="T463" i="10"/>
  <c r="O420" i="10"/>
  <c r="W420" i="10"/>
  <c r="P420" i="10"/>
  <c r="X420" i="10"/>
  <c r="Q420" i="10"/>
  <c r="Y420" i="10"/>
  <c r="S420" i="10"/>
  <c r="T420" i="10"/>
  <c r="U420" i="10"/>
  <c r="N420" i="10"/>
  <c r="V420" i="10"/>
  <c r="AB420" i="10" s="1"/>
  <c r="AA393" i="10"/>
  <c r="U390" i="1" s="1"/>
  <c r="S365" i="10"/>
  <c r="T365" i="10"/>
  <c r="U365" i="10"/>
  <c r="N365" i="10"/>
  <c r="V365" i="10"/>
  <c r="AB365" i="10" s="1"/>
  <c r="O365" i="10"/>
  <c r="W365" i="10"/>
  <c r="P365" i="10"/>
  <c r="X365" i="10"/>
  <c r="Q365" i="10"/>
  <c r="Y365" i="10"/>
  <c r="Y337" i="10"/>
  <c r="S310" i="10"/>
  <c r="T310" i="10"/>
  <c r="U310" i="10"/>
  <c r="N310" i="10"/>
  <c r="V310" i="10"/>
  <c r="AB310" i="10" s="1"/>
  <c r="O310" i="10"/>
  <c r="W310" i="10"/>
  <c r="P310" i="10"/>
  <c r="X310" i="10"/>
  <c r="Q310" i="10"/>
  <c r="Y310" i="10"/>
  <c r="T241" i="10"/>
  <c r="U241" i="10"/>
  <c r="N241" i="10"/>
  <c r="V241" i="10"/>
  <c r="AB241" i="10" s="1"/>
  <c r="O241" i="10"/>
  <c r="W241" i="10"/>
  <c r="P241" i="10"/>
  <c r="X241" i="10"/>
  <c r="Q241" i="10"/>
  <c r="Y241" i="10"/>
  <c r="S241" i="10"/>
  <c r="Q212" i="10"/>
  <c r="Y212" i="10"/>
  <c r="T212" i="10"/>
  <c r="U212" i="10"/>
  <c r="N212" i="10"/>
  <c r="V212" i="10"/>
  <c r="AB212" i="10" s="1"/>
  <c r="P212" i="10"/>
  <c r="X212" i="10"/>
  <c r="O212" i="10"/>
  <c r="S212" i="10"/>
  <c r="W212" i="10"/>
  <c r="Q124" i="10"/>
  <c r="Y124" i="10"/>
  <c r="S124" i="10"/>
  <c r="T124" i="10"/>
  <c r="V124" i="10"/>
  <c r="AB124" i="10" s="1"/>
  <c r="W124" i="10"/>
  <c r="X124" i="10"/>
  <c r="N124" i="10"/>
  <c r="O124" i="10"/>
  <c r="P124" i="10"/>
  <c r="U124" i="10"/>
  <c r="AA69" i="10"/>
  <c r="U66" i="1" s="1"/>
  <c r="S33" i="10"/>
  <c r="T33" i="10"/>
  <c r="N33" i="10"/>
  <c r="V33" i="10"/>
  <c r="AB33" i="10" s="1"/>
  <c r="O33" i="10"/>
  <c r="W33" i="10"/>
  <c r="X33" i="10"/>
  <c r="Y33" i="10"/>
  <c r="P33" i="10"/>
  <c r="Q33" i="10"/>
  <c r="U33" i="10"/>
  <c r="O56" i="10"/>
  <c r="W56" i="10"/>
  <c r="P56" i="10"/>
  <c r="X56" i="10"/>
  <c r="S56" i="10"/>
  <c r="N56" i="10"/>
  <c r="T56" i="10"/>
  <c r="U56" i="10"/>
  <c r="Y56" i="10"/>
  <c r="Q56" i="10"/>
  <c r="V56" i="10"/>
  <c r="O64" i="10"/>
  <c r="W64" i="10"/>
  <c r="S64" i="10"/>
  <c r="V64" i="10"/>
  <c r="AB64" i="10" s="1"/>
  <c r="Y64" i="10"/>
  <c r="N64" i="10"/>
  <c r="Q64" i="10"/>
  <c r="P64" i="10"/>
  <c r="T64" i="10"/>
  <c r="U64" i="10"/>
  <c r="X64" i="10"/>
  <c r="O96" i="10"/>
  <c r="Q96" i="10"/>
  <c r="Y96" i="10"/>
  <c r="S96" i="10"/>
  <c r="T96" i="10"/>
  <c r="V96" i="10"/>
  <c r="AB96" i="10" s="1"/>
  <c r="N96" i="10"/>
  <c r="W96" i="10"/>
  <c r="P96" i="10"/>
  <c r="U96" i="10"/>
  <c r="X96" i="10"/>
  <c r="Q112" i="10"/>
  <c r="Y112" i="10"/>
  <c r="S112" i="10"/>
  <c r="T112" i="10"/>
  <c r="N112" i="10"/>
  <c r="V112" i="10"/>
  <c r="AB112" i="10" s="1"/>
  <c r="O112" i="10"/>
  <c r="W112" i="10"/>
  <c r="P112" i="10"/>
  <c r="U112" i="10"/>
  <c r="X112" i="10"/>
  <c r="O142" i="10"/>
  <c r="W142" i="10"/>
  <c r="P142" i="10"/>
  <c r="X142" i="10"/>
  <c r="Q142" i="10"/>
  <c r="Y142" i="10"/>
  <c r="S142" i="10"/>
  <c r="T142" i="10"/>
  <c r="U142" i="10"/>
  <c r="N142" i="10"/>
  <c r="V142" i="10"/>
  <c r="AB142" i="10" s="1"/>
  <c r="O150" i="10"/>
  <c r="W150" i="10"/>
  <c r="P150" i="10"/>
  <c r="X150" i="10"/>
  <c r="Q150" i="10"/>
  <c r="Y150" i="10"/>
  <c r="S150" i="10"/>
  <c r="T150" i="10"/>
  <c r="U150" i="10"/>
  <c r="N150" i="10"/>
  <c r="V150" i="10"/>
  <c r="AB150" i="10" s="1"/>
  <c r="O174" i="10"/>
  <c r="W174" i="10"/>
  <c r="S174" i="10"/>
  <c r="U174" i="10"/>
  <c r="V174" i="10"/>
  <c r="AB174" i="10" s="1"/>
  <c r="X174" i="10"/>
  <c r="N174" i="10"/>
  <c r="Y174" i="10"/>
  <c r="Q174" i="10"/>
  <c r="P174" i="10"/>
  <c r="T174" i="10"/>
  <c r="P246" i="10"/>
  <c r="X246" i="10"/>
  <c r="Q246" i="10"/>
  <c r="Y246" i="10"/>
  <c r="S246" i="10"/>
  <c r="T246" i="10"/>
  <c r="U246" i="10"/>
  <c r="N246" i="10"/>
  <c r="V246" i="10"/>
  <c r="AB246" i="10" s="1"/>
  <c r="O246" i="10"/>
  <c r="W246" i="10"/>
  <c r="P262" i="10"/>
  <c r="X262" i="10"/>
  <c r="Q262" i="10"/>
  <c r="Y262" i="10"/>
  <c r="S262" i="10"/>
  <c r="T262" i="10"/>
  <c r="U262" i="10"/>
  <c r="N262" i="10"/>
  <c r="V262" i="10"/>
  <c r="AB262" i="10" s="1"/>
  <c r="O262" i="10"/>
  <c r="W262" i="10"/>
  <c r="S294" i="10"/>
  <c r="T294" i="10"/>
  <c r="U294" i="10"/>
  <c r="N294" i="10"/>
  <c r="V294" i="10"/>
  <c r="AB294" i="10" s="1"/>
  <c r="O294" i="10"/>
  <c r="W294" i="10"/>
  <c r="P294" i="10"/>
  <c r="X294" i="10"/>
  <c r="Q294" i="10"/>
  <c r="Y294" i="10"/>
  <c r="S302" i="10"/>
  <c r="T302" i="10"/>
  <c r="U302" i="10"/>
  <c r="N302" i="10"/>
  <c r="V302" i="10"/>
  <c r="AB302" i="10" s="1"/>
  <c r="O302" i="10"/>
  <c r="W302" i="10"/>
  <c r="P302" i="10"/>
  <c r="X302" i="10"/>
  <c r="Q302" i="10"/>
  <c r="Y302" i="10"/>
  <c r="Q488" i="10"/>
  <c r="Y488" i="10"/>
  <c r="S488" i="10"/>
  <c r="T488" i="10"/>
  <c r="U488" i="10"/>
  <c r="N488" i="10"/>
  <c r="V488" i="10"/>
  <c r="AB488" i="10" s="1"/>
  <c r="O488" i="10"/>
  <c r="W488" i="10"/>
  <c r="P488" i="10"/>
  <c r="X488" i="10"/>
  <c r="Q496" i="10"/>
  <c r="Y496" i="10"/>
  <c r="S496" i="10"/>
  <c r="T496" i="10"/>
  <c r="U496" i="10"/>
  <c r="N496" i="10"/>
  <c r="V496" i="10"/>
  <c r="O496" i="10"/>
  <c r="W496" i="10"/>
  <c r="P496" i="10"/>
  <c r="X496" i="10"/>
  <c r="Q690" i="1"/>
  <c r="Q650" i="1"/>
  <c r="Q458" i="1"/>
  <c r="Q356" i="1"/>
  <c r="Q260" i="1"/>
  <c r="Q596" i="1"/>
  <c r="Q522" i="1"/>
  <c r="Q482" i="1"/>
  <c r="Q338" i="1"/>
  <c r="Q326" i="1"/>
  <c r="Q314" i="1"/>
  <c r="Q300" i="1"/>
  <c r="Q210" i="1"/>
  <c r="Q162" i="1"/>
  <c r="Q144" i="1"/>
  <c r="Q116" i="1"/>
  <c r="Q100" i="1"/>
  <c r="Q81" i="1"/>
  <c r="Q18" i="1"/>
  <c r="Q793" i="1"/>
  <c r="Q395" i="1"/>
  <c r="Q275" i="1"/>
  <c r="Q227" i="1"/>
  <c r="Q179" i="1"/>
  <c r="Q139" i="1"/>
  <c r="AA836" i="10"/>
  <c r="U833" i="1" s="1"/>
  <c r="U824" i="10"/>
  <c r="N824" i="10"/>
  <c r="V824" i="10"/>
  <c r="AB824" i="10" s="1"/>
  <c r="O824" i="10"/>
  <c r="W824" i="10"/>
  <c r="P824" i="10"/>
  <c r="X824" i="10"/>
  <c r="Q824" i="10"/>
  <c r="Y824" i="10"/>
  <c r="S824" i="10"/>
  <c r="U786" i="10"/>
  <c r="N786" i="10"/>
  <c r="V786" i="10"/>
  <c r="O786" i="10"/>
  <c r="W786" i="10"/>
  <c r="P786" i="10"/>
  <c r="X786" i="10"/>
  <c r="Q786" i="10"/>
  <c r="Y786" i="10"/>
  <c r="S786" i="10"/>
  <c r="U740" i="10"/>
  <c r="N740" i="10"/>
  <c r="V740" i="10"/>
  <c r="AB740" i="10" s="1"/>
  <c r="O740" i="10"/>
  <c r="W740" i="10"/>
  <c r="P740" i="10"/>
  <c r="X740" i="10"/>
  <c r="Q740" i="10"/>
  <c r="Y740" i="10"/>
  <c r="S740" i="10"/>
  <c r="N727" i="10"/>
  <c r="V727" i="10"/>
  <c r="AB727" i="10" s="1"/>
  <c r="O727" i="10"/>
  <c r="W727" i="10"/>
  <c r="P727" i="10"/>
  <c r="X727" i="10"/>
  <c r="Q727" i="10"/>
  <c r="Y727" i="10"/>
  <c r="S727" i="10"/>
  <c r="T727" i="10"/>
  <c r="U727" i="10"/>
  <c r="N713" i="10"/>
  <c r="V713" i="10"/>
  <c r="AB713" i="10" s="1"/>
  <c r="O713" i="10"/>
  <c r="W713" i="10"/>
  <c r="P713" i="10"/>
  <c r="X713" i="10"/>
  <c r="Q713" i="10"/>
  <c r="Y713" i="10"/>
  <c r="S713" i="10"/>
  <c r="T713" i="10"/>
  <c r="U713" i="10"/>
  <c r="S684" i="10"/>
  <c r="T684" i="10"/>
  <c r="U684" i="10"/>
  <c r="N684" i="10"/>
  <c r="V684" i="10"/>
  <c r="AB684" i="10" s="1"/>
  <c r="O684" i="10"/>
  <c r="W684" i="10"/>
  <c r="P684" i="10"/>
  <c r="X684" i="10"/>
  <c r="Q684" i="10"/>
  <c r="Y684" i="10"/>
  <c r="N657" i="10"/>
  <c r="V657" i="10"/>
  <c r="AB657" i="10" s="1"/>
  <c r="O657" i="10"/>
  <c r="W657" i="10"/>
  <c r="P657" i="10"/>
  <c r="X657" i="10"/>
  <c r="Q657" i="10"/>
  <c r="Y657" i="10"/>
  <c r="S657" i="10"/>
  <c r="T657" i="10"/>
  <c r="U657" i="10"/>
  <c r="AA613" i="10"/>
  <c r="U610" i="1" s="1"/>
  <c r="O586" i="10"/>
  <c r="W586" i="10"/>
  <c r="P586" i="10"/>
  <c r="X586" i="10"/>
  <c r="Q586" i="10"/>
  <c r="Y586" i="10"/>
  <c r="S586" i="10"/>
  <c r="T586" i="10"/>
  <c r="U586" i="10"/>
  <c r="V586" i="10"/>
  <c r="AB586" i="10" s="1"/>
  <c r="N586" i="10"/>
  <c r="O574" i="10"/>
  <c r="W574" i="10"/>
  <c r="P574" i="10"/>
  <c r="X574" i="10"/>
  <c r="Q574" i="10"/>
  <c r="Y574" i="10"/>
  <c r="S574" i="10"/>
  <c r="T574" i="10"/>
  <c r="U574" i="10"/>
  <c r="N574" i="10"/>
  <c r="V574" i="10"/>
  <c r="AA533" i="10"/>
  <c r="U530" i="1" s="1"/>
  <c r="AA417" i="10"/>
  <c r="U414" i="1" s="1"/>
  <c r="AA391" i="10"/>
  <c r="U388" i="1" s="1"/>
  <c r="N335" i="10"/>
  <c r="V335" i="10"/>
  <c r="AB335" i="10" s="1"/>
  <c r="O335" i="10"/>
  <c r="W335" i="10"/>
  <c r="P335" i="10"/>
  <c r="Q335" i="10"/>
  <c r="S335" i="10"/>
  <c r="T335" i="10"/>
  <c r="U335" i="10"/>
  <c r="X335" i="10"/>
  <c r="Y335" i="10"/>
  <c r="S292" i="10"/>
  <c r="T292" i="10"/>
  <c r="U292" i="10"/>
  <c r="N292" i="10"/>
  <c r="V292" i="10"/>
  <c r="AB292" i="10" s="1"/>
  <c r="O292" i="10"/>
  <c r="W292" i="10"/>
  <c r="P292" i="10"/>
  <c r="X292" i="10"/>
  <c r="Y292" i="10"/>
  <c r="Q292" i="10"/>
  <c r="T265" i="10"/>
  <c r="U265" i="10"/>
  <c r="O265" i="10"/>
  <c r="W265" i="10"/>
  <c r="P265" i="10"/>
  <c r="Q265" i="10"/>
  <c r="Y265" i="10"/>
  <c r="N265" i="10"/>
  <c r="S265" i="10"/>
  <c r="V265" i="10"/>
  <c r="AB265" i="10" s="1"/>
  <c r="X265" i="10"/>
  <c r="P252" i="10"/>
  <c r="X252" i="10"/>
  <c r="Q252" i="10"/>
  <c r="Y252" i="10"/>
  <c r="S252" i="10"/>
  <c r="T252" i="10"/>
  <c r="U252" i="10"/>
  <c r="N252" i="10"/>
  <c r="V252" i="10"/>
  <c r="AB252" i="10" s="1"/>
  <c r="O252" i="10"/>
  <c r="W252" i="10"/>
  <c r="AA238" i="10"/>
  <c r="U235" i="1" s="1"/>
  <c r="U209" i="10"/>
  <c r="P209" i="10"/>
  <c r="X209" i="10"/>
  <c r="Q209" i="10"/>
  <c r="Y209" i="10"/>
  <c r="T209" i="10"/>
  <c r="N209" i="10"/>
  <c r="O209" i="10"/>
  <c r="S209" i="10"/>
  <c r="V209" i="10"/>
  <c r="AB209" i="10" s="1"/>
  <c r="W209" i="10"/>
  <c r="Q180" i="10"/>
  <c r="Y180" i="10"/>
  <c r="S180" i="10"/>
  <c r="T180" i="10"/>
  <c r="U180" i="10"/>
  <c r="N180" i="10"/>
  <c r="V180" i="10"/>
  <c r="AB180" i="10" s="1"/>
  <c r="P180" i="10"/>
  <c r="X180" i="10"/>
  <c r="O180" i="10"/>
  <c r="W180" i="10"/>
  <c r="O164" i="10"/>
  <c r="W164" i="10"/>
  <c r="P164" i="10"/>
  <c r="X164" i="10"/>
  <c r="Q164" i="10"/>
  <c r="Y164" i="10"/>
  <c r="S164" i="10"/>
  <c r="T164" i="10"/>
  <c r="U164" i="10"/>
  <c r="N164" i="10"/>
  <c r="V164" i="10"/>
  <c r="AB164" i="10" s="1"/>
  <c r="AA136" i="10"/>
  <c r="U133" i="1" s="1"/>
  <c r="S27" i="10"/>
  <c r="T27" i="10"/>
  <c r="N27" i="10"/>
  <c r="V27" i="10"/>
  <c r="AB27" i="10" s="1"/>
  <c r="O27" i="10"/>
  <c r="W27" i="10"/>
  <c r="X27" i="10"/>
  <c r="P27" i="10"/>
  <c r="Q27" i="10"/>
  <c r="U27" i="10"/>
  <c r="Y27" i="10"/>
  <c r="O38" i="10"/>
  <c r="W38" i="10"/>
  <c r="P38" i="10"/>
  <c r="X38" i="10"/>
  <c r="S38" i="10"/>
  <c r="V38" i="10"/>
  <c r="AB38" i="10" s="1"/>
  <c r="N38" i="10"/>
  <c r="Q38" i="10"/>
  <c r="T38" i="10"/>
  <c r="U38" i="10"/>
  <c r="Y38" i="10"/>
  <c r="O46" i="10"/>
  <c r="W46" i="10"/>
  <c r="P46" i="10"/>
  <c r="X46" i="10"/>
  <c r="S46" i="10"/>
  <c r="V46" i="10"/>
  <c r="AB46" i="10" s="1"/>
  <c r="N46" i="10"/>
  <c r="Q46" i="10"/>
  <c r="Y46" i="10"/>
  <c r="T46" i="10"/>
  <c r="U46" i="10"/>
  <c r="O62" i="10"/>
  <c r="W62" i="10"/>
  <c r="S62" i="10"/>
  <c r="U62" i="10"/>
  <c r="X62" i="10"/>
  <c r="Y62" i="10"/>
  <c r="P62" i="10"/>
  <c r="N62" i="10"/>
  <c r="Q62" i="10"/>
  <c r="T62" i="10"/>
  <c r="V62" i="10"/>
  <c r="AB62" i="10" s="1"/>
  <c r="T70" i="10"/>
  <c r="U70" i="10"/>
  <c r="O70" i="10"/>
  <c r="W70" i="10"/>
  <c r="N70" i="10"/>
  <c r="P70" i="10"/>
  <c r="Q70" i="10"/>
  <c r="S70" i="10"/>
  <c r="X70" i="10"/>
  <c r="Y70" i="10"/>
  <c r="V70" i="10"/>
  <c r="AB70" i="10" s="1"/>
  <c r="T78" i="10"/>
  <c r="U78" i="10"/>
  <c r="O78" i="10"/>
  <c r="W78" i="10"/>
  <c r="N78" i="10"/>
  <c r="P78" i="10"/>
  <c r="Q78" i="10"/>
  <c r="S78" i="10"/>
  <c r="X78" i="10"/>
  <c r="Y78" i="10"/>
  <c r="V78" i="10"/>
  <c r="AB78" i="10" s="1"/>
  <c r="T86" i="10"/>
  <c r="U86" i="10"/>
  <c r="O86" i="10"/>
  <c r="W86" i="10"/>
  <c r="N86" i="10"/>
  <c r="P86" i="10"/>
  <c r="Q86" i="10"/>
  <c r="S86" i="10"/>
  <c r="X86" i="10"/>
  <c r="Y86" i="10"/>
  <c r="V86" i="10"/>
  <c r="AB86" i="10" s="1"/>
  <c r="Q102" i="10"/>
  <c r="Y102" i="10"/>
  <c r="S102" i="10"/>
  <c r="T102" i="10"/>
  <c r="N102" i="10"/>
  <c r="V102" i="10"/>
  <c r="AB102" i="10" s="1"/>
  <c r="O102" i="10"/>
  <c r="W102" i="10"/>
  <c r="X102" i="10"/>
  <c r="P102" i="10"/>
  <c r="U102" i="10"/>
  <c r="Q110" i="10"/>
  <c r="Y110" i="10"/>
  <c r="S110" i="10"/>
  <c r="T110" i="10"/>
  <c r="N110" i="10"/>
  <c r="V110" i="10"/>
  <c r="AB110" i="10" s="1"/>
  <c r="O110" i="10"/>
  <c r="W110" i="10"/>
  <c r="X110" i="10"/>
  <c r="P110" i="10"/>
  <c r="U110" i="10"/>
  <c r="Q118" i="10"/>
  <c r="Y118" i="10"/>
  <c r="S118" i="10"/>
  <c r="T118" i="10"/>
  <c r="N118" i="10"/>
  <c r="V118" i="10"/>
  <c r="AB118" i="10" s="1"/>
  <c r="P118" i="10"/>
  <c r="U118" i="10"/>
  <c r="W118" i="10"/>
  <c r="X118" i="10"/>
  <c r="O118" i="10"/>
  <c r="O172" i="10"/>
  <c r="W172" i="10"/>
  <c r="U172" i="10"/>
  <c r="X172" i="10"/>
  <c r="N172" i="10"/>
  <c r="Y172" i="10"/>
  <c r="P172" i="10"/>
  <c r="Q172" i="10"/>
  <c r="T172" i="10"/>
  <c r="S172" i="10"/>
  <c r="V172" i="10"/>
  <c r="AB172" i="10" s="1"/>
  <c r="Q204" i="10"/>
  <c r="Y204" i="10"/>
  <c r="T204" i="10"/>
  <c r="U204" i="10"/>
  <c r="N204" i="10"/>
  <c r="V204" i="10"/>
  <c r="AB204" i="10" s="1"/>
  <c r="P204" i="10"/>
  <c r="X204" i="10"/>
  <c r="O204" i="10"/>
  <c r="S204" i="10"/>
  <c r="W204" i="10"/>
  <c r="P268" i="10"/>
  <c r="X268" i="10"/>
  <c r="Q268" i="10"/>
  <c r="Y268" i="10"/>
  <c r="S268" i="10"/>
  <c r="U268" i="10"/>
  <c r="N268" i="10"/>
  <c r="O268" i="10"/>
  <c r="T268" i="10"/>
  <c r="V268" i="10"/>
  <c r="AB268" i="10" s="1"/>
  <c r="W268" i="10"/>
  <c r="O360" i="10"/>
  <c r="W360" i="10"/>
  <c r="P360" i="10"/>
  <c r="X360" i="10"/>
  <c r="Q360" i="10"/>
  <c r="Y360" i="10"/>
  <c r="S360" i="10"/>
  <c r="T360" i="10"/>
  <c r="U360" i="10"/>
  <c r="N360" i="10"/>
  <c r="V360" i="10"/>
  <c r="AB360" i="10" s="1"/>
  <c r="O368" i="10"/>
  <c r="W368" i="10"/>
  <c r="P368" i="10"/>
  <c r="X368" i="10"/>
  <c r="E7" i="35" s="1"/>
  <c r="Q368" i="10"/>
  <c r="Y368" i="10"/>
  <c r="S368" i="10"/>
  <c r="T368" i="10"/>
  <c r="U368" i="10"/>
  <c r="N368" i="10"/>
  <c r="V368" i="10"/>
  <c r="AB368" i="10" s="1"/>
  <c r="O376" i="10"/>
  <c r="W376" i="10"/>
  <c r="P376" i="10"/>
  <c r="X376" i="10"/>
  <c r="Q376" i="10"/>
  <c r="Y376" i="10"/>
  <c r="S376" i="10"/>
  <c r="T376" i="10"/>
  <c r="U376" i="10"/>
  <c r="N376" i="10"/>
  <c r="V376" i="10"/>
  <c r="AB376" i="10" s="1"/>
  <c r="O384" i="10"/>
  <c r="W384" i="10"/>
  <c r="P384" i="10"/>
  <c r="X384" i="10"/>
  <c r="Q384" i="10"/>
  <c r="Y384" i="10"/>
  <c r="S384" i="10"/>
  <c r="T384" i="10"/>
  <c r="U384" i="10"/>
  <c r="N384" i="10"/>
  <c r="V384" i="10"/>
  <c r="AB384" i="10" s="1"/>
  <c r="O408" i="10"/>
  <c r="W408" i="10"/>
  <c r="P408" i="10"/>
  <c r="X408" i="10"/>
  <c r="Q408" i="10"/>
  <c r="Y408" i="10"/>
  <c r="S408" i="10"/>
  <c r="T408" i="10"/>
  <c r="U408" i="10"/>
  <c r="N408" i="10"/>
  <c r="V408" i="10"/>
  <c r="AB408" i="10" s="1"/>
  <c r="O416" i="10"/>
  <c r="W416" i="10"/>
  <c r="P416" i="10"/>
  <c r="X416" i="10"/>
  <c r="Q416" i="10"/>
  <c r="Y416" i="10"/>
  <c r="S416" i="10"/>
  <c r="T416" i="10"/>
  <c r="U416" i="10"/>
  <c r="N416" i="10"/>
  <c r="V416" i="10"/>
  <c r="AB416" i="10" s="1"/>
  <c r="O424" i="10"/>
  <c r="W424" i="10"/>
  <c r="P424" i="10"/>
  <c r="X424" i="10"/>
  <c r="Q424" i="10"/>
  <c r="Y424" i="10"/>
  <c r="S424" i="10"/>
  <c r="T424" i="10"/>
  <c r="U424" i="10"/>
  <c r="N424" i="10"/>
  <c r="V424" i="10"/>
  <c r="O432" i="10"/>
  <c r="W432" i="10"/>
  <c r="P432" i="10"/>
  <c r="X432" i="10"/>
  <c r="T432" i="10"/>
  <c r="U432" i="10"/>
  <c r="N432" i="10"/>
  <c r="Q432" i="10"/>
  <c r="S432" i="10"/>
  <c r="V432" i="10"/>
  <c r="AB432" i="10" s="1"/>
  <c r="Y432" i="10"/>
  <c r="Q440" i="10"/>
  <c r="Y440" i="10"/>
  <c r="S440" i="10"/>
  <c r="T440" i="10"/>
  <c r="U440" i="10"/>
  <c r="N440" i="10"/>
  <c r="V440" i="10"/>
  <c r="AB440" i="10" s="1"/>
  <c r="O440" i="10"/>
  <c r="W440" i="10"/>
  <c r="P440" i="10"/>
  <c r="X440" i="10"/>
  <c r="Q448" i="10"/>
  <c r="Y448" i="10"/>
  <c r="S448" i="10"/>
  <c r="T448" i="10"/>
  <c r="U448" i="10"/>
  <c r="N448" i="10"/>
  <c r="V448" i="10"/>
  <c r="AB448" i="10" s="1"/>
  <c r="O448" i="10"/>
  <c r="W448" i="10"/>
  <c r="X448" i="10"/>
  <c r="P448" i="10"/>
  <c r="U459" i="10"/>
  <c r="N459" i="10"/>
  <c r="V459" i="10"/>
  <c r="AB459" i="10" s="1"/>
  <c r="O459" i="10"/>
  <c r="W459" i="10"/>
  <c r="P459" i="10"/>
  <c r="X459" i="10"/>
  <c r="Q459" i="10"/>
  <c r="Y459" i="10"/>
  <c r="S459" i="10"/>
  <c r="T459" i="10"/>
  <c r="U467" i="10"/>
  <c r="N467" i="10"/>
  <c r="V467" i="10"/>
  <c r="AB467" i="10" s="1"/>
  <c r="O467" i="10"/>
  <c r="W467" i="10"/>
  <c r="P467" i="10"/>
  <c r="X467" i="10"/>
  <c r="Q467" i="10"/>
  <c r="Y467" i="10"/>
  <c r="S467" i="10"/>
  <c r="T467" i="10"/>
  <c r="Q486" i="10"/>
  <c r="Y486" i="10"/>
  <c r="S486" i="10"/>
  <c r="T486" i="10"/>
  <c r="U486" i="10"/>
  <c r="N486" i="10"/>
  <c r="V486" i="10"/>
  <c r="AB486" i="10" s="1"/>
  <c r="O486" i="10"/>
  <c r="W486" i="10"/>
  <c r="P486" i="10"/>
  <c r="X486" i="10"/>
  <c r="Q502" i="10"/>
  <c r="Y502" i="10"/>
  <c r="S502" i="10"/>
  <c r="T502" i="10"/>
  <c r="U502" i="10"/>
  <c r="N502" i="10"/>
  <c r="V502" i="10"/>
  <c r="O502" i="10"/>
  <c r="W502" i="10"/>
  <c r="P502" i="10"/>
  <c r="X502" i="10"/>
  <c r="Q510" i="10"/>
  <c r="Y510" i="10"/>
  <c r="S510" i="10"/>
  <c r="T510" i="10"/>
  <c r="U510" i="10"/>
  <c r="N510" i="10"/>
  <c r="V510" i="10"/>
  <c r="AB510" i="10" s="1"/>
  <c r="O510" i="10"/>
  <c r="W510" i="10"/>
  <c r="P510" i="10"/>
  <c r="X510" i="10"/>
  <c r="Q518" i="10"/>
  <c r="Y518" i="10"/>
  <c r="S518" i="10"/>
  <c r="T518" i="10"/>
  <c r="U518" i="10"/>
  <c r="N518" i="10"/>
  <c r="V518" i="10"/>
  <c r="AB518" i="10" s="1"/>
  <c r="O518" i="10"/>
  <c r="W518" i="10"/>
  <c r="P518" i="10"/>
  <c r="X518" i="10"/>
  <c r="Q526" i="10"/>
  <c r="Y526" i="10"/>
  <c r="S526" i="10"/>
  <c r="T526" i="10"/>
  <c r="U526" i="10"/>
  <c r="N526" i="10"/>
  <c r="V526" i="10"/>
  <c r="AB526" i="10" s="1"/>
  <c r="O526" i="10"/>
  <c r="W526" i="10"/>
  <c r="P526" i="10"/>
  <c r="X526" i="10"/>
  <c r="O558" i="10"/>
  <c r="W558" i="10"/>
  <c r="P558" i="10"/>
  <c r="X558" i="10"/>
  <c r="Q558" i="10"/>
  <c r="Y558" i="10"/>
  <c r="S558" i="10"/>
  <c r="T558" i="10"/>
  <c r="U558" i="10"/>
  <c r="N558" i="10"/>
  <c r="V558" i="10"/>
  <c r="AB558" i="10" s="1"/>
  <c r="O566" i="10"/>
  <c r="W566" i="10"/>
  <c r="P566" i="10"/>
  <c r="X566" i="10"/>
  <c r="Q566" i="10"/>
  <c r="Y566" i="10"/>
  <c r="S566" i="10"/>
  <c r="T566" i="10"/>
  <c r="U566" i="10"/>
  <c r="N566" i="10"/>
  <c r="V566" i="10"/>
  <c r="AB566" i="10" s="1"/>
  <c r="O590" i="10"/>
  <c r="W590" i="10"/>
  <c r="P590" i="10"/>
  <c r="X590" i="10"/>
  <c r="Q590" i="10"/>
  <c r="Y590" i="10"/>
  <c r="S590" i="10"/>
  <c r="T590" i="10"/>
  <c r="U590" i="10"/>
  <c r="N590" i="10"/>
  <c r="V590" i="10"/>
  <c r="O598" i="10"/>
  <c r="W598" i="10"/>
  <c r="P598" i="10"/>
  <c r="X598" i="10"/>
  <c r="Q598" i="10"/>
  <c r="Y598" i="10"/>
  <c r="S598" i="10"/>
  <c r="T598" i="10"/>
  <c r="U598" i="10"/>
  <c r="N598" i="10"/>
  <c r="V598" i="10"/>
  <c r="AB598" i="10" s="1"/>
  <c r="O606" i="10"/>
  <c r="W606" i="10"/>
  <c r="P606" i="10"/>
  <c r="X606" i="10"/>
  <c r="Q606" i="10"/>
  <c r="Y606" i="10"/>
  <c r="S606" i="10"/>
  <c r="T606" i="10"/>
  <c r="U606" i="10"/>
  <c r="N606" i="10"/>
  <c r="V606" i="10"/>
  <c r="AB606" i="10" s="1"/>
  <c r="S644" i="10"/>
  <c r="T644" i="10"/>
  <c r="U644" i="10"/>
  <c r="N644" i="10"/>
  <c r="V644" i="10"/>
  <c r="AB644" i="10" s="1"/>
  <c r="O644" i="10"/>
  <c r="W644" i="10"/>
  <c r="P644" i="10"/>
  <c r="X644" i="10"/>
  <c r="Y644" i="10"/>
  <c r="Q757" i="10"/>
  <c r="Y757" i="10"/>
  <c r="S757" i="10"/>
  <c r="T757" i="10"/>
  <c r="U757" i="10"/>
  <c r="N757" i="10"/>
  <c r="V757" i="10"/>
  <c r="AB757" i="10" s="1"/>
  <c r="O757" i="10"/>
  <c r="W757" i="10"/>
  <c r="Q765" i="10"/>
  <c r="Y765" i="10"/>
  <c r="S765" i="10"/>
  <c r="T765" i="10"/>
  <c r="U765" i="10"/>
  <c r="N765" i="10"/>
  <c r="V765" i="10"/>
  <c r="O765" i="10"/>
  <c r="W765" i="10"/>
  <c r="Q781" i="10"/>
  <c r="Y781" i="10"/>
  <c r="S781" i="10"/>
  <c r="T781" i="10"/>
  <c r="U781" i="10"/>
  <c r="N781" i="10"/>
  <c r="V781" i="10"/>
  <c r="AB781" i="10" s="1"/>
  <c r="O781" i="10"/>
  <c r="W781" i="10"/>
  <c r="Q789" i="10"/>
  <c r="Y789" i="10"/>
  <c r="S789" i="10"/>
  <c r="T789" i="10"/>
  <c r="U789" i="10"/>
  <c r="N789" i="10"/>
  <c r="V789" i="10"/>
  <c r="AB789" i="10" s="1"/>
  <c r="O789" i="10"/>
  <c r="W789" i="10"/>
  <c r="Q797" i="10"/>
  <c r="Y797" i="10"/>
  <c r="S797" i="10"/>
  <c r="T797" i="10"/>
  <c r="U797" i="10"/>
  <c r="N797" i="10"/>
  <c r="V797" i="10"/>
  <c r="AB797" i="10" s="1"/>
  <c r="O797" i="10"/>
  <c r="W797" i="10"/>
  <c r="Q811" i="10"/>
  <c r="Y811" i="10"/>
  <c r="S811" i="10"/>
  <c r="T811" i="10"/>
  <c r="U811" i="10"/>
  <c r="O811" i="10"/>
  <c r="W811" i="10"/>
  <c r="S833" i="10"/>
  <c r="P831" i="10"/>
  <c r="X829" i="10"/>
  <c r="V825" i="10"/>
  <c r="AB825" i="10" s="1"/>
  <c r="N815" i="10"/>
  <c r="V809" i="10"/>
  <c r="AB809" i="10" s="1"/>
  <c r="N807" i="10"/>
  <c r="X793" i="10"/>
  <c r="P783" i="10"/>
  <c r="X777" i="10"/>
  <c r="T772" i="10"/>
  <c r="P767" i="10"/>
  <c r="X761" i="10"/>
  <c r="T742" i="10"/>
  <c r="Q660" i="10"/>
  <c r="U828" i="10"/>
  <c r="O828" i="10"/>
  <c r="W828" i="10"/>
  <c r="P828" i="10"/>
  <c r="X828" i="10"/>
  <c r="S828" i="10"/>
  <c r="Q769" i="10"/>
  <c r="Y769" i="10"/>
  <c r="S769" i="10"/>
  <c r="T769" i="10"/>
  <c r="U769" i="10"/>
  <c r="N769" i="10"/>
  <c r="V769" i="10"/>
  <c r="AB769" i="10" s="1"/>
  <c r="O769" i="10"/>
  <c r="W769" i="10"/>
  <c r="S676" i="10"/>
  <c r="T676" i="10"/>
  <c r="U676" i="10"/>
  <c r="N676" i="10"/>
  <c r="V676" i="10"/>
  <c r="AB676" i="10" s="1"/>
  <c r="O676" i="10"/>
  <c r="W676" i="10"/>
  <c r="P676" i="10"/>
  <c r="X676" i="10"/>
  <c r="Y676" i="10"/>
  <c r="O602" i="10"/>
  <c r="W602" i="10"/>
  <c r="P602" i="10"/>
  <c r="X602" i="10"/>
  <c r="Q602" i="10"/>
  <c r="Y602" i="10"/>
  <c r="S602" i="10"/>
  <c r="T602" i="10"/>
  <c r="U602" i="10"/>
  <c r="V602" i="10"/>
  <c r="AB602" i="10" s="1"/>
  <c r="N602" i="10"/>
  <c r="Q450" i="10"/>
  <c r="Y450" i="10"/>
  <c r="S450" i="10"/>
  <c r="T450" i="10"/>
  <c r="U450" i="10"/>
  <c r="N450" i="10"/>
  <c r="V450" i="10"/>
  <c r="AB450" i="10" s="1"/>
  <c r="O450" i="10"/>
  <c r="W450" i="10"/>
  <c r="P450" i="10"/>
  <c r="X450" i="10"/>
  <c r="N297" i="10"/>
  <c r="V297" i="10"/>
  <c r="AB297" i="10" s="1"/>
  <c r="O297" i="10"/>
  <c r="W297" i="10"/>
  <c r="P297" i="10"/>
  <c r="X297" i="10"/>
  <c r="Q297" i="10"/>
  <c r="Y297" i="10"/>
  <c r="S297" i="10"/>
  <c r="T297" i="10"/>
  <c r="U297" i="10"/>
  <c r="O271" i="10"/>
  <c r="S271" i="10"/>
  <c r="Q271" i="10"/>
  <c r="U199" i="10"/>
  <c r="N199" i="10"/>
  <c r="Q108" i="10"/>
  <c r="Y108" i="10"/>
  <c r="S108" i="10"/>
  <c r="T108" i="10"/>
  <c r="N108" i="10"/>
  <c r="V108" i="10"/>
  <c r="AB108" i="10" s="1"/>
  <c r="O108" i="10"/>
  <c r="W108" i="10"/>
  <c r="P108" i="10"/>
  <c r="U108" i="10"/>
  <c r="X108" i="10"/>
  <c r="N77" i="10"/>
  <c r="V77" i="10"/>
  <c r="AB77" i="10" s="1"/>
  <c r="P77" i="10"/>
  <c r="X77" i="10"/>
  <c r="Q77" i="10"/>
  <c r="Y77" i="10"/>
  <c r="S77" i="10"/>
  <c r="O77" i="10"/>
  <c r="T77" i="10"/>
  <c r="U77" i="10"/>
  <c r="W77" i="10"/>
  <c r="S147" i="10"/>
  <c r="T147" i="10"/>
  <c r="U147" i="10"/>
  <c r="N147" i="10"/>
  <c r="V147" i="10"/>
  <c r="O147" i="10"/>
  <c r="W147" i="10"/>
  <c r="P147" i="10"/>
  <c r="X147" i="10"/>
  <c r="Q147" i="10"/>
  <c r="Y147" i="10"/>
  <c r="U195" i="10"/>
  <c r="P195" i="10"/>
  <c r="X195" i="10"/>
  <c r="Q195" i="10"/>
  <c r="Y195" i="10"/>
  <c r="T195" i="10"/>
  <c r="N195" i="10"/>
  <c r="O195" i="10"/>
  <c r="S195" i="10"/>
  <c r="V195" i="10"/>
  <c r="AB195" i="10" s="1"/>
  <c r="W195" i="10"/>
  <c r="T259" i="10"/>
  <c r="U259" i="10"/>
  <c r="N259" i="10"/>
  <c r="V259" i="10"/>
  <c r="O259" i="10"/>
  <c r="W259" i="10"/>
  <c r="P259" i="10"/>
  <c r="X259" i="10"/>
  <c r="Q259" i="10"/>
  <c r="Y259" i="10"/>
  <c r="S259" i="10"/>
  <c r="N283" i="10"/>
  <c r="V283" i="10"/>
  <c r="AB283" i="10" s="1"/>
  <c r="O283" i="10"/>
  <c r="W283" i="10"/>
  <c r="P283" i="10"/>
  <c r="X283" i="10"/>
  <c r="Q283" i="10"/>
  <c r="Y283" i="10"/>
  <c r="S283" i="10"/>
  <c r="T283" i="10"/>
  <c r="U283" i="10"/>
  <c r="U509" i="10"/>
  <c r="N509" i="10"/>
  <c r="V509" i="10"/>
  <c r="AB509" i="10" s="1"/>
  <c r="O509" i="10"/>
  <c r="W509" i="10"/>
  <c r="P509" i="10"/>
  <c r="X509" i="10"/>
  <c r="Q509" i="10"/>
  <c r="Y509" i="10"/>
  <c r="S509" i="10"/>
  <c r="T509" i="10"/>
  <c r="S565" i="10"/>
  <c r="T565" i="10"/>
  <c r="U565" i="10"/>
  <c r="N565" i="10"/>
  <c r="V565" i="10"/>
  <c r="O565" i="10"/>
  <c r="W565" i="10"/>
  <c r="P565" i="10"/>
  <c r="X565" i="10"/>
  <c r="Q565" i="10"/>
  <c r="Y565" i="10"/>
  <c r="O624" i="10"/>
  <c r="W624" i="10"/>
  <c r="P624" i="10"/>
  <c r="X624" i="10"/>
  <c r="Q624" i="10"/>
  <c r="Y624" i="10"/>
  <c r="S624" i="10"/>
  <c r="T624" i="10"/>
  <c r="U624" i="10"/>
  <c r="N624" i="10"/>
  <c r="V624" i="10"/>
  <c r="N667" i="10"/>
  <c r="V667" i="10"/>
  <c r="AB667" i="10" s="1"/>
  <c r="O667" i="10"/>
  <c r="W667" i="10"/>
  <c r="P667" i="10"/>
  <c r="X667" i="10"/>
  <c r="Q667" i="10"/>
  <c r="Y667" i="10"/>
  <c r="S667" i="10"/>
  <c r="T667" i="10"/>
  <c r="U667" i="10"/>
  <c r="N683" i="10"/>
  <c r="V683" i="10"/>
  <c r="AB683" i="10" s="1"/>
  <c r="O683" i="10"/>
  <c r="W683" i="10"/>
  <c r="P683" i="10"/>
  <c r="X683" i="10"/>
  <c r="Q683" i="10"/>
  <c r="Y683" i="10"/>
  <c r="S683" i="10"/>
  <c r="T683" i="10"/>
  <c r="U683" i="10"/>
  <c r="Q594" i="1"/>
  <c r="Q242" i="1"/>
  <c r="Q194" i="1"/>
  <c r="Q823" i="10"/>
  <c r="Y823" i="10"/>
  <c r="S823" i="10"/>
  <c r="T823" i="10"/>
  <c r="U823" i="10"/>
  <c r="O823" i="10"/>
  <c r="W823" i="10"/>
  <c r="Q799" i="10"/>
  <c r="Y799" i="10"/>
  <c r="S799" i="10"/>
  <c r="T799" i="10"/>
  <c r="U799" i="10"/>
  <c r="N799" i="10"/>
  <c r="V799" i="10"/>
  <c r="AB799" i="10" s="1"/>
  <c r="O799" i="10"/>
  <c r="W799" i="10"/>
  <c r="Q785" i="10"/>
  <c r="Y785" i="10"/>
  <c r="S785" i="10"/>
  <c r="T785" i="10"/>
  <c r="U785" i="10"/>
  <c r="N785" i="10"/>
  <c r="V785" i="10"/>
  <c r="AB785" i="10" s="1"/>
  <c r="O785" i="10"/>
  <c r="W785" i="10"/>
  <c r="Q775" i="10"/>
  <c r="Y775" i="10"/>
  <c r="S775" i="10"/>
  <c r="T775" i="10"/>
  <c r="U775" i="10"/>
  <c r="N775" i="10"/>
  <c r="V775" i="10"/>
  <c r="O775" i="10"/>
  <c r="W775" i="10"/>
  <c r="U762" i="10"/>
  <c r="N762" i="10"/>
  <c r="V762" i="10"/>
  <c r="AB762" i="10" s="1"/>
  <c r="O762" i="10"/>
  <c r="W762" i="10"/>
  <c r="P762" i="10"/>
  <c r="X762" i="10"/>
  <c r="Q762" i="10"/>
  <c r="Y762" i="10"/>
  <c r="S762" i="10"/>
  <c r="Q751" i="10"/>
  <c r="Y751" i="10"/>
  <c r="S751" i="10"/>
  <c r="T751" i="10"/>
  <c r="U751" i="10"/>
  <c r="N751" i="10"/>
  <c r="V751" i="10"/>
  <c r="AB751" i="10" s="1"/>
  <c r="O751" i="10"/>
  <c r="W751" i="10"/>
  <c r="U738" i="10"/>
  <c r="N738" i="10"/>
  <c r="V738" i="10"/>
  <c r="AB738" i="10" s="1"/>
  <c r="O738" i="10"/>
  <c r="W738" i="10"/>
  <c r="P738" i="10"/>
  <c r="X738" i="10"/>
  <c r="Q738" i="10"/>
  <c r="Y738" i="10"/>
  <c r="S738" i="10"/>
  <c r="N697" i="10"/>
  <c r="V697" i="10"/>
  <c r="O697" i="10"/>
  <c r="W697" i="10"/>
  <c r="P697" i="10"/>
  <c r="X697" i="10"/>
  <c r="Q697" i="10"/>
  <c r="Y697" i="10"/>
  <c r="S697" i="10"/>
  <c r="T697" i="10"/>
  <c r="S682" i="10"/>
  <c r="T682" i="10"/>
  <c r="U682" i="10"/>
  <c r="N682" i="10"/>
  <c r="V682" i="10"/>
  <c r="AB682" i="10" s="1"/>
  <c r="O682" i="10"/>
  <c r="W682" i="10"/>
  <c r="P682" i="10"/>
  <c r="X682" i="10"/>
  <c r="Q682" i="10"/>
  <c r="Y682" i="10"/>
  <c r="S668" i="10"/>
  <c r="T668" i="10"/>
  <c r="U668" i="10"/>
  <c r="N668" i="10"/>
  <c r="V668" i="10"/>
  <c r="AB668" i="10" s="1"/>
  <c r="O668" i="10"/>
  <c r="W668" i="10"/>
  <c r="P668" i="10"/>
  <c r="X668" i="10"/>
  <c r="Q668" i="10"/>
  <c r="Y668" i="10"/>
  <c r="S656" i="10"/>
  <c r="T656" i="10"/>
  <c r="U656" i="10"/>
  <c r="N656" i="10"/>
  <c r="V656" i="10"/>
  <c r="AB656" i="10" s="1"/>
  <c r="O656" i="10"/>
  <c r="W656" i="10"/>
  <c r="P656" i="10"/>
  <c r="X656" i="10"/>
  <c r="Q656" i="10"/>
  <c r="Y656" i="10"/>
  <c r="O628" i="10"/>
  <c r="W628" i="10"/>
  <c r="P628" i="10"/>
  <c r="X628" i="10"/>
  <c r="T628" i="10"/>
  <c r="U628" i="10"/>
  <c r="N628" i="10"/>
  <c r="Q628" i="10"/>
  <c r="S628" i="10"/>
  <c r="V628" i="10"/>
  <c r="AB628" i="10" s="1"/>
  <c r="Y628" i="10"/>
  <c r="O610" i="10"/>
  <c r="W610" i="10"/>
  <c r="P610" i="10"/>
  <c r="X610" i="10"/>
  <c r="Q610" i="10"/>
  <c r="Y610" i="10"/>
  <c r="S610" i="10"/>
  <c r="T610" i="10"/>
  <c r="U610" i="10"/>
  <c r="N610" i="10"/>
  <c r="V610" i="10"/>
  <c r="AB610" i="10" s="1"/>
  <c r="S585" i="10"/>
  <c r="T585" i="10"/>
  <c r="U585" i="10"/>
  <c r="N585" i="10"/>
  <c r="V585" i="10"/>
  <c r="AB585" i="10" s="1"/>
  <c r="O585" i="10"/>
  <c r="W585" i="10"/>
  <c r="P585" i="10"/>
  <c r="X585" i="10"/>
  <c r="Q585" i="10"/>
  <c r="Y585" i="10"/>
  <c r="O572" i="10"/>
  <c r="W572" i="10"/>
  <c r="P572" i="10"/>
  <c r="X572" i="10"/>
  <c r="Q572" i="10"/>
  <c r="Y572" i="10"/>
  <c r="S572" i="10"/>
  <c r="T572" i="10"/>
  <c r="U572" i="10"/>
  <c r="N572" i="10"/>
  <c r="V572" i="10"/>
  <c r="AB572" i="10" s="1"/>
  <c r="Q530" i="10"/>
  <c r="Y530" i="10"/>
  <c r="S530" i="10"/>
  <c r="T530" i="10"/>
  <c r="N530" i="10"/>
  <c r="V530" i="10"/>
  <c r="AB530" i="10" s="1"/>
  <c r="O530" i="10"/>
  <c r="W530" i="10"/>
  <c r="U530" i="10"/>
  <c r="X530" i="10"/>
  <c r="P530" i="10"/>
  <c r="Q456" i="10"/>
  <c r="Y456" i="10"/>
  <c r="S456" i="10"/>
  <c r="T456" i="10"/>
  <c r="U456" i="10"/>
  <c r="N456" i="10"/>
  <c r="V456" i="10"/>
  <c r="AB456" i="10" s="1"/>
  <c r="O456" i="10"/>
  <c r="W456" i="10"/>
  <c r="P456" i="10"/>
  <c r="X456" i="10"/>
  <c r="Q442" i="10"/>
  <c r="Y442" i="10"/>
  <c r="S442" i="10"/>
  <c r="T442" i="10"/>
  <c r="U442" i="10"/>
  <c r="N442" i="10"/>
  <c r="V442" i="10"/>
  <c r="AB442" i="10" s="1"/>
  <c r="O442" i="10"/>
  <c r="W442" i="10"/>
  <c r="P442" i="10"/>
  <c r="X442" i="10"/>
  <c r="O428" i="10"/>
  <c r="W428" i="10"/>
  <c r="P428" i="10"/>
  <c r="X428" i="10"/>
  <c r="S428" i="10"/>
  <c r="T428" i="10"/>
  <c r="U428" i="10"/>
  <c r="N428" i="10"/>
  <c r="Q428" i="10"/>
  <c r="V428" i="10"/>
  <c r="AB428" i="10" s="1"/>
  <c r="Y428" i="10"/>
  <c r="O388" i="10"/>
  <c r="W388" i="10"/>
  <c r="P388" i="10"/>
  <c r="X388" i="10"/>
  <c r="Q388" i="10"/>
  <c r="Y388" i="10"/>
  <c r="S388" i="10"/>
  <c r="T388" i="10"/>
  <c r="U388" i="10"/>
  <c r="N388" i="10"/>
  <c r="V388" i="10"/>
  <c r="AB388" i="10" s="1"/>
  <c r="O346" i="10"/>
  <c r="W346" i="10"/>
  <c r="P346" i="10"/>
  <c r="X346" i="10"/>
  <c r="Q346" i="10"/>
  <c r="Y346" i="10"/>
  <c r="S346" i="10"/>
  <c r="T346" i="10"/>
  <c r="U346" i="10"/>
  <c r="N346" i="10"/>
  <c r="V346" i="10"/>
  <c r="S330" i="10"/>
  <c r="V330" i="10"/>
  <c r="AB330" i="10" s="1"/>
  <c r="W330" i="10"/>
  <c r="N330" i="10"/>
  <c r="X330" i="10"/>
  <c r="O330" i="10"/>
  <c r="Y330" i="10"/>
  <c r="P330" i="10"/>
  <c r="Q330" i="10"/>
  <c r="T330" i="10"/>
  <c r="U330" i="10"/>
  <c r="N319" i="10"/>
  <c r="V319" i="10"/>
  <c r="AB319" i="10" s="1"/>
  <c r="O319" i="10"/>
  <c r="W319" i="10"/>
  <c r="P319" i="10"/>
  <c r="X319" i="10"/>
  <c r="Q319" i="10"/>
  <c r="Y319" i="10"/>
  <c r="S319" i="10"/>
  <c r="T319" i="10"/>
  <c r="U319" i="10"/>
  <c r="P276" i="10"/>
  <c r="X276" i="10"/>
  <c r="Q276" i="10"/>
  <c r="Y276" i="10"/>
  <c r="O276" i="10"/>
  <c r="S276" i="10"/>
  <c r="T276" i="10"/>
  <c r="U276" i="10"/>
  <c r="V276" i="10"/>
  <c r="W276" i="10"/>
  <c r="N276" i="10"/>
  <c r="P264" i="10"/>
  <c r="X264" i="10"/>
  <c r="Q264" i="10"/>
  <c r="Y264" i="10"/>
  <c r="S264" i="10"/>
  <c r="T264" i="10"/>
  <c r="U264" i="10"/>
  <c r="N264" i="10"/>
  <c r="V264" i="10"/>
  <c r="AB264" i="10" s="1"/>
  <c r="O264" i="10"/>
  <c r="W264" i="10"/>
  <c r="P250" i="10"/>
  <c r="X250" i="10"/>
  <c r="Q250" i="10"/>
  <c r="Y250" i="10"/>
  <c r="S250" i="10"/>
  <c r="T250" i="10"/>
  <c r="U250" i="10"/>
  <c r="N250" i="10"/>
  <c r="V250" i="10"/>
  <c r="AB250" i="10" s="1"/>
  <c r="O250" i="10"/>
  <c r="W250" i="10"/>
  <c r="Q236" i="10"/>
  <c r="Y236" i="10"/>
  <c r="T236" i="10"/>
  <c r="U236" i="10"/>
  <c r="V236" i="10"/>
  <c r="AB236" i="10" s="1"/>
  <c r="N236" i="10"/>
  <c r="W236" i="10"/>
  <c r="O236" i="10"/>
  <c r="X236" i="10"/>
  <c r="P236" i="10"/>
  <c r="S236" i="10"/>
  <c r="AA221" i="10"/>
  <c r="U218" i="1" s="1"/>
  <c r="U193" i="10"/>
  <c r="P193" i="10"/>
  <c r="X193" i="10"/>
  <c r="Q193" i="10"/>
  <c r="Y193" i="10"/>
  <c r="T193" i="10"/>
  <c r="N193" i="10"/>
  <c r="O193" i="10"/>
  <c r="S193" i="10"/>
  <c r="V193" i="10"/>
  <c r="AB193" i="10" s="1"/>
  <c r="W193" i="10"/>
  <c r="O178" i="10"/>
  <c r="W178" i="10"/>
  <c r="X178" i="10"/>
  <c r="P178" i="10"/>
  <c r="Q178" i="10"/>
  <c r="S178" i="10"/>
  <c r="T178" i="10"/>
  <c r="V178" i="10"/>
  <c r="AB178" i="10" s="1"/>
  <c r="N178" i="10"/>
  <c r="U178" i="10"/>
  <c r="Y178" i="10"/>
  <c r="O148" i="10"/>
  <c r="W148" i="10"/>
  <c r="P148" i="10"/>
  <c r="X148" i="10"/>
  <c r="Q148" i="10"/>
  <c r="Y148" i="10"/>
  <c r="S148" i="10"/>
  <c r="T148" i="10"/>
  <c r="U148" i="10"/>
  <c r="N148" i="10"/>
  <c r="V148" i="10"/>
  <c r="Q116" i="10"/>
  <c r="Y116" i="10"/>
  <c r="S116" i="10"/>
  <c r="T116" i="10"/>
  <c r="N116" i="10"/>
  <c r="V116" i="10"/>
  <c r="AB116" i="10" s="1"/>
  <c r="O116" i="10"/>
  <c r="W116" i="10"/>
  <c r="P116" i="10"/>
  <c r="U116" i="10"/>
  <c r="X116" i="10"/>
  <c r="Q98" i="10"/>
  <c r="Y98" i="10"/>
  <c r="S98" i="10"/>
  <c r="T98" i="10"/>
  <c r="N98" i="10"/>
  <c r="V98" i="10"/>
  <c r="AB98" i="10" s="1"/>
  <c r="O98" i="10"/>
  <c r="W98" i="10"/>
  <c r="P98" i="10"/>
  <c r="U98" i="10"/>
  <c r="X98" i="10"/>
  <c r="N81" i="10"/>
  <c r="V81" i="10"/>
  <c r="P81" i="10"/>
  <c r="X81" i="10"/>
  <c r="Q81" i="10"/>
  <c r="Y81" i="10"/>
  <c r="S81" i="10"/>
  <c r="O81" i="10"/>
  <c r="T81" i="10"/>
  <c r="U81" i="10"/>
  <c r="W81" i="10"/>
  <c r="O44" i="10"/>
  <c r="W44" i="10"/>
  <c r="P44" i="10"/>
  <c r="X44" i="10"/>
  <c r="S44" i="10"/>
  <c r="N44" i="10"/>
  <c r="T44" i="10"/>
  <c r="U44" i="10"/>
  <c r="V44" i="10"/>
  <c r="AB44" i="10" s="1"/>
  <c r="Y44" i="10"/>
  <c r="Q44" i="10"/>
  <c r="AA28" i="10"/>
  <c r="U25" i="1" s="1"/>
  <c r="O14" i="10"/>
  <c r="W14" i="10"/>
  <c r="P14" i="10"/>
  <c r="X14" i="10"/>
  <c r="S14" i="10"/>
  <c r="V14" i="10"/>
  <c r="AB14" i="10" s="1"/>
  <c r="Y14" i="10"/>
  <c r="N14" i="10"/>
  <c r="Q14" i="10"/>
  <c r="T14" i="10"/>
  <c r="U14" i="10"/>
  <c r="S19" i="10"/>
  <c r="T19" i="10"/>
  <c r="N19" i="10"/>
  <c r="V19" i="10"/>
  <c r="O19" i="10"/>
  <c r="W19" i="10"/>
  <c r="X19" i="10"/>
  <c r="Y19" i="10"/>
  <c r="Q19" i="10"/>
  <c r="U19" i="10"/>
  <c r="P19" i="10"/>
  <c r="O132" i="10"/>
  <c r="W132" i="10"/>
  <c r="P132" i="10"/>
  <c r="X132" i="10"/>
  <c r="Q132" i="10"/>
  <c r="Y132" i="10"/>
  <c r="S132" i="10"/>
  <c r="T132" i="10"/>
  <c r="U132" i="10"/>
  <c r="N132" i="10"/>
  <c r="V132" i="10"/>
  <c r="AB132" i="10" s="1"/>
  <c r="S355" i="10"/>
  <c r="T355" i="10"/>
  <c r="U355" i="10"/>
  <c r="N355" i="10"/>
  <c r="V355" i="10"/>
  <c r="O355" i="10"/>
  <c r="W355" i="10"/>
  <c r="P355" i="10"/>
  <c r="X355" i="10"/>
  <c r="Q355" i="10"/>
  <c r="Y355" i="10"/>
  <c r="S363" i="10"/>
  <c r="T363" i="10"/>
  <c r="U363" i="10"/>
  <c r="N363" i="10"/>
  <c r="V363" i="10"/>
  <c r="AB363" i="10" s="1"/>
  <c r="O363" i="10"/>
  <c r="W363" i="10"/>
  <c r="P363" i="10"/>
  <c r="X363" i="10"/>
  <c r="Q363" i="10"/>
  <c r="Y363" i="10"/>
  <c r="S371" i="10"/>
  <c r="T371" i="10"/>
  <c r="U371" i="10"/>
  <c r="N371" i="10"/>
  <c r="V371" i="10"/>
  <c r="AB371" i="10" s="1"/>
  <c r="O371" i="10"/>
  <c r="W371" i="10"/>
  <c r="P371" i="10"/>
  <c r="X371" i="10"/>
  <c r="Q371" i="10"/>
  <c r="Y371" i="10"/>
  <c r="S379" i="10"/>
  <c r="T379" i="10"/>
  <c r="U379" i="10"/>
  <c r="N379" i="10"/>
  <c r="V379" i="10"/>
  <c r="AB379" i="10" s="1"/>
  <c r="O379" i="10"/>
  <c r="W379" i="10"/>
  <c r="P379" i="10"/>
  <c r="X379" i="10"/>
  <c r="Q379" i="10"/>
  <c r="Y379" i="10"/>
  <c r="S387" i="10"/>
  <c r="T387" i="10"/>
  <c r="U387" i="10"/>
  <c r="N387" i="10"/>
  <c r="V387" i="10"/>
  <c r="AB387" i="10" s="1"/>
  <c r="O387" i="10"/>
  <c r="W387" i="10"/>
  <c r="P387" i="10"/>
  <c r="X387" i="10"/>
  <c r="Q387" i="10"/>
  <c r="Y387" i="10"/>
  <c r="S395" i="10"/>
  <c r="T395" i="10"/>
  <c r="U395" i="10"/>
  <c r="N395" i="10"/>
  <c r="V395" i="10"/>
  <c r="AB395" i="10" s="1"/>
  <c r="O395" i="10"/>
  <c r="W395" i="10"/>
  <c r="P395" i="10"/>
  <c r="X395" i="10"/>
  <c r="Q395" i="10"/>
  <c r="Y395" i="10"/>
  <c r="S403" i="10"/>
  <c r="T403" i="10"/>
  <c r="U403" i="10"/>
  <c r="N403" i="10"/>
  <c r="V403" i="10"/>
  <c r="AB403" i="10" s="1"/>
  <c r="O403" i="10"/>
  <c r="W403" i="10"/>
  <c r="P403" i="10"/>
  <c r="X403" i="10"/>
  <c r="Q403" i="10"/>
  <c r="Y403" i="10"/>
  <c r="S411" i="10"/>
  <c r="T411" i="10"/>
  <c r="U411" i="10"/>
  <c r="N411" i="10"/>
  <c r="V411" i="10"/>
  <c r="AB411" i="10" s="1"/>
  <c r="O411" i="10"/>
  <c r="W411" i="10"/>
  <c r="P411" i="10"/>
  <c r="X411" i="10"/>
  <c r="Q411" i="10"/>
  <c r="Y411" i="10"/>
  <c r="S419" i="10"/>
  <c r="T419" i="10"/>
  <c r="U419" i="10"/>
  <c r="N419" i="10"/>
  <c r="V419" i="10"/>
  <c r="AB419" i="10" s="1"/>
  <c r="O419" i="10"/>
  <c r="W419" i="10"/>
  <c r="P419" i="10"/>
  <c r="X419" i="10"/>
  <c r="Q419" i="10"/>
  <c r="Y419" i="10"/>
  <c r="S427" i="10"/>
  <c r="T427" i="10"/>
  <c r="U427" i="10"/>
  <c r="N427" i="10"/>
  <c r="V427" i="10"/>
  <c r="AB427" i="10" s="1"/>
  <c r="O427" i="10"/>
  <c r="W427" i="10"/>
  <c r="P427" i="10"/>
  <c r="X427" i="10"/>
  <c r="Q427" i="10"/>
  <c r="Y427" i="10"/>
  <c r="T435" i="10"/>
  <c r="N435" i="10"/>
  <c r="V435" i="10"/>
  <c r="AB435" i="10" s="1"/>
  <c r="P435" i="10"/>
  <c r="X435" i="10"/>
  <c r="Q435" i="10"/>
  <c r="Y435" i="10"/>
  <c r="O435" i="10"/>
  <c r="S435" i="10"/>
  <c r="U435" i="10"/>
  <c r="W435" i="10"/>
  <c r="U443" i="10"/>
  <c r="N443" i="10"/>
  <c r="V443" i="10"/>
  <c r="AB443" i="10" s="1"/>
  <c r="O443" i="10"/>
  <c r="W443" i="10"/>
  <c r="P443" i="10"/>
  <c r="X443" i="10"/>
  <c r="Q443" i="10"/>
  <c r="Y443" i="10"/>
  <c r="S443" i="10"/>
  <c r="T443" i="10"/>
  <c r="U451" i="10"/>
  <c r="N451" i="10"/>
  <c r="V451" i="10"/>
  <c r="AB451" i="10" s="1"/>
  <c r="O451" i="10"/>
  <c r="W451" i="10"/>
  <c r="P451" i="10"/>
  <c r="X451" i="10"/>
  <c r="Q451" i="10"/>
  <c r="Y451" i="10"/>
  <c r="S451" i="10"/>
  <c r="T451" i="10"/>
  <c r="Q470" i="10"/>
  <c r="Y470" i="10"/>
  <c r="S470" i="10"/>
  <c r="T470" i="10"/>
  <c r="U470" i="10"/>
  <c r="N470" i="10"/>
  <c r="V470" i="10"/>
  <c r="AB470" i="10" s="1"/>
  <c r="O470" i="10"/>
  <c r="W470" i="10"/>
  <c r="P470" i="10"/>
  <c r="X470" i="10"/>
  <c r="O620" i="10"/>
  <c r="W620" i="10"/>
  <c r="P620" i="10"/>
  <c r="X620" i="10"/>
  <c r="Q620" i="10"/>
  <c r="Y620" i="10"/>
  <c r="S620" i="10"/>
  <c r="T620" i="10"/>
  <c r="U620" i="10"/>
  <c r="V620" i="10"/>
  <c r="AB620" i="10" s="1"/>
  <c r="N620" i="10"/>
  <c r="N733" i="10"/>
  <c r="V733" i="10"/>
  <c r="AB733" i="10" s="1"/>
  <c r="O733" i="10"/>
  <c r="W733" i="10"/>
  <c r="S733" i="10"/>
  <c r="X733" i="10"/>
  <c r="Y733" i="10"/>
  <c r="P733" i="10"/>
  <c r="Q733" i="10"/>
  <c r="T733" i="10"/>
  <c r="Q741" i="10"/>
  <c r="Y741" i="10"/>
  <c r="S741" i="10"/>
  <c r="T741" i="10"/>
  <c r="U741" i="10"/>
  <c r="N741" i="10"/>
  <c r="V741" i="10"/>
  <c r="O741" i="10"/>
  <c r="W741" i="10"/>
  <c r="U806" i="10"/>
  <c r="N806" i="10"/>
  <c r="V806" i="10"/>
  <c r="AB806" i="10" s="1"/>
  <c r="O806" i="10"/>
  <c r="W806" i="10"/>
  <c r="P806" i="10"/>
  <c r="X806" i="10"/>
  <c r="Q806" i="10"/>
  <c r="Y806" i="10"/>
  <c r="S806" i="10"/>
  <c r="U814" i="10"/>
  <c r="N814" i="10"/>
  <c r="V814" i="10"/>
  <c r="AB814" i="10" s="1"/>
  <c r="O814" i="10"/>
  <c r="W814" i="10"/>
  <c r="P814" i="10"/>
  <c r="X814" i="10"/>
  <c r="Q814" i="10"/>
  <c r="Y814" i="10"/>
  <c r="S814" i="10"/>
  <c r="U822" i="10"/>
  <c r="N822" i="10"/>
  <c r="V822" i="10"/>
  <c r="AB822" i="10" s="1"/>
  <c r="O822" i="10"/>
  <c r="W822" i="10"/>
  <c r="P822" i="10"/>
  <c r="X822" i="10"/>
  <c r="Q822" i="10"/>
  <c r="Y822" i="10"/>
  <c r="S822" i="10"/>
  <c r="U830" i="10"/>
  <c r="O830" i="10"/>
  <c r="W830" i="10"/>
  <c r="P830" i="10"/>
  <c r="X830" i="10"/>
  <c r="S830" i="10"/>
  <c r="Q832" i="10"/>
  <c r="N831" i="10"/>
  <c r="V829" i="10"/>
  <c r="AB829" i="10" s="1"/>
  <c r="P825" i="10"/>
  <c r="T822" i="10"/>
  <c r="T814" i="10"/>
  <c r="X811" i="10"/>
  <c r="T806" i="10"/>
  <c r="P793" i="10"/>
  <c r="P777" i="10"/>
  <c r="T766" i="10"/>
  <c r="T750" i="10"/>
  <c r="X741" i="10"/>
  <c r="Q736" i="10"/>
  <c r="U697" i="10"/>
  <c r="Y654" i="10"/>
  <c r="Q745" i="10"/>
  <c r="Y745" i="10"/>
  <c r="S745" i="10"/>
  <c r="T745" i="10"/>
  <c r="U745" i="10"/>
  <c r="N745" i="10"/>
  <c r="V745" i="10"/>
  <c r="O745" i="10"/>
  <c r="W745" i="10"/>
  <c r="N705" i="10"/>
  <c r="V705" i="10"/>
  <c r="AB705" i="10" s="1"/>
  <c r="O705" i="10"/>
  <c r="W705" i="10"/>
  <c r="P705" i="10"/>
  <c r="X705" i="10"/>
  <c r="Q705" i="10"/>
  <c r="Y705" i="10"/>
  <c r="S705" i="10"/>
  <c r="T705" i="10"/>
  <c r="U705" i="10"/>
  <c r="O636" i="10"/>
  <c r="W636" i="10"/>
  <c r="P636" i="10"/>
  <c r="X636" i="10"/>
  <c r="T636" i="10"/>
  <c r="N636" i="10"/>
  <c r="Q636" i="10"/>
  <c r="S636" i="10"/>
  <c r="U636" i="10"/>
  <c r="V636" i="10"/>
  <c r="AB636" i="10" s="1"/>
  <c r="Y636" i="10"/>
  <c r="O564" i="10"/>
  <c r="W564" i="10"/>
  <c r="P564" i="10"/>
  <c r="X564" i="10"/>
  <c r="Q564" i="10"/>
  <c r="Y564" i="10"/>
  <c r="S564" i="10"/>
  <c r="T564" i="10"/>
  <c r="U564" i="10"/>
  <c r="N564" i="10"/>
  <c r="O493" i="10"/>
  <c r="S407" i="10"/>
  <c r="T407" i="10"/>
  <c r="U407" i="10"/>
  <c r="N407" i="10"/>
  <c r="V407" i="10"/>
  <c r="O407" i="10"/>
  <c r="W407" i="10"/>
  <c r="P407" i="10"/>
  <c r="X407" i="10"/>
  <c r="Q407" i="10"/>
  <c r="Y407" i="10"/>
  <c r="S338" i="10"/>
  <c r="V338" i="10"/>
  <c r="W338" i="10"/>
  <c r="N338" i="10"/>
  <c r="X338" i="10"/>
  <c r="O338" i="10"/>
  <c r="Y338" i="10"/>
  <c r="P338" i="10"/>
  <c r="Q338" i="10"/>
  <c r="T338" i="10"/>
  <c r="U338" i="10"/>
  <c r="Q215" i="10"/>
  <c r="U185" i="10"/>
  <c r="O185" i="10"/>
  <c r="P185" i="10"/>
  <c r="X185" i="10"/>
  <c r="Q185" i="10"/>
  <c r="Y185" i="10"/>
  <c r="T185" i="10"/>
  <c r="S185" i="10"/>
  <c r="V185" i="10"/>
  <c r="AB185" i="10" s="1"/>
  <c r="W185" i="10"/>
  <c r="N185" i="10"/>
  <c r="O140" i="10"/>
  <c r="W140" i="10"/>
  <c r="P140" i="10"/>
  <c r="X140" i="10"/>
  <c r="Q140" i="10"/>
  <c r="Y140" i="10"/>
  <c r="S140" i="10"/>
  <c r="T140" i="10"/>
  <c r="U140" i="10"/>
  <c r="N140" i="10"/>
  <c r="V140" i="10"/>
  <c r="AB140" i="10" s="1"/>
  <c r="O54" i="10"/>
  <c r="W54" i="10"/>
  <c r="P54" i="10"/>
  <c r="X54" i="10"/>
  <c r="S54" i="10"/>
  <c r="V54" i="10"/>
  <c r="AB54" i="10" s="1"/>
  <c r="Q54" i="10"/>
  <c r="N54" i="10"/>
  <c r="T54" i="10"/>
  <c r="U54" i="10"/>
  <c r="Y54" i="10"/>
  <c r="S61" i="10"/>
  <c r="T61" i="10"/>
  <c r="N61" i="10"/>
  <c r="V61" i="10"/>
  <c r="O61" i="10"/>
  <c r="W61" i="10"/>
  <c r="X61" i="10"/>
  <c r="Y61" i="10"/>
  <c r="P61" i="10"/>
  <c r="Q61" i="10"/>
  <c r="U61" i="10"/>
  <c r="S155" i="10"/>
  <c r="T155" i="10"/>
  <c r="U155" i="10"/>
  <c r="N155" i="10"/>
  <c r="V155" i="10"/>
  <c r="O155" i="10"/>
  <c r="W155" i="10"/>
  <c r="P155" i="10"/>
  <c r="X155" i="10"/>
  <c r="Q155" i="10"/>
  <c r="Y155" i="10"/>
  <c r="S179" i="10"/>
  <c r="U179" i="10"/>
  <c r="N179" i="10"/>
  <c r="W179" i="10"/>
  <c r="O179" i="10"/>
  <c r="X179" i="10"/>
  <c r="P179" i="10"/>
  <c r="Y179" i="10"/>
  <c r="Q179" i="10"/>
  <c r="T179" i="10"/>
  <c r="V179" i="10"/>
  <c r="AB179" i="10" s="1"/>
  <c r="U219" i="10"/>
  <c r="P219" i="10"/>
  <c r="X219" i="10"/>
  <c r="Q219" i="10"/>
  <c r="Y219" i="10"/>
  <c r="T219" i="10"/>
  <c r="O219" i="10"/>
  <c r="S219" i="10"/>
  <c r="V219" i="10"/>
  <c r="AB219" i="10" s="1"/>
  <c r="W219" i="10"/>
  <c r="N219" i="10"/>
  <c r="N291" i="10"/>
  <c r="V291" i="10"/>
  <c r="AB291" i="10" s="1"/>
  <c r="O291" i="10"/>
  <c r="W291" i="10"/>
  <c r="P291" i="10"/>
  <c r="X291" i="10"/>
  <c r="Q291" i="10"/>
  <c r="Y291" i="10"/>
  <c r="S291" i="10"/>
  <c r="T291" i="10"/>
  <c r="U291" i="10"/>
  <c r="S318" i="10"/>
  <c r="T318" i="10"/>
  <c r="U318" i="10"/>
  <c r="N318" i="10"/>
  <c r="V318" i="10"/>
  <c r="AB318" i="10" s="1"/>
  <c r="O318" i="10"/>
  <c r="W318" i="10"/>
  <c r="P318" i="10"/>
  <c r="X318" i="10"/>
  <c r="Q318" i="10"/>
  <c r="Y318" i="10"/>
  <c r="S541" i="10"/>
  <c r="T541" i="10"/>
  <c r="U541" i="10"/>
  <c r="N541" i="10"/>
  <c r="V541" i="10"/>
  <c r="AB541" i="10" s="1"/>
  <c r="O541" i="10"/>
  <c r="W541" i="10"/>
  <c r="P541" i="10"/>
  <c r="X541" i="10"/>
  <c r="Q541" i="10"/>
  <c r="Y541" i="10"/>
  <c r="S573" i="10"/>
  <c r="T573" i="10"/>
  <c r="U573" i="10"/>
  <c r="N573" i="10"/>
  <c r="V573" i="10"/>
  <c r="AB573" i="10" s="1"/>
  <c r="O573" i="10"/>
  <c r="W573" i="10"/>
  <c r="P573" i="10"/>
  <c r="X573" i="10"/>
  <c r="Q573" i="10"/>
  <c r="Y573" i="10"/>
  <c r="S589" i="10"/>
  <c r="T589" i="10"/>
  <c r="U589" i="10"/>
  <c r="N589" i="10"/>
  <c r="V589" i="10"/>
  <c r="AB589" i="10" s="1"/>
  <c r="O589" i="10"/>
  <c r="W589" i="10"/>
  <c r="P589" i="10"/>
  <c r="X589" i="10"/>
  <c r="Q589" i="10"/>
  <c r="Y589" i="10"/>
  <c r="N651" i="10"/>
  <c r="V651" i="10"/>
  <c r="AB651" i="10" s="1"/>
  <c r="O651" i="10"/>
  <c r="W651" i="10"/>
  <c r="P651" i="10"/>
  <c r="X651" i="10"/>
  <c r="Q651" i="10"/>
  <c r="Y651" i="10"/>
  <c r="S651" i="10"/>
  <c r="T651" i="10"/>
  <c r="U651" i="10"/>
  <c r="N691" i="10"/>
  <c r="V691" i="10"/>
  <c r="AB691" i="10" s="1"/>
  <c r="O691" i="10"/>
  <c r="W691" i="10"/>
  <c r="P691" i="10"/>
  <c r="X691" i="10"/>
  <c r="Q691" i="10"/>
  <c r="Y691" i="10"/>
  <c r="S691" i="10"/>
  <c r="T691" i="10"/>
  <c r="U691" i="10"/>
  <c r="Q546" i="1"/>
  <c r="Q256" i="1"/>
  <c r="Q656" i="1"/>
  <c r="Q634" i="1"/>
  <c r="Q621" i="1"/>
  <c r="Q570" i="1"/>
  <c r="Q465" i="1"/>
  <c r="Q226" i="1"/>
  <c r="Q127" i="1"/>
  <c r="Q833" i="10"/>
  <c r="Y833" i="10"/>
  <c r="T833" i="10"/>
  <c r="O833" i="10"/>
  <c r="W833" i="10"/>
  <c r="Q809" i="10"/>
  <c r="Y809" i="10"/>
  <c r="S809" i="10"/>
  <c r="T809" i="10"/>
  <c r="U809" i="10"/>
  <c r="O809" i="10"/>
  <c r="W809" i="10"/>
  <c r="U784" i="10"/>
  <c r="N784" i="10"/>
  <c r="V784" i="10"/>
  <c r="AB784" i="10" s="1"/>
  <c r="O784" i="10"/>
  <c r="W784" i="10"/>
  <c r="P784" i="10"/>
  <c r="X784" i="10"/>
  <c r="Q784" i="10"/>
  <c r="Y784" i="10"/>
  <c r="S784" i="10"/>
  <c r="Q773" i="10"/>
  <c r="Y773" i="10"/>
  <c r="S773" i="10"/>
  <c r="T773" i="10"/>
  <c r="U773" i="10"/>
  <c r="N773" i="10"/>
  <c r="V773" i="10"/>
  <c r="O773" i="10"/>
  <c r="W773" i="10"/>
  <c r="Q761" i="10"/>
  <c r="Y761" i="10"/>
  <c r="S761" i="10"/>
  <c r="T761" i="10"/>
  <c r="U761" i="10"/>
  <c r="N761" i="10"/>
  <c r="V761" i="10"/>
  <c r="AB761" i="10" s="1"/>
  <c r="O761" i="10"/>
  <c r="W761" i="10"/>
  <c r="Q749" i="10"/>
  <c r="Y749" i="10"/>
  <c r="S749" i="10"/>
  <c r="T749" i="10"/>
  <c r="U749" i="10"/>
  <c r="N749" i="10"/>
  <c r="V749" i="10"/>
  <c r="AB749" i="10" s="1"/>
  <c r="O749" i="10"/>
  <c r="W749" i="10"/>
  <c r="S724" i="10"/>
  <c r="T724" i="10"/>
  <c r="U724" i="10"/>
  <c r="N724" i="10"/>
  <c r="V724" i="10"/>
  <c r="AB724" i="10" s="1"/>
  <c r="O724" i="10"/>
  <c r="W724" i="10"/>
  <c r="P724" i="10"/>
  <c r="X724" i="10"/>
  <c r="Q724" i="10"/>
  <c r="Y724" i="10"/>
  <c r="N695" i="10"/>
  <c r="V695" i="10"/>
  <c r="AB695" i="10" s="1"/>
  <c r="O695" i="10"/>
  <c r="W695" i="10"/>
  <c r="P695" i="10"/>
  <c r="X695" i="10"/>
  <c r="Q695" i="10"/>
  <c r="Y695" i="10"/>
  <c r="S695" i="10"/>
  <c r="T695" i="10"/>
  <c r="U695" i="10"/>
  <c r="N681" i="10"/>
  <c r="V681" i="10"/>
  <c r="AB681" i="10" s="1"/>
  <c r="O681" i="10"/>
  <c r="W681" i="10"/>
  <c r="P681" i="10"/>
  <c r="X681" i="10"/>
  <c r="Q681" i="10"/>
  <c r="Y681" i="10"/>
  <c r="S681" i="10"/>
  <c r="T681" i="10"/>
  <c r="S666" i="10"/>
  <c r="T666" i="10"/>
  <c r="U666" i="10"/>
  <c r="N666" i="10"/>
  <c r="V666" i="10"/>
  <c r="AB666" i="10" s="1"/>
  <c r="O666" i="10"/>
  <c r="W666" i="10"/>
  <c r="P666" i="10"/>
  <c r="X666" i="10"/>
  <c r="Q666" i="10"/>
  <c r="Y666" i="10"/>
  <c r="N655" i="10"/>
  <c r="V655" i="10"/>
  <c r="AB655" i="10" s="1"/>
  <c r="O655" i="10"/>
  <c r="W655" i="10"/>
  <c r="P655" i="10"/>
  <c r="X655" i="10"/>
  <c r="Q655" i="10"/>
  <c r="Y655" i="10"/>
  <c r="S655" i="10"/>
  <c r="T655" i="10"/>
  <c r="U655" i="10"/>
  <c r="S642" i="10"/>
  <c r="T642" i="10"/>
  <c r="U642" i="10"/>
  <c r="N642" i="10"/>
  <c r="V642" i="10"/>
  <c r="AB642" i="10" s="1"/>
  <c r="O642" i="10"/>
  <c r="W642" i="10"/>
  <c r="P642" i="10"/>
  <c r="X642" i="10"/>
  <c r="Q642" i="10"/>
  <c r="Y642" i="10"/>
  <c r="S609" i="10"/>
  <c r="T609" i="10"/>
  <c r="U609" i="10"/>
  <c r="N609" i="10"/>
  <c r="V609" i="10"/>
  <c r="AB609" i="10" s="1"/>
  <c r="O609" i="10"/>
  <c r="W609" i="10"/>
  <c r="P609" i="10"/>
  <c r="X609" i="10"/>
  <c r="Q609" i="10"/>
  <c r="Y609" i="10"/>
  <c r="O584" i="10"/>
  <c r="W584" i="10"/>
  <c r="P584" i="10"/>
  <c r="X584" i="10"/>
  <c r="Q584" i="10"/>
  <c r="Y584" i="10"/>
  <c r="S584" i="10"/>
  <c r="T584" i="10"/>
  <c r="U584" i="10"/>
  <c r="N584" i="10"/>
  <c r="V584" i="10"/>
  <c r="AB584" i="10" s="1"/>
  <c r="O570" i="10"/>
  <c r="W570" i="10"/>
  <c r="P570" i="10"/>
  <c r="X570" i="10"/>
  <c r="Q570" i="10"/>
  <c r="Y570" i="10"/>
  <c r="S570" i="10"/>
  <c r="T570" i="10"/>
  <c r="U570" i="10"/>
  <c r="V570" i="10"/>
  <c r="AB570" i="10" s="1"/>
  <c r="N570" i="10"/>
  <c r="O556" i="10"/>
  <c r="W556" i="10"/>
  <c r="P556" i="10"/>
  <c r="X556" i="10"/>
  <c r="Q556" i="10"/>
  <c r="Y556" i="10"/>
  <c r="S556" i="10"/>
  <c r="T556" i="10"/>
  <c r="U556" i="10"/>
  <c r="N556" i="10"/>
  <c r="V556" i="10"/>
  <c r="O542" i="10"/>
  <c r="S542" i="10"/>
  <c r="U542" i="10"/>
  <c r="U529" i="10"/>
  <c r="N529" i="10"/>
  <c r="V529" i="10"/>
  <c r="AB529" i="10" s="1"/>
  <c r="O529" i="10"/>
  <c r="W529" i="10"/>
  <c r="P529" i="10"/>
  <c r="X529" i="10"/>
  <c r="S529" i="10"/>
  <c r="Q529" i="10"/>
  <c r="T529" i="10"/>
  <c r="Y529" i="10"/>
  <c r="Q516" i="10"/>
  <c r="Y516" i="10"/>
  <c r="S516" i="10"/>
  <c r="T516" i="10"/>
  <c r="U516" i="10"/>
  <c r="N516" i="10"/>
  <c r="V516" i="10"/>
  <c r="O516" i="10"/>
  <c r="W516" i="10"/>
  <c r="X516" i="10"/>
  <c r="P516" i="10"/>
  <c r="Q498" i="10"/>
  <c r="Y498" i="10"/>
  <c r="S498" i="10"/>
  <c r="T498" i="10"/>
  <c r="U498" i="10"/>
  <c r="N498" i="10"/>
  <c r="V498" i="10"/>
  <c r="AB498" i="10" s="1"/>
  <c r="O498" i="10"/>
  <c r="W498" i="10"/>
  <c r="P498" i="10"/>
  <c r="X498" i="10"/>
  <c r="Q482" i="10"/>
  <c r="Y482" i="10"/>
  <c r="S482" i="10"/>
  <c r="T482" i="10"/>
  <c r="U482" i="10"/>
  <c r="N482" i="10"/>
  <c r="V482" i="10"/>
  <c r="O482" i="10"/>
  <c r="W482" i="10"/>
  <c r="P482" i="10"/>
  <c r="X482" i="10"/>
  <c r="U455" i="10"/>
  <c r="N455" i="10"/>
  <c r="V455" i="10"/>
  <c r="O455" i="10"/>
  <c r="W455" i="10"/>
  <c r="P455" i="10"/>
  <c r="X455" i="10"/>
  <c r="Q455" i="10"/>
  <c r="Y455" i="10"/>
  <c r="S455" i="10"/>
  <c r="T455" i="10"/>
  <c r="O412" i="10"/>
  <c r="W412" i="10"/>
  <c r="P412" i="10"/>
  <c r="X412" i="10"/>
  <c r="Q412" i="10"/>
  <c r="Y412" i="10"/>
  <c r="S412" i="10"/>
  <c r="T412" i="10"/>
  <c r="U412" i="10"/>
  <c r="N412" i="10"/>
  <c r="V412" i="10"/>
  <c r="AB412" i="10" s="1"/>
  <c r="O400" i="10"/>
  <c r="W400" i="10"/>
  <c r="P400" i="10"/>
  <c r="X400" i="10"/>
  <c r="Q400" i="10"/>
  <c r="Y400" i="10"/>
  <c r="S400" i="10"/>
  <c r="T400" i="10"/>
  <c r="U400" i="10"/>
  <c r="N400" i="10"/>
  <c r="V400" i="10"/>
  <c r="AB400" i="10" s="1"/>
  <c r="O372" i="10"/>
  <c r="W372" i="10"/>
  <c r="P372" i="10"/>
  <c r="X372" i="10"/>
  <c r="Q372" i="10"/>
  <c r="Y372" i="10"/>
  <c r="S372" i="10"/>
  <c r="T372" i="10"/>
  <c r="U372" i="10"/>
  <c r="N372" i="10"/>
  <c r="V372" i="10"/>
  <c r="AB372" i="10" s="1"/>
  <c r="N289" i="10"/>
  <c r="V289" i="10"/>
  <c r="AB289" i="10" s="1"/>
  <c r="O289" i="10"/>
  <c r="W289" i="10"/>
  <c r="P289" i="10"/>
  <c r="X289" i="10"/>
  <c r="Q289" i="10"/>
  <c r="Y289" i="10"/>
  <c r="S289" i="10"/>
  <c r="T289" i="10"/>
  <c r="U289" i="10"/>
  <c r="Y274" i="10"/>
  <c r="Q220" i="10"/>
  <c r="Y220" i="10"/>
  <c r="T220" i="10"/>
  <c r="N220" i="10"/>
  <c r="V220" i="10"/>
  <c r="P220" i="10"/>
  <c r="X220" i="10"/>
  <c r="W220" i="10"/>
  <c r="O220" i="10"/>
  <c r="S220" i="10"/>
  <c r="U220" i="10"/>
  <c r="Q202" i="10"/>
  <c r="Y202" i="10"/>
  <c r="T202" i="10"/>
  <c r="U202" i="10"/>
  <c r="N202" i="10"/>
  <c r="V202" i="10"/>
  <c r="P202" i="10"/>
  <c r="X202" i="10"/>
  <c r="O202" i="10"/>
  <c r="S202" i="10"/>
  <c r="W202" i="10"/>
  <c r="S177" i="10"/>
  <c r="N177" i="10"/>
  <c r="V177" i="10"/>
  <c r="AB177" i="10" s="1"/>
  <c r="O177" i="10"/>
  <c r="Y177" i="10"/>
  <c r="Q177" i="10"/>
  <c r="T177" i="10"/>
  <c r="U177" i="10"/>
  <c r="X177" i="10"/>
  <c r="P177" i="10"/>
  <c r="W177" i="10"/>
  <c r="S161" i="10"/>
  <c r="T161" i="10"/>
  <c r="U161" i="10"/>
  <c r="N161" i="10"/>
  <c r="V161" i="10"/>
  <c r="AB161" i="10" s="1"/>
  <c r="O161" i="10"/>
  <c r="W161" i="10"/>
  <c r="P161" i="10"/>
  <c r="X161" i="10"/>
  <c r="Q161" i="10"/>
  <c r="Y161" i="10"/>
  <c r="O146" i="10"/>
  <c r="W146" i="10"/>
  <c r="P146" i="10"/>
  <c r="X146" i="10"/>
  <c r="Q146" i="10"/>
  <c r="Y146" i="10"/>
  <c r="S146" i="10"/>
  <c r="T146" i="10"/>
  <c r="U146" i="10"/>
  <c r="N146" i="10"/>
  <c r="V146" i="10"/>
  <c r="AB146" i="10" s="1"/>
  <c r="O58" i="10"/>
  <c r="W58" i="10"/>
  <c r="P58" i="10"/>
  <c r="X58" i="10"/>
  <c r="S58" i="10"/>
  <c r="V58" i="10"/>
  <c r="AB58" i="10" s="1"/>
  <c r="Q58" i="10"/>
  <c r="N58" i="10"/>
  <c r="T58" i="10"/>
  <c r="U58" i="10"/>
  <c r="Y58" i="10"/>
  <c r="O60" i="10"/>
  <c r="W60" i="10"/>
  <c r="P60" i="10"/>
  <c r="X60" i="10"/>
  <c r="S60" i="10"/>
  <c r="N60" i="10"/>
  <c r="T60" i="10"/>
  <c r="U60" i="10"/>
  <c r="Y60" i="10"/>
  <c r="V60" i="10"/>
  <c r="AB60" i="10" s="1"/>
  <c r="Q60" i="10"/>
  <c r="T76" i="10"/>
  <c r="U76" i="10"/>
  <c r="O76" i="10"/>
  <c r="W76" i="10"/>
  <c r="V76" i="10"/>
  <c r="AB76" i="10" s="1"/>
  <c r="X76" i="10"/>
  <c r="Y76" i="10"/>
  <c r="P76" i="10"/>
  <c r="Q76" i="10"/>
  <c r="N76" i="10"/>
  <c r="S76" i="10"/>
  <c r="Q100" i="10"/>
  <c r="Y100" i="10"/>
  <c r="S100" i="10"/>
  <c r="T100" i="10"/>
  <c r="N100" i="10"/>
  <c r="V100" i="10"/>
  <c r="AB100" i="10" s="1"/>
  <c r="O100" i="10"/>
  <c r="W100" i="10"/>
  <c r="P100" i="10"/>
  <c r="U100" i="10"/>
  <c r="X100" i="10"/>
  <c r="N317" i="10"/>
  <c r="V317" i="10"/>
  <c r="AB317" i="10" s="1"/>
  <c r="O317" i="10"/>
  <c r="W317" i="10"/>
  <c r="P317" i="10"/>
  <c r="X317" i="10"/>
  <c r="Q317" i="10"/>
  <c r="Y317" i="10"/>
  <c r="S317" i="10"/>
  <c r="T317" i="10"/>
  <c r="U317" i="10"/>
  <c r="N333" i="10"/>
  <c r="V333" i="10"/>
  <c r="O333" i="10"/>
  <c r="W333" i="10"/>
  <c r="S333" i="10"/>
  <c r="T333" i="10"/>
  <c r="U333" i="10"/>
  <c r="X333" i="10"/>
  <c r="Y333" i="10"/>
  <c r="P333" i="10"/>
  <c r="Q333" i="10"/>
  <c r="S341" i="10"/>
  <c r="T341" i="10"/>
  <c r="U341" i="10"/>
  <c r="N341" i="10"/>
  <c r="V341" i="10"/>
  <c r="O341" i="10"/>
  <c r="W341" i="10"/>
  <c r="P341" i="10"/>
  <c r="X341" i="10"/>
  <c r="Q341" i="10"/>
  <c r="Y341" i="10"/>
  <c r="O352" i="10"/>
  <c r="W352" i="10"/>
  <c r="P352" i="10"/>
  <c r="X352" i="10"/>
  <c r="Q352" i="10"/>
  <c r="Y352" i="10"/>
  <c r="S352" i="10"/>
  <c r="T352" i="10"/>
  <c r="U352" i="10"/>
  <c r="N352" i="10"/>
  <c r="V352" i="10"/>
  <c r="O366" i="10"/>
  <c r="W366" i="10"/>
  <c r="P366" i="10"/>
  <c r="X366" i="10"/>
  <c r="Q366" i="10"/>
  <c r="Y366" i="10"/>
  <c r="S366" i="10"/>
  <c r="T366" i="10"/>
  <c r="U366" i="10"/>
  <c r="V366" i="10"/>
  <c r="AB366" i="10" s="1"/>
  <c r="N366" i="10"/>
  <c r="O374" i="10"/>
  <c r="W374" i="10"/>
  <c r="P374" i="10"/>
  <c r="X374" i="10"/>
  <c r="Q374" i="10"/>
  <c r="Y374" i="10"/>
  <c r="S374" i="10"/>
  <c r="T374" i="10"/>
  <c r="U374" i="10"/>
  <c r="N374" i="10"/>
  <c r="V374" i="10"/>
  <c r="O398" i="10"/>
  <c r="W398" i="10"/>
  <c r="P398" i="10"/>
  <c r="X398" i="10"/>
  <c r="Q398" i="10"/>
  <c r="Y398" i="10"/>
  <c r="S398" i="10"/>
  <c r="T398" i="10"/>
  <c r="U398" i="10"/>
  <c r="V398" i="10"/>
  <c r="AB398" i="10" s="1"/>
  <c r="N398" i="10"/>
  <c r="O406" i="10"/>
  <c r="W406" i="10"/>
  <c r="P406" i="10"/>
  <c r="X406" i="10"/>
  <c r="Q406" i="10"/>
  <c r="Y406" i="10"/>
  <c r="S406" i="10"/>
  <c r="T406" i="10"/>
  <c r="U406" i="10"/>
  <c r="N406" i="10"/>
  <c r="V406" i="10"/>
  <c r="O414" i="10"/>
  <c r="W414" i="10"/>
  <c r="P414" i="10"/>
  <c r="X414" i="10"/>
  <c r="Q414" i="10"/>
  <c r="Y414" i="10"/>
  <c r="S414" i="10"/>
  <c r="T414" i="10"/>
  <c r="U414" i="10"/>
  <c r="V414" i="10"/>
  <c r="AB414" i="10" s="1"/>
  <c r="N414" i="10"/>
  <c r="P438" i="10"/>
  <c r="Q438" i="10"/>
  <c r="Y438" i="10"/>
  <c r="S438" i="10"/>
  <c r="T438" i="10"/>
  <c r="U438" i="10"/>
  <c r="V438" i="10"/>
  <c r="N438" i="10"/>
  <c r="W438" i="10"/>
  <c r="O438" i="10"/>
  <c r="X438" i="10"/>
  <c r="Q492" i="10"/>
  <c r="Y492" i="10"/>
  <c r="S492" i="10"/>
  <c r="T492" i="10"/>
  <c r="U492" i="10"/>
  <c r="N492" i="10"/>
  <c r="V492" i="10"/>
  <c r="AB492" i="10" s="1"/>
  <c r="O492" i="10"/>
  <c r="W492" i="10"/>
  <c r="P492" i="10"/>
  <c r="X492" i="10"/>
  <c r="Q500" i="10"/>
  <c r="Y500" i="10"/>
  <c r="S500" i="10"/>
  <c r="T500" i="10"/>
  <c r="U500" i="10"/>
  <c r="N500" i="10"/>
  <c r="V500" i="10"/>
  <c r="AB500" i="10" s="1"/>
  <c r="O500" i="10"/>
  <c r="W500" i="10"/>
  <c r="X500" i="10"/>
  <c r="P500" i="10"/>
  <c r="Q532" i="10"/>
  <c r="Y532" i="10"/>
  <c r="S532" i="10"/>
  <c r="T532" i="10"/>
  <c r="N532" i="10"/>
  <c r="V532" i="10"/>
  <c r="AB532" i="10" s="1"/>
  <c r="O532" i="10"/>
  <c r="W532" i="10"/>
  <c r="P532" i="10"/>
  <c r="U532" i="10"/>
  <c r="X532" i="10"/>
  <c r="O612" i="10"/>
  <c r="W612" i="10"/>
  <c r="P612" i="10"/>
  <c r="X612" i="10"/>
  <c r="Q612" i="10"/>
  <c r="Y612" i="10"/>
  <c r="S612" i="10"/>
  <c r="T612" i="10"/>
  <c r="U612" i="10"/>
  <c r="N612" i="10"/>
  <c r="V612" i="10"/>
  <c r="AB612" i="10" s="1"/>
  <c r="N717" i="10"/>
  <c r="V717" i="10"/>
  <c r="AB717" i="10" s="1"/>
  <c r="O717" i="10"/>
  <c r="W717" i="10"/>
  <c r="P717" i="10"/>
  <c r="X717" i="10"/>
  <c r="Q717" i="10"/>
  <c r="Y717" i="10"/>
  <c r="S717" i="10"/>
  <c r="T717" i="10"/>
  <c r="U717" i="10"/>
  <c r="S728" i="10"/>
  <c r="T728" i="10"/>
  <c r="U728" i="10"/>
  <c r="O728" i="10"/>
  <c r="W728" i="10"/>
  <c r="P728" i="10"/>
  <c r="X728" i="10"/>
  <c r="Y728" i="10"/>
  <c r="N728" i="10"/>
  <c r="Q728" i="10"/>
  <c r="Q747" i="10"/>
  <c r="Y747" i="10"/>
  <c r="S747" i="10"/>
  <c r="T747" i="10"/>
  <c r="U747" i="10"/>
  <c r="N747" i="10"/>
  <c r="V747" i="10"/>
  <c r="AB747" i="10" s="1"/>
  <c r="O747" i="10"/>
  <c r="W747" i="10"/>
  <c r="Q755" i="10"/>
  <c r="Y755" i="10"/>
  <c r="S755" i="10"/>
  <c r="T755" i="10"/>
  <c r="U755" i="10"/>
  <c r="N755" i="10"/>
  <c r="V755" i="10"/>
  <c r="AB755" i="10" s="1"/>
  <c r="O755" i="10"/>
  <c r="W755" i="10"/>
  <c r="Q779" i="10"/>
  <c r="Y779" i="10"/>
  <c r="S779" i="10"/>
  <c r="T779" i="10"/>
  <c r="U779" i="10"/>
  <c r="N779" i="10"/>
  <c r="V779" i="10"/>
  <c r="O779" i="10"/>
  <c r="W779" i="10"/>
  <c r="Q787" i="10"/>
  <c r="Y787" i="10"/>
  <c r="S787" i="10"/>
  <c r="T787" i="10"/>
  <c r="U787" i="10"/>
  <c r="N787" i="10"/>
  <c r="V787" i="10"/>
  <c r="AB787" i="10" s="1"/>
  <c r="O787" i="10"/>
  <c r="W787" i="10"/>
  <c r="P833" i="10"/>
  <c r="O832" i="10"/>
  <c r="Y830" i="10"/>
  <c r="U829" i="10"/>
  <c r="Q828" i="10"/>
  <c r="N825" i="10"/>
  <c r="V811" i="10"/>
  <c r="AB811" i="10" s="1"/>
  <c r="N809" i="10"/>
  <c r="X797" i="10"/>
  <c r="T792" i="10"/>
  <c r="P787" i="10"/>
  <c r="X781" i="10"/>
  <c r="E8" i="35" s="1"/>
  <c r="X765" i="10"/>
  <c r="T760" i="10"/>
  <c r="P755" i="10"/>
  <c r="X749" i="10"/>
  <c r="P741" i="10"/>
  <c r="S735" i="10"/>
  <c r="Q692" i="10"/>
  <c r="U649" i="10"/>
  <c r="N833" i="10"/>
  <c r="N832" i="10"/>
  <c r="V830" i="10"/>
  <c r="AB830" i="10" s="1"/>
  <c r="N828" i="10"/>
  <c r="T824" i="10"/>
  <c r="X821" i="10"/>
  <c r="X813" i="10"/>
  <c r="P811" i="10"/>
  <c r="T808" i="10"/>
  <c r="X805" i="10"/>
  <c r="P797" i="10"/>
  <c r="X791" i="10"/>
  <c r="T786" i="10"/>
  <c r="P781" i="10"/>
  <c r="X775" i="10"/>
  <c r="T770" i="10"/>
  <c r="P765" i="10"/>
  <c r="X759" i="10"/>
  <c r="T754" i="10"/>
  <c r="P749" i="10"/>
  <c r="X745" i="10"/>
  <c r="T740" i="10"/>
  <c r="Y686" i="10"/>
  <c r="Q644" i="10"/>
  <c r="V564" i="10"/>
  <c r="Q90" i="1"/>
  <c r="Q811" i="1"/>
  <c r="Q747" i="1"/>
  <c r="Q715" i="1"/>
  <c r="Q683" i="1"/>
  <c r="Q659" i="1"/>
  <c r="Q563" i="1"/>
  <c r="Q475" i="1"/>
  <c r="Q323" i="1"/>
  <c r="Q291" i="1"/>
  <c r="Q203" i="1"/>
  <c r="Q171" i="1"/>
  <c r="Q147" i="1"/>
  <c r="Q75" i="1"/>
  <c r="AA774" i="10"/>
  <c r="U771" i="1" s="1"/>
  <c r="AA646" i="10"/>
  <c r="U643" i="1" s="1"/>
  <c r="AA614" i="10"/>
  <c r="U611" i="1" s="1"/>
  <c r="AA534" i="10"/>
  <c r="U531" i="1" s="1"/>
  <c r="AA494" i="10"/>
  <c r="U491" i="1" s="1"/>
  <c r="AA413" i="10"/>
  <c r="U410" i="1" s="1"/>
  <c r="AA301" i="10"/>
  <c r="U298" i="1" s="1"/>
  <c r="AA270" i="10"/>
  <c r="U267" i="1" s="1"/>
  <c r="AA261" i="10"/>
  <c r="U258" i="1" s="1"/>
  <c r="AA208" i="10"/>
  <c r="U205" i="1" s="1"/>
  <c r="AA189" i="10"/>
  <c r="U186" i="1" s="1"/>
  <c r="AA157" i="10"/>
  <c r="U154" i="1" s="1"/>
  <c r="AA117" i="10"/>
  <c r="U114" i="1" s="1"/>
  <c r="AA85" i="10"/>
  <c r="U82" i="1" s="1"/>
  <c r="Q202" i="1"/>
  <c r="Q58" i="1"/>
  <c r="Q803" i="1"/>
  <c r="Q739" i="1"/>
  <c r="Q707" i="1"/>
  <c r="Q675" i="1"/>
  <c r="Q587" i="1"/>
  <c r="Q555" i="1"/>
  <c r="Q435" i="1"/>
  <c r="Q251" i="1"/>
  <c r="Q67" i="1"/>
  <c r="AA725" i="10"/>
  <c r="U722" i="1" s="1"/>
  <c r="AA462" i="10"/>
  <c r="U459" i="1" s="1"/>
  <c r="AA349" i="10"/>
  <c r="U346" i="1" s="1"/>
  <c r="AA144" i="10"/>
  <c r="U141" i="1" s="1"/>
  <c r="AA53" i="10"/>
  <c r="U50" i="1" s="1"/>
  <c r="Q170" i="1"/>
  <c r="Q98" i="1"/>
  <c r="Q523" i="1"/>
  <c r="Q467" i="1"/>
  <c r="Q371" i="1"/>
  <c r="Q283" i="1"/>
  <c r="Q187" i="1"/>
  <c r="Q131" i="1"/>
  <c r="Q99" i="1"/>
  <c r="Q59" i="1"/>
  <c r="AA798" i="10"/>
  <c r="U795" i="1" s="1"/>
  <c r="AA702" i="10"/>
  <c r="U699" i="1" s="1"/>
  <c r="AA661" i="10"/>
  <c r="U658" i="1" s="1"/>
  <c r="AA582" i="10"/>
  <c r="U579" i="1" s="1"/>
  <c r="AA550" i="10"/>
  <c r="U547" i="1" s="1"/>
  <c r="AA501" i="10"/>
  <c r="U498" i="1" s="1"/>
  <c r="AA430" i="10"/>
  <c r="U427" i="1" s="1"/>
  <c r="AA390" i="10"/>
  <c r="U387" i="1" s="1"/>
  <c r="AA358" i="10"/>
  <c r="U355" i="1" s="1"/>
  <c r="AA214" i="10"/>
  <c r="U211" i="1" s="1"/>
  <c r="AA72" i="10"/>
  <c r="U69" i="1" s="1"/>
  <c r="Q698" i="1"/>
  <c r="Q586" i="1"/>
  <c r="Q282" i="1"/>
  <c r="Q827" i="1"/>
  <c r="Q763" i="1"/>
  <c r="Q635" i="1"/>
  <c r="Q403" i="1"/>
  <c r="Q219" i="1"/>
  <c r="AA630" i="10"/>
  <c r="U627" i="1" s="1"/>
  <c r="AA80" i="10"/>
  <c r="U77" i="1" s="1"/>
  <c r="Q443" i="1"/>
  <c r="Q115" i="1"/>
  <c r="Q83" i="1"/>
  <c r="Q43" i="1"/>
  <c r="J689" i="10"/>
  <c r="M831" i="10"/>
  <c r="J274" i="10"/>
  <c r="J836" i="10"/>
  <c r="M819" i="10"/>
  <c r="J828" i="10"/>
  <c r="J808" i="10"/>
  <c r="J832" i="10"/>
  <c r="J800" i="10"/>
  <c r="J737" i="10"/>
  <c r="J6" i="10"/>
  <c r="J753" i="10"/>
  <c r="J5" i="10"/>
  <c r="J792" i="10"/>
  <c r="M786" i="10"/>
  <c r="J721" i="10"/>
  <c r="J820" i="10"/>
  <c r="J657" i="10"/>
  <c r="J788" i="10"/>
  <c r="J782" i="10"/>
  <c r="J609" i="10"/>
  <c r="J816" i="10"/>
  <c r="J777" i="10"/>
  <c r="J558" i="10"/>
  <c r="J812" i="10"/>
  <c r="J769" i="10"/>
  <c r="J419" i="10"/>
  <c r="K608" i="1"/>
  <c r="J611" i="10"/>
  <c r="K664" i="1"/>
  <c r="J667" i="10"/>
  <c r="K239" i="1"/>
  <c r="J242" i="10"/>
  <c r="M356" i="1"/>
  <c r="M359" i="10"/>
  <c r="K755" i="1"/>
  <c r="J758" i="10"/>
  <c r="K426" i="1"/>
  <c r="J429" i="10"/>
  <c r="K135" i="1"/>
  <c r="J138" i="10"/>
  <c r="K392" i="1"/>
  <c r="J395" i="10"/>
  <c r="K216" i="1"/>
  <c r="J219" i="10"/>
  <c r="K80" i="1"/>
  <c r="J83" i="10"/>
  <c r="K717" i="1"/>
  <c r="J720" i="10"/>
  <c r="K290" i="1"/>
  <c r="J293" i="10"/>
  <c r="K541" i="1"/>
  <c r="J544" i="10"/>
  <c r="K668" i="1"/>
  <c r="J671" i="10"/>
  <c r="K501" i="1"/>
  <c r="J504" i="10"/>
  <c r="K635" i="1"/>
  <c r="J638" i="10"/>
  <c r="K359" i="1"/>
  <c r="J362" i="10"/>
  <c r="K778" i="1"/>
  <c r="J781" i="10"/>
  <c r="K234" i="1"/>
  <c r="J237" i="10"/>
  <c r="K200" i="1"/>
  <c r="J203" i="10"/>
  <c r="K589" i="1"/>
  <c r="J592" i="10"/>
  <c r="K497" i="1"/>
  <c r="J500" i="10"/>
  <c r="K760" i="1"/>
  <c r="J763" i="10"/>
  <c r="K375" i="1"/>
  <c r="J378" i="10"/>
  <c r="K40" i="1"/>
  <c r="J43" i="10"/>
  <c r="K435" i="1"/>
  <c r="J438" i="10"/>
  <c r="K374" i="1"/>
  <c r="J377" i="10"/>
  <c r="K150" i="1"/>
  <c r="J153" i="10"/>
  <c r="M793" i="1"/>
  <c r="M796" i="10"/>
  <c r="K26" i="1"/>
  <c r="J29" i="10"/>
  <c r="K18" i="1"/>
  <c r="J21" i="10"/>
  <c r="K6" i="1"/>
  <c r="J9" i="10"/>
  <c r="M821" i="1"/>
  <c r="M824" i="10"/>
  <c r="K812" i="1"/>
  <c r="J815" i="10"/>
  <c r="K804" i="1"/>
  <c r="J807" i="10"/>
  <c r="K796" i="1"/>
  <c r="J799" i="10"/>
  <c r="K781" i="1"/>
  <c r="J784" i="10"/>
  <c r="K763" i="1"/>
  <c r="J766" i="10"/>
  <c r="K747" i="1"/>
  <c r="J750" i="10"/>
  <c r="K737" i="1"/>
  <c r="J740" i="10"/>
  <c r="K721" i="1"/>
  <c r="J724" i="10"/>
  <c r="K704" i="1"/>
  <c r="J707" i="10"/>
  <c r="K696" i="1"/>
  <c r="J699" i="10"/>
  <c r="K667" i="1"/>
  <c r="J670" i="10"/>
  <c r="K651" i="1"/>
  <c r="J654" i="10"/>
  <c r="K639" i="1"/>
  <c r="J642" i="10"/>
  <c r="K626" i="1"/>
  <c r="J629" i="10"/>
  <c r="K614" i="1"/>
  <c r="J617" i="10"/>
  <c r="K593" i="1"/>
  <c r="J596" i="10"/>
  <c r="K579" i="1"/>
  <c r="J582" i="10"/>
  <c r="K566" i="1"/>
  <c r="J569" i="10"/>
  <c r="K556" i="1"/>
  <c r="J559" i="10"/>
  <c r="K543" i="1"/>
  <c r="J546" i="10"/>
  <c r="K533" i="1"/>
  <c r="J536" i="10"/>
  <c r="K517" i="1"/>
  <c r="J520" i="10"/>
  <c r="M500" i="1"/>
  <c r="M503" i="10"/>
  <c r="K484" i="1"/>
  <c r="J487" i="10"/>
  <c r="K470" i="1"/>
  <c r="J473" i="10"/>
  <c r="K456" i="1"/>
  <c r="J459" i="10"/>
  <c r="J804" i="10"/>
  <c r="J503" i="10"/>
  <c r="K100" i="1"/>
  <c r="J103" i="10"/>
  <c r="K669" i="1"/>
  <c r="J672" i="10"/>
  <c r="K427" i="1"/>
  <c r="J430" i="10"/>
  <c r="K730" i="1"/>
  <c r="J733" i="10"/>
  <c r="K412" i="1"/>
  <c r="J415" i="10"/>
  <c r="K713" i="1"/>
  <c r="J716" i="10"/>
  <c r="K393" i="1"/>
  <c r="J396" i="10"/>
  <c r="K397" i="1"/>
  <c r="J400" i="10"/>
  <c r="K308" i="1"/>
  <c r="J311" i="10"/>
  <c r="K569" i="1"/>
  <c r="J572" i="10"/>
  <c r="M415" i="1"/>
  <c r="M418" i="10"/>
  <c r="K830" i="1"/>
  <c r="J833" i="10"/>
  <c r="K304" i="1"/>
  <c r="J307" i="10"/>
  <c r="K70" i="1"/>
  <c r="J73" i="10"/>
  <c r="K472" i="1"/>
  <c r="J475" i="10"/>
  <c r="K175" i="1"/>
  <c r="J178" i="10"/>
  <c r="K681" i="1"/>
  <c r="J684" i="10"/>
  <c r="K658" i="1"/>
  <c r="J661" i="10"/>
  <c r="K487" i="1"/>
  <c r="J490" i="10"/>
  <c r="K748" i="1"/>
  <c r="J751" i="10"/>
  <c r="K213" i="1"/>
  <c r="J216" i="10"/>
  <c r="K523" i="1"/>
  <c r="J526" i="10"/>
  <c r="K598" i="1"/>
  <c r="J601" i="10"/>
  <c r="K232" i="1"/>
  <c r="J235" i="10"/>
  <c r="K224" i="1"/>
  <c r="J227" i="10"/>
  <c r="K405" i="1"/>
  <c r="J408" i="10"/>
  <c r="K678" i="1"/>
  <c r="J681" i="10"/>
  <c r="K642" i="1"/>
  <c r="J645" i="10"/>
  <c r="K7" i="1"/>
  <c r="J10" i="10"/>
  <c r="K24" i="1"/>
  <c r="J27" i="10"/>
  <c r="K13" i="1"/>
  <c r="J16" i="10"/>
  <c r="K480" i="1"/>
  <c r="J483" i="10"/>
  <c r="K820" i="1"/>
  <c r="J823" i="10"/>
  <c r="K810" i="1"/>
  <c r="J813" i="10"/>
  <c r="K802" i="1"/>
  <c r="J805" i="10"/>
  <c r="K794" i="1"/>
  <c r="J797" i="10"/>
  <c r="K777" i="1"/>
  <c r="J780" i="10"/>
  <c r="K761" i="1"/>
  <c r="J764" i="10"/>
  <c r="K744" i="1"/>
  <c r="J747" i="10"/>
  <c r="K735" i="1"/>
  <c r="J738" i="10"/>
  <c r="K719" i="1"/>
  <c r="J722" i="10"/>
  <c r="K702" i="1"/>
  <c r="J705" i="10"/>
  <c r="K694" i="1"/>
  <c r="J697" i="10"/>
  <c r="K665" i="1"/>
  <c r="J668" i="10"/>
  <c r="K650" i="1"/>
  <c r="J653" i="10"/>
  <c r="K636" i="1"/>
  <c r="J639" i="10"/>
  <c r="K622" i="1"/>
  <c r="J625" i="10"/>
  <c r="K603" i="1"/>
  <c r="J606" i="10"/>
  <c r="K591" i="1"/>
  <c r="J594" i="10"/>
  <c r="K577" i="1"/>
  <c r="J580" i="10"/>
  <c r="K564" i="1"/>
  <c r="J567" i="10"/>
  <c r="K554" i="1"/>
  <c r="J557" i="10"/>
  <c r="K544" i="1"/>
  <c r="J547" i="10"/>
  <c r="K531" i="1"/>
  <c r="J534" i="10"/>
  <c r="K511" i="1"/>
  <c r="J514" i="10"/>
  <c r="K496" i="1"/>
  <c r="J499" i="10"/>
  <c r="K477" i="1"/>
  <c r="J480" i="10"/>
  <c r="K467" i="1"/>
  <c r="J470" i="10"/>
  <c r="K452" i="1"/>
  <c r="J455" i="10"/>
  <c r="K434" i="1"/>
  <c r="J437" i="10"/>
  <c r="K425" i="1"/>
  <c r="J428" i="10"/>
  <c r="K406" i="1"/>
  <c r="J409" i="10"/>
  <c r="K387" i="1"/>
  <c r="J390" i="10"/>
  <c r="K371" i="1"/>
  <c r="J374" i="10"/>
  <c r="K354" i="1"/>
  <c r="J357" i="10"/>
  <c r="K341" i="1"/>
  <c r="J344" i="10"/>
  <c r="K324" i="1"/>
  <c r="J327" i="10"/>
  <c r="K309" i="1"/>
  <c r="J312" i="10"/>
  <c r="K296" i="1"/>
  <c r="J299" i="10"/>
  <c r="K284" i="1"/>
  <c r="J287" i="10"/>
  <c r="K275" i="1"/>
  <c r="J278" i="10"/>
  <c r="K253" i="1"/>
  <c r="J256" i="10"/>
  <c r="K243" i="1"/>
  <c r="J246" i="10"/>
  <c r="K226" i="1"/>
  <c r="J229" i="10"/>
  <c r="K208" i="1"/>
  <c r="J211" i="10"/>
  <c r="K194" i="1"/>
  <c r="J197" i="10"/>
  <c r="K184" i="1"/>
  <c r="J187" i="10"/>
  <c r="K176" i="1"/>
  <c r="J179" i="10"/>
  <c r="K156" i="1"/>
  <c r="J159" i="10"/>
  <c r="K141" i="1"/>
  <c r="J144" i="10"/>
  <c r="K31" i="1"/>
  <c r="J34" i="10"/>
  <c r="K116" i="1"/>
  <c r="J119" i="10"/>
  <c r="K103" i="1"/>
  <c r="J106" i="10"/>
  <c r="K203" i="1"/>
  <c r="J206" i="10"/>
  <c r="K92" i="1"/>
  <c r="J95" i="10"/>
  <c r="K76" i="1"/>
  <c r="J79" i="10"/>
  <c r="K107" i="1"/>
  <c r="J110" i="10"/>
  <c r="K685" i="1"/>
  <c r="J688" i="10"/>
  <c r="K217" i="1"/>
  <c r="J220" i="10"/>
  <c r="K673" i="1"/>
  <c r="J676" i="10"/>
  <c r="K725" i="1"/>
  <c r="J728" i="10"/>
  <c r="K453" i="1"/>
  <c r="J456" i="10"/>
  <c r="K67" i="1"/>
  <c r="J70" i="10"/>
  <c r="K52" i="1"/>
  <c r="J55" i="10"/>
  <c r="K43" i="1"/>
  <c r="J46" i="10"/>
  <c r="K34" i="1"/>
  <c r="J37" i="10"/>
  <c r="K379" i="1"/>
  <c r="J382" i="10"/>
  <c r="K786" i="1"/>
  <c r="J789" i="10"/>
  <c r="K90" i="1"/>
  <c r="J93" i="10"/>
  <c r="K386" i="1"/>
  <c r="J389" i="10"/>
  <c r="K495" i="1"/>
  <c r="J498" i="10"/>
  <c r="K767" i="1"/>
  <c r="J770" i="10"/>
  <c r="K638" i="1"/>
  <c r="J641" i="10"/>
  <c r="K143" i="1"/>
  <c r="J146" i="10"/>
  <c r="J462" i="10"/>
  <c r="J418" i="10"/>
  <c r="K604" i="1"/>
  <c r="J607" i="10"/>
  <c r="K547" i="1"/>
  <c r="J550" i="10"/>
  <c r="K66" i="1"/>
  <c r="J69" i="10"/>
  <c r="K488" i="1"/>
  <c r="J491" i="10"/>
  <c r="K214" i="1"/>
  <c r="J217" i="10"/>
  <c r="K268" i="1"/>
  <c r="J271" i="10"/>
  <c r="K267" i="1"/>
  <c r="J270" i="10"/>
  <c r="K395" i="1"/>
  <c r="J398" i="10"/>
  <c r="K307" i="1"/>
  <c r="J310" i="10"/>
  <c r="K570" i="1"/>
  <c r="J573" i="10"/>
  <c r="K105" i="1"/>
  <c r="J108" i="10"/>
  <c r="K106" i="1"/>
  <c r="J109" i="10"/>
  <c r="K485" i="1"/>
  <c r="J488" i="10"/>
  <c r="K514" i="1"/>
  <c r="J517" i="10"/>
  <c r="K759" i="1"/>
  <c r="J762" i="10"/>
  <c r="K751" i="1"/>
  <c r="J754" i="10"/>
  <c r="K148" i="1"/>
  <c r="J151" i="10"/>
  <c r="K78" i="1"/>
  <c r="J81" i="10"/>
  <c r="K826" i="1"/>
  <c r="J829" i="10"/>
  <c r="K340" i="1"/>
  <c r="J343" i="10"/>
  <c r="K172" i="1"/>
  <c r="J175" i="10"/>
  <c r="K311" i="1"/>
  <c r="J314" i="10"/>
  <c r="K378" i="1"/>
  <c r="J381" i="10"/>
  <c r="K39" i="1"/>
  <c r="J42" i="10"/>
  <c r="K316" i="1"/>
  <c r="J319" i="10"/>
  <c r="K476" i="1"/>
  <c r="J479" i="10"/>
  <c r="K265" i="1"/>
  <c r="J268" i="10"/>
  <c r="K201" i="1"/>
  <c r="J204" i="10"/>
  <c r="K787" i="1"/>
  <c r="J790" i="10"/>
  <c r="K23" i="1"/>
  <c r="J26" i="10"/>
  <c r="K12" i="1"/>
  <c r="J15" i="10"/>
  <c r="M833" i="1"/>
  <c r="M836" i="10"/>
  <c r="K819" i="1"/>
  <c r="J822" i="10"/>
  <c r="M809" i="1"/>
  <c r="M812" i="10"/>
  <c r="M801" i="1"/>
  <c r="M804" i="10"/>
  <c r="K791" i="1"/>
  <c r="J794" i="10"/>
  <c r="K776" i="1"/>
  <c r="J779" i="10"/>
  <c r="K758" i="1"/>
  <c r="J761" i="10"/>
  <c r="K745" i="1"/>
  <c r="J748" i="10"/>
  <c r="K732" i="1"/>
  <c r="J735" i="10"/>
  <c r="K710" i="1"/>
  <c r="J713" i="10"/>
  <c r="K703" i="1"/>
  <c r="J706" i="10"/>
  <c r="K692" i="1"/>
  <c r="J695" i="10"/>
  <c r="K662" i="1"/>
  <c r="J665" i="10"/>
  <c r="K648" i="1"/>
  <c r="J651" i="10"/>
  <c r="K634" i="1"/>
  <c r="J637" i="10"/>
  <c r="K621" i="1"/>
  <c r="J624" i="10"/>
  <c r="K602" i="1"/>
  <c r="J605" i="10"/>
  <c r="K590" i="1"/>
  <c r="J593" i="10"/>
  <c r="K574" i="1"/>
  <c r="J577" i="10"/>
  <c r="K563" i="1"/>
  <c r="J566" i="10"/>
  <c r="K553" i="1"/>
  <c r="J556" i="10"/>
  <c r="K542" i="1"/>
  <c r="J545" i="10"/>
  <c r="K530" i="1"/>
  <c r="J533" i="10"/>
  <c r="K510" i="1"/>
  <c r="J513" i="10"/>
  <c r="K493" i="1"/>
  <c r="J496" i="10"/>
  <c r="K475" i="1"/>
  <c r="J478" i="10"/>
  <c r="K466" i="1"/>
  <c r="J469" i="10"/>
  <c r="K451" i="1"/>
  <c r="J454" i="10"/>
  <c r="K433" i="1"/>
  <c r="J436" i="10"/>
  <c r="K424" i="1"/>
  <c r="J427" i="10"/>
  <c r="K404" i="1"/>
  <c r="J407" i="10"/>
  <c r="K388" i="1"/>
  <c r="J391" i="10"/>
  <c r="K369" i="1"/>
  <c r="J372" i="10"/>
  <c r="K352" i="1"/>
  <c r="J355" i="10"/>
  <c r="K337" i="1"/>
  <c r="J340" i="10"/>
  <c r="K320" i="1"/>
  <c r="J323" i="10"/>
  <c r="K306" i="1"/>
  <c r="J309" i="10"/>
  <c r="K295" i="1"/>
  <c r="J298" i="10"/>
  <c r="K283" i="1"/>
  <c r="J286" i="10"/>
  <c r="K274" i="1"/>
  <c r="J277" i="10"/>
  <c r="K252" i="1"/>
  <c r="J255" i="10"/>
  <c r="K240" i="1"/>
  <c r="J243" i="10"/>
  <c r="K225" i="1"/>
  <c r="J228" i="10"/>
  <c r="K206" i="1"/>
  <c r="J209" i="10"/>
  <c r="K193" i="1"/>
  <c r="J196" i="10"/>
  <c r="K183" i="1"/>
  <c r="J186" i="10"/>
  <c r="K174" i="1"/>
  <c r="J177" i="10"/>
  <c r="K155" i="1"/>
  <c r="J158" i="10"/>
  <c r="K140" i="1"/>
  <c r="J143" i="10"/>
  <c r="K127" i="1"/>
  <c r="J130" i="10"/>
  <c r="K115" i="1"/>
  <c r="J118" i="10"/>
  <c r="K102" i="1"/>
  <c r="J105" i="10"/>
  <c r="K101" i="1"/>
  <c r="J104" i="10"/>
  <c r="K89" i="1"/>
  <c r="J92" i="10"/>
  <c r="K314" i="1"/>
  <c r="J317" i="10"/>
  <c r="K652" i="1"/>
  <c r="J655" i="10"/>
  <c r="K684" i="1"/>
  <c r="J687" i="10"/>
  <c r="K113" i="1"/>
  <c r="J116" i="10"/>
  <c r="K674" i="1"/>
  <c r="J677" i="10"/>
  <c r="K339" i="1"/>
  <c r="J342" i="10"/>
  <c r="K262" i="1"/>
  <c r="J265" i="10"/>
  <c r="K65" i="1"/>
  <c r="J68" i="10"/>
  <c r="K51" i="1"/>
  <c r="J54" i="10"/>
  <c r="K129" i="1"/>
  <c r="J132" i="10"/>
  <c r="K33" i="1"/>
  <c r="J36" i="10"/>
  <c r="K677" i="1"/>
  <c r="J680" i="10"/>
  <c r="K15" i="1"/>
  <c r="J18" i="10"/>
  <c r="K333" i="1"/>
  <c r="J336" i="10"/>
  <c r="K385" i="1"/>
  <c r="J388" i="10"/>
  <c r="K613" i="1"/>
  <c r="J616" i="10"/>
  <c r="K211" i="1"/>
  <c r="J214" i="10"/>
  <c r="K479" i="1"/>
  <c r="J482" i="10"/>
  <c r="K142" i="1"/>
  <c r="J145" i="10"/>
  <c r="J824" i="10"/>
  <c r="J796" i="10"/>
  <c r="K481" i="1"/>
  <c r="J484" i="10"/>
  <c r="K772" i="1"/>
  <c r="J775" i="10"/>
  <c r="K727" i="1"/>
  <c r="J730" i="10"/>
  <c r="K64" i="1"/>
  <c r="J67" i="10"/>
  <c r="K30" i="1"/>
  <c r="J33" i="10"/>
  <c r="K499" i="1"/>
  <c r="J502" i="10"/>
  <c r="K599" i="1"/>
  <c r="J602" i="10"/>
  <c r="K441" i="1"/>
  <c r="J444" i="10"/>
  <c r="K394" i="1"/>
  <c r="J397" i="10"/>
  <c r="K679" i="1"/>
  <c r="J682" i="10"/>
  <c r="K712" i="1"/>
  <c r="J715" i="10"/>
  <c r="K518" i="1"/>
  <c r="J521" i="10"/>
  <c r="K690" i="1"/>
  <c r="J693" i="10"/>
  <c r="K726" i="1"/>
  <c r="J729" i="10"/>
  <c r="K342" i="1"/>
  <c r="J345" i="10"/>
  <c r="K824" i="1"/>
  <c r="J827" i="10"/>
  <c r="K151" i="1"/>
  <c r="J154" i="10"/>
  <c r="K640" i="1"/>
  <c r="J643" i="10"/>
  <c r="K291" i="1"/>
  <c r="J294" i="10"/>
  <c r="M459" i="1"/>
  <c r="M462" i="10"/>
  <c r="K583" i="1"/>
  <c r="J586" i="10"/>
  <c r="K128" i="1"/>
  <c r="J131" i="10"/>
  <c r="K134" i="1"/>
  <c r="J137" i="10"/>
  <c r="K377" i="1"/>
  <c r="J380" i="10"/>
  <c r="K546" i="1"/>
  <c r="J549" i="10"/>
  <c r="K330" i="1"/>
  <c r="J333" i="10"/>
  <c r="K277" i="1"/>
  <c r="J280" i="10"/>
  <c r="K407" i="1"/>
  <c r="J410" i="10"/>
  <c r="K147" i="1"/>
  <c r="J150" i="10"/>
  <c r="K607" i="1"/>
  <c r="J610" i="10"/>
  <c r="K22" i="1"/>
  <c r="J25" i="10"/>
  <c r="K11" i="1"/>
  <c r="J14" i="10"/>
  <c r="K832" i="1"/>
  <c r="J835" i="10"/>
  <c r="K818" i="1"/>
  <c r="J821" i="10"/>
  <c r="K808" i="1"/>
  <c r="J811" i="10"/>
  <c r="K800" i="1"/>
  <c r="J803" i="10"/>
  <c r="K792" i="1"/>
  <c r="J795" i="10"/>
  <c r="K775" i="1"/>
  <c r="J778" i="10"/>
  <c r="K757" i="1"/>
  <c r="J760" i="10"/>
  <c r="K743" i="1"/>
  <c r="J746" i="10"/>
  <c r="K733" i="1"/>
  <c r="J736" i="10"/>
  <c r="K708" i="1"/>
  <c r="J711" i="10"/>
  <c r="K701" i="1"/>
  <c r="J704" i="10"/>
  <c r="K691" i="1"/>
  <c r="J694" i="10"/>
  <c r="K663" i="1"/>
  <c r="J666" i="10"/>
  <c r="K647" i="1"/>
  <c r="J650" i="10"/>
  <c r="K633" i="1"/>
  <c r="J636" i="10"/>
  <c r="K619" i="1"/>
  <c r="J622" i="10"/>
  <c r="K601" i="1"/>
  <c r="J604" i="10"/>
  <c r="K587" i="1"/>
  <c r="J590" i="10"/>
  <c r="K575" i="1"/>
  <c r="J578" i="10"/>
  <c r="K562" i="1"/>
  <c r="J565" i="10"/>
  <c r="K551" i="1"/>
  <c r="J554" i="10"/>
  <c r="K540" i="1"/>
  <c r="J543" i="10"/>
  <c r="K529" i="1"/>
  <c r="J532" i="10"/>
  <c r="K508" i="1"/>
  <c r="J511" i="10"/>
  <c r="K491" i="1"/>
  <c r="J494" i="10"/>
  <c r="K474" i="1"/>
  <c r="J477" i="10"/>
  <c r="K463" i="1"/>
  <c r="J466" i="10"/>
  <c r="K446" i="1"/>
  <c r="J449" i="10"/>
  <c r="K605" i="1"/>
  <c r="J608" i="10"/>
  <c r="K418" i="1"/>
  <c r="J421" i="10"/>
  <c r="K402" i="1"/>
  <c r="J405" i="10"/>
  <c r="K382" i="1"/>
  <c r="J385" i="10"/>
  <c r="K366" i="1"/>
  <c r="J369" i="10"/>
  <c r="K350" i="1"/>
  <c r="J353" i="10"/>
  <c r="K336" i="1"/>
  <c r="J339" i="10"/>
  <c r="K319" i="1"/>
  <c r="J322" i="10"/>
  <c r="J359" i="10"/>
  <c r="J673" i="10"/>
  <c r="M834" i="10"/>
  <c r="M830" i="10"/>
  <c r="M826" i="10"/>
  <c r="M818" i="10"/>
  <c r="M814" i="10"/>
  <c r="M810" i="10"/>
  <c r="M806" i="10"/>
  <c r="M802" i="10"/>
  <c r="M798" i="10"/>
  <c r="M785" i="10"/>
  <c r="J776" i="10"/>
  <c r="M773" i="10"/>
  <c r="J765" i="10"/>
  <c r="J749" i="10"/>
  <c r="J717" i="10"/>
  <c r="J701" i="10"/>
  <c r="J685" i="10"/>
  <c r="J669" i="10"/>
  <c r="J621" i="10"/>
  <c r="J589" i="10"/>
  <c r="J451" i="10"/>
  <c r="K305" i="1"/>
  <c r="J308" i="10"/>
  <c r="K281" i="1"/>
  <c r="J284" i="10"/>
  <c r="K251" i="1"/>
  <c r="J254" i="10"/>
  <c r="K205" i="1"/>
  <c r="J208" i="10"/>
  <c r="K173" i="1"/>
  <c r="J176" i="10"/>
  <c r="K126" i="1"/>
  <c r="J129" i="10"/>
  <c r="M3" i="1"/>
  <c r="M6" i="10"/>
  <c r="K112" i="1"/>
  <c r="J115" i="10"/>
  <c r="K81" i="1"/>
  <c r="J84" i="10"/>
  <c r="K676" i="1"/>
  <c r="J679" i="10"/>
  <c r="K411" i="1"/>
  <c r="J414" i="10"/>
  <c r="K623" i="1"/>
  <c r="J626" i="10"/>
  <c r="K145" i="1"/>
  <c r="J148" i="10"/>
  <c r="K729" i="1"/>
  <c r="J732" i="10"/>
  <c r="K552" i="1"/>
  <c r="J555" i="10"/>
  <c r="K221" i="1"/>
  <c r="J224" i="10"/>
  <c r="K410" i="1"/>
  <c r="J413" i="10"/>
  <c r="K163" i="1"/>
  <c r="J166" i="10"/>
  <c r="K41" i="1"/>
  <c r="J44" i="10"/>
  <c r="K158" i="1"/>
  <c r="J161" i="10"/>
  <c r="K780" i="1"/>
  <c r="J783" i="10"/>
  <c r="K711" i="1"/>
  <c r="J714" i="10"/>
  <c r="M578" i="1"/>
  <c r="M581" i="10"/>
  <c r="K218" i="1"/>
  <c r="J221" i="10"/>
  <c r="K117" i="1"/>
  <c r="J120" i="10"/>
  <c r="K338" i="1"/>
  <c r="J341" i="10"/>
  <c r="M188" i="1"/>
  <c r="M191" i="10"/>
  <c r="K384" i="1"/>
  <c r="J387" i="10"/>
  <c r="K355" i="1"/>
  <c r="J358" i="10"/>
  <c r="K390" i="1"/>
  <c r="J393" i="10"/>
  <c r="K520" i="1"/>
  <c r="J523" i="10"/>
  <c r="K133" i="1"/>
  <c r="J136" i="10"/>
  <c r="K323" i="1"/>
  <c r="J326" i="10"/>
  <c r="K361" i="1"/>
  <c r="J364" i="10"/>
  <c r="K266" i="1"/>
  <c r="J269" i="10"/>
  <c r="K56" i="1"/>
  <c r="J59" i="10"/>
  <c r="K581" i="1"/>
  <c r="J584" i="10"/>
  <c r="M606" i="1"/>
  <c r="M609" i="10"/>
  <c r="K21" i="1"/>
  <c r="J24" i="10"/>
  <c r="K10" i="1"/>
  <c r="J13" i="10"/>
  <c r="K771" i="1"/>
  <c r="J774" i="10"/>
  <c r="K756" i="1"/>
  <c r="J759" i="10"/>
  <c r="K741" i="1"/>
  <c r="J744" i="10"/>
  <c r="K724" i="1"/>
  <c r="J727" i="10"/>
  <c r="K709" i="1"/>
  <c r="J712" i="10"/>
  <c r="K700" i="1"/>
  <c r="J703" i="10"/>
  <c r="M682" i="1"/>
  <c r="M685" i="10"/>
  <c r="K661" i="1"/>
  <c r="J664" i="10"/>
  <c r="M646" i="1"/>
  <c r="M649" i="10"/>
  <c r="K632" i="1"/>
  <c r="J635" i="10"/>
  <c r="M618" i="1"/>
  <c r="M621" i="10"/>
  <c r="K600" i="1"/>
  <c r="J603" i="10"/>
  <c r="K584" i="1"/>
  <c r="J587" i="10"/>
  <c r="K573" i="1"/>
  <c r="J576" i="10"/>
  <c r="K559" i="1"/>
  <c r="J562" i="10"/>
  <c r="K550" i="1"/>
  <c r="J553" i="10"/>
  <c r="K539" i="1"/>
  <c r="J542" i="10"/>
  <c r="K526" i="1"/>
  <c r="J529" i="10"/>
  <c r="K507" i="1"/>
  <c r="J510" i="10"/>
  <c r="K490" i="1"/>
  <c r="J493" i="10"/>
  <c r="K473" i="1"/>
  <c r="J476" i="10"/>
  <c r="K462" i="1"/>
  <c r="J465" i="10"/>
  <c r="K442" i="1"/>
  <c r="J445" i="10"/>
  <c r="K432" i="1"/>
  <c r="J435" i="10"/>
  <c r="K417" i="1"/>
  <c r="J420" i="10"/>
  <c r="K400" i="1"/>
  <c r="J403" i="10"/>
  <c r="K381" i="1"/>
  <c r="J384" i="10"/>
  <c r="K365" i="1"/>
  <c r="J368" i="10"/>
  <c r="K351" i="1"/>
  <c r="J354" i="10"/>
  <c r="K335" i="1"/>
  <c r="J338" i="10"/>
  <c r="K318" i="1"/>
  <c r="J321" i="10"/>
  <c r="K303" i="1"/>
  <c r="J306" i="10"/>
  <c r="K293" i="1"/>
  <c r="J296" i="10"/>
  <c r="K282" i="1"/>
  <c r="J285" i="10"/>
  <c r="K261" i="1"/>
  <c r="J264" i="10"/>
  <c r="K249" i="1"/>
  <c r="J252" i="10"/>
  <c r="K237" i="1"/>
  <c r="J240" i="10"/>
  <c r="K222" i="1"/>
  <c r="J225" i="10"/>
  <c r="K202" i="1"/>
  <c r="J205" i="10"/>
  <c r="K192" i="1"/>
  <c r="J195" i="10"/>
  <c r="K181" i="1"/>
  <c r="J184" i="10"/>
  <c r="K170" i="1"/>
  <c r="J173" i="10"/>
  <c r="K153" i="1"/>
  <c r="J156" i="10"/>
  <c r="K768" i="1"/>
  <c r="J771" i="10"/>
  <c r="K123" i="1"/>
  <c r="J126" i="10"/>
  <c r="K110" i="1"/>
  <c r="J113" i="10"/>
  <c r="K233" i="1"/>
  <c r="J236" i="10"/>
  <c r="K98" i="1"/>
  <c r="J101" i="10"/>
  <c r="K87" i="1"/>
  <c r="J90" i="10"/>
  <c r="K77" i="1"/>
  <c r="J80" i="10"/>
  <c r="K657" i="1"/>
  <c r="J660" i="10"/>
  <c r="K460" i="1"/>
  <c r="J463" i="10"/>
  <c r="K5" i="1"/>
  <c r="J8" i="10"/>
  <c r="K138" i="1"/>
  <c r="J141" i="10"/>
  <c r="K596" i="1"/>
  <c r="J599" i="10"/>
  <c r="K628" i="1"/>
  <c r="J631" i="10"/>
  <c r="K60" i="1"/>
  <c r="J63" i="10"/>
  <c r="K49" i="1"/>
  <c r="J52" i="10"/>
  <c r="K42" i="1"/>
  <c r="J45" i="10"/>
  <c r="M586" i="1"/>
  <c r="M589" i="10"/>
  <c r="M773" i="1"/>
  <c r="M776" i="10"/>
  <c r="K264" i="1"/>
  <c r="J267" i="10"/>
  <c r="K331" i="1"/>
  <c r="J334" i="10"/>
  <c r="K494" i="1"/>
  <c r="J497" i="10"/>
  <c r="K322" i="1"/>
  <c r="J325" i="10"/>
  <c r="K269" i="1"/>
  <c r="J272" i="10"/>
  <c r="M754" i="1"/>
  <c r="M757" i="10"/>
  <c r="J831" i="10"/>
  <c r="J819" i="10"/>
  <c r="J786" i="10"/>
  <c r="J527" i="10"/>
  <c r="J450" i="10"/>
  <c r="K263" i="1"/>
  <c r="J266" i="10"/>
  <c r="K223" i="1"/>
  <c r="J226" i="10"/>
  <c r="K182" i="1"/>
  <c r="J185" i="10"/>
  <c r="K752" i="1"/>
  <c r="J755" i="10"/>
  <c r="K204" i="1"/>
  <c r="J207" i="10"/>
  <c r="K88" i="1"/>
  <c r="J91" i="10"/>
  <c r="K421" i="1"/>
  <c r="J424" i="10"/>
  <c r="K227" i="1"/>
  <c r="J230" i="10"/>
  <c r="K61" i="1"/>
  <c r="J64" i="10"/>
  <c r="K32" i="1"/>
  <c r="J35" i="10"/>
  <c r="K332" i="1"/>
  <c r="J335" i="10"/>
  <c r="K643" i="1"/>
  <c r="J646" i="10"/>
  <c r="K288" i="1"/>
  <c r="J291" i="10"/>
  <c r="K423" i="1"/>
  <c r="J426" i="10"/>
  <c r="K383" i="1"/>
  <c r="J386" i="10"/>
  <c r="K48" i="1"/>
  <c r="J51" i="10"/>
  <c r="K534" i="1"/>
  <c r="J537" i="10"/>
  <c r="K164" i="1"/>
  <c r="J167" i="10"/>
  <c r="K136" i="1"/>
  <c r="J139" i="10"/>
  <c r="K160" i="1"/>
  <c r="J163" i="10"/>
  <c r="K215" i="1"/>
  <c r="J218" i="10"/>
  <c r="K715" i="1"/>
  <c r="J718" i="10"/>
  <c r="K161" i="1"/>
  <c r="J164" i="10"/>
  <c r="K486" i="1"/>
  <c r="J489" i="10"/>
  <c r="K230" i="1"/>
  <c r="J233" i="10"/>
  <c r="K616" i="1"/>
  <c r="J619" i="10"/>
  <c r="K455" i="1"/>
  <c r="J458" i="10"/>
  <c r="K440" i="1"/>
  <c r="J443" i="10"/>
  <c r="K515" i="1"/>
  <c r="J518" i="10"/>
  <c r="K119" i="1"/>
  <c r="J122" i="10"/>
  <c r="K644" i="1"/>
  <c r="J647" i="10"/>
  <c r="K521" i="1"/>
  <c r="J524" i="10"/>
  <c r="K132" i="1"/>
  <c r="J135" i="10"/>
  <c r="K171" i="1"/>
  <c r="J174" i="10"/>
  <c r="K16" i="1"/>
  <c r="J19" i="10"/>
  <c r="K527" i="1"/>
  <c r="J530" i="10"/>
  <c r="K364" i="1"/>
  <c r="J367" i="10"/>
  <c r="K259" i="1"/>
  <c r="J262" i="10"/>
  <c r="M610" i="1"/>
  <c r="M613" i="10"/>
  <c r="K29" i="1"/>
  <c r="J32" i="10"/>
  <c r="K20" i="1"/>
  <c r="J23" i="10"/>
  <c r="K9" i="1"/>
  <c r="J12" i="10"/>
  <c r="K788" i="1"/>
  <c r="J791" i="10"/>
  <c r="K753" i="1"/>
  <c r="J756" i="10"/>
  <c r="K740" i="1"/>
  <c r="J743" i="10"/>
  <c r="K723" i="1"/>
  <c r="J726" i="10"/>
  <c r="M706" i="1"/>
  <c r="M709" i="10"/>
  <c r="K699" i="1"/>
  <c r="J702" i="10"/>
  <c r="K680" i="1"/>
  <c r="J683" i="10"/>
  <c r="K659" i="1"/>
  <c r="J662" i="10"/>
  <c r="K645" i="1"/>
  <c r="J648" i="10"/>
  <c r="K631" i="1"/>
  <c r="J634" i="10"/>
  <c r="K617" i="1"/>
  <c r="J620" i="10"/>
  <c r="K597" i="1"/>
  <c r="J600" i="10"/>
  <c r="M582" i="1"/>
  <c r="M585" i="10"/>
  <c r="K571" i="1"/>
  <c r="J574" i="10"/>
  <c r="K558" i="1"/>
  <c r="J561" i="10"/>
  <c r="K548" i="1"/>
  <c r="J551" i="10"/>
  <c r="K538" i="1"/>
  <c r="J541" i="10"/>
  <c r="K525" i="1"/>
  <c r="J528" i="10"/>
  <c r="K506" i="1"/>
  <c r="J509" i="10"/>
  <c r="K489" i="1"/>
  <c r="J492" i="10"/>
  <c r="K471" i="1"/>
  <c r="J474" i="10"/>
  <c r="K458" i="1"/>
  <c r="J461" i="10"/>
  <c r="K439" i="1"/>
  <c r="J442" i="10"/>
  <c r="K431" i="1"/>
  <c r="J434" i="10"/>
  <c r="K414" i="1"/>
  <c r="J417" i="10"/>
  <c r="K399" i="1"/>
  <c r="J402" i="10"/>
  <c r="K380" i="1"/>
  <c r="J383" i="10"/>
  <c r="K363" i="1"/>
  <c r="J366" i="10"/>
  <c r="K348" i="1"/>
  <c r="J351" i="10"/>
  <c r="K334" i="1"/>
  <c r="J337" i="10"/>
  <c r="K317" i="1"/>
  <c r="J320" i="10"/>
  <c r="M302" i="1"/>
  <c r="M305" i="10"/>
  <c r="K289" i="1"/>
  <c r="J292" i="10"/>
  <c r="K280" i="1"/>
  <c r="J283" i="10"/>
  <c r="K260" i="1"/>
  <c r="J263" i="10"/>
  <c r="K248" i="1"/>
  <c r="J251" i="10"/>
  <c r="K235" i="1"/>
  <c r="J238" i="10"/>
  <c r="K220" i="1"/>
  <c r="J223" i="10"/>
  <c r="K197" i="1"/>
  <c r="J200" i="10"/>
  <c r="K190" i="1"/>
  <c r="J193" i="10"/>
  <c r="K180" i="1"/>
  <c r="J183" i="10"/>
  <c r="K169" i="1"/>
  <c r="J172" i="10"/>
  <c r="K152" i="1"/>
  <c r="J155" i="10"/>
  <c r="K207" i="1"/>
  <c r="J210" i="10"/>
  <c r="K122" i="1"/>
  <c r="J125" i="10"/>
  <c r="K343" i="1"/>
  <c r="J346" i="10"/>
  <c r="K401" i="1"/>
  <c r="J404" i="10"/>
  <c r="K97" i="1"/>
  <c r="J100" i="10"/>
  <c r="K86" i="1"/>
  <c r="J89" i="10"/>
  <c r="M686" i="1"/>
  <c r="M689" i="10"/>
  <c r="K655" i="1"/>
  <c r="J658" i="10"/>
  <c r="K53" i="1"/>
  <c r="J56" i="10"/>
  <c r="M654" i="1"/>
  <c r="M657" i="10"/>
  <c r="K736" i="1"/>
  <c r="J739" i="10"/>
  <c r="K130" i="1"/>
  <c r="J133" i="10"/>
  <c r="K59" i="1"/>
  <c r="J62" i="10"/>
  <c r="K47" i="1"/>
  <c r="J50" i="10"/>
  <c r="K38" i="1"/>
  <c r="J41" i="10"/>
  <c r="K536" i="1"/>
  <c r="J539" i="10"/>
  <c r="M326" i="1"/>
  <c r="M329" i="10"/>
  <c r="K299" i="1"/>
  <c r="J302" i="10"/>
  <c r="K312" i="1"/>
  <c r="J315" i="10"/>
  <c r="K321" i="1"/>
  <c r="J324" i="10"/>
  <c r="K300" i="1"/>
  <c r="J303" i="10"/>
  <c r="K62" i="1"/>
  <c r="J65" i="10"/>
  <c r="M825" i="10"/>
  <c r="M817" i="10"/>
  <c r="M809" i="10"/>
  <c r="M801" i="10"/>
  <c r="M793" i="10"/>
  <c r="J745" i="10"/>
  <c r="J649" i="10"/>
  <c r="J633" i="10"/>
  <c r="J585" i="10"/>
  <c r="J568" i="10"/>
  <c r="K294" i="1"/>
  <c r="J297" i="10"/>
  <c r="K241" i="1"/>
  <c r="J244" i="10"/>
  <c r="K191" i="1"/>
  <c r="J194" i="10"/>
  <c r="K154" i="1"/>
  <c r="J157" i="10"/>
  <c r="K114" i="1"/>
  <c r="J117" i="10"/>
  <c r="K99" i="1"/>
  <c r="J102" i="10"/>
  <c r="K595" i="1"/>
  <c r="J598" i="10"/>
  <c r="K50" i="1"/>
  <c r="J53" i="10"/>
  <c r="K731" i="1"/>
  <c r="J734" i="10"/>
  <c r="K449" i="1"/>
  <c r="J452" i="10"/>
  <c r="K765" i="1"/>
  <c r="J768" i="10"/>
  <c r="K167" i="1"/>
  <c r="J170" i="10"/>
  <c r="K258" i="1"/>
  <c r="J261" i="10"/>
  <c r="K272" i="1"/>
  <c r="J275" i="10"/>
  <c r="K71" i="1"/>
  <c r="J74" i="10"/>
  <c r="K675" i="1"/>
  <c r="J678" i="10"/>
  <c r="K528" i="1"/>
  <c r="J531" i="10"/>
  <c r="M670" i="1"/>
  <c r="M673" i="10"/>
  <c r="K509" i="1"/>
  <c r="J512" i="10"/>
  <c r="K585" i="1"/>
  <c r="J588" i="10"/>
  <c r="K162" i="1"/>
  <c r="J165" i="10"/>
  <c r="K159" i="1"/>
  <c r="J162" i="10"/>
  <c r="K716" i="1"/>
  <c r="J719" i="10"/>
  <c r="K79" i="1"/>
  <c r="J82" i="10"/>
  <c r="M714" i="1"/>
  <c r="M717" i="10"/>
  <c r="K403" i="1"/>
  <c r="J406" i="10"/>
  <c r="K238" i="1"/>
  <c r="J241" i="10"/>
  <c r="K492" i="1"/>
  <c r="J495" i="10"/>
  <c r="M630" i="1"/>
  <c r="M633" i="10"/>
  <c r="K688" i="1"/>
  <c r="J691" i="10"/>
  <c r="K82" i="1"/>
  <c r="J85" i="10"/>
  <c r="K55" i="1"/>
  <c r="J58" i="10"/>
  <c r="K74" i="1"/>
  <c r="J77" i="10"/>
  <c r="K63" i="1"/>
  <c r="J66" i="10"/>
  <c r="K519" i="1"/>
  <c r="J522" i="10"/>
  <c r="M131" i="1"/>
  <c r="M134" i="10"/>
  <c r="K17" i="1"/>
  <c r="J20" i="10"/>
  <c r="M742" i="1"/>
  <c r="M745" i="10"/>
  <c r="K344" i="1"/>
  <c r="J347" i="10"/>
  <c r="K370" i="1"/>
  <c r="J373" i="10"/>
  <c r="K660" i="1"/>
  <c r="J663" i="10"/>
  <c r="K273" i="1"/>
  <c r="J276" i="10"/>
  <c r="K28" i="1"/>
  <c r="J31" i="10"/>
  <c r="K19" i="1"/>
  <c r="J22" i="10"/>
  <c r="K8" i="1"/>
  <c r="J11" i="10"/>
  <c r="K764" i="1"/>
  <c r="J767" i="10"/>
  <c r="M750" i="1"/>
  <c r="M753" i="10"/>
  <c r="M738" i="1"/>
  <c r="M741" i="10"/>
  <c r="M722" i="1"/>
  <c r="M725" i="10"/>
  <c r="K707" i="1"/>
  <c r="J710" i="10"/>
  <c r="K697" i="1"/>
  <c r="J700" i="10"/>
  <c r="K671" i="1"/>
  <c r="J674" i="10"/>
  <c r="K653" i="1"/>
  <c r="J656" i="10"/>
  <c r="K641" i="1"/>
  <c r="J644" i="10"/>
  <c r="K629" i="1"/>
  <c r="J632" i="10"/>
  <c r="K615" i="1"/>
  <c r="J618" i="10"/>
  <c r="M594" i="1"/>
  <c r="M597" i="10"/>
  <c r="K580" i="1"/>
  <c r="J583" i="10"/>
  <c r="K568" i="1"/>
  <c r="J571" i="10"/>
  <c r="K557" i="1"/>
  <c r="J560" i="10"/>
  <c r="K549" i="1"/>
  <c r="J552" i="10"/>
  <c r="K535" i="1"/>
  <c r="J538" i="10"/>
  <c r="M524" i="1"/>
  <c r="M527" i="10"/>
  <c r="K503" i="1"/>
  <c r="J506" i="10"/>
  <c r="K483" i="1"/>
  <c r="J486" i="10"/>
  <c r="K469" i="1"/>
  <c r="J472" i="10"/>
  <c r="K457" i="1"/>
  <c r="J460" i="10"/>
  <c r="K438" i="1"/>
  <c r="J441" i="10"/>
  <c r="K430" i="1"/>
  <c r="J433" i="10"/>
  <c r="K413" i="1"/>
  <c r="J416" i="10"/>
  <c r="K398" i="1"/>
  <c r="J401" i="10"/>
  <c r="K376" i="1"/>
  <c r="J379" i="10"/>
  <c r="K362" i="1"/>
  <c r="J365" i="10"/>
  <c r="K347" i="1"/>
  <c r="J350" i="10"/>
  <c r="K329" i="1"/>
  <c r="J332" i="10"/>
  <c r="K315" i="1"/>
  <c r="J318" i="10"/>
  <c r="K301" i="1"/>
  <c r="J304" i="10"/>
  <c r="K287" i="1"/>
  <c r="J290" i="10"/>
  <c r="K279" i="1"/>
  <c r="J282" i="10"/>
  <c r="K256" i="1"/>
  <c r="J259" i="10"/>
  <c r="K246" i="1"/>
  <c r="J249" i="10"/>
  <c r="K231" i="1"/>
  <c r="J234" i="10"/>
  <c r="K212" i="1"/>
  <c r="J215" i="10"/>
  <c r="K198" i="1"/>
  <c r="J201" i="10"/>
  <c r="K189" i="1"/>
  <c r="J192" i="10"/>
  <c r="K179" i="1"/>
  <c r="J182" i="10"/>
  <c r="K166" i="1"/>
  <c r="J169" i="10"/>
  <c r="K149" i="1"/>
  <c r="J152" i="10"/>
  <c r="K139" i="1"/>
  <c r="J142" i="10"/>
  <c r="K121" i="1"/>
  <c r="J124" i="10"/>
  <c r="K219" i="1"/>
  <c r="J222" i="10"/>
  <c r="K96" i="1"/>
  <c r="J99" i="10"/>
  <c r="K85" i="1"/>
  <c r="J88" i="10"/>
  <c r="K124" i="1"/>
  <c r="J127" i="10"/>
  <c r="K687" i="1"/>
  <c r="J690" i="10"/>
  <c r="K94" i="1"/>
  <c r="J97" i="10"/>
  <c r="K656" i="1"/>
  <c r="J659" i="10"/>
  <c r="K242" i="1"/>
  <c r="J245" i="10"/>
  <c r="K75" i="1"/>
  <c r="J78" i="10"/>
  <c r="K58" i="1"/>
  <c r="J61" i="10"/>
  <c r="K46" i="1"/>
  <c r="J49" i="10"/>
  <c r="K37" i="1"/>
  <c r="J40" i="10"/>
  <c r="K450" i="1"/>
  <c r="J453" i="10"/>
  <c r="K247" i="1"/>
  <c r="J250" i="10"/>
  <c r="K505" i="1"/>
  <c r="J508" i="10"/>
  <c r="K612" i="1"/>
  <c r="J615" i="10"/>
  <c r="K739" i="1"/>
  <c r="J742" i="10"/>
  <c r="K168" i="1"/>
  <c r="J171" i="10"/>
  <c r="K461" i="1"/>
  <c r="J464" i="10"/>
  <c r="K513" i="1"/>
  <c r="J516" i="10"/>
  <c r="M5" i="10"/>
  <c r="J834" i="10"/>
  <c r="J830" i="10"/>
  <c r="J826" i="10"/>
  <c r="J818" i="10"/>
  <c r="J814" i="10"/>
  <c r="J810" i="10"/>
  <c r="J806" i="10"/>
  <c r="J802" i="10"/>
  <c r="J798" i="10"/>
  <c r="M788" i="10"/>
  <c r="J785" i="10"/>
  <c r="J773" i="10"/>
  <c r="M769" i="10"/>
  <c r="J519" i="10"/>
  <c r="J439" i="10"/>
  <c r="J329" i="10"/>
  <c r="M832" i="10"/>
  <c r="M828" i="10"/>
  <c r="M820" i="10"/>
  <c r="M816" i="10"/>
  <c r="M808" i="10"/>
  <c r="M800" i="10"/>
  <c r="M792" i="10"/>
  <c r="M777" i="10"/>
  <c r="J757" i="10"/>
  <c r="J741" i="10"/>
  <c r="J725" i="10"/>
  <c r="J709" i="10"/>
  <c r="J613" i="10"/>
  <c r="J597" i="10"/>
  <c r="J581" i="10"/>
  <c r="J563" i="10"/>
  <c r="J191" i="10"/>
  <c r="K437" i="1"/>
  <c r="J440" i="10"/>
  <c r="K429" i="1"/>
  <c r="J432" i="10"/>
  <c r="K409" i="1"/>
  <c r="J412" i="10"/>
  <c r="K391" i="1"/>
  <c r="J394" i="10"/>
  <c r="M372" i="1"/>
  <c r="M375" i="10"/>
  <c r="K360" i="1"/>
  <c r="J363" i="10"/>
  <c r="K346" i="1"/>
  <c r="J349" i="10"/>
  <c r="K327" i="1"/>
  <c r="J330" i="10"/>
  <c r="K313" i="1"/>
  <c r="J316" i="10"/>
  <c r="K298" i="1"/>
  <c r="J301" i="10"/>
  <c r="K286" i="1"/>
  <c r="J289" i="10"/>
  <c r="K278" i="1"/>
  <c r="J281" i="10"/>
  <c r="K255" i="1"/>
  <c r="J258" i="10"/>
  <c r="K245" i="1"/>
  <c r="J248" i="10"/>
  <c r="K229" i="1"/>
  <c r="J232" i="10"/>
  <c r="K210" i="1"/>
  <c r="J213" i="10"/>
  <c r="K196" i="1"/>
  <c r="J199" i="10"/>
  <c r="K186" i="1"/>
  <c r="J189" i="10"/>
  <c r="K178" i="1"/>
  <c r="J181" i="10"/>
  <c r="K165" i="1"/>
  <c r="J168" i="10"/>
  <c r="K146" i="1"/>
  <c r="J149" i="10"/>
  <c r="K137" i="1"/>
  <c r="J140" i="10"/>
  <c r="K120" i="1"/>
  <c r="J123" i="10"/>
  <c r="K109" i="1"/>
  <c r="J112" i="10"/>
  <c r="K672" i="1"/>
  <c r="J675" i="10"/>
  <c r="K95" i="1"/>
  <c r="J98" i="10"/>
  <c r="K84" i="1"/>
  <c r="J87" i="10"/>
  <c r="K125" i="1"/>
  <c r="J128" i="10"/>
  <c r="K689" i="1"/>
  <c r="J692" i="10"/>
  <c r="K353" i="1"/>
  <c r="J356" i="10"/>
  <c r="K419" i="1"/>
  <c r="J422" i="10"/>
  <c r="M271" i="1"/>
  <c r="M274" i="10"/>
  <c r="K611" i="1"/>
  <c r="J614" i="10"/>
  <c r="K73" i="1"/>
  <c r="J76" i="10"/>
  <c r="K57" i="1"/>
  <c r="J60" i="10"/>
  <c r="K45" i="1"/>
  <c r="J48" i="10"/>
  <c r="K36" i="1"/>
  <c r="J39" i="10"/>
  <c r="K250" i="1"/>
  <c r="J253" i="10"/>
  <c r="K349" i="1"/>
  <c r="J352" i="10"/>
  <c r="K537" i="1"/>
  <c r="J540" i="10"/>
  <c r="K465" i="1"/>
  <c r="J468" i="10"/>
  <c r="M448" i="1"/>
  <c r="M451" i="10"/>
  <c r="K69" i="1"/>
  <c r="J72" i="10"/>
  <c r="K368" i="1"/>
  <c r="J371" i="10"/>
  <c r="K445" i="1"/>
  <c r="J448" i="10"/>
  <c r="K728" i="1"/>
  <c r="J731" i="10"/>
  <c r="K693" i="1"/>
  <c r="J696" i="10"/>
  <c r="K257" i="1"/>
  <c r="J260" i="10"/>
  <c r="K27" i="1"/>
  <c r="J30" i="10"/>
  <c r="K292" i="1"/>
  <c r="J295" i="10"/>
  <c r="K567" i="1"/>
  <c r="J570" i="10"/>
  <c r="K396" i="1"/>
  <c r="J399" i="10"/>
  <c r="M718" i="1"/>
  <c r="M721" i="10"/>
  <c r="M516" i="1"/>
  <c r="M519" i="10"/>
  <c r="M416" i="1"/>
  <c r="M419" i="10"/>
  <c r="K367" i="1"/>
  <c r="J370" i="10"/>
  <c r="K104" i="1"/>
  <c r="J107" i="10"/>
  <c r="K443" i="1"/>
  <c r="J446" i="10"/>
  <c r="K625" i="1"/>
  <c r="J628" i="10"/>
  <c r="K187" i="1"/>
  <c r="J190" i="10"/>
  <c r="K683" i="1"/>
  <c r="J686" i="10"/>
  <c r="K482" i="1"/>
  <c r="J485" i="10"/>
  <c r="K620" i="1"/>
  <c r="J623" i="10"/>
  <c r="K749" i="1"/>
  <c r="J752" i="10"/>
  <c r="K627" i="1"/>
  <c r="J630" i="10"/>
  <c r="K522" i="1"/>
  <c r="J525" i="10"/>
  <c r="K504" i="1"/>
  <c r="J507" i="10"/>
  <c r="K111" i="1"/>
  <c r="J114" i="10"/>
  <c r="K444" i="1"/>
  <c r="J447" i="10"/>
  <c r="K502" i="1"/>
  <c r="J505" i="10"/>
  <c r="K236" i="1"/>
  <c r="J239" i="10"/>
  <c r="K422" i="1"/>
  <c r="J425" i="10"/>
  <c r="K572" i="1"/>
  <c r="J575" i="10"/>
  <c r="K25" i="1"/>
  <c r="J28" i="10"/>
  <c r="K14" i="1"/>
  <c r="J17" i="10"/>
  <c r="K4" i="1"/>
  <c r="J7" i="10"/>
  <c r="M762" i="1"/>
  <c r="M765" i="10"/>
  <c r="M746" i="1"/>
  <c r="M749" i="10"/>
  <c r="M734" i="1"/>
  <c r="M737" i="10"/>
  <c r="K720" i="1"/>
  <c r="J723" i="10"/>
  <c r="K705" i="1"/>
  <c r="J708" i="10"/>
  <c r="K695" i="1"/>
  <c r="J698" i="10"/>
  <c r="M666" i="1"/>
  <c r="M669" i="10"/>
  <c r="K649" i="1"/>
  <c r="J652" i="10"/>
  <c r="K637" i="1"/>
  <c r="J640" i="10"/>
  <c r="K624" i="1"/>
  <c r="J627" i="10"/>
  <c r="K609" i="1"/>
  <c r="J612" i="10"/>
  <c r="K592" i="1"/>
  <c r="J595" i="10"/>
  <c r="K576" i="1"/>
  <c r="J579" i="10"/>
  <c r="M565" i="1"/>
  <c r="M568" i="10"/>
  <c r="M555" i="1"/>
  <c r="M558" i="10"/>
  <c r="K545" i="1"/>
  <c r="J548" i="10"/>
  <c r="M532" i="1"/>
  <c r="M535" i="10"/>
  <c r="K512" i="1"/>
  <c r="J515" i="10"/>
  <c r="K498" i="1"/>
  <c r="J501" i="10"/>
  <c r="K478" i="1"/>
  <c r="J481" i="10"/>
  <c r="M468" i="1"/>
  <c r="M471" i="10"/>
  <c r="K454" i="1"/>
  <c r="J457" i="10"/>
  <c r="M436" i="1"/>
  <c r="M439" i="10"/>
  <c r="K428" i="1"/>
  <c r="J431" i="10"/>
  <c r="K408" i="1"/>
  <c r="J411" i="10"/>
  <c r="K389" i="1"/>
  <c r="J392" i="10"/>
  <c r="K373" i="1"/>
  <c r="J376" i="10"/>
  <c r="K357" i="1"/>
  <c r="J360" i="10"/>
  <c r="K345" i="1"/>
  <c r="J348" i="10"/>
  <c r="K325" i="1"/>
  <c r="J328" i="10"/>
  <c r="K310" i="1"/>
  <c r="J313" i="10"/>
  <c r="K297" i="1"/>
  <c r="J300" i="10"/>
  <c r="K285" i="1"/>
  <c r="J288" i="10"/>
  <c r="K276" i="1"/>
  <c r="J279" i="10"/>
  <c r="K254" i="1"/>
  <c r="J257" i="10"/>
  <c r="K244" i="1"/>
  <c r="J247" i="10"/>
  <c r="K228" i="1"/>
  <c r="J231" i="10"/>
  <c r="K209" i="1"/>
  <c r="J212" i="10"/>
  <c r="K195" i="1"/>
  <c r="J198" i="10"/>
  <c r="K185" i="1"/>
  <c r="J188" i="10"/>
  <c r="K177" i="1"/>
  <c r="J180" i="10"/>
  <c r="K157" i="1"/>
  <c r="J160" i="10"/>
  <c r="K144" i="1"/>
  <c r="J147" i="10"/>
  <c r="K561" i="1"/>
  <c r="J564" i="10"/>
  <c r="K118" i="1"/>
  <c r="J121" i="10"/>
  <c r="K108" i="1"/>
  <c r="J111" i="10"/>
  <c r="K91" i="1"/>
  <c r="J94" i="10"/>
  <c r="K93" i="1"/>
  <c r="J96" i="10"/>
  <c r="K83" i="1"/>
  <c r="J86" i="10"/>
  <c r="K588" i="1"/>
  <c r="J591" i="10"/>
  <c r="K358" i="1"/>
  <c r="J361" i="10"/>
  <c r="K420" i="1"/>
  <c r="J423" i="10"/>
  <c r="M779" i="1"/>
  <c r="M782" i="10"/>
  <c r="K784" i="1"/>
  <c r="J787" i="10"/>
  <c r="K328" i="1"/>
  <c r="J331" i="10"/>
  <c r="K72" i="1"/>
  <c r="J75" i="10"/>
  <c r="K54" i="1"/>
  <c r="J57" i="10"/>
  <c r="K44" i="1"/>
  <c r="J47" i="10"/>
  <c r="K35" i="1"/>
  <c r="J38" i="10"/>
  <c r="M560" i="1"/>
  <c r="M563" i="10"/>
  <c r="K769" i="1"/>
  <c r="J772" i="10"/>
  <c r="K270" i="1"/>
  <c r="J273" i="10"/>
  <c r="K464" i="1"/>
  <c r="J467" i="10"/>
  <c r="M447" i="1"/>
  <c r="M450" i="10"/>
  <c r="K68" i="1"/>
  <c r="J71" i="10"/>
  <c r="K199" i="1"/>
  <c r="J202" i="10"/>
  <c r="M698" i="1"/>
  <c r="M701" i="10"/>
  <c r="J825" i="10"/>
  <c r="J817" i="10"/>
  <c r="J809" i="10"/>
  <c r="J801" i="10"/>
  <c r="J793" i="10"/>
  <c r="J535" i="10"/>
  <c r="J471" i="10"/>
  <c r="J375" i="10"/>
  <c r="J305" i="10"/>
  <c r="J134" i="10"/>
  <c r="Q72" i="1"/>
  <c r="Q784" i="1"/>
  <c r="Q752" i="1"/>
  <c r="Q720" i="1"/>
  <c r="Q688" i="1"/>
  <c r="Q600" i="1"/>
  <c r="Q504" i="1"/>
  <c r="Q416" i="1"/>
  <c r="Q384" i="1"/>
  <c r="Q328" i="1"/>
  <c r="Q296" i="1"/>
  <c r="Q208" i="1"/>
  <c r="Q189" i="1"/>
  <c r="Q176" i="1"/>
  <c r="Q101" i="1"/>
  <c r="Q80" i="1"/>
  <c r="Q61" i="1"/>
  <c r="Q29" i="1"/>
  <c r="Q8" i="1"/>
  <c r="AA835" i="10"/>
  <c r="U832" i="1" s="1"/>
  <c r="AA827" i="10"/>
  <c r="U824" i="1" s="1"/>
  <c r="AA819" i="10"/>
  <c r="U816" i="1" s="1"/>
  <c r="AA803" i="10"/>
  <c r="U800" i="1" s="1"/>
  <c r="AA795" i="10"/>
  <c r="U792" i="1" s="1"/>
  <c r="AA771" i="10"/>
  <c r="U768" i="1" s="1"/>
  <c r="AA763" i="10"/>
  <c r="U760" i="1" s="1"/>
  <c r="AA739" i="10"/>
  <c r="U736" i="1" s="1"/>
  <c r="AA731" i="10"/>
  <c r="U728" i="1" s="1"/>
  <c r="AA707" i="10"/>
  <c r="U704" i="1" s="1"/>
  <c r="AA699" i="10"/>
  <c r="U696" i="1" s="1"/>
  <c r="AA216" i="10"/>
  <c r="U213" i="1" s="1"/>
  <c r="AA152" i="10"/>
  <c r="U149" i="1" s="1"/>
  <c r="AA88" i="10"/>
  <c r="U85" i="1" s="1"/>
  <c r="Q664" i="1"/>
  <c r="Q568" i="1"/>
  <c r="Q480" i="1"/>
  <c r="Q448" i="1"/>
  <c r="Q392" i="1"/>
  <c r="Q360" i="1"/>
  <c r="Q272" i="1"/>
  <c r="Q253" i="1"/>
  <c r="Q240" i="1"/>
  <c r="Q165" i="1"/>
  <c r="Q152" i="1"/>
  <c r="Q88" i="1"/>
  <c r="Q48" i="1"/>
  <c r="Q544" i="1"/>
  <c r="Q512" i="1"/>
  <c r="Q456" i="1"/>
  <c r="Q424" i="1"/>
  <c r="Q336" i="1"/>
  <c r="Q317" i="1"/>
  <c r="Q304" i="1"/>
  <c r="Q229" i="1"/>
  <c r="Q216" i="1"/>
  <c r="Q120" i="1"/>
  <c r="Q109" i="1"/>
  <c r="Q37" i="1"/>
  <c r="Q16" i="1"/>
  <c r="Q608" i="1"/>
  <c r="Q576" i="1"/>
  <c r="Q520" i="1"/>
  <c r="Q488" i="1"/>
  <c r="Q400" i="1"/>
  <c r="Q368" i="1"/>
  <c r="Q280" i="1"/>
  <c r="Q184" i="1"/>
  <c r="Q173" i="1"/>
  <c r="Q96" i="1"/>
  <c r="Q56" i="1"/>
  <c r="Q24" i="1"/>
  <c r="AA240" i="10"/>
  <c r="U237" i="1" s="1"/>
  <c r="AA48" i="10"/>
  <c r="U45" i="1" s="1"/>
  <c r="Q632" i="1"/>
  <c r="Q672" i="1"/>
  <c r="Q640" i="1"/>
  <c r="Q584" i="1"/>
  <c r="Q552" i="1"/>
  <c r="Q464" i="1"/>
  <c r="Q432" i="1"/>
  <c r="Q344" i="1"/>
  <c r="Q248" i="1"/>
  <c r="Q160" i="1"/>
  <c r="Q128" i="1"/>
  <c r="Q117" i="1"/>
  <c r="AA184" i="10"/>
  <c r="U181" i="1" s="1"/>
  <c r="Q648" i="1"/>
  <c r="Q616" i="1"/>
  <c r="Q528" i="1"/>
  <c r="Q496" i="1"/>
  <c r="Q408" i="1"/>
  <c r="Q312" i="1"/>
  <c r="Q224" i="1"/>
  <c r="Q192" i="1"/>
  <c r="Q136" i="1"/>
  <c r="Q104" i="1"/>
  <c r="Q64" i="1"/>
  <c r="Q32" i="1"/>
  <c r="B10" i="10"/>
  <c r="M17" i="34" l="1"/>
  <c r="M13" i="32"/>
  <c r="AC10" i="10"/>
  <c r="S199" i="10"/>
  <c r="X199" i="10"/>
  <c r="O198" i="10"/>
  <c r="Q198" i="10"/>
  <c r="O199" i="10"/>
  <c r="P199" i="10"/>
  <c r="X198" i="10"/>
  <c r="X425" i="10"/>
  <c r="W199" i="10"/>
  <c r="V198" i="10"/>
  <c r="AB198" i="10" s="1"/>
  <c r="S425" i="10"/>
  <c r="V199" i="10"/>
  <c r="AB199" i="10" s="1"/>
  <c r="N198" i="10"/>
  <c r="T199" i="10"/>
  <c r="U198" i="10"/>
  <c r="Y199" i="10"/>
  <c r="W198" i="10"/>
  <c r="T198" i="10"/>
  <c r="T154" i="10"/>
  <c r="Q199" i="10"/>
  <c r="S198" i="10"/>
  <c r="Y198" i="10"/>
  <c r="Z780" i="10"/>
  <c r="Z175" i="10"/>
  <c r="T780" i="10"/>
  <c r="Z380" i="10"/>
  <c r="Z292" i="10"/>
  <c r="Q274" i="10"/>
  <c r="P215" i="10"/>
  <c r="T493" i="10"/>
  <c r="V493" i="10"/>
  <c r="AB493" i="10" s="1"/>
  <c r="N577" i="10"/>
  <c r="X497" i="10"/>
  <c r="Z497" i="10"/>
  <c r="X274" i="10"/>
  <c r="Y577" i="10"/>
  <c r="U577" i="10"/>
  <c r="Q57" i="10"/>
  <c r="P497" i="10"/>
  <c r="Z577" i="10"/>
  <c r="O274" i="10"/>
  <c r="O215" i="10"/>
  <c r="U215" i="10"/>
  <c r="S493" i="10"/>
  <c r="N493" i="10"/>
  <c r="N274" i="10"/>
  <c r="N215" i="10"/>
  <c r="Y493" i="10"/>
  <c r="U493" i="10"/>
  <c r="Q577" i="10"/>
  <c r="T577" i="10"/>
  <c r="X57" i="10"/>
  <c r="W497" i="10"/>
  <c r="Z493" i="10"/>
  <c r="V274" i="10"/>
  <c r="AB274" i="10" s="1"/>
  <c r="W215" i="10"/>
  <c r="Q493" i="10"/>
  <c r="X577" i="10"/>
  <c r="S577" i="10"/>
  <c r="Y169" i="10"/>
  <c r="O497" i="10"/>
  <c r="U274" i="10"/>
  <c r="V215" i="10"/>
  <c r="AB215" i="10" s="1"/>
  <c r="X493" i="10"/>
  <c r="P577" i="10"/>
  <c r="T497" i="10"/>
  <c r="V497" i="10"/>
  <c r="AB497" i="10" s="1"/>
  <c r="T274" i="10"/>
  <c r="T215" i="10"/>
  <c r="P493" i="10"/>
  <c r="W577" i="10"/>
  <c r="Y511" i="10"/>
  <c r="S497" i="10"/>
  <c r="N497" i="10"/>
  <c r="W493" i="10"/>
  <c r="O577" i="10"/>
  <c r="Y497" i="10"/>
  <c r="U497" i="10"/>
  <c r="X607" i="10"/>
  <c r="T542" i="10"/>
  <c r="W271" i="10"/>
  <c r="O257" i="10"/>
  <c r="S218" i="10"/>
  <c r="Y218" i="10"/>
  <c r="Z257" i="10"/>
  <c r="Y542" i="10"/>
  <c r="P271" i="10"/>
  <c r="U271" i="10"/>
  <c r="S257" i="10"/>
  <c r="N257" i="10"/>
  <c r="V94" i="10"/>
  <c r="AB94" i="10" s="1"/>
  <c r="X218" i="10"/>
  <c r="Z542" i="10"/>
  <c r="Q542" i="10"/>
  <c r="N271" i="10"/>
  <c r="T271" i="10"/>
  <c r="Y257" i="10"/>
  <c r="U257" i="10"/>
  <c r="P218" i="10"/>
  <c r="Y271" i="10"/>
  <c r="Q257" i="10"/>
  <c r="T257" i="10"/>
  <c r="V218" i="10"/>
  <c r="AB218" i="10" s="1"/>
  <c r="Z218" i="10"/>
  <c r="X542" i="10"/>
  <c r="V542" i="10"/>
  <c r="AB542" i="10" s="1"/>
  <c r="P542" i="10"/>
  <c r="X271" i="10"/>
  <c r="O444" i="10"/>
  <c r="X257" i="10"/>
  <c r="N218" i="10"/>
  <c r="N542" i="10"/>
  <c r="W542" i="10"/>
  <c r="V271" i="10"/>
  <c r="AB271" i="10" s="1"/>
  <c r="P257" i="10"/>
  <c r="U218" i="10"/>
  <c r="Z271" i="10"/>
  <c r="W257" i="10"/>
  <c r="W218" i="10"/>
  <c r="T218" i="10"/>
  <c r="U451" i="1"/>
  <c r="U719" i="1"/>
  <c r="U94" i="1"/>
  <c r="U351" i="1"/>
  <c r="U439" i="1"/>
  <c r="Z45" i="10"/>
  <c r="AA45" i="10"/>
  <c r="AD45" i="10" a="1"/>
  <c r="AD45" i="10" s="1"/>
  <c r="Z511" i="10"/>
  <c r="AA511" i="10"/>
  <c r="AD511" i="10" a="1"/>
  <c r="AD511" i="10" s="1"/>
  <c r="N511" i="10"/>
  <c r="S511" i="10"/>
  <c r="V511" i="10"/>
  <c r="AB511" i="10" s="1"/>
  <c r="T511" i="10"/>
  <c r="O511" i="10"/>
  <c r="W511" i="10"/>
  <c r="X511" i="10"/>
  <c r="Q511" i="10"/>
  <c r="AA111" i="10"/>
  <c r="U108" i="1" s="1"/>
  <c r="S111" i="10"/>
  <c r="T111" i="10"/>
  <c r="U111" i="10"/>
  <c r="Y111" i="10"/>
  <c r="V111" i="10"/>
  <c r="AB111" i="10" s="1"/>
  <c r="W111" i="10"/>
  <c r="P111" i="10"/>
  <c r="AA607" i="10"/>
  <c r="U604" i="1" s="1"/>
  <c r="S607" i="10"/>
  <c r="Q607" i="10"/>
  <c r="T607" i="10"/>
  <c r="Y607" i="10"/>
  <c r="U607" i="10"/>
  <c r="V607" i="10"/>
  <c r="AB607" i="10" s="1"/>
  <c r="W607" i="10"/>
  <c r="P607" i="10"/>
  <c r="Z215" i="10"/>
  <c r="AA215" i="10"/>
  <c r="AD215" i="10" a="1"/>
  <c r="AD215" i="10" s="1"/>
  <c r="X215" i="10"/>
  <c r="S215" i="10"/>
  <c r="AA274" i="10"/>
  <c r="U271" i="1" s="1"/>
  <c r="P274" i="10"/>
  <c r="W274" i="10"/>
  <c r="U31" i="1"/>
  <c r="U482" i="1"/>
  <c r="AA649" i="10"/>
  <c r="O649" i="10"/>
  <c r="W649" i="10"/>
  <c r="Z649" i="10"/>
  <c r="P649" i="10"/>
  <c r="X649" i="10"/>
  <c r="Y649" i="10"/>
  <c r="N649" i="10"/>
  <c r="S649" i="10"/>
  <c r="U744" i="1"/>
  <c r="U7" i="1"/>
  <c r="U821" i="1"/>
  <c r="U758" i="1"/>
  <c r="U27" i="1"/>
  <c r="U201" i="1"/>
  <c r="AA169" i="10"/>
  <c r="U169" i="10"/>
  <c r="Z169" i="10"/>
  <c r="S169" i="10"/>
  <c r="X169" i="10"/>
  <c r="N169" i="10"/>
  <c r="P169" i="10"/>
  <c r="V169" i="10"/>
  <c r="T169" i="10"/>
  <c r="W169" i="10"/>
  <c r="Q169" i="10"/>
  <c r="U808" i="1"/>
  <c r="U475" i="1"/>
  <c r="U740" i="1"/>
  <c r="U818" i="1"/>
  <c r="U345" i="1"/>
  <c r="X111" i="10"/>
  <c r="P94" i="10"/>
  <c r="AA94" i="10"/>
  <c r="W94" i="10"/>
  <c r="S94" i="10"/>
  <c r="Y444" i="10"/>
  <c r="AA444" i="10"/>
  <c r="T444" i="10"/>
  <c r="U830" i="1"/>
  <c r="U786" i="1"/>
  <c r="U259" i="1"/>
  <c r="AA57" i="10"/>
  <c r="N57" i="10"/>
  <c r="U57" i="10"/>
  <c r="V57" i="10"/>
  <c r="O57" i="10"/>
  <c r="Z57" i="10"/>
  <c r="W57" i="10"/>
  <c r="Y57" i="10"/>
  <c r="S57" i="10"/>
  <c r="P57" i="10"/>
  <c r="U67" i="1"/>
  <c r="U735" i="1"/>
  <c r="Z734" i="10"/>
  <c r="AA734" i="10"/>
  <c r="AD734" i="10" a="1"/>
  <c r="AD734" i="10" s="1"/>
  <c r="O111" i="10"/>
  <c r="U543" i="1"/>
  <c r="U775" i="1"/>
  <c r="U788" i="1"/>
  <c r="AA751" i="10"/>
  <c r="U748" i="1" s="1"/>
  <c r="AA754" i="10"/>
  <c r="U751" i="1" s="1"/>
  <c r="AA255" i="10"/>
  <c r="U252" i="1" s="1"/>
  <c r="U74" i="1"/>
  <c r="U227" i="1"/>
  <c r="U43" i="1"/>
  <c r="O8" i="10"/>
  <c r="AA8" i="10"/>
  <c r="AA410" i="10"/>
  <c r="U407" i="1" s="1"/>
  <c r="U512" i="1"/>
  <c r="U242" i="1"/>
  <c r="U668" i="1"/>
  <c r="U693" i="1"/>
  <c r="AA775" i="10"/>
  <c r="U772" i="1" s="1"/>
  <c r="U635" i="1"/>
  <c r="U9" i="1"/>
  <c r="U389" i="1"/>
  <c r="U105" i="1"/>
  <c r="P540" i="10"/>
  <c r="AA540" i="10"/>
  <c r="U537" i="1" s="1"/>
  <c r="Q200" i="10"/>
  <c r="AA200" i="10"/>
  <c r="U197" i="1" s="1"/>
  <c r="P337" i="10"/>
  <c r="AA337" i="10"/>
  <c r="U334" i="1" s="1"/>
  <c r="O664" i="10"/>
  <c r="AA664" i="10"/>
  <c r="U661" i="1" s="1"/>
  <c r="U504" i="1"/>
  <c r="U188" i="1"/>
  <c r="U538" i="1"/>
  <c r="U275" i="1"/>
  <c r="U55" i="1"/>
  <c r="U95" i="1"/>
  <c r="X394" i="10"/>
  <c r="AA394" i="10"/>
  <c r="U391" i="1" s="1"/>
  <c r="V436" i="10"/>
  <c r="AB436" i="10" s="1"/>
  <c r="AA436" i="10"/>
  <c r="U433" i="1" s="1"/>
  <c r="AA370" i="10"/>
  <c r="U367" i="1" s="1"/>
  <c r="U101" i="1"/>
  <c r="U230" i="1"/>
  <c r="U411" i="1"/>
  <c r="U121" i="1"/>
  <c r="U29" i="1"/>
  <c r="U30" i="1"/>
  <c r="U507" i="1"/>
  <c r="Z154" i="10"/>
  <c r="AA154" i="10"/>
  <c r="AD154" i="10" a="1"/>
  <c r="AD154" i="10" s="1"/>
  <c r="U590" i="1"/>
  <c r="U449" i="1"/>
  <c r="U425" i="1"/>
  <c r="U820" i="1"/>
  <c r="U21" i="1"/>
  <c r="X337" i="10"/>
  <c r="P200" i="10"/>
  <c r="N664" i="10"/>
  <c r="W337" i="10"/>
  <c r="V200" i="10"/>
  <c r="AB200" i="10" s="1"/>
  <c r="Y664" i="10"/>
  <c r="U664" i="10"/>
  <c r="U337" i="10"/>
  <c r="O337" i="10"/>
  <c r="N200" i="10"/>
  <c r="Q664" i="10"/>
  <c r="T664" i="10"/>
  <c r="Z200" i="10"/>
  <c r="Z664" i="10"/>
  <c r="T337" i="10"/>
  <c r="V337" i="10"/>
  <c r="AB337" i="10" s="1"/>
  <c r="U200" i="10"/>
  <c r="X664" i="10"/>
  <c r="S664" i="10"/>
  <c r="N370" i="10"/>
  <c r="Z337" i="10"/>
  <c r="S337" i="10"/>
  <c r="N337" i="10"/>
  <c r="W200" i="10"/>
  <c r="T200" i="10"/>
  <c r="P664" i="10"/>
  <c r="U370" i="10"/>
  <c r="S200" i="10"/>
  <c r="Y200" i="10"/>
  <c r="W664" i="10"/>
  <c r="Y370" i="10"/>
  <c r="Q337" i="10"/>
  <c r="O200" i="10"/>
  <c r="W370" i="10"/>
  <c r="W444" i="10"/>
  <c r="Q444" i="10"/>
  <c r="U436" i="10"/>
  <c r="N8" i="10"/>
  <c r="N94" i="10"/>
  <c r="V370" i="10"/>
  <c r="P370" i="10"/>
  <c r="U410" i="10"/>
  <c r="O410" i="10"/>
  <c r="Z370" i="10"/>
  <c r="Z410" i="10"/>
  <c r="V8" i="10"/>
  <c r="Z8" i="10"/>
  <c r="N444" i="10"/>
  <c r="T394" i="10"/>
  <c r="O436" i="10"/>
  <c r="T436" i="10"/>
  <c r="S8" i="10"/>
  <c r="Y94" i="10"/>
  <c r="U94" i="10"/>
  <c r="T370" i="10"/>
  <c r="Y410" i="10"/>
  <c r="S410" i="10"/>
  <c r="U444" i="10"/>
  <c r="S394" i="10"/>
  <c r="N436" i="10"/>
  <c r="X436" i="10"/>
  <c r="X8" i="10"/>
  <c r="AC8" i="10" s="1"/>
  <c r="X94" i="10"/>
  <c r="T94" i="10"/>
  <c r="S370" i="10"/>
  <c r="Q410" i="10"/>
  <c r="Z394" i="10"/>
  <c r="Z94" i="10"/>
  <c r="Z436" i="10"/>
  <c r="U8" i="10"/>
  <c r="X410" i="10"/>
  <c r="P444" i="10"/>
  <c r="S444" i="10"/>
  <c r="W436" i="10"/>
  <c r="T8" i="10"/>
  <c r="W8" i="10"/>
  <c r="Q94" i="10"/>
  <c r="Q370" i="10"/>
  <c r="V410" i="10"/>
  <c r="P410" i="10"/>
  <c r="Q540" i="10"/>
  <c r="P8" i="10"/>
  <c r="X444" i="10"/>
  <c r="Q8" i="10"/>
  <c r="X370" i="10"/>
  <c r="N410" i="10"/>
  <c r="W410" i="10"/>
  <c r="Z707" i="10"/>
  <c r="Z550" i="10"/>
  <c r="Z458" i="10"/>
  <c r="Z771" i="10"/>
  <c r="Z184" i="10"/>
  <c r="Z699" i="10"/>
  <c r="Z819" i="10"/>
  <c r="Z501" i="10"/>
  <c r="Z270" i="10"/>
  <c r="Z136" i="10"/>
  <c r="Z417" i="10"/>
  <c r="Z447" i="10"/>
  <c r="Z591" i="10"/>
  <c r="Z495" i="10"/>
  <c r="Z583" i="10"/>
  <c r="U804" i="10"/>
  <c r="Z183" i="10"/>
  <c r="Z7" i="10"/>
  <c r="Z234" i="10"/>
  <c r="Z351" i="10"/>
  <c r="Z827" i="10"/>
  <c r="Z551" i="10"/>
  <c r="Z548" i="10"/>
  <c r="Z144" i="10"/>
  <c r="Z238" i="10"/>
  <c r="Z69" i="10"/>
  <c r="Z527" i="10"/>
  <c r="Z618" i="10"/>
  <c r="Z282" i="10"/>
  <c r="Z207" i="10"/>
  <c r="Z325" i="10"/>
  <c r="Z290" i="10"/>
  <c r="W744" i="10"/>
  <c r="Z382" i="10"/>
  <c r="Z6" i="10"/>
  <c r="Z167" i="10"/>
  <c r="Z249" i="10"/>
  <c r="Z731" i="10"/>
  <c r="Z835" i="10"/>
  <c r="Z630" i="10"/>
  <c r="Z582" i="10"/>
  <c r="Z85" i="10"/>
  <c r="Z413" i="10"/>
  <c r="Z739" i="10"/>
  <c r="Z72" i="10"/>
  <c r="Z661" i="10"/>
  <c r="Z349" i="10"/>
  <c r="Z117" i="10"/>
  <c r="Z494" i="10"/>
  <c r="Z221" i="10"/>
  <c r="Z613" i="10"/>
  <c r="Z802" i="10"/>
  <c r="Z166" i="10"/>
  <c r="Z449" i="10"/>
  <c r="Z37" i="10"/>
  <c r="Z186" i="10"/>
  <c r="Z305" i="10"/>
  <c r="Z464" i="10"/>
  <c r="Z816" i="10"/>
  <c r="Z756" i="10"/>
  <c r="Z80" i="10"/>
  <c r="Z575" i="10"/>
  <c r="Z763" i="10"/>
  <c r="Z214" i="10"/>
  <c r="Z702" i="10"/>
  <c r="Z462" i="10"/>
  <c r="Z157" i="10"/>
  <c r="Z534" i="10"/>
  <c r="Z533" i="10"/>
  <c r="Z826" i="10"/>
  <c r="Z181" i="10"/>
  <c r="Z729" i="10"/>
  <c r="Z55" i="10"/>
  <c r="Z369" i="10"/>
  <c r="Z677" i="10"/>
  <c r="Z71" i="10"/>
  <c r="Z95" i="10"/>
  <c r="Z540" i="10"/>
  <c r="Z484" i="10"/>
  <c r="Z703" i="10"/>
  <c r="Z36" i="10"/>
  <c r="Z596" i="10"/>
  <c r="Z301" i="10"/>
  <c r="Z328" i="10"/>
  <c r="Z273" i="10"/>
  <c r="Z358" i="10"/>
  <c r="Z725" i="10"/>
  <c r="Z189" i="10"/>
  <c r="Z614" i="10"/>
  <c r="Z28" i="10"/>
  <c r="Z393" i="10"/>
  <c r="Z535" i="10"/>
  <c r="Z383" i="10"/>
  <c r="Z135" i="10"/>
  <c r="Z162" i="10"/>
  <c r="Z385" i="10"/>
  <c r="Z126" i="10"/>
  <c r="Z39" i="10"/>
  <c r="Z423" i="10"/>
  <c r="Z513" i="10"/>
  <c r="Z240" i="10"/>
  <c r="Z152" i="10"/>
  <c r="Z795" i="10"/>
  <c r="Z390" i="10"/>
  <c r="Z798" i="10"/>
  <c r="Z208" i="10"/>
  <c r="Z646" i="10"/>
  <c r="Z836" i="10"/>
  <c r="Z425" i="10"/>
  <c r="Z198" i="10"/>
  <c r="Z199" i="10"/>
  <c r="Z53" i="10"/>
  <c r="Z788" i="10"/>
  <c r="Z48" i="10"/>
  <c r="Z88" i="10"/>
  <c r="Z216" i="10"/>
  <c r="Z803" i="10"/>
  <c r="Z430" i="10"/>
  <c r="Z261" i="10"/>
  <c r="Z774" i="10"/>
  <c r="Z391" i="10"/>
  <c r="Z31" i="10"/>
  <c r="Z433" i="10"/>
  <c r="Z782" i="10"/>
  <c r="Z111" i="10"/>
  <c r="Z607" i="10"/>
  <c r="Z274" i="10"/>
  <c r="N95" i="10"/>
  <c r="U126" i="10"/>
  <c r="S162" i="10"/>
  <c r="T596" i="10"/>
  <c r="U484" i="10"/>
  <c r="S596" i="10"/>
  <c r="O596" i="10"/>
  <c r="U596" i="10"/>
  <c r="W596" i="10"/>
  <c r="V484" i="10"/>
  <c r="Q71" i="10"/>
  <c r="P95" i="10"/>
  <c r="N540" i="10"/>
  <c r="Y596" i="10"/>
  <c r="S703" i="10"/>
  <c r="Q596" i="10"/>
  <c r="Y703" i="10"/>
  <c r="V596" i="10"/>
  <c r="AB596" i="10" s="1"/>
  <c r="X596" i="10"/>
  <c r="P703" i="10"/>
  <c r="O95" i="10"/>
  <c r="N596" i="10"/>
  <c r="P596" i="10"/>
  <c r="X484" i="10"/>
  <c r="V703" i="10"/>
  <c r="AB703" i="10" s="1"/>
  <c r="S71" i="10"/>
  <c r="W95" i="10"/>
  <c r="V162" i="10"/>
  <c r="AB162" i="10" s="1"/>
  <c r="Q126" i="10"/>
  <c r="P135" i="10"/>
  <c r="X162" i="10"/>
  <c r="P39" i="10"/>
  <c r="U385" i="10"/>
  <c r="N135" i="10"/>
  <c r="T464" i="10"/>
  <c r="Y756" i="10"/>
  <c r="O464" i="10"/>
  <c r="Q756" i="10"/>
  <c r="P756" i="10"/>
  <c r="X305" i="10"/>
  <c r="X816" i="10"/>
  <c r="P305" i="10"/>
  <c r="P816" i="10"/>
  <c r="T305" i="10"/>
  <c r="V305" i="10"/>
  <c r="AB305" i="10" s="1"/>
  <c r="W464" i="10"/>
  <c r="M834" i="1"/>
  <c r="M837" i="10"/>
  <c r="V135" i="10"/>
  <c r="AB135" i="10" s="1"/>
  <c r="Q162" i="10"/>
  <c r="V126" i="10"/>
  <c r="Y126" i="10"/>
  <c r="Q39" i="10"/>
  <c r="Y135" i="10"/>
  <c r="U135" i="10"/>
  <c r="N162" i="10"/>
  <c r="P162" i="10"/>
  <c r="S126" i="10"/>
  <c r="V39" i="10"/>
  <c r="Y385" i="10"/>
  <c r="Q135" i="10"/>
  <c r="T135" i="10"/>
  <c r="U162" i="10"/>
  <c r="W162" i="10"/>
  <c r="P126" i="10"/>
  <c r="P385" i="10"/>
  <c r="X135" i="10"/>
  <c r="S135" i="10"/>
  <c r="T162" i="10"/>
  <c r="O162" i="10"/>
  <c r="O126" i="10"/>
  <c r="N385" i="10"/>
  <c r="W135" i="10"/>
  <c r="X126" i="10"/>
  <c r="T126" i="10"/>
  <c r="O135" i="10"/>
  <c r="Y162" i="10"/>
  <c r="W126" i="10"/>
  <c r="X39" i="10"/>
  <c r="U305" i="10"/>
  <c r="W305" i="10"/>
  <c r="U464" i="10"/>
  <c r="X756" i="10"/>
  <c r="T816" i="10"/>
  <c r="S305" i="10"/>
  <c r="N305" i="10"/>
  <c r="S464" i="10"/>
  <c r="W756" i="10"/>
  <c r="U756" i="10"/>
  <c r="Y305" i="10"/>
  <c r="T756" i="10"/>
  <c r="X464" i="10"/>
  <c r="Y464" i="10"/>
  <c r="Y816" i="10"/>
  <c r="Q305" i="10"/>
  <c r="P464" i="10"/>
  <c r="Q464" i="10"/>
  <c r="Q816" i="10"/>
  <c r="T207" i="10"/>
  <c r="O305" i="10"/>
  <c r="V464" i="10"/>
  <c r="AB464" i="10" s="1"/>
  <c r="O756" i="10"/>
  <c r="W816" i="10"/>
  <c r="N464" i="10"/>
  <c r="S756" i="10"/>
  <c r="V756" i="10"/>
  <c r="AB756" i="10" s="1"/>
  <c r="U816" i="10"/>
  <c r="Q111" i="10"/>
  <c r="N111" i="10"/>
  <c r="N607" i="10"/>
  <c r="N756" i="10"/>
  <c r="N207" i="10"/>
  <c r="V618" i="10"/>
  <c r="AB618" i="10" s="1"/>
  <c r="S39" i="10"/>
  <c r="V385" i="10"/>
  <c r="W39" i="10"/>
  <c r="Q385" i="10"/>
  <c r="T385" i="10"/>
  <c r="O39" i="10"/>
  <c r="X385" i="10"/>
  <c r="S385" i="10"/>
  <c r="Y39" i="10"/>
  <c r="N39" i="10"/>
  <c r="W385" i="10"/>
  <c r="U39" i="10"/>
  <c r="T39" i="10"/>
  <c r="O385" i="10"/>
  <c r="W207" i="10"/>
  <c r="Y282" i="10"/>
  <c r="U290" i="10"/>
  <c r="Q282" i="10"/>
  <c r="V744" i="10"/>
  <c r="AB744" i="10" s="1"/>
  <c r="T325" i="10"/>
  <c r="N744" i="10"/>
  <c r="S325" i="10"/>
  <c r="Q207" i="10"/>
  <c r="V325" i="10"/>
  <c r="AB325" i="10" s="1"/>
  <c r="U282" i="10"/>
  <c r="N325" i="10"/>
  <c r="T282" i="10"/>
  <c r="Y290" i="10"/>
  <c r="P290" i="10"/>
  <c r="N290" i="10"/>
  <c r="U249" i="10"/>
  <c r="Z744" i="10"/>
  <c r="S744" i="10"/>
  <c r="T167" i="10"/>
  <c r="X744" i="10"/>
  <c r="Y249" i="10"/>
  <c r="V167" i="10"/>
  <c r="AB167" i="10" s="1"/>
  <c r="N6" i="10"/>
  <c r="T744" i="10"/>
  <c r="V548" i="10"/>
  <c r="AB548" i="10" s="1"/>
  <c r="Q382" i="10"/>
  <c r="X548" i="10"/>
  <c r="O273" i="10"/>
  <c r="T183" i="10"/>
  <c r="U183" i="10"/>
  <c r="S234" i="10"/>
  <c r="V351" i="10"/>
  <c r="O36" i="10"/>
  <c r="P484" i="10"/>
  <c r="S484" i="10"/>
  <c r="X703" i="10"/>
  <c r="Q154" i="10"/>
  <c r="W71" i="10"/>
  <c r="P71" i="10"/>
  <c r="T95" i="10"/>
  <c r="V425" i="10"/>
  <c r="T540" i="10"/>
  <c r="O540" i="10"/>
  <c r="N36" i="10"/>
  <c r="Q36" i="10"/>
  <c r="X36" i="10"/>
  <c r="N154" i="10"/>
  <c r="X154" i="10"/>
  <c r="U71" i="10"/>
  <c r="V71" i="10"/>
  <c r="AB71" i="10" s="1"/>
  <c r="N425" i="10"/>
  <c r="S540" i="10"/>
  <c r="W484" i="10"/>
  <c r="Y484" i="10"/>
  <c r="U703" i="10"/>
  <c r="W703" i="10"/>
  <c r="Y36" i="10"/>
  <c r="P36" i="10"/>
  <c r="V154" i="10"/>
  <c r="AB154" i="10" s="1"/>
  <c r="P154" i="10"/>
  <c r="T71" i="10"/>
  <c r="N71" i="10"/>
  <c r="S95" i="10"/>
  <c r="Y425" i="10"/>
  <c r="U425" i="10"/>
  <c r="U36" i="10"/>
  <c r="O484" i="10"/>
  <c r="Q484" i="10"/>
  <c r="T703" i="10"/>
  <c r="O703" i="10"/>
  <c r="V36" i="10"/>
  <c r="AB36" i="10" s="1"/>
  <c r="W36" i="10"/>
  <c r="U154" i="10"/>
  <c r="W154" i="10"/>
  <c r="X95" i="10"/>
  <c r="Q95" i="10"/>
  <c r="Q273" i="10"/>
  <c r="Q425" i="10"/>
  <c r="T425" i="10"/>
  <c r="Y540" i="10"/>
  <c r="N484" i="10"/>
  <c r="N703" i="10"/>
  <c r="T36" i="10"/>
  <c r="S154" i="10"/>
  <c r="Y71" i="10"/>
  <c r="Y95" i="10"/>
  <c r="V95" i="10"/>
  <c r="AB95" i="10" s="1"/>
  <c r="P425" i="10"/>
  <c r="V540" i="10"/>
  <c r="AB540" i="10" s="1"/>
  <c r="X540" i="10"/>
  <c r="T484" i="10"/>
  <c r="Q703" i="10"/>
  <c r="S36" i="10"/>
  <c r="Y154" i="10"/>
  <c r="O71" i="10"/>
  <c r="X71" i="10"/>
  <c r="U95" i="10"/>
  <c r="O425" i="10"/>
  <c r="U540" i="10"/>
  <c r="W540" i="10"/>
  <c r="N351" i="10"/>
  <c r="O234" i="10"/>
  <c r="P234" i="10"/>
  <c r="O7" i="10"/>
  <c r="Y183" i="10"/>
  <c r="Y351" i="10"/>
  <c r="U351" i="10"/>
  <c r="W7" i="10"/>
  <c r="Q183" i="10"/>
  <c r="Q351" i="10"/>
  <c r="T351" i="10"/>
  <c r="N234" i="10"/>
  <c r="Q234" i="10"/>
  <c r="P7" i="10"/>
  <c r="N7" i="10"/>
  <c r="X183" i="10"/>
  <c r="X351" i="10"/>
  <c r="S351" i="10"/>
  <c r="X234" i="10"/>
  <c r="Q7" i="10"/>
  <c r="V234" i="10"/>
  <c r="AB234" i="10" s="1"/>
  <c r="Y7" i="10"/>
  <c r="T7" i="10"/>
  <c r="V183" i="10"/>
  <c r="AB183" i="10" s="1"/>
  <c r="P183" i="10"/>
  <c r="P351" i="10"/>
  <c r="O816" i="10"/>
  <c r="U234" i="10"/>
  <c r="X7" i="10"/>
  <c r="AC7" i="10" s="1"/>
  <c r="S7" i="10"/>
  <c r="S183" i="10"/>
  <c r="W183" i="10"/>
  <c r="W351" i="10"/>
  <c r="V816" i="10"/>
  <c r="AB816" i="10" s="1"/>
  <c r="W234" i="10"/>
  <c r="Y234" i="10"/>
  <c r="V7" i="10"/>
  <c r="T234" i="10"/>
  <c r="U7" i="10"/>
  <c r="N183" i="10"/>
  <c r="O183" i="10"/>
  <c r="O351" i="10"/>
  <c r="S816" i="10"/>
  <c r="N816" i="10"/>
  <c r="W249" i="10"/>
  <c r="S548" i="10"/>
  <c r="N249" i="10"/>
  <c r="O207" i="10"/>
  <c r="U207" i="10"/>
  <c r="V290" i="10"/>
  <c r="AB290" i="10" s="1"/>
  <c r="Y382" i="10"/>
  <c r="O167" i="10"/>
  <c r="Q6" i="10"/>
  <c r="Q548" i="10"/>
  <c r="O744" i="10"/>
  <c r="U325" i="10"/>
  <c r="O325" i="10"/>
  <c r="N282" i="10"/>
  <c r="S273" i="10"/>
  <c r="S6" i="10"/>
  <c r="N548" i="10"/>
  <c r="P273" i="10"/>
  <c r="X249" i="10"/>
  <c r="Q290" i="10"/>
  <c r="T290" i="10"/>
  <c r="V382" i="10"/>
  <c r="P382" i="10"/>
  <c r="Y167" i="10"/>
  <c r="S167" i="10"/>
  <c r="U548" i="10"/>
  <c r="W548" i="10"/>
  <c r="Y744" i="10"/>
  <c r="U744" i="10"/>
  <c r="Y325" i="10"/>
  <c r="X282" i="10"/>
  <c r="S282" i="10"/>
  <c r="Y618" i="10"/>
  <c r="Y273" i="10"/>
  <c r="T273" i="10"/>
  <c r="P548" i="10"/>
  <c r="U273" i="10"/>
  <c r="P249" i="10"/>
  <c r="Y207" i="10"/>
  <c r="X290" i="10"/>
  <c r="S290" i="10"/>
  <c r="U382" i="10"/>
  <c r="W382" i="10"/>
  <c r="Q167" i="10"/>
  <c r="Y6" i="10"/>
  <c r="X6" i="10"/>
  <c r="AC6" i="10" s="1"/>
  <c r="T548" i="10"/>
  <c r="O548" i="10"/>
  <c r="Q744" i="10"/>
  <c r="Q325" i="10"/>
  <c r="P282" i="10"/>
  <c r="Q618" i="10"/>
  <c r="N273" i="10"/>
  <c r="Q249" i="10"/>
  <c r="X167" i="10"/>
  <c r="P6" i="10"/>
  <c r="X325" i="10"/>
  <c r="W282" i="10"/>
  <c r="X618" i="10"/>
  <c r="X273" i="10"/>
  <c r="T249" i="10"/>
  <c r="N382" i="10"/>
  <c r="U167" i="10"/>
  <c r="T382" i="10"/>
  <c r="O382" i="10"/>
  <c r="V207" i="10"/>
  <c r="AB207" i="10" s="1"/>
  <c r="X207" i="10"/>
  <c r="W290" i="10"/>
  <c r="S382" i="10"/>
  <c r="P167" i="10"/>
  <c r="U6" i="10"/>
  <c r="W6" i="10"/>
  <c r="P744" i="10"/>
  <c r="P325" i="10"/>
  <c r="O282" i="10"/>
  <c r="W273" i="10"/>
  <c r="X382" i="10"/>
  <c r="N167" i="10"/>
  <c r="V6" i="10"/>
  <c r="O249" i="10"/>
  <c r="S249" i="10"/>
  <c r="V249" i="10"/>
  <c r="AB249" i="10" s="1"/>
  <c r="S207" i="10"/>
  <c r="P207" i="10"/>
  <c r="O290" i="10"/>
  <c r="W167" i="10"/>
  <c r="T6" i="10"/>
  <c r="O6" i="10"/>
  <c r="Y548" i="10"/>
  <c r="W325" i="10"/>
  <c r="V282" i="10"/>
  <c r="AB282" i="10" s="1"/>
  <c r="V273" i="10"/>
  <c r="AB273" i="10" s="1"/>
  <c r="N618" i="10"/>
  <c r="P618" i="10"/>
  <c r="U618" i="10"/>
  <c r="W618" i="10"/>
  <c r="T618" i="10"/>
  <c r="O618" i="10"/>
  <c r="S618" i="10"/>
  <c r="O551" i="10"/>
  <c r="Q328" i="10"/>
  <c r="W551" i="10"/>
  <c r="P328" i="10"/>
  <c r="V551" i="10"/>
  <c r="AB551" i="10" s="1"/>
  <c r="Y328" i="10"/>
  <c r="N551" i="10"/>
  <c r="O328" i="10"/>
  <c r="Y551" i="10"/>
  <c r="U551" i="10"/>
  <c r="W328" i="10"/>
  <c r="X328" i="10"/>
  <c r="Q551" i="10"/>
  <c r="T551" i="10"/>
  <c r="V328" i="10"/>
  <c r="AB328" i="10" s="1"/>
  <c r="N328" i="10"/>
  <c r="X551" i="10"/>
  <c r="S551" i="10"/>
  <c r="U328" i="10"/>
  <c r="S328" i="10"/>
  <c r="P551" i="10"/>
  <c r="T328" i="10"/>
  <c r="Q804" i="10"/>
  <c r="O583" i="10"/>
  <c r="V583" i="10"/>
  <c r="AB583" i="10" s="1"/>
  <c r="P804" i="10"/>
  <c r="N583" i="10"/>
  <c r="T804" i="10"/>
  <c r="Y583" i="10"/>
  <c r="U583" i="10"/>
  <c r="X804" i="10"/>
  <c r="O804" i="10"/>
  <c r="Q583" i="10"/>
  <c r="T583" i="10"/>
  <c r="V804" i="10"/>
  <c r="AB804" i="10" s="1"/>
  <c r="X583" i="10"/>
  <c r="S583" i="10"/>
  <c r="Z804" i="10"/>
  <c r="W804" i="10"/>
  <c r="S804" i="10"/>
  <c r="N804" i="10"/>
  <c r="P583" i="10"/>
  <c r="Y804" i="10"/>
  <c r="W583" i="10"/>
  <c r="U774" i="10"/>
  <c r="N774" i="10"/>
  <c r="V774" i="10"/>
  <c r="AB774" i="10" s="1"/>
  <c r="O774" i="10"/>
  <c r="W774" i="10"/>
  <c r="P774" i="10"/>
  <c r="X774" i="10"/>
  <c r="Q774" i="10"/>
  <c r="Y774" i="10"/>
  <c r="S774" i="10"/>
  <c r="T774" i="10"/>
  <c r="S55" i="10"/>
  <c r="T55" i="10"/>
  <c r="N55" i="10"/>
  <c r="V55" i="10"/>
  <c r="O55" i="10"/>
  <c r="W55" i="10"/>
  <c r="P55" i="10"/>
  <c r="Q55" i="10"/>
  <c r="U55" i="10"/>
  <c r="X55" i="10"/>
  <c r="Y55" i="10"/>
  <c r="N731" i="10"/>
  <c r="V731" i="10"/>
  <c r="AB731" i="10" s="1"/>
  <c r="O731" i="10"/>
  <c r="W731" i="10"/>
  <c r="Q731" i="10"/>
  <c r="Y731" i="10"/>
  <c r="S731" i="10"/>
  <c r="T731" i="10"/>
  <c r="U731" i="10"/>
  <c r="X731" i="10"/>
  <c r="P731" i="10"/>
  <c r="Q835" i="10"/>
  <c r="Y835" i="10"/>
  <c r="T835" i="10"/>
  <c r="O835" i="10"/>
  <c r="P835" i="10"/>
  <c r="S835" i="10"/>
  <c r="U835" i="10"/>
  <c r="V835" i="10"/>
  <c r="AB835" i="10" s="1"/>
  <c r="W835" i="10"/>
  <c r="N835" i="10"/>
  <c r="X835" i="10"/>
  <c r="U501" i="10"/>
  <c r="N501" i="10"/>
  <c r="V501" i="10"/>
  <c r="O501" i="10"/>
  <c r="W501" i="10"/>
  <c r="P501" i="10"/>
  <c r="X501" i="10"/>
  <c r="Q501" i="10"/>
  <c r="Y501" i="10"/>
  <c r="S501" i="10"/>
  <c r="T501" i="10"/>
  <c r="P270" i="10"/>
  <c r="X270" i="10"/>
  <c r="Q270" i="10"/>
  <c r="Y270" i="10"/>
  <c r="S270" i="10"/>
  <c r="T270" i="10"/>
  <c r="U270" i="10"/>
  <c r="V270" i="10"/>
  <c r="AB270" i="10" s="1"/>
  <c r="W270" i="10"/>
  <c r="N270" i="10"/>
  <c r="O270" i="10"/>
  <c r="U221" i="10"/>
  <c r="P221" i="10"/>
  <c r="X221" i="10"/>
  <c r="T221" i="10"/>
  <c r="N221" i="10"/>
  <c r="O221" i="10"/>
  <c r="Q221" i="10"/>
  <c r="S221" i="10"/>
  <c r="V221" i="10"/>
  <c r="AB221" i="10" s="1"/>
  <c r="W221" i="10"/>
  <c r="Y221" i="10"/>
  <c r="N729" i="10"/>
  <c r="V729" i="10"/>
  <c r="AB729" i="10" s="1"/>
  <c r="O729" i="10"/>
  <c r="W729" i="10"/>
  <c r="Q729" i="10"/>
  <c r="Y729" i="10"/>
  <c r="S729" i="10"/>
  <c r="P729" i="10"/>
  <c r="T729" i="10"/>
  <c r="U729" i="10"/>
  <c r="X729" i="10"/>
  <c r="Q186" i="10"/>
  <c r="Y186" i="10"/>
  <c r="T186" i="10"/>
  <c r="U186" i="10"/>
  <c r="N186" i="10"/>
  <c r="V186" i="10"/>
  <c r="AB186" i="10" s="1"/>
  <c r="P186" i="10"/>
  <c r="X186" i="10"/>
  <c r="O186" i="10"/>
  <c r="S186" i="10"/>
  <c r="W186" i="10"/>
  <c r="U495" i="10"/>
  <c r="N495" i="10"/>
  <c r="V495" i="10"/>
  <c r="O495" i="10"/>
  <c r="W495" i="10"/>
  <c r="P495" i="10"/>
  <c r="X495" i="10"/>
  <c r="Q495" i="10"/>
  <c r="Y495" i="10"/>
  <c r="S495" i="10"/>
  <c r="T495" i="10"/>
  <c r="T261" i="10"/>
  <c r="U261" i="10"/>
  <c r="N261" i="10"/>
  <c r="V261" i="10"/>
  <c r="AB261" i="10" s="1"/>
  <c r="O261" i="10"/>
  <c r="W261" i="10"/>
  <c r="P261" i="10"/>
  <c r="X261" i="10"/>
  <c r="Q261" i="10"/>
  <c r="Y261" i="10"/>
  <c r="S261" i="10"/>
  <c r="O136" i="10"/>
  <c r="W136" i="10"/>
  <c r="P136" i="10"/>
  <c r="X136" i="10"/>
  <c r="Q136" i="10"/>
  <c r="Y136" i="10"/>
  <c r="S136" i="10"/>
  <c r="T136" i="10"/>
  <c r="U136" i="10"/>
  <c r="N136" i="10"/>
  <c r="V136" i="10"/>
  <c r="AB136" i="10" s="1"/>
  <c r="U782" i="10"/>
  <c r="N782" i="10"/>
  <c r="V782" i="10"/>
  <c r="AB782" i="10" s="1"/>
  <c r="O782" i="10"/>
  <c r="W782" i="10"/>
  <c r="P782" i="10"/>
  <c r="X782" i="10"/>
  <c r="Q782" i="10"/>
  <c r="Y782" i="10"/>
  <c r="S782" i="10"/>
  <c r="T782" i="10"/>
  <c r="Q739" i="10"/>
  <c r="Y739" i="10"/>
  <c r="S739" i="10"/>
  <c r="T739" i="10"/>
  <c r="U739" i="10"/>
  <c r="N739" i="10"/>
  <c r="V739" i="10"/>
  <c r="O739" i="10"/>
  <c r="W739" i="10"/>
  <c r="P739" i="10"/>
  <c r="X739" i="10"/>
  <c r="T80" i="10"/>
  <c r="U80" i="10"/>
  <c r="O80" i="10"/>
  <c r="W80" i="10"/>
  <c r="V80" i="10"/>
  <c r="AB80" i="10" s="1"/>
  <c r="X80" i="10"/>
  <c r="Y80" i="10"/>
  <c r="P80" i="10"/>
  <c r="Q80" i="10"/>
  <c r="N80" i="10"/>
  <c r="S80" i="10"/>
  <c r="O550" i="10"/>
  <c r="W550" i="10"/>
  <c r="P550" i="10"/>
  <c r="X550" i="10"/>
  <c r="Q550" i="10"/>
  <c r="Y550" i="10"/>
  <c r="S550" i="10"/>
  <c r="T550" i="10"/>
  <c r="U550" i="10"/>
  <c r="N550" i="10"/>
  <c r="V550" i="10"/>
  <c r="S53" i="10"/>
  <c r="T53" i="10"/>
  <c r="N53" i="10"/>
  <c r="V53" i="10"/>
  <c r="AB53" i="10" s="1"/>
  <c r="O53" i="10"/>
  <c r="W53" i="10"/>
  <c r="X53" i="10"/>
  <c r="Y53" i="10"/>
  <c r="P53" i="10"/>
  <c r="Q53" i="10"/>
  <c r="U53" i="10"/>
  <c r="S45" i="10"/>
  <c r="T45" i="10"/>
  <c r="N45" i="10"/>
  <c r="V45" i="10"/>
  <c r="AB45" i="10" s="1"/>
  <c r="O45" i="10"/>
  <c r="W45" i="10"/>
  <c r="X45" i="10"/>
  <c r="Y45" i="10"/>
  <c r="P45" i="10"/>
  <c r="Q45" i="10"/>
  <c r="U45" i="10"/>
  <c r="N301" i="10"/>
  <c r="V301" i="10"/>
  <c r="O301" i="10"/>
  <c r="W301" i="10"/>
  <c r="P301" i="10"/>
  <c r="X301" i="10"/>
  <c r="Q301" i="10"/>
  <c r="Y301" i="10"/>
  <c r="S301" i="10"/>
  <c r="T301" i="10"/>
  <c r="U301" i="10"/>
  <c r="U802" i="10"/>
  <c r="N802" i="10"/>
  <c r="V802" i="10"/>
  <c r="AB802" i="10" s="1"/>
  <c r="O802" i="10"/>
  <c r="W802" i="10"/>
  <c r="P802" i="10"/>
  <c r="X802" i="10"/>
  <c r="Q802" i="10"/>
  <c r="Y802" i="10"/>
  <c r="S802" i="10"/>
  <c r="T802" i="10"/>
  <c r="O166" i="10"/>
  <c r="W166" i="10"/>
  <c r="S166" i="10"/>
  <c r="T166" i="10"/>
  <c r="U166" i="10"/>
  <c r="N166" i="10"/>
  <c r="Q166" i="10"/>
  <c r="V166" i="10"/>
  <c r="AB166" i="10" s="1"/>
  <c r="X166" i="10"/>
  <c r="Y166" i="10"/>
  <c r="P166" i="10"/>
  <c r="U788" i="10"/>
  <c r="N788" i="10"/>
  <c r="V788" i="10"/>
  <c r="AB788" i="10" s="1"/>
  <c r="O788" i="10"/>
  <c r="W788" i="10"/>
  <c r="P788" i="10"/>
  <c r="X788" i="10"/>
  <c r="Q788" i="10"/>
  <c r="Y788" i="10"/>
  <c r="S788" i="10"/>
  <c r="T788" i="10"/>
  <c r="S369" i="10"/>
  <c r="T369" i="10"/>
  <c r="U369" i="10"/>
  <c r="N369" i="10"/>
  <c r="V369" i="10"/>
  <c r="AB369" i="10" s="1"/>
  <c r="O369" i="10"/>
  <c r="W369" i="10"/>
  <c r="P369" i="10"/>
  <c r="X369" i="10"/>
  <c r="Q369" i="10"/>
  <c r="Y369" i="10"/>
  <c r="U513" i="10"/>
  <c r="N513" i="10"/>
  <c r="V513" i="10"/>
  <c r="O513" i="10"/>
  <c r="W513" i="10"/>
  <c r="P513" i="10"/>
  <c r="X513" i="10"/>
  <c r="Q513" i="10"/>
  <c r="Y513" i="10"/>
  <c r="S513" i="10"/>
  <c r="T513" i="10"/>
  <c r="O630" i="10"/>
  <c r="W630" i="10"/>
  <c r="P630" i="10"/>
  <c r="X630" i="10"/>
  <c r="T630" i="10"/>
  <c r="U630" i="10"/>
  <c r="V630" i="10"/>
  <c r="AB630" i="10" s="1"/>
  <c r="Y630" i="10"/>
  <c r="N630" i="10"/>
  <c r="Q630" i="10"/>
  <c r="S630" i="10"/>
  <c r="O582" i="10"/>
  <c r="W582" i="10"/>
  <c r="P582" i="10"/>
  <c r="X582" i="10"/>
  <c r="Q582" i="10"/>
  <c r="Y582" i="10"/>
  <c r="S582" i="10"/>
  <c r="T582" i="10"/>
  <c r="U582" i="10"/>
  <c r="N582" i="10"/>
  <c r="V582" i="10"/>
  <c r="AB582" i="10" s="1"/>
  <c r="O144" i="10"/>
  <c r="W144" i="10"/>
  <c r="P144" i="10"/>
  <c r="X144" i="10"/>
  <c r="Q144" i="10"/>
  <c r="Y144" i="10"/>
  <c r="S144" i="10"/>
  <c r="T144" i="10"/>
  <c r="U144" i="10"/>
  <c r="V144" i="10"/>
  <c r="AB144" i="10" s="1"/>
  <c r="N144" i="10"/>
  <c r="N85" i="10"/>
  <c r="V85" i="10"/>
  <c r="AB85" i="10" s="1"/>
  <c r="P85" i="10"/>
  <c r="X85" i="10"/>
  <c r="Q85" i="10"/>
  <c r="Y85" i="10"/>
  <c r="S85" i="10"/>
  <c r="O85" i="10"/>
  <c r="T85" i="10"/>
  <c r="U85" i="10"/>
  <c r="W85" i="10"/>
  <c r="S413" i="10"/>
  <c r="T413" i="10"/>
  <c r="U413" i="10"/>
  <c r="N413" i="10"/>
  <c r="V413" i="10"/>
  <c r="AB413" i="10" s="1"/>
  <c r="O413" i="10"/>
  <c r="W413" i="10"/>
  <c r="P413" i="10"/>
  <c r="X413" i="10"/>
  <c r="Q413" i="10"/>
  <c r="Y413" i="10"/>
  <c r="U826" i="10"/>
  <c r="O826" i="10"/>
  <c r="W826" i="10"/>
  <c r="P826" i="10"/>
  <c r="X826" i="10"/>
  <c r="Q826" i="10"/>
  <c r="S826" i="10"/>
  <c r="V826" i="10"/>
  <c r="AB826" i="10" s="1"/>
  <c r="Y826" i="10"/>
  <c r="N826" i="10"/>
  <c r="T826" i="10"/>
  <c r="U181" i="10"/>
  <c r="O181" i="10"/>
  <c r="W181" i="10"/>
  <c r="P181" i="10"/>
  <c r="X181" i="10"/>
  <c r="Q181" i="10"/>
  <c r="Y181" i="10"/>
  <c r="T181" i="10"/>
  <c r="N181" i="10"/>
  <c r="S181" i="10"/>
  <c r="V181" i="10"/>
  <c r="AB181" i="10" s="1"/>
  <c r="U535" i="10"/>
  <c r="N535" i="10"/>
  <c r="V535" i="10"/>
  <c r="AB535" i="10" s="1"/>
  <c r="P535" i="10"/>
  <c r="X535" i="10"/>
  <c r="S535" i="10"/>
  <c r="O535" i="10"/>
  <c r="Q535" i="10"/>
  <c r="T535" i="10"/>
  <c r="W535" i="10"/>
  <c r="Y535" i="10"/>
  <c r="S591" i="10"/>
  <c r="T591" i="10"/>
  <c r="U591" i="10"/>
  <c r="N591" i="10"/>
  <c r="V591" i="10"/>
  <c r="AB591" i="10" s="1"/>
  <c r="O591" i="10"/>
  <c r="W591" i="10"/>
  <c r="P591" i="10"/>
  <c r="X591" i="10"/>
  <c r="Q591" i="10"/>
  <c r="Y591" i="10"/>
  <c r="S383" i="10"/>
  <c r="T383" i="10"/>
  <c r="U383" i="10"/>
  <c r="N383" i="10"/>
  <c r="V383" i="10"/>
  <c r="AB383" i="10" s="1"/>
  <c r="O383" i="10"/>
  <c r="W383" i="10"/>
  <c r="P383" i="10"/>
  <c r="X383" i="10"/>
  <c r="Q383" i="10"/>
  <c r="Y383" i="10"/>
  <c r="U527" i="10"/>
  <c r="N527" i="10"/>
  <c r="V527" i="10"/>
  <c r="O527" i="10"/>
  <c r="W527" i="10"/>
  <c r="P527" i="10"/>
  <c r="X527" i="10"/>
  <c r="Q527" i="10"/>
  <c r="Y527" i="10"/>
  <c r="S527" i="10"/>
  <c r="T527" i="10"/>
  <c r="O430" i="10"/>
  <c r="W430" i="10"/>
  <c r="P430" i="10"/>
  <c r="X430" i="10"/>
  <c r="T430" i="10"/>
  <c r="U430" i="10"/>
  <c r="N430" i="10"/>
  <c r="Q430" i="10"/>
  <c r="S430" i="10"/>
  <c r="V430" i="10"/>
  <c r="AB430" i="10" s="1"/>
  <c r="Y430" i="10"/>
  <c r="N69" i="10"/>
  <c r="V69" i="10"/>
  <c r="AB69" i="10" s="1"/>
  <c r="P69" i="10"/>
  <c r="X69" i="10"/>
  <c r="Q69" i="10"/>
  <c r="Y69" i="10"/>
  <c r="S69" i="10"/>
  <c r="O69" i="10"/>
  <c r="T69" i="10"/>
  <c r="U69" i="10"/>
  <c r="W69" i="10"/>
  <c r="Q763" i="10"/>
  <c r="Y763" i="10"/>
  <c r="S763" i="10"/>
  <c r="T763" i="10"/>
  <c r="U763" i="10"/>
  <c r="N763" i="10"/>
  <c r="V763" i="10"/>
  <c r="AB763" i="10" s="1"/>
  <c r="O763" i="10"/>
  <c r="W763" i="10"/>
  <c r="P763" i="10"/>
  <c r="X763" i="10"/>
  <c r="O48" i="10"/>
  <c r="W48" i="10"/>
  <c r="P48" i="10"/>
  <c r="X48" i="10"/>
  <c r="S48" i="10"/>
  <c r="N48" i="10"/>
  <c r="T48" i="10"/>
  <c r="U48" i="10"/>
  <c r="Y48" i="10"/>
  <c r="Q48" i="10"/>
  <c r="V48" i="10"/>
  <c r="AB48" i="10" s="1"/>
  <c r="T88" i="10"/>
  <c r="U88" i="10"/>
  <c r="O88" i="10"/>
  <c r="W88" i="10"/>
  <c r="V88" i="10"/>
  <c r="AB88" i="10" s="1"/>
  <c r="X88" i="10"/>
  <c r="Y88" i="10"/>
  <c r="P88" i="10"/>
  <c r="Q88" i="10"/>
  <c r="S88" i="10"/>
  <c r="N88" i="10"/>
  <c r="Q771" i="10"/>
  <c r="Y771" i="10"/>
  <c r="S771" i="10"/>
  <c r="T771" i="10"/>
  <c r="U771" i="10"/>
  <c r="N771" i="10"/>
  <c r="V771" i="10"/>
  <c r="AB771" i="10" s="1"/>
  <c r="O771" i="10"/>
  <c r="W771" i="10"/>
  <c r="P771" i="10"/>
  <c r="X771" i="10"/>
  <c r="T72" i="10"/>
  <c r="U72" i="10"/>
  <c r="O72" i="10"/>
  <c r="W72" i="10"/>
  <c r="V72" i="10"/>
  <c r="AB72" i="10" s="1"/>
  <c r="X72" i="10"/>
  <c r="Y72" i="10"/>
  <c r="P72" i="10"/>
  <c r="Q72" i="10"/>
  <c r="S72" i="10"/>
  <c r="N72" i="10"/>
  <c r="N661" i="10"/>
  <c r="V661" i="10"/>
  <c r="O661" i="10"/>
  <c r="W661" i="10"/>
  <c r="P661" i="10"/>
  <c r="X661" i="10"/>
  <c r="Q661" i="10"/>
  <c r="Y661" i="10"/>
  <c r="S661" i="10"/>
  <c r="T661" i="10"/>
  <c r="U661" i="10"/>
  <c r="S349" i="10"/>
  <c r="T349" i="10"/>
  <c r="U349" i="10"/>
  <c r="N349" i="10"/>
  <c r="V349" i="10"/>
  <c r="AB349" i="10" s="1"/>
  <c r="O349" i="10"/>
  <c r="W349" i="10"/>
  <c r="P349" i="10"/>
  <c r="X349" i="10"/>
  <c r="Q349" i="10"/>
  <c r="Y349" i="10"/>
  <c r="U117" i="10"/>
  <c r="N117" i="10"/>
  <c r="V117" i="10"/>
  <c r="AB117" i="10" s="1"/>
  <c r="O117" i="10"/>
  <c r="W117" i="10"/>
  <c r="P117" i="10"/>
  <c r="X117" i="10"/>
  <c r="Q117" i="10"/>
  <c r="S117" i="10"/>
  <c r="T117" i="10"/>
  <c r="Y117" i="10"/>
  <c r="Q494" i="10"/>
  <c r="Y494" i="10"/>
  <c r="S494" i="10"/>
  <c r="T494" i="10"/>
  <c r="U494" i="10"/>
  <c r="N494" i="10"/>
  <c r="V494" i="10"/>
  <c r="AB494" i="10" s="1"/>
  <c r="O494" i="10"/>
  <c r="W494" i="10"/>
  <c r="P494" i="10"/>
  <c r="X494" i="10"/>
  <c r="U533" i="10"/>
  <c r="N533" i="10"/>
  <c r="V533" i="10"/>
  <c r="AB533" i="10" s="1"/>
  <c r="O533" i="10"/>
  <c r="P533" i="10"/>
  <c r="X533" i="10"/>
  <c r="S533" i="10"/>
  <c r="Q533" i="10"/>
  <c r="T533" i="10"/>
  <c r="W533" i="10"/>
  <c r="Y533" i="10"/>
  <c r="S433" i="10"/>
  <c r="T433" i="10"/>
  <c r="N433" i="10"/>
  <c r="V433" i="10"/>
  <c r="AB433" i="10" s="1"/>
  <c r="P433" i="10"/>
  <c r="X433" i="10"/>
  <c r="Q433" i="10"/>
  <c r="Y433" i="10"/>
  <c r="O433" i="10"/>
  <c r="U433" i="10"/>
  <c r="W433" i="10"/>
  <c r="N707" i="10"/>
  <c r="V707" i="10"/>
  <c r="AB707" i="10" s="1"/>
  <c r="O707" i="10"/>
  <c r="W707" i="10"/>
  <c r="P707" i="10"/>
  <c r="X707" i="10"/>
  <c r="Q707" i="10"/>
  <c r="Y707" i="10"/>
  <c r="S707" i="10"/>
  <c r="T707" i="10"/>
  <c r="U707" i="10"/>
  <c r="S575" i="10"/>
  <c r="T575" i="10"/>
  <c r="U575" i="10"/>
  <c r="N575" i="10"/>
  <c r="V575" i="10"/>
  <c r="AB575" i="10" s="1"/>
  <c r="O575" i="10"/>
  <c r="W575" i="10"/>
  <c r="P575" i="10"/>
  <c r="X575" i="10"/>
  <c r="Q575" i="10"/>
  <c r="Y575" i="10"/>
  <c r="S423" i="10"/>
  <c r="T423" i="10"/>
  <c r="U423" i="10"/>
  <c r="N423" i="10"/>
  <c r="V423" i="10"/>
  <c r="O423" i="10"/>
  <c r="W423" i="10"/>
  <c r="P423" i="10"/>
  <c r="X423" i="10"/>
  <c r="Q423" i="10"/>
  <c r="Y423" i="10"/>
  <c r="P240" i="10"/>
  <c r="X240" i="10"/>
  <c r="Q240" i="10"/>
  <c r="Y240" i="10"/>
  <c r="S240" i="10"/>
  <c r="T240" i="10"/>
  <c r="U240" i="10"/>
  <c r="N240" i="10"/>
  <c r="V240" i="10"/>
  <c r="AB240" i="10" s="1"/>
  <c r="O240" i="10"/>
  <c r="W240" i="10"/>
  <c r="O152" i="10"/>
  <c r="W152" i="10"/>
  <c r="P152" i="10"/>
  <c r="X152" i="10"/>
  <c r="Q152" i="10"/>
  <c r="Y152" i="10"/>
  <c r="S152" i="10"/>
  <c r="T152" i="10"/>
  <c r="U152" i="10"/>
  <c r="N152" i="10"/>
  <c r="V152" i="10"/>
  <c r="Q795" i="10"/>
  <c r="Y795" i="10"/>
  <c r="S795" i="10"/>
  <c r="T795" i="10"/>
  <c r="U795" i="10"/>
  <c r="N795" i="10"/>
  <c r="V795" i="10"/>
  <c r="AB795" i="10" s="1"/>
  <c r="O795" i="10"/>
  <c r="W795" i="10"/>
  <c r="P795" i="10"/>
  <c r="X795" i="10"/>
  <c r="Q214" i="10"/>
  <c r="Y214" i="10"/>
  <c r="T214" i="10"/>
  <c r="U214" i="10"/>
  <c r="N214" i="10"/>
  <c r="V214" i="10"/>
  <c r="AB214" i="10" s="1"/>
  <c r="P214" i="10"/>
  <c r="X214" i="10"/>
  <c r="O214" i="10"/>
  <c r="S214" i="10"/>
  <c r="W214" i="10"/>
  <c r="S702" i="10"/>
  <c r="T702" i="10"/>
  <c r="U702" i="10"/>
  <c r="N702" i="10"/>
  <c r="V702" i="10"/>
  <c r="AB702" i="10" s="1"/>
  <c r="O702" i="10"/>
  <c r="W702" i="10"/>
  <c r="P702" i="10"/>
  <c r="X702" i="10"/>
  <c r="Q702" i="10"/>
  <c r="Y702" i="10"/>
  <c r="Q462" i="10"/>
  <c r="Y462" i="10"/>
  <c r="S462" i="10"/>
  <c r="T462" i="10"/>
  <c r="U462" i="10"/>
  <c r="N462" i="10"/>
  <c r="V462" i="10"/>
  <c r="AB462" i="10" s="1"/>
  <c r="O462" i="10"/>
  <c r="W462" i="10"/>
  <c r="P462" i="10"/>
  <c r="X462" i="10"/>
  <c r="S157" i="10"/>
  <c r="T157" i="10"/>
  <c r="U157" i="10"/>
  <c r="N157" i="10"/>
  <c r="V157" i="10"/>
  <c r="O157" i="10"/>
  <c r="W157" i="10"/>
  <c r="P157" i="10"/>
  <c r="X157" i="10"/>
  <c r="Q157" i="10"/>
  <c r="Y157" i="10"/>
  <c r="Q534" i="10"/>
  <c r="Y534" i="10"/>
  <c r="T534" i="10"/>
  <c r="N534" i="10"/>
  <c r="V534" i="10"/>
  <c r="O534" i="10"/>
  <c r="W534" i="10"/>
  <c r="P534" i="10"/>
  <c r="S534" i="10"/>
  <c r="U534" i="10"/>
  <c r="X534" i="10"/>
  <c r="Q238" i="10"/>
  <c r="Y238" i="10"/>
  <c r="N238" i="10"/>
  <c r="W238" i="10"/>
  <c r="O238" i="10"/>
  <c r="X238" i="10"/>
  <c r="P238" i="10"/>
  <c r="S238" i="10"/>
  <c r="T238" i="10"/>
  <c r="U238" i="10"/>
  <c r="V238" i="10"/>
  <c r="S613" i="10"/>
  <c r="T613" i="10"/>
  <c r="U613" i="10"/>
  <c r="N613" i="10"/>
  <c r="V613" i="10"/>
  <c r="AB613" i="10" s="1"/>
  <c r="O613" i="10"/>
  <c r="W613" i="10"/>
  <c r="P613" i="10"/>
  <c r="X613" i="10"/>
  <c r="Q613" i="10"/>
  <c r="Y613" i="10"/>
  <c r="S393" i="10"/>
  <c r="T393" i="10"/>
  <c r="U393" i="10"/>
  <c r="N393" i="10"/>
  <c r="V393" i="10"/>
  <c r="O393" i="10"/>
  <c r="W393" i="10"/>
  <c r="P393" i="10"/>
  <c r="X393" i="10"/>
  <c r="Q393" i="10"/>
  <c r="Y393" i="10"/>
  <c r="S31" i="10"/>
  <c r="T31" i="10"/>
  <c r="N31" i="10"/>
  <c r="V31" i="10"/>
  <c r="AB31" i="10" s="1"/>
  <c r="O31" i="10"/>
  <c r="W31" i="10"/>
  <c r="P31" i="10"/>
  <c r="Q31" i="10"/>
  <c r="U31" i="10"/>
  <c r="X31" i="10"/>
  <c r="Y31" i="10"/>
  <c r="U447" i="10"/>
  <c r="N447" i="10"/>
  <c r="V447" i="10"/>
  <c r="AB447" i="10" s="1"/>
  <c r="O447" i="10"/>
  <c r="W447" i="10"/>
  <c r="P447" i="10"/>
  <c r="X447" i="10"/>
  <c r="Q447" i="10"/>
  <c r="Y447" i="10"/>
  <c r="S447" i="10"/>
  <c r="T447" i="10"/>
  <c r="Q827" i="10"/>
  <c r="Y827" i="10"/>
  <c r="S827" i="10"/>
  <c r="T827" i="10"/>
  <c r="O827" i="10"/>
  <c r="W827" i="10"/>
  <c r="N827" i="10"/>
  <c r="P827" i="10"/>
  <c r="U827" i="10"/>
  <c r="V827" i="10"/>
  <c r="AB827" i="10" s="1"/>
  <c r="X827" i="10"/>
  <c r="O28" i="10"/>
  <c r="W28" i="10"/>
  <c r="P28" i="10"/>
  <c r="X28" i="10"/>
  <c r="S28" i="10"/>
  <c r="N28" i="10"/>
  <c r="Q28" i="10"/>
  <c r="T28" i="10"/>
  <c r="U28" i="10"/>
  <c r="V28" i="10"/>
  <c r="AB28" i="10" s="1"/>
  <c r="Y28" i="10"/>
  <c r="Q216" i="10"/>
  <c r="Y216" i="10"/>
  <c r="T216" i="10"/>
  <c r="U216" i="10"/>
  <c r="N216" i="10"/>
  <c r="V216" i="10"/>
  <c r="AB216" i="10" s="1"/>
  <c r="P216" i="10"/>
  <c r="X216" i="10"/>
  <c r="O216" i="10"/>
  <c r="S216" i="10"/>
  <c r="W216" i="10"/>
  <c r="Q803" i="10"/>
  <c r="Y803" i="10"/>
  <c r="S803" i="10"/>
  <c r="T803" i="10"/>
  <c r="U803" i="10"/>
  <c r="O803" i="10"/>
  <c r="W803" i="10"/>
  <c r="P803" i="10"/>
  <c r="V803" i="10"/>
  <c r="AB803" i="10" s="1"/>
  <c r="X803" i="10"/>
  <c r="N803" i="10"/>
  <c r="O358" i="10"/>
  <c r="W358" i="10"/>
  <c r="P358" i="10"/>
  <c r="X358" i="10"/>
  <c r="Q358" i="10"/>
  <c r="Y358" i="10"/>
  <c r="S358" i="10"/>
  <c r="T358" i="10"/>
  <c r="U358" i="10"/>
  <c r="N358" i="10"/>
  <c r="V358" i="10"/>
  <c r="S734" i="10"/>
  <c r="V734" i="10"/>
  <c r="AB734" i="10" s="1"/>
  <c r="W734" i="10"/>
  <c r="N734" i="10"/>
  <c r="X734" i="10"/>
  <c r="O734" i="10"/>
  <c r="Y734" i="10"/>
  <c r="P734" i="10"/>
  <c r="Q734" i="10"/>
  <c r="T734" i="10"/>
  <c r="U734" i="10"/>
  <c r="N725" i="10"/>
  <c r="V725" i="10"/>
  <c r="AB725" i="10" s="1"/>
  <c r="O725" i="10"/>
  <c r="W725" i="10"/>
  <c r="P725" i="10"/>
  <c r="X725" i="10"/>
  <c r="Q725" i="10"/>
  <c r="Y725" i="10"/>
  <c r="S725" i="10"/>
  <c r="T725" i="10"/>
  <c r="U725" i="10"/>
  <c r="U189" i="10"/>
  <c r="P189" i="10"/>
  <c r="X189" i="10"/>
  <c r="Q189" i="10"/>
  <c r="Y189" i="10"/>
  <c r="T189" i="10"/>
  <c r="N189" i="10"/>
  <c r="O189" i="10"/>
  <c r="S189" i="10"/>
  <c r="V189" i="10"/>
  <c r="AB189" i="10" s="1"/>
  <c r="W189" i="10"/>
  <c r="O614" i="10"/>
  <c r="W614" i="10"/>
  <c r="P614" i="10"/>
  <c r="X614" i="10"/>
  <c r="Q614" i="10"/>
  <c r="Y614" i="10"/>
  <c r="S614" i="10"/>
  <c r="T614" i="10"/>
  <c r="U614" i="10"/>
  <c r="N614" i="10"/>
  <c r="V614" i="10"/>
  <c r="S391" i="10"/>
  <c r="T391" i="10"/>
  <c r="U391" i="10"/>
  <c r="N391" i="10"/>
  <c r="V391" i="10"/>
  <c r="AB391" i="10" s="1"/>
  <c r="O391" i="10"/>
  <c r="W391" i="10"/>
  <c r="P391" i="10"/>
  <c r="X391" i="10"/>
  <c r="Q391" i="10"/>
  <c r="Y391" i="10"/>
  <c r="U836" i="10"/>
  <c r="P836" i="10"/>
  <c r="X836" i="10"/>
  <c r="N836" i="10"/>
  <c r="Y836" i="10"/>
  <c r="O836" i="10"/>
  <c r="Q836" i="10"/>
  <c r="S836" i="10"/>
  <c r="T836" i="10"/>
  <c r="V836" i="10"/>
  <c r="AB836" i="10" s="1"/>
  <c r="W836" i="10"/>
  <c r="Q458" i="10"/>
  <c r="Y458" i="10"/>
  <c r="S458" i="10"/>
  <c r="T458" i="10"/>
  <c r="U458" i="10"/>
  <c r="N458" i="10"/>
  <c r="V458" i="10"/>
  <c r="AB458" i="10" s="1"/>
  <c r="O458" i="10"/>
  <c r="W458" i="10"/>
  <c r="P458" i="10"/>
  <c r="X458" i="10"/>
  <c r="U449" i="10"/>
  <c r="N449" i="10"/>
  <c r="V449" i="10"/>
  <c r="AB449" i="10" s="1"/>
  <c r="O449" i="10"/>
  <c r="W449" i="10"/>
  <c r="P449" i="10"/>
  <c r="X449" i="10"/>
  <c r="Q449" i="10"/>
  <c r="Y449" i="10"/>
  <c r="S449" i="10"/>
  <c r="T449" i="10"/>
  <c r="N677" i="10"/>
  <c r="V677" i="10"/>
  <c r="AB677" i="10" s="1"/>
  <c r="O677" i="10"/>
  <c r="W677" i="10"/>
  <c r="P677" i="10"/>
  <c r="X677" i="10"/>
  <c r="Q677" i="10"/>
  <c r="Y677" i="10"/>
  <c r="S677" i="10"/>
  <c r="T677" i="10"/>
  <c r="U677" i="10"/>
  <c r="Q184" i="10"/>
  <c r="Y184" i="10"/>
  <c r="S184" i="10"/>
  <c r="T184" i="10"/>
  <c r="U184" i="10"/>
  <c r="N184" i="10"/>
  <c r="V184" i="10"/>
  <c r="AB184" i="10" s="1"/>
  <c r="P184" i="10"/>
  <c r="X184" i="10"/>
  <c r="O184" i="10"/>
  <c r="W184" i="10"/>
  <c r="N699" i="10"/>
  <c r="V699" i="10"/>
  <c r="O699" i="10"/>
  <c r="W699" i="10"/>
  <c r="P699" i="10"/>
  <c r="X699" i="10"/>
  <c r="Q699" i="10"/>
  <c r="Y699" i="10"/>
  <c r="S699" i="10"/>
  <c r="T699" i="10"/>
  <c r="U699" i="10"/>
  <c r="Q819" i="10"/>
  <c r="Y819" i="10"/>
  <c r="S819" i="10"/>
  <c r="T819" i="10"/>
  <c r="U819" i="10"/>
  <c r="O819" i="10"/>
  <c r="W819" i="10"/>
  <c r="P819" i="10"/>
  <c r="V819" i="10"/>
  <c r="AB819" i="10" s="1"/>
  <c r="X819" i="10"/>
  <c r="N819" i="10"/>
  <c r="O390" i="10"/>
  <c r="W390" i="10"/>
  <c r="P390" i="10"/>
  <c r="X390" i="10"/>
  <c r="Q390" i="10"/>
  <c r="Y390" i="10"/>
  <c r="S390" i="10"/>
  <c r="T390" i="10"/>
  <c r="U390" i="10"/>
  <c r="N390" i="10"/>
  <c r="V390" i="10"/>
  <c r="AB390" i="10" s="1"/>
  <c r="U798" i="10"/>
  <c r="N798" i="10"/>
  <c r="V798" i="10"/>
  <c r="AB798" i="10" s="1"/>
  <c r="O798" i="10"/>
  <c r="W798" i="10"/>
  <c r="P798" i="10"/>
  <c r="X798" i="10"/>
  <c r="Q798" i="10"/>
  <c r="Y798" i="10"/>
  <c r="S798" i="10"/>
  <c r="T798" i="10"/>
  <c r="Q208" i="10"/>
  <c r="Y208" i="10"/>
  <c r="T208" i="10"/>
  <c r="U208" i="10"/>
  <c r="N208" i="10"/>
  <c r="V208" i="10"/>
  <c r="AB208" i="10" s="1"/>
  <c r="P208" i="10"/>
  <c r="X208" i="10"/>
  <c r="S208" i="10"/>
  <c r="W208" i="10"/>
  <c r="O208" i="10"/>
  <c r="S646" i="10"/>
  <c r="T646" i="10"/>
  <c r="U646" i="10"/>
  <c r="N646" i="10"/>
  <c r="V646" i="10"/>
  <c r="AB646" i="10" s="1"/>
  <c r="O646" i="10"/>
  <c r="W646" i="10"/>
  <c r="P646" i="10"/>
  <c r="X646" i="10"/>
  <c r="Q646" i="10"/>
  <c r="Y646" i="10"/>
  <c r="S417" i="10"/>
  <c r="T417" i="10"/>
  <c r="U417" i="10"/>
  <c r="N417" i="10"/>
  <c r="V417" i="10"/>
  <c r="AB417" i="10" s="1"/>
  <c r="O417" i="10"/>
  <c r="W417" i="10"/>
  <c r="P417" i="10"/>
  <c r="X417" i="10"/>
  <c r="Q417" i="10"/>
  <c r="Y417" i="10"/>
  <c r="S37" i="10"/>
  <c r="T37" i="10"/>
  <c r="N37" i="10"/>
  <c r="V37" i="10"/>
  <c r="AB37" i="10" s="1"/>
  <c r="O37" i="10"/>
  <c r="W37" i="10"/>
  <c r="X37" i="10"/>
  <c r="Y37" i="10"/>
  <c r="P37" i="10"/>
  <c r="Q37" i="10"/>
  <c r="U37" i="10"/>
  <c r="M199" i="1"/>
  <c r="M202" i="10"/>
  <c r="M784" i="1"/>
  <c r="M787" i="10"/>
  <c r="M157" i="1"/>
  <c r="M160" i="10"/>
  <c r="M389" i="1"/>
  <c r="M392" i="10"/>
  <c r="M512" i="1"/>
  <c r="M515" i="10"/>
  <c r="M695" i="1"/>
  <c r="M698" i="10"/>
  <c r="M502" i="1"/>
  <c r="M505" i="10"/>
  <c r="M728" i="1"/>
  <c r="M731" i="10"/>
  <c r="M73" i="1"/>
  <c r="M76" i="10"/>
  <c r="M137" i="1"/>
  <c r="M140" i="10"/>
  <c r="M360" i="1"/>
  <c r="M363" i="10"/>
  <c r="M189" i="1"/>
  <c r="M192" i="10"/>
  <c r="M653" i="1"/>
  <c r="M656" i="10"/>
  <c r="M114" i="1"/>
  <c r="M117" i="10"/>
  <c r="M42" i="1"/>
  <c r="M45" i="10"/>
  <c r="M153" i="1"/>
  <c r="M156" i="10"/>
  <c r="M381" i="1"/>
  <c r="M384" i="10"/>
  <c r="M559" i="1"/>
  <c r="M562" i="10"/>
  <c r="M21" i="1"/>
  <c r="M24" i="10"/>
  <c r="M41" i="1"/>
  <c r="M44" i="10"/>
  <c r="M251" i="1"/>
  <c r="M254" i="10"/>
  <c r="M321" i="1"/>
  <c r="M324" i="10"/>
  <c r="M655" i="1"/>
  <c r="M658" i="10"/>
  <c r="M197" i="1"/>
  <c r="M200" i="10"/>
  <c r="M317" i="1"/>
  <c r="M320" i="10"/>
  <c r="M506" i="1"/>
  <c r="M509" i="10"/>
  <c r="M680" i="1"/>
  <c r="M683" i="10"/>
  <c r="M364" i="1"/>
  <c r="M367" i="10"/>
  <c r="M230" i="1"/>
  <c r="M233" i="10"/>
  <c r="M534" i="1"/>
  <c r="M537" i="10"/>
  <c r="M204" i="1"/>
  <c r="M207" i="10"/>
  <c r="M418" i="1"/>
  <c r="M421" i="10"/>
  <c r="M587" i="1"/>
  <c r="M590" i="10"/>
  <c r="M775" i="1"/>
  <c r="M778" i="10"/>
  <c r="M330" i="1"/>
  <c r="M333" i="10"/>
  <c r="M640" i="1"/>
  <c r="M643" i="10"/>
  <c r="M499" i="1"/>
  <c r="M502" i="10"/>
  <c r="M333" i="1"/>
  <c r="M336" i="10"/>
  <c r="M339" i="1"/>
  <c r="M342" i="10"/>
  <c r="M102" i="1"/>
  <c r="M105" i="10"/>
  <c r="M206" i="1"/>
  <c r="M209" i="10"/>
  <c r="M388" i="1"/>
  <c r="M391" i="10"/>
  <c r="M510" i="1"/>
  <c r="M513" i="10"/>
  <c r="M745" i="1"/>
  <c r="M748" i="10"/>
  <c r="M265" i="1"/>
  <c r="M268" i="10"/>
  <c r="M759" i="1"/>
  <c r="M762" i="10"/>
  <c r="M66" i="1"/>
  <c r="M69" i="10"/>
  <c r="M34" i="1"/>
  <c r="M37" i="10"/>
  <c r="M685" i="1"/>
  <c r="M688" i="10"/>
  <c r="M194" i="1"/>
  <c r="M197" i="10"/>
  <c r="M371" i="1"/>
  <c r="M374" i="10"/>
  <c r="M434" i="1"/>
  <c r="M437" i="10"/>
  <c r="M603" i="1"/>
  <c r="M606" i="10"/>
  <c r="M794" i="1"/>
  <c r="M797" i="10"/>
  <c r="M175" i="1"/>
  <c r="M178" i="10"/>
  <c r="M556" i="1"/>
  <c r="M559" i="10"/>
  <c r="M667" i="1"/>
  <c r="M670" i="10"/>
  <c r="M796" i="1"/>
  <c r="M799" i="10"/>
  <c r="M6" i="1"/>
  <c r="M9" i="10"/>
  <c r="M150" i="1"/>
  <c r="M153" i="10"/>
  <c r="M375" i="1"/>
  <c r="M378" i="10"/>
  <c r="M200" i="1"/>
  <c r="M203" i="10"/>
  <c r="M83" i="1"/>
  <c r="M86" i="10"/>
  <c r="M345" i="1"/>
  <c r="M348" i="10"/>
  <c r="M705" i="1"/>
  <c r="M708" i="10"/>
  <c r="M445" i="1"/>
  <c r="M448" i="10"/>
  <c r="M168" i="1"/>
  <c r="M171" i="10"/>
  <c r="M96" i="1"/>
  <c r="M99" i="10"/>
  <c r="M315" i="1"/>
  <c r="M318" i="10"/>
  <c r="M438" i="1"/>
  <c r="M441" i="10"/>
  <c r="M615" i="1"/>
  <c r="M618" i="10"/>
  <c r="M370" i="1"/>
  <c r="M373" i="10"/>
  <c r="M79" i="1"/>
  <c r="M82" i="10"/>
  <c r="M585" i="1"/>
  <c r="M588" i="10"/>
  <c r="M50" i="1"/>
  <c r="M53" i="10"/>
  <c r="M138" i="1"/>
  <c r="M141" i="10"/>
  <c r="M170" i="1"/>
  <c r="M173" i="10"/>
  <c r="M282" i="1"/>
  <c r="M285" i="10"/>
  <c r="M526" i="1"/>
  <c r="M529" i="10"/>
  <c r="M632" i="1"/>
  <c r="M635" i="10"/>
  <c r="M756" i="1"/>
  <c r="M759" i="10"/>
  <c r="M390" i="1"/>
  <c r="M393" i="10"/>
  <c r="M711" i="1"/>
  <c r="M714" i="10"/>
  <c r="M163" i="1"/>
  <c r="M166" i="10"/>
  <c r="M126" i="1"/>
  <c r="M129" i="10"/>
  <c r="M169" i="1"/>
  <c r="M172" i="10"/>
  <c r="M280" i="1"/>
  <c r="M283" i="10"/>
  <c r="M334" i="1"/>
  <c r="M337" i="10"/>
  <c r="M525" i="1"/>
  <c r="M528" i="10"/>
  <c r="M631" i="1"/>
  <c r="M634" i="10"/>
  <c r="M753" i="1"/>
  <c r="M756" i="10"/>
  <c r="M521" i="1"/>
  <c r="M524" i="10"/>
  <c r="M160" i="1"/>
  <c r="M163" i="10"/>
  <c r="M643" i="1"/>
  <c r="M646" i="10"/>
  <c r="M752" i="1"/>
  <c r="M755" i="10"/>
  <c r="M366" i="1"/>
  <c r="M369" i="10"/>
  <c r="M491" i="1"/>
  <c r="M494" i="10"/>
  <c r="M601" i="1"/>
  <c r="M604" i="10"/>
  <c r="M733" i="1"/>
  <c r="M736" i="10"/>
  <c r="M832" i="1"/>
  <c r="M835" i="10"/>
  <c r="M546" i="1"/>
  <c r="M549" i="10"/>
  <c r="M151" i="1"/>
  <c r="M154" i="10"/>
  <c r="M394" i="1"/>
  <c r="M397" i="10"/>
  <c r="M481" i="1"/>
  <c r="M484" i="10"/>
  <c r="M15" i="1"/>
  <c r="M18" i="10"/>
  <c r="M314" i="1"/>
  <c r="M317" i="10"/>
  <c r="M174" i="1"/>
  <c r="M177" i="10"/>
  <c r="M283" i="1"/>
  <c r="M286" i="10"/>
  <c r="M337" i="1"/>
  <c r="M340" i="10"/>
  <c r="M466" i="1"/>
  <c r="M469" i="10"/>
  <c r="M530" i="1"/>
  <c r="M533" i="10"/>
  <c r="M634" i="1"/>
  <c r="M637" i="10"/>
  <c r="M703" i="1"/>
  <c r="M706" i="10"/>
  <c r="M758" i="1"/>
  <c r="M761" i="10"/>
  <c r="M23" i="1"/>
  <c r="M26" i="10"/>
  <c r="M476" i="1"/>
  <c r="M479" i="10"/>
  <c r="M311" i="1"/>
  <c r="M314" i="10"/>
  <c r="M78" i="1"/>
  <c r="M81" i="10"/>
  <c r="M570" i="1"/>
  <c r="M573" i="10"/>
  <c r="M268" i="1"/>
  <c r="M271" i="10"/>
  <c r="M547" i="1"/>
  <c r="M550" i="10"/>
  <c r="M638" i="1"/>
  <c r="M641" i="10"/>
  <c r="M90" i="1"/>
  <c r="M93" i="10"/>
  <c r="M43" i="1"/>
  <c r="M46" i="10"/>
  <c r="M725" i="1"/>
  <c r="M728" i="10"/>
  <c r="M107" i="1"/>
  <c r="M110" i="10"/>
  <c r="M103" i="1"/>
  <c r="M106" i="10"/>
  <c r="M208" i="1"/>
  <c r="M211" i="10"/>
  <c r="M275" i="1"/>
  <c r="M278" i="10"/>
  <c r="M324" i="1"/>
  <c r="M327" i="10"/>
  <c r="M387" i="1"/>
  <c r="M390" i="10"/>
  <c r="M452" i="1"/>
  <c r="M455" i="10"/>
  <c r="M511" i="1"/>
  <c r="M514" i="10"/>
  <c r="M564" i="1"/>
  <c r="M567" i="10"/>
  <c r="M622" i="1"/>
  <c r="M625" i="10"/>
  <c r="M694" i="1"/>
  <c r="M697" i="10"/>
  <c r="M744" i="1"/>
  <c r="M747" i="10"/>
  <c r="M802" i="1"/>
  <c r="M805" i="10"/>
  <c r="M13" i="1"/>
  <c r="M16" i="10"/>
  <c r="M678" i="1"/>
  <c r="M681" i="10"/>
  <c r="M598" i="1"/>
  <c r="M601" i="10"/>
  <c r="M487" i="1"/>
  <c r="M490" i="10"/>
  <c r="M472" i="1"/>
  <c r="M475" i="10"/>
  <c r="M393" i="1"/>
  <c r="M396" i="10"/>
  <c r="M427" i="1"/>
  <c r="M430" i="10"/>
  <c r="M456" i="1"/>
  <c r="M459" i="10"/>
  <c r="M517" i="1"/>
  <c r="M520" i="10"/>
  <c r="M566" i="1"/>
  <c r="M569" i="10"/>
  <c r="M626" i="1"/>
  <c r="M629" i="10"/>
  <c r="M696" i="1"/>
  <c r="M699" i="10"/>
  <c r="M747" i="1"/>
  <c r="M750" i="10"/>
  <c r="M804" i="1"/>
  <c r="M807" i="10"/>
  <c r="M18" i="1"/>
  <c r="M21" i="10"/>
  <c r="M374" i="1"/>
  <c r="M377" i="10"/>
  <c r="M234" i="1"/>
  <c r="M237" i="10"/>
  <c r="M501" i="1"/>
  <c r="M504" i="10"/>
  <c r="M135" i="1"/>
  <c r="M138" i="10"/>
  <c r="M72" i="1"/>
  <c r="M75" i="10"/>
  <c r="M420" i="1"/>
  <c r="M423" i="10"/>
  <c r="M93" i="1"/>
  <c r="M96" i="10"/>
  <c r="M561" i="1"/>
  <c r="M564" i="10"/>
  <c r="M185" i="1"/>
  <c r="M188" i="10"/>
  <c r="M244" i="1"/>
  <c r="M247" i="10"/>
  <c r="M297" i="1"/>
  <c r="M300" i="10"/>
  <c r="M357" i="1"/>
  <c r="M360" i="10"/>
  <c r="M428" i="1"/>
  <c r="M431" i="10"/>
  <c r="M478" i="1"/>
  <c r="M481" i="10"/>
  <c r="M545" i="1"/>
  <c r="M548" i="10"/>
  <c r="M592" i="1"/>
  <c r="M595" i="10"/>
  <c r="M649" i="1"/>
  <c r="M652" i="10"/>
  <c r="M720" i="1"/>
  <c r="M723" i="10"/>
  <c r="M4" i="1"/>
  <c r="M7" i="10"/>
  <c r="M422" i="1"/>
  <c r="M425" i="10"/>
  <c r="M111" i="1"/>
  <c r="M114" i="10"/>
  <c r="M749" i="1"/>
  <c r="M752" i="10"/>
  <c r="M187" i="1"/>
  <c r="M190" i="10"/>
  <c r="M367" i="1"/>
  <c r="M370" i="10"/>
  <c r="M396" i="1"/>
  <c r="M399" i="10"/>
  <c r="M257" i="1"/>
  <c r="M260" i="10"/>
  <c r="M368" i="1"/>
  <c r="M371" i="10"/>
  <c r="M537" i="1"/>
  <c r="M540" i="10"/>
  <c r="M45" i="1"/>
  <c r="M48" i="10"/>
  <c r="M125" i="1"/>
  <c r="M128" i="10"/>
  <c r="M109" i="1"/>
  <c r="M112" i="10"/>
  <c r="M165" i="1"/>
  <c r="M168" i="10"/>
  <c r="M210" i="1"/>
  <c r="M213" i="10"/>
  <c r="M278" i="1"/>
  <c r="M281" i="10"/>
  <c r="M327" i="1"/>
  <c r="M330" i="10"/>
  <c r="M391" i="1"/>
  <c r="M394" i="10"/>
  <c r="M739" i="1"/>
  <c r="M742" i="10"/>
  <c r="M450" i="1"/>
  <c r="M453" i="10"/>
  <c r="M75" i="1"/>
  <c r="M78" i="10"/>
  <c r="M687" i="1"/>
  <c r="M690" i="10"/>
  <c r="M219" i="1"/>
  <c r="M222" i="10"/>
  <c r="M166" i="1"/>
  <c r="M169" i="10"/>
  <c r="M212" i="1"/>
  <c r="M215" i="10"/>
  <c r="M279" i="1"/>
  <c r="M282" i="10"/>
  <c r="M329" i="1"/>
  <c r="M332" i="10"/>
  <c r="M398" i="1"/>
  <c r="M401" i="10"/>
  <c r="M457" i="1"/>
  <c r="M460" i="10"/>
  <c r="M568" i="1"/>
  <c r="M571" i="10"/>
  <c r="M629" i="1"/>
  <c r="M632" i="10"/>
  <c r="M697" i="1"/>
  <c r="M700" i="10"/>
  <c r="M28" i="1"/>
  <c r="M31" i="10"/>
  <c r="M344" i="1"/>
  <c r="M347" i="10"/>
  <c r="M519" i="1"/>
  <c r="M522" i="10"/>
  <c r="M82" i="1"/>
  <c r="M85" i="10"/>
  <c r="M238" i="1"/>
  <c r="M241" i="10"/>
  <c r="M716" i="1"/>
  <c r="M719" i="10"/>
  <c r="M509" i="1"/>
  <c r="M512" i="10"/>
  <c r="M71" i="1"/>
  <c r="M74" i="10"/>
  <c r="M765" i="1"/>
  <c r="M768" i="10"/>
  <c r="M595" i="1"/>
  <c r="M598" i="10"/>
  <c r="M191" i="1"/>
  <c r="M194" i="10"/>
  <c r="M322" i="1"/>
  <c r="M325" i="10"/>
  <c r="M60" i="1"/>
  <c r="M63" i="10"/>
  <c r="M5" i="1"/>
  <c r="M8" i="10"/>
  <c r="M87" i="1"/>
  <c r="M90" i="10"/>
  <c r="M123" i="1"/>
  <c r="M126" i="10"/>
  <c r="M181" i="1"/>
  <c r="M184" i="10"/>
  <c r="M237" i="1"/>
  <c r="M240" i="10"/>
  <c r="M293" i="1"/>
  <c r="M296" i="10"/>
  <c r="M351" i="1"/>
  <c r="M354" i="10"/>
  <c r="M417" i="1"/>
  <c r="M420" i="10"/>
  <c r="M473" i="1"/>
  <c r="M476" i="10"/>
  <c r="M539" i="1"/>
  <c r="M542" i="10"/>
  <c r="M584" i="1"/>
  <c r="M587" i="10"/>
  <c r="M709" i="1"/>
  <c r="M712" i="10"/>
  <c r="M771" i="1"/>
  <c r="M774" i="10"/>
  <c r="M581" i="1"/>
  <c r="M584" i="10"/>
  <c r="M323" i="1"/>
  <c r="M326" i="10"/>
  <c r="M355" i="1"/>
  <c r="M358" i="10"/>
  <c r="M117" i="1"/>
  <c r="M120" i="10"/>
  <c r="M780" i="1"/>
  <c r="M783" i="10"/>
  <c r="M410" i="1"/>
  <c r="M413" i="10"/>
  <c r="M145" i="1"/>
  <c r="M148" i="10"/>
  <c r="M81" i="1"/>
  <c r="M84" i="10"/>
  <c r="M173" i="1"/>
  <c r="M176" i="10"/>
  <c r="M305" i="1"/>
  <c r="M308" i="10"/>
  <c r="M276" i="1"/>
  <c r="M279" i="10"/>
  <c r="M443" i="1"/>
  <c r="M446" i="10"/>
  <c r="M505" i="1"/>
  <c r="M508" i="10"/>
  <c r="M85" i="1"/>
  <c r="M88" i="10"/>
  <c r="M301" i="1"/>
  <c r="M304" i="10"/>
  <c r="M483" i="1"/>
  <c r="M486" i="10"/>
  <c r="M74" i="1"/>
  <c r="M77" i="10"/>
  <c r="M258" i="1"/>
  <c r="M261" i="10"/>
  <c r="M331" i="1"/>
  <c r="M334" i="10"/>
  <c r="M233" i="1"/>
  <c r="M236" i="10"/>
  <c r="M261" i="1"/>
  <c r="M264" i="10"/>
  <c r="M507" i="1"/>
  <c r="M510" i="10"/>
  <c r="M266" i="1"/>
  <c r="M269" i="10"/>
  <c r="M411" i="1"/>
  <c r="M414" i="10"/>
  <c r="M130" i="1"/>
  <c r="M133" i="10"/>
  <c r="M152" i="1"/>
  <c r="M155" i="10"/>
  <c r="M380" i="1"/>
  <c r="M383" i="10"/>
  <c r="M558" i="1"/>
  <c r="M561" i="10"/>
  <c r="M20" i="1"/>
  <c r="M23" i="10"/>
  <c r="M215" i="1"/>
  <c r="M218" i="10"/>
  <c r="M288" i="1"/>
  <c r="M291" i="10"/>
  <c r="M263" i="1"/>
  <c r="M266" i="10"/>
  <c r="M350" i="1"/>
  <c r="M353" i="10"/>
  <c r="M540" i="1"/>
  <c r="M543" i="10"/>
  <c r="M708" i="1"/>
  <c r="M711" i="10"/>
  <c r="M818" i="1"/>
  <c r="M821" i="10"/>
  <c r="M128" i="1"/>
  <c r="M131" i="10"/>
  <c r="M679" i="1"/>
  <c r="M682" i="10"/>
  <c r="M772" i="1"/>
  <c r="M775" i="10"/>
  <c r="M129" i="1"/>
  <c r="M132" i="10"/>
  <c r="M155" i="1"/>
  <c r="M158" i="10"/>
  <c r="M320" i="1"/>
  <c r="M323" i="10"/>
  <c r="M563" i="1"/>
  <c r="M566" i="10"/>
  <c r="M692" i="1"/>
  <c r="M695" i="10"/>
  <c r="M378" i="1"/>
  <c r="M381" i="10"/>
  <c r="M105" i="1"/>
  <c r="M108" i="10"/>
  <c r="M143" i="1"/>
  <c r="M146" i="10"/>
  <c r="M453" i="1"/>
  <c r="M456" i="10"/>
  <c r="M141" i="1"/>
  <c r="M144" i="10"/>
  <c r="M253" i="1"/>
  <c r="M256" i="10"/>
  <c r="M496" i="1"/>
  <c r="M499" i="10"/>
  <c r="M665" i="1"/>
  <c r="M668" i="10"/>
  <c r="M480" i="1"/>
  <c r="M483" i="10"/>
  <c r="M748" i="1"/>
  <c r="M751" i="10"/>
  <c r="M730" i="1"/>
  <c r="M733" i="10"/>
  <c r="M614" i="1"/>
  <c r="M617" i="10"/>
  <c r="M290" i="1"/>
  <c r="M293" i="10"/>
  <c r="M68" i="1"/>
  <c r="M71" i="10"/>
  <c r="M177" i="1"/>
  <c r="M180" i="10"/>
  <c r="M637" i="1"/>
  <c r="M640" i="10"/>
  <c r="M444" i="1"/>
  <c r="M447" i="10"/>
  <c r="M36" i="1"/>
  <c r="M39" i="10"/>
  <c r="M689" i="1"/>
  <c r="M692" i="10"/>
  <c r="M146" i="1"/>
  <c r="M149" i="10"/>
  <c r="M196" i="1"/>
  <c r="M199" i="10"/>
  <c r="M255" i="1"/>
  <c r="M258" i="10"/>
  <c r="M437" i="1"/>
  <c r="M440" i="10"/>
  <c r="M94" i="1"/>
  <c r="M97" i="10"/>
  <c r="M198" i="1"/>
  <c r="M201" i="10"/>
  <c r="M503" i="1"/>
  <c r="M506" i="10"/>
  <c r="M55" i="1"/>
  <c r="M58" i="10"/>
  <c r="M167" i="1"/>
  <c r="M170" i="10"/>
  <c r="M264" i="1"/>
  <c r="M267" i="10"/>
  <c r="M77" i="1"/>
  <c r="M80" i="10"/>
  <c r="M222" i="1"/>
  <c r="M225" i="10"/>
  <c r="M335" i="1"/>
  <c r="M338" i="10"/>
  <c r="M573" i="1"/>
  <c r="M576" i="10"/>
  <c r="M700" i="1"/>
  <c r="M703" i="10"/>
  <c r="M361" i="1"/>
  <c r="M364" i="10"/>
  <c r="M338" i="1"/>
  <c r="M341" i="10"/>
  <c r="M729" i="1"/>
  <c r="M732" i="10"/>
  <c r="M312" i="1"/>
  <c r="M315" i="10"/>
  <c r="M736" i="1"/>
  <c r="M739" i="10"/>
  <c r="M343" i="1"/>
  <c r="M346" i="10"/>
  <c r="M220" i="1"/>
  <c r="M223" i="10"/>
  <c r="M399" i="1"/>
  <c r="M402" i="10"/>
  <c r="M458" i="1"/>
  <c r="M461" i="10"/>
  <c r="M571" i="1"/>
  <c r="M574" i="10"/>
  <c r="M699" i="1"/>
  <c r="M702" i="10"/>
  <c r="M527" i="1"/>
  <c r="M530" i="10"/>
  <c r="M486" i="1"/>
  <c r="M489" i="10"/>
  <c r="M48" i="1"/>
  <c r="M51" i="10"/>
  <c r="M227" i="1"/>
  <c r="M230" i="10"/>
  <c r="M605" i="1"/>
  <c r="M608" i="10"/>
  <c r="M551" i="1"/>
  <c r="M554" i="10"/>
  <c r="M663" i="1"/>
  <c r="M666" i="10"/>
  <c r="M792" i="1"/>
  <c r="M795" i="10"/>
  <c r="M147" i="1"/>
  <c r="M150" i="10"/>
  <c r="M583" i="1"/>
  <c r="M586" i="10"/>
  <c r="M690" i="1"/>
  <c r="M693" i="10"/>
  <c r="M30" i="1"/>
  <c r="M33" i="10"/>
  <c r="M211" i="1"/>
  <c r="M214" i="10"/>
  <c r="M51" i="1"/>
  <c r="M54" i="10"/>
  <c r="M674" i="1"/>
  <c r="M677" i="10"/>
  <c r="M115" i="1"/>
  <c r="M118" i="10"/>
  <c r="M225" i="1"/>
  <c r="M228" i="10"/>
  <c r="M404" i="1"/>
  <c r="M407" i="10"/>
  <c r="M574" i="1"/>
  <c r="M577" i="10"/>
  <c r="M514" i="1"/>
  <c r="M517" i="10"/>
  <c r="M156" i="1"/>
  <c r="M159" i="10"/>
  <c r="M239" i="1"/>
  <c r="M242" i="10"/>
  <c r="M62" i="1"/>
  <c r="M65" i="10"/>
  <c r="M299" i="1"/>
  <c r="M302" i="10"/>
  <c r="M47" i="1"/>
  <c r="M50" i="10"/>
  <c r="M86" i="1"/>
  <c r="M89" i="10"/>
  <c r="M122" i="1"/>
  <c r="M125" i="10"/>
  <c r="M180" i="1"/>
  <c r="M183" i="10"/>
  <c r="M235" i="1"/>
  <c r="M238" i="10"/>
  <c r="M289" i="1"/>
  <c r="M292" i="10"/>
  <c r="M348" i="1"/>
  <c r="M351" i="10"/>
  <c r="M414" i="1"/>
  <c r="M417" i="10"/>
  <c r="M471" i="1"/>
  <c r="M474" i="10"/>
  <c r="M538" i="1"/>
  <c r="M541" i="10"/>
  <c r="M645" i="1"/>
  <c r="M648" i="10"/>
  <c r="M788" i="1"/>
  <c r="M791" i="10"/>
  <c r="M16" i="1"/>
  <c r="M19" i="10"/>
  <c r="M644" i="1"/>
  <c r="M647" i="10"/>
  <c r="M455" i="1"/>
  <c r="M458" i="10"/>
  <c r="M161" i="1"/>
  <c r="M164" i="10"/>
  <c r="M136" i="1"/>
  <c r="M139" i="10"/>
  <c r="M383" i="1"/>
  <c r="M386" i="10"/>
  <c r="M332" i="1"/>
  <c r="M335" i="10"/>
  <c r="M421" i="1"/>
  <c r="M424" i="10"/>
  <c r="M182" i="1"/>
  <c r="M185" i="10"/>
  <c r="M319" i="1"/>
  <c r="M322" i="10"/>
  <c r="M382" i="1"/>
  <c r="M385" i="10"/>
  <c r="M446" i="1"/>
  <c r="M449" i="10"/>
  <c r="M508" i="1"/>
  <c r="M511" i="10"/>
  <c r="M562" i="1"/>
  <c r="M565" i="10"/>
  <c r="M619" i="1"/>
  <c r="M622" i="10"/>
  <c r="M691" i="1"/>
  <c r="M694" i="10"/>
  <c r="M743" i="1"/>
  <c r="M746" i="10"/>
  <c r="M800" i="1"/>
  <c r="M803" i="10"/>
  <c r="M11" i="1"/>
  <c r="M14" i="10"/>
  <c r="M407" i="1"/>
  <c r="M410" i="10"/>
  <c r="M377" i="1"/>
  <c r="M380" i="10"/>
  <c r="M824" i="1"/>
  <c r="M827" i="10"/>
  <c r="M518" i="1"/>
  <c r="M521" i="10"/>
  <c r="M441" i="1"/>
  <c r="M444" i="10"/>
  <c r="M64" i="1"/>
  <c r="M67" i="10"/>
  <c r="M613" i="1"/>
  <c r="M616" i="10"/>
  <c r="M677" i="1"/>
  <c r="M680" i="10"/>
  <c r="M65" i="1"/>
  <c r="M68" i="10"/>
  <c r="M113" i="1"/>
  <c r="M116" i="10"/>
  <c r="M89" i="1"/>
  <c r="M92" i="10"/>
  <c r="M127" i="1"/>
  <c r="M130" i="10"/>
  <c r="M183" i="1"/>
  <c r="M186" i="10"/>
  <c r="M240" i="1"/>
  <c r="M243" i="10"/>
  <c r="M295" i="1"/>
  <c r="M298" i="10"/>
  <c r="M352" i="1"/>
  <c r="M355" i="10"/>
  <c r="M424" i="1"/>
  <c r="M427" i="10"/>
  <c r="M475" i="1"/>
  <c r="M478" i="10"/>
  <c r="M542" i="1"/>
  <c r="M545" i="10"/>
  <c r="M590" i="1"/>
  <c r="M593" i="10"/>
  <c r="M648" i="1"/>
  <c r="M651" i="10"/>
  <c r="M710" i="1"/>
  <c r="M713" i="10"/>
  <c r="M776" i="1"/>
  <c r="M779" i="10"/>
  <c r="M819" i="1"/>
  <c r="M822" i="10"/>
  <c r="M787" i="1"/>
  <c r="M790" i="10"/>
  <c r="M316" i="1"/>
  <c r="M319" i="10"/>
  <c r="M172" i="1"/>
  <c r="M175" i="10"/>
  <c r="M148" i="1"/>
  <c r="M151" i="10"/>
  <c r="M485" i="1"/>
  <c r="M488" i="10"/>
  <c r="M307" i="1"/>
  <c r="M310" i="10"/>
  <c r="M214" i="1"/>
  <c r="M217" i="10"/>
  <c r="M604" i="1"/>
  <c r="M607" i="10"/>
  <c r="M767" i="1"/>
  <c r="M770" i="10"/>
  <c r="M786" i="1"/>
  <c r="M789" i="10"/>
  <c r="M52" i="1"/>
  <c r="M55" i="10"/>
  <c r="M673" i="1"/>
  <c r="M676" i="10"/>
  <c r="M76" i="1"/>
  <c r="M79" i="10"/>
  <c r="M116" i="1"/>
  <c r="M119" i="10"/>
  <c r="M176" i="1"/>
  <c r="M179" i="10"/>
  <c r="M226" i="1"/>
  <c r="M229" i="10"/>
  <c r="M284" i="1"/>
  <c r="M287" i="10"/>
  <c r="M341" i="1"/>
  <c r="M344" i="10"/>
  <c r="M406" i="1"/>
  <c r="M409" i="10"/>
  <c r="M467" i="1"/>
  <c r="M470" i="10"/>
  <c r="M531" i="1"/>
  <c r="M534" i="10"/>
  <c r="M577" i="1"/>
  <c r="M580" i="10"/>
  <c r="M636" i="1"/>
  <c r="M639" i="10"/>
  <c r="M702" i="1"/>
  <c r="M705" i="10"/>
  <c r="M761" i="1"/>
  <c r="M764" i="10"/>
  <c r="M810" i="1"/>
  <c r="M813" i="10"/>
  <c r="M24" i="1"/>
  <c r="M27" i="10"/>
  <c r="M405" i="1"/>
  <c r="M408" i="10"/>
  <c r="M523" i="1"/>
  <c r="M526" i="10"/>
  <c r="M658" i="1"/>
  <c r="M661" i="10"/>
  <c r="M70" i="1"/>
  <c r="M73" i="10"/>
  <c r="M569" i="1"/>
  <c r="M572" i="10"/>
  <c r="M713" i="1"/>
  <c r="M716" i="10"/>
  <c r="M669" i="1"/>
  <c r="M672" i="10"/>
  <c r="M470" i="1"/>
  <c r="M473" i="10"/>
  <c r="M533" i="1"/>
  <c r="M536" i="10"/>
  <c r="M579" i="1"/>
  <c r="M582" i="10"/>
  <c r="M639" i="1"/>
  <c r="M642" i="10"/>
  <c r="M704" i="1"/>
  <c r="M707" i="10"/>
  <c r="M763" i="1"/>
  <c r="M766" i="10"/>
  <c r="M812" i="1"/>
  <c r="M815" i="10"/>
  <c r="M26" i="1"/>
  <c r="M29" i="10"/>
  <c r="M435" i="1"/>
  <c r="M438" i="10"/>
  <c r="M497" i="1"/>
  <c r="M500" i="10"/>
  <c r="M778" i="1"/>
  <c r="M781" i="10"/>
  <c r="M668" i="1"/>
  <c r="M671" i="10"/>
  <c r="M80" i="1"/>
  <c r="M83" i="10"/>
  <c r="M426" i="1"/>
  <c r="M429" i="10"/>
  <c r="M664" i="1"/>
  <c r="M667" i="10"/>
  <c r="M44" i="1"/>
  <c r="M47" i="10"/>
  <c r="M108" i="1"/>
  <c r="M111" i="10"/>
  <c r="M325" i="1"/>
  <c r="M328" i="10"/>
  <c r="M482" i="1"/>
  <c r="M485" i="10"/>
  <c r="M353" i="1"/>
  <c r="M356" i="10"/>
  <c r="M298" i="1"/>
  <c r="M301" i="10"/>
  <c r="M461" i="1"/>
  <c r="M464" i="10"/>
  <c r="M656" i="1"/>
  <c r="M659" i="10"/>
  <c r="M246" i="1"/>
  <c r="M249" i="10"/>
  <c r="M430" i="1"/>
  <c r="M433" i="10"/>
  <c r="M8" i="1"/>
  <c r="M11" i="10"/>
  <c r="M17" i="1"/>
  <c r="M20" i="10"/>
  <c r="M528" i="1"/>
  <c r="M531" i="10"/>
  <c r="M731" i="1"/>
  <c r="M734" i="10"/>
  <c r="M596" i="1"/>
  <c r="M599" i="10"/>
  <c r="M318" i="1"/>
  <c r="M321" i="10"/>
  <c r="M552" i="1"/>
  <c r="M555" i="10"/>
  <c r="M536" i="1"/>
  <c r="M539" i="10"/>
  <c r="M401" i="1"/>
  <c r="M404" i="10"/>
  <c r="M260" i="1"/>
  <c r="M263" i="10"/>
  <c r="M439" i="1"/>
  <c r="M442" i="10"/>
  <c r="M617" i="1"/>
  <c r="M620" i="10"/>
  <c r="M740" i="1"/>
  <c r="M743" i="10"/>
  <c r="M515" i="1"/>
  <c r="M518" i="10"/>
  <c r="M61" i="1"/>
  <c r="M64" i="10"/>
  <c r="M474" i="1"/>
  <c r="M477" i="10"/>
  <c r="M647" i="1"/>
  <c r="M650" i="10"/>
  <c r="M607" i="1"/>
  <c r="M610" i="10"/>
  <c r="M726" i="1"/>
  <c r="M729" i="10"/>
  <c r="M479" i="1"/>
  <c r="M482" i="10"/>
  <c r="M652" i="1"/>
  <c r="M655" i="10"/>
  <c r="M274" i="1"/>
  <c r="M277" i="10"/>
  <c r="M451" i="1"/>
  <c r="M454" i="10"/>
  <c r="M621" i="1"/>
  <c r="M624" i="10"/>
  <c r="M12" i="1"/>
  <c r="M15" i="10"/>
  <c r="M826" i="1"/>
  <c r="M829" i="10"/>
  <c r="M267" i="1"/>
  <c r="M270" i="10"/>
  <c r="M386" i="1"/>
  <c r="M389" i="10"/>
  <c r="M203" i="1"/>
  <c r="M206" i="10"/>
  <c r="M309" i="1"/>
  <c r="M312" i="10"/>
  <c r="M554" i="1"/>
  <c r="M557" i="10"/>
  <c r="M735" i="1"/>
  <c r="M738" i="10"/>
  <c r="M642" i="1"/>
  <c r="M645" i="10"/>
  <c r="M232" i="1"/>
  <c r="M235" i="10"/>
  <c r="M830" i="1"/>
  <c r="M833" i="10"/>
  <c r="M397" i="1"/>
  <c r="M400" i="10"/>
  <c r="M737" i="1"/>
  <c r="M740" i="10"/>
  <c r="M392" i="1"/>
  <c r="M395" i="10"/>
  <c r="M54" i="1"/>
  <c r="M57" i="10"/>
  <c r="M228" i="1"/>
  <c r="M231" i="10"/>
  <c r="M408" i="1"/>
  <c r="M411" i="10"/>
  <c r="M576" i="1"/>
  <c r="M579" i="10"/>
  <c r="M572" i="1"/>
  <c r="M575" i="10"/>
  <c r="M683" i="1"/>
  <c r="M686" i="10"/>
  <c r="M104" i="1"/>
  <c r="M107" i="10"/>
  <c r="M465" i="1"/>
  <c r="M468" i="10"/>
  <c r="M672" i="1"/>
  <c r="M675" i="10"/>
  <c r="M247" i="1"/>
  <c r="M250" i="10"/>
  <c r="M149" i="1"/>
  <c r="M152" i="10"/>
  <c r="M376" i="1"/>
  <c r="M379" i="10"/>
  <c r="M557" i="1"/>
  <c r="M560" i="10"/>
  <c r="M19" i="1"/>
  <c r="M22" i="10"/>
  <c r="M492" i="1"/>
  <c r="M495" i="10"/>
  <c r="M154" i="1"/>
  <c r="M157" i="10"/>
  <c r="M49" i="1"/>
  <c r="M52" i="10"/>
  <c r="M400" i="1"/>
  <c r="M403" i="10"/>
  <c r="M281" i="1"/>
  <c r="M284" i="10"/>
  <c r="M29" i="1"/>
  <c r="M32" i="10"/>
  <c r="M760" i="1"/>
  <c r="M763" i="10"/>
  <c r="M464" i="1"/>
  <c r="M467" i="10"/>
  <c r="M35" i="1"/>
  <c r="M38" i="10"/>
  <c r="M328" i="1"/>
  <c r="M331" i="10"/>
  <c r="M358" i="1"/>
  <c r="M361" i="10"/>
  <c r="M91" i="1"/>
  <c r="M94" i="10"/>
  <c r="M144" i="1"/>
  <c r="M147" i="10"/>
  <c r="M195" i="1"/>
  <c r="M198" i="10"/>
  <c r="M254" i="1"/>
  <c r="M257" i="10"/>
  <c r="M310" i="1"/>
  <c r="M313" i="10"/>
  <c r="M373" i="1"/>
  <c r="M376" i="10"/>
  <c r="M498" i="1"/>
  <c r="M501" i="10"/>
  <c r="M609" i="1"/>
  <c r="M612" i="10"/>
  <c r="M14" i="1"/>
  <c r="M17" i="10"/>
  <c r="M236" i="1"/>
  <c r="M239" i="10"/>
  <c r="M504" i="1"/>
  <c r="M507" i="10"/>
  <c r="M620" i="1"/>
  <c r="M623" i="10"/>
  <c r="M625" i="1"/>
  <c r="M628" i="10"/>
  <c r="M567" i="1"/>
  <c r="M570" i="10"/>
  <c r="M693" i="1"/>
  <c r="M696" i="10"/>
  <c r="M69" i="1"/>
  <c r="M72" i="10"/>
  <c r="M349" i="1"/>
  <c r="M352" i="10"/>
  <c r="M57" i="1"/>
  <c r="M60" i="10"/>
  <c r="M419" i="1"/>
  <c r="M422" i="10"/>
  <c r="M84" i="1"/>
  <c r="M87" i="10"/>
  <c r="M120" i="1"/>
  <c r="M123" i="10"/>
  <c r="M178" i="1"/>
  <c r="M181" i="10"/>
  <c r="M229" i="1"/>
  <c r="M232" i="10"/>
  <c r="M286" i="1"/>
  <c r="M289" i="10"/>
  <c r="M346" i="1"/>
  <c r="M349" i="10"/>
  <c r="M409" i="1"/>
  <c r="M412" i="10"/>
  <c r="M513" i="1"/>
  <c r="M516" i="10"/>
  <c r="M612" i="1"/>
  <c r="M615" i="10"/>
  <c r="M37" i="1"/>
  <c r="M40" i="10"/>
  <c r="M242" i="1"/>
  <c r="M245" i="10"/>
  <c r="M124" i="1"/>
  <c r="M127" i="10"/>
  <c r="M121" i="1"/>
  <c r="M124" i="10"/>
  <c r="M179" i="1"/>
  <c r="M182" i="10"/>
  <c r="M231" i="1"/>
  <c r="M234" i="10"/>
  <c r="M287" i="1"/>
  <c r="M290" i="10"/>
  <c r="M347" i="1"/>
  <c r="M350" i="10"/>
  <c r="M413" i="1"/>
  <c r="M416" i="10"/>
  <c r="M469" i="1"/>
  <c r="M472" i="10"/>
  <c r="M535" i="1"/>
  <c r="M538" i="10"/>
  <c r="M580" i="1"/>
  <c r="M583" i="10"/>
  <c r="M641" i="1"/>
  <c r="M644" i="10"/>
  <c r="M707" i="1"/>
  <c r="M710" i="10"/>
  <c r="M764" i="1"/>
  <c r="M767" i="10"/>
  <c r="M273" i="1"/>
  <c r="M276" i="10"/>
  <c r="M63" i="1"/>
  <c r="M66" i="10"/>
  <c r="M688" i="1"/>
  <c r="M691" i="10"/>
  <c r="M403" i="1"/>
  <c r="M406" i="10"/>
  <c r="M159" i="1"/>
  <c r="M162" i="10"/>
  <c r="M272" i="1"/>
  <c r="M275" i="10"/>
  <c r="M449" i="1"/>
  <c r="M452" i="10"/>
  <c r="M99" i="1"/>
  <c r="M102" i="10"/>
  <c r="M241" i="1"/>
  <c r="M244" i="10"/>
  <c r="M494" i="1"/>
  <c r="M497" i="10"/>
  <c r="M628" i="1"/>
  <c r="M631" i="10"/>
  <c r="M460" i="1"/>
  <c r="M463" i="10"/>
  <c r="M98" i="1"/>
  <c r="M101" i="10"/>
  <c r="M768" i="1"/>
  <c r="M771" i="10"/>
  <c r="M192" i="1"/>
  <c r="M195" i="10"/>
  <c r="M249" i="1"/>
  <c r="M252" i="10"/>
  <c r="M303" i="1"/>
  <c r="M306" i="10"/>
  <c r="M365" i="1"/>
  <c r="M368" i="10"/>
  <c r="M432" i="1"/>
  <c r="M435" i="10"/>
  <c r="M490" i="1"/>
  <c r="M493" i="10"/>
  <c r="M550" i="1"/>
  <c r="M553" i="10"/>
  <c r="M600" i="1"/>
  <c r="M603" i="10"/>
  <c r="M661" i="1"/>
  <c r="M664" i="10"/>
  <c r="M724" i="1"/>
  <c r="M727" i="10"/>
  <c r="M10" i="1"/>
  <c r="M13" i="10"/>
  <c r="M56" i="1"/>
  <c r="M59" i="10"/>
  <c r="M133" i="1"/>
  <c r="M136" i="10"/>
  <c r="M384" i="1"/>
  <c r="M387" i="10"/>
  <c r="M218" i="1"/>
  <c r="M221" i="10"/>
  <c r="M158" i="1"/>
  <c r="M161" i="10"/>
  <c r="M221" i="1"/>
  <c r="M224" i="10"/>
  <c r="M623" i="1"/>
  <c r="M626" i="10"/>
  <c r="M112" i="1"/>
  <c r="M115" i="10"/>
  <c r="M205" i="1"/>
  <c r="M208" i="10"/>
  <c r="M270" i="1"/>
  <c r="M273" i="10"/>
  <c r="M588" i="1"/>
  <c r="M591" i="10"/>
  <c r="M209" i="1"/>
  <c r="M212" i="10"/>
  <c r="M454" i="1"/>
  <c r="M457" i="10"/>
  <c r="M624" i="1"/>
  <c r="M627" i="10"/>
  <c r="M25" i="1"/>
  <c r="M28" i="10"/>
  <c r="M522" i="1"/>
  <c r="M525" i="10"/>
  <c r="M292" i="1"/>
  <c r="M295" i="10"/>
  <c r="M250" i="1"/>
  <c r="M253" i="10"/>
  <c r="M95" i="1"/>
  <c r="M98" i="10"/>
  <c r="M186" i="1"/>
  <c r="M189" i="10"/>
  <c r="M245" i="1"/>
  <c r="M248" i="10"/>
  <c r="M429" i="1"/>
  <c r="M432" i="10"/>
  <c r="M46" i="1"/>
  <c r="M49" i="10"/>
  <c r="M139" i="1"/>
  <c r="M142" i="10"/>
  <c r="M362" i="1"/>
  <c r="M365" i="10"/>
  <c r="M549" i="1"/>
  <c r="M552" i="10"/>
  <c r="M660" i="1"/>
  <c r="M663" i="10"/>
  <c r="M162" i="1"/>
  <c r="M165" i="10"/>
  <c r="M294" i="1"/>
  <c r="M297" i="10"/>
  <c r="M657" i="1"/>
  <c r="M660" i="10"/>
  <c r="M202" i="1"/>
  <c r="M205" i="10"/>
  <c r="M442" i="1"/>
  <c r="M445" i="10"/>
  <c r="M741" i="1"/>
  <c r="M744" i="10"/>
  <c r="M520" i="1"/>
  <c r="M523" i="10"/>
  <c r="M132" i="1"/>
  <c r="M135" i="10"/>
  <c r="M635" i="1"/>
  <c r="M638" i="10"/>
  <c r="M769" i="1"/>
  <c r="M772" i="10"/>
  <c r="M118" i="1"/>
  <c r="M121" i="10"/>
  <c r="M285" i="1"/>
  <c r="M288" i="10"/>
  <c r="M627" i="1"/>
  <c r="M630" i="10"/>
  <c r="M27" i="1"/>
  <c r="M30" i="10"/>
  <c r="M611" i="1"/>
  <c r="M614" i="10"/>
  <c r="M313" i="1"/>
  <c r="M316" i="10"/>
  <c r="M58" i="1"/>
  <c r="M61" i="10"/>
  <c r="M256" i="1"/>
  <c r="M259" i="10"/>
  <c r="M671" i="1"/>
  <c r="M674" i="10"/>
  <c r="M675" i="1"/>
  <c r="M678" i="10"/>
  <c r="M269" i="1"/>
  <c r="M272" i="10"/>
  <c r="M110" i="1"/>
  <c r="M113" i="10"/>
  <c r="M462" i="1"/>
  <c r="M465" i="10"/>
  <c r="M676" i="1"/>
  <c r="M679" i="10"/>
  <c r="M38" i="1"/>
  <c r="M41" i="10"/>
  <c r="M440" i="1"/>
  <c r="M443" i="10"/>
  <c r="M717" i="1"/>
  <c r="M720" i="10"/>
  <c r="M300" i="1"/>
  <c r="M303" i="10"/>
  <c r="M59" i="1"/>
  <c r="M62" i="10"/>
  <c r="M53" i="1"/>
  <c r="M56" i="10"/>
  <c r="M97" i="1"/>
  <c r="M100" i="10"/>
  <c r="M207" i="1"/>
  <c r="M210" i="10"/>
  <c r="M190" i="1"/>
  <c r="M193" i="10"/>
  <c r="M248" i="1"/>
  <c r="M251" i="10"/>
  <c r="M363" i="1"/>
  <c r="M366" i="10"/>
  <c r="M431" i="1"/>
  <c r="M434" i="10"/>
  <c r="M489" i="1"/>
  <c r="M492" i="10"/>
  <c r="M548" i="1"/>
  <c r="M551" i="10"/>
  <c r="M597" i="1"/>
  <c r="M600" i="10"/>
  <c r="M659" i="1"/>
  <c r="M662" i="10"/>
  <c r="M723" i="1"/>
  <c r="M726" i="10"/>
  <c r="M9" i="1"/>
  <c r="M12" i="10"/>
  <c r="M259" i="1"/>
  <c r="M262" i="10"/>
  <c r="M171" i="1"/>
  <c r="M174" i="10"/>
  <c r="M119" i="1"/>
  <c r="M122" i="10"/>
  <c r="M616" i="1"/>
  <c r="M619" i="10"/>
  <c r="M715" i="1"/>
  <c r="M718" i="10"/>
  <c r="M164" i="1"/>
  <c r="M167" i="10"/>
  <c r="M423" i="1"/>
  <c r="M426" i="10"/>
  <c r="M32" i="1"/>
  <c r="M35" i="10"/>
  <c r="M88" i="1"/>
  <c r="M91" i="10"/>
  <c r="M223" i="1"/>
  <c r="M226" i="10"/>
  <c r="M336" i="1"/>
  <c r="M339" i="10"/>
  <c r="M402" i="1"/>
  <c r="M405" i="10"/>
  <c r="M463" i="1"/>
  <c r="M466" i="10"/>
  <c r="M529" i="1"/>
  <c r="M532" i="10"/>
  <c r="M575" i="1"/>
  <c r="M578" i="10"/>
  <c r="M633" i="1"/>
  <c r="M636" i="10"/>
  <c r="M701" i="1"/>
  <c r="M704" i="10"/>
  <c r="M757" i="1"/>
  <c r="M760" i="10"/>
  <c r="M808" i="1"/>
  <c r="M811" i="10"/>
  <c r="M22" i="1"/>
  <c r="M25" i="10"/>
  <c r="M277" i="1"/>
  <c r="M280" i="10"/>
  <c r="M134" i="1"/>
  <c r="M137" i="10"/>
  <c r="M291" i="1"/>
  <c r="M294" i="10"/>
  <c r="M342" i="1"/>
  <c r="M345" i="10"/>
  <c r="M712" i="1"/>
  <c r="M715" i="10"/>
  <c r="M599" i="1"/>
  <c r="M602" i="10"/>
  <c r="M727" i="1"/>
  <c r="M730" i="10"/>
  <c r="M142" i="1"/>
  <c r="M145" i="10"/>
  <c r="M385" i="1"/>
  <c r="M388" i="10"/>
  <c r="M33" i="1"/>
  <c r="M36" i="10"/>
  <c r="M262" i="1"/>
  <c r="M265" i="10"/>
  <c r="M684" i="1"/>
  <c r="M687" i="10"/>
  <c r="M101" i="1"/>
  <c r="M104" i="10"/>
  <c r="M140" i="1"/>
  <c r="M143" i="10"/>
  <c r="M193" i="1"/>
  <c r="M196" i="10"/>
  <c r="M252" i="1"/>
  <c r="M255" i="10"/>
  <c r="M306" i="1"/>
  <c r="M309" i="10"/>
  <c r="M369" i="1"/>
  <c r="M372" i="10"/>
  <c r="M433" i="1"/>
  <c r="M436" i="10"/>
  <c r="M493" i="1"/>
  <c r="M496" i="10"/>
  <c r="M553" i="1"/>
  <c r="M556" i="10"/>
  <c r="M602" i="1"/>
  <c r="M605" i="10"/>
  <c r="M662" i="1"/>
  <c r="M665" i="10"/>
  <c r="M732" i="1"/>
  <c r="M735" i="10"/>
  <c r="M791" i="1"/>
  <c r="M794" i="10"/>
  <c r="M201" i="1"/>
  <c r="M204" i="10"/>
  <c r="M39" i="1"/>
  <c r="M42" i="10"/>
  <c r="M340" i="1"/>
  <c r="M343" i="10"/>
  <c r="M751" i="1"/>
  <c r="M754" i="10"/>
  <c r="M106" i="1"/>
  <c r="M109" i="10"/>
  <c r="M395" i="1"/>
  <c r="M398" i="10"/>
  <c r="M488" i="1"/>
  <c r="M491" i="10"/>
  <c r="M495" i="1"/>
  <c r="M498" i="10"/>
  <c r="M379" i="1"/>
  <c r="M382" i="10"/>
  <c r="M67" i="1"/>
  <c r="M70" i="10"/>
  <c r="M217" i="1"/>
  <c r="M220" i="10"/>
  <c r="M92" i="1"/>
  <c r="M95" i="10"/>
  <c r="M31" i="1"/>
  <c r="M34" i="10"/>
  <c r="M184" i="1"/>
  <c r="M187" i="10"/>
  <c r="M243" i="1"/>
  <c r="M246" i="10"/>
  <c r="M296" i="1"/>
  <c r="M299" i="10"/>
  <c r="M354" i="1"/>
  <c r="M357" i="10"/>
  <c r="M425" i="1"/>
  <c r="M428" i="10"/>
  <c r="M477" i="1"/>
  <c r="M480" i="10"/>
  <c r="M544" i="1"/>
  <c r="M547" i="10"/>
  <c r="M591" i="1"/>
  <c r="M594" i="10"/>
  <c r="M650" i="1"/>
  <c r="M653" i="10"/>
  <c r="M719" i="1"/>
  <c r="M722" i="10"/>
  <c r="M777" i="1"/>
  <c r="M780" i="10"/>
  <c r="M820" i="1"/>
  <c r="M823" i="10"/>
  <c r="M7" i="1"/>
  <c r="M10" i="10"/>
  <c r="M224" i="1"/>
  <c r="M227" i="10"/>
  <c r="M213" i="1"/>
  <c r="M216" i="10"/>
  <c r="M681" i="1"/>
  <c r="M684" i="10"/>
  <c r="M304" i="1"/>
  <c r="M307" i="10"/>
  <c r="M308" i="1"/>
  <c r="M311" i="10"/>
  <c r="M412" i="1"/>
  <c r="M415" i="10"/>
  <c r="M100" i="1"/>
  <c r="M103" i="10"/>
  <c r="M484" i="1"/>
  <c r="M487" i="10"/>
  <c r="M543" i="1"/>
  <c r="M546" i="10"/>
  <c r="M593" i="1"/>
  <c r="M596" i="10"/>
  <c r="M651" i="1"/>
  <c r="M654" i="10"/>
  <c r="M721" i="1"/>
  <c r="M724" i="10"/>
  <c r="M781" i="1"/>
  <c r="M784" i="10"/>
  <c r="M40" i="1"/>
  <c r="M43" i="10"/>
  <c r="M589" i="1"/>
  <c r="M592" i="10"/>
  <c r="M359" i="1"/>
  <c r="M362" i="10"/>
  <c r="M541" i="1"/>
  <c r="M544" i="10"/>
  <c r="M216" i="1"/>
  <c r="M219" i="10"/>
  <c r="M755" i="1"/>
  <c r="M758" i="10"/>
  <c r="M608" i="1"/>
  <c r="M611" i="10"/>
  <c r="B11" i="10"/>
  <c r="AC11" i="10" s="1"/>
  <c r="M18" i="34" l="1"/>
  <c r="M14" i="32"/>
  <c r="U91" i="1"/>
  <c r="U731" i="1"/>
  <c r="U646" i="1"/>
  <c r="U508" i="1"/>
  <c r="U54" i="1"/>
  <c r="U441" i="1"/>
  <c r="U166" i="1"/>
  <c r="U151" i="1"/>
  <c r="U5" i="1"/>
  <c r="U212" i="1"/>
  <c r="U42" i="1"/>
  <c r="B12" i="10"/>
  <c r="AC12" i="10" s="1"/>
  <c r="M19" i="34" l="1"/>
  <c r="M15" i="32"/>
  <c r="B13" i="10"/>
  <c r="AC13" i="10" s="1"/>
  <c r="M20" i="34" l="1"/>
  <c r="M16" i="32"/>
  <c r="B14" i="10"/>
  <c r="AC14" i="10" s="1"/>
  <c r="M21" i="34" l="1"/>
  <c r="M17" i="32"/>
  <c r="B15" i="10"/>
  <c r="AC15" i="10" s="1"/>
  <c r="M22" i="34" l="1"/>
  <c r="M18" i="32"/>
  <c r="B16" i="10"/>
  <c r="AC16" i="10" s="1"/>
  <c r="M23" i="34" l="1"/>
  <c r="M19" i="32"/>
  <c r="B17" i="10"/>
  <c r="AC17" i="10" s="1"/>
  <c r="M24" i="34" l="1"/>
  <c r="M20" i="32"/>
  <c r="B18" i="10"/>
  <c r="AC18" i="10" s="1"/>
  <c r="M25" i="34" l="1"/>
  <c r="M21" i="32"/>
  <c r="B19" i="10"/>
  <c r="AC19" i="10" s="1"/>
  <c r="M26" i="34" l="1"/>
  <c r="M22" i="32"/>
  <c r="B20" i="10"/>
  <c r="AC20" i="10" s="1"/>
  <c r="M27" i="34" l="1"/>
  <c r="M23" i="32"/>
  <c r="B21" i="10"/>
  <c r="AC21" i="10" s="1"/>
  <c r="M28" i="34" l="1"/>
  <c r="M24" i="32"/>
  <c r="B22" i="10"/>
  <c r="AC22" i="10" s="1"/>
  <c r="M29" i="34" l="1"/>
  <c r="M25" i="32"/>
  <c r="B23" i="10"/>
  <c r="AC23" i="10" s="1"/>
  <c r="M30" i="34" l="1"/>
  <c r="M26" i="32"/>
  <c r="B24" i="10"/>
  <c r="AC24" i="10" s="1"/>
  <c r="M31" i="34" l="1"/>
  <c r="M27" i="32"/>
  <c r="B25" i="10"/>
  <c r="AC25" i="10" s="1"/>
  <c r="B26" i="10" l="1"/>
  <c r="AC26" i="10" s="1"/>
  <c r="M32" i="34"/>
  <c r="M28" i="32"/>
  <c r="B27" i="10" l="1"/>
  <c r="AC27" i="10" s="1"/>
  <c r="M33" i="34"/>
  <c r="M29" i="32"/>
  <c r="B28" i="14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28" i="10" l="1"/>
  <c r="M34" i="34"/>
  <c r="M30" i="32"/>
  <c r="AD28" i="10" a="1"/>
  <c r="AD28" i="10" l="1"/>
  <c r="AC28" i="10"/>
  <c r="B29" i="10"/>
  <c r="AC29" i="10" s="1"/>
  <c r="M35" i="34"/>
  <c r="M31" i="32"/>
  <c r="B30" i="10"/>
  <c r="AC30" i="10" s="1"/>
  <c r="M36" i="34" l="1"/>
  <c r="M32" i="32"/>
  <c r="B31" i="10"/>
  <c r="AC31" i="10" s="1"/>
  <c r="M37" i="34" l="1"/>
  <c r="M33" i="32"/>
  <c r="B32" i="10"/>
  <c r="AC32" i="10" s="1"/>
  <c r="M38" i="34" l="1"/>
  <c r="M34" i="32"/>
  <c r="B33" i="10"/>
  <c r="AC33" i="10" s="1"/>
  <c r="M39" i="34" l="1"/>
  <c r="M35" i="32"/>
  <c r="B34" i="10"/>
  <c r="AC34" i="10" s="1"/>
  <c r="M40" i="34" l="1"/>
  <c r="M36" i="32"/>
  <c r="B35" i="10"/>
  <c r="AC35" i="10" s="1"/>
  <c r="M41" i="34" l="1"/>
  <c r="M37" i="32"/>
  <c r="B36" i="10"/>
  <c r="AC36" i="10" s="1"/>
  <c r="M42" i="34" l="1"/>
  <c r="M38" i="32"/>
  <c r="B37" i="10"/>
  <c r="AC37" i="10" s="1"/>
  <c r="M43" i="34" l="1"/>
  <c r="M39" i="32"/>
  <c r="B38" i="10"/>
  <c r="AC38" i="10" s="1"/>
  <c r="M44" i="34" l="1"/>
  <c r="M40" i="32"/>
  <c r="B39" i="10"/>
  <c r="AC39" i="10" s="1"/>
  <c r="M45" i="34" l="1"/>
  <c r="M41" i="32"/>
  <c r="B40" i="10"/>
  <c r="AC40" i="10" s="1"/>
  <c r="M46" i="34" l="1"/>
  <c r="M42" i="32"/>
  <c r="B41" i="10"/>
  <c r="AC41" i="10" s="1"/>
  <c r="M47" i="34" l="1"/>
  <c r="M43" i="32"/>
  <c r="B42" i="10"/>
  <c r="AC42" i="10" s="1"/>
  <c r="M48" i="34" l="1"/>
  <c r="M44" i="32"/>
  <c r="B43" i="10"/>
  <c r="AC43" i="10" s="1"/>
  <c r="M49" i="34" l="1"/>
  <c r="M45" i="32"/>
  <c r="B44" i="10"/>
  <c r="AC44" i="10" s="1"/>
  <c r="M50" i="34" l="1"/>
  <c r="M46" i="32"/>
  <c r="B45" i="10"/>
  <c r="AC45" i="10" s="1"/>
  <c r="M51" i="34" l="1"/>
  <c r="M47" i="32"/>
  <c r="B46" i="10"/>
  <c r="AC46" i="10" s="1"/>
  <c r="M52" i="34" l="1"/>
  <c r="M48" i="32"/>
  <c r="B47" i="10"/>
  <c r="AC47" i="10" s="1"/>
  <c r="M53" i="34" l="1"/>
  <c r="M49" i="32"/>
  <c r="B48" i="10"/>
  <c r="AC48" i="10" s="1"/>
  <c r="M54" i="34" l="1"/>
  <c r="M50" i="32"/>
  <c r="B49" i="10"/>
  <c r="AC49" i="10" s="1"/>
  <c r="M55" i="34" l="1"/>
  <c r="M51" i="32"/>
  <c r="B50" i="10"/>
  <c r="AC50" i="10" s="1"/>
  <c r="M56" i="34" l="1"/>
  <c r="M52" i="32"/>
  <c r="B51" i="10"/>
  <c r="AC51" i="10" s="1"/>
  <c r="M57" i="34" l="1"/>
  <c r="M53" i="32"/>
  <c r="B52" i="10"/>
  <c r="AC52" i="10" s="1"/>
  <c r="M58" i="34" l="1"/>
  <c r="M54" i="32"/>
  <c r="B53" i="10"/>
  <c r="AC53" i="10" s="1"/>
  <c r="M59" i="34" l="1"/>
  <c r="M55" i="32"/>
  <c r="B54" i="10"/>
  <c r="AC54" i="10" s="1"/>
  <c r="AD54" i="10" a="1"/>
  <c r="M60" i="34" l="1"/>
  <c r="M56" i="32"/>
  <c r="AD54" i="10"/>
  <c r="B55" i="10"/>
  <c r="AC55" i="10" s="1"/>
  <c r="M61" i="34" l="1"/>
  <c r="M57" i="32"/>
  <c r="B56" i="10"/>
  <c r="AC56" i="10" s="1"/>
  <c r="M62" i="34" l="1"/>
  <c r="M58" i="32"/>
  <c r="B57" i="10"/>
  <c r="AC57" i="10" s="1"/>
  <c r="M63" i="34" l="1"/>
  <c r="M59" i="32"/>
  <c r="B58" i="10"/>
  <c r="AC58" i="10" s="1"/>
  <c r="M64" i="34" l="1"/>
  <c r="M60" i="32"/>
  <c r="B59" i="10"/>
  <c r="AC59" i="10" s="1"/>
  <c r="M65" i="34" l="1"/>
  <c r="M61" i="32"/>
  <c r="B60" i="10"/>
  <c r="AC60" i="10" s="1"/>
  <c r="M66" i="34" l="1"/>
  <c r="M62" i="32"/>
  <c r="B61" i="10"/>
  <c r="AC61" i="10" s="1"/>
  <c r="M67" i="34" l="1"/>
  <c r="M63" i="32"/>
  <c r="B62" i="10"/>
  <c r="AC62" i="10" s="1"/>
  <c r="M68" i="34" l="1"/>
  <c r="M64" i="32"/>
  <c r="B63" i="10"/>
  <c r="AC63" i="10" s="1"/>
  <c r="M69" i="34" l="1"/>
  <c r="M65" i="32"/>
  <c r="B64" i="10"/>
  <c r="AC64" i="10" s="1"/>
  <c r="M70" i="34" l="1"/>
  <c r="M66" i="32"/>
  <c r="B65" i="10"/>
  <c r="AC65" i="10" s="1"/>
  <c r="M71" i="34" l="1"/>
  <c r="M67" i="32"/>
  <c r="B66" i="10"/>
  <c r="AC66" i="10" s="1"/>
  <c r="M72" i="34" l="1"/>
  <c r="M68" i="32"/>
  <c r="B67" i="10"/>
  <c r="AC67" i="10" s="1"/>
  <c r="AD67" i="10" a="1"/>
  <c r="M73" i="34" l="1"/>
  <c r="M69" i="32"/>
  <c r="AD67" i="10"/>
  <c r="B68" i="10"/>
  <c r="AC68" i="10" s="1"/>
  <c r="AD68" i="10" a="1"/>
  <c r="M74" i="34" l="1"/>
  <c r="M70" i="32"/>
  <c r="AD68" i="10"/>
  <c r="B69" i="10"/>
  <c r="AC69" i="10" s="1"/>
  <c r="AD69" i="10" a="1"/>
  <c r="M75" i="34" l="1"/>
  <c r="M71" i="32"/>
  <c r="AD69" i="10"/>
  <c r="B70" i="10"/>
  <c r="AC70" i="10" s="1"/>
  <c r="M76" i="34" l="1"/>
  <c r="M72" i="32"/>
  <c r="B71" i="10"/>
  <c r="AC71" i="10" s="1"/>
  <c r="M77" i="34" l="1"/>
  <c r="M73" i="32"/>
  <c r="B72" i="10"/>
  <c r="AC72" i="10" s="1"/>
  <c r="M78" i="34" l="1"/>
  <c r="M74" i="32"/>
  <c r="B73" i="10"/>
  <c r="AC73" i="10" s="1"/>
  <c r="M79" i="34" l="1"/>
  <c r="M75" i="32"/>
  <c r="B74" i="10"/>
  <c r="AC74" i="10" s="1"/>
  <c r="M80" i="34" l="1"/>
  <c r="M76" i="32"/>
  <c r="B75" i="10"/>
  <c r="AC75" i="10" s="1"/>
  <c r="AD75" i="10" a="1"/>
  <c r="M81" i="34" l="1"/>
  <c r="M77" i="32"/>
  <c r="AD75" i="10"/>
  <c r="B76" i="10"/>
  <c r="AC76" i="10" s="1"/>
  <c r="M82" i="34" l="1"/>
  <c r="M78" i="32"/>
  <c r="B77" i="10"/>
  <c r="AC77" i="10" s="1"/>
  <c r="M83" i="34" l="1"/>
  <c r="M79" i="32"/>
  <c r="B78" i="10"/>
  <c r="AC78" i="10" s="1"/>
  <c r="M84" i="34" l="1"/>
  <c r="M80" i="32"/>
  <c r="B79" i="10"/>
  <c r="AC79" i="10" s="1"/>
  <c r="AD79" i="10" a="1"/>
  <c r="M85" i="34" l="1"/>
  <c r="M81" i="32"/>
  <c r="AD79" i="10"/>
  <c r="B80" i="10"/>
  <c r="AC80" i="10" s="1"/>
  <c r="M86" i="34" l="1"/>
  <c r="M82" i="32"/>
  <c r="B81" i="10"/>
  <c r="AC81" i="10" s="1"/>
  <c r="M87" i="34" l="1"/>
  <c r="M83" i="32"/>
  <c r="B82" i="10"/>
  <c r="AC82" i="10" s="1"/>
  <c r="M88" i="34" l="1"/>
  <c r="M84" i="32"/>
  <c r="B83" i="10"/>
  <c r="AC83" i="10" s="1"/>
  <c r="M89" i="34" l="1"/>
  <c r="M85" i="32"/>
  <c r="B84" i="10"/>
  <c r="AC84" i="10" s="1"/>
  <c r="M90" i="34" l="1"/>
  <c r="M86" i="32"/>
  <c r="B85" i="10"/>
  <c r="AC85" i="10" s="1"/>
  <c r="M91" i="34" l="1"/>
  <c r="M87" i="32"/>
  <c r="B86" i="10"/>
  <c r="AC86" i="10" s="1"/>
  <c r="M92" i="34" l="1"/>
  <c r="M88" i="32"/>
  <c r="B87" i="10"/>
  <c r="AC87" i="10" s="1"/>
  <c r="M93" i="34" l="1"/>
  <c r="M89" i="32"/>
  <c r="B88" i="10"/>
  <c r="AC88" i="10" s="1"/>
  <c r="M94" i="34" l="1"/>
  <c r="M90" i="32"/>
  <c r="B89" i="10"/>
  <c r="AC89" i="10" s="1"/>
  <c r="M95" i="34" l="1"/>
  <c r="M91" i="32"/>
  <c r="B90" i="10"/>
  <c r="AC90" i="10" s="1"/>
  <c r="M96" i="34" l="1"/>
  <c r="M92" i="32"/>
  <c r="B91" i="10"/>
  <c r="AC91" i="10" s="1"/>
  <c r="M97" i="34" l="1"/>
  <c r="M93" i="32"/>
  <c r="B92" i="10"/>
  <c r="AC92" i="10" s="1"/>
  <c r="M98" i="34" l="1"/>
  <c r="M94" i="32"/>
  <c r="B93" i="10"/>
  <c r="AC93" i="10" s="1"/>
  <c r="M99" i="34" l="1"/>
  <c r="M95" i="32"/>
  <c r="B94" i="10"/>
  <c r="AC94" i="10" s="1"/>
  <c r="M100" i="34" l="1"/>
  <c r="M96" i="32"/>
  <c r="B95" i="10"/>
  <c r="AC95" i="10" s="1"/>
  <c r="AD95" i="10" a="1"/>
  <c r="M101" i="34" l="1"/>
  <c r="M97" i="32"/>
  <c r="AD95" i="10"/>
  <c r="B96" i="10"/>
  <c r="AC96" i="10" s="1"/>
  <c r="M102" i="34" l="1"/>
  <c r="M98" i="32"/>
  <c r="B97" i="10"/>
  <c r="AC97" i="10" s="1"/>
  <c r="M103" i="34" l="1"/>
  <c r="M99" i="32"/>
  <c r="B98" i="10"/>
  <c r="AC98" i="10" s="1"/>
  <c r="M104" i="34" l="1"/>
  <c r="M100" i="32"/>
  <c r="B99" i="10"/>
  <c r="AC99" i="10" s="1"/>
  <c r="M105" i="34" l="1"/>
  <c r="M101" i="32"/>
  <c r="B100" i="10"/>
  <c r="AC100" i="10" s="1"/>
  <c r="AD100" i="10" a="1"/>
  <c r="M106" i="34" l="1"/>
  <c r="M102" i="32"/>
  <c r="AD100" i="10"/>
  <c r="B101" i="10"/>
  <c r="AC101" i="10" s="1"/>
  <c r="M107" i="34" l="1"/>
  <c r="M103" i="32"/>
  <c r="B102" i="10"/>
  <c r="AC102" i="10" s="1"/>
  <c r="M108" i="34" l="1"/>
  <c r="M104" i="32"/>
  <c r="B103" i="10"/>
  <c r="AC103" i="10" s="1"/>
  <c r="M109" i="34" l="1"/>
  <c r="M105" i="32"/>
  <c r="B104" i="10"/>
  <c r="AC104" i="10" s="1"/>
  <c r="M110" i="34" l="1"/>
  <c r="M106" i="32"/>
  <c r="B105" i="10"/>
  <c r="AD105" i="10" a="1"/>
  <c r="M111" i="34" l="1"/>
  <c r="M107" i="32"/>
  <c r="AC105" i="10"/>
  <c r="AD105" i="10"/>
  <c r="B106" i="10"/>
  <c r="AC106" i="10" s="1"/>
  <c r="AD106" i="10" a="1"/>
  <c r="M112" i="34" l="1"/>
  <c r="M108" i="32"/>
  <c r="AD106" i="10"/>
  <c r="B107" i="10"/>
  <c r="AC107" i="10" s="1"/>
  <c r="M113" i="34" l="1"/>
  <c r="M109" i="32"/>
  <c r="B108" i="10"/>
  <c r="AC108" i="10" s="1"/>
  <c r="M114" i="34" l="1"/>
  <c r="M110" i="32"/>
  <c r="B109" i="10"/>
  <c r="AC109" i="10" s="1"/>
  <c r="M115" i="34" l="1"/>
  <c r="M111" i="32"/>
  <c r="B110" i="10"/>
  <c r="AC110" i="10" s="1"/>
  <c r="M116" i="34" l="1"/>
  <c r="M112" i="32"/>
  <c r="B111" i="10"/>
  <c r="AC111" i="10" s="1"/>
  <c r="AD111" i="10" a="1"/>
  <c r="M117" i="34" l="1"/>
  <c r="M113" i="32"/>
  <c r="AD111" i="10"/>
  <c r="B112" i="10"/>
  <c r="AC112" i="10" s="1"/>
  <c r="AD112" i="10" a="1"/>
  <c r="M118" i="34" l="1"/>
  <c r="M114" i="32"/>
  <c r="AD112" i="10"/>
  <c r="B113" i="10"/>
  <c r="AC113" i="10" s="1"/>
  <c r="M119" i="34" l="1"/>
  <c r="M115" i="32"/>
  <c r="B114" i="10"/>
  <c r="AC114" i="10" s="1"/>
  <c r="M120" i="34" l="1"/>
  <c r="M116" i="32"/>
  <c r="B115" i="10"/>
  <c r="AC115" i="10" s="1"/>
  <c r="M121" i="34" l="1"/>
  <c r="M117" i="32"/>
  <c r="B116" i="10"/>
  <c r="AC116" i="10" s="1"/>
  <c r="M122" i="34" l="1"/>
  <c r="M118" i="32"/>
  <c r="B117" i="10"/>
  <c r="AC117" i="10" s="1"/>
  <c r="M123" i="34" l="1"/>
  <c r="M119" i="32"/>
  <c r="B118" i="10"/>
  <c r="AC118" i="10" s="1"/>
  <c r="M124" i="34" l="1"/>
  <c r="M120" i="32"/>
  <c r="B119" i="10"/>
  <c r="AC119" i="10" s="1"/>
  <c r="M125" i="34" l="1"/>
  <c r="M121" i="32"/>
  <c r="B120" i="10"/>
  <c r="AC120" i="10" s="1"/>
  <c r="M126" i="34" l="1"/>
  <c r="M122" i="32"/>
  <c r="B121" i="10"/>
  <c r="AC121" i="10" s="1"/>
  <c r="M127" i="34" l="1"/>
  <c r="M123" i="32"/>
  <c r="B122" i="10"/>
  <c r="AC122" i="10" s="1"/>
  <c r="M128" i="34" l="1"/>
  <c r="M124" i="32"/>
  <c r="B123" i="10"/>
  <c r="AC123" i="10" s="1"/>
  <c r="M129" i="34" l="1"/>
  <c r="M125" i="32"/>
  <c r="B124" i="10"/>
  <c r="AC124" i="10" s="1"/>
  <c r="M130" i="34" l="1"/>
  <c r="M126" i="32"/>
  <c r="B125" i="10"/>
  <c r="AC125" i="10" s="1"/>
  <c r="M131" i="34" l="1"/>
  <c r="M127" i="32"/>
  <c r="B126" i="10"/>
  <c r="AC126" i="10" s="1"/>
  <c r="M132" i="34" l="1"/>
  <c r="M128" i="32"/>
  <c r="B127" i="10"/>
  <c r="AC127" i="10" s="1"/>
  <c r="M133" i="34" l="1"/>
  <c r="M129" i="32"/>
  <c r="B128" i="10"/>
  <c r="AC128" i="10" s="1"/>
  <c r="M134" i="34" l="1"/>
  <c r="M130" i="32"/>
  <c r="B129" i="10"/>
  <c r="AC129" i="10" s="1"/>
  <c r="M135" i="34" l="1"/>
  <c r="M131" i="32"/>
  <c r="B130" i="10"/>
  <c r="AC130" i="10" s="1"/>
  <c r="M136" i="34" l="1"/>
  <c r="M132" i="32"/>
  <c r="B131" i="10"/>
  <c r="AC131" i="10" s="1"/>
  <c r="M137" i="34" l="1"/>
  <c r="M133" i="32"/>
  <c r="B132" i="10"/>
  <c r="AC132" i="10" s="1"/>
  <c r="AD132" i="10" a="1"/>
  <c r="M138" i="34" l="1"/>
  <c r="M134" i="32"/>
  <c r="AD132" i="10"/>
  <c r="B133" i="10"/>
  <c r="AC133" i="10" s="1"/>
  <c r="AD133" i="10" a="1"/>
  <c r="M139" i="34" l="1"/>
  <c r="M135" i="32"/>
  <c r="AD133" i="10"/>
  <c r="B134" i="10"/>
  <c r="AC134" i="10" s="1"/>
  <c r="M140" i="34" l="1"/>
  <c r="M136" i="32"/>
  <c r="B135" i="10"/>
  <c r="AC135" i="10" s="1"/>
  <c r="M141" i="34" l="1"/>
  <c r="M137" i="32"/>
  <c r="B136" i="10"/>
  <c r="AC136" i="10" s="1"/>
  <c r="M142" i="34" l="1"/>
  <c r="M138" i="32"/>
  <c r="B137" i="10"/>
  <c r="AC137" i="10" s="1"/>
  <c r="M143" i="34" l="1"/>
  <c r="M139" i="32"/>
  <c r="B138" i="10"/>
  <c r="AC138" i="10" s="1"/>
  <c r="M144" i="34" l="1"/>
  <c r="M140" i="32"/>
  <c r="B139" i="10"/>
  <c r="AC139" i="10" s="1"/>
  <c r="M145" i="34" l="1"/>
  <c r="M141" i="32"/>
  <c r="B140" i="10"/>
  <c r="AC140" i="10" s="1"/>
  <c r="M146" i="34" l="1"/>
  <c r="M142" i="32"/>
  <c r="B141" i="10"/>
  <c r="AC141" i="10" s="1"/>
  <c r="M147" i="34" l="1"/>
  <c r="M143" i="32"/>
  <c r="B142" i="10"/>
  <c r="AC142" i="10" s="1"/>
  <c r="AD142" i="10" a="1"/>
  <c r="M148" i="34" l="1"/>
  <c r="M144" i="32"/>
  <c r="AD142" i="10"/>
  <c r="B143" i="10"/>
  <c r="AC143" i="10" s="1"/>
  <c r="M149" i="34" l="1"/>
  <c r="M145" i="32"/>
  <c r="B144" i="10"/>
  <c r="AC144" i="10" s="1"/>
  <c r="M150" i="34" l="1"/>
  <c r="M146" i="32"/>
  <c r="B145" i="10"/>
  <c r="AC145" i="10" s="1"/>
  <c r="AD145" i="10" a="1"/>
  <c r="M151" i="34" l="1"/>
  <c r="M147" i="32"/>
  <c r="AD145" i="10"/>
  <c r="B146" i="10"/>
  <c r="AC146" i="10" s="1"/>
  <c r="AD146" i="10" a="1"/>
  <c r="M152" i="34" l="1"/>
  <c r="M148" i="32"/>
  <c r="AD146" i="10"/>
  <c r="B147" i="10"/>
  <c r="AC147" i="10" s="1"/>
  <c r="M153" i="34" l="1"/>
  <c r="M149" i="32"/>
  <c r="B148" i="10"/>
  <c r="AC148" i="10" s="1"/>
  <c r="M154" i="34" l="1"/>
  <c r="M150" i="32"/>
  <c r="B149" i="10"/>
  <c r="AC149" i="10" s="1"/>
  <c r="AD149" i="10" a="1"/>
  <c r="M155" i="34" l="1"/>
  <c r="M151" i="32"/>
  <c r="AD149" i="10"/>
  <c r="B150" i="10"/>
  <c r="AC150" i="10" s="1"/>
  <c r="M156" i="34" l="1"/>
  <c r="M152" i="32"/>
  <c r="B151" i="10"/>
  <c r="AC151" i="10" s="1"/>
  <c r="M157" i="34" l="1"/>
  <c r="M153" i="32"/>
  <c r="B152" i="10"/>
  <c r="AC152" i="10" s="1"/>
  <c r="M158" i="34" l="1"/>
  <c r="M154" i="32"/>
  <c r="B153" i="10"/>
  <c r="AC153" i="10" s="1"/>
  <c r="M159" i="34" l="1"/>
  <c r="M155" i="32"/>
  <c r="B154" i="10"/>
  <c r="AC154" i="10" s="1"/>
  <c r="M160" i="34" l="1"/>
  <c r="M156" i="32"/>
  <c r="B155" i="10"/>
  <c r="AC155" i="10" s="1"/>
  <c r="M161" i="34" l="1"/>
  <c r="M157" i="32"/>
  <c r="B156" i="10"/>
  <c r="AC156" i="10" s="1"/>
  <c r="M162" i="34" l="1"/>
  <c r="M158" i="32"/>
  <c r="B157" i="10"/>
  <c r="AC157" i="10" s="1"/>
  <c r="M163" i="34" l="1"/>
  <c r="M159" i="32"/>
  <c r="B158" i="10"/>
  <c r="AC158" i="10" s="1"/>
  <c r="M164" i="34" l="1"/>
  <c r="M160" i="32"/>
  <c r="B159" i="10"/>
  <c r="AC159" i="10" s="1"/>
  <c r="AD159" i="10" a="1"/>
  <c r="M165" i="34" l="1"/>
  <c r="M161" i="32"/>
  <c r="AD159" i="10"/>
  <c r="B160" i="10"/>
  <c r="AC160" i="10" s="1"/>
  <c r="M166" i="34" l="1"/>
  <c r="M162" i="32"/>
  <c r="B161" i="10"/>
  <c r="AC161" i="10" s="1"/>
  <c r="M167" i="34" l="1"/>
  <c r="M163" i="32"/>
  <c r="B162" i="10"/>
  <c r="AC162" i="10" s="1"/>
  <c r="M168" i="34" l="1"/>
  <c r="M164" i="32"/>
  <c r="B163" i="10"/>
  <c r="AC163" i="10" s="1"/>
  <c r="M169" i="34" l="1"/>
  <c r="M165" i="32"/>
  <c r="B164" i="10"/>
  <c r="AC164" i="10" s="1"/>
  <c r="M170" i="34" l="1"/>
  <c r="M166" i="32"/>
  <c r="B165" i="10"/>
  <c r="AC165" i="10" s="1"/>
  <c r="AD165" i="10" a="1"/>
  <c r="M171" i="34" l="1"/>
  <c r="M167" i="32"/>
  <c r="AD165" i="10"/>
  <c r="B166" i="10"/>
  <c r="AC166" i="10" s="1"/>
  <c r="M172" i="34" l="1"/>
  <c r="M168" i="32"/>
  <c r="B167" i="10"/>
  <c r="AC167" i="10" s="1"/>
  <c r="M173" i="34" l="1"/>
  <c r="M169" i="32"/>
  <c r="B168" i="10"/>
  <c r="AC168" i="10" s="1"/>
  <c r="AD168" i="10" a="1"/>
  <c r="M174" i="34" l="1"/>
  <c r="M170" i="32"/>
  <c r="AD168" i="10"/>
  <c r="B169" i="10"/>
  <c r="AC169" i="10" s="1"/>
  <c r="M175" i="34" l="1"/>
  <c r="M171" i="32"/>
  <c r="B170" i="10"/>
  <c r="AC170" i="10" s="1"/>
  <c r="M176" i="34" l="1"/>
  <c r="M172" i="32"/>
  <c r="B171" i="10"/>
  <c r="AC171" i="10" s="1"/>
  <c r="M177" i="34" l="1"/>
  <c r="M173" i="32"/>
  <c r="B172" i="10"/>
  <c r="AC172" i="10" s="1"/>
  <c r="M178" i="34" l="1"/>
  <c r="M174" i="32"/>
  <c r="B173" i="10"/>
  <c r="AC173" i="10" s="1"/>
  <c r="M179" i="34" l="1"/>
  <c r="M175" i="32"/>
  <c r="B174" i="10"/>
  <c r="AC174" i="10" s="1"/>
  <c r="M180" i="34" l="1"/>
  <c r="M176" i="32"/>
  <c r="B175" i="10"/>
  <c r="AC175" i="10" s="1"/>
  <c r="M181" i="34" l="1"/>
  <c r="M177" i="32"/>
  <c r="B176" i="10"/>
  <c r="AC176" i="10" s="1"/>
  <c r="M182" i="34" l="1"/>
  <c r="M178" i="32"/>
  <c r="B177" i="10"/>
  <c r="AC177" i="10" s="1"/>
  <c r="M183" i="34" l="1"/>
  <c r="M179" i="32"/>
  <c r="B178" i="10"/>
  <c r="AC178" i="10" s="1"/>
  <c r="M184" i="34" l="1"/>
  <c r="M180" i="32"/>
  <c r="B179" i="10"/>
  <c r="AC179" i="10" s="1"/>
  <c r="M185" i="34" l="1"/>
  <c r="M181" i="32"/>
  <c r="B180" i="10"/>
  <c r="AC180" i="10" s="1"/>
  <c r="M186" i="34" l="1"/>
  <c r="M182" i="32"/>
  <c r="B181" i="10"/>
  <c r="AC181" i="10" s="1"/>
  <c r="M187" i="34" l="1"/>
  <c r="M183" i="32"/>
  <c r="B182" i="10"/>
  <c r="AC182" i="10" s="1"/>
  <c r="AD182" i="10" a="1"/>
  <c r="M188" i="34" l="1"/>
  <c r="M184" i="32"/>
  <c r="AD182" i="10"/>
  <c r="B183" i="10"/>
  <c r="AC183" i="10" s="1"/>
  <c r="M189" i="34" l="1"/>
  <c r="M185" i="32"/>
  <c r="B184" i="10"/>
  <c r="AC184" i="10" s="1"/>
  <c r="M190" i="34" l="1"/>
  <c r="M186" i="32"/>
  <c r="B185" i="10"/>
  <c r="AC185" i="10" s="1"/>
  <c r="M191" i="34" l="1"/>
  <c r="M187" i="32"/>
  <c r="B186" i="10"/>
  <c r="AC186" i="10" s="1"/>
  <c r="AD186" i="10" a="1"/>
  <c r="M192" i="34" l="1"/>
  <c r="M188" i="32"/>
  <c r="AD186" i="10"/>
  <c r="B187" i="10"/>
  <c r="AC187" i="10" s="1"/>
  <c r="M193" i="34" l="1"/>
  <c r="M189" i="32"/>
  <c r="B188" i="10"/>
  <c r="AC188" i="10" s="1"/>
  <c r="M194" i="34" l="1"/>
  <c r="M190" i="32"/>
  <c r="B189" i="10"/>
  <c r="AC189" i="10" s="1"/>
  <c r="M195" i="34" l="1"/>
  <c r="M191" i="32"/>
  <c r="B190" i="10"/>
  <c r="AC190" i="10" s="1"/>
  <c r="M196" i="34" l="1"/>
  <c r="M192" i="32"/>
  <c r="B191" i="10"/>
  <c r="AC191" i="10" s="1"/>
  <c r="M197" i="34" l="1"/>
  <c r="M193" i="32"/>
  <c r="B192" i="10"/>
  <c r="AC192" i="10" s="1"/>
  <c r="M198" i="34" l="1"/>
  <c r="M194" i="32"/>
  <c r="B193" i="10"/>
  <c r="AC193" i="10" s="1"/>
  <c r="M199" i="34" l="1"/>
  <c r="M195" i="32"/>
  <c r="B194" i="10"/>
  <c r="AC194" i="10" s="1"/>
  <c r="M200" i="34" l="1"/>
  <c r="M196" i="32"/>
  <c r="B195" i="10"/>
  <c r="AC195" i="10" s="1"/>
  <c r="M201" i="34" l="1"/>
  <c r="M197" i="32"/>
  <c r="B196" i="10"/>
  <c r="AC196" i="10" s="1"/>
  <c r="M202" i="34" l="1"/>
  <c r="M198" i="32"/>
  <c r="B197" i="10"/>
  <c r="AC197" i="10" s="1"/>
  <c r="M203" i="34" l="1"/>
  <c r="M199" i="32"/>
  <c r="B198" i="10"/>
  <c r="AC198" i="10" s="1"/>
  <c r="M204" i="34" l="1"/>
  <c r="M200" i="32"/>
  <c r="B199" i="10"/>
  <c r="AC199" i="10" s="1"/>
  <c r="M205" i="34" l="1"/>
  <c r="M201" i="32"/>
  <c r="B200" i="10"/>
  <c r="AC200" i="10" s="1"/>
  <c r="M206" i="34" l="1"/>
  <c r="M202" i="32"/>
  <c r="B201" i="10"/>
  <c r="AC201" i="10" s="1"/>
  <c r="M207" i="34" l="1"/>
  <c r="M203" i="32"/>
  <c r="B202" i="10"/>
  <c r="AC202" i="10" s="1"/>
  <c r="M208" i="34" l="1"/>
  <c r="M204" i="32"/>
  <c r="B203" i="10"/>
  <c r="AC203" i="10" s="1"/>
  <c r="M209" i="34" l="1"/>
  <c r="M205" i="32"/>
  <c r="B204" i="10"/>
  <c r="AC204" i="10" s="1"/>
  <c r="M210" i="34" l="1"/>
  <c r="M206" i="32"/>
  <c r="B205" i="10"/>
  <c r="AC205" i="10" s="1"/>
  <c r="M211" i="34" l="1"/>
  <c r="M207" i="32"/>
  <c r="B206" i="10"/>
  <c r="AC206" i="10" s="1"/>
  <c r="M212" i="34" l="1"/>
  <c r="M208" i="32"/>
  <c r="B207" i="10"/>
  <c r="AC207" i="10" s="1"/>
  <c r="M213" i="34" l="1"/>
  <c r="M209" i="32"/>
  <c r="B208" i="10"/>
  <c r="AC208" i="10" s="1"/>
  <c r="M214" i="34" l="1"/>
  <c r="M210" i="32"/>
  <c r="B209" i="10"/>
  <c r="AC209" i="10" s="1"/>
  <c r="M215" i="34" l="1"/>
  <c r="M211" i="32"/>
  <c r="B210" i="10"/>
  <c r="AC210" i="10" s="1"/>
  <c r="M216" i="34" l="1"/>
  <c r="M212" i="32"/>
  <c r="B211" i="10"/>
  <c r="AC211" i="10" s="1"/>
  <c r="M217" i="34" l="1"/>
  <c r="M213" i="32"/>
  <c r="B212" i="10"/>
  <c r="AC212" i="10" s="1"/>
  <c r="AD212" i="10" a="1"/>
  <c r="M218" i="34" l="1"/>
  <c r="M214" i="32"/>
  <c r="AD212" i="10"/>
  <c r="B213" i="10"/>
  <c r="AC213" i="10" s="1"/>
  <c r="M219" i="34" l="1"/>
  <c r="M215" i="32"/>
  <c r="B214" i="10"/>
  <c r="AC214" i="10" s="1"/>
  <c r="M220" i="34" l="1"/>
  <c r="M216" i="32"/>
  <c r="B215" i="10"/>
  <c r="AC215" i="10" s="1"/>
  <c r="M221" i="34" l="1"/>
  <c r="M217" i="32"/>
  <c r="B216" i="10"/>
  <c r="AC216" i="10" s="1"/>
  <c r="M222" i="34" l="1"/>
  <c r="M218" i="32"/>
  <c r="B217" i="10"/>
  <c r="AC217" i="10" s="1"/>
  <c r="M223" i="34" l="1"/>
  <c r="M219" i="32"/>
  <c r="B218" i="10"/>
  <c r="AC218" i="10" s="1"/>
  <c r="M224" i="34" l="1"/>
  <c r="M220" i="32"/>
  <c r="B219" i="10"/>
  <c r="AC219" i="10" s="1"/>
  <c r="M225" i="34" l="1"/>
  <c r="M221" i="32"/>
  <c r="B220" i="10"/>
  <c r="AC220" i="10" s="1"/>
  <c r="M226" i="34" l="1"/>
  <c r="M222" i="32"/>
  <c r="B221" i="10"/>
  <c r="AC221" i="10" s="1"/>
  <c r="M227" i="34" l="1"/>
  <c r="M223" i="32"/>
  <c r="B222" i="10"/>
  <c r="AC222" i="10" s="1"/>
  <c r="AD222" i="10" a="1"/>
  <c r="M228" i="34" l="1"/>
  <c r="M224" i="32"/>
  <c r="AD222" i="10"/>
  <c r="B223" i="10"/>
  <c r="AC223" i="10" s="1"/>
  <c r="M229" i="34" l="1"/>
  <c r="M225" i="32"/>
  <c r="B224" i="10"/>
  <c r="AC224" i="10" s="1"/>
  <c r="M230" i="34" l="1"/>
  <c r="M226" i="32"/>
  <c r="B225" i="10"/>
  <c r="AC225" i="10" s="1"/>
  <c r="M231" i="34" l="1"/>
  <c r="M227" i="32"/>
  <c r="B226" i="10"/>
  <c r="AC226" i="10" s="1"/>
  <c r="M232" i="34" l="1"/>
  <c r="M228" i="32"/>
  <c r="B227" i="10"/>
  <c r="AC227" i="10" s="1"/>
  <c r="M233" i="34" l="1"/>
  <c r="M229" i="32"/>
  <c r="B228" i="10"/>
  <c r="AC228" i="10" s="1"/>
  <c r="M234" i="34" l="1"/>
  <c r="M230" i="32"/>
  <c r="B229" i="10"/>
  <c r="AC229" i="10" s="1"/>
  <c r="AD229" i="10" a="1"/>
  <c r="M235" i="34" l="1"/>
  <c r="M231" i="32"/>
  <c r="AD229" i="10"/>
  <c r="B230" i="10"/>
  <c r="AD230" i="10" a="1"/>
  <c r="AD230" i="10" l="1"/>
  <c r="AC230" i="10"/>
  <c r="M236" i="34"/>
  <c r="M232" i="32"/>
  <c r="B231" i="10"/>
  <c r="AC231" i="10" s="1"/>
  <c r="M237" i="34" l="1"/>
  <c r="M233" i="32"/>
  <c r="B232" i="10"/>
  <c r="AC232" i="10" s="1"/>
  <c r="M238" i="34" l="1"/>
  <c r="M234" i="32"/>
  <c r="B233" i="10"/>
  <c r="AC233" i="10" s="1"/>
  <c r="M239" i="34" l="1"/>
  <c r="M235" i="32"/>
  <c r="B234" i="10"/>
  <c r="AC234" i="10" s="1"/>
  <c r="M240" i="34" l="1"/>
  <c r="M236" i="32"/>
  <c r="B235" i="10"/>
  <c r="AC235" i="10" s="1"/>
  <c r="M241" i="34" l="1"/>
  <c r="M237" i="32"/>
  <c r="B236" i="10"/>
  <c r="AC236" i="10" s="1"/>
  <c r="AD236" i="10" a="1"/>
  <c r="M242" i="34" l="1"/>
  <c r="M238" i="32"/>
  <c r="AD236" i="10"/>
  <c r="B237" i="10"/>
  <c r="AC237" i="10" s="1"/>
  <c r="AD237" i="10" a="1"/>
  <c r="M243" i="34" l="1"/>
  <c r="M239" i="32"/>
  <c r="AD237" i="10"/>
  <c r="B238" i="10"/>
  <c r="AC238" i="10" s="1"/>
  <c r="M244" i="34" l="1"/>
  <c r="M240" i="32"/>
  <c r="B239" i="10"/>
  <c r="AC239" i="10" s="1"/>
  <c r="M245" i="34" l="1"/>
  <c r="M241" i="32"/>
  <c r="B240" i="10"/>
  <c r="AC240" i="10" s="1"/>
  <c r="M246" i="34" l="1"/>
  <c r="M242" i="32"/>
  <c r="B241" i="10"/>
  <c r="AC241" i="10" s="1"/>
  <c r="M247" i="34" l="1"/>
  <c r="M243" i="32"/>
  <c r="B242" i="10"/>
  <c r="AC242" i="10" s="1"/>
  <c r="M248" i="34" l="1"/>
  <c r="M244" i="32"/>
  <c r="B243" i="10"/>
  <c r="AC243" i="10" s="1"/>
  <c r="M249" i="34" l="1"/>
  <c r="M245" i="32"/>
  <c r="B244" i="10"/>
  <c r="AC244" i="10" s="1"/>
  <c r="M250" i="34" l="1"/>
  <c r="M246" i="32"/>
  <c r="B245" i="10"/>
  <c r="AC245" i="10" s="1"/>
  <c r="M251" i="34" l="1"/>
  <c r="M247" i="32"/>
  <c r="B246" i="10"/>
  <c r="AC246" i="10" s="1"/>
  <c r="M252" i="34" l="1"/>
  <c r="M248" i="32"/>
  <c r="B247" i="10"/>
  <c r="AC247" i="10" s="1"/>
  <c r="M253" i="34" l="1"/>
  <c r="M249" i="32"/>
  <c r="B248" i="10"/>
  <c r="AC248" i="10" s="1"/>
  <c r="M254" i="34" l="1"/>
  <c r="M250" i="32"/>
  <c r="B249" i="10"/>
  <c r="AC249" i="10" s="1"/>
  <c r="M255" i="34" l="1"/>
  <c r="M251" i="32"/>
  <c r="B250" i="10"/>
  <c r="AC250" i="10" s="1"/>
  <c r="M256" i="34" l="1"/>
  <c r="M252" i="32"/>
  <c r="B251" i="10"/>
  <c r="AC251" i="10" s="1"/>
  <c r="AD251" i="10" a="1"/>
  <c r="M257" i="34" l="1"/>
  <c r="M253" i="32"/>
  <c r="AD251" i="10"/>
  <c r="B252" i="10"/>
  <c r="AC252" i="10" s="1"/>
  <c r="M258" i="34" l="1"/>
  <c r="M254" i="32"/>
  <c r="B253" i="10"/>
  <c r="AC253" i="10" s="1"/>
  <c r="M259" i="34" l="1"/>
  <c r="M255" i="32"/>
  <c r="B254" i="10"/>
  <c r="AC254" i="10" s="1"/>
  <c r="M260" i="34" l="1"/>
  <c r="M256" i="32"/>
  <c r="B255" i="10"/>
  <c r="AC255" i="10" s="1"/>
  <c r="M261" i="34" l="1"/>
  <c r="M257" i="32"/>
  <c r="B256" i="10"/>
  <c r="AC256" i="10" s="1"/>
  <c r="M262" i="34" l="1"/>
  <c r="M258" i="32"/>
  <c r="B257" i="10"/>
  <c r="AC257" i="10" s="1"/>
  <c r="M263" i="34" l="1"/>
  <c r="M259" i="32"/>
  <c r="B258" i="10"/>
  <c r="AC258" i="10" s="1"/>
  <c r="M264" i="34" l="1"/>
  <c r="M260" i="32"/>
  <c r="B259" i="10"/>
  <c r="AC259" i="10" s="1"/>
  <c r="M265" i="34" l="1"/>
  <c r="M261" i="32"/>
  <c r="B260" i="10"/>
  <c r="AC260" i="10" s="1"/>
  <c r="AD260" i="10" a="1"/>
  <c r="M266" i="34" l="1"/>
  <c r="M262" i="32"/>
  <c r="AD260" i="10"/>
  <c r="B261" i="10"/>
  <c r="AC261" i="10" s="1"/>
  <c r="M267" i="34" l="1"/>
  <c r="M263" i="32"/>
  <c r="B262" i="10"/>
  <c r="AC262" i="10" s="1"/>
  <c r="M268" i="34" l="1"/>
  <c r="M264" i="32"/>
  <c r="B263" i="10"/>
  <c r="AC263" i="10" s="1"/>
  <c r="M269" i="34" l="1"/>
  <c r="M265" i="32"/>
  <c r="B264" i="10"/>
  <c r="AC264" i="10" s="1"/>
  <c r="M270" i="34" l="1"/>
  <c r="M266" i="32"/>
  <c r="B265" i="10"/>
  <c r="AC265" i="10" s="1"/>
  <c r="M271" i="34" l="1"/>
  <c r="M267" i="32"/>
  <c r="B266" i="10"/>
  <c r="AC266" i="10" s="1"/>
  <c r="M272" i="34" l="1"/>
  <c r="M268" i="32"/>
  <c r="B267" i="10"/>
  <c r="AC267" i="10" s="1"/>
  <c r="M273" i="34" l="1"/>
  <c r="M269" i="32"/>
  <c r="B268" i="10"/>
  <c r="AC268" i="10" s="1"/>
  <c r="M274" i="34" l="1"/>
  <c r="M270" i="32"/>
  <c r="B269" i="10"/>
  <c r="AC269" i="10" s="1"/>
  <c r="M275" i="34" l="1"/>
  <c r="M271" i="32"/>
  <c r="B270" i="10"/>
  <c r="AC270" i="10" s="1"/>
  <c r="M276" i="34" l="1"/>
  <c r="M272" i="32"/>
  <c r="B271" i="10"/>
  <c r="AC271" i="10" s="1"/>
  <c r="M277" i="34" l="1"/>
  <c r="M273" i="32"/>
  <c r="B272" i="10"/>
  <c r="AC272" i="10" s="1"/>
  <c r="M278" i="34" l="1"/>
  <c r="M274" i="32"/>
  <c r="B273" i="10"/>
  <c r="AC273" i="10" s="1"/>
  <c r="M279" i="34" l="1"/>
  <c r="M275" i="32"/>
  <c r="B274" i="10"/>
  <c r="AC274" i="10" s="1"/>
  <c r="M280" i="34" l="1"/>
  <c r="M276" i="32"/>
  <c r="B275" i="10"/>
  <c r="AC275" i="10" s="1"/>
  <c r="M281" i="34" l="1"/>
  <c r="M277" i="32"/>
  <c r="B276" i="10"/>
  <c r="AC276" i="10" s="1"/>
  <c r="M282" i="34" l="1"/>
  <c r="M278" i="32"/>
  <c r="B277" i="10"/>
  <c r="AC277" i="10" s="1"/>
  <c r="M283" i="34" l="1"/>
  <c r="M279" i="32"/>
  <c r="B278" i="10"/>
  <c r="AC278" i="10" s="1"/>
  <c r="M284" i="34" l="1"/>
  <c r="M280" i="32"/>
  <c r="B279" i="10"/>
  <c r="AC279" i="10" s="1"/>
  <c r="M285" i="34" l="1"/>
  <c r="M281" i="32"/>
  <c r="B280" i="10"/>
  <c r="AC280" i="10" s="1"/>
  <c r="M286" i="34" l="1"/>
  <c r="M282" i="32"/>
  <c r="B281" i="10"/>
  <c r="AC281" i="10" s="1"/>
  <c r="M287" i="34" l="1"/>
  <c r="M283" i="32"/>
  <c r="B282" i="10"/>
  <c r="AC282" i="10" s="1"/>
  <c r="M288" i="34" l="1"/>
  <c r="M284" i="32"/>
  <c r="B283" i="10"/>
  <c r="AC283" i="10" s="1"/>
  <c r="M289" i="34" l="1"/>
  <c r="M285" i="32"/>
  <c r="B284" i="10"/>
  <c r="AC284" i="10" s="1"/>
  <c r="M290" i="34" l="1"/>
  <c r="M286" i="32"/>
  <c r="B285" i="10"/>
  <c r="AC285" i="10" s="1"/>
  <c r="M291" i="34" l="1"/>
  <c r="M287" i="32"/>
  <c r="B286" i="10"/>
  <c r="AC286" i="10" s="1"/>
  <c r="AD286" i="10" a="1"/>
  <c r="M292" i="34" l="1"/>
  <c r="M288" i="32"/>
  <c r="AD286" i="10"/>
  <c r="B287" i="10"/>
  <c r="AC287" i="10" s="1"/>
  <c r="AD287" i="10" a="1"/>
  <c r="M293" i="34" l="1"/>
  <c r="M289" i="32"/>
  <c r="AD287" i="10"/>
  <c r="B288" i="10"/>
  <c r="AC288" i="10" s="1"/>
  <c r="M294" i="34" l="1"/>
  <c r="M290" i="32"/>
  <c r="B289" i="10"/>
  <c r="AC289" i="10" s="1"/>
  <c r="M295" i="34" l="1"/>
  <c r="M291" i="32"/>
  <c r="B290" i="10"/>
  <c r="AC290" i="10" s="1"/>
  <c r="M296" i="34" l="1"/>
  <c r="M292" i="32"/>
  <c r="B291" i="10"/>
  <c r="AC291" i="10" s="1"/>
  <c r="M297" i="34" l="1"/>
  <c r="M293" i="32"/>
  <c r="B292" i="10"/>
  <c r="AC292" i="10" s="1"/>
  <c r="M298" i="34" l="1"/>
  <c r="M294" i="32"/>
  <c r="B293" i="10"/>
  <c r="AC293" i="10" s="1"/>
  <c r="M299" i="34" l="1"/>
  <c r="M295" i="32"/>
  <c r="B294" i="10"/>
  <c r="AC294" i="10" s="1"/>
  <c r="M300" i="34" l="1"/>
  <c r="M296" i="32"/>
  <c r="B295" i="10"/>
  <c r="AC295" i="10" s="1"/>
  <c r="M301" i="34" l="1"/>
  <c r="M297" i="32"/>
  <c r="B296" i="10"/>
  <c r="AC296" i="10" s="1"/>
  <c r="M302" i="34" l="1"/>
  <c r="M298" i="32"/>
  <c r="B297" i="10"/>
  <c r="AC297" i="10" s="1"/>
  <c r="M303" i="34" l="1"/>
  <c r="M299" i="32"/>
  <c r="B298" i="10"/>
  <c r="AC298" i="10" s="1"/>
  <c r="M304" i="34" l="1"/>
  <c r="M300" i="32"/>
  <c r="B299" i="10"/>
  <c r="AC299" i="10" s="1"/>
  <c r="M305" i="34" l="1"/>
  <c r="M301" i="32"/>
  <c r="B300" i="10"/>
  <c r="AC300" i="10" s="1"/>
  <c r="M306" i="34" l="1"/>
  <c r="M302" i="32"/>
  <c r="B301" i="10"/>
  <c r="AC301" i="10" s="1"/>
  <c r="M307" i="34" l="1"/>
  <c r="M303" i="32"/>
  <c r="B302" i="10"/>
  <c r="AC302" i="10" s="1"/>
  <c r="M308" i="34" l="1"/>
  <c r="M304" i="32"/>
  <c r="B303" i="10"/>
  <c r="AC303" i="10" s="1"/>
  <c r="M309" i="34" l="1"/>
  <c r="M305" i="32"/>
  <c r="B304" i="10"/>
  <c r="AC304" i="10" s="1"/>
  <c r="M310" i="34" l="1"/>
  <c r="M306" i="32"/>
  <c r="B305" i="10"/>
  <c r="AC305" i="10" s="1"/>
  <c r="M311" i="34" l="1"/>
  <c r="M307" i="32"/>
  <c r="B306" i="10"/>
  <c r="AC306" i="10" s="1"/>
  <c r="M312" i="34" l="1"/>
  <c r="M308" i="32"/>
  <c r="B307" i="10"/>
  <c r="AC307" i="10" s="1"/>
  <c r="AD307" i="10" a="1"/>
  <c r="M313" i="34" l="1"/>
  <c r="M309" i="32"/>
  <c r="AD307" i="10"/>
  <c r="B308" i="10"/>
  <c r="AC308" i="10" s="1"/>
  <c r="M314" i="34" l="1"/>
  <c r="M310" i="32"/>
  <c r="B309" i="10"/>
  <c r="AC309" i="10" s="1"/>
  <c r="AD309" i="10" a="1"/>
  <c r="M315" i="34" l="1"/>
  <c r="M311" i="32"/>
  <c r="AD309" i="10"/>
  <c r="B310" i="10"/>
  <c r="AC310" i="10" s="1"/>
  <c r="M316" i="34" l="1"/>
  <c r="M312" i="32"/>
  <c r="B311" i="10"/>
  <c r="AC311" i="10" s="1"/>
  <c r="M317" i="34" l="1"/>
  <c r="M313" i="32"/>
  <c r="B312" i="10"/>
  <c r="AC312" i="10" s="1"/>
  <c r="M318" i="34" l="1"/>
  <c r="M314" i="32"/>
  <c r="B313" i="10"/>
  <c r="AC313" i="10" s="1"/>
  <c r="M319" i="34" l="1"/>
  <c r="M315" i="32"/>
  <c r="B314" i="10"/>
  <c r="AC314" i="10" s="1"/>
  <c r="M320" i="34" l="1"/>
  <c r="M316" i="32"/>
  <c r="B315" i="10"/>
  <c r="AC315" i="10" s="1"/>
  <c r="M321" i="34" l="1"/>
  <c r="M317" i="32"/>
  <c r="B316" i="10"/>
  <c r="AC316" i="10" s="1"/>
  <c r="M322" i="34" l="1"/>
  <c r="M318" i="32"/>
  <c r="B317" i="10"/>
  <c r="AC317" i="10" s="1"/>
  <c r="M323" i="34" l="1"/>
  <c r="M319" i="32"/>
  <c r="B318" i="10"/>
  <c r="AC318" i="10" s="1"/>
  <c r="M324" i="34" l="1"/>
  <c r="M320" i="32"/>
  <c r="B319" i="10"/>
  <c r="AC319" i="10" s="1"/>
  <c r="M325" i="34" l="1"/>
  <c r="M321" i="32"/>
  <c r="B320" i="10"/>
  <c r="AC320" i="10" s="1"/>
  <c r="M326" i="34" l="1"/>
  <c r="M322" i="32"/>
  <c r="B321" i="10"/>
  <c r="AC321" i="10" s="1"/>
  <c r="M327" i="34" l="1"/>
  <c r="M323" i="32"/>
  <c r="B322" i="10"/>
  <c r="AC322" i="10" s="1"/>
  <c r="M328" i="34" l="1"/>
  <c r="M324" i="32"/>
  <c r="B323" i="10"/>
  <c r="AC323" i="10" s="1"/>
  <c r="M329" i="34" l="1"/>
  <c r="M325" i="32"/>
  <c r="B324" i="10"/>
  <c r="AC324" i="10" s="1"/>
  <c r="M330" i="34" l="1"/>
  <c r="M326" i="32"/>
  <c r="B325" i="10"/>
  <c r="AC325" i="10" s="1"/>
  <c r="M331" i="34" l="1"/>
  <c r="M327" i="32"/>
  <c r="B326" i="10"/>
  <c r="AC326" i="10" s="1"/>
  <c r="M332" i="34" l="1"/>
  <c r="M328" i="32"/>
  <c r="B327" i="10"/>
  <c r="AC327" i="10" s="1"/>
  <c r="M333" i="34" l="1"/>
  <c r="M329" i="32"/>
  <c r="B328" i="10"/>
  <c r="AC328" i="10" s="1"/>
  <c r="M334" i="34" l="1"/>
  <c r="M330" i="32"/>
  <c r="B329" i="10"/>
  <c r="AC329" i="10" s="1"/>
  <c r="M335" i="34" l="1"/>
  <c r="M331" i="32"/>
  <c r="B330" i="10"/>
  <c r="AC330" i="10" s="1"/>
  <c r="AD330" i="10" a="1"/>
  <c r="M336" i="34" l="1"/>
  <c r="M332" i="32"/>
  <c r="AD330" i="10"/>
  <c r="B331" i="10"/>
  <c r="AC331" i="10" s="1"/>
  <c r="M337" i="34" l="1"/>
  <c r="M333" i="32"/>
  <c r="B332" i="10"/>
  <c r="AC332" i="10" s="1"/>
  <c r="M338" i="34" l="1"/>
  <c r="M334" i="32"/>
  <c r="B333" i="10"/>
  <c r="AC333" i="10" s="1"/>
  <c r="M339" i="34" l="1"/>
  <c r="M335" i="32"/>
  <c r="B334" i="10"/>
  <c r="AC334" i="10" s="1"/>
  <c r="M340" i="34" l="1"/>
  <c r="M336" i="32"/>
  <c r="B335" i="10"/>
  <c r="AC335" i="10" s="1"/>
  <c r="M341" i="34" l="1"/>
  <c r="M337" i="32"/>
  <c r="B336" i="10"/>
  <c r="AC336" i="10" s="1"/>
  <c r="M342" i="34" l="1"/>
  <c r="M338" i="32"/>
  <c r="B337" i="10"/>
  <c r="AC337" i="10" s="1"/>
  <c r="M343" i="34" l="1"/>
  <c r="M339" i="32"/>
  <c r="B338" i="10"/>
  <c r="AC338" i="10" s="1"/>
  <c r="M344" i="34" l="1"/>
  <c r="M340" i="32"/>
  <c r="B339" i="10"/>
  <c r="AC339" i="10" s="1"/>
  <c r="M345" i="34" l="1"/>
  <c r="M341" i="32"/>
  <c r="B340" i="10"/>
  <c r="AC340" i="10" s="1"/>
  <c r="M346" i="34" l="1"/>
  <c r="M342" i="32"/>
  <c r="B341" i="10"/>
  <c r="AC341" i="10" s="1"/>
  <c r="M347" i="34" l="1"/>
  <c r="M343" i="32"/>
  <c r="B342" i="10"/>
  <c r="AC342" i="10" s="1"/>
  <c r="M348" i="34" l="1"/>
  <c r="M344" i="32"/>
  <c r="B343" i="10"/>
  <c r="AC343" i="10" s="1"/>
  <c r="M349" i="34" l="1"/>
  <c r="M345" i="32"/>
  <c r="B344" i="10"/>
  <c r="AC344" i="10" s="1"/>
  <c r="AD344" i="10" a="1"/>
  <c r="M350" i="34" l="1"/>
  <c r="M346" i="32"/>
  <c r="AD344" i="10"/>
  <c r="B345" i="10"/>
  <c r="AC345" i="10" s="1"/>
  <c r="M351" i="34" l="1"/>
  <c r="M347" i="32"/>
  <c r="B346" i="10"/>
  <c r="AC346" i="10" s="1"/>
  <c r="M352" i="34" l="1"/>
  <c r="M348" i="32"/>
  <c r="B347" i="10"/>
  <c r="AC347" i="10" s="1"/>
  <c r="M353" i="34" l="1"/>
  <c r="M349" i="32"/>
  <c r="B348" i="10"/>
  <c r="AC348" i="10" s="1"/>
  <c r="AD348" i="10" a="1"/>
  <c r="M354" i="34" l="1"/>
  <c r="M350" i="32"/>
  <c r="AD348" i="10"/>
  <c r="B349" i="10"/>
  <c r="AC349" i="10" s="1"/>
  <c r="M355" i="34" l="1"/>
  <c r="M351" i="32"/>
  <c r="B350" i="10"/>
  <c r="AC350" i="10" s="1"/>
  <c r="M356" i="34" l="1"/>
  <c r="M352" i="32"/>
  <c r="B351" i="10"/>
  <c r="AC351" i="10" s="1"/>
  <c r="M357" i="34" l="1"/>
  <c r="M353" i="32"/>
  <c r="B352" i="10"/>
  <c r="AC352" i="10" s="1"/>
  <c r="M358" i="34" l="1"/>
  <c r="M354" i="32"/>
  <c r="B353" i="10"/>
  <c r="AC353" i="10" s="1"/>
  <c r="M359" i="34" l="1"/>
  <c r="M355" i="32"/>
  <c r="B354" i="10"/>
  <c r="AC354" i="10" s="1"/>
  <c r="M360" i="34" l="1"/>
  <c r="M356" i="32"/>
  <c r="B355" i="10"/>
  <c r="AC355" i="10" s="1"/>
  <c r="M361" i="34" l="1"/>
  <c r="M357" i="32"/>
  <c r="B356" i="10"/>
  <c r="AC356" i="10" s="1"/>
  <c r="M362" i="34" l="1"/>
  <c r="M358" i="32"/>
  <c r="B357" i="10"/>
  <c r="AC357" i="10" s="1"/>
  <c r="M363" i="34" l="1"/>
  <c r="M359" i="32"/>
  <c r="B358" i="10"/>
  <c r="AC358" i="10" s="1"/>
  <c r="M364" i="34" l="1"/>
  <c r="M360" i="32"/>
  <c r="B359" i="10"/>
  <c r="AC359" i="10" s="1"/>
  <c r="M365" i="34" l="1"/>
  <c r="M361" i="32"/>
  <c r="B360" i="10"/>
  <c r="AC360" i="10" s="1"/>
  <c r="M366" i="34" l="1"/>
  <c r="M362" i="32"/>
  <c r="B361" i="10"/>
  <c r="AC361" i="10" s="1"/>
  <c r="M367" i="34" l="1"/>
  <c r="M363" i="32"/>
  <c r="B362" i="10"/>
  <c r="AC362" i="10" s="1"/>
  <c r="M368" i="34" l="1"/>
  <c r="M364" i="32"/>
  <c r="B363" i="10"/>
  <c r="AC363" i="10" s="1"/>
  <c r="M369" i="34" l="1"/>
  <c r="M365" i="32"/>
  <c r="B364" i="10"/>
  <c r="AC364" i="10" s="1"/>
  <c r="M370" i="34" l="1"/>
  <c r="M366" i="32"/>
  <c r="B365" i="10"/>
  <c r="AC365" i="10" s="1"/>
  <c r="M371" i="34" l="1"/>
  <c r="M367" i="32"/>
  <c r="B366" i="10"/>
  <c r="AC366" i="10" s="1"/>
  <c r="AD366" i="10" a="1"/>
  <c r="M372" i="34" l="1"/>
  <c r="M368" i="32"/>
  <c r="AD366" i="10"/>
  <c r="B367" i="10"/>
  <c r="AC367" i="10" s="1"/>
  <c r="M373" i="34" l="1"/>
  <c r="M369" i="32"/>
  <c r="B368" i="10"/>
  <c r="AC368" i="10" s="1"/>
  <c r="AD368" i="10" a="1"/>
  <c r="M374" i="34" l="1"/>
  <c r="M370" i="32"/>
  <c r="AD368" i="10"/>
  <c r="B369" i="10"/>
  <c r="AC369" i="10" s="1"/>
  <c r="M375" i="34" l="1"/>
  <c r="M371" i="32"/>
  <c r="B370" i="10"/>
  <c r="AC370" i="10" s="1"/>
  <c r="M376" i="34" l="1"/>
  <c r="M372" i="32"/>
  <c r="B371" i="10"/>
  <c r="AC371" i="10" s="1"/>
  <c r="M377" i="34" l="1"/>
  <c r="M373" i="32"/>
  <c r="B372" i="10"/>
  <c r="AC372" i="10" s="1"/>
  <c r="M378" i="34" l="1"/>
  <c r="M374" i="32"/>
  <c r="B373" i="10"/>
  <c r="AC373" i="10" s="1"/>
  <c r="M379" i="34" l="1"/>
  <c r="M375" i="32"/>
  <c r="B374" i="10"/>
  <c r="AC374" i="10" s="1"/>
  <c r="M380" i="34" l="1"/>
  <c r="M376" i="32"/>
  <c r="B375" i="10"/>
  <c r="AC375" i="10" s="1"/>
  <c r="M381" i="34" l="1"/>
  <c r="M377" i="32"/>
  <c r="B376" i="10"/>
  <c r="AC376" i="10" s="1"/>
  <c r="M382" i="34" l="1"/>
  <c r="M378" i="32"/>
  <c r="B377" i="10"/>
  <c r="AC377" i="10" s="1"/>
  <c r="M383" i="34" l="1"/>
  <c r="M379" i="32"/>
  <c r="B378" i="10"/>
  <c r="AC378" i="10" s="1"/>
  <c r="AD378" i="10" a="1"/>
  <c r="M384" i="34" l="1"/>
  <c r="M380" i="32"/>
  <c r="AD378" i="10"/>
  <c r="B379" i="10"/>
  <c r="AC379" i="10" s="1"/>
  <c r="M385" i="34" l="1"/>
  <c r="M381" i="32"/>
  <c r="B380" i="10"/>
  <c r="AC380" i="10" s="1"/>
  <c r="M386" i="34" l="1"/>
  <c r="M382" i="32"/>
  <c r="B381" i="10"/>
  <c r="AC381" i="10" s="1"/>
  <c r="M387" i="34" l="1"/>
  <c r="M383" i="32"/>
  <c r="B382" i="10"/>
  <c r="AC382" i="10" s="1"/>
  <c r="M388" i="34" l="1"/>
  <c r="M384" i="32"/>
  <c r="B383" i="10"/>
  <c r="AC383" i="10" s="1"/>
  <c r="AD383" i="10" a="1"/>
  <c r="M389" i="34" l="1"/>
  <c r="M385" i="32"/>
  <c r="AD383" i="10"/>
  <c r="B384" i="10"/>
  <c r="AC384" i="10" s="1"/>
  <c r="AD384" i="10" a="1"/>
  <c r="M390" i="34" l="1"/>
  <c r="M386" i="32"/>
  <c r="AD384" i="10"/>
  <c r="B385" i="10"/>
  <c r="AC385" i="10" s="1"/>
  <c r="M391" i="34" l="1"/>
  <c r="M387" i="32"/>
  <c r="B386" i="10"/>
  <c r="AC386" i="10" s="1"/>
  <c r="M392" i="34" l="1"/>
  <c r="M388" i="32"/>
  <c r="B387" i="10"/>
  <c r="AC387" i="10" s="1"/>
  <c r="M393" i="34" l="1"/>
  <c r="M389" i="32"/>
  <c r="B388" i="10"/>
  <c r="AC388" i="10" s="1"/>
  <c r="M394" i="34" l="1"/>
  <c r="M390" i="32"/>
  <c r="B389" i="10"/>
  <c r="AC389" i="10" s="1"/>
  <c r="M395" i="34" l="1"/>
  <c r="M391" i="32"/>
  <c r="B390" i="10"/>
  <c r="AC390" i="10" s="1"/>
  <c r="M396" i="34" l="1"/>
  <c r="M392" i="32"/>
  <c r="B391" i="10"/>
  <c r="AC391" i="10" s="1"/>
  <c r="M397" i="34" l="1"/>
  <c r="M393" i="32"/>
  <c r="B392" i="10"/>
  <c r="AC392" i="10" s="1"/>
  <c r="M398" i="34" l="1"/>
  <c r="M394" i="32"/>
  <c r="B393" i="10"/>
  <c r="AC393" i="10" s="1"/>
  <c r="M399" i="34" l="1"/>
  <c r="M395" i="32"/>
  <c r="B394" i="10"/>
  <c r="AC394" i="10" s="1"/>
  <c r="M400" i="34" l="1"/>
  <c r="M396" i="32"/>
  <c r="B395" i="10"/>
  <c r="AC395" i="10" s="1"/>
  <c r="M401" i="34" l="1"/>
  <c r="M397" i="32"/>
  <c r="B396" i="10"/>
  <c r="AC396" i="10" s="1"/>
  <c r="M402" i="34" l="1"/>
  <c r="M398" i="32"/>
  <c r="B397" i="10"/>
  <c r="AC397" i="10" s="1"/>
  <c r="M403" i="34" l="1"/>
  <c r="M399" i="32"/>
  <c r="B398" i="10"/>
  <c r="AC398" i="10" s="1"/>
  <c r="M404" i="34" l="1"/>
  <c r="M400" i="32"/>
  <c r="B399" i="10"/>
  <c r="AC399" i="10" s="1"/>
  <c r="M405" i="34" l="1"/>
  <c r="M401" i="32"/>
  <c r="B400" i="10"/>
  <c r="AC400" i="10" s="1"/>
  <c r="M406" i="34" l="1"/>
  <c r="M402" i="32"/>
  <c r="B401" i="10"/>
  <c r="AC401" i="10" s="1"/>
  <c r="M407" i="34" l="1"/>
  <c r="M403" i="32"/>
  <c r="B402" i="10"/>
  <c r="AC402" i="10" s="1"/>
  <c r="M408" i="34" l="1"/>
  <c r="M404" i="32"/>
  <c r="B403" i="10"/>
  <c r="AC403" i="10" s="1"/>
  <c r="M409" i="34" l="1"/>
  <c r="M405" i="32"/>
  <c r="B404" i="10"/>
  <c r="AC404" i="10" s="1"/>
  <c r="M410" i="34" l="1"/>
  <c r="M406" i="32"/>
  <c r="B405" i="10"/>
  <c r="AC405" i="10" s="1"/>
  <c r="M411" i="34" l="1"/>
  <c r="M407" i="32"/>
  <c r="B406" i="10"/>
  <c r="AC406" i="10" s="1"/>
  <c r="M412" i="34" l="1"/>
  <c r="M408" i="32"/>
  <c r="B407" i="10"/>
  <c r="AC407" i="10" s="1"/>
  <c r="M413" i="34" l="1"/>
  <c r="M409" i="32"/>
  <c r="B408" i="10"/>
  <c r="AC408" i="10" s="1"/>
  <c r="M414" i="34" l="1"/>
  <c r="M410" i="32"/>
  <c r="B409" i="10"/>
  <c r="AC409" i="10" s="1"/>
  <c r="M415" i="34" l="1"/>
  <c r="M411" i="32"/>
  <c r="B410" i="10"/>
  <c r="AC410" i="10" s="1"/>
  <c r="M416" i="34" l="1"/>
  <c r="M412" i="32"/>
  <c r="B411" i="10"/>
  <c r="AC411" i="10" s="1"/>
  <c r="AD411" i="10" a="1"/>
  <c r="M417" i="34" l="1"/>
  <c r="M413" i="32"/>
  <c r="AD411" i="10"/>
  <c r="B412" i="10"/>
  <c r="AC412" i="10" s="1"/>
  <c r="M418" i="34" l="1"/>
  <c r="M414" i="32"/>
  <c r="B413" i="10"/>
  <c r="AC413" i="10" s="1"/>
  <c r="AD413" i="10" a="1"/>
  <c r="M419" i="34" l="1"/>
  <c r="M415" i="32"/>
  <c r="AD413" i="10"/>
  <c r="B414" i="10"/>
  <c r="AC414" i="10" s="1"/>
  <c r="M420" i="34" l="1"/>
  <c r="M416" i="32"/>
  <c r="B415" i="10"/>
  <c r="AC415" i="10" s="1"/>
  <c r="M421" i="34" l="1"/>
  <c r="M417" i="32"/>
  <c r="B416" i="10"/>
  <c r="AC416" i="10" s="1"/>
  <c r="M422" i="34" l="1"/>
  <c r="M418" i="32"/>
  <c r="B417" i="10"/>
  <c r="AC417" i="10" s="1"/>
  <c r="M423" i="34" l="1"/>
  <c r="M419" i="32"/>
  <c r="B418" i="10"/>
  <c r="AC418" i="10" s="1"/>
  <c r="M424" i="34" l="1"/>
  <c r="M420" i="32"/>
  <c r="B419" i="10"/>
  <c r="AC419" i="10" s="1"/>
  <c r="M425" i="34" l="1"/>
  <c r="M421" i="32"/>
  <c r="B420" i="10"/>
  <c r="AC420" i="10" s="1"/>
  <c r="M426" i="34" l="1"/>
  <c r="M422" i="32"/>
  <c r="B421" i="10"/>
  <c r="AC421" i="10" s="1"/>
  <c r="M427" i="34" l="1"/>
  <c r="M423" i="32"/>
  <c r="B422" i="10"/>
  <c r="AC422" i="10" s="1"/>
  <c r="M428" i="34" l="1"/>
  <c r="M424" i="32"/>
  <c r="B423" i="10"/>
  <c r="AC423" i="10" s="1"/>
  <c r="M429" i="34" l="1"/>
  <c r="M425" i="32"/>
  <c r="B424" i="10"/>
  <c r="AC424" i="10" s="1"/>
  <c r="M430" i="34" l="1"/>
  <c r="M426" i="32"/>
  <c r="B425" i="10"/>
  <c r="AC425" i="10" s="1"/>
  <c r="M431" i="34" l="1"/>
  <c r="M427" i="32"/>
  <c r="B426" i="10"/>
  <c r="AC426" i="10" s="1"/>
  <c r="M432" i="34" l="1"/>
  <c r="M428" i="32"/>
  <c r="B427" i="10"/>
  <c r="AC427" i="10" s="1"/>
  <c r="M433" i="34" l="1"/>
  <c r="M429" i="32"/>
  <c r="B428" i="10"/>
  <c r="AC428" i="10" s="1"/>
  <c r="M434" i="34" l="1"/>
  <c r="M430" i="32"/>
  <c r="B429" i="10"/>
  <c r="AC429" i="10" s="1"/>
  <c r="M435" i="34" l="1"/>
  <c r="M431" i="32"/>
  <c r="B430" i="10"/>
  <c r="AC430" i="10" s="1"/>
  <c r="AD430" i="10" a="1"/>
  <c r="M436" i="34" l="1"/>
  <c r="M432" i="32"/>
  <c r="AD430" i="10"/>
  <c r="B431" i="10"/>
  <c r="AC431" i="10" s="1"/>
  <c r="M437" i="34" l="1"/>
  <c r="M433" i="32"/>
  <c r="B432" i="10"/>
  <c r="AC432" i="10" s="1"/>
  <c r="M438" i="34" l="1"/>
  <c r="M434" i="32"/>
  <c r="B433" i="10"/>
  <c r="AC433" i="10" s="1"/>
  <c r="M439" i="34" l="1"/>
  <c r="M435" i="32"/>
  <c r="B434" i="10"/>
  <c r="AC434" i="10" s="1"/>
  <c r="M440" i="34" l="1"/>
  <c r="M436" i="32"/>
  <c r="B435" i="10"/>
  <c r="AC435" i="10" s="1"/>
  <c r="M441" i="34" l="1"/>
  <c r="M437" i="32"/>
  <c r="B436" i="10"/>
  <c r="AC436" i="10" s="1"/>
  <c r="M442" i="34" l="1"/>
  <c r="M438" i="32"/>
  <c r="B437" i="10"/>
  <c r="AC437" i="10" s="1"/>
  <c r="AD437" i="10" a="1"/>
  <c r="M443" i="34" l="1"/>
  <c r="M439" i="32"/>
  <c r="AD437" i="10"/>
  <c r="B438" i="10"/>
  <c r="AC438" i="10" s="1"/>
  <c r="M444" i="34" l="1"/>
  <c r="M440" i="32"/>
  <c r="B439" i="10"/>
  <c r="AC439" i="10" s="1"/>
  <c r="M445" i="34" l="1"/>
  <c r="M441" i="32"/>
  <c r="B440" i="10"/>
  <c r="AC440" i="10" s="1"/>
  <c r="M446" i="34" l="1"/>
  <c r="M442" i="32"/>
  <c r="B441" i="10"/>
  <c r="AC441" i="10" s="1"/>
  <c r="M447" i="34" l="1"/>
  <c r="M443" i="32"/>
  <c r="B442" i="10"/>
  <c r="AC442" i="10" s="1"/>
  <c r="M448" i="34" l="1"/>
  <c r="M444" i="32"/>
  <c r="B443" i="10"/>
  <c r="AC443" i="10" s="1"/>
  <c r="M449" i="34" l="1"/>
  <c r="M445" i="32"/>
  <c r="B444" i="10"/>
  <c r="AC444" i="10" s="1"/>
  <c r="M450" i="34" l="1"/>
  <c r="M446" i="32"/>
  <c r="B445" i="10"/>
  <c r="AC445" i="10" s="1"/>
  <c r="M451" i="34" l="1"/>
  <c r="M447" i="32"/>
  <c r="B446" i="10"/>
  <c r="AC446" i="10" s="1"/>
  <c r="M452" i="34" l="1"/>
  <c r="M448" i="32"/>
  <c r="B447" i="10"/>
  <c r="AC447" i="10" s="1"/>
  <c r="M453" i="34" l="1"/>
  <c r="M449" i="32"/>
  <c r="B448" i="10"/>
  <c r="AC448" i="10" s="1"/>
  <c r="M454" i="34" l="1"/>
  <c r="M450" i="32"/>
  <c r="B449" i="10"/>
  <c r="AC449" i="10" s="1"/>
  <c r="M455" i="34" l="1"/>
  <c r="M451" i="32"/>
  <c r="B450" i="10"/>
  <c r="AC450" i="10" s="1"/>
  <c r="M456" i="34" l="1"/>
  <c r="M452" i="32"/>
  <c r="B451" i="10"/>
  <c r="AC451" i="10" s="1"/>
  <c r="M457" i="34" l="1"/>
  <c r="M453" i="32"/>
  <c r="B452" i="10"/>
  <c r="AC452" i="10" s="1"/>
  <c r="M458" i="34" l="1"/>
  <c r="M454" i="32"/>
  <c r="B453" i="10"/>
  <c r="AC453" i="10" s="1"/>
  <c r="M459" i="34" l="1"/>
  <c r="M455" i="32"/>
  <c r="B454" i="10"/>
  <c r="AC454" i="10" s="1"/>
  <c r="M460" i="34" l="1"/>
  <c r="M456" i="32"/>
  <c r="B455" i="10"/>
  <c r="AC455" i="10" s="1"/>
  <c r="M461" i="34" l="1"/>
  <c r="M457" i="32"/>
  <c r="B456" i="10"/>
  <c r="AC456" i="10" s="1"/>
  <c r="M462" i="34" l="1"/>
  <c r="M458" i="32"/>
  <c r="B457" i="10"/>
  <c r="AC457" i="10" s="1"/>
  <c r="M463" i="34" l="1"/>
  <c r="M459" i="32"/>
  <c r="B458" i="10"/>
  <c r="AC458" i="10" s="1"/>
  <c r="M464" i="34" l="1"/>
  <c r="M460" i="32"/>
  <c r="B459" i="10"/>
  <c r="AC459" i="10" s="1"/>
  <c r="M465" i="34" l="1"/>
  <c r="M461" i="32"/>
  <c r="B460" i="10"/>
  <c r="AC460" i="10" s="1"/>
  <c r="M466" i="34" l="1"/>
  <c r="M462" i="32"/>
  <c r="B461" i="10"/>
  <c r="AC461" i="10" s="1"/>
  <c r="M467" i="34" l="1"/>
  <c r="M463" i="32"/>
  <c r="B462" i="10"/>
  <c r="AC462" i="10" s="1"/>
  <c r="M468" i="34" l="1"/>
  <c r="M464" i="32"/>
  <c r="B463" i="10"/>
  <c r="AC463" i="10" s="1"/>
  <c r="M469" i="34" l="1"/>
  <c r="M465" i="32"/>
  <c r="B464" i="10"/>
  <c r="AC464" i="10" s="1"/>
  <c r="AD464" i="10" a="1"/>
  <c r="M470" i="34" l="1"/>
  <c r="M466" i="32"/>
  <c r="AD464" i="10"/>
  <c r="B465" i="10"/>
  <c r="AC465" i="10" s="1"/>
  <c r="M471" i="34" l="1"/>
  <c r="M467" i="32"/>
  <c r="B466" i="10"/>
  <c r="AC466" i="10" s="1"/>
  <c r="M472" i="34" l="1"/>
  <c r="M468" i="32"/>
  <c r="B467" i="10"/>
  <c r="AC467" i="10" s="1"/>
  <c r="M473" i="34" l="1"/>
  <c r="M469" i="32"/>
  <c r="B468" i="10"/>
  <c r="AC468" i="10" s="1"/>
  <c r="M474" i="34" l="1"/>
  <c r="M470" i="32"/>
  <c r="B469" i="10"/>
  <c r="AC469" i="10" s="1"/>
  <c r="M475" i="34" l="1"/>
  <c r="M471" i="32"/>
  <c r="B470" i="10"/>
  <c r="AC470" i="10" s="1"/>
  <c r="M476" i="34" l="1"/>
  <c r="M472" i="32"/>
  <c r="B471" i="10"/>
  <c r="AC471" i="10" s="1"/>
  <c r="M477" i="34" l="1"/>
  <c r="M473" i="32"/>
  <c r="B472" i="10"/>
  <c r="AC472" i="10" s="1"/>
  <c r="M478" i="34" l="1"/>
  <c r="M474" i="32"/>
  <c r="B473" i="10"/>
  <c r="AC473" i="10" s="1"/>
  <c r="M479" i="34" l="1"/>
  <c r="M475" i="32"/>
  <c r="B474" i="10"/>
  <c r="AC474" i="10" s="1"/>
  <c r="M480" i="34" l="1"/>
  <c r="M476" i="32"/>
  <c r="B475" i="10"/>
  <c r="AC475" i="10" s="1"/>
  <c r="M481" i="34" l="1"/>
  <c r="M477" i="32"/>
  <c r="B476" i="10"/>
  <c r="AC476" i="10" s="1"/>
  <c r="M482" i="34" l="1"/>
  <c r="M478" i="32"/>
  <c r="B477" i="10"/>
  <c r="AC477" i="10" s="1"/>
  <c r="M483" i="34" l="1"/>
  <c r="M479" i="32"/>
  <c r="B478" i="10"/>
  <c r="AC478" i="10" s="1"/>
  <c r="M484" i="34" l="1"/>
  <c r="M480" i="32"/>
  <c r="B479" i="10"/>
  <c r="AC479" i="10" s="1"/>
  <c r="M485" i="34" l="1"/>
  <c r="M481" i="32"/>
  <c r="B480" i="10"/>
  <c r="AC480" i="10" s="1"/>
  <c r="M486" i="34" l="1"/>
  <c r="M482" i="32"/>
  <c r="B481" i="10"/>
  <c r="AC481" i="10" s="1"/>
  <c r="M487" i="34" l="1"/>
  <c r="M483" i="32"/>
  <c r="B482" i="10"/>
  <c r="AC482" i="10" s="1"/>
  <c r="M488" i="34" l="1"/>
  <c r="M484" i="32"/>
  <c r="B483" i="10"/>
  <c r="AC483" i="10" s="1"/>
  <c r="M489" i="34" l="1"/>
  <c r="M485" i="32"/>
  <c r="B484" i="10"/>
  <c r="AC484" i="10" s="1"/>
  <c r="M490" i="34" l="1"/>
  <c r="M486" i="32"/>
  <c r="B485" i="10"/>
  <c r="AC485" i="10" s="1"/>
  <c r="M491" i="34" l="1"/>
  <c r="M487" i="32"/>
  <c r="B486" i="10"/>
  <c r="AC486" i="10" s="1"/>
  <c r="M492" i="34" l="1"/>
  <c r="M488" i="32"/>
  <c r="B487" i="10"/>
  <c r="AC487" i="10" s="1"/>
  <c r="M493" i="34" l="1"/>
  <c r="M489" i="32"/>
  <c r="B488" i="10"/>
  <c r="AC488" i="10" s="1"/>
  <c r="M494" i="34" l="1"/>
  <c r="M490" i="32"/>
  <c r="B489" i="10"/>
  <c r="AC489" i="10" s="1"/>
  <c r="M495" i="34" l="1"/>
  <c r="M491" i="32"/>
  <c r="B490" i="10"/>
  <c r="AC490" i="10" s="1"/>
  <c r="M496" i="34" l="1"/>
  <c r="M492" i="32"/>
  <c r="B491" i="10"/>
  <c r="AC491" i="10" s="1"/>
  <c r="M497" i="34" l="1"/>
  <c r="M493" i="32"/>
  <c r="B492" i="10"/>
  <c r="AC492" i="10" s="1"/>
  <c r="M498" i="34" l="1"/>
  <c r="M494" i="32"/>
  <c r="B493" i="10"/>
  <c r="AC493" i="10" s="1"/>
  <c r="M499" i="34" l="1"/>
  <c r="M495" i="32"/>
  <c r="B494" i="10"/>
  <c r="AC494" i="10" s="1"/>
  <c r="AD494" i="10" a="1"/>
  <c r="M500" i="34" l="1"/>
  <c r="M496" i="32"/>
  <c r="AD494" i="10"/>
  <c r="B495" i="10"/>
  <c r="AC495" i="10" s="1"/>
  <c r="M501" i="34" l="1"/>
  <c r="M497" i="32"/>
  <c r="B496" i="10"/>
  <c r="AC496" i="10" s="1"/>
  <c r="M502" i="34" l="1"/>
  <c r="M498" i="32"/>
  <c r="B497" i="10"/>
  <c r="AC497" i="10" s="1"/>
  <c r="M504" i="34" l="1"/>
  <c r="M503" i="34"/>
  <c r="M499" i="32"/>
  <c r="B498" i="10"/>
  <c r="AC498" i="10" s="1"/>
  <c r="M500" i="32" l="1"/>
  <c r="B499" i="10"/>
  <c r="AC499" i="10" s="1"/>
  <c r="M501" i="32" l="1"/>
  <c r="B500" i="10"/>
  <c r="AC500" i="10" s="1"/>
  <c r="M502" i="32" l="1"/>
  <c r="B501" i="10"/>
  <c r="AC501" i="10" s="1"/>
  <c r="M503" i="32" l="1"/>
  <c r="M504" i="32"/>
  <c r="B502" i="10"/>
  <c r="AC502" i="10" s="1"/>
  <c r="B503" i="10" l="1"/>
  <c r="AC503" i="10" s="1"/>
  <c r="B504" i="10" l="1"/>
  <c r="AC504" i="10" s="1"/>
  <c r="B505" i="10" l="1"/>
  <c r="AC505" i="10" s="1"/>
  <c r="B506" i="10" l="1"/>
  <c r="AC506" i="10" s="1"/>
  <c r="B507" i="10" l="1"/>
  <c r="AC507" i="10" s="1"/>
  <c r="B508" i="10" l="1"/>
  <c r="AC508" i="10" s="1"/>
  <c r="B509" i="10" l="1"/>
  <c r="AC509" i="10" s="1"/>
  <c r="B510" i="10" l="1"/>
  <c r="AC510" i="10" s="1"/>
  <c r="B511" i="10" l="1"/>
  <c r="AC511" i="10" s="1"/>
  <c r="B512" i="10" l="1"/>
  <c r="AC512" i="10" s="1"/>
  <c r="B513" i="10" l="1"/>
  <c r="AC513" i="10" s="1"/>
  <c r="B514" i="10" l="1"/>
  <c r="AC514" i="10" s="1"/>
  <c r="B515" i="10" l="1"/>
  <c r="AC515" i="10" s="1"/>
  <c r="B516" i="10" l="1"/>
  <c r="AC516" i="10" s="1"/>
  <c r="B517" i="10" l="1"/>
  <c r="AC517" i="10" s="1"/>
  <c r="AD517" i="10" a="1"/>
  <c r="AD517" i="10" l="1"/>
  <c r="B518" i="10"/>
  <c r="AC518" i="10" s="1"/>
  <c r="B519" i="10" l="1"/>
  <c r="AC519" i="10" s="1"/>
  <c r="B520" i="10" l="1"/>
  <c r="AC520" i="10" s="1"/>
  <c r="B521" i="10" l="1"/>
  <c r="AC521" i="10" s="1"/>
  <c r="AD521" i="10" a="1"/>
  <c r="AD521" i="10" l="1"/>
  <c r="B522" i="10"/>
  <c r="AC522" i="10" s="1"/>
  <c r="B523" i="10" l="1"/>
  <c r="AC523" i="10" s="1"/>
  <c r="B524" i="10" l="1"/>
  <c r="AC524" i="10" s="1"/>
  <c r="B525" i="10" l="1"/>
  <c r="AC525" i="10" s="1"/>
  <c r="B526" i="10" l="1"/>
  <c r="AC526" i="10" s="1"/>
  <c r="B527" i="10" l="1"/>
  <c r="AC527" i="10" s="1"/>
  <c r="B528" i="10" l="1"/>
  <c r="AC528" i="10" s="1"/>
  <c r="B529" i="10" l="1"/>
  <c r="AC529" i="10" s="1"/>
  <c r="B530" i="10" l="1"/>
  <c r="AC530" i="10" s="1"/>
  <c r="B531" i="10" l="1"/>
  <c r="AC531" i="10" s="1"/>
  <c r="B532" i="10" l="1"/>
  <c r="AC532" i="10" s="1"/>
  <c r="B533" i="10" l="1"/>
  <c r="AC533" i="10" s="1"/>
  <c r="B534" i="10" l="1"/>
  <c r="AC534" i="10" s="1"/>
  <c r="B535" i="10" l="1"/>
  <c r="AC535" i="10" s="1"/>
  <c r="B536" i="10" l="1"/>
  <c r="AC536" i="10" s="1"/>
  <c r="B537" i="10" l="1"/>
  <c r="AC537" i="10" s="1"/>
  <c r="B538" i="10" l="1"/>
  <c r="AC538" i="10" s="1"/>
  <c r="B539" i="10" l="1"/>
  <c r="AC539" i="10" s="1"/>
  <c r="B540" i="10" l="1"/>
  <c r="AC540" i="10" s="1"/>
  <c r="B541" i="10" l="1"/>
  <c r="AC541" i="10" s="1"/>
  <c r="B542" i="10" l="1"/>
  <c r="AC542" i="10" s="1"/>
  <c r="B543" i="10" l="1"/>
  <c r="AC543" i="10" s="1"/>
  <c r="B544" i="10" l="1"/>
  <c r="AC544" i="10" s="1"/>
  <c r="B545" i="10" l="1"/>
  <c r="AC545" i="10" s="1"/>
  <c r="B546" i="10" l="1"/>
  <c r="AC546" i="10" s="1"/>
  <c r="B547" i="10" l="1"/>
  <c r="AC547" i="10" s="1"/>
  <c r="B548" i="10" l="1"/>
  <c r="AC548" i="10" s="1"/>
  <c r="B549" i="10" l="1"/>
  <c r="AC549" i="10" s="1"/>
  <c r="B550" i="10" l="1"/>
  <c r="AC550" i="10" s="1"/>
  <c r="B551" i="10" l="1"/>
  <c r="AC551" i="10" s="1"/>
  <c r="B552" i="10" l="1"/>
  <c r="AC552" i="10" s="1"/>
  <c r="B553" i="10" l="1"/>
  <c r="AC553" i="10" s="1"/>
  <c r="B554" i="10" l="1"/>
  <c r="AC554" i="10" s="1"/>
  <c r="B555" i="10" l="1"/>
  <c r="AC555" i="10" s="1"/>
  <c r="B556" i="10" l="1"/>
  <c r="AC556" i="10" s="1"/>
  <c r="B557" i="10" l="1"/>
  <c r="AC557" i="10" s="1"/>
  <c r="B558" i="10" l="1"/>
  <c r="AC558" i="10" s="1"/>
  <c r="B559" i="10" l="1"/>
  <c r="AC559" i="10" s="1"/>
  <c r="B560" i="10" l="1"/>
  <c r="AC560" i="10" s="1"/>
  <c r="B561" i="10" l="1"/>
  <c r="AC561" i="10" s="1"/>
  <c r="B562" i="10" l="1"/>
  <c r="AC562" i="10" s="1"/>
  <c r="B563" i="10" l="1"/>
  <c r="AC563" i="10" s="1"/>
  <c r="B564" i="10" l="1"/>
  <c r="AC564" i="10" s="1"/>
  <c r="B565" i="10" l="1"/>
  <c r="AC565" i="10" s="1"/>
  <c r="B566" i="10" l="1"/>
  <c r="AC566" i="10" s="1"/>
  <c r="B567" i="10" l="1"/>
  <c r="AC567" i="10" s="1"/>
  <c r="B568" i="10" l="1"/>
  <c r="AC568" i="10" s="1"/>
  <c r="B569" i="10" l="1"/>
  <c r="AC569" i="10" s="1"/>
  <c r="B570" i="10" l="1"/>
  <c r="AC570" i="10" s="1"/>
  <c r="B571" i="10" l="1"/>
  <c r="AC571" i="10" s="1"/>
  <c r="B572" i="10" l="1"/>
  <c r="AC572" i="10" s="1"/>
  <c r="B573" i="10" l="1"/>
  <c r="AC573" i="10" s="1"/>
  <c r="B574" i="10" l="1"/>
  <c r="AC574" i="10" s="1"/>
  <c r="B575" i="10" l="1"/>
  <c r="AC575" i="10" s="1"/>
  <c r="B576" i="10" l="1"/>
  <c r="AC576" i="10" s="1"/>
  <c r="B577" i="10" l="1"/>
  <c r="AC577" i="10" s="1"/>
  <c r="B578" i="10" l="1"/>
  <c r="AC578" i="10" s="1"/>
  <c r="B579" i="10" l="1"/>
  <c r="AC579" i="10" s="1"/>
  <c r="B580" i="10" l="1"/>
  <c r="AC580" i="10" s="1"/>
  <c r="B581" i="10" l="1"/>
  <c r="AC581" i="10" s="1"/>
  <c r="B582" i="10" l="1"/>
  <c r="AC582" i="10" s="1"/>
  <c r="B583" i="10" l="1"/>
  <c r="AC583" i="10" s="1"/>
  <c r="B584" i="10" l="1"/>
  <c r="AC584" i="10" s="1"/>
  <c r="B585" i="10" l="1"/>
  <c r="AC585" i="10" s="1"/>
  <c r="B586" i="10" l="1"/>
  <c r="AC586" i="10" s="1"/>
  <c r="B587" i="10" l="1"/>
  <c r="AC587" i="10" s="1"/>
  <c r="B588" i="10" l="1"/>
  <c r="AC588" i="10" s="1"/>
  <c r="B589" i="10" l="1"/>
  <c r="AC589" i="10" s="1"/>
  <c r="B590" i="10" l="1"/>
  <c r="AC590" i="10" s="1"/>
  <c r="B591" i="10" l="1"/>
  <c r="AC591" i="10" s="1"/>
  <c r="B592" i="10" l="1"/>
  <c r="AC592" i="10" s="1"/>
  <c r="B593" i="10" l="1"/>
  <c r="AC593" i="10" s="1"/>
  <c r="B594" i="10" l="1"/>
  <c r="AC594" i="10" s="1"/>
  <c r="B595" i="10" l="1"/>
  <c r="AC595" i="10" s="1"/>
  <c r="B596" i="10" l="1"/>
  <c r="AC596" i="10" s="1"/>
  <c r="B597" i="10" l="1"/>
  <c r="AC597" i="10" s="1"/>
  <c r="AD597" i="10" a="1"/>
  <c r="AD597" i="10" l="1"/>
  <c r="B598" i="10"/>
  <c r="AC598" i="10" s="1"/>
  <c r="AD598" i="10" a="1"/>
  <c r="AD598" i="10" l="1"/>
  <c r="B599" i="10"/>
  <c r="AC599" i="10" s="1"/>
  <c r="B600" i="10" l="1"/>
  <c r="AC600" i="10" s="1"/>
  <c r="B601" i="10" l="1"/>
  <c r="AC601" i="10" s="1"/>
  <c r="B602" i="10" l="1"/>
  <c r="AC602" i="10" s="1"/>
  <c r="B603" i="10" l="1"/>
  <c r="AC603" i="10" s="1"/>
  <c r="B604" i="10" l="1"/>
  <c r="AC604" i="10" s="1"/>
  <c r="B605" i="10" l="1"/>
  <c r="AC605" i="10" s="1"/>
  <c r="B606" i="10" l="1"/>
  <c r="AC606" i="10" s="1"/>
  <c r="B607" i="10" l="1"/>
  <c r="AC607" i="10" s="1"/>
  <c r="B608" i="10" l="1"/>
  <c r="AC608" i="10" s="1"/>
  <c r="AD608" i="10" a="1"/>
  <c r="AD608" i="10" l="1"/>
  <c r="B609" i="10"/>
  <c r="AC609" i="10" s="1"/>
  <c r="B610" i="10" l="1"/>
  <c r="AC610" i="10" s="1"/>
  <c r="B611" i="10" l="1"/>
  <c r="AC611" i="10" s="1"/>
  <c r="B612" i="10" l="1"/>
  <c r="AC612" i="10" s="1"/>
  <c r="B613" i="10" l="1"/>
  <c r="AC613" i="10" s="1"/>
  <c r="B614" i="10" l="1"/>
  <c r="AC614" i="10" s="1"/>
  <c r="B615" i="10" l="1"/>
  <c r="AC615" i="10" s="1"/>
  <c r="B616" i="10" l="1"/>
  <c r="AC616" i="10" s="1"/>
  <c r="B617" i="10" l="1"/>
  <c r="AC617" i="10" s="1"/>
  <c r="B618" i="10" l="1"/>
  <c r="AC618" i="10" s="1"/>
  <c r="B619" i="10" l="1"/>
  <c r="AC619" i="10" s="1"/>
  <c r="B620" i="10" l="1"/>
  <c r="AC620" i="10" s="1"/>
  <c r="B621" i="10" l="1"/>
  <c r="AC621" i="10" s="1"/>
  <c r="B622" i="10" l="1"/>
  <c r="AC622" i="10" s="1"/>
  <c r="AD622" i="10" a="1"/>
  <c r="AD622" i="10" l="1"/>
  <c r="B623" i="10"/>
  <c r="AC623" i="10" s="1"/>
  <c r="AD623" i="10" a="1"/>
  <c r="AD623" i="10" l="1"/>
  <c r="B624" i="10"/>
  <c r="AC624" i="10" s="1"/>
  <c r="B625" i="10" l="1"/>
  <c r="AC625" i="10" s="1"/>
  <c r="AD625" i="10" a="1"/>
  <c r="AD625" i="10" l="1"/>
  <c r="B626" i="10"/>
  <c r="AC626" i="10" s="1"/>
  <c r="B627" i="10" l="1"/>
  <c r="AC627" i="10" s="1"/>
  <c r="B628" i="10" l="1"/>
  <c r="AC628" i="10" s="1"/>
  <c r="B629" i="10" l="1"/>
  <c r="AC629" i="10" s="1"/>
  <c r="B630" i="10" l="1"/>
  <c r="AC630" i="10" s="1"/>
  <c r="B631" i="10" l="1"/>
  <c r="AC631" i="10" s="1"/>
  <c r="B632" i="10" l="1"/>
  <c r="AC632" i="10" s="1"/>
  <c r="B633" i="10" l="1"/>
  <c r="AC633" i="10" s="1"/>
  <c r="B634" i="10" l="1"/>
  <c r="AC634" i="10" s="1"/>
  <c r="B635" i="10" l="1"/>
  <c r="AC635" i="10" s="1"/>
  <c r="B636" i="10" l="1"/>
  <c r="AC636" i="10" s="1"/>
  <c r="B637" i="10" l="1"/>
  <c r="AC637" i="10" s="1"/>
  <c r="B638" i="10" l="1"/>
  <c r="AC638" i="10" s="1"/>
  <c r="B639" i="10" l="1"/>
  <c r="AC639" i="10" s="1"/>
  <c r="B640" i="10" l="1"/>
  <c r="AC640" i="10" s="1"/>
  <c r="B641" i="10" l="1"/>
  <c r="AC641" i="10" s="1"/>
  <c r="B642" i="10" l="1"/>
  <c r="AC642" i="10" s="1"/>
  <c r="B643" i="10" l="1"/>
  <c r="AC643" i="10" s="1"/>
  <c r="B644" i="10" l="1"/>
  <c r="AC644" i="10" s="1"/>
  <c r="B645" i="10" l="1"/>
  <c r="AC645" i="10" s="1"/>
  <c r="B646" i="10" l="1"/>
  <c r="AC646" i="10" s="1"/>
  <c r="B647" i="10" l="1"/>
  <c r="AC647" i="10" s="1"/>
  <c r="B648" i="10" l="1"/>
  <c r="AC648" i="10" s="1"/>
  <c r="B649" i="10" l="1"/>
  <c r="AC649" i="10" s="1"/>
  <c r="B650" i="10" l="1"/>
  <c r="AC650" i="10" s="1"/>
  <c r="B651" i="10" l="1"/>
  <c r="AC651" i="10" s="1"/>
  <c r="AD651" i="10" a="1"/>
  <c r="AD651" i="10" l="1"/>
  <c r="B652" i="10"/>
  <c r="AC652" i="10" s="1"/>
  <c r="B653" i="10" l="1"/>
  <c r="AC653" i="10" s="1"/>
  <c r="B654" i="10" l="1"/>
  <c r="AC654" i="10" s="1"/>
  <c r="B655" i="10" l="1"/>
  <c r="AC655" i="10" s="1"/>
  <c r="B656" i="10" l="1"/>
  <c r="AC656" i="10" s="1"/>
  <c r="B657" i="10" l="1"/>
  <c r="AC657" i="10" s="1"/>
  <c r="B658" i="10" l="1"/>
  <c r="AC658" i="10" s="1"/>
  <c r="B659" i="10" l="1"/>
  <c r="AC659" i="10" s="1"/>
  <c r="B660" i="10" l="1"/>
  <c r="AC660" i="10" s="1"/>
  <c r="B661" i="10" l="1"/>
  <c r="AC661" i="10" s="1"/>
  <c r="B662" i="10" l="1"/>
  <c r="AC662" i="10" s="1"/>
  <c r="B663" i="10" l="1"/>
  <c r="AC663" i="10" s="1"/>
  <c r="B664" i="10" l="1"/>
  <c r="AC664" i="10" s="1"/>
  <c r="B665" i="10" l="1"/>
  <c r="AC665" i="10" s="1"/>
  <c r="B666" i="10" l="1"/>
  <c r="AC666" i="10" s="1"/>
  <c r="B667" i="10" l="1"/>
  <c r="AC667" i="10" s="1"/>
  <c r="B668" i="10" l="1"/>
  <c r="AC668" i="10" s="1"/>
  <c r="B669" i="10" l="1"/>
  <c r="AC669" i="10" s="1"/>
  <c r="B670" i="10" l="1"/>
  <c r="AC670" i="10" s="1"/>
  <c r="AD670" i="10" a="1"/>
  <c r="AD670" i="10" l="1"/>
  <c r="B671" i="10"/>
  <c r="AC671" i="10" s="1"/>
  <c r="B672" i="10" l="1"/>
  <c r="AC672" i="10" s="1"/>
  <c r="B673" i="10" l="1"/>
  <c r="AC673" i="10" s="1"/>
  <c r="B674" i="10" l="1"/>
  <c r="AC674" i="10" s="1"/>
  <c r="AD674" i="10" a="1"/>
  <c r="AD674" i="10" l="1"/>
  <c r="B675" i="10"/>
  <c r="AC675" i="10" s="1"/>
  <c r="AD675" i="10" a="1"/>
  <c r="AD675" i="10" l="1"/>
  <c r="B676" i="10"/>
  <c r="AC676" i="10" s="1"/>
  <c r="AD676" i="10" a="1"/>
  <c r="AD676" i="10" l="1"/>
  <c r="B677" i="10"/>
  <c r="AC677" i="10" s="1"/>
  <c r="AD677" i="10" a="1"/>
  <c r="AD677" i="10" l="1"/>
  <c r="B678" i="10"/>
  <c r="AC678" i="10" s="1"/>
  <c r="B679" i="10" l="1"/>
  <c r="AC679" i="10" s="1"/>
  <c r="B680" i="10" l="1"/>
  <c r="AC680" i="10" s="1"/>
  <c r="B681" i="10" l="1"/>
  <c r="AC681" i="10" s="1"/>
  <c r="B682" i="10" l="1"/>
  <c r="AC682" i="10" s="1"/>
  <c r="B683" i="10" l="1"/>
  <c r="AC683" i="10" s="1"/>
  <c r="B684" i="10" l="1"/>
  <c r="AC684" i="10" s="1"/>
  <c r="B685" i="10" l="1"/>
  <c r="AC685" i="10" s="1"/>
  <c r="B686" i="10" l="1"/>
  <c r="AC686" i="10" s="1"/>
  <c r="B687" i="10" l="1"/>
  <c r="AC687" i="10" s="1"/>
  <c r="B688" i="10" l="1"/>
  <c r="AC688" i="10" s="1"/>
  <c r="B689" i="10" l="1"/>
  <c r="AC689" i="10" s="1"/>
  <c r="B690" i="10" l="1"/>
  <c r="AC690" i="10" s="1"/>
  <c r="B691" i="10" l="1"/>
  <c r="AC691" i="10" s="1"/>
  <c r="B692" i="10" l="1"/>
  <c r="AC692" i="10" s="1"/>
  <c r="B693" i="10" l="1"/>
  <c r="AC693" i="10" s="1"/>
  <c r="B694" i="10" l="1"/>
  <c r="AC694" i="10" s="1"/>
  <c r="B695" i="10" l="1"/>
  <c r="AC695" i="10" s="1"/>
  <c r="B696" i="10" l="1"/>
  <c r="AC696" i="10" s="1"/>
  <c r="B697" i="10" l="1"/>
  <c r="AC697" i="10" s="1"/>
  <c r="B698" i="10" l="1"/>
  <c r="AC698" i="10" s="1"/>
  <c r="B699" i="10" l="1"/>
  <c r="AC699" i="10" s="1"/>
  <c r="B700" i="10" l="1"/>
  <c r="AC700" i="10" s="1"/>
  <c r="B701" i="10" l="1"/>
  <c r="AC701" i="10" s="1"/>
  <c r="B702" i="10" l="1"/>
  <c r="AC702" i="10" s="1"/>
  <c r="B703" i="10" l="1"/>
  <c r="AC703" i="10" s="1"/>
  <c r="B704" i="10" l="1"/>
  <c r="AC704" i="10" s="1"/>
  <c r="B705" i="10" l="1"/>
  <c r="AC705" i="10" s="1"/>
  <c r="B706" i="10" l="1"/>
  <c r="AC706" i="10" s="1"/>
  <c r="B707" i="10" l="1"/>
  <c r="AC707" i="10" s="1"/>
  <c r="B708" i="10" l="1"/>
  <c r="AC708" i="10" s="1"/>
  <c r="B709" i="10" l="1"/>
  <c r="AC709" i="10" s="1"/>
  <c r="B710" i="10" l="1"/>
  <c r="AC710" i="10" s="1"/>
  <c r="B711" i="10" l="1"/>
  <c r="AC711" i="10" s="1"/>
  <c r="AD711" i="10" a="1"/>
  <c r="AD711" i="10" l="1"/>
  <c r="B712" i="10"/>
  <c r="AC712" i="10" s="1"/>
  <c r="AD712" i="10" a="1"/>
  <c r="AD712" i="10" l="1"/>
  <c r="B713" i="10"/>
  <c r="AC713" i="10" s="1"/>
  <c r="AD713" i="10" a="1"/>
  <c r="AD713" i="10" l="1"/>
  <c r="B714" i="10"/>
  <c r="AC714" i="10" s="1"/>
  <c r="B715" i="10" l="1"/>
  <c r="AC715" i="10" s="1"/>
  <c r="B716" i="10" l="1"/>
  <c r="AC716" i="10" s="1"/>
  <c r="B717" i="10" l="1"/>
  <c r="AC717" i="10" s="1"/>
  <c r="B718" i="10" l="1"/>
  <c r="AC718" i="10" s="1"/>
  <c r="B719" i="10" l="1"/>
  <c r="AC719" i="10" s="1"/>
  <c r="B720" i="10" l="1"/>
  <c r="AC720" i="10" s="1"/>
  <c r="B721" i="10" l="1"/>
  <c r="AC721" i="10" s="1"/>
  <c r="B722" i="10" l="1"/>
  <c r="AC722" i="10" s="1"/>
  <c r="B723" i="10" l="1"/>
  <c r="AC723" i="10" s="1"/>
  <c r="B724" i="10" l="1"/>
  <c r="AC724" i="10" s="1"/>
  <c r="B725" i="10" l="1"/>
  <c r="AC725" i="10" s="1"/>
  <c r="AD725" i="10" a="1"/>
  <c r="AD725" i="10" l="1"/>
  <c r="B726" i="10"/>
  <c r="AC726" i="10" s="1"/>
  <c r="AD726" i="10" a="1"/>
  <c r="AD726" i="10" l="1"/>
  <c r="B727" i="10"/>
  <c r="AC727" i="10" s="1"/>
  <c r="B728" i="10" l="1"/>
  <c r="AC728" i="10" s="1"/>
  <c r="B729" i="10" l="1"/>
  <c r="AC729" i="10" s="1"/>
  <c r="B730" i="10" l="1"/>
  <c r="AC730" i="10" s="1"/>
  <c r="B731" i="10" l="1"/>
  <c r="AC731" i="10" s="1"/>
  <c r="B732" i="10" l="1"/>
  <c r="AC732" i="10" s="1"/>
  <c r="B733" i="10" l="1"/>
  <c r="AC733" i="10" s="1"/>
  <c r="B734" i="10" l="1"/>
  <c r="AC734" i="10" s="1"/>
  <c r="B735" i="10" l="1"/>
  <c r="AC735" i="10" s="1"/>
  <c r="B736" i="10" l="1"/>
  <c r="AC736" i="10" s="1"/>
  <c r="B737" i="10" l="1"/>
  <c r="AC737" i="10" s="1"/>
  <c r="B738" i="10" l="1"/>
  <c r="AC738" i="10" s="1"/>
  <c r="B739" i="10" l="1"/>
  <c r="AC739" i="10" s="1"/>
  <c r="B740" i="10" l="1"/>
  <c r="AC740" i="10" s="1"/>
  <c r="B741" i="10" l="1"/>
  <c r="AC741" i="10" s="1"/>
  <c r="B742" i="10" l="1"/>
  <c r="AC742" i="10" s="1"/>
  <c r="B743" i="10" l="1"/>
  <c r="AC743" i="10" s="1"/>
  <c r="B744" i="10" l="1"/>
  <c r="AC744" i="10" s="1"/>
  <c r="B745" i="10" l="1"/>
  <c r="AC745" i="10" s="1"/>
  <c r="B746" i="10" l="1"/>
  <c r="AC746" i="10" s="1"/>
  <c r="B747" i="10" l="1"/>
  <c r="AC747" i="10" s="1"/>
  <c r="B748" i="10" l="1"/>
  <c r="AC748" i="10" s="1"/>
  <c r="B749" i="10" l="1"/>
  <c r="AC749" i="10" s="1"/>
  <c r="B750" i="10" l="1"/>
  <c r="AC750" i="10" s="1"/>
  <c r="B751" i="10" l="1"/>
  <c r="AC751" i="10" s="1"/>
  <c r="B752" i="10" l="1"/>
  <c r="AC752" i="10" s="1"/>
  <c r="B753" i="10" l="1"/>
  <c r="AC753" i="10" s="1"/>
  <c r="B754" i="10" l="1"/>
  <c r="AC754" i="10" s="1"/>
  <c r="B755" i="10" l="1"/>
  <c r="AC755" i="10" s="1"/>
  <c r="B756" i="10" l="1"/>
  <c r="AC756" i="10" s="1"/>
  <c r="B757" i="10" l="1"/>
  <c r="AC757" i="10" s="1"/>
  <c r="B758" i="10" l="1"/>
  <c r="AC758" i="10" s="1"/>
  <c r="B759" i="10" l="1"/>
  <c r="AC759" i="10" s="1"/>
  <c r="B760" i="10" l="1"/>
  <c r="AC760" i="10" s="1"/>
  <c r="B761" i="10" l="1"/>
  <c r="AC761" i="10" s="1"/>
  <c r="B762" i="10" l="1"/>
  <c r="AC762" i="10" s="1"/>
  <c r="B763" i="10" l="1"/>
  <c r="AC763" i="10" s="1"/>
  <c r="B764" i="10" l="1"/>
  <c r="AC764" i="10" s="1"/>
  <c r="B765" i="10" l="1"/>
  <c r="AC765" i="10" s="1"/>
  <c r="B766" i="10" l="1"/>
  <c r="AC766" i="10" s="1"/>
  <c r="B767" i="10" l="1"/>
  <c r="AC767" i="10" s="1"/>
  <c r="B768" i="10" l="1"/>
  <c r="AC768" i="10" s="1"/>
  <c r="B769" i="10" l="1"/>
  <c r="AC769" i="10" s="1"/>
  <c r="B770" i="10" l="1"/>
  <c r="AC770" i="10" s="1"/>
  <c r="B771" i="10" l="1"/>
  <c r="AC771" i="10" s="1"/>
  <c r="B772" i="10" l="1"/>
  <c r="AC772" i="10" s="1"/>
  <c r="B773" i="10" l="1"/>
  <c r="AC773" i="10" s="1"/>
  <c r="B774" i="10" l="1"/>
  <c r="AC774" i="10" s="1"/>
  <c r="B775" i="10" l="1"/>
  <c r="AC775" i="10" s="1"/>
  <c r="B776" i="10" l="1"/>
  <c r="AC776" i="10" s="1"/>
  <c r="B777" i="10" l="1"/>
  <c r="AC777" i="10" s="1"/>
  <c r="B778" i="10" l="1"/>
  <c r="AC778" i="10" s="1"/>
  <c r="B779" i="10" l="1"/>
  <c r="AC779" i="10" s="1"/>
  <c r="B780" i="10" l="1"/>
  <c r="AC780" i="10" s="1"/>
  <c r="B781" i="10" l="1"/>
  <c r="AC781" i="10" s="1"/>
  <c r="AD781" i="10" a="1"/>
  <c r="AD781" i="10" l="1"/>
  <c r="B782" i="10"/>
  <c r="AC782" i="10" s="1"/>
  <c r="B783" i="10" l="1"/>
  <c r="AC783" i="10" s="1"/>
  <c r="B784" i="10" l="1"/>
  <c r="AC784" i="10" s="1"/>
  <c r="B785" i="10" l="1"/>
  <c r="AC785" i="10" s="1"/>
  <c r="B786" i="10" l="1"/>
  <c r="AC786" i="10" s="1"/>
  <c r="B787" i="10" l="1"/>
  <c r="AC787" i="10" s="1"/>
  <c r="B788" i="10" l="1"/>
  <c r="AC788" i="10" s="1"/>
  <c r="B789" i="10" l="1"/>
  <c r="AC789" i="10" s="1"/>
  <c r="B790" i="10" l="1"/>
  <c r="AC790" i="10" s="1"/>
  <c r="B791" i="10" l="1"/>
  <c r="AC791" i="10" s="1"/>
  <c r="B792" i="10" l="1"/>
  <c r="AC792" i="10" s="1"/>
  <c r="B793" i="10" l="1"/>
  <c r="AC793" i="10" s="1"/>
  <c r="B794" i="10" l="1"/>
  <c r="AC794" i="10" s="1"/>
  <c r="B795" i="10" l="1"/>
  <c r="AC795" i="10" s="1"/>
  <c r="B796" i="10" l="1"/>
  <c r="AC796" i="10" s="1"/>
  <c r="B797" i="10" l="1"/>
  <c r="AC797" i="10" s="1"/>
  <c r="B798" i="10" l="1"/>
  <c r="AC798" i="10" s="1"/>
  <c r="AD798" i="10" a="1"/>
  <c r="AD798" i="10" l="1"/>
  <c r="B799" i="10"/>
  <c r="AC799" i="10" s="1"/>
  <c r="B800" i="10" l="1"/>
  <c r="AC800" i="10" s="1"/>
  <c r="B801" i="10" l="1"/>
  <c r="AC801" i="10" s="1"/>
  <c r="B802" i="10" l="1"/>
  <c r="AC802" i="10" s="1"/>
  <c r="B803" i="10" l="1"/>
  <c r="AC803" i="10" s="1"/>
  <c r="B804" i="10" l="1"/>
  <c r="AC804" i="10" s="1"/>
  <c r="B805" i="10" l="1"/>
  <c r="AC805" i="10" s="1"/>
  <c r="B806" i="10" l="1"/>
  <c r="AC806" i="10" s="1"/>
  <c r="B807" i="10" l="1"/>
  <c r="AC807" i="10" s="1"/>
  <c r="B808" i="10" l="1"/>
  <c r="AC808" i="10" s="1"/>
  <c r="B809" i="10" l="1"/>
  <c r="AC809" i="10" s="1"/>
  <c r="B810" i="10" l="1"/>
  <c r="AC810" i="10" s="1"/>
  <c r="B811" i="10" l="1"/>
  <c r="AC811" i="10" s="1"/>
  <c r="B812" i="10" l="1"/>
  <c r="AC812" i="10" s="1"/>
  <c r="AD812" i="10" a="1"/>
  <c r="AD812" i="10" l="1"/>
  <c r="B813" i="10"/>
  <c r="AC813" i="10" s="1"/>
  <c r="B814" i="10" l="1"/>
  <c r="AC814" i="10" s="1"/>
  <c r="AD814" i="10" a="1"/>
  <c r="AD814" i="10" l="1"/>
  <c r="B815" i="10"/>
  <c r="AC815" i="10" s="1"/>
  <c r="AD815" i="10" a="1"/>
  <c r="AD815" i="10" l="1"/>
  <c r="B816" i="10"/>
  <c r="AC816" i="10" s="1"/>
  <c r="B817" i="10" l="1"/>
  <c r="AC817" i="10" s="1"/>
  <c r="B818" i="10" l="1"/>
  <c r="AC818" i="10" s="1"/>
  <c r="B819" i="10" l="1"/>
  <c r="AC819" i="10" s="1"/>
  <c r="B820" i="10" l="1"/>
  <c r="AC820" i="10" s="1"/>
  <c r="B821" i="10" l="1"/>
  <c r="AC821" i="10" s="1"/>
  <c r="B822" i="10" l="1"/>
  <c r="AC822" i="10" s="1"/>
  <c r="AD822" i="10" a="1"/>
  <c r="AD822" i="10" l="1"/>
  <c r="B823" i="10"/>
  <c r="AC823" i="10" s="1"/>
  <c r="B824" i="10" l="1"/>
  <c r="AC824" i="10" s="1"/>
  <c r="B825" i="10" l="1"/>
  <c r="AC825" i="10" s="1"/>
  <c r="B826" i="10" l="1"/>
  <c r="AC826" i="10" s="1"/>
  <c r="B827" i="10" l="1"/>
  <c r="AC827" i="10" s="1"/>
  <c r="B828" i="10" l="1"/>
  <c r="AC828" i="10" s="1"/>
  <c r="B829" i="10" l="1"/>
  <c r="AC829" i="10" s="1"/>
  <c r="B830" i="10" l="1"/>
  <c r="AC830" i="10" s="1"/>
  <c r="B831" i="10" l="1"/>
  <c r="AC831" i="10" s="1"/>
  <c r="B832" i="10" l="1"/>
  <c r="AC832" i="10" s="1"/>
  <c r="B833" i="10" l="1"/>
  <c r="AC833" i="10" s="1"/>
  <c r="AD833" i="10" a="1"/>
  <c r="AD833" i="10" l="1"/>
  <c r="B834" i="10"/>
  <c r="AC834" i="10" s="1"/>
  <c r="B835" i="10" l="1"/>
  <c r="AC835" i="10" s="1"/>
  <c r="B836" i="10" l="1"/>
  <c r="AC836" i="10" s="1"/>
  <c r="B837" i="10" l="1"/>
  <c r="AC837" i="10" s="1"/>
  <c r="A5" i="14" l="1" a="1"/>
  <c r="A5" i="14" s="1"/>
  <c r="J6" i="35"/>
  <c r="J262" i="35"/>
  <c r="J8" i="35"/>
  <c r="J23" i="35"/>
  <c r="A9" i="14" a="1"/>
  <c r="A9" i="14" s="1"/>
  <c r="G9" i="14" s="1"/>
  <c r="J109" i="35"/>
  <c r="J162" i="35"/>
  <c r="J195" i="35"/>
  <c r="J237" i="35"/>
  <c r="J62" i="35"/>
  <c r="J200" i="35"/>
  <c r="J71" i="35"/>
  <c r="J229" i="35"/>
  <c r="J183" i="35"/>
  <c r="J124" i="35"/>
  <c r="J61" i="35"/>
  <c r="J75" i="35"/>
  <c r="J37" i="35"/>
  <c r="J161" i="35"/>
  <c r="J280" i="35"/>
  <c r="J25" i="35"/>
  <c r="J166" i="35"/>
  <c r="J244" i="35"/>
  <c r="J97" i="35"/>
  <c r="J51" i="35"/>
  <c r="J201" i="35"/>
  <c r="J39" i="35"/>
  <c r="J112" i="35"/>
  <c r="J250" i="35"/>
  <c r="A298" i="14" a="1"/>
  <c r="A298" i="14" s="1"/>
  <c r="A229" i="13" a="1"/>
  <c r="A229" i="13" s="1"/>
  <c r="A93" i="12" a="1"/>
  <c r="A93" i="12" s="1"/>
  <c r="D93" i="12" s="1"/>
  <c r="A12" i="14" a="1"/>
  <c r="A12" i="14" s="1"/>
  <c r="F12" i="14" s="1"/>
  <c r="A21" i="14" a="1"/>
  <c r="A21" i="14" s="1"/>
  <c r="D21" i="14" s="1"/>
  <c r="A19" i="14" a="1"/>
  <c r="A19" i="14" s="1"/>
  <c r="A10" i="14" a="1"/>
  <c r="A10" i="14" s="1"/>
  <c r="A8" i="14" a="1"/>
  <c r="A8" i="14" s="1"/>
  <c r="A16" i="14" a="1"/>
  <c r="A16" i="14" s="1"/>
  <c r="A15" i="14" a="1"/>
  <c r="A15" i="14" s="1"/>
  <c r="A11" i="14" a="1"/>
  <c r="A11" i="14" s="1"/>
  <c r="A20" i="14" a="1"/>
  <c r="A20" i="14" s="1"/>
  <c r="A25" i="14" a="1"/>
  <c r="A25" i="14" s="1"/>
  <c r="A18" i="14" a="1"/>
  <c r="A18" i="14" s="1"/>
  <c r="A7" i="14" a="1"/>
  <c r="A7" i="14" s="1"/>
  <c r="A6" i="14" a="1"/>
  <c r="A6" i="14" s="1"/>
  <c r="A14" i="14" a="1"/>
  <c r="A14" i="14" s="1"/>
  <c r="A23" i="14" a="1"/>
  <c r="A23" i="14" s="1"/>
  <c r="A22" i="14" a="1"/>
  <c r="A22" i="14" s="1"/>
  <c r="A27" i="14" a="1"/>
  <c r="A27" i="14" s="1"/>
  <c r="A26" i="14" a="1"/>
  <c r="A26" i="14" s="1"/>
  <c r="A17" i="14" a="1"/>
  <c r="A17" i="14" s="1"/>
  <c r="A24" i="14" a="1"/>
  <c r="A24" i="14" s="1"/>
  <c r="A13" i="14" a="1"/>
  <c r="A13" i="14" s="1"/>
  <c r="A82" i="15" a="1"/>
  <c r="A82" i="15" s="1"/>
  <c r="A51" i="13" a="1"/>
  <c r="A51" i="13" s="1"/>
  <c r="E51" i="13" s="1"/>
  <c r="A117" i="15" a="1"/>
  <c r="A117" i="15" s="1"/>
  <c r="A333" i="14" a="1"/>
  <c r="A333" i="14" s="1"/>
  <c r="A96" i="14" a="1"/>
  <c r="A96" i="14" s="1"/>
  <c r="A23" i="15" a="1"/>
  <c r="A23" i="15" s="1"/>
  <c r="A61" i="15" a="1"/>
  <c r="A61" i="15" s="1"/>
  <c r="A55" i="12" a="1"/>
  <c r="A55" i="12" s="1"/>
  <c r="A43" i="15" a="1"/>
  <c r="A43" i="15" s="1"/>
  <c r="A216" i="15" a="1"/>
  <c r="A216" i="15" s="1"/>
  <c r="A248" i="12" a="1"/>
  <c r="A248" i="12" s="1"/>
  <c r="A65" i="11" a="1"/>
  <c r="A65" i="11" s="1"/>
  <c r="A118" i="14" a="1"/>
  <c r="A118" i="14" s="1"/>
  <c r="A235" i="11" a="1"/>
  <c r="A235" i="11" s="1"/>
  <c r="A42" i="15" a="1"/>
  <c r="A42" i="15" s="1"/>
  <c r="A173" i="13" a="1"/>
  <c r="A173" i="13" s="1"/>
  <c r="A73" i="15" a="1"/>
  <c r="A73" i="15" s="1"/>
  <c r="A7" i="12" a="1"/>
  <c r="A7" i="12" s="1"/>
  <c r="A75" i="12" a="1"/>
  <c r="A75" i="12" s="1"/>
  <c r="A148" i="15" a="1"/>
  <c r="A148" i="15" s="1"/>
  <c r="A381" i="14" a="1"/>
  <c r="A381" i="14" s="1"/>
  <c r="A91" i="12" a="1"/>
  <c r="A91" i="12" s="1"/>
  <c r="A85" i="12" a="1"/>
  <c r="A85" i="12" s="1"/>
  <c r="A298" i="11" a="1"/>
  <c r="A298" i="11" s="1"/>
  <c r="A54" i="13" a="1"/>
  <c r="A54" i="13" s="1"/>
  <c r="A210" i="15" a="1"/>
  <c r="A210" i="15" s="1"/>
  <c r="A11" i="15" a="1"/>
  <c r="A11" i="15" s="1"/>
  <c r="A504" i="14" a="1"/>
  <c r="A504" i="14" s="1"/>
  <c r="A170" i="13" a="1"/>
  <c r="A170" i="13" s="1"/>
  <c r="A231" i="15" a="1"/>
  <c r="A231" i="15" s="1"/>
  <c r="A359" i="14" a="1"/>
  <c r="A359" i="14" s="1"/>
  <c r="A95" i="15" a="1"/>
  <c r="A95" i="15" s="1"/>
  <c r="A284" i="13" a="1"/>
  <c r="A284" i="13" s="1"/>
  <c r="A209" i="12" a="1"/>
  <c r="A209" i="12" s="1"/>
  <c r="A256" i="13" a="1"/>
  <c r="A256" i="13" s="1"/>
  <c r="A171" i="14" a="1"/>
  <c r="A171" i="14" s="1"/>
  <c r="A103" i="15" a="1"/>
  <c r="A103" i="15" s="1"/>
  <c r="A120" i="11" a="1"/>
  <c r="A120" i="11" s="1"/>
  <c r="A69" i="13" a="1"/>
  <c r="A69" i="13" s="1"/>
  <c r="A409" i="14" a="1"/>
  <c r="A409" i="14" s="1"/>
  <c r="A171" i="11" a="1"/>
  <c r="A171" i="11" s="1"/>
  <c r="A230" i="14" a="1"/>
  <c r="A230" i="14" s="1"/>
  <c r="A295" i="14" a="1"/>
  <c r="A295" i="14" s="1"/>
  <c r="A251" i="12" a="1"/>
  <c r="A251" i="12" s="1"/>
  <c r="A143" i="14" a="1"/>
  <c r="A143" i="14" s="1"/>
  <c r="A242" i="13" a="1"/>
  <c r="A242" i="13" s="1"/>
  <c r="A438" i="14" a="1"/>
  <c r="A438" i="14" s="1"/>
  <c r="A238" i="13" a="1"/>
  <c r="A238" i="13" s="1"/>
  <c r="A205" i="12" a="1"/>
  <c r="A205" i="12" s="1"/>
  <c r="A88" i="15" a="1"/>
  <c r="A88" i="15" s="1"/>
  <c r="A249" i="12" a="1"/>
  <c r="A249" i="12" s="1"/>
  <c r="A144" i="13" a="1"/>
  <c r="A144" i="13" s="1"/>
  <c r="A74" i="12" a="1"/>
  <c r="A74" i="12" s="1"/>
  <c r="A233" i="15" a="1"/>
  <c r="A233" i="15" s="1"/>
  <c r="A401" i="14" a="1"/>
  <c r="A401" i="14" s="1"/>
  <c r="A131" i="15" a="1"/>
  <c r="A131" i="15" s="1"/>
  <c r="A193" i="15" a="1"/>
  <c r="A193" i="15" s="1"/>
  <c r="A24" i="13" a="1"/>
  <c r="A24" i="13" s="1"/>
  <c r="A280" i="13" a="1"/>
  <c r="A280" i="13" s="1"/>
  <c r="A284" i="14" a="1"/>
  <c r="A284" i="14" s="1"/>
  <c r="A501" i="14" a="1"/>
  <c r="A501" i="14" s="1"/>
  <c r="A208" i="13" a="1"/>
  <c r="A208" i="13" s="1"/>
  <c r="A230" i="11" a="1"/>
  <c r="A230" i="11" s="1"/>
  <c r="A10" i="13" a="1"/>
  <c r="A10" i="13" s="1"/>
  <c r="A289" i="12" a="1"/>
  <c r="A289" i="12" s="1"/>
  <c r="A17" i="15" a="1"/>
  <c r="A17" i="15" s="1"/>
  <c r="A482" i="14" a="1"/>
  <c r="A482" i="14" s="1"/>
  <c r="A5" i="13" a="1"/>
  <c r="A5" i="13" s="1"/>
  <c r="A46" i="12" a="1"/>
  <c r="A46" i="12" s="1"/>
  <c r="A287" i="15" a="1"/>
  <c r="A287" i="15" s="1"/>
  <c r="A299" i="15" a="1"/>
  <c r="A299" i="15" s="1"/>
  <c r="A220" i="11" a="1"/>
  <c r="A220" i="11" s="1"/>
  <c r="A246" i="13" a="1"/>
  <c r="A246" i="13" s="1"/>
  <c r="A314" i="14" a="1"/>
  <c r="A314" i="14" s="1"/>
  <c r="A166" i="14" a="1"/>
  <c r="A166" i="14" s="1"/>
  <c r="A232" i="13" a="1"/>
  <c r="A232" i="13" s="1"/>
  <c r="A244" i="14" a="1"/>
  <c r="A244" i="14" s="1"/>
  <c r="A80" i="14" a="1"/>
  <c r="A80" i="14" s="1"/>
  <c r="A261" i="14" a="1"/>
  <c r="A261" i="14" s="1"/>
  <c r="A12" i="11" a="1"/>
  <c r="A12" i="11" s="1"/>
  <c r="A45" i="14" a="1"/>
  <c r="A45" i="14" s="1"/>
  <c r="A174" i="11" a="1"/>
  <c r="A174" i="11" s="1"/>
  <c r="A309" i="14" a="1"/>
  <c r="A309" i="14" s="1"/>
  <c r="A235" i="12" a="1"/>
  <c r="A235" i="12" s="1"/>
  <c r="A68" i="12" a="1"/>
  <c r="A68" i="12" s="1"/>
  <c r="A242" i="15" a="1"/>
  <c r="A242" i="15" s="1"/>
  <c r="A104" i="12" a="1"/>
  <c r="A104" i="12" s="1"/>
  <c r="A86" i="13" a="1"/>
  <c r="A86" i="13" s="1"/>
  <c r="A353" i="14" a="1"/>
  <c r="A353" i="14" s="1"/>
  <c r="A412" i="14" a="1"/>
  <c r="A412" i="14" s="1"/>
  <c r="A484" i="14" a="1"/>
  <c r="A484" i="14" s="1"/>
  <c r="A20" i="12" a="1"/>
  <c r="A20" i="12" s="1"/>
  <c r="A124" i="12" a="1"/>
  <c r="A124" i="12" s="1"/>
  <c r="A16" i="13" a="1"/>
  <c r="A16" i="13" s="1"/>
  <c r="A154" i="13" a="1"/>
  <c r="A154" i="13" s="1"/>
  <c r="A164" i="11" a="1"/>
  <c r="A164" i="11" s="1"/>
  <c r="A388" i="14" a="1"/>
  <c r="A388" i="14" s="1"/>
  <c r="A277" i="14" a="1"/>
  <c r="A277" i="14" s="1"/>
  <c r="A448" i="14" a="1"/>
  <c r="A448" i="14" s="1"/>
  <c r="A202" i="13" a="1"/>
  <c r="A202" i="13" s="1"/>
  <c r="A63" i="12" a="1"/>
  <c r="A63" i="12" s="1"/>
  <c r="A107" i="12" a="1"/>
  <c r="A107" i="12" s="1"/>
  <c r="A343" i="14" a="1"/>
  <c r="A343" i="14" s="1"/>
  <c r="A470" i="14" a="1"/>
  <c r="A470" i="14" s="1"/>
  <c r="A254" i="13" a="1"/>
  <c r="A254" i="13" s="1"/>
  <c r="A240" i="13" a="1"/>
  <c r="A240" i="13" s="1"/>
  <c r="A137" i="15" a="1"/>
  <c r="A137" i="15" s="1"/>
  <c r="A338" i="14" a="1"/>
  <c r="A338" i="14" s="1"/>
  <c r="A125" i="14" a="1"/>
  <c r="A125" i="14" s="1"/>
  <c r="A203" i="11" a="1"/>
  <c r="A203" i="11" s="1"/>
  <c r="A137" i="12" a="1"/>
  <c r="A137" i="12" s="1"/>
  <c r="A275" i="11" a="1"/>
  <c r="A275" i="11" s="1"/>
  <c r="A20" i="13" a="1"/>
  <c r="A20" i="13" s="1"/>
  <c r="A27" i="12" a="1"/>
  <c r="A27" i="12" s="1"/>
  <c r="A196" i="13" a="1"/>
  <c r="A196" i="13" s="1"/>
  <c r="A181" i="11" a="1"/>
  <c r="A181" i="11" s="1"/>
  <c r="A300" i="15" a="1"/>
  <c r="A300" i="15" s="1"/>
  <c r="A33" i="12" a="1"/>
  <c r="A33" i="12" s="1"/>
  <c r="A475" i="14" a="1"/>
  <c r="A475" i="14" s="1"/>
  <c r="A134" i="12" a="1"/>
  <c r="A134" i="12" s="1"/>
  <c r="A144" i="12" a="1"/>
  <c r="A144" i="12" s="1"/>
  <c r="A303" i="12" a="1"/>
  <c r="A303" i="12" s="1"/>
  <c r="A245" i="14" a="1"/>
  <c r="A245" i="14" s="1"/>
  <c r="A186" i="13" a="1"/>
  <c r="A186" i="13" s="1"/>
  <c r="A216" i="11" a="1"/>
  <c r="A216" i="11" s="1"/>
  <c r="A213" i="15" a="1"/>
  <c r="A213" i="15" s="1"/>
  <c r="A205" i="11" a="1"/>
  <c r="A205" i="11" s="1"/>
  <c r="A68" i="14" a="1"/>
  <c r="A68" i="14" s="1"/>
  <c r="A206" i="13" a="1"/>
  <c r="A206" i="13" s="1"/>
  <c r="A243" i="11" a="1"/>
  <c r="A243" i="11" s="1"/>
  <c r="A436" i="14" a="1"/>
  <c r="A436" i="14" s="1"/>
  <c r="A76" i="15" a="1"/>
  <c r="A76" i="15" s="1"/>
  <c r="A294" i="11" a="1"/>
  <c r="A294" i="11" s="1"/>
  <c r="A5" i="11" a="1"/>
  <c r="A5" i="11" s="1"/>
  <c r="A41" i="12" a="1"/>
  <c r="A41" i="12" s="1"/>
  <c r="A323" i="14" a="1"/>
  <c r="A323" i="14" s="1"/>
  <c r="A261" i="11" a="1"/>
  <c r="A261" i="11" s="1"/>
  <c r="A398" i="14" a="1"/>
  <c r="A398" i="14" s="1"/>
  <c r="A467" i="14" a="1"/>
  <c r="A467" i="14" s="1"/>
  <c r="A57" i="15" a="1"/>
  <c r="A57" i="15" s="1"/>
  <c r="A120" i="14" a="1"/>
  <c r="A120" i="14" s="1"/>
  <c r="A292" i="15" a="1"/>
  <c r="A292" i="15" s="1"/>
  <c r="A98" i="11" a="1"/>
  <c r="A98" i="11" s="1"/>
  <c r="A301" i="11" a="1"/>
  <c r="A301" i="11" s="1"/>
  <c r="A126" i="14" a="1"/>
  <c r="A126" i="14" s="1"/>
  <c r="A143" i="15" a="1"/>
  <c r="A143" i="15" s="1"/>
  <c r="A247" i="13" a="1"/>
  <c r="A247" i="13" s="1"/>
  <c r="A219" i="15" a="1"/>
  <c r="A219" i="15" s="1"/>
  <c r="A69" i="11" a="1"/>
  <c r="A69" i="11" s="1"/>
  <c r="A304" i="12" a="1"/>
  <c r="A304" i="12" s="1"/>
  <c r="A172" i="12" a="1"/>
  <c r="A172" i="12" s="1"/>
  <c r="A161" i="11" a="1"/>
  <c r="A161" i="11" s="1"/>
  <c r="A212" i="13" a="1"/>
  <c r="A212" i="13" s="1"/>
  <c r="A113" i="14" a="1"/>
  <c r="A113" i="14" s="1"/>
  <c r="A326" i="14" a="1"/>
  <c r="A326" i="14" s="1"/>
  <c r="A262" i="14" a="1"/>
  <c r="A262" i="14" s="1"/>
  <c r="A219" i="11" a="1"/>
  <c r="A219" i="11" s="1"/>
  <c r="A217" i="11" a="1"/>
  <c r="A217" i="11" s="1"/>
  <c r="A91" i="11" a="1"/>
  <c r="A91" i="11" s="1"/>
  <c r="A220" i="13" a="1"/>
  <c r="A220" i="13" s="1"/>
  <c r="A40" i="13" a="1"/>
  <c r="A40" i="13" s="1"/>
  <c r="A44" i="11" a="1"/>
  <c r="A44" i="11" s="1"/>
  <c r="A345" i="14" a="1"/>
  <c r="A345" i="14" s="1"/>
  <c r="A55" i="13" a="1"/>
  <c r="A55" i="13" s="1"/>
  <c r="A203" i="15" a="1"/>
  <c r="A203" i="15" s="1"/>
  <c r="A471" i="14" a="1"/>
  <c r="A471" i="14" s="1"/>
  <c r="A235" i="13" a="1"/>
  <c r="A235" i="13" s="1"/>
  <c r="A198" i="13" a="1"/>
  <c r="A198" i="13" s="1"/>
  <c r="A6" i="15" a="1"/>
  <c r="A6" i="15" s="1"/>
  <c r="A260" i="12" a="1"/>
  <c r="A260" i="12" s="1"/>
  <c r="A318" i="14" a="1"/>
  <c r="A318" i="14" s="1"/>
  <c r="A112" i="12" a="1"/>
  <c r="A112" i="12" s="1"/>
  <c r="A211" i="11" a="1"/>
  <c r="A211" i="11" s="1"/>
  <c r="A23" i="12" a="1"/>
  <c r="A23" i="12" s="1"/>
  <c r="A201" i="12" a="1"/>
  <c r="A201" i="12" s="1"/>
  <c r="A70" i="13" a="1"/>
  <c r="A70" i="13" s="1"/>
  <c r="A236" i="11" a="1"/>
  <c r="A236" i="11" s="1"/>
  <c r="A140" i="13" a="1"/>
  <c r="A140" i="13" s="1"/>
  <c r="A183" i="11" a="1"/>
  <c r="A183" i="11" s="1"/>
  <c r="A34" i="11" a="1"/>
  <c r="A34" i="11" s="1"/>
  <c r="A168" i="11" a="1"/>
  <c r="A168" i="11" s="1"/>
  <c r="A193" i="14" a="1"/>
  <c r="A193" i="14" s="1"/>
  <c r="A97" i="15" a="1"/>
  <c r="A97" i="15" s="1"/>
  <c r="A226" i="11" a="1"/>
  <c r="A226" i="11" s="1"/>
  <c r="A301" i="14" a="1"/>
  <c r="A301" i="14" s="1"/>
  <c r="A370" i="14" a="1"/>
  <c r="A370" i="14" s="1"/>
  <c r="A302" i="13" a="1"/>
  <c r="A302" i="13" s="1"/>
  <c r="A46" i="14" a="1"/>
  <c r="A46" i="14" s="1"/>
  <c r="A155" i="12" a="1"/>
  <c r="A155" i="12" s="1"/>
  <c r="A238" i="12" a="1"/>
  <c r="A238" i="12" s="1"/>
  <c r="A207" i="14" a="1"/>
  <c r="A207" i="14" s="1"/>
  <c r="A102" i="15" a="1"/>
  <c r="A102" i="15" s="1"/>
  <c r="A257" i="13" a="1"/>
  <c r="A257" i="13" s="1"/>
  <c r="A456" i="14" a="1"/>
  <c r="A456" i="14" s="1"/>
  <c r="A39" i="14" a="1"/>
  <c r="A39" i="14" s="1"/>
  <c r="A173" i="14" a="1"/>
  <c r="A173" i="14" s="1"/>
  <c r="A190" i="13" a="1"/>
  <c r="A190" i="13" s="1"/>
  <c r="A132" i="15" a="1"/>
  <c r="A132" i="15" s="1"/>
  <c r="A138" i="13" a="1"/>
  <c r="A138" i="13" s="1"/>
  <c r="A29" i="11" a="1"/>
  <c r="A29" i="11" s="1"/>
  <c r="A81" i="13" a="1"/>
  <c r="A81" i="13" s="1"/>
  <c r="A255" i="12" a="1"/>
  <c r="A255" i="12" s="1"/>
  <c r="A126" i="13" a="1"/>
  <c r="A126" i="13" s="1"/>
  <c r="A196" i="12" a="1"/>
  <c r="A196" i="12" s="1"/>
  <c r="A215" i="13" a="1"/>
  <c r="A215" i="13" s="1"/>
  <c r="A141" i="13" a="1"/>
  <c r="A141" i="13" s="1"/>
  <c r="A328" i="14" a="1"/>
  <c r="A328" i="14" s="1"/>
  <c r="A256" i="15" a="1"/>
  <c r="A256" i="15" s="1"/>
  <c r="A94" i="13" a="1"/>
  <c r="A94" i="13" s="1"/>
  <c r="A154" i="14" a="1"/>
  <c r="A154" i="14" s="1"/>
  <c r="A241" i="15" a="1"/>
  <c r="A241" i="15" s="1"/>
  <c r="A276" i="12" a="1"/>
  <c r="A276" i="12" s="1"/>
  <c r="A29" i="15" a="1"/>
  <c r="A29" i="15" s="1"/>
  <c r="A202" i="12" a="1"/>
  <c r="A202" i="12" s="1"/>
  <c r="A253" i="12" a="1"/>
  <c r="A253" i="12" s="1"/>
  <c r="A246" i="15" a="1"/>
  <c r="A246" i="15" s="1"/>
  <c r="A72" i="15" a="1"/>
  <c r="A72" i="15" s="1"/>
  <c r="A58" i="11" a="1"/>
  <c r="A58" i="11" s="1"/>
  <c r="A32" i="15" a="1"/>
  <c r="A32" i="15" s="1"/>
  <c r="A245" i="12" a="1"/>
  <c r="A245" i="12" s="1"/>
  <c r="A50" i="14" a="1"/>
  <c r="A50" i="14" s="1"/>
  <c r="A97" i="12" a="1"/>
  <c r="A97" i="12" s="1"/>
  <c r="A174" i="14" a="1"/>
  <c r="A174" i="14" s="1"/>
  <c r="A150" i="15" a="1"/>
  <c r="A150" i="15" s="1"/>
  <c r="A8" i="13" a="1"/>
  <c r="A8" i="13" s="1"/>
  <c r="A77" i="12" a="1"/>
  <c r="A77" i="12" s="1"/>
  <c r="A118" i="13" a="1"/>
  <c r="A118" i="13" s="1"/>
  <c r="A128" i="11" a="1"/>
  <c r="A128" i="11" s="1"/>
  <c r="A186" i="14" a="1"/>
  <c r="A186" i="14" s="1"/>
  <c r="A126" i="12" a="1"/>
  <c r="A126" i="12" s="1"/>
  <c r="A293" i="13" a="1"/>
  <c r="A293" i="13" s="1"/>
  <c r="A385" i="14" a="1"/>
  <c r="A385" i="14" s="1"/>
  <c r="A240" i="11" a="1"/>
  <c r="A240" i="11" s="1"/>
  <c r="A69" i="12" a="1"/>
  <c r="A69" i="12" s="1"/>
  <c r="A62" i="12" a="1"/>
  <c r="A62" i="12" s="1"/>
  <c r="A296" i="12" a="1"/>
  <c r="A296" i="12" s="1"/>
  <c r="A278" i="12" a="1"/>
  <c r="A278" i="12" s="1"/>
  <c r="A197" i="14" a="1"/>
  <c r="A197" i="14" s="1"/>
  <c r="A166" i="15" a="1"/>
  <c r="A166" i="15" s="1"/>
  <c r="A140" i="14" a="1"/>
  <c r="A140" i="14" s="1"/>
  <c r="A85" i="15" a="1"/>
  <c r="A85" i="15" s="1"/>
  <c r="A191" i="11" a="1"/>
  <c r="A191" i="11" s="1"/>
  <c r="A64" i="11" a="1"/>
  <c r="A64" i="11" s="1"/>
  <c r="A146" i="12" a="1"/>
  <c r="A146" i="12" s="1"/>
  <c r="A176" i="14" a="1"/>
  <c r="A176" i="14" s="1"/>
  <c r="A170" i="11" a="1"/>
  <c r="A170" i="11" s="1"/>
  <c r="A124" i="11" a="1"/>
  <c r="A124" i="11" s="1"/>
  <c r="A119" i="11" a="1"/>
  <c r="A119" i="11" s="1"/>
  <c r="A152" i="11" a="1"/>
  <c r="A152" i="11" s="1"/>
  <c r="A121" i="12" a="1"/>
  <c r="A121" i="12" s="1"/>
  <c r="A282" i="12" a="1"/>
  <c r="A282" i="12" s="1"/>
  <c r="A191" i="12" a="1"/>
  <c r="A191" i="12" s="1"/>
  <c r="A211" i="14" a="1"/>
  <c r="A211" i="14" s="1"/>
  <c r="A210" i="13" a="1"/>
  <c r="A210" i="13" s="1"/>
  <c r="A122" i="12" a="1"/>
  <c r="A122" i="12" s="1"/>
  <c r="A33" i="15" a="1"/>
  <c r="A33" i="15" s="1"/>
  <c r="A114" i="14" a="1"/>
  <c r="A114" i="14" s="1"/>
  <c r="A199" i="13" a="1"/>
  <c r="A199" i="13" s="1"/>
  <c r="A224" i="15" a="1"/>
  <c r="A224" i="15" s="1"/>
  <c r="A56" i="14" a="1"/>
  <c r="A56" i="14" s="1"/>
  <c r="A378" i="14" a="1"/>
  <c r="A378" i="14" s="1"/>
  <c r="A30" i="15" a="1"/>
  <c r="A30" i="15" s="1"/>
  <c r="A254" i="12" a="1"/>
  <c r="A254" i="12" s="1"/>
  <c r="A75" i="11" a="1"/>
  <c r="A75" i="11" s="1"/>
  <c r="A167" i="12" a="1"/>
  <c r="A167" i="12" s="1"/>
  <c r="A127" i="14" a="1"/>
  <c r="A127" i="14" s="1"/>
  <c r="A24" i="12" a="1"/>
  <c r="A24" i="12" s="1"/>
  <c r="A288" i="12" a="1"/>
  <c r="A288" i="12" s="1"/>
  <c r="A171" i="15" a="1"/>
  <c r="A171" i="15" s="1"/>
  <c r="A279" i="12" a="1"/>
  <c r="A279" i="12" s="1"/>
  <c r="A304" i="13" a="1"/>
  <c r="A304" i="13" s="1"/>
  <c r="A460" i="14" a="1"/>
  <c r="A460" i="14" s="1"/>
  <c r="A263" i="15" a="1"/>
  <c r="A263" i="15" s="1"/>
  <c r="A110" i="12" a="1"/>
  <c r="A110" i="12" s="1"/>
  <c r="A18" i="12" a="1"/>
  <c r="A18" i="12" s="1"/>
  <c r="A53" i="11" a="1"/>
  <c r="A53" i="11" s="1"/>
  <c r="A81" i="12" a="1"/>
  <c r="A81" i="12" s="1"/>
  <c r="A69" i="14" a="1"/>
  <c r="A69" i="14" s="1"/>
  <c r="A257" i="14" a="1"/>
  <c r="A257" i="14" s="1"/>
  <c r="A19" i="15" a="1"/>
  <c r="A19" i="15" s="1"/>
  <c r="A487" i="14" a="1"/>
  <c r="A487" i="14" s="1"/>
  <c r="A297" i="15" a="1"/>
  <c r="A297" i="15" s="1"/>
  <c r="A469" i="14" a="1"/>
  <c r="A469" i="14" s="1"/>
  <c r="A121" i="15" a="1"/>
  <c r="A121" i="15" s="1"/>
  <c r="A360" i="14" a="1"/>
  <c r="A360" i="14" s="1"/>
  <c r="A106" i="15" a="1"/>
  <c r="A106" i="15" s="1"/>
  <c r="A43" i="14" a="1"/>
  <c r="A43" i="14" s="1"/>
  <c r="A244" i="13" a="1"/>
  <c r="A244" i="13" s="1"/>
  <c r="A187" i="13" a="1"/>
  <c r="A187" i="13" s="1"/>
  <c r="A474" i="14" a="1"/>
  <c r="A474" i="14" s="1"/>
  <c r="A161" i="14" a="1"/>
  <c r="A161" i="14" s="1"/>
  <c r="A37" i="12" a="1"/>
  <c r="A37" i="12" s="1"/>
  <c r="A276" i="15" a="1"/>
  <c r="A276" i="15" s="1"/>
  <c r="A150" i="11" a="1"/>
  <c r="A150" i="11" s="1"/>
  <c r="A176" i="15" a="1"/>
  <c r="A176" i="15" s="1"/>
  <c r="A160" i="11" a="1"/>
  <c r="A160" i="11" s="1"/>
  <c r="A58" i="15" a="1"/>
  <c r="A58" i="15" s="1"/>
  <c r="A81" i="11" a="1"/>
  <c r="A81" i="11" s="1"/>
  <c r="A85" i="14" a="1"/>
  <c r="A85" i="14" s="1"/>
  <c r="A223" i="11" a="1"/>
  <c r="A223" i="11" s="1"/>
  <c r="A276" i="11" a="1"/>
  <c r="A276" i="11" s="1"/>
  <c r="A181" i="13" a="1"/>
  <c r="A181" i="13" s="1"/>
  <c r="A132" i="13" a="1"/>
  <c r="A132" i="13" s="1"/>
  <c r="A184" i="12" a="1"/>
  <c r="A184" i="12" s="1"/>
  <c r="A106" i="11" a="1"/>
  <c r="A106" i="11" s="1"/>
  <c r="A278" i="15" a="1"/>
  <c r="A278" i="15" s="1"/>
  <c r="A369" i="14" a="1"/>
  <c r="A369" i="14" s="1"/>
  <c r="A199" i="11" a="1"/>
  <c r="A199" i="11" s="1"/>
  <c r="A15" i="12" a="1"/>
  <c r="A15" i="12" s="1"/>
  <c r="A244" i="15" a="1"/>
  <c r="A244" i="15" s="1"/>
  <c r="A162" i="11" a="1"/>
  <c r="A162" i="11" s="1"/>
  <c r="A63" i="11" a="1"/>
  <c r="A63" i="11" s="1"/>
  <c r="A184" i="14" a="1"/>
  <c r="A184" i="14" s="1"/>
  <c r="A138" i="15" a="1"/>
  <c r="A138" i="15" s="1"/>
  <c r="A167" i="11" a="1"/>
  <c r="A167" i="11" s="1"/>
  <c r="A193" i="11" a="1"/>
  <c r="A193" i="11" s="1"/>
  <c r="A284" i="11" a="1"/>
  <c r="A284" i="11" s="1"/>
  <c r="A255" i="11" a="1"/>
  <c r="A255" i="11" s="1"/>
  <c r="A265" i="14" a="1"/>
  <c r="A265" i="14" s="1"/>
  <c r="A270" i="13" a="1"/>
  <c r="A270" i="13" s="1"/>
  <c r="A202" i="14" a="1"/>
  <c r="A202" i="14" s="1"/>
  <c r="A172" i="14" a="1"/>
  <c r="A172" i="14" s="1"/>
  <c r="A62" i="13" a="1"/>
  <c r="A62" i="13" s="1"/>
  <c r="A194" i="11" a="1"/>
  <c r="A194" i="11" s="1"/>
  <c r="A226" i="14" a="1"/>
  <c r="A226" i="14" s="1"/>
  <c r="A145" i="12" a="1"/>
  <c r="A145" i="12" s="1"/>
  <c r="A98" i="14" a="1"/>
  <c r="A98" i="14" s="1"/>
  <c r="A144" i="14" a="1"/>
  <c r="A144" i="14" s="1"/>
  <c r="A143" i="11" a="1"/>
  <c r="A143" i="11" s="1"/>
  <c r="A113" i="13" a="1"/>
  <c r="A113" i="13" s="1"/>
  <c r="A198" i="14" a="1"/>
  <c r="A198" i="14" s="1"/>
  <c r="A179" i="13" a="1"/>
  <c r="A179" i="13" s="1"/>
  <c r="A249" i="15" a="1"/>
  <c r="A249" i="15" s="1"/>
  <c r="A424" i="14" a="1"/>
  <c r="A424" i="14" s="1"/>
  <c r="A117" i="13" a="1"/>
  <c r="A117" i="13" s="1"/>
  <c r="A358" i="14" a="1"/>
  <c r="A358" i="14" s="1"/>
  <c r="A299" i="14" a="1"/>
  <c r="A299" i="14" s="1"/>
  <c r="A256" i="14" a="1"/>
  <c r="A256" i="14" s="1"/>
  <c r="A274" i="14" a="1"/>
  <c r="A274" i="14" s="1"/>
  <c r="A175" i="11" a="1"/>
  <c r="A175" i="11" s="1"/>
  <c r="A258" i="11" a="1"/>
  <c r="A258" i="11" s="1"/>
  <c r="A187" i="12" a="1"/>
  <c r="A187" i="12" s="1"/>
  <c r="A190" i="15" a="1"/>
  <c r="A190" i="15" s="1"/>
  <c r="A61" i="11" a="1"/>
  <c r="A61" i="11" s="1"/>
  <c r="A126" i="15" a="1"/>
  <c r="A126" i="15" s="1"/>
  <c r="A89" i="14" a="1"/>
  <c r="A89" i="14" s="1"/>
  <c r="A283" i="14" a="1"/>
  <c r="A283" i="14" s="1"/>
  <c r="A302" i="14" a="1"/>
  <c r="A302" i="14" s="1"/>
  <c r="A213" i="14" a="1"/>
  <c r="A213" i="14" s="1"/>
  <c r="A191" i="14" a="1"/>
  <c r="A191" i="14" s="1"/>
  <c r="A117" i="14" a="1"/>
  <c r="A117" i="14" s="1"/>
  <c r="A384" i="14" a="1"/>
  <c r="A384" i="14" s="1"/>
  <c r="A110" i="11" a="1"/>
  <c r="A110" i="11" s="1"/>
  <c r="A59" i="11" a="1"/>
  <c r="A59" i="11" s="1"/>
  <c r="A132" i="14" a="1"/>
  <c r="A132" i="14" s="1"/>
  <c r="A35" i="13" a="1"/>
  <c r="A35" i="13" s="1"/>
  <c r="A232" i="15" a="1"/>
  <c r="A232" i="15" s="1"/>
  <c r="A157" i="11" a="1"/>
  <c r="A157" i="11" s="1"/>
  <c r="A101" i="13" a="1"/>
  <c r="A101" i="13" s="1"/>
  <c r="A394" i="14" a="1"/>
  <c r="A394" i="14" s="1"/>
  <c r="A454" i="14" a="1"/>
  <c r="A454" i="14" s="1"/>
  <c r="A159" i="11" a="1"/>
  <c r="A159" i="11" s="1"/>
  <c r="A234" i="15" a="1"/>
  <c r="A234" i="15" s="1"/>
  <c r="A84" i="15" a="1"/>
  <c r="A84" i="15" s="1"/>
  <c r="A147" i="15" a="1"/>
  <c r="A147" i="15" s="1"/>
  <c r="A141" i="14" a="1"/>
  <c r="A141" i="14" s="1"/>
  <c r="A99" i="12" a="1"/>
  <c r="A99" i="12" s="1"/>
  <c r="A405" i="14" a="1"/>
  <c r="A405" i="14" s="1"/>
  <c r="A250" i="15" a="1"/>
  <c r="A250" i="15" s="1"/>
  <c r="A251" i="14" a="1"/>
  <c r="A251" i="14" s="1"/>
  <c r="A199" i="14" a="1"/>
  <c r="A199" i="14" s="1"/>
  <c r="A170" i="15" a="1"/>
  <c r="A170" i="15" s="1"/>
  <c r="A285" i="11" a="1"/>
  <c r="A285" i="11" s="1"/>
  <c r="A89" i="12" a="1"/>
  <c r="A89" i="12" s="1"/>
  <c r="A148" i="13" a="1"/>
  <c r="A148" i="13" s="1"/>
  <c r="A218" i="14" a="1"/>
  <c r="A218" i="14" s="1"/>
  <c r="A152" i="14" a="1"/>
  <c r="A152" i="14" s="1"/>
  <c r="A297" i="14" a="1"/>
  <c r="A297" i="14" s="1"/>
  <c r="A167" i="15" a="1"/>
  <c r="A167" i="15" s="1"/>
  <c r="A44" i="15" a="1"/>
  <c r="A44" i="15" s="1"/>
  <c r="A30" i="13" a="1"/>
  <c r="A30" i="13" s="1"/>
  <c r="A252" i="14" a="1"/>
  <c r="A252" i="14" s="1"/>
  <c r="A110" i="13" a="1"/>
  <c r="A110" i="13" s="1"/>
  <c r="A76" i="11" a="1"/>
  <c r="A76" i="11" s="1"/>
  <c r="A28" i="15" a="1"/>
  <c r="A28" i="15" s="1"/>
  <c r="A418" i="14" a="1"/>
  <c r="A418" i="14" s="1"/>
  <c r="A84" i="14" a="1"/>
  <c r="A84" i="14" s="1"/>
  <c r="A195" i="14" a="1"/>
  <c r="A195" i="14" s="1"/>
  <c r="A14" i="15" a="1"/>
  <c r="A14" i="15" s="1"/>
  <c r="A248" i="13" a="1"/>
  <c r="A248" i="13" s="1"/>
  <c r="A17" i="11" a="1"/>
  <c r="A17" i="11" s="1"/>
  <c r="A276" i="14" a="1"/>
  <c r="A276" i="14" s="1"/>
  <c r="A158" i="12" a="1"/>
  <c r="A158" i="12" s="1"/>
  <c r="A92" i="13" a="1"/>
  <c r="A92" i="13" s="1"/>
  <c r="A223" i="15" a="1"/>
  <c r="A223" i="15" s="1"/>
  <c r="A39" i="11" a="1"/>
  <c r="A39" i="11" s="1"/>
  <c r="A158" i="14" a="1"/>
  <c r="A158" i="14" s="1"/>
  <c r="A105" i="15" a="1"/>
  <c r="A105" i="15" s="1"/>
  <c r="A109" i="14" a="1"/>
  <c r="A109" i="14" s="1"/>
  <c r="A305" i="14" a="1"/>
  <c r="A305" i="14" s="1"/>
  <c r="A51" i="14" a="1"/>
  <c r="A51" i="14" s="1"/>
  <c r="A315" i="14" a="1"/>
  <c r="A315" i="14" s="1"/>
  <c r="A262" i="12" a="1"/>
  <c r="A262" i="12" s="1"/>
  <c r="A224" i="12" a="1"/>
  <c r="A224" i="12" s="1"/>
  <c r="A259" i="15" a="1"/>
  <c r="A259" i="15" s="1"/>
  <c r="A290" i="11" a="1"/>
  <c r="A290" i="11" s="1"/>
  <c r="A155" i="13" a="1"/>
  <c r="A155" i="13" s="1"/>
  <c r="A425" i="14" a="1"/>
  <c r="A425" i="14" s="1"/>
  <c r="A204" i="11" a="1"/>
  <c r="A204" i="11" s="1"/>
  <c r="A209" i="11" a="1"/>
  <c r="A209" i="11" s="1"/>
  <c r="A138" i="11" a="1"/>
  <c r="A138" i="11" s="1"/>
  <c r="A76" i="13" a="1"/>
  <c r="A76" i="13" s="1"/>
  <c r="A253" i="11" a="1"/>
  <c r="A253" i="11" s="1"/>
  <c r="A441" i="14" a="1"/>
  <c r="A441" i="14" s="1"/>
  <c r="A101" i="14" a="1"/>
  <c r="A101" i="14" s="1"/>
  <c r="A58" i="14" a="1"/>
  <c r="A58" i="14" s="1"/>
  <c r="A48" i="13" a="1"/>
  <c r="A48" i="13" s="1"/>
  <c r="A172" i="11" a="1"/>
  <c r="A172" i="11" s="1"/>
  <c r="A187" i="15" a="1"/>
  <c r="A187" i="15" s="1"/>
  <c r="A299" i="13" a="1"/>
  <c r="A299" i="13" s="1"/>
  <c r="A270" i="12" a="1"/>
  <c r="A270" i="12" s="1"/>
  <c r="A168" i="15" a="1"/>
  <c r="A168" i="15" s="1"/>
  <c r="A87" i="14" a="1"/>
  <c r="A87" i="14" s="1"/>
  <c r="A149" i="13" a="1"/>
  <c r="A149" i="13" s="1"/>
  <c r="A295" i="11" a="1"/>
  <c r="A295" i="11" s="1"/>
  <c r="A218" i="12" a="1"/>
  <c r="A218" i="12" s="1"/>
  <c r="A5" i="15" a="1"/>
  <c r="A5" i="15" s="1"/>
  <c r="A180" i="14" a="1"/>
  <c r="A180" i="14" s="1"/>
  <c r="A152" i="13" a="1"/>
  <c r="A152" i="13" s="1"/>
  <c r="A182" i="15" a="1"/>
  <c r="A182" i="15" s="1"/>
  <c r="A130" i="14" a="1"/>
  <c r="A130" i="14" s="1"/>
  <c r="A83" i="14" a="1"/>
  <c r="A83" i="14" s="1"/>
  <c r="F82" i="15"/>
  <c r="J82" i="15" s="1"/>
  <c r="H82" i="15"/>
  <c r="E82" i="15"/>
  <c r="I82" i="15"/>
  <c r="G82" i="15"/>
  <c r="C82" i="15"/>
  <c r="D82" i="15"/>
  <c r="A219" i="12" a="1"/>
  <c r="A219" i="12" s="1"/>
  <c r="A80" i="12" a="1"/>
  <c r="A80" i="12" s="1"/>
  <c r="A65" i="12" a="1"/>
  <c r="A65" i="12" s="1"/>
  <c r="A236" i="15" a="1"/>
  <c r="A236" i="15" s="1"/>
  <c r="A13" i="15" a="1"/>
  <c r="A13" i="15" s="1"/>
  <c r="A266" i="12" a="1"/>
  <c r="A266" i="12" s="1"/>
  <c r="A254" i="11" a="1"/>
  <c r="A254" i="11" s="1"/>
  <c r="A147" i="12" a="1"/>
  <c r="A147" i="12" s="1"/>
  <c r="A228" i="13" a="1"/>
  <c r="A228" i="13" s="1"/>
  <c r="A83" i="15" a="1"/>
  <c r="A83" i="15" s="1"/>
  <c r="A167" i="14" a="1"/>
  <c r="A167" i="14" s="1"/>
  <c r="A280" i="14" a="1"/>
  <c r="A280" i="14" s="1"/>
  <c r="A273" i="13" a="1"/>
  <c r="A273" i="13" s="1"/>
  <c r="A162" i="15" a="1"/>
  <c r="A162" i="15" s="1"/>
  <c r="A219" i="13" a="1"/>
  <c r="A219" i="13" s="1"/>
  <c r="A174" i="13" a="1"/>
  <c r="A174" i="13" s="1"/>
  <c r="A53" i="15" a="1"/>
  <c r="A53" i="15" s="1"/>
  <c r="A215" i="12" a="1"/>
  <c r="A215" i="12" s="1"/>
  <c r="A491" i="14" a="1"/>
  <c r="A491" i="14" s="1"/>
  <c r="A104" i="15" a="1"/>
  <c r="A104" i="15" s="1"/>
  <c r="A79" i="14" a="1"/>
  <c r="A79" i="14" s="1"/>
  <c r="A7" i="11" a="1"/>
  <c r="A7" i="11" s="1"/>
  <c r="A45" i="11" a="1"/>
  <c r="A45" i="11" s="1"/>
  <c r="A119" i="15" a="1"/>
  <c r="A119" i="15" s="1"/>
  <c r="A164" i="13" a="1"/>
  <c r="A164" i="13" s="1"/>
  <c r="A415" i="14" a="1"/>
  <c r="A415" i="14" s="1"/>
  <c r="A135" i="13" a="1"/>
  <c r="A135" i="13" s="1"/>
  <c r="A254" i="14" a="1"/>
  <c r="A254" i="14" s="1"/>
  <c r="A498" i="14" a="1"/>
  <c r="A498" i="14" s="1"/>
  <c r="A109" i="11" a="1"/>
  <c r="A109" i="11" s="1"/>
  <c r="A47" i="12" a="1"/>
  <c r="A47" i="12" s="1"/>
  <c r="A204" i="13" a="1"/>
  <c r="A204" i="13" s="1"/>
  <c r="A363" i="14" a="1"/>
  <c r="A363" i="14" s="1"/>
  <c r="A123" i="13" a="1"/>
  <c r="A123" i="13" s="1"/>
  <c r="A149" i="15" a="1"/>
  <c r="A149" i="15" s="1"/>
  <c r="A79" i="13" a="1"/>
  <c r="A79" i="13" s="1"/>
  <c r="A393" i="14" a="1"/>
  <c r="A393" i="14" s="1"/>
  <c r="A210" i="12" a="1"/>
  <c r="A210" i="12" s="1"/>
  <c r="A180" i="11" a="1"/>
  <c r="A180" i="11" s="1"/>
  <c r="A43" i="12" a="1"/>
  <c r="A43" i="12" s="1"/>
  <c r="A348" i="14" a="1"/>
  <c r="A348" i="14" s="1"/>
  <c r="A156" i="11" a="1"/>
  <c r="A156" i="11" s="1"/>
  <c r="A19" i="12" a="1"/>
  <c r="A19" i="12" s="1"/>
  <c r="A201" i="13" a="1"/>
  <c r="A201" i="13" s="1"/>
  <c r="A302" i="12" a="1"/>
  <c r="A302" i="12" s="1"/>
  <c r="A181" i="14" a="1"/>
  <c r="A181" i="14" s="1"/>
  <c r="A200" i="12" a="1"/>
  <c r="A200" i="12" s="1"/>
  <c r="A239" i="13" a="1"/>
  <c r="A239" i="13" s="1"/>
  <c r="A23" i="13" a="1"/>
  <c r="A23" i="13" s="1"/>
  <c r="A257" i="12" a="1"/>
  <c r="A257" i="12" s="1"/>
  <c r="A191" i="13" a="1"/>
  <c r="A191" i="13" s="1"/>
  <c r="A114" i="15" a="1"/>
  <c r="A114" i="15" s="1"/>
  <c r="A239" i="12" a="1"/>
  <c r="A239" i="12" s="1"/>
  <c r="A233" i="14" a="1"/>
  <c r="A233" i="14" s="1"/>
  <c r="A282" i="11" a="1"/>
  <c r="A282" i="11" s="1"/>
  <c r="A153" i="11" a="1"/>
  <c r="A153" i="11" s="1"/>
  <c r="A98" i="12" a="1"/>
  <c r="A98" i="12" s="1"/>
  <c r="A213" i="12" a="1"/>
  <c r="A213" i="12" s="1"/>
  <c r="A186" i="15" a="1"/>
  <c r="A186" i="15" s="1"/>
  <c r="A227" i="12" a="1"/>
  <c r="A227" i="12" s="1"/>
  <c r="A189" i="13" a="1"/>
  <c r="A189" i="13" s="1"/>
  <c r="A275" i="15" a="1"/>
  <c r="A275" i="15" s="1"/>
  <c r="A303" i="14" a="1"/>
  <c r="A303" i="14" s="1"/>
  <c r="A295" i="12" a="1"/>
  <c r="A295" i="12" s="1"/>
  <c r="A132" i="12" a="1"/>
  <c r="A132" i="12" s="1"/>
  <c r="A9" i="11" a="1"/>
  <c r="A9" i="11" s="1"/>
  <c r="A218" i="15" a="1"/>
  <c r="A218" i="15" s="1"/>
  <c r="A256" i="11" a="1"/>
  <c r="A256" i="11" s="1"/>
  <c r="A43" i="11" a="1"/>
  <c r="A43" i="11" s="1"/>
  <c r="A26" i="12" a="1"/>
  <c r="A26" i="12" s="1"/>
  <c r="A123" i="14" a="1"/>
  <c r="A123" i="14" s="1"/>
  <c r="A186" i="12" a="1"/>
  <c r="A186" i="12" s="1"/>
  <c r="A174" i="12" a="1"/>
  <c r="A174" i="12" s="1"/>
  <c r="A24" i="11" a="1"/>
  <c r="A24" i="11" s="1"/>
  <c r="A178" i="13" a="1"/>
  <c r="A178" i="13" s="1"/>
  <c r="A266" i="14" a="1"/>
  <c r="A266" i="14" s="1"/>
  <c r="A133" i="11" a="1"/>
  <c r="A133" i="11" s="1"/>
  <c r="A89" i="15" a="1"/>
  <c r="A89" i="15" s="1"/>
  <c r="A291" i="11" a="1"/>
  <c r="A291" i="11" s="1"/>
  <c r="A331" i="14" a="1"/>
  <c r="A331" i="14" s="1"/>
  <c r="A102" i="11" a="1"/>
  <c r="A102" i="11" s="1"/>
  <c r="A392" i="14" a="1"/>
  <c r="A392" i="14" s="1"/>
  <c r="A169" i="13" a="1"/>
  <c r="A169" i="13" s="1"/>
  <c r="A32" i="11" a="1"/>
  <c r="A32" i="11" s="1"/>
  <c r="A136" i="15" a="1"/>
  <c r="A136" i="15" s="1"/>
  <c r="A267" i="11" a="1"/>
  <c r="A267" i="11" s="1"/>
  <c r="A265" i="11" a="1"/>
  <c r="A265" i="11" s="1"/>
  <c r="A82" i="14" a="1"/>
  <c r="A82" i="14" s="1"/>
  <c r="A47" i="13" a="1"/>
  <c r="A47" i="13" s="1"/>
  <c r="A112" i="13" a="1"/>
  <c r="A112" i="13" s="1"/>
  <c r="A215" i="11" a="1"/>
  <c r="A215" i="11" s="1"/>
  <c r="A207" i="15" a="1"/>
  <c r="A207" i="15" s="1"/>
  <c r="A97" i="14" a="1"/>
  <c r="A97" i="14" s="1"/>
  <c r="A36" i="15" a="1"/>
  <c r="A36" i="15" s="1"/>
  <c r="A61" i="13" a="1"/>
  <c r="A61" i="13" s="1"/>
  <c r="A285" i="12" a="1"/>
  <c r="A285" i="12" s="1"/>
  <c r="A26" i="15" a="1"/>
  <c r="A26" i="15" s="1"/>
  <c r="A89" i="11" a="1"/>
  <c r="A89" i="11" s="1"/>
  <c r="A140" i="15" a="1"/>
  <c r="A140" i="15" s="1"/>
  <c r="A129" i="12" a="1"/>
  <c r="A129" i="12" s="1"/>
  <c r="A183" i="15" a="1"/>
  <c r="A183" i="15" s="1"/>
  <c r="A159" i="12" a="1"/>
  <c r="A159" i="12" s="1"/>
  <c r="A77" i="15" a="1"/>
  <c r="A77" i="15" s="1"/>
  <c r="A100" i="15" a="1"/>
  <c r="A100" i="15" s="1"/>
  <c r="A396" i="14" a="1"/>
  <c r="A396" i="14" s="1"/>
  <c r="A464" i="14" a="1"/>
  <c r="A464" i="14" s="1"/>
  <c r="A108" i="12" a="1"/>
  <c r="A108" i="12" s="1"/>
  <c r="A122" i="15" a="1"/>
  <c r="A122" i="15" s="1"/>
  <c r="A205" i="14" a="1"/>
  <c r="A205" i="14" s="1"/>
  <c r="A60" i="15" a="1"/>
  <c r="A60" i="15" s="1"/>
  <c r="A163" i="11" a="1"/>
  <c r="A163" i="11" s="1"/>
  <c r="A231" i="14" a="1"/>
  <c r="A231" i="14" s="1"/>
  <c r="A461" i="14" a="1"/>
  <c r="A461" i="14" s="1"/>
  <c r="A104" i="11" a="1"/>
  <c r="A104" i="11" s="1"/>
  <c r="A164" i="15" a="1"/>
  <c r="A164" i="15" s="1"/>
  <c r="A112" i="11" a="1"/>
  <c r="A112" i="11" s="1"/>
  <c r="A158" i="13" a="1"/>
  <c r="A158" i="13" s="1"/>
  <c r="A124" i="15" a="1"/>
  <c r="A124" i="15" s="1"/>
  <c r="A293" i="15" a="1"/>
  <c r="A293" i="15" s="1"/>
  <c r="A246" i="12" a="1"/>
  <c r="A246" i="12" s="1"/>
  <c r="A310" i="14" a="1"/>
  <c r="A310" i="14" s="1"/>
  <c r="A459" i="14" a="1"/>
  <c r="A459" i="14" s="1"/>
  <c r="A169" i="11" a="1"/>
  <c r="A169" i="11" s="1"/>
  <c r="A485" i="14" a="1"/>
  <c r="A485" i="14" s="1"/>
  <c r="A299" i="12" a="1"/>
  <c r="A299" i="12" s="1"/>
  <c r="A53" i="12" a="1"/>
  <c r="A53" i="12" s="1"/>
  <c r="A69" i="15" a="1"/>
  <c r="A69" i="15" s="1"/>
  <c r="A213" i="13" a="1"/>
  <c r="A213" i="13" s="1"/>
  <c r="A149" i="12" a="1"/>
  <c r="A149" i="12" s="1"/>
  <c r="A277" i="15" a="1"/>
  <c r="A277" i="15" s="1"/>
  <c r="A72" i="12" a="1"/>
  <c r="A72" i="12" s="1"/>
  <c r="A429" i="14" a="1"/>
  <c r="A429" i="14" s="1"/>
  <c r="A395" i="14" a="1"/>
  <c r="A395" i="14" s="1"/>
  <c r="A274" i="15" a="1"/>
  <c r="A274" i="15" s="1"/>
  <c r="A217" i="13" a="1"/>
  <c r="A217" i="13" s="1"/>
  <c r="A32" i="13" a="1"/>
  <c r="A32" i="13" s="1"/>
  <c r="A44" i="12" a="1"/>
  <c r="A44" i="12" s="1"/>
  <c r="A267" i="14" a="1"/>
  <c r="A267" i="14" s="1"/>
  <c r="A94" i="11" a="1"/>
  <c r="A94" i="11" s="1"/>
  <c r="A380" i="14" a="1"/>
  <c r="A380" i="14" s="1"/>
  <c r="A214" i="12" a="1"/>
  <c r="A214" i="12" s="1"/>
  <c r="A183" i="12" a="1"/>
  <c r="A183" i="12" s="1"/>
  <c r="A40" i="15" a="1"/>
  <c r="A40" i="15" s="1"/>
  <c r="A74" i="13" a="1"/>
  <c r="A74" i="13" s="1"/>
  <c r="A330" i="14" a="1"/>
  <c r="A330" i="14" s="1"/>
  <c r="A78" i="15" a="1"/>
  <c r="A78" i="15" s="1"/>
  <c r="A129" i="13" a="1"/>
  <c r="A129" i="13" s="1"/>
  <c r="A494" i="14" a="1"/>
  <c r="A494" i="14" s="1"/>
  <c r="A413" i="14" a="1"/>
  <c r="A413" i="14" s="1"/>
  <c r="A22" i="12" a="1"/>
  <c r="A22" i="12" s="1"/>
  <c r="A253" i="14" a="1"/>
  <c r="A253" i="14" s="1"/>
  <c r="A304" i="11" a="1"/>
  <c r="A304" i="11" s="1"/>
  <c r="A60" i="13" a="1"/>
  <c r="A60" i="13" s="1"/>
  <c r="A291" i="12" a="1"/>
  <c r="A291" i="12" s="1"/>
  <c r="A101" i="15" a="1"/>
  <c r="A101" i="15" s="1"/>
  <c r="A59" i="15" a="1"/>
  <c r="A59" i="15" s="1"/>
  <c r="A284" i="12" a="1"/>
  <c r="A284" i="12" s="1"/>
  <c r="A143" i="13" a="1"/>
  <c r="A143" i="13" s="1"/>
  <c r="A303" i="13" a="1"/>
  <c r="A303" i="13" s="1"/>
  <c r="A168" i="14" a="1"/>
  <c r="A168" i="14" s="1"/>
  <c r="A443" i="14" a="1"/>
  <c r="A443" i="14" s="1"/>
  <c r="A28" i="11" a="1"/>
  <c r="A28" i="11" s="1"/>
  <c r="A67" i="13" a="1"/>
  <c r="A67" i="13" s="1"/>
  <c r="A70" i="12" a="1"/>
  <c r="A70" i="12" s="1"/>
  <c r="A125" i="13" a="1"/>
  <c r="A125" i="13" s="1"/>
  <c r="A35" i="11" a="1"/>
  <c r="A35" i="11" s="1"/>
  <c r="A197" i="15" a="1"/>
  <c r="A197" i="15" s="1"/>
  <c r="A177" i="14" a="1"/>
  <c r="A177" i="14" s="1"/>
  <c r="A294" i="13" a="1"/>
  <c r="A294" i="13" s="1"/>
  <c r="A142" i="13" a="1"/>
  <c r="A142" i="13" s="1"/>
  <c r="A303" i="11" a="1"/>
  <c r="A303" i="11" s="1"/>
  <c r="A101" i="11" a="1"/>
  <c r="A101" i="11" s="1"/>
  <c r="A63" i="15" a="1"/>
  <c r="A63" i="15" s="1"/>
  <c r="A210" i="14" a="1"/>
  <c r="A210" i="14" s="1"/>
  <c r="A40" i="11" a="1"/>
  <c r="A40" i="11" s="1"/>
  <c r="A236" i="14" a="1"/>
  <c r="A236" i="14" s="1"/>
  <c r="A106" i="13" a="1"/>
  <c r="A106" i="13" s="1"/>
  <c r="A411" i="14" a="1"/>
  <c r="A411" i="14" s="1"/>
  <c r="A232" i="11" a="1"/>
  <c r="A232" i="11" s="1"/>
  <c r="A272" i="15" a="1"/>
  <c r="A272" i="15" s="1"/>
  <c r="A127" i="12" a="1"/>
  <c r="A127" i="12" s="1"/>
  <c r="A184" i="13" a="1"/>
  <c r="A184" i="13" s="1"/>
  <c r="A362" i="14" a="1"/>
  <c r="A362" i="14" s="1"/>
  <c r="A271" i="13" a="1"/>
  <c r="A271" i="13" s="1"/>
  <c r="A93" i="13" a="1"/>
  <c r="A93" i="13" s="1"/>
  <c r="A189" i="15" a="1"/>
  <c r="A189" i="15" s="1"/>
  <c r="A146" i="15" a="1"/>
  <c r="A146" i="15" s="1"/>
  <c r="A282" i="13" a="1"/>
  <c r="A282" i="13" s="1"/>
  <c r="A11" i="13" a="1"/>
  <c r="A11" i="13" s="1"/>
  <c r="A301" i="12" a="1"/>
  <c r="A301" i="12" s="1"/>
  <c r="A241" i="12" a="1"/>
  <c r="A241" i="12" s="1"/>
  <c r="A225" i="13" a="1"/>
  <c r="A225" i="13" s="1"/>
  <c r="A288" i="11" a="1"/>
  <c r="A288" i="11" s="1"/>
  <c r="A127" i="15" a="1"/>
  <c r="A127" i="15" s="1"/>
  <c r="A209" i="14" a="1"/>
  <c r="A209" i="14" s="1"/>
  <c r="A56" i="13" a="1"/>
  <c r="A56" i="13" s="1"/>
  <c r="A281" i="11" a="1"/>
  <c r="A281" i="11" s="1"/>
  <c r="A181" i="15" a="1"/>
  <c r="A181" i="15" s="1"/>
  <c r="A195" i="15" a="1"/>
  <c r="A195" i="15" s="1"/>
  <c r="A263" i="11" a="1"/>
  <c r="A263" i="11" s="1"/>
  <c r="A246" i="11" a="1"/>
  <c r="A246" i="11" s="1"/>
  <c r="A103" i="11" a="1"/>
  <c r="A103" i="11" s="1"/>
  <c r="A48" i="15" a="1"/>
  <c r="A48" i="15" s="1"/>
  <c r="A252" i="11" a="1"/>
  <c r="A252" i="11" s="1"/>
  <c r="A296" i="11" a="1"/>
  <c r="A296" i="11" s="1"/>
  <c r="A182" i="13" a="1"/>
  <c r="A182" i="13" s="1"/>
  <c r="A48" i="11" a="1"/>
  <c r="A48" i="11" s="1"/>
  <c r="F298" i="14"/>
  <c r="J298" i="14" s="1"/>
  <c r="H298" i="14"/>
  <c r="C298" i="14"/>
  <c r="G298" i="14"/>
  <c r="E298" i="14"/>
  <c r="D298" i="14"/>
  <c r="I298" i="14"/>
  <c r="A111" i="12" a="1"/>
  <c r="A111" i="12" s="1"/>
  <c r="A207" i="11" a="1"/>
  <c r="A207" i="11" s="1"/>
  <c r="A214" i="15" a="1"/>
  <c r="A214" i="15" s="1"/>
  <c r="A201" i="14" a="1"/>
  <c r="A201" i="14" s="1"/>
  <c r="A79" i="11" a="1"/>
  <c r="A79" i="11" s="1"/>
  <c r="A119" i="14" a="1"/>
  <c r="A119" i="14" s="1"/>
  <c r="A238" i="14" a="1"/>
  <c r="A238" i="14" s="1"/>
  <c r="A33" i="13" a="1"/>
  <c r="A33" i="13" s="1"/>
  <c r="A8" i="12" a="1"/>
  <c r="A8" i="12" s="1"/>
  <c r="A149" i="14" a="1"/>
  <c r="A149" i="14" s="1"/>
  <c r="A96" i="11" a="1"/>
  <c r="A96" i="11" s="1"/>
  <c r="A283" i="15" a="1"/>
  <c r="A283" i="15" s="1"/>
  <c r="A91" i="14" a="1"/>
  <c r="A91" i="14" s="1"/>
  <c r="A263" i="14" a="1"/>
  <c r="A263" i="14" s="1"/>
  <c r="A185" i="14" a="1"/>
  <c r="A185" i="14" s="1"/>
  <c r="A400" i="14" a="1"/>
  <c r="A400" i="14" s="1"/>
  <c r="A286" i="12" a="1"/>
  <c r="A286" i="12" s="1"/>
  <c r="A351" i="14" a="1"/>
  <c r="A351" i="14" s="1"/>
  <c r="A352" i="14" a="1"/>
  <c r="A352" i="14" s="1"/>
  <c r="A39" i="13" a="1"/>
  <c r="A39" i="13" s="1"/>
  <c r="A123" i="11" a="1"/>
  <c r="A123" i="11" s="1"/>
  <c r="A105" i="11" a="1"/>
  <c r="A105" i="11" s="1"/>
  <c r="A120" i="15" a="1"/>
  <c r="A120" i="15" s="1"/>
  <c r="A361" i="14" a="1"/>
  <c r="A361" i="14" s="1"/>
  <c r="A271" i="15" a="1"/>
  <c r="A271" i="15" s="1"/>
  <c r="A81" i="14" a="1"/>
  <c r="A81" i="14" s="1"/>
  <c r="A142" i="14" a="1"/>
  <c r="A142" i="14" s="1"/>
  <c r="A35" i="14" a="1"/>
  <c r="A35" i="14" s="1"/>
  <c r="A88" i="13" a="1"/>
  <c r="A88" i="13" s="1"/>
  <c r="A114" i="13" a="1"/>
  <c r="A114" i="13" s="1"/>
  <c r="A62" i="11" a="1"/>
  <c r="A62" i="11" s="1"/>
  <c r="A73" i="11" a="1"/>
  <c r="A73" i="11" s="1"/>
  <c r="A194" i="14" a="1"/>
  <c r="A194" i="14" s="1"/>
  <c r="A188" i="14" a="1"/>
  <c r="A188" i="14" s="1"/>
  <c r="A266" i="11" a="1"/>
  <c r="A266" i="11" s="1"/>
  <c r="A75" i="14" a="1"/>
  <c r="A75" i="14" s="1"/>
  <c r="A120" i="13" a="1"/>
  <c r="A120" i="13" s="1"/>
  <c r="A290" i="12" a="1"/>
  <c r="A290" i="12" s="1"/>
  <c r="A354" i="14" a="1"/>
  <c r="A354" i="14" s="1"/>
  <c r="A251" i="13" a="1"/>
  <c r="A251" i="13" s="1"/>
  <c r="A236" i="13" a="1"/>
  <c r="A236" i="13" s="1"/>
  <c r="A26" i="13" a="1"/>
  <c r="A26" i="13" s="1"/>
  <c r="A280" i="12" a="1"/>
  <c r="A280" i="12" s="1"/>
  <c r="A162" i="14" a="1"/>
  <c r="A162" i="14" s="1"/>
  <c r="A21" i="12" a="1"/>
  <c r="A21" i="12" s="1"/>
  <c r="A274" i="11" a="1"/>
  <c r="A274" i="11" s="1"/>
  <c r="A368" i="14" a="1"/>
  <c r="A368" i="14" s="1"/>
  <c r="A11" i="12" a="1"/>
  <c r="A11" i="12" s="1"/>
  <c r="A151" i="14" a="1"/>
  <c r="A151" i="14" s="1"/>
  <c r="A157" i="15" a="1"/>
  <c r="A157" i="15" s="1"/>
  <c r="A55" i="15" a="1"/>
  <c r="A55" i="15" s="1"/>
  <c r="A226" i="13" a="1"/>
  <c r="A226" i="13" s="1"/>
  <c r="A56" i="12" a="1"/>
  <c r="A56" i="12" s="1"/>
  <c r="A80" i="11" a="1"/>
  <c r="A80" i="11" s="1"/>
  <c r="A196" i="11" a="1"/>
  <c r="A196" i="11" s="1"/>
  <c r="A273" i="14" a="1"/>
  <c r="A273" i="14" s="1"/>
  <c r="A153" i="12" a="1"/>
  <c r="A153" i="12" s="1"/>
  <c r="A322" i="14" a="1"/>
  <c r="A322" i="14" s="1"/>
  <c r="A9" i="12" a="1"/>
  <c r="A9" i="12" s="1"/>
  <c r="A183" i="14" a="1"/>
  <c r="A183" i="14" s="1"/>
  <c r="A64" i="13" a="1"/>
  <c r="A64" i="13" s="1"/>
  <c r="A248" i="15" a="1"/>
  <c r="A248" i="15" s="1"/>
  <c r="A106" i="12" a="1"/>
  <c r="A106" i="12" s="1"/>
  <c r="A250" i="12" a="1"/>
  <c r="A250" i="12" s="1"/>
  <c r="A12" i="15" a="1"/>
  <c r="A12" i="15" s="1"/>
  <c r="A222" i="14" a="1"/>
  <c r="A222" i="14" s="1"/>
  <c r="A85" i="13" a="1"/>
  <c r="A85" i="13" s="1"/>
  <c r="A431" i="14" a="1"/>
  <c r="A431" i="14" s="1"/>
  <c r="A234" i="13" a="1"/>
  <c r="A234" i="13" s="1"/>
  <c r="A61" i="14" a="1"/>
  <c r="A61" i="14" s="1"/>
  <c r="A145" i="13" a="1"/>
  <c r="A145" i="13" s="1"/>
  <c r="A500" i="14" a="1"/>
  <c r="A500" i="14" s="1"/>
  <c r="A36" i="12" a="1"/>
  <c r="A36" i="12" s="1"/>
  <c r="A86" i="11" a="1"/>
  <c r="A86" i="11" s="1"/>
  <c r="A311" i="14" a="1"/>
  <c r="A311" i="14" s="1"/>
  <c r="A56" i="11" a="1"/>
  <c r="A56" i="11" s="1"/>
  <c r="A241" i="14" a="1"/>
  <c r="A241" i="14" s="1"/>
  <c r="A244" i="11" a="1"/>
  <c r="A244" i="11" s="1"/>
  <c r="A73" i="14" a="1"/>
  <c r="A73" i="14" s="1"/>
  <c r="A179" i="14" a="1"/>
  <c r="A179" i="14" s="1"/>
  <c r="A237" i="14" a="1"/>
  <c r="A237" i="14" s="1"/>
  <c r="A204" i="15" a="1"/>
  <c r="A204" i="15" s="1"/>
  <c r="A150" i="14" a="1"/>
  <c r="A150" i="14" s="1"/>
  <c r="A45" i="13" a="1"/>
  <c r="A45" i="13" s="1"/>
  <c r="A34" i="14" a="1"/>
  <c r="A34" i="14" s="1"/>
  <c r="A268" i="14" a="1"/>
  <c r="A268" i="14" s="1"/>
  <c r="A16" i="12" a="1"/>
  <c r="A16" i="12" s="1"/>
  <c r="A133" i="15" a="1"/>
  <c r="A133" i="15" s="1"/>
  <c r="A155" i="14" a="1"/>
  <c r="A155" i="14" s="1"/>
  <c r="A237" i="15" a="1"/>
  <c r="A237" i="15" s="1"/>
  <c r="A306" i="14" a="1"/>
  <c r="A306" i="14" s="1"/>
  <c r="A200" i="14" a="1"/>
  <c r="A200" i="14" s="1"/>
  <c r="A64" i="14" a="1"/>
  <c r="A64" i="14" s="1"/>
  <c r="A27" i="15" a="1"/>
  <c r="A27" i="15" s="1"/>
  <c r="A364" i="14" a="1"/>
  <c r="A364" i="14" s="1"/>
  <c r="A122" i="14" a="1"/>
  <c r="A122" i="14" s="1"/>
  <c r="A164" i="14" a="1"/>
  <c r="A164" i="14" s="1"/>
  <c r="A225" i="14" a="1"/>
  <c r="A225" i="14" s="1"/>
  <c r="A18" i="15" a="1"/>
  <c r="A18" i="15" s="1"/>
  <c r="A86" i="12" a="1"/>
  <c r="A86" i="12" s="1"/>
  <c r="A103" i="12" a="1"/>
  <c r="A103" i="12" s="1"/>
  <c r="A55" i="11" a="1"/>
  <c r="A55" i="11" s="1"/>
  <c r="A51" i="12" a="1"/>
  <c r="A51" i="12" s="1"/>
  <c r="A127" i="11" a="1"/>
  <c r="A127" i="11" s="1"/>
  <c r="A200" i="11" a="1"/>
  <c r="A200" i="11" s="1"/>
  <c r="A179" i="11" a="1"/>
  <c r="A179" i="11" s="1"/>
  <c r="A224" i="11" a="1"/>
  <c r="A224" i="11" s="1"/>
  <c r="A43" i="13" a="1"/>
  <c r="A43" i="13" s="1"/>
  <c r="A283" i="12" a="1"/>
  <c r="A283" i="12" s="1"/>
  <c r="A74" i="15" a="1"/>
  <c r="A74" i="15" s="1"/>
  <c r="A270" i="11" a="1"/>
  <c r="A270" i="11" s="1"/>
  <c r="A195" i="12" a="1"/>
  <c r="A195" i="12" s="1"/>
  <c r="A278" i="11" a="1"/>
  <c r="A278" i="11" s="1"/>
  <c r="A100" i="14" a="1"/>
  <c r="A100" i="14" s="1"/>
  <c r="A52" i="12" a="1"/>
  <c r="A52" i="12" s="1"/>
  <c r="A268" i="13" a="1"/>
  <c r="A268" i="13" s="1"/>
  <c r="A48" i="12" a="1"/>
  <c r="A48" i="12" s="1"/>
  <c r="A142" i="11" a="1"/>
  <c r="A142" i="11" s="1"/>
  <c r="A420" i="14" a="1"/>
  <c r="A420" i="14" s="1"/>
  <c r="A51" i="15" a="1"/>
  <c r="A51" i="15" s="1"/>
  <c r="A274" i="12" a="1"/>
  <c r="A274" i="12" s="1"/>
  <c r="A279" i="14" a="1"/>
  <c r="A279" i="14" s="1"/>
  <c r="A283" i="13" a="1"/>
  <c r="A283" i="13" s="1"/>
  <c r="A92" i="14" a="1"/>
  <c r="A92" i="14" s="1"/>
  <c r="A102" i="12" a="1"/>
  <c r="A102" i="12" s="1"/>
  <c r="A185" i="13" a="1"/>
  <c r="A185" i="13" s="1"/>
  <c r="A292" i="11" a="1"/>
  <c r="A292" i="11" s="1"/>
  <c r="A292" i="13" a="1"/>
  <c r="A292" i="13" s="1"/>
  <c r="A124" i="14" a="1"/>
  <c r="A124" i="14" s="1"/>
  <c r="A22" i="13" a="1"/>
  <c r="A22" i="13" s="1"/>
  <c r="A271" i="12" a="1"/>
  <c r="A271" i="12" s="1"/>
  <c r="A473" i="14" a="1"/>
  <c r="A473" i="14" s="1"/>
  <c r="A105" i="13" a="1"/>
  <c r="A105" i="13" s="1"/>
  <c r="A290" i="15" a="1"/>
  <c r="A290" i="15" s="1"/>
  <c r="A30" i="14" a="1"/>
  <c r="A30" i="14" s="1"/>
  <c r="A386" i="14" a="1"/>
  <c r="A386" i="14" s="1"/>
  <c r="A194" i="12" a="1"/>
  <c r="A194" i="12" s="1"/>
  <c r="A220" i="12" a="1"/>
  <c r="A220" i="12" s="1"/>
  <c r="A111" i="15" a="1"/>
  <c r="A111" i="15" s="1"/>
  <c r="A290" i="13" a="1"/>
  <c r="A290" i="13" s="1"/>
  <c r="A9" i="15" a="1"/>
  <c r="A9" i="15" s="1"/>
  <c r="A190" i="12" a="1"/>
  <c r="A190" i="12" s="1"/>
  <c r="A187" i="14" a="1"/>
  <c r="A187" i="14" s="1"/>
  <c r="A212" i="11" a="1"/>
  <c r="A212" i="11" s="1"/>
  <c r="A108" i="13" a="1"/>
  <c r="A108" i="13" s="1"/>
  <c r="A133" i="13" a="1"/>
  <c r="A133" i="13" s="1"/>
  <c r="A120" i="12" a="1"/>
  <c r="A120" i="12" s="1"/>
  <c r="A224" i="13" a="1"/>
  <c r="A224" i="13" s="1"/>
  <c r="A203" i="12" a="1"/>
  <c r="A203" i="12" s="1"/>
  <c r="A463" i="14" a="1"/>
  <c r="A463" i="14" s="1"/>
  <c r="A234" i="11" a="1"/>
  <c r="A234" i="11" s="1"/>
  <c r="A21" i="11" a="1"/>
  <c r="A21" i="11" s="1"/>
  <c r="A96" i="12" a="1"/>
  <c r="A96" i="12" s="1"/>
  <c r="A83" i="13" a="1"/>
  <c r="A83" i="13" s="1"/>
  <c r="A264" i="12" a="1"/>
  <c r="A264" i="12" s="1"/>
  <c r="A165" i="12" a="1"/>
  <c r="A165" i="12" s="1"/>
  <c r="A117" i="11" a="1"/>
  <c r="A117" i="11" s="1"/>
  <c r="A144" i="11" a="1"/>
  <c r="A144" i="11" s="1"/>
  <c r="A176" i="12" a="1"/>
  <c r="A176" i="12" s="1"/>
  <c r="A261" i="12" a="1"/>
  <c r="A261" i="12" s="1"/>
  <c r="A289" i="11" a="1"/>
  <c r="A289" i="11" s="1"/>
  <c r="A265" i="12" a="1"/>
  <c r="A265" i="12" s="1"/>
  <c r="A24" i="15" a="1"/>
  <c r="A24" i="15" s="1"/>
  <c r="A243" i="12" a="1"/>
  <c r="A243" i="12" s="1"/>
  <c r="A42" i="13" a="1"/>
  <c r="A42" i="13" s="1"/>
  <c r="A84" i="12" a="1"/>
  <c r="A84" i="12" s="1"/>
  <c r="A142" i="12" a="1"/>
  <c r="A142" i="12" s="1"/>
  <c r="A248" i="14" a="1"/>
  <c r="A248" i="14" s="1"/>
  <c r="A135" i="14" a="1"/>
  <c r="A135" i="14" s="1"/>
  <c r="A27" i="11" a="1"/>
  <c r="A27" i="11" s="1"/>
  <c r="A334" i="14" a="1"/>
  <c r="A334" i="14" s="1"/>
  <c r="A136" i="11" a="1"/>
  <c r="A136" i="11" s="1"/>
  <c r="A221" i="15" a="1"/>
  <c r="A221" i="15" s="1"/>
  <c r="A42" i="11" a="1"/>
  <c r="A42" i="11" s="1"/>
  <c r="A280" i="15" a="1"/>
  <c r="A280" i="15" s="1"/>
  <c r="A113" i="11" a="1"/>
  <c r="A113" i="11" s="1"/>
  <c r="A297" i="11" a="1"/>
  <c r="A297" i="11" s="1"/>
  <c r="A57" i="12" a="1"/>
  <c r="A57" i="12" s="1"/>
  <c r="A477" i="14" a="1"/>
  <c r="A477" i="14" s="1"/>
  <c r="A112" i="14" a="1"/>
  <c r="A112" i="14" s="1"/>
  <c r="A163" i="14" a="1"/>
  <c r="A163" i="14" s="1"/>
  <c r="A256" i="12" a="1"/>
  <c r="A256" i="12" s="1"/>
  <c r="A243" i="13" a="1"/>
  <c r="A243" i="13" s="1"/>
  <c r="A116" i="13" a="1"/>
  <c r="A116" i="13" s="1"/>
  <c r="A10" i="15" a="1"/>
  <c r="A10" i="15" s="1"/>
  <c r="A41" i="11" a="1"/>
  <c r="A41" i="11" s="1"/>
  <c r="A38" i="12" a="1"/>
  <c r="A38" i="12" s="1"/>
  <c r="A92" i="15" a="1"/>
  <c r="A92" i="15" s="1"/>
  <c r="A214" i="13" a="1"/>
  <c r="A214" i="13" s="1"/>
  <c r="A147" i="11" a="1"/>
  <c r="A147" i="11" s="1"/>
  <c r="A453" i="14" a="1"/>
  <c r="A453" i="14" s="1"/>
  <c r="A36" i="13" a="1"/>
  <c r="A36" i="13" s="1"/>
  <c r="A140" i="12" a="1"/>
  <c r="A140" i="12" s="1"/>
  <c r="A139" i="11" a="1"/>
  <c r="A139" i="11" s="1"/>
  <c r="A80" i="13" a="1"/>
  <c r="A80" i="13" s="1"/>
  <c r="A296" i="15" a="1"/>
  <c r="A296" i="15" s="1"/>
  <c r="A16" i="11" a="1"/>
  <c r="A16" i="11" s="1"/>
  <c r="A71" i="12" a="1"/>
  <c r="A71" i="12" s="1"/>
  <c r="A59" i="13" a="1"/>
  <c r="A59" i="13" s="1"/>
  <c r="A288" i="15" a="1"/>
  <c r="A288" i="15" s="1"/>
  <c r="A240" i="12" a="1"/>
  <c r="A240" i="12" s="1"/>
  <c r="A371" i="14" a="1"/>
  <c r="A371" i="14" s="1"/>
  <c r="A165" i="14" a="1"/>
  <c r="A165" i="14" s="1"/>
  <c r="A121" i="13" a="1"/>
  <c r="A121" i="13" s="1"/>
  <c r="A77" i="11" a="1"/>
  <c r="A77" i="11" s="1"/>
  <c r="A258" i="15" a="1"/>
  <c r="A258" i="15" s="1"/>
  <c r="A54" i="11" a="1"/>
  <c r="A54" i="11" s="1"/>
  <c r="A50" i="13" a="1"/>
  <c r="A50" i="13" s="1"/>
  <c r="A193" i="12" a="1"/>
  <c r="A193" i="12" s="1"/>
  <c r="A220" i="14" a="1"/>
  <c r="A220" i="14" s="1"/>
  <c r="A382" i="14" a="1"/>
  <c r="A382" i="14" s="1"/>
  <c r="A100" i="13" a="1"/>
  <c r="A100" i="13" s="1"/>
  <c r="A233" i="13" a="1"/>
  <c r="A233" i="13" s="1"/>
  <c r="A151" i="15" a="1"/>
  <c r="A151" i="15" s="1"/>
  <c r="A76" i="12" a="1"/>
  <c r="A76" i="12" s="1"/>
  <c r="A131" i="13" a="1"/>
  <c r="A131" i="13" s="1"/>
  <c r="A53" i="14" a="1"/>
  <c r="A53" i="14" s="1"/>
  <c r="A264" i="15" a="1"/>
  <c r="A264" i="15" s="1"/>
  <c r="A221" i="13" a="1"/>
  <c r="A221" i="13" s="1"/>
  <c r="A125" i="15" a="1"/>
  <c r="A125" i="15" s="1"/>
  <c r="A253" i="13" a="1"/>
  <c r="A253" i="13" s="1"/>
  <c r="A180" i="12" a="1"/>
  <c r="A180" i="12" s="1"/>
  <c r="A179" i="12" a="1"/>
  <c r="A179" i="12" s="1"/>
  <c r="A111" i="11" a="1"/>
  <c r="A111" i="11" s="1"/>
  <c r="A355" i="14" a="1"/>
  <c r="A355" i="14" s="1"/>
  <c r="A128" i="12" a="1"/>
  <c r="A128" i="12" s="1"/>
  <c r="A210" i="11" a="1"/>
  <c r="A210" i="11" s="1"/>
  <c r="A22" i="11" a="1"/>
  <c r="A22" i="11" s="1"/>
  <c r="A170" i="14" a="1"/>
  <c r="A170" i="14" s="1"/>
  <c r="A440" i="14" a="1"/>
  <c r="A440" i="14" s="1"/>
  <c r="A58" i="12" a="1"/>
  <c r="A58" i="12" s="1"/>
  <c r="A233" i="11" a="1"/>
  <c r="A233" i="11" s="1"/>
  <c r="A476" i="14" a="1"/>
  <c r="A476" i="14" s="1"/>
  <c r="A341" i="14" a="1"/>
  <c r="A341" i="14" s="1"/>
  <c r="A61" i="12" a="1"/>
  <c r="A61" i="12" s="1"/>
  <c r="A144" i="15" a="1"/>
  <c r="A144" i="15" s="1"/>
  <c r="A148" i="11" a="1"/>
  <c r="A148" i="11" s="1"/>
  <c r="A245" i="13" a="1"/>
  <c r="A245" i="13" s="1"/>
  <c r="A78" i="13" a="1"/>
  <c r="A78" i="13" s="1"/>
  <c r="A102" i="14" a="1"/>
  <c r="A102" i="14" s="1"/>
  <c r="A123" i="15" a="1"/>
  <c r="A123" i="15" s="1"/>
  <c r="A106" i="14" a="1"/>
  <c r="A106" i="14" s="1"/>
  <c r="A94" i="15" a="1"/>
  <c r="A94" i="15" s="1"/>
  <c r="A161" i="12" a="1"/>
  <c r="A161" i="12" s="1"/>
  <c r="A161" i="13" a="1"/>
  <c r="A161" i="13" s="1"/>
  <c r="A196" i="15" a="1"/>
  <c r="A196" i="15" s="1"/>
  <c r="A148" i="14" a="1"/>
  <c r="A148" i="14" s="1"/>
  <c r="A79" i="12" a="1"/>
  <c r="A79" i="12" s="1"/>
  <c r="A223" i="13" a="1"/>
  <c r="A223" i="13" s="1"/>
  <c r="A252" i="12" a="1"/>
  <c r="A252" i="12" s="1"/>
  <c r="A499" i="14" a="1"/>
  <c r="A499" i="14" s="1"/>
  <c r="A129" i="11" a="1"/>
  <c r="A129" i="11" s="1"/>
  <c r="A115" i="12" a="1"/>
  <c r="A115" i="12" s="1"/>
  <c r="A230" i="12" a="1"/>
  <c r="A230" i="12" s="1"/>
  <c r="A228" i="14" a="1"/>
  <c r="A228" i="14" s="1"/>
  <c r="A160" i="14" a="1"/>
  <c r="A160" i="14" s="1"/>
  <c r="A14" i="12" a="1"/>
  <c r="A14" i="12" s="1"/>
  <c r="A99" i="15" a="1"/>
  <c r="A99" i="15" s="1"/>
  <c r="A87" i="12" a="1"/>
  <c r="A87" i="12" s="1"/>
  <c r="A31" i="14" a="1"/>
  <c r="A31" i="14" s="1"/>
  <c r="A290" i="14" a="1"/>
  <c r="A290" i="14" s="1"/>
  <c r="A64" i="12" a="1"/>
  <c r="A64" i="12" s="1"/>
  <c r="A502" i="14" a="1"/>
  <c r="A502" i="14" s="1"/>
  <c r="A12" i="13" a="1"/>
  <c r="A12" i="13" s="1"/>
  <c r="A169" i="15" a="1"/>
  <c r="A169" i="15" s="1"/>
  <c r="A164" i="12" a="1"/>
  <c r="A164" i="12" s="1"/>
  <c r="A241" i="13" a="1"/>
  <c r="A241" i="13" s="1"/>
  <c r="A153" i="13" a="1"/>
  <c r="A153" i="13" s="1"/>
  <c r="A22" i="15" a="1"/>
  <c r="A22" i="15" s="1"/>
  <c r="A503" i="14" a="1"/>
  <c r="A503" i="14" s="1"/>
  <c r="A54" i="12" a="1"/>
  <c r="A54" i="12" s="1"/>
  <c r="A151" i="13" a="1"/>
  <c r="A151" i="13" s="1"/>
  <c r="A156" i="12" a="1"/>
  <c r="A156" i="12" s="1"/>
  <c r="A366" i="14" a="1"/>
  <c r="A366" i="14" s="1"/>
  <c r="A379" i="14" a="1"/>
  <c r="A379" i="14" s="1"/>
  <c r="A165" i="13" a="1"/>
  <c r="A165" i="13" s="1"/>
  <c r="A156" i="15" a="1"/>
  <c r="A156" i="15" s="1"/>
  <c r="A178" i="15" a="1"/>
  <c r="A178" i="15" s="1"/>
  <c r="A249" i="13" a="1"/>
  <c r="A249" i="13" s="1"/>
  <c r="A133" i="12" a="1"/>
  <c r="A133" i="12" s="1"/>
  <c r="A250" i="11" a="1"/>
  <c r="A250" i="11" s="1"/>
  <c r="A12" i="12" a="1"/>
  <c r="A12" i="12" s="1"/>
  <c r="A221" i="12" a="1"/>
  <c r="A221" i="12" s="1"/>
  <c r="A269" i="12" a="1"/>
  <c r="A269" i="12" s="1"/>
  <c r="A300" i="14" a="1"/>
  <c r="A300" i="14" s="1"/>
  <c r="A417" i="14" a="1"/>
  <c r="A417" i="14" s="1"/>
  <c r="A119" i="12" a="1"/>
  <c r="A119" i="12" s="1"/>
  <c r="A276" i="13" a="1"/>
  <c r="A276" i="13" s="1"/>
  <c r="A259" i="14" a="1"/>
  <c r="A259" i="14" s="1"/>
  <c r="A182" i="14" a="1"/>
  <c r="A182" i="14" s="1"/>
  <c r="A122" i="11" a="1"/>
  <c r="A122" i="11" s="1"/>
  <c r="A437" i="14" a="1"/>
  <c r="A437" i="14" s="1"/>
  <c r="A180" i="15" a="1"/>
  <c r="A180" i="15" s="1"/>
  <c r="A70" i="11" a="1"/>
  <c r="A70" i="11" s="1"/>
  <c r="A58" i="13" a="1"/>
  <c r="A58" i="13" s="1"/>
  <c r="A147" i="14" a="1"/>
  <c r="A147" i="14" s="1"/>
  <c r="A28" i="12" a="1"/>
  <c r="A28" i="12" s="1"/>
  <c r="A325" i="14" a="1"/>
  <c r="A325" i="14" s="1"/>
  <c r="A206" i="15" a="1"/>
  <c r="A206" i="15" s="1"/>
  <c r="A221" i="11" a="1"/>
  <c r="A221" i="11" s="1"/>
  <c r="A156" i="13" a="1"/>
  <c r="A156" i="13" s="1"/>
  <c r="A198" i="12" a="1"/>
  <c r="A198" i="12" s="1"/>
  <c r="A75" i="13" a="1"/>
  <c r="A75" i="13" s="1"/>
  <c r="A86" i="15" a="1"/>
  <c r="A86" i="15" s="1"/>
  <c r="A38" i="15" a="1"/>
  <c r="A38" i="15" s="1"/>
  <c r="A62" i="15" a="1"/>
  <c r="A62" i="15" s="1"/>
  <c r="A251" i="15" a="1"/>
  <c r="A251" i="15" s="1"/>
  <c r="A21" i="13" a="1"/>
  <c r="A21" i="13" s="1"/>
  <c r="A134" i="14" a="1"/>
  <c r="A134" i="14" s="1"/>
  <c r="A282" i="15" a="1"/>
  <c r="A282" i="15" s="1"/>
  <c r="A295" i="15" a="1"/>
  <c r="A295" i="15" s="1"/>
  <c r="A115" i="13" a="1"/>
  <c r="A115" i="13" s="1"/>
  <c r="A377" i="14" a="1"/>
  <c r="A377" i="14" s="1"/>
  <c r="A75" i="15" a="1"/>
  <c r="A75" i="15" s="1"/>
  <c r="A87" i="15" a="1"/>
  <c r="A87" i="15" s="1"/>
  <c r="A239" i="14" a="1"/>
  <c r="A239" i="14" s="1"/>
  <c r="A489" i="14" a="1"/>
  <c r="A489" i="14" s="1"/>
  <c r="A288" i="14" a="1"/>
  <c r="A288" i="14" s="1"/>
  <c r="A183" i="13" a="1"/>
  <c r="A183" i="13" s="1"/>
  <c r="A78" i="14" a="1"/>
  <c r="A78" i="14" s="1"/>
  <c r="A486" i="14" a="1"/>
  <c r="A486" i="14" s="1"/>
  <c r="A146" i="14" a="1"/>
  <c r="A146" i="14" s="1"/>
  <c r="A74" i="14" a="1"/>
  <c r="A74" i="14" s="1"/>
  <c r="A270" i="15" a="1"/>
  <c r="A270" i="15" s="1"/>
  <c r="A188" i="15" a="1"/>
  <c r="A188" i="15" s="1"/>
  <c r="A108" i="14" a="1"/>
  <c r="A108" i="14" s="1"/>
  <c r="A197" i="12" a="1"/>
  <c r="A197" i="12" s="1"/>
  <c r="A29" i="13" a="1"/>
  <c r="A29" i="13" s="1"/>
  <c r="A57" i="11" a="1"/>
  <c r="A57" i="11" s="1"/>
  <c r="A439" i="14" a="1"/>
  <c r="A439" i="14" s="1"/>
  <c r="A265" i="15" a="1"/>
  <c r="A265" i="15" s="1"/>
  <c r="A33" i="14" a="1"/>
  <c r="A33" i="14" s="1"/>
  <c r="A88" i="12" a="1"/>
  <c r="A88" i="12" s="1"/>
  <c r="A136" i="14" a="1"/>
  <c r="A136" i="14" s="1"/>
  <c r="A13" i="13" a="1"/>
  <c r="A13" i="13" s="1"/>
  <c r="A35" i="12" a="1"/>
  <c r="A35" i="12" s="1"/>
  <c r="A216" i="12" a="1"/>
  <c r="A216" i="12" s="1"/>
  <c r="A213" i="11" a="1"/>
  <c r="A213" i="11" s="1"/>
  <c r="A127" i="13" a="1"/>
  <c r="A127" i="13" s="1"/>
  <c r="A83" i="12" a="1"/>
  <c r="A83" i="12" s="1"/>
  <c r="A214" i="11" a="1"/>
  <c r="A214" i="11" s="1"/>
  <c r="A283" i="11" a="1"/>
  <c r="A283" i="11" s="1"/>
  <c r="A225" i="12" a="1"/>
  <c r="A225" i="12" s="1"/>
  <c r="A251" i="11" a="1"/>
  <c r="A251" i="11" s="1"/>
  <c r="A449" i="14" a="1"/>
  <c r="A449" i="14" s="1"/>
  <c r="A260" i="13" a="1"/>
  <c r="A260" i="13" s="1"/>
  <c r="A433" i="14" a="1"/>
  <c r="A433" i="14" s="1"/>
  <c r="A90" i="14" a="1"/>
  <c r="A90" i="14" s="1"/>
  <c r="A173" i="15" a="1"/>
  <c r="A173" i="15" s="1"/>
  <c r="A238" i="15" a="1"/>
  <c r="A238" i="15" s="1"/>
  <c r="A105" i="14" a="1"/>
  <c r="A105" i="14" s="1"/>
  <c r="A8" i="11" a="1"/>
  <c r="A8" i="11" s="1"/>
  <c r="A9" i="13" a="1"/>
  <c r="A9" i="13" s="1"/>
  <c r="A274" i="13" a="1"/>
  <c r="A274" i="13" s="1"/>
  <c r="A47" i="14" a="1"/>
  <c r="A47" i="14" s="1"/>
  <c r="A268" i="15" a="1"/>
  <c r="A268" i="15" s="1"/>
  <c r="A312" i="14" a="1"/>
  <c r="A312" i="14" s="1"/>
  <c r="A468" i="14" a="1"/>
  <c r="A468" i="14" s="1"/>
  <c r="A264" i="13" a="1"/>
  <c r="A264" i="13" s="1"/>
  <c r="A234" i="12" a="1"/>
  <c r="A234" i="12" s="1"/>
  <c r="A374" i="14" a="1"/>
  <c r="A374" i="14" s="1"/>
  <c r="A178" i="12" a="1"/>
  <c r="A178" i="12" s="1"/>
  <c r="A102" i="13" a="1"/>
  <c r="A102" i="13" s="1"/>
  <c r="A205" i="13" a="1"/>
  <c r="A205" i="13" s="1"/>
  <c r="A129" i="14" a="1"/>
  <c r="A129" i="14" s="1"/>
  <c r="A280" i="11" a="1"/>
  <c r="A280" i="11" s="1"/>
  <c r="A14" i="11" a="1"/>
  <c r="A14" i="11" s="1"/>
  <c r="A247" i="12" a="1"/>
  <c r="A247" i="12" s="1"/>
  <c r="A7" i="15" a="1"/>
  <c r="A7" i="15" s="1"/>
  <c r="A236" i="12" a="1"/>
  <c r="A236" i="12" s="1"/>
  <c r="A38" i="14" a="1"/>
  <c r="A38" i="14" s="1"/>
  <c r="A391" i="14" a="1"/>
  <c r="A391" i="14" s="1"/>
  <c r="A60" i="14" a="1"/>
  <c r="A60" i="14" s="1"/>
  <c r="A217" i="15" a="1"/>
  <c r="A217" i="15" s="1"/>
  <c r="A20" i="15" a="1"/>
  <c r="A20" i="15" s="1"/>
  <c r="A136" i="13" a="1"/>
  <c r="A136" i="13" s="1"/>
  <c r="A154" i="12" a="1"/>
  <c r="A154" i="12" s="1"/>
  <c r="A52" i="14" a="1"/>
  <c r="A52" i="14" s="1"/>
  <c r="A122" i="13" a="1"/>
  <c r="A122" i="13" s="1"/>
  <c r="A131" i="11" a="1"/>
  <c r="A131" i="11" s="1"/>
  <c r="A139" i="15" a="1"/>
  <c r="A139" i="15" s="1"/>
  <c r="A90" i="13" a="1"/>
  <c r="A90" i="13" s="1"/>
  <c r="A114" i="11" a="1"/>
  <c r="A114" i="11" s="1"/>
  <c r="A135" i="15" a="1"/>
  <c r="A135" i="15" s="1"/>
  <c r="A451" i="14" a="1"/>
  <c r="A451" i="14" s="1"/>
  <c r="A291" i="14" a="1"/>
  <c r="A291" i="14" s="1"/>
  <c r="A269" i="14" a="1"/>
  <c r="A269" i="14" s="1"/>
  <c r="A29" i="12" a="1"/>
  <c r="A29" i="12" s="1"/>
  <c r="A53" i="13" a="1"/>
  <c r="A53" i="13" s="1"/>
  <c r="A37" i="15" a="1"/>
  <c r="A37" i="15" s="1"/>
  <c r="A235" i="15" a="1"/>
  <c r="A235" i="15" s="1"/>
  <c r="A387" i="14" a="1"/>
  <c r="A387" i="14" s="1"/>
  <c r="A242" i="14" a="1"/>
  <c r="A242" i="14" s="1"/>
  <c r="A176" i="13" a="1"/>
  <c r="A176" i="13" s="1"/>
  <c r="A297" i="12" a="1"/>
  <c r="A297" i="12" s="1"/>
  <c r="A192" i="11" a="1"/>
  <c r="A192" i="11" s="1"/>
  <c r="A6" i="12" a="1"/>
  <c r="A6" i="12" s="1"/>
  <c r="A252" i="13" a="1"/>
  <c r="A252" i="13" s="1"/>
  <c r="A402" i="14" a="1"/>
  <c r="A402" i="14" s="1"/>
  <c r="A472" i="14" a="1"/>
  <c r="A472" i="14" s="1"/>
  <c r="A263" i="13" a="1"/>
  <c r="A263" i="13" s="1"/>
  <c r="A242" i="12" a="1"/>
  <c r="A242" i="12" s="1"/>
  <c r="A47" i="11" a="1"/>
  <c r="A47" i="11" s="1"/>
  <c r="A184" i="11" a="1"/>
  <c r="A184" i="11" s="1"/>
  <c r="A190" i="14" a="1"/>
  <c r="A190" i="14" s="1"/>
  <c r="A243" i="15" a="1"/>
  <c r="A243" i="15" s="1"/>
  <c r="A257" i="11" a="1"/>
  <c r="A257" i="11" s="1"/>
  <c r="A372" i="14" a="1"/>
  <c r="A372" i="14" s="1"/>
  <c r="A137" i="13" a="1"/>
  <c r="A137" i="13" s="1"/>
  <c r="A42" i="12" a="1"/>
  <c r="A42" i="12" s="1"/>
  <c r="A231" i="11" a="1"/>
  <c r="A231" i="11" s="1"/>
  <c r="A235" i="14" a="1"/>
  <c r="A235" i="14" s="1"/>
  <c r="A60" i="11" a="1"/>
  <c r="A60" i="11" s="1"/>
  <c r="A117" i="12" a="1"/>
  <c r="A117" i="12" s="1"/>
  <c r="C229" i="13"/>
  <c r="H229" i="13"/>
  <c r="E229" i="13"/>
  <c r="G229" i="13"/>
  <c r="K229" i="13" s="1"/>
  <c r="M229" i="13" s="1"/>
  <c r="F229" i="13"/>
  <c r="J229" i="13" s="1"/>
  <c r="I229" i="13"/>
  <c r="D229" i="13"/>
  <c r="A462" i="14" a="1"/>
  <c r="A462" i="14" s="1"/>
  <c r="A190" i="11" a="1"/>
  <c r="A190" i="11" s="1"/>
  <c r="A108" i="11" a="1"/>
  <c r="A108" i="11" s="1"/>
  <c r="A218" i="11" a="1"/>
  <c r="A218" i="11" s="1"/>
  <c r="A173" i="11" a="1"/>
  <c r="A173" i="11" s="1"/>
  <c r="A168" i="12" a="1"/>
  <c r="A168" i="12" s="1"/>
  <c r="A488" i="14" a="1"/>
  <c r="A488" i="14" s="1"/>
  <c r="A257" i="15" a="1"/>
  <c r="A257" i="15" s="1"/>
  <c r="A5" i="12" a="1"/>
  <c r="A5" i="12" s="1"/>
  <c r="A202" i="15" a="1"/>
  <c r="A202" i="15" s="1"/>
  <c r="A200" i="15" a="1"/>
  <c r="A200" i="15" s="1"/>
  <c r="A19" i="11" a="1"/>
  <c r="A19" i="11" s="1"/>
  <c r="A442" i="14" a="1"/>
  <c r="A442" i="14" s="1"/>
  <c r="A16" i="15" a="1"/>
  <c r="A16" i="15" s="1"/>
  <c r="A260" i="15" a="1"/>
  <c r="A260" i="15" s="1"/>
  <c r="A189" i="12" a="1"/>
  <c r="A189" i="12" s="1"/>
  <c r="A250" i="14" a="1"/>
  <c r="A250" i="14" s="1"/>
  <c r="A104" i="14" a="1"/>
  <c r="A104" i="14" s="1"/>
  <c r="A97" i="11" a="1"/>
  <c r="A97" i="11" s="1"/>
  <c r="A275" i="14" a="1"/>
  <c r="A275" i="14" s="1"/>
  <c r="A237" i="13" a="1"/>
  <c r="A237" i="13" s="1"/>
  <c r="A275" i="12" a="1"/>
  <c r="A275" i="12" s="1"/>
  <c r="A289" i="15" a="1"/>
  <c r="A289" i="15" s="1"/>
  <c r="A56" i="15" a="1"/>
  <c r="A56" i="15" s="1"/>
  <c r="A320" i="14" a="1"/>
  <c r="A320" i="14" s="1"/>
  <c r="A303" i="15" a="1"/>
  <c r="A303" i="15" s="1"/>
  <c r="A293" i="12" a="1"/>
  <c r="A293" i="12" s="1"/>
  <c r="A455" i="14" a="1"/>
  <c r="A455" i="14" s="1"/>
  <c r="A175" i="14" a="1"/>
  <c r="A175" i="14" s="1"/>
  <c r="A299" i="11" a="1"/>
  <c r="A299" i="11" s="1"/>
  <c r="A229" i="14" a="1"/>
  <c r="A229" i="14" s="1"/>
  <c r="A67" i="12" a="1"/>
  <c r="A67" i="12" s="1"/>
  <c r="A17" i="13" a="1"/>
  <c r="A17" i="13" s="1"/>
  <c r="A189" i="14" a="1"/>
  <c r="A189" i="14" s="1"/>
  <c r="A198" i="11" a="1"/>
  <c r="A198" i="11" s="1"/>
  <c r="A85" i="11" a="1"/>
  <c r="A85" i="11" s="1"/>
  <c r="A95" i="12" a="1"/>
  <c r="A95" i="12" s="1"/>
  <c r="A179" i="15" a="1"/>
  <c r="A179" i="15" s="1"/>
  <c r="A271" i="14" a="1"/>
  <c r="A271" i="14" s="1"/>
  <c r="A11" i="11" a="1"/>
  <c r="A11" i="11" s="1"/>
  <c r="A207" i="12" a="1"/>
  <c r="A207" i="12" s="1"/>
  <c r="A289" i="13" a="1"/>
  <c r="A289" i="13" s="1"/>
  <c r="A49" i="12" a="1"/>
  <c r="A49" i="12" s="1"/>
  <c r="A15" i="11" a="1"/>
  <c r="A15" i="11" s="1"/>
  <c r="A78" i="12" a="1"/>
  <c r="A78" i="12" s="1"/>
  <c r="A13" i="11" a="1"/>
  <c r="A13" i="11" s="1"/>
  <c r="A196" i="14" a="1"/>
  <c r="A196" i="14" s="1"/>
  <c r="A156" i="14" a="1"/>
  <c r="A156" i="14" s="1"/>
  <c r="A77" i="14" a="1"/>
  <c r="A77" i="14" s="1"/>
  <c r="A166" i="13" a="1"/>
  <c r="A166" i="13" s="1"/>
  <c r="A194" i="15" a="1"/>
  <c r="A194" i="15" s="1"/>
  <c r="A26" i="11" a="1"/>
  <c r="A26" i="11" s="1"/>
  <c r="A332" i="14" a="1"/>
  <c r="A332" i="14" s="1"/>
  <c r="A302" i="11" a="1"/>
  <c r="A302" i="11" s="1"/>
  <c r="A49" i="15" a="1"/>
  <c r="A49" i="15" s="1"/>
  <c r="A335" i="14" a="1"/>
  <c r="A335" i="14" s="1"/>
  <c r="A288" i="13" a="1"/>
  <c r="A288" i="13" s="1"/>
  <c r="A490" i="14" a="1"/>
  <c r="A490" i="14" s="1"/>
  <c r="A66" i="12" a="1"/>
  <c r="A66" i="12" s="1"/>
  <c r="A428" i="14" a="1"/>
  <c r="A428" i="14" s="1"/>
  <c r="A300" i="11" a="1"/>
  <c r="A300" i="11" s="1"/>
  <c r="A261" i="13" a="1"/>
  <c r="A261" i="13" s="1"/>
  <c r="A497" i="14" a="1"/>
  <c r="A497" i="14" s="1"/>
  <c r="A346" i="14" a="1"/>
  <c r="A346" i="14" s="1"/>
  <c r="A23" i="11" a="1"/>
  <c r="A23" i="11" s="1"/>
  <c r="A31" i="15" a="1"/>
  <c r="A31" i="15" s="1"/>
  <c r="A275" i="13" a="1"/>
  <c r="A275" i="13" s="1"/>
  <c r="A25" i="12" a="1"/>
  <c r="A25" i="12" s="1"/>
  <c r="A130" i="13" a="1"/>
  <c r="A130" i="13" s="1"/>
  <c r="A347" i="14" a="1"/>
  <c r="A347" i="14" s="1"/>
  <c r="A307" i="14" a="1"/>
  <c r="A307" i="14" s="1"/>
  <c r="A163" i="12" a="1"/>
  <c r="A163" i="12" s="1"/>
  <c r="A329" i="14" a="1"/>
  <c r="A329" i="14" s="1"/>
  <c r="A100" i="11" a="1"/>
  <c r="A100" i="11" s="1"/>
  <c r="A50" i="11" a="1"/>
  <c r="A50" i="11" s="1"/>
  <c r="A285" i="13" a="1"/>
  <c r="A285" i="13" s="1"/>
  <c r="A192" i="14" a="1"/>
  <c r="A192" i="14" s="1"/>
  <c r="A269" i="13" a="1"/>
  <c r="A269" i="13" s="1"/>
  <c r="A278" i="14" a="1"/>
  <c r="A278" i="14" s="1"/>
  <c r="A225" i="11" a="1"/>
  <c r="A225" i="11" s="1"/>
  <c r="A91" i="15" a="1"/>
  <c r="A91" i="15" s="1"/>
  <c r="A389" i="14" a="1"/>
  <c r="A389" i="14" s="1"/>
  <c r="A14" i="13" a="1"/>
  <c r="A14" i="13" s="1"/>
  <c r="A264" i="11" a="1"/>
  <c r="A264" i="11" s="1"/>
  <c r="A245" i="11" a="1"/>
  <c r="A245" i="11" s="1"/>
  <c r="A216" i="13" a="1"/>
  <c r="A216" i="13" s="1"/>
  <c r="A155" i="11" a="1"/>
  <c r="A155" i="11" s="1"/>
  <c r="A124" i="13" a="1"/>
  <c r="A124" i="13" s="1"/>
  <c r="A153" i="15" a="1"/>
  <c r="A153" i="15" s="1"/>
  <c r="A128" i="14" a="1"/>
  <c r="A128" i="14" s="1"/>
  <c r="A67" i="14" a="1"/>
  <c r="A67" i="14" s="1"/>
  <c r="A293" i="11" a="1"/>
  <c r="A293" i="11" s="1"/>
  <c r="A84" i="13" a="1"/>
  <c r="A84" i="13" s="1"/>
  <c r="A160" i="12" a="1"/>
  <c r="A160" i="12" s="1"/>
  <c r="A52" i="13" a="1"/>
  <c r="A52" i="13" s="1"/>
  <c r="A112" i="15" a="1"/>
  <c r="A112" i="15" s="1"/>
  <c r="A59" i="14" a="1"/>
  <c r="A59" i="14" s="1"/>
  <c r="A496" i="14" a="1"/>
  <c r="A496" i="14" s="1"/>
  <c r="A273" i="11" a="1"/>
  <c r="A273" i="11" s="1"/>
  <c r="A166" i="12" a="1"/>
  <c r="A166" i="12" s="1"/>
  <c r="A404" i="14" a="1"/>
  <c r="A404" i="14" s="1"/>
  <c r="A185" i="12" a="1"/>
  <c r="A185" i="12" s="1"/>
  <c r="A298" i="13" a="1"/>
  <c r="A298" i="13" s="1"/>
  <c r="A116" i="11" a="1"/>
  <c r="A116" i="11" s="1"/>
  <c r="A247" i="11" a="1"/>
  <c r="A247" i="11" s="1"/>
  <c r="A245" i="15" a="1"/>
  <c r="A245" i="15" s="1"/>
  <c r="A481" i="14" a="1"/>
  <c r="A481" i="14" s="1"/>
  <c r="A302" i="15" a="1"/>
  <c r="A302" i="15" s="1"/>
  <c r="A241" i="11" a="1"/>
  <c r="A241" i="11" s="1"/>
  <c r="A162" i="12" a="1"/>
  <c r="A162" i="12" s="1"/>
  <c r="A40" i="12" a="1"/>
  <c r="A40" i="12" s="1"/>
  <c r="A99" i="14" a="1"/>
  <c r="A99" i="14" s="1"/>
  <c r="A204" i="14" a="1"/>
  <c r="A204" i="14" s="1"/>
  <c r="A200" i="13" a="1"/>
  <c r="A200" i="13" s="1"/>
  <c r="A272" i="11" a="1"/>
  <c r="A272" i="11" s="1"/>
  <c r="A277" i="13" a="1"/>
  <c r="A277" i="13" s="1"/>
  <c r="A107" i="11" a="1"/>
  <c r="A107" i="11" s="1"/>
  <c r="A151" i="11" a="1"/>
  <c r="A151" i="11" s="1"/>
  <c r="A230" i="13" a="1"/>
  <c r="A230" i="13" s="1"/>
  <c r="A208" i="11" a="1"/>
  <c r="A208" i="11" s="1"/>
  <c r="A139" i="14" a="1"/>
  <c r="A139" i="14" s="1"/>
  <c r="A254" i="15" a="1"/>
  <c r="A254" i="15" s="1"/>
  <c r="A46" i="15" a="1"/>
  <c r="A46" i="15" s="1"/>
  <c r="A134" i="13" a="1"/>
  <c r="A134" i="13" s="1"/>
  <c r="A301" i="15" a="1"/>
  <c r="A301" i="15" s="1"/>
  <c r="A116" i="14" a="1"/>
  <c r="A116" i="14" s="1"/>
  <c r="A95" i="14" a="1"/>
  <c r="A95" i="14" s="1"/>
  <c r="A157" i="14" a="1"/>
  <c r="A157" i="14" s="1"/>
  <c r="A71" i="13" a="1"/>
  <c r="A71" i="13" s="1"/>
  <c r="A287" i="12" a="1"/>
  <c r="A287" i="12" s="1"/>
  <c r="A109" i="12" a="1"/>
  <c r="A109" i="12" s="1"/>
  <c r="A118" i="12" a="1"/>
  <c r="A118" i="12" s="1"/>
  <c r="A111" i="13" a="1"/>
  <c r="A111" i="13" s="1"/>
  <c r="A292" i="14" a="1"/>
  <c r="A292" i="14" s="1"/>
  <c r="A99" i="11" a="1"/>
  <c r="A99" i="11" s="1"/>
  <c r="A278" i="13" a="1"/>
  <c r="A278" i="13" s="1"/>
  <c r="A38" i="11" a="1"/>
  <c r="A38" i="11" s="1"/>
  <c r="A426" i="14" a="1"/>
  <c r="A426" i="14" s="1"/>
  <c r="A201" i="15" a="1"/>
  <c r="A201" i="15" s="1"/>
  <c r="A172" i="15" a="1"/>
  <c r="A172" i="15" s="1"/>
  <c r="A233" i="12" a="1"/>
  <c r="A233" i="12" s="1"/>
  <c r="A139" i="12" a="1"/>
  <c r="A139" i="12" s="1"/>
  <c r="A82" i="12" a="1"/>
  <c r="A82" i="12" s="1"/>
  <c r="A34" i="13" a="1"/>
  <c r="A34" i="13" s="1"/>
  <c r="A268" i="12" a="1"/>
  <c r="A268" i="12" s="1"/>
  <c r="A44" i="13" a="1"/>
  <c r="A44" i="13" s="1"/>
  <c r="A94" i="12" a="1"/>
  <c r="A94" i="12" s="1"/>
  <c r="A273" i="15" a="1"/>
  <c r="A273" i="15" s="1"/>
  <c r="A272" i="14" a="1"/>
  <c r="A272" i="14" s="1"/>
  <c r="A159" i="15" a="1"/>
  <c r="A159" i="15" s="1"/>
  <c r="A279" i="11" a="1"/>
  <c r="A279" i="11" s="1"/>
  <c r="A79" i="15" a="1"/>
  <c r="A79" i="15" s="1"/>
  <c r="A15" i="13" a="1"/>
  <c r="A15" i="13" s="1"/>
  <c r="A227" i="15" a="1"/>
  <c r="A227" i="15" s="1"/>
  <c r="A171" i="13" a="1"/>
  <c r="A171" i="13" s="1"/>
  <c r="A153" i="14" a="1"/>
  <c r="A153" i="14" s="1"/>
  <c r="A65" i="15" a="1"/>
  <c r="A65" i="15" s="1"/>
  <c r="A218" i="13" a="1"/>
  <c r="A218" i="13" s="1"/>
  <c r="A271" i="11" a="1"/>
  <c r="A271" i="11" s="1"/>
  <c r="A123" i="12" a="1"/>
  <c r="A123" i="12" s="1"/>
  <c r="A83" i="11" a="1"/>
  <c r="A83" i="11" s="1"/>
  <c r="A150" i="12" a="1"/>
  <c r="A150" i="12" s="1"/>
  <c r="A82" i="11" a="1"/>
  <c r="A82" i="11" s="1"/>
  <c r="A212" i="12" a="1"/>
  <c r="A212" i="12" s="1"/>
  <c r="A279" i="13" a="1"/>
  <c r="A279" i="13" s="1"/>
  <c r="A49" i="13" a="1"/>
  <c r="A49" i="13" s="1"/>
  <c r="A98" i="15" a="1"/>
  <c r="A98" i="15" s="1"/>
  <c r="A434" i="14" a="1"/>
  <c r="A434" i="14" s="1"/>
  <c r="A279" i="15" a="1"/>
  <c r="A279" i="15" s="1"/>
  <c r="A427" i="14" a="1"/>
  <c r="A427" i="14" s="1"/>
  <c r="A72" i="13" a="1"/>
  <c r="A72" i="13" s="1"/>
  <c r="A125" i="11" a="1"/>
  <c r="A125" i="11" s="1"/>
  <c r="A104" i="13" a="1"/>
  <c r="A104" i="13" s="1"/>
  <c r="A81" i="15" a="1"/>
  <c r="A81" i="15" s="1"/>
  <c r="A175" i="13" a="1"/>
  <c r="A175" i="13" s="1"/>
  <c r="A55" i="14" a="1"/>
  <c r="A55" i="14" s="1"/>
  <c r="A238" i="11" a="1"/>
  <c r="A238" i="11" s="1"/>
  <c r="A266" i="15" a="1"/>
  <c r="A266" i="15" s="1"/>
  <c r="A33" i="11" a="1"/>
  <c r="A33" i="11" s="1"/>
  <c r="A390" i="14" a="1"/>
  <c r="A390" i="14" s="1"/>
  <c r="A90" i="12" a="1"/>
  <c r="A90" i="12" s="1"/>
  <c r="A145" i="15" a="1"/>
  <c r="A145" i="15" s="1"/>
  <c r="A253" i="15" a="1"/>
  <c r="A253" i="15" s="1"/>
  <c r="A63" i="14" a="1"/>
  <c r="A63" i="14" s="1"/>
  <c r="A131" i="12" a="1"/>
  <c r="A131" i="12" s="1"/>
  <c r="A339" i="14" a="1"/>
  <c r="A339" i="14" s="1"/>
  <c r="A39" i="15" a="1"/>
  <c r="A39" i="15" s="1"/>
  <c r="A287" i="14" a="1"/>
  <c r="A287" i="14" s="1"/>
  <c r="A285" i="15" a="1"/>
  <c r="A285" i="15" s="1"/>
  <c r="A495" i="14" a="1"/>
  <c r="A495" i="14" s="1"/>
  <c r="A458" i="14" a="1"/>
  <c r="A458" i="14" s="1"/>
  <c r="A94" i="14" a="1"/>
  <c r="A94" i="14" s="1"/>
  <c r="A63" i="13" a="1"/>
  <c r="A63" i="13" s="1"/>
  <c r="A237" i="12" a="1"/>
  <c r="A237" i="12" s="1"/>
  <c r="A108" i="15" a="1"/>
  <c r="A108" i="15" s="1"/>
  <c r="A141" i="12" a="1"/>
  <c r="A141" i="12" s="1"/>
  <c r="A13" i="12" a="1"/>
  <c r="A13" i="12" s="1"/>
  <c r="A66" i="13" a="1"/>
  <c r="A66" i="13" s="1"/>
  <c r="A96" i="13" a="1"/>
  <c r="A96" i="13" s="1"/>
  <c r="A493" i="14" a="1"/>
  <c r="A493" i="14" s="1"/>
  <c r="A373" i="14" a="1"/>
  <c r="A373" i="14" s="1"/>
  <c r="A160" i="15" a="1"/>
  <c r="A160" i="15" s="1"/>
  <c r="A422" i="14" a="1"/>
  <c r="A422" i="14" s="1"/>
  <c r="A118" i="15" a="1"/>
  <c r="A118" i="15" s="1"/>
  <c r="A324" i="14" a="1"/>
  <c r="A324" i="14" s="1"/>
  <c r="A146" i="11" a="1"/>
  <c r="A146" i="11" s="1"/>
  <c r="A492" i="14" a="1"/>
  <c r="A492" i="14" s="1"/>
  <c r="A41" i="15" a="1"/>
  <c r="A41" i="15" s="1"/>
  <c r="A74" i="11" a="1"/>
  <c r="A74" i="11" s="1"/>
  <c r="A177" i="11" a="1"/>
  <c r="A177" i="11" s="1"/>
  <c r="A80" i="15" a="1"/>
  <c r="A80" i="15" s="1"/>
  <c r="A71" i="14" a="1"/>
  <c r="A71" i="14" s="1"/>
  <c r="A414" i="14" a="1"/>
  <c r="A414" i="14" s="1"/>
  <c r="A67" i="15" a="1"/>
  <c r="A67" i="15" s="1"/>
  <c r="A445" i="14" a="1"/>
  <c r="A445" i="14" s="1"/>
  <c r="A181" i="12" a="1"/>
  <c r="A181" i="12" s="1"/>
  <c r="A116" i="12" a="1"/>
  <c r="A116" i="12" s="1"/>
  <c r="A105" i="12" a="1"/>
  <c r="A105" i="12" s="1"/>
  <c r="A291" i="13" a="1"/>
  <c r="A291" i="13" s="1"/>
  <c r="A268" i="11" a="1"/>
  <c r="A268" i="11" s="1"/>
  <c r="A321" i="14" a="1"/>
  <c r="A321" i="14" s="1"/>
  <c r="A66" i="15" a="1"/>
  <c r="A66" i="15" s="1"/>
  <c r="A118" i="11" a="1"/>
  <c r="A118" i="11" s="1"/>
  <c r="A300" i="13" a="1"/>
  <c r="A300" i="13" s="1"/>
  <c r="A172" i="13" a="1"/>
  <c r="A172" i="13" s="1"/>
  <c r="A229" i="12" a="1"/>
  <c r="A229" i="12" s="1"/>
  <c r="A139" i="13" a="1"/>
  <c r="A139" i="13" s="1"/>
  <c r="A42" i="14" a="1"/>
  <c r="A42" i="14" s="1"/>
  <c r="A406" i="14" a="1"/>
  <c r="A406" i="14" s="1"/>
  <c r="A36" i="14" a="1"/>
  <c r="A36" i="14" s="1"/>
  <c r="A37" i="14" a="1"/>
  <c r="A37" i="14" s="1"/>
  <c r="A258" i="13" a="1"/>
  <c r="A258" i="13" s="1"/>
  <c r="A128" i="13" a="1"/>
  <c r="A128" i="13" s="1"/>
  <c r="A204" i="12" a="1"/>
  <c r="A204" i="12" s="1"/>
  <c r="A222" i="12" a="1"/>
  <c r="A222" i="12" s="1"/>
  <c r="A262" i="15" a="1"/>
  <c r="A262" i="15" s="1"/>
  <c r="A209" i="15" a="1"/>
  <c r="A209" i="15" s="1"/>
  <c r="A239" i="15" a="1"/>
  <c r="A239" i="15" s="1"/>
  <c r="A255" i="15" a="1"/>
  <c r="A255" i="15" s="1"/>
  <c r="A137" i="11" a="1"/>
  <c r="A137" i="11" s="1"/>
  <c r="A169" i="12" a="1"/>
  <c r="A169" i="12" s="1"/>
  <c r="A316" i="14" a="1"/>
  <c r="A316" i="14" s="1"/>
  <c r="A154" i="11" a="1"/>
  <c r="A154" i="11" s="1"/>
  <c r="A297" i="13" a="1"/>
  <c r="A297" i="13" s="1"/>
  <c r="A231" i="13" a="1"/>
  <c r="A231" i="13" s="1"/>
  <c r="A252" i="15" a="1"/>
  <c r="A252" i="15" s="1"/>
  <c r="A50" i="12" a="1"/>
  <c r="A50" i="12" s="1"/>
  <c r="A52" i="11" a="1"/>
  <c r="A52" i="11" s="1"/>
  <c r="A87" i="13" a="1"/>
  <c r="A87" i="13" s="1"/>
  <c r="A15" i="15" a="1"/>
  <c r="A15" i="15" s="1"/>
  <c r="A68" i="11" a="1"/>
  <c r="A68" i="11" s="1"/>
  <c r="A66" i="11" a="1"/>
  <c r="A66" i="11" s="1"/>
  <c r="A234" i="14" a="1"/>
  <c r="A234" i="14" s="1"/>
  <c r="A249" i="11" a="1"/>
  <c r="A249" i="11" s="1"/>
  <c r="A41" i="13" a="1"/>
  <c r="A41" i="13" s="1"/>
  <c r="A28" i="14" a="1"/>
  <c r="A28" i="14" s="1"/>
  <c r="A50" i="15" a="1"/>
  <c r="A50" i="15" s="1"/>
  <c r="A452" i="14" a="1"/>
  <c r="A452" i="14" s="1"/>
  <c r="A258" i="14" a="1"/>
  <c r="A258" i="14" s="1"/>
  <c r="A71" i="11" a="1"/>
  <c r="A71" i="11" s="1"/>
  <c r="A157" i="13" a="1"/>
  <c r="A157" i="13" s="1"/>
  <c r="A107" i="14" a="1"/>
  <c r="A107" i="14" s="1"/>
  <c r="A40" i="14" a="1"/>
  <c r="A40" i="14" s="1"/>
  <c r="A95" i="13" a="1"/>
  <c r="A95" i="13" s="1"/>
  <c r="A263" i="12" a="1"/>
  <c r="A263" i="12" s="1"/>
  <c r="A109" i="13" a="1"/>
  <c r="A109" i="13" s="1"/>
  <c r="A82" i="13" a="1"/>
  <c r="A82" i="13" s="1"/>
  <c r="A447" i="14" a="1"/>
  <c r="A447" i="14" s="1"/>
  <c r="A199" i="15" a="1"/>
  <c r="A199" i="15" s="1"/>
  <c r="A48" i="14" a="1"/>
  <c r="A48" i="14" s="1"/>
  <c r="A165" i="15" a="1"/>
  <c r="A165" i="15" s="1"/>
  <c r="A208" i="15" a="1"/>
  <c r="A208" i="15" s="1"/>
  <c r="A98" i="13" a="1"/>
  <c r="A98" i="13" s="1"/>
  <c r="A255" i="13" a="1"/>
  <c r="A255" i="13" s="1"/>
  <c r="A212" i="15" a="1"/>
  <c r="A212" i="15" s="1"/>
  <c r="A140" i="11" a="1"/>
  <c r="A140" i="11" s="1"/>
  <c r="A126" i="11" a="1"/>
  <c r="A126" i="11" s="1"/>
  <c r="A130" i="11" a="1"/>
  <c r="A130" i="11" s="1"/>
  <c r="A217" i="14" a="1"/>
  <c r="A217" i="14" s="1"/>
  <c r="A39" i="12" a="1"/>
  <c r="A39" i="12" s="1"/>
  <c r="A480" i="14" a="1"/>
  <c r="A480" i="14" s="1"/>
  <c r="A191" i="15" a="1"/>
  <c r="A191" i="15" s="1"/>
  <c r="A71" i="15" a="1"/>
  <c r="A71" i="15" s="1"/>
  <c r="A255" i="14" a="1"/>
  <c r="A255" i="14" s="1"/>
  <c r="A286" i="15" a="1"/>
  <c r="A286" i="15" s="1"/>
  <c r="A177" i="13" a="1"/>
  <c r="A177" i="13" s="1"/>
  <c r="A356" i="14" a="1"/>
  <c r="A356" i="14" s="1"/>
  <c r="A259" i="12" a="1"/>
  <c r="A259" i="12" s="1"/>
  <c r="A110" i="15" a="1"/>
  <c r="A110" i="15" s="1"/>
  <c r="A185" i="15" a="1"/>
  <c r="A185" i="15" s="1"/>
  <c r="A60" i="12" a="1"/>
  <c r="A60" i="12" s="1"/>
  <c r="A206" i="14" a="1"/>
  <c r="A206" i="14" s="1"/>
  <c r="A169" i="14" a="1"/>
  <c r="A169" i="14" s="1"/>
  <c r="A134" i="15" a="1"/>
  <c r="A134" i="15" s="1"/>
  <c r="A225" i="15" a="1"/>
  <c r="A225" i="15" s="1"/>
  <c r="A479" i="14" a="1"/>
  <c r="A479" i="14" s="1"/>
  <c r="A67" i="11" a="1"/>
  <c r="A67" i="11" s="1"/>
  <c r="A212" i="14" a="1"/>
  <c r="A212" i="14" s="1"/>
  <c r="A64" i="15" a="1"/>
  <c r="A64" i="15" s="1"/>
  <c r="A46" i="11" a="1"/>
  <c r="A46" i="11" s="1"/>
  <c r="A281" i="13" a="1"/>
  <c r="A281" i="13" s="1"/>
  <c r="A37" i="11" a="1"/>
  <c r="A37" i="11" s="1"/>
  <c r="A142" i="15" a="1"/>
  <c r="A142" i="15" s="1"/>
  <c r="A90" i="15" a="1"/>
  <c r="A90" i="15" s="1"/>
  <c r="A357" i="14" a="1"/>
  <c r="A357" i="14" s="1"/>
  <c r="A121" i="14" a="1"/>
  <c r="A121" i="14" s="1"/>
  <c r="A177" i="15" a="1"/>
  <c r="A177" i="15" s="1"/>
  <c r="A222" i="13" a="1"/>
  <c r="A222" i="13" s="1"/>
  <c r="A93" i="11" a="1"/>
  <c r="A93" i="11" s="1"/>
  <c r="A125" i="12" a="1"/>
  <c r="A125" i="12" s="1"/>
  <c r="A29" i="14" a="1"/>
  <c r="A29" i="14" s="1"/>
  <c r="A103" i="13" a="1"/>
  <c r="A103" i="13" s="1"/>
  <c r="A135" i="11" a="1"/>
  <c r="A135" i="11" s="1"/>
  <c r="A223" i="12" a="1"/>
  <c r="A223" i="12" s="1"/>
  <c r="A6" i="11" a="1"/>
  <c r="A6" i="11" s="1"/>
  <c r="A87" i="11" a="1"/>
  <c r="A87" i="11" s="1"/>
  <c r="A147" i="13" a="1"/>
  <c r="A147" i="13" s="1"/>
  <c r="A295" i="13" a="1"/>
  <c r="A295" i="13" s="1"/>
  <c r="A111" i="14" a="1"/>
  <c r="A111" i="14" s="1"/>
  <c r="A298" i="12" a="1"/>
  <c r="A298" i="12" s="1"/>
  <c r="A99" i="13" a="1"/>
  <c r="A99" i="13" s="1"/>
  <c r="A18" i="13" a="1"/>
  <c r="A18" i="13" s="1"/>
  <c r="A249" i="14" a="1"/>
  <c r="A249" i="14" s="1"/>
  <c r="A176" i="11" a="1"/>
  <c r="A176" i="11" s="1"/>
  <c r="A152" i="12" a="1"/>
  <c r="A152" i="12" s="1"/>
  <c r="A260" i="11" a="1"/>
  <c r="A260" i="11" s="1"/>
  <c r="A192" i="15" a="1"/>
  <c r="A192" i="15" s="1"/>
  <c r="A349" i="14" a="1"/>
  <c r="A349" i="14" s="1"/>
  <c r="A296" i="13" a="1"/>
  <c r="A296" i="13" s="1"/>
  <c r="A206" i="11" a="1"/>
  <c r="A206" i="11" s="1"/>
  <c r="A273" i="12" a="1"/>
  <c r="A273" i="12" s="1"/>
  <c r="A65" i="13" a="1"/>
  <c r="A65" i="13" s="1"/>
  <c r="A143" i="12" a="1"/>
  <c r="A143" i="12" s="1"/>
  <c r="A88" i="11" a="1"/>
  <c r="A88" i="11" s="1"/>
  <c r="A89" i="13" a="1"/>
  <c r="A89" i="13" s="1"/>
  <c r="A65" i="14" a="1"/>
  <c r="A65" i="14" s="1"/>
  <c r="A115" i="15" a="1"/>
  <c r="A115" i="15" s="1"/>
  <c r="A34" i="12" a="1"/>
  <c r="A34" i="12" s="1"/>
  <c r="A161" i="15" a="1"/>
  <c r="A161" i="15" s="1"/>
  <c r="A175" i="15" a="1"/>
  <c r="A175" i="15" s="1"/>
  <c r="A25" i="11" a="1"/>
  <c r="A25" i="11" s="1"/>
  <c r="A86" i="14" a="1"/>
  <c r="A86" i="14" s="1"/>
  <c r="A313" i="14" a="1"/>
  <c r="A313" i="14" s="1"/>
  <c r="A350" i="14" a="1"/>
  <c r="A350" i="14" s="1"/>
  <c r="A113" i="15" a="1"/>
  <c r="A113" i="15" s="1"/>
  <c r="A408" i="14" a="1"/>
  <c r="A408" i="14" s="1"/>
  <c r="A272" i="12" a="1"/>
  <c r="A272" i="12" s="1"/>
  <c r="A7" i="13" a="1"/>
  <c r="A7" i="13" s="1"/>
  <c r="A134" i="11" a="1"/>
  <c r="A134" i="11" s="1"/>
  <c r="A211" i="12" a="1"/>
  <c r="A211" i="12" s="1"/>
  <c r="A457" i="14" a="1"/>
  <c r="A457" i="14" s="1"/>
  <c r="A110" i="14" a="1"/>
  <c r="A110" i="14" s="1"/>
  <c r="A337" i="14" a="1"/>
  <c r="A337" i="14" s="1"/>
  <c r="A483" i="14" a="1"/>
  <c r="A483" i="14" s="1"/>
  <c r="A130" i="12" a="1"/>
  <c r="A130" i="12" s="1"/>
  <c r="A287" i="13" a="1"/>
  <c r="A287" i="13" s="1"/>
  <c r="A165" i="11" a="1"/>
  <c r="A165" i="11" s="1"/>
  <c r="A8" i="15" a="1"/>
  <c r="A8" i="15" s="1"/>
  <c r="A93" i="14" a="1"/>
  <c r="A93" i="14" s="1"/>
  <c r="A96" i="15" a="1"/>
  <c r="A96" i="15" s="1"/>
  <c r="A32" i="14" a="1"/>
  <c r="A32" i="14" s="1"/>
  <c r="A107" i="15" a="1"/>
  <c r="A107" i="15" s="1"/>
  <c r="A260" i="14" a="1"/>
  <c r="A260" i="14" s="1"/>
  <c r="A32" i="12" a="1"/>
  <c r="A32" i="12" s="1"/>
  <c r="A285" i="14" a="1"/>
  <c r="A285" i="14" s="1"/>
  <c r="A145" i="11" a="1"/>
  <c r="A145" i="11" s="1"/>
  <c r="A46" i="13" a="1"/>
  <c r="A46" i="13" s="1"/>
  <c r="A157" i="12" a="1"/>
  <c r="A157" i="12" s="1"/>
  <c r="A197" i="11" a="1"/>
  <c r="A197" i="11" s="1"/>
  <c r="A446" i="14" a="1"/>
  <c r="A446" i="14" s="1"/>
  <c r="A113" i="12" a="1"/>
  <c r="A113" i="12" s="1"/>
  <c r="A132" i="11" a="1"/>
  <c r="A132" i="11" s="1"/>
  <c r="A286" i="11" a="1"/>
  <c r="A286" i="11" s="1"/>
  <c r="A232" i="14" a="1"/>
  <c r="A232" i="14" s="1"/>
  <c r="A208" i="12" a="1"/>
  <c r="A208" i="12" s="1"/>
  <c r="A57" i="13" a="1"/>
  <c r="A57" i="13" s="1"/>
  <c r="A430" i="14" a="1"/>
  <c r="A430" i="14" s="1"/>
  <c r="A259" i="13" a="1"/>
  <c r="A259" i="13" s="1"/>
  <c r="A199" i="12" a="1"/>
  <c r="A199" i="12" s="1"/>
  <c r="A49" i="11" a="1"/>
  <c r="A49" i="11" s="1"/>
  <c r="A173" i="12" a="1"/>
  <c r="A173" i="12" s="1"/>
  <c r="A226" i="12" a="1"/>
  <c r="A226" i="12" s="1"/>
  <c r="A197" i="13" a="1"/>
  <c r="A197" i="13" s="1"/>
  <c r="A336" i="14" a="1"/>
  <c r="A336" i="14" s="1"/>
  <c r="A168" i="13" a="1"/>
  <c r="A168" i="13" s="1"/>
  <c r="A72" i="11" a="1"/>
  <c r="A72" i="11" s="1"/>
  <c r="A291" i="15" a="1"/>
  <c r="A291" i="15" s="1"/>
  <c r="A281" i="14" a="1"/>
  <c r="A281" i="14" s="1"/>
  <c r="A185" i="11" a="1"/>
  <c r="A185" i="11" s="1"/>
  <c r="A148" i="12" a="1"/>
  <c r="A148" i="12" s="1"/>
  <c r="A135" i="12" a="1"/>
  <c r="A135" i="12" s="1"/>
  <c r="A158" i="11" a="1"/>
  <c r="A158" i="11" s="1"/>
  <c r="A57" i="14" a="1"/>
  <c r="A57" i="14" s="1"/>
  <c r="A214" i="14" a="1"/>
  <c r="A214" i="14" s="1"/>
  <c r="A121" i="11" a="1"/>
  <c r="A121" i="11" s="1"/>
  <c r="A129" i="15" a="1"/>
  <c r="A129" i="15" s="1"/>
  <c r="A410" i="14" a="1"/>
  <c r="A410" i="14" s="1"/>
  <c r="A286" i="13" a="1"/>
  <c r="A286" i="13" s="1"/>
  <c r="A250" i="13" a="1"/>
  <c r="A250" i="13" s="1"/>
  <c r="A195" i="11" a="1"/>
  <c r="A195" i="11" s="1"/>
  <c r="A159" i="13" a="1"/>
  <c r="A159" i="13" s="1"/>
  <c r="A292" i="12" a="1"/>
  <c r="A292" i="12" s="1"/>
  <c r="A216" i="14" a="1"/>
  <c r="A216" i="14" s="1"/>
  <c r="A340" i="14" a="1"/>
  <c r="A340" i="14" s="1"/>
  <c r="A282" i="14" a="1"/>
  <c r="A282" i="14" s="1"/>
  <c r="A205" i="15" a="1"/>
  <c r="A205" i="15" s="1"/>
  <c r="A174" i="15" a="1"/>
  <c r="A174" i="15" s="1"/>
  <c r="A365" i="14" a="1"/>
  <c r="A365" i="14" s="1"/>
  <c r="A51" i="11" a="1"/>
  <c r="A51" i="11" s="1"/>
  <c r="A300" i="12" a="1"/>
  <c r="A300" i="12" s="1"/>
  <c r="A177" i="12" a="1"/>
  <c r="A177" i="12" s="1"/>
  <c r="A194" i="13" a="1"/>
  <c r="A194" i="13" s="1"/>
  <c r="A90" i="11" a="1"/>
  <c r="A90" i="11" s="1"/>
  <c r="A211" i="15" a="1"/>
  <c r="A211" i="15" s="1"/>
  <c r="A281" i="15" a="1"/>
  <c r="A281" i="15" s="1"/>
  <c r="A21" i="15" a="1"/>
  <c r="A21" i="15" s="1"/>
  <c r="A25" i="13" a="1"/>
  <c r="A25" i="13" s="1"/>
  <c r="A342" i="14" a="1"/>
  <c r="A342" i="14" s="1"/>
  <c r="A154" i="15" a="1"/>
  <c r="A154" i="15" s="1"/>
  <c r="A17" i="12" a="1"/>
  <c r="A17" i="12" s="1"/>
  <c r="A209" i="13" a="1"/>
  <c r="A209" i="13" s="1"/>
  <c r="A262" i="11" a="1"/>
  <c r="A262" i="11" s="1"/>
  <c r="A240" i="15" a="1"/>
  <c r="A240" i="15" s="1"/>
  <c r="A264" i="14" a="1"/>
  <c r="A264" i="14" s="1"/>
  <c r="A344" i="14" a="1"/>
  <c r="A344" i="14" s="1"/>
  <c r="A246" i="14" a="1"/>
  <c r="A246" i="14" s="1"/>
  <c r="A419" i="14" a="1"/>
  <c r="A419" i="14" s="1"/>
  <c r="A30" i="12" a="1"/>
  <c r="A30" i="12" s="1"/>
  <c r="A103" i="14" a="1"/>
  <c r="A103" i="14" s="1"/>
  <c r="A91" i="13" a="1"/>
  <c r="A91" i="13" s="1"/>
  <c r="A294" i="14" a="1"/>
  <c r="A294" i="14" s="1"/>
  <c r="A444" i="14" a="1"/>
  <c r="A444" i="14" s="1"/>
  <c r="A232" i="12" a="1"/>
  <c r="A232" i="12" s="1"/>
  <c r="A73" i="13" a="1"/>
  <c r="A73" i="13" s="1"/>
  <c r="A44" i="14" a="1"/>
  <c r="A44" i="14" s="1"/>
  <c r="A289" i="14" a="1"/>
  <c r="A289" i="14" s="1"/>
  <c r="A304" i="14" a="1"/>
  <c r="A304" i="14" s="1"/>
  <c r="A383" i="14" a="1"/>
  <c r="A383" i="14" s="1"/>
  <c r="A228" i="11" a="1"/>
  <c r="A228" i="11" s="1"/>
  <c r="A269" i="11" a="1"/>
  <c r="A269" i="11" s="1"/>
  <c r="A92" i="11" a="1"/>
  <c r="A92" i="11" s="1"/>
  <c r="A180" i="13" a="1"/>
  <c r="A180" i="13" s="1"/>
  <c r="A478" i="14" a="1"/>
  <c r="A478" i="14" s="1"/>
  <c r="A54" i="14" a="1"/>
  <c r="A54" i="14" s="1"/>
  <c r="A19" i="13" a="1"/>
  <c r="A19" i="13" s="1"/>
  <c r="A68" i="13" a="1"/>
  <c r="A68" i="13" s="1"/>
  <c r="A215" i="15" a="1"/>
  <c r="A215" i="15" s="1"/>
  <c r="A72" i="14" a="1"/>
  <c r="A72" i="14" s="1"/>
  <c r="A203" i="13" a="1"/>
  <c r="A203" i="13" s="1"/>
  <c r="A6" i="13" a="1"/>
  <c r="A6" i="13" s="1"/>
  <c r="A52" i="15" a="1"/>
  <c r="A52" i="15" s="1"/>
  <c r="A136" i="12" a="1"/>
  <c r="A136" i="12" s="1"/>
  <c r="A70" i="14" a="1"/>
  <c r="A70" i="14" s="1"/>
  <c r="A188" i="12" a="1"/>
  <c r="A188" i="12" s="1"/>
  <c r="A261" i="15" a="1"/>
  <c r="A261" i="15" s="1"/>
  <c r="A269" i="15" a="1"/>
  <c r="A269" i="15" s="1"/>
  <c r="A25" i="15" a="1"/>
  <c r="A25" i="15" s="1"/>
  <c r="A27" i="13" a="1"/>
  <c r="A27" i="13" s="1"/>
  <c r="A92" i="12" a="1"/>
  <c r="A92" i="12" s="1"/>
  <c r="A221" i="14" a="1"/>
  <c r="A221" i="14" s="1"/>
  <c r="A78" i="11" a="1"/>
  <c r="A78" i="11" s="1"/>
  <c r="A240" i="14" a="1"/>
  <c r="A240" i="14" s="1"/>
  <c r="A62" i="14" a="1"/>
  <c r="A62" i="14" s="1"/>
  <c r="A66" i="14" a="1"/>
  <c r="A66" i="14" s="1"/>
  <c r="A237" i="11" a="1"/>
  <c r="A237" i="11" s="1"/>
  <c r="A141" i="11" a="1"/>
  <c r="A141" i="11" s="1"/>
  <c r="A243" i="14" a="1"/>
  <c r="A243" i="14" s="1"/>
  <c r="A215" i="14" a="1"/>
  <c r="A215" i="14" s="1"/>
  <c r="A228" i="15" a="1"/>
  <c r="A228" i="15" s="1"/>
  <c r="A211" i="13" a="1"/>
  <c r="A211" i="13" s="1"/>
  <c r="A34" i="15" a="1"/>
  <c r="A34" i="15" s="1"/>
  <c r="A227" i="11" a="1"/>
  <c r="A227" i="11" s="1"/>
  <c r="A301" i="13" a="1"/>
  <c r="A301" i="13" s="1"/>
  <c r="A375" i="14" a="1"/>
  <c r="A375" i="14" s="1"/>
  <c r="A228" i="12" a="1"/>
  <c r="A228" i="12" s="1"/>
  <c r="A267" i="12" a="1"/>
  <c r="A267" i="12" s="1"/>
  <c r="A267" i="15" a="1"/>
  <c r="A267" i="15" s="1"/>
  <c r="A265" i="13" a="1"/>
  <c r="A265" i="13" s="1"/>
  <c r="A286" i="14" a="1"/>
  <c r="A286" i="14" s="1"/>
  <c r="A229" i="15" a="1"/>
  <c r="A229" i="15" s="1"/>
  <c r="A130" i="15" a="1"/>
  <c r="A130" i="15" s="1"/>
  <c r="A317" i="14" a="1"/>
  <c r="A317" i="14" s="1"/>
  <c r="A37" i="13" a="1"/>
  <c r="A37" i="13" s="1"/>
  <c r="A189" i="11" a="1"/>
  <c r="A189" i="11" s="1"/>
  <c r="A184" i="15" a="1"/>
  <c r="A184" i="15" s="1"/>
  <c r="A131" i="14" a="1"/>
  <c r="A131" i="14" s="1"/>
  <c r="A116" i="15" a="1"/>
  <c r="A116" i="15" s="1"/>
  <c r="A201" i="11" a="1"/>
  <c r="A201" i="11" s="1"/>
  <c r="A435" i="14" a="1"/>
  <c r="A435" i="14" s="1"/>
  <c r="A30" i="11" a="1"/>
  <c r="A30" i="11" s="1"/>
  <c r="A141" i="15" a="1"/>
  <c r="A141" i="15" s="1"/>
  <c r="A217" i="12" a="1"/>
  <c r="A217" i="12" s="1"/>
  <c r="A119" i="13" a="1"/>
  <c r="A119" i="13" s="1"/>
  <c r="A35" i="15" a="1"/>
  <c r="A35" i="15" s="1"/>
  <c r="A155" i="15" a="1"/>
  <c r="A155" i="15" s="1"/>
  <c r="A100" i="12" a="1"/>
  <c r="A100" i="12" s="1"/>
  <c r="A49" i="14" a="1"/>
  <c r="A49" i="14" s="1"/>
  <c r="A227" i="13" a="1"/>
  <c r="A227" i="13" s="1"/>
  <c r="A151" i="12" a="1"/>
  <c r="A151" i="12" s="1"/>
  <c r="A178" i="11" a="1"/>
  <c r="A178" i="11" s="1"/>
  <c r="A294" i="12" a="1"/>
  <c r="A294" i="12" s="1"/>
  <c r="A138" i="12" a="1"/>
  <c r="A138" i="12" s="1"/>
  <c r="A162" i="13" a="1"/>
  <c r="A162" i="13" s="1"/>
  <c r="A159" i="14" a="1"/>
  <c r="A159" i="14" s="1"/>
  <c r="A226" i="15" a="1"/>
  <c r="A226" i="15" s="1"/>
  <c r="A423" i="14" a="1"/>
  <c r="A423" i="14" s="1"/>
  <c r="A193" i="13" a="1"/>
  <c r="A193" i="13" s="1"/>
  <c r="A296" i="14" a="1"/>
  <c r="A296" i="14" s="1"/>
  <c r="A281" i="12" a="1"/>
  <c r="A281" i="12" s="1"/>
  <c r="A416" i="14" a="1"/>
  <c r="A416" i="14" s="1"/>
  <c r="A198" i="15" a="1"/>
  <c r="A198" i="15" s="1"/>
  <c r="A277" i="11" a="1"/>
  <c r="A277" i="11" s="1"/>
  <c r="A77" i="13" a="1"/>
  <c r="A77" i="13" s="1"/>
  <c r="A188" i="11" a="1"/>
  <c r="A188" i="11" s="1"/>
  <c r="A270" i="14" a="1"/>
  <c r="A270" i="14" s="1"/>
  <c r="A399" i="14" a="1"/>
  <c r="A399" i="14" s="1"/>
  <c r="A277" i="12" a="1"/>
  <c r="A277" i="12" s="1"/>
  <c r="A84" i="11" a="1"/>
  <c r="A84" i="11" s="1"/>
  <c r="A171" i="12" a="1"/>
  <c r="A171" i="12" s="1"/>
  <c r="A152" i="15" a="1"/>
  <c r="A152" i="15" s="1"/>
  <c r="A31" i="12" a="1"/>
  <c r="A31" i="12" s="1"/>
  <c r="A287" i="11" a="1"/>
  <c r="A287" i="11" s="1"/>
  <c r="A149" i="11" a="1"/>
  <c r="A149" i="11" s="1"/>
  <c r="A133" i="14" a="1"/>
  <c r="A133" i="14" s="1"/>
  <c r="A163" i="15" a="1"/>
  <c r="A163" i="15" s="1"/>
  <c r="A247" i="15" a="1"/>
  <c r="A247" i="15" s="1"/>
  <c r="A308" i="14" a="1"/>
  <c r="A308" i="14" s="1"/>
  <c r="A138" i="14" a="1"/>
  <c r="A138" i="14" s="1"/>
  <c r="A192" i="13" a="1"/>
  <c r="A192" i="13" s="1"/>
  <c r="A31" i="11" a="1"/>
  <c r="A31" i="11" s="1"/>
  <c r="A115" i="11" a="1"/>
  <c r="A115" i="11" s="1"/>
  <c r="A224" i="14" a="1"/>
  <c r="A224" i="14" s="1"/>
  <c r="A195" i="13" a="1"/>
  <c r="A195" i="13" s="1"/>
  <c r="A248" i="11" a="1"/>
  <c r="A248" i="11" s="1"/>
  <c r="A223" i="14" a="1"/>
  <c r="A223" i="14" s="1"/>
  <c r="A231" i="12" a="1"/>
  <c r="A231" i="12" s="1"/>
  <c r="A192" i="12" a="1"/>
  <c r="A192" i="12" s="1"/>
  <c r="A229" i="11" a="1"/>
  <c r="A229" i="11" s="1"/>
  <c r="A109" i="15" a="1"/>
  <c r="A109" i="15" s="1"/>
  <c r="A45" i="15" a="1"/>
  <c r="A45" i="15" s="1"/>
  <c r="A182" i="12" a="1"/>
  <c r="A182" i="12" s="1"/>
  <c r="A403" i="14" a="1"/>
  <c r="A403" i="14" s="1"/>
  <c r="A146" i="13" a="1"/>
  <c r="A146" i="13" s="1"/>
  <c r="A68" i="15" a="1"/>
  <c r="A68" i="15" s="1"/>
  <c r="A207" i="13" a="1"/>
  <c r="A207" i="13" s="1"/>
  <c r="A208" i="14" a="1"/>
  <c r="A208" i="14" s="1"/>
  <c r="A202" i="11" a="1"/>
  <c r="A202" i="11" s="1"/>
  <c r="A294" i="15" a="1"/>
  <c r="A294" i="15" s="1"/>
  <c r="A166" i="11" a="1"/>
  <c r="A166" i="11" s="1"/>
  <c r="A114" i="12" a="1"/>
  <c r="A114" i="12" s="1"/>
  <c r="A206" i="12" a="1"/>
  <c r="A206" i="12" s="1"/>
  <c r="A272" i="13" a="1"/>
  <c r="A272" i="13" s="1"/>
  <c r="A45" i="12" a="1"/>
  <c r="A45" i="12" s="1"/>
  <c r="A70" i="15" a="1"/>
  <c r="A70" i="15" s="1"/>
  <c r="A284" i="15" a="1"/>
  <c r="A284" i="15" s="1"/>
  <c r="A20" i="11" a="1"/>
  <c r="A20" i="11" s="1"/>
  <c r="A258" i="12" a="1"/>
  <c r="A258" i="12" s="1"/>
  <c r="A73" i="12" a="1"/>
  <c r="A73" i="12" s="1"/>
  <c r="A178" i="14" a="1"/>
  <c r="A178" i="14" s="1"/>
  <c r="A163" i="13" a="1"/>
  <c r="A163" i="13" s="1"/>
  <c r="A59" i="12" a="1"/>
  <c r="A59" i="12" s="1"/>
  <c r="A203" i="14" a="1"/>
  <c r="A203" i="14" s="1"/>
  <c r="A239" i="11" a="1"/>
  <c r="A239" i="11" s="1"/>
  <c r="A101" i="12" a="1"/>
  <c r="A101" i="12" s="1"/>
  <c r="A293" i="14" a="1"/>
  <c r="A293" i="14" s="1"/>
  <c r="A167" i="13" a="1"/>
  <c r="A167" i="13" s="1"/>
  <c r="A115" i="14" a="1"/>
  <c r="A115" i="14" s="1"/>
  <c r="A93" i="15" a="1"/>
  <c r="A93" i="15" s="1"/>
  <c r="A242" i="11" a="1"/>
  <c r="A242" i="11" s="1"/>
  <c r="A465" i="14" a="1"/>
  <c r="A465" i="14" s="1"/>
  <c r="A175" i="12" a="1"/>
  <c r="A175" i="12" s="1"/>
  <c r="A36" i="11" a="1"/>
  <c r="A36" i="11" s="1"/>
  <c r="A88" i="14" a="1"/>
  <c r="A88" i="14" s="1"/>
  <c r="A220" i="15" a="1"/>
  <c r="A220" i="15" s="1"/>
  <c r="A227" i="14" a="1"/>
  <c r="A227" i="14" s="1"/>
  <c r="A432" i="14" a="1"/>
  <c r="A432" i="14" s="1"/>
  <c r="A158" i="15" a="1"/>
  <c r="A158" i="15" s="1"/>
  <c r="A262" i="13" a="1"/>
  <c r="A262" i="13" s="1"/>
  <c r="A186" i="11" a="1"/>
  <c r="A186" i="11" s="1"/>
  <c r="A10" i="11" a="1"/>
  <c r="A10" i="11" s="1"/>
  <c r="A182" i="11" a="1"/>
  <c r="A182" i="11" s="1"/>
  <c r="A54" i="15" a="1"/>
  <c r="A54" i="15" s="1"/>
  <c r="A160" i="13" a="1"/>
  <c r="A160" i="13" s="1"/>
  <c r="A244" i="12" a="1"/>
  <c r="A244" i="12" s="1"/>
  <c r="A10" i="12" a="1"/>
  <c r="A10" i="12" s="1"/>
  <c r="A222" i="15" a="1"/>
  <c r="A222" i="15" s="1"/>
  <c r="A466" i="14" a="1"/>
  <c r="A466" i="14" s="1"/>
  <c r="A137" i="14" a="1"/>
  <c r="A137" i="14" s="1"/>
  <c r="A187" i="11" a="1"/>
  <c r="A187" i="11" s="1"/>
  <c r="A298" i="15" a="1"/>
  <c r="A298" i="15" s="1"/>
  <c r="A421" i="14" a="1"/>
  <c r="A421" i="14" s="1"/>
  <c r="A128" i="15" a="1"/>
  <c r="A128" i="15" s="1"/>
  <c r="A230" i="15" a="1"/>
  <c r="A230" i="15" s="1"/>
  <c r="A267" i="13" a="1"/>
  <c r="A267" i="13" s="1"/>
  <c r="A28" i="13" a="1"/>
  <c r="A28" i="13" s="1"/>
  <c r="A327" i="14" a="1"/>
  <c r="A327" i="14" s="1"/>
  <c r="A367" i="14" a="1"/>
  <c r="A367" i="14" s="1"/>
  <c r="A222" i="11" a="1"/>
  <c r="A222" i="11" s="1"/>
  <c r="A107" i="13" a="1"/>
  <c r="A107" i="13" s="1"/>
  <c r="A150" i="13" a="1"/>
  <c r="A150" i="13" s="1"/>
  <c r="A407" i="14" a="1"/>
  <c r="A407" i="14" s="1"/>
  <c r="A18" i="11" a="1"/>
  <c r="A18" i="11" s="1"/>
  <c r="A145" i="14" a="1"/>
  <c r="A145" i="14" s="1"/>
  <c r="A95" i="11" a="1"/>
  <c r="A95" i="11" s="1"/>
  <c r="A319" i="14" a="1"/>
  <c r="A319" i="14" s="1"/>
  <c r="A450" i="14" a="1"/>
  <c r="A450" i="14" s="1"/>
  <c r="A47" i="15" a="1"/>
  <c r="A47" i="15" s="1"/>
  <c r="A41" i="14" a="1"/>
  <c r="A41" i="14" s="1"/>
  <c r="A188" i="13" a="1"/>
  <c r="A188" i="13" s="1"/>
  <c r="A31" i="13" a="1"/>
  <c r="A31" i="13" s="1"/>
  <c r="A97" i="13" a="1"/>
  <c r="A97" i="13" s="1"/>
  <c r="A397" i="14" a="1"/>
  <c r="A397" i="14" s="1"/>
  <c r="A376" i="14" a="1"/>
  <c r="A376" i="14" s="1"/>
  <c r="A38" i="13" a="1"/>
  <c r="A38" i="13" s="1"/>
  <c r="A259" i="11" a="1"/>
  <c r="A259" i="11" s="1"/>
  <c r="A219" i="14" a="1"/>
  <c r="A219" i="14" s="1"/>
  <c r="A304" i="15" a="1"/>
  <c r="A304" i="15" s="1"/>
  <c r="A76" i="14" a="1"/>
  <c r="A76" i="14" s="1"/>
  <c r="A170" i="12" a="1"/>
  <c r="A170" i="12" s="1"/>
  <c r="A247" i="14" a="1"/>
  <c r="A247" i="14" s="1"/>
  <c r="A266" i="13" a="1"/>
  <c r="A266" i="13" s="1"/>
  <c r="H9" i="14" l="1"/>
  <c r="E9" i="14"/>
  <c r="H93" i="12"/>
  <c r="I9" i="14"/>
  <c r="F9" i="14"/>
  <c r="J9" i="14" s="1"/>
  <c r="C9" i="14"/>
  <c r="D9" i="14"/>
  <c r="J231" i="35"/>
  <c r="J43" i="35"/>
  <c r="G93" i="12"/>
  <c r="J164" i="35"/>
  <c r="J209" i="35"/>
  <c r="J154" i="35"/>
  <c r="J10" i="35"/>
  <c r="I93" i="12"/>
  <c r="O93" i="12" s="1"/>
  <c r="F93" i="12"/>
  <c r="J93" i="12" s="1"/>
  <c r="C93" i="12"/>
  <c r="E93" i="12"/>
  <c r="J187" i="35"/>
  <c r="J227" i="35"/>
  <c r="J175" i="35"/>
  <c r="J117" i="35"/>
  <c r="J157" i="35"/>
  <c r="J300" i="35"/>
  <c r="J257" i="35"/>
  <c r="J56" i="35"/>
  <c r="J158" i="35"/>
  <c r="J235" i="35"/>
  <c r="J242" i="35"/>
  <c r="J12" i="35"/>
  <c r="J176" i="35"/>
  <c r="J64" i="35"/>
  <c r="J210" i="35"/>
  <c r="J216" i="35"/>
  <c r="J181" i="35"/>
  <c r="J160" i="35"/>
  <c r="J122" i="35"/>
  <c r="J53" i="35"/>
  <c r="J30" i="35"/>
  <c r="J278" i="35"/>
  <c r="J293" i="35"/>
  <c r="J143" i="35"/>
  <c r="J7" i="35"/>
  <c r="J217" i="35"/>
  <c r="J225" i="35"/>
  <c r="J145" i="35"/>
  <c r="J263" i="35"/>
  <c r="J45" i="35"/>
  <c r="J36" i="35"/>
  <c r="J55" i="35"/>
  <c r="J208" i="35"/>
  <c r="J46" i="35"/>
  <c r="J127" i="35"/>
  <c r="J140" i="35"/>
  <c r="J247" i="35"/>
  <c r="J190" i="35"/>
  <c r="J285" i="35"/>
  <c r="J149" i="35"/>
  <c r="J303" i="35"/>
  <c r="J138" i="35"/>
  <c r="J168" i="35"/>
  <c r="J198" i="35"/>
  <c r="J78" i="35"/>
  <c r="J66" i="35"/>
  <c r="J33" i="35"/>
  <c r="J60" i="35"/>
  <c r="J69" i="35"/>
  <c r="J44" i="35"/>
  <c r="J255" i="35"/>
  <c r="J207" i="35"/>
  <c r="J193" i="35"/>
  <c r="J106" i="35"/>
  <c r="J102" i="35"/>
  <c r="J252" i="35"/>
  <c r="J141" i="35"/>
  <c r="J57" i="35"/>
  <c r="J204" i="35"/>
  <c r="J52" i="35"/>
  <c r="J58" i="35"/>
  <c r="J260" i="35"/>
  <c r="J14" i="35"/>
  <c r="J18" i="35"/>
  <c r="J241" i="35"/>
  <c r="J120" i="35"/>
  <c r="J96" i="35"/>
  <c r="J19" i="35"/>
  <c r="J270" i="35"/>
  <c r="J40" i="35"/>
  <c r="J292" i="35"/>
  <c r="J128" i="35"/>
  <c r="J163" i="35"/>
  <c r="J16" i="35"/>
  <c r="J179" i="35"/>
  <c r="J144" i="35"/>
  <c r="J90" i="35"/>
  <c r="J221" i="35"/>
  <c r="J213" i="35"/>
  <c r="J276" i="35"/>
  <c r="J88" i="35"/>
  <c r="J17" i="35"/>
  <c r="J76" i="35"/>
  <c r="J86" i="35"/>
  <c r="J279" i="35"/>
  <c r="J156" i="35"/>
  <c r="J146" i="35"/>
  <c r="J27" i="35"/>
  <c r="J182" i="35"/>
  <c r="J205" i="35"/>
  <c r="J211" i="35"/>
  <c r="J32" i="35"/>
  <c r="J273" i="35"/>
  <c r="J180" i="35"/>
  <c r="J283" i="35"/>
  <c r="J80" i="35"/>
  <c r="J28" i="35"/>
  <c r="J302" i="35"/>
  <c r="J245" i="35"/>
  <c r="J70" i="35"/>
  <c r="J282" i="35"/>
  <c r="J134" i="35"/>
  <c r="J147" i="35"/>
  <c r="J212" i="35"/>
  <c r="J274" i="35"/>
  <c r="J288" i="35"/>
  <c r="J50" i="35"/>
  <c r="J297" i="35"/>
  <c r="J290" i="35"/>
  <c r="J81" i="35"/>
  <c r="J79" i="35"/>
  <c r="J114" i="35"/>
  <c r="J136" i="35"/>
  <c r="J74" i="35"/>
  <c r="J83" i="35"/>
  <c r="J91" i="35"/>
  <c r="J269" i="35"/>
  <c r="J184" i="35"/>
  <c r="J173" i="35"/>
  <c r="J107" i="35"/>
  <c r="J258" i="35"/>
  <c r="J191" i="35"/>
  <c r="J232" i="35"/>
  <c r="J116" i="35"/>
  <c r="J281" i="35"/>
  <c r="J186" i="35"/>
  <c r="J133" i="35"/>
  <c r="J110" i="35"/>
  <c r="J123" i="35"/>
  <c r="J271" i="35"/>
  <c r="J38" i="35"/>
  <c r="J264" i="35"/>
  <c r="J11" i="35"/>
  <c r="J150" i="35"/>
  <c r="J248" i="35"/>
  <c r="J118" i="35"/>
  <c r="J135" i="35"/>
  <c r="J47" i="35"/>
  <c r="J103" i="35"/>
  <c r="J15" i="35"/>
  <c r="J196" i="35"/>
  <c r="J203" i="35"/>
  <c r="J101" i="35"/>
  <c r="J41" i="35"/>
  <c r="J94" i="35"/>
  <c r="J108" i="35"/>
  <c r="J148" i="35"/>
  <c r="J72" i="35"/>
  <c r="J54" i="35"/>
  <c r="J277" i="35"/>
  <c r="J214" i="35"/>
  <c r="J236" i="35"/>
  <c r="J29" i="35"/>
  <c r="J294" i="35"/>
  <c r="J243" i="35"/>
  <c r="J224" i="35"/>
  <c r="J194" i="35"/>
  <c r="J228" i="35"/>
  <c r="J295" i="35"/>
  <c r="J254" i="35"/>
  <c r="J189" i="35"/>
  <c r="J68" i="35"/>
  <c r="J177" i="35"/>
  <c r="J24" i="35"/>
  <c r="J115" i="35"/>
  <c r="J178" i="35"/>
  <c r="J299" i="35"/>
  <c r="J87" i="35"/>
  <c r="J142" i="35"/>
  <c r="J249" i="35"/>
  <c r="J202" i="35"/>
  <c r="J121" i="35"/>
  <c r="J246" i="35"/>
  <c r="J63" i="35"/>
  <c r="J131" i="35"/>
  <c r="J206" i="35"/>
  <c r="J215" i="35"/>
  <c r="J99" i="35"/>
  <c r="J230" i="35"/>
  <c r="J65" i="35"/>
  <c r="J155" i="35"/>
  <c r="J171" i="35"/>
  <c r="J104" i="35"/>
  <c r="J113" i="35"/>
  <c r="J253" i="35"/>
  <c r="J286" i="35"/>
  <c r="J84" i="35"/>
  <c r="J172" i="35"/>
  <c r="J220" i="35"/>
  <c r="J256" i="35"/>
  <c r="J289" i="35"/>
  <c r="J151" i="35"/>
  <c r="J42" i="35"/>
  <c r="J100" i="35"/>
  <c r="J291" i="35"/>
  <c r="J265" i="35"/>
  <c r="J226" i="35"/>
  <c r="J9" i="35"/>
  <c r="J82" i="35"/>
  <c r="J222" i="35"/>
  <c r="J129" i="35"/>
  <c r="J111" i="35"/>
  <c r="J89" i="35"/>
  <c r="J159" i="35"/>
  <c r="J85" i="35"/>
  <c r="J233" i="35"/>
  <c r="J48" i="35"/>
  <c r="J259" i="35"/>
  <c r="J125" i="35"/>
  <c r="J199" i="35"/>
  <c r="J59" i="35"/>
  <c r="J21" i="35"/>
  <c r="J296" i="35"/>
  <c r="J73" i="35"/>
  <c r="J105" i="35"/>
  <c r="J219" i="35"/>
  <c r="J119" i="35"/>
  <c r="J26" i="35"/>
  <c r="J268" i="35"/>
  <c r="J137" i="35"/>
  <c r="J240" i="35"/>
  <c r="J238" i="35"/>
  <c r="J31" i="35"/>
  <c r="J98" i="35"/>
  <c r="J192" i="35"/>
  <c r="J298" i="35"/>
  <c r="J234" i="35"/>
  <c r="J126" i="35"/>
  <c r="J272" i="35"/>
  <c r="J284" i="35"/>
  <c r="J95" i="35"/>
  <c r="J153" i="35"/>
  <c r="J167" i="35"/>
  <c r="J35" i="35"/>
  <c r="J152" i="35"/>
  <c r="J22" i="35"/>
  <c r="J170" i="35"/>
  <c r="J266" i="35"/>
  <c r="J169" i="35"/>
  <c r="J301" i="35"/>
  <c r="J267" i="35"/>
  <c r="J77" i="35"/>
  <c r="J185" i="35"/>
  <c r="J67" i="35"/>
  <c r="J197" i="35"/>
  <c r="J165" i="35"/>
  <c r="J275" i="35"/>
  <c r="J261" i="35"/>
  <c r="J174" i="35"/>
  <c r="J49" i="35"/>
  <c r="J251" i="35"/>
  <c r="J239" i="35"/>
  <c r="J93" i="35"/>
  <c r="J92" i="35"/>
  <c r="J304" i="35"/>
  <c r="J13" i="35"/>
  <c r="J287" i="35"/>
  <c r="J139" i="35"/>
  <c r="J130" i="35"/>
  <c r="J20" i="35"/>
  <c r="J218" i="35"/>
  <c r="J34" i="35"/>
  <c r="J132" i="35"/>
  <c r="J188" i="35"/>
  <c r="J223" i="35"/>
  <c r="I21" i="14"/>
  <c r="C21" i="14"/>
  <c r="H21" i="14"/>
  <c r="H12" i="14"/>
  <c r="E21" i="14"/>
  <c r="F21" i="14"/>
  <c r="J21" i="14" s="1"/>
  <c r="G21" i="14"/>
  <c r="E12" i="14"/>
  <c r="I51" i="13"/>
  <c r="H51" i="13"/>
  <c r="I12" i="14"/>
  <c r="F51" i="13"/>
  <c r="J51" i="13" s="1"/>
  <c r="C12" i="14"/>
  <c r="D51" i="13"/>
  <c r="D12" i="14"/>
  <c r="G12" i="14"/>
  <c r="C51" i="13"/>
  <c r="G51" i="13"/>
  <c r="K51" i="13" s="1"/>
  <c r="M51" i="13" s="1"/>
  <c r="E17" i="14"/>
  <c r="D17" i="14"/>
  <c r="C17" i="14"/>
  <c r="F17" i="14"/>
  <c r="J17" i="14" s="1"/>
  <c r="I17" i="14"/>
  <c r="H17" i="14"/>
  <c r="G17" i="14"/>
  <c r="C18" i="14"/>
  <c r="I18" i="14"/>
  <c r="H18" i="14"/>
  <c r="G18" i="14"/>
  <c r="D18" i="14"/>
  <c r="F18" i="14"/>
  <c r="J18" i="14" s="1"/>
  <c r="E18" i="14"/>
  <c r="E25" i="14"/>
  <c r="D25" i="14"/>
  <c r="C25" i="14"/>
  <c r="I25" i="14"/>
  <c r="F25" i="14"/>
  <c r="J25" i="14" s="1"/>
  <c r="H25" i="14"/>
  <c r="G25" i="14"/>
  <c r="I19" i="14"/>
  <c r="H19" i="14"/>
  <c r="G19" i="14"/>
  <c r="F19" i="14"/>
  <c r="J19" i="14" s="1"/>
  <c r="E19" i="14"/>
  <c r="D19" i="14"/>
  <c r="C19" i="14"/>
  <c r="C26" i="14"/>
  <c r="I26" i="14"/>
  <c r="H26" i="14"/>
  <c r="G26" i="14"/>
  <c r="D26" i="14"/>
  <c r="F26" i="14"/>
  <c r="J26" i="14" s="1"/>
  <c r="E26" i="14"/>
  <c r="G20" i="14"/>
  <c r="F20" i="14"/>
  <c r="J20" i="14" s="1"/>
  <c r="E20" i="14"/>
  <c r="D20" i="14"/>
  <c r="C20" i="14"/>
  <c r="H20" i="14"/>
  <c r="I20" i="14"/>
  <c r="I27" i="14"/>
  <c r="H27" i="14"/>
  <c r="G27" i="14"/>
  <c r="F27" i="14"/>
  <c r="E27" i="14"/>
  <c r="D27" i="14"/>
  <c r="C27" i="14"/>
  <c r="H11" i="14"/>
  <c r="G11" i="14"/>
  <c r="C11" i="14"/>
  <c r="I11" i="14"/>
  <c r="F11" i="14"/>
  <c r="J11" i="14" s="1"/>
  <c r="E11" i="14"/>
  <c r="D11" i="14"/>
  <c r="I15" i="14"/>
  <c r="H15" i="14"/>
  <c r="G15" i="14"/>
  <c r="F15" i="14"/>
  <c r="J15" i="14" s="1"/>
  <c r="E15" i="14"/>
  <c r="D15" i="14"/>
  <c r="C15" i="14"/>
  <c r="C22" i="14"/>
  <c r="I22" i="14"/>
  <c r="H22" i="14"/>
  <c r="G22" i="14"/>
  <c r="D22" i="14"/>
  <c r="F22" i="14"/>
  <c r="J22" i="14" s="1"/>
  <c r="E22" i="14"/>
  <c r="G16" i="14"/>
  <c r="F16" i="14"/>
  <c r="J16" i="14" s="1"/>
  <c r="E16" i="14"/>
  <c r="D16" i="14"/>
  <c r="C16" i="14"/>
  <c r="H16" i="14"/>
  <c r="I16" i="14"/>
  <c r="I23" i="14"/>
  <c r="H23" i="14"/>
  <c r="G23" i="14"/>
  <c r="F23" i="14"/>
  <c r="J23" i="14" s="1"/>
  <c r="E23" i="14"/>
  <c r="D23" i="14"/>
  <c r="C23" i="14"/>
  <c r="D5" i="14"/>
  <c r="C5" i="14"/>
  <c r="I5" i="14"/>
  <c r="G5" i="14"/>
  <c r="F5" i="14"/>
  <c r="J5" i="14" s="1"/>
  <c r="H5" i="14"/>
  <c r="E5" i="14"/>
  <c r="I14" i="14"/>
  <c r="D14" i="14"/>
  <c r="C14" i="14"/>
  <c r="H14" i="14"/>
  <c r="G14" i="14"/>
  <c r="F14" i="14"/>
  <c r="E14" i="14"/>
  <c r="F8" i="14"/>
  <c r="J8" i="14" s="1"/>
  <c r="C8" i="14"/>
  <c r="I8" i="14"/>
  <c r="E8" i="14"/>
  <c r="G8" i="14"/>
  <c r="D8" i="14"/>
  <c r="H8" i="14"/>
  <c r="D13" i="14"/>
  <c r="C13" i="14"/>
  <c r="E13" i="14"/>
  <c r="I13" i="14"/>
  <c r="F13" i="14"/>
  <c r="J13" i="14" s="1"/>
  <c r="H13" i="14"/>
  <c r="G13" i="14"/>
  <c r="G6" i="14"/>
  <c r="I6" i="14"/>
  <c r="E6" i="14"/>
  <c r="H6" i="14"/>
  <c r="D6" i="14"/>
  <c r="F6" i="14"/>
  <c r="J6" i="14" s="1"/>
  <c r="C6" i="14"/>
  <c r="I10" i="14"/>
  <c r="E10" i="14"/>
  <c r="C10" i="14"/>
  <c r="H10" i="14"/>
  <c r="G10" i="14"/>
  <c r="D10" i="14"/>
  <c r="F10" i="14"/>
  <c r="J10" i="14" s="1"/>
  <c r="G24" i="14"/>
  <c r="F24" i="14"/>
  <c r="J24" i="14" s="1"/>
  <c r="E24" i="14"/>
  <c r="H24" i="14"/>
  <c r="D24" i="14"/>
  <c r="C24" i="14"/>
  <c r="I24" i="14"/>
  <c r="H7" i="14"/>
  <c r="E7" i="14"/>
  <c r="G7" i="14"/>
  <c r="I7" i="14"/>
  <c r="F7" i="14"/>
  <c r="J7" i="14" s="1"/>
  <c r="C7" i="14"/>
  <c r="D7" i="14"/>
  <c r="G45" i="12"/>
  <c r="H45" i="12"/>
  <c r="E45" i="12"/>
  <c r="D45" i="12"/>
  <c r="I45" i="12"/>
  <c r="O45" i="12" s="1"/>
  <c r="F45" i="12"/>
  <c r="J45" i="12" s="1"/>
  <c r="C45" i="12"/>
  <c r="E93" i="15"/>
  <c r="I93" i="15"/>
  <c r="H93" i="15"/>
  <c r="G93" i="15"/>
  <c r="C93" i="15"/>
  <c r="F93" i="15"/>
  <c r="J93" i="15" s="1"/>
  <c r="D93" i="15"/>
  <c r="D77" i="13"/>
  <c r="H77" i="13"/>
  <c r="C77" i="13"/>
  <c r="E77" i="13"/>
  <c r="I77" i="13"/>
  <c r="G77" i="13"/>
  <c r="K77" i="13" s="1"/>
  <c r="M77" i="13" s="1"/>
  <c r="F77" i="13"/>
  <c r="J77" i="13" s="1"/>
  <c r="I227" i="14"/>
  <c r="E227" i="14"/>
  <c r="G227" i="14"/>
  <c r="F227" i="14"/>
  <c r="J227" i="14" s="1"/>
  <c r="H227" i="14"/>
  <c r="C227" i="14"/>
  <c r="D227" i="14"/>
  <c r="I54" i="15"/>
  <c r="D54" i="15"/>
  <c r="G54" i="15"/>
  <c r="C54" i="15"/>
  <c r="E54" i="15"/>
  <c r="F54" i="15"/>
  <c r="J54" i="15" s="1"/>
  <c r="H54" i="15"/>
  <c r="G403" i="14"/>
  <c r="F403" i="14"/>
  <c r="J403" i="14" s="1"/>
  <c r="H403" i="14"/>
  <c r="C403" i="14"/>
  <c r="E403" i="14"/>
  <c r="I403" i="14"/>
  <c r="D403" i="14"/>
  <c r="H319" i="14"/>
  <c r="F319" i="14"/>
  <c r="J319" i="14" s="1"/>
  <c r="G319" i="14"/>
  <c r="I319" i="14"/>
  <c r="E319" i="14"/>
  <c r="C319" i="14"/>
  <c r="D319" i="14"/>
  <c r="C367" i="14"/>
  <c r="I367" i="14"/>
  <c r="G367" i="14"/>
  <c r="E367" i="14"/>
  <c r="F367" i="14"/>
  <c r="J367" i="14" s="1"/>
  <c r="D367" i="14"/>
  <c r="H367" i="14"/>
  <c r="E187" i="11"/>
  <c r="H187" i="11"/>
  <c r="G187" i="11"/>
  <c r="K187" i="11" s="1"/>
  <c r="M187" i="11" s="1"/>
  <c r="D187" i="11"/>
  <c r="F187" i="11"/>
  <c r="J187" i="11" s="1"/>
  <c r="I187" i="11"/>
  <c r="C187" i="11"/>
  <c r="H182" i="11"/>
  <c r="I182" i="11"/>
  <c r="D182" i="11"/>
  <c r="C182" i="11"/>
  <c r="E182" i="11"/>
  <c r="F182" i="11"/>
  <c r="J182" i="11" s="1"/>
  <c r="G182" i="11"/>
  <c r="K182" i="11" s="1"/>
  <c r="M182" i="11" s="1"/>
  <c r="I88" i="14"/>
  <c r="E88" i="14"/>
  <c r="D88" i="14"/>
  <c r="F88" i="14"/>
  <c r="J88" i="14" s="1"/>
  <c r="H88" i="14"/>
  <c r="C88" i="14"/>
  <c r="G88" i="14"/>
  <c r="E293" i="14"/>
  <c r="I293" i="14"/>
  <c r="G293" i="14"/>
  <c r="C293" i="14"/>
  <c r="H293" i="14"/>
  <c r="D293" i="14"/>
  <c r="F293" i="14"/>
  <c r="J293" i="14" s="1"/>
  <c r="E258" i="12"/>
  <c r="C258" i="12"/>
  <c r="H258" i="12"/>
  <c r="I258" i="12"/>
  <c r="O258" i="12" s="1"/>
  <c r="G258" i="12"/>
  <c r="D258" i="12"/>
  <c r="F258" i="12"/>
  <c r="J258" i="12" s="1"/>
  <c r="I166" i="11"/>
  <c r="G166" i="11"/>
  <c r="K166" i="11" s="1"/>
  <c r="M166" i="11" s="1"/>
  <c r="E166" i="11"/>
  <c r="D166" i="11"/>
  <c r="F166" i="11"/>
  <c r="J166" i="11" s="1"/>
  <c r="C166" i="11"/>
  <c r="H166" i="11"/>
  <c r="H182" i="12"/>
  <c r="G182" i="12"/>
  <c r="D182" i="12"/>
  <c r="I182" i="12"/>
  <c r="O182" i="12" s="1"/>
  <c r="C182" i="12"/>
  <c r="E182" i="12"/>
  <c r="F182" i="12"/>
  <c r="J182" i="12" s="1"/>
  <c r="D195" i="13"/>
  <c r="G195" i="13"/>
  <c r="K195" i="13" s="1"/>
  <c r="M195" i="13" s="1"/>
  <c r="E195" i="13"/>
  <c r="I195" i="13"/>
  <c r="H195" i="13"/>
  <c r="F195" i="13"/>
  <c r="J195" i="13" s="1"/>
  <c r="C195" i="13"/>
  <c r="D163" i="15"/>
  <c r="F163" i="15"/>
  <c r="J163" i="15" s="1"/>
  <c r="G163" i="15"/>
  <c r="H163" i="15"/>
  <c r="I163" i="15"/>
  <c r="C163" i="15"/>
  <c r="E163" i="15"/>
  <c r="E84" i="11"/>
  <c r="I84" i="11"/>
  <c r="G84" i="11"/>
  <c r="K84" i="11" s="1"/>
  <c r="M84" i="11" s="1"/>
  <c r="H84" i="11"/>
  <c r="C84" i="11"/>
  <c r="F84" i="11"/>
  <c r="J84" i="11" s="1"/>
  <c r="D84" i="11"/>
  <c r="D416" i="14"/>
  <c r="F416" i="14"/>
  <c r="J416" i="14" s="1"/>
  <c r="H416" i="14"/>
  <c r="C416" i="14"/>
  <c r="I416" i="14"/>
  <c r="G416" i="14"/>
  <c r="E416" i="14"/>
  <c r="E162" i="13"/>
  <c r="G162" i="13"/>
  <c r="K162" i="13" s="1"/>
  <c r="M162" i="13" s="1"/>
  <c r="D162" i="13"/>
  <c r="F162" i="13"/>
  <c r="J162" i="13" s="1"/>
  <c r="I162" i="13"/>
  <c r="C162" i="13"/>
  <c r="H162" i="13"/>
  <c r="E155" i="15"/>
  <c r="H155" i="15"/>
  <c r="G155" i="15"/>
  <c r="I155" i="15"/>
  <c r="D155" i="15"/>
  <c r="C155" i="15"/>
  <c r="F155" i="15"/>
  <c r="J155" i="15" s="1"/>
  <c r="E201" i="11"/>
  <c r="C201" i="11"/>
  <c r="F201" i="11"/>
  <c r="J201" i="11" s="1"/>
  <c r="H201" i="11"/>
  <c r="D201" i="11"/>
  <c r="I201" i="11"/>
  <c r="G201" i="11"/>
  <c r="K201" i="11" s="1"/>
  <c r="M201" i="11" s="1"/>
  <c r="E229" i="15"/>
  <c r="G229" i="15"/>
  <c r="D229" i="15"/>
  <c r="H229" i="15"/>
  <c r="C229" i="15"/>
  <c r="F229" i="15"/>
  <c r="J229" i="15" s="1"/>
  <c r="I229" i="15"/>
  <c r="D227" i="11"/>
  <c r="E227" i="11"/>
  <c r="G227" i="11"/>
  <c r="K227" i="11" s="1"/>
  <c r="M227" i="11" s="1"/>
  <c r="C227" i="11"/>
  <c r="I227" i="11"/>
  <c r="F227" i="11"/>
  <c r="J227" i="11" s="1"/>
  <c r="H227" i="11"/>
  <c r="I66" i="14"/>
  <c r="F66" i="14"/>
  <c r="J66" i="14" s="1"/>
  <c r="H66" i="14"/>
  <c r="C66" i="14"/>
  <c r="E66" i="14"/>
  <c r="D66" i="14"/>
  <c r="G66" i="14"/>
  <c r="F269" i="15"/>
  <c r="J269" i="15" s="1"/>
  <c r="H269" i="15"/>
  <c r="G269" i="15"/>
  <c r="I269" i="15"/>
  <c r="D269" i="15"/>
  <c r="E269" i="15"/>
  <c r="C269" i="15"/>
  <c r="C72" i="14"/>
  <c r="E72" i="14"/>
  <c r="F72" i="14"/>
  <c r="J72" i="14" s="1"/>
  <c r="H72" i="14"/>
  <c r="I72" i="14"/>
  <c r="D72" i="14"/>
  <c r="G72" i="14"/>
  <c r="D269" i="11"/>
  <c r="C269" i="11"/>
  <c r="I269" i="11"/>
  <c r="H269" i="11"/>
  <c r="G269" i="11"/>
  <c r="K269" i="11" s="1"/>
  <c r="M269" i="11" s="1"/>
  <c r="F269" i="11"/>
  <c r="J269" i="11" s="1"/>
  <c r="E269" i="11"/>
  <c r="E444" i="14"/>
  <c r="D444" i="14"/>
  <c r="C444" i="14"/>
  <c r="G444" i="14"/>
  <c r="F444" i="14"/>
  <c r="J444" i="14" s="1"/>
  <c r="H444" i="14"/>
  <c r="I444" i="14"/>
  <c r="H264" i="14"/>
  <c r="F264" i="14"/>
  <c r="J264" i="14" s="1"/>
  <c r="C264" i="14"/>
  <c r="G264" i="14"/>
  <c r="D264" i="14"/>
  <c r="E264" i="14"/>
  <c r="I264" i="14"/>
  <c r="G281" i="15"/>
  <c r="I281" i="15"/>
  <c r="C281" i="15"/>
  <c r="D281" i="15"/>
  <c r="E281" i="15"/>
  <c r="H281" i="15"/>
  <c r="F281" i="15"/>
  <c r="J281" i="15" s="1"/>
  <c r="G174" i="15"/>
  <c r="H174" i="15"/>
  <c r="E174" i="15"/>
  <c r="D174" i="15"/>
  <c r="C174" i="15"/>
  <c r="I174" i="15"/>
  <c r="F174" i="15"/>
  <c r="J174" i="15" s="1"/>
  <c r="G250" i="13"/>
  <c r="K250" i="13" s="1"/>
  <c r="M250" i="13" s="1"/>
  <c r="I250" i="13"/>
  <c r="F250" i="13"/>
  <c r="J250" i="13" s="1"/>
  <c r="C250" i="13"/>
  <c r="E250" i="13"/>
  <c r="H250" i="13"/>
  <c r="D250" i="13"/>
  <c r="H135" i="12"/>
  <c r="E135" i="12"/>
  <c r="F135" i="12"/>
  <c r="J135" i="12" s="1"/>
  <c r="G135" i="12"/>
  <c r="D135" i="12"/>
  <c r="C135" i="12"/>
  <c r="I135" i="12"/>
  <c r="O135" i="12" s="1"/>
  <c r="F197" i="13"/>
  <c r="J197" i="13" s="1"/>
  <c r="I197" i="13"/>
  <c r="C197" i="13"/>
  <c r="G197" i="13"/>
  <c r="K197" i="13" s="1"/>
  <c r="M197" i="13" s="1"/>
  <c r="D197" i="13"/>
  <c r="E197" i="13"/>
  <c r="H197" i="13"/>
  <c r="F208" i="12"/>
  <c r="J208" i="12" s="1"/>
  <c r="C208" i="12"/>
  <c r="I208" i="12"/>
  <c r="O208" i="12" s="1"/>
  <c r="D208" i="12"/>
  <c r="E208" i="12"/>
  <c r="H208" i="12"/>
  <c r="G208" i="12"/>
  <c r="C46" i="13"/>
  <c r="E46" i="13"/>
  <c r="D46" i="13"/>
  <c r="H46" i="13"/>
  <c r="F46" i="13"/>
  <c r="J46" i="13" s="1"/>
  <c r="G46" i="13"/>
  <c r="I46" i="13"/>
  <c r="I93" i="14"/>
  <c r="E93" i="14"/>
  <c r="F93" i="14"/>
  <c r="J93" i="14" s="1"/>
  <c r="G93" i="14"/>
  <c r="D93" i="14"/>
  <c r="C93" i="14"/>
  <c r="H93" i="14"/>
  <c r="D457" i="14"/>
  <c r="F457" i="14"/>
  <c r="J457" i="14" s="1"/>
  <c r="H457" i="14"/>
  <c r="E457" i="14"/>
  <c r="G457" i="14"/>
  <c r="C457" i="14"/>
  <c r="I457" i="14"/>
  <c r="C313" i="14"/>
  <c r="F313" i="14"/>
  <c r="J313" i="14" s="1"/>
  <c r="D313" i="14"/>
  <c r="H313" i="14"/>
  <c r="I313" i="14"/>
  <c r="E313" i="14"/>
  <c r="G313" i="14"/>
  <c r="C89" i="13"/>
  <c r="F89" i="13"/>
  <c r="J89" i="13" s="1"/>
  <c r="G89" i="13"/>
  <c r="K89" i="13" s="1"/>
  <c r="M89" i="13" s="1"/>
  <c r="E89" i="13"/>
  <c r="I89" i="13"/>
  <c r="H89" i="13"/>
  <c r="D89" i="13"/>
  <c r="F192" i="15"/>
  <c r="J192" i="15" s="1"/>
  <c r="I192" i="15"/>
  <c r="C192" i="15"/>
  <c r="G192" i="15"/>
  <c r="D192" i="15"/>
  <c r="H192" i="15"/>
  <c r="E192" i="15"/>
  <c r="F111" i="14"/>
  <c r="J111" i="14" s="1"/>
  <c r="H111" i="14"/>
  <c r="G111" i="14"/>
  <c r="C111" i="14"/>
  <c r="E111" i="14"/>
  <c r="D111" i="14"/>
  <c r="I111" i="14"/>
  <c r="E29" i="14"/>
  <c r="C29" i="14"/>
  <c r="H29" i="14"/>
  <c r="I29" i="14"/>
  <c r="G29" i="14"/>
  <c r="F29" i="14"/>
  <c r="J29" i="14" s="1"/>
  <c r="D29" i="14"/>
  <c r="H142" i="15"/>
  <c r="G142" i="15"/>
  <c r="D142" i="15"/>
  <c r="C142" i="15"/>
  <c r="F142" i="15"/>
  <c r="J142" i="15" s="1"/>
  <c r="E142" i="15"/>
  <c r="I142" i="15"/>
  <c r="H479" i="14"/>
  <c r="E479" i="14"/>
  <c r="G479" i="14"/>
  <c r="I479" i="14"/>
  <c r="D479" i="14"/>
  <c r="F479" i="14"/>
  <c r="J479" i="14" s="1"/>
  <c r="C479" i="14"/>
  <c r="G259" i="12"/>
  <c r="F259" i="12"/>
  <c r="J259" i="12" s="1"/>
  <c r="C259" i="12"/>
  <c r="E259" i="12"/>
  <c r="I259" i="12"/>
  <c r="O259" i="12" s="1"/>
  <c r="D259" i="12"/>
  <c r="H259" i="12"/>
  <c r="G39" i="12"/>
  <c r="F39" i="12"/>
  <c r="J39" i="12" s="1"/>
  <c r="E39" i="12"/>
  <c r="D39" i="12"/>
  <c r="I39" i="12"/>
  <c r="O39" i="12" s="1"/>
  <c r="C39" i="12"/>
  <c r="H39" i="12"/>
  <c r="F208" i="15"/>
  <c r="J208" i="15" s="1"/>
  <c r="I208" i="15"/>
  <c r="H208" i="15"/>
  <c r="G208" i="15"/>
  <c r="E208" i="15"/>
  <c r="C208" i="15"/>
  <c r="D208" i="15"/>
  <c r="H263" i="12"/>
  <c r="I263" i="12"/>
  <c r="O263" i="12" s="1"/>
  <c r="C263" i="12"/>
  <c r="G263" i="12"/>
  <c r="E263" i="12"/>
  <c r="D263" i="12"/>
  <c r="F263" i="12"/>
  <c r="J263" i="12" s="1"/>
  <c r="I50" i="15"/>
  <c r="G50" i="15"/>
  <c r="D50" i="15"/>
  <c r="F50" i="15"/>
  <c r="J50" i="15" s="1"/>
  <c r="C50" i="15"/>
  <c r="E50" i="15"/>
  <c r="H50" i="15"/>
  <c r="I87" i="13"/>
  <c r="E87" i="13"/>
  <c r="C87" i="13"/>
  <c r="H87" i="13"/>
  <c r="D87" i="13"/>
  <c r="F87" i="13"/>
  <c r="J87" i="13" s="1"/>
  <c r="G87" i="13"/>
  <c r="K87" i="13" s="1"/>
  <c r="M87" i="13" s="1"/>
  <c r="F169" i="12"/>
  <c r="J169" i="12" s="1"/>
  <c r="H169" i="12"/>
  <c r="I169" i="12"/>
  <c r="O169" i="12" s="1"/>
  <c r="C169" i="12"/>
  <c r="E169" i="12"/>
  <c r="D169" i="12"/>
  <c r="G169" i="12"/>
  <c r="G128" i="13"/>
  <c r="K128" i="13" s="1"/>
  <c r="M128" i="13" s="1"/>
  <c r="F128" i="13"/>
  <c r="J128" i="13" s="1"/>
  <c r="C128" i="13"/>
  <c r="E128" i="13"/>
  <c r="D128" i="13"/>
  <c r="H128" i="13"/>
  <c r="I128" i="13"/>
  <c r="D139" i="13"/>
  <c r="G139" i="13"/>
  <c r="K139" i="13" s="1"/>
  <c r="M139" i="13" s="1"/>
  <c r="C139" i="13"/>
  <c r="I139" i="13"/>
  <c r="H139" i="13"/>
  <c r="F139" i="13"/>
  <c r="J139" i="13" s="1"/>
  <c r="E139" i="13"/>
  <c r="C291" i="13"/>
  <c r="F291" i="13"/>
  <c r="J291" i="13" s="1"/>
  <c r="I291" i="13"/>
  <c r="H291" i="13"/>
  <c r="D291" i="13"/>
  <c r="G291" i="13"/>
  <c r="K291" i="13" s="1"/>
  <c r="M291" i="13" s="1"/>
  <c r="E291" i="13"/>
  <c r="H71" i="14"/>
  <c r="E71" i="14"/>
  <c r="D71" i="14"/>
  <c r="C71" i="14"/>
  <c r="F71" i="14"/>
  <c r="J71" i="14" s="1"/>
  <c r="I71" i="14"/>
  <c r="G71" i="14"/>
  <c r="E118" i="15"/>
  <c r="F118" i="15"/>
  <c r="J118" i="15" s="1"/>
  <c r="C118" i="15"/>
  <c r="D118" i="15"/>
  <c r="H118" i="15"/>
  <c r="I118" i="15"/>
  <c r="G118" i="15"/>
  <c r="C141" i="12"/>
  <c r="H141" i="12"/>
  <c r="D141" i="12"/>
  <c r="E141" i="12"/>
  <c r="G141" i="12"/>
  <c r="I141" i="12"/>
  <c r="O141" i="12" s="1"/>
  <c r="F141" i="12"/>
  <c r="J141" i="12" s="1"/>
  <c r="D145" i="15"/>
  <c r="H145" i="15"/>
  <c r="I145" i="15"/>
  <c r="F145" i="15"/>
  <c r="J145" i="15" s="1"/>
  <c r="G145" i="15"/>
  <c r="C145" i="15"/>
  <c r="E145" i="15"/>
  <c r="I81" i="15"/>
  <c r="H81" i="15"/>
  <c r="F81" i="15"/>
  <c r="J81" i="15" s="1"/>
  <c r="C81" i="15"/>
  <c r="D81" i="15"/>
  <c r="G81" i="15"/>
  <c r="E81" i="15"/>
  <c r="F49" i="13"/>
  <c r="J49" i="13" s="1"/>
  <c r="E49" i="13"/>
  <c r="I49" i="13"/>
  <c r="G49" i="13"/>
  <c r="K49" i="13" s="1"/>
  <c r="M49" i="13" s="1"/>
  <c r="D49" i="13"/>
  <c r="C49" i="13"/>
  <c r="H49" i="13"/>
  <c r="I218" i="13"/>
  <c r="F218" i="13"/>
  <c r="J218" i="13" s="1"/>
  <c r="C218" i="13"/>
  <c r="D218" i="13"/>
  <c r="G218" i="13"/>
  <c r="K218" i="13" s="1"/>
  <c r="M218" i="13" s="1"/>
  <c r="H218" i="13"/>
  <c r="E218" i="13"/>
  <c r="C159" i="15"/>
  <c r="E159" i="15"/>
  <c r="G159" i="15"/>
  <c r="I159" i="15"/>
  <c r="H159" i="15"/>
  <c r="F159" i="15"/>
  <c r="J159" i="15" s="1"/>
  <c r="D159" i="15"/>
  <c r="E139" i="12"/>
  <c r="I139" i="12"/>
  <c r="O139" i="12" s="1"/>
  <c r="D139" i="12"/>
  <c r="C139" i="12"/>
  <c r="F139" i="12"/>
  <c r="J139" i="12" s="1"/>
  <c r="G139" i="12"/>
  <c r="H139" i="12"/>
  <c r="G292" i="14"/>
  <c r="D292" i="14"/>
  <c r="C292" i="14"/>
  <c r="E292" i="14"/>
  <c r="F292" i="14"/>
  <c r="J292" i="14" s="1"/>
  <c r="H292" i="14"/>
  <c r="I292" i="14"/>
  <c r="C116" i="14"/>
  <c r="H116" i="14"/>
  <c r="G116" i="14"/>
  <c r="D116" i="14"/>
  <c r="F116" i="14"/>
  <c r="J116" i="14" s="1"/>
  <c r="I116" i="14"/>
  <c r="E116" i="14"/>
  <c r="G151" i="11"/>
  <c r="K151" i="11" s="1"/>
  <c r="M151" i="11" s="1"/>
  <c r="F151" i="11"/>
  <c r="J151" i="11" s="1"/>
  <c r="E151" i="11"/>
  <c r="D151" i="11"/>
  <c r="I151" i="11"/>
  <c r="C151" i="11"/>
  <c r="H151" i="11"/>
  <c r="G162" i="12"/>
  <c r="C162" i="12"/>
  <c r="E162" i="12"/>
  <c r="D162" i="12"/>
  <c r="F162" i="12"/>
  <c r="J162" i="12" s="1"/>
  <c r="I162" i="12"/>
  <c r="O162" i="12" s="1"/>
  <c r="H162" i="12"/>
  <c r="G185" i="12"/>
  <c r="H185" i="12"/>
  <c r="E185" i="12"/>
  <c r="D185" i="12"/>
  <c r="C185" i="12"/>
  <c r="I185" i="12"/>
  <c r="O185" i="12" s="1"/>
  <c r="F185" i="12"/>
  <c r="J185" i="12" s="1"/>
  <c r="I160" i="12"/>
  <c r="O160" i="12" s="1"/>
  <c r="E160" i="12"/>
  <c r="G160" i="12"/>
  <c r="F160" i="12"/>
  <c r="J160" i="12" s="1"/>
  <c r="D160" i="12"/>
  <c r="C160" i="12"/>
  <c r="H160" i="12"/>
  <c r="D216" i="13"/>
  <c r="C216" i="13"/>
  <c r="E216" i="13"/>
  <c r="G216" i="13"/>
  <c r="K216" i="13" s="1"/>
  <c r="M216" i="13" s="1"/>
  <c r="H216" i="13"/>
  <c r="F216" i="13"/>
  <c r="J216" i="13" s="1"/>
  <c r="I216" i="13"/>
  <c r="D269" i="13"/>
  <c r="E269" i="13"/>
  <c r="F269" i="13"/>
  <c r="J269" i="13" s="1"/>
  <c r="C269" i="13"/>
  <c r="G269" i="13"/>
  <c r="K269" i="13" s="1"/>
  <c r="M269" i="13" s="1"/>
  <c r="I269" i="13"/>
  <c r="H269" i="13"/>
  <c r="D347" i="14"/>
  <c r="H347" i="14"/>
  <c r="I347" i="14"/>
  <c r="E347" i="14"/>
  <c r="F347" i="14"/>
  <c r="J347" i="14" s="1"/>
  <c r="G347" i="14"/>
  <c r="C347" i="14"/>
  <c r="D261" i="13"/>
  <c r="C261" i="13"/>
  <c r="F261" i="13"/>
  <c r="J261" i="13" s="1"/>
  <c r="E261" i="13"/>
  <c r="H261" i="13"/>
  <c r="G261" i="13"/>
  <c r="K261" i="13" s="1"/>
  <c r="M261" i="13" s="1"/>
  <c r="I261" i="13"/>
  <c r="F302" i="11"/>
  <c r="J302" i="11" s="1"/>
  <c r="I302" i="11"/>
  <c r="G302" i="11"/>
  <c r="K302" i="11" s="1"/>
  <c r="M302" i="11" s="1"/>
  <c r="H302" i="11"/>
  <c r="D302" i="11"/>
  <c r="E302" i="11"/>
  <c r="C302" i="11"/>
  <c r="F13" i="11"/>
  <c r="J13" i="11" s="1"/>
  <c r="G13" i="11"/>
  <c r="D13" i="11"/>
  <c r="H13" i="11"/>
  <c r="C13" i="11"/>
  <c r="I13" i="11"/>
  <c r="E13" i="11"/>
  <c r="F179" i="15"/>
  <c r="J179" i="15" s="1"/>
  <c r="H179" i="15"/>
  <c r="E179" i="15"/>
  <c r="C179" i="15"/>
  <c r="I179" i="15"/>
  <c r="D179" i="15"/>
  <c r="G179" i="15"/>
  <c r="I299" i="11"/>
  <c r="H299" i="11"/>
  <c r="E299" i="11"/>
  <c r="D299" i="11"/>
  <c r="C299" i="11"/>
  <c r="G299" i="11"/>
  <c r="K299" i="11" s="1"/>
  <c r="M299" i="11" s="1"/>
  <c r="F299" i="11"/>
  <c r="J299" i="11" s="1"/>
  <c r="E275" i="12"/>
  <c r="I275" i="12"/>
  <c r="O275" i="12" s="1"/>
  <c r="H275" i="12"/>
  <c r="C275" i="12"/>
  <c r="G275" i="12"/>
  <c r="D275" i="12"/>
  <c r="F275" i="12"/>
  <c r="J275" i="12" s="1"/>
  <c r="D16" i="15"/>
  <c r="F16" i="15"/>
  <c r="J16" i="15" s="1"/>
  <c r="C16" i="15"/>
  <c r="I16" i="15"/>
  <c r="E16" i="15"/>
  <c r="G16" i="15"/>
  <c r="H16" i="15"/>
  <c r="C168" i="12"/>
  <c r="H168" i="12"/>
  <c r="E168" i="12"/>
  <c r="G168" i="12"/>
  <c r="D168" i="12"/>
  <c r="F168" i="12"/>
  <c r="J168" i="12" s="1"/>
  <c r="I168" i="12"/>
  <c r="O168" i="12" s="1"/>
  <c r="G231" i="11"/>
  <c r="K231" i="11" s="1"/>
  <c r="M231" i="11" s="1"/>
  <c r="D231" i="11"/>
  <c r="E231" i="11"/>
  <c r="F231" i="11"/>
  <c r="J231" i="11" s="1"/>
  <c r="I231" i="11"/>
  <c r="H231" i="11"/>
  <c r="C231" i="11"/>
  <c r="G184" i="11"/>
  <c r="K184" i="11" s="1"/>
  <c r="M184" i="11" s="1"/>
  <c r="F184" i="11"/>
  <c r="J184" i="11" s="1"/>
  <c r="H184" i="11"/>
  <c r="I184" i="11"/>
  <c r="C184" i="11"/>
  <c r="D184" i="11"/>
  <c r="E184" i="11"/>
  <c r="D192" i="11"/>
  <c r="C192" i="11"/>
  <c r="G192" i="11"/>
  <c r="K192" i="11" s="1"/>
  <c r="M192" i="11" s="1"/>
  <c r="E192" i="11"/>
  <c r="F192" i="11"/>
  <c r="J192" i="11" s="1"/>
  <c r="I192" i="11"/>
  <c r="H192" i="11"/>
  <c r="C29" i="12"/>
  <c r="D29" i="12"/>
  <c r="F29" i="12"/>
  <c r="J29" i="12" s="1"/>
  <c r="H29" i="12"/>
  <c r="E29" i="12"/>
  <c r="I29" i="12"/>
  <c r="O29" i="12" s="1"/>
  <c r="G29" i="12"/>
  <c r="F131" i="11"/>
  <c r="J131" i="11" s="1"/>
  <c r="G131" i="11"/>
  <c r="K131" i="11" s="1"/>
  <c r="M131" i="11" s="1"/>
  <c r="D131" i="11"/>
  <c r="C131" i="11"/>
  <c r="H131" i="11"/>
  <c r="E131" i="11"/>
  <c r="I131" i="11"/>
  <c r="I391" i="14"/>
  <c r="E391" i="14"/>
  <c r="H391" i="14"/>
  <c r="G391" i="14"/>
  <c r="D391" i="14"/>
  <c r="F391" i="14"/>
  <c r="J391" i="14" s="1"/>
  <c r="C391" i="14"/>
  <c r="D205" i="13"/>
  <c r="F205" i="13"/>
  <c r="J205" i="13" s="1"/>
  <c r="G205" i="13"/>
  <c r="K205" i="13" s="1"/>
  <c r="M205" i="13" s="1"/>
  <c r="C205" i="13"/>
  <c r="E205" i="13"/>
  <c r="H205" i="13"/>
  <c r="I205" i="13"/>
  <c r="C268" i="15"/>
  <c r="G268" i="15"/>
  <c r="D268" i="15"/>
  <c r="H268" i="15"/>
  <c r="E268" i="15"/>
  <c r="I268" i="15"/>
  <c r="F268" i="15"/>
  <c r="J268" i="15" s="1"/>
  <c r="H90" i="14"/>
  <c r="C90" i="14"/>
  <c r="G90" i="14"/>
  <c r="F90" i="14"/>
  <c r="J90" i="14" s="1"/>
  <c r="I90" i="14"/>
  <c r="D90" i="14"/>
  <c r="E90" i="14"/>
  <c r="D83" i="12"/>
  <c r="G83" i="12"/>
  <c r="H83" i="12"/>
  <c r="C83" i="12"/>
  <c r="F83" i="12"/>
  <c r="J83" i="12" s="1"/>
  <c r="E83" i="12"/>
  <c r="I83" i="12"/>
  <c r="O83" i="12" s="1"/>
  <c r="G33" i="14"/>
  <c r="E33" i="14"/>
  <c r="F33" i="14"/>
  <c r="J33" i="14" s="1"/>
  <c r="I33" i="14"/>
  <c r="H33" i="14"/>
  <c r="D33" i="14"/>
  <c r="C33" i="14"/>
  <c r="H270" i="15"/>
  <c r="G270" i="15"/>
  <c r="C270" i="15"/>
  <c r="D270" i="15"/>
  <c r="F270" i="15"/>
  <c r="J270" i="15" s="1"/>
  <c r="E270" i="15"/>
  <c r="I270" i="15"/>
  <c r="H239" i="14"/>
  <c r="C239" i="14"/>
  <c r="E239" i="14"/>
  <c r="F239" i="14"/>
  <c r="J239" i="14" s="1"/>
  <c r="I239" i="14"/>
  <c r="D239" i="14"/>
  <c r="G239" i="14"/>
  <c r="H21" i="13"/>
  <c r="E21" i="13"/>
  <c r="C21" i="13"/>
  <c r="F21" i="13"/>
  <c r="J21" i="13" s="1"/>
  <c r="I21" i="13"/>
  <c r="D21" i="13"/>
  <c r="G21" i="13"/>
  <c r="D221" i="11"/>
  <c r="I221" i="11"/>
  <c r="C221" i="11"/>
  <c r="F221" i="11"/>
  <c r="J221" i="11" s="1"/>
  <c r="G221" i="11"/>
  <c r="K221" i="11" s="1"/>
  <c r="M221" i="11" s="1"/>
  <c r="E221" i="11"/>
  <c r="H221" i="11"/>
  <c r="D437" i="14"/>
  <c r="I437" i="14"/>
  <c r="C437" i="14"/>
  <c r="E437" i="14"/>
  <c r="H437" i="14"/>
  <c r="F437" i="14"/>
  <c r="J437" i="14" s="1"/>
  <c r="G437" i="14"/>
  <c r="I269" i="12"/>
  <c r="O269" i="12" s="1"/>
  <c r="H269" i="12"/>
  <c r="D269" i="12"/>
  <c r="F269" i="12"/>
  <c r="J269" i="12" s="1"/>
  <c r="C269" i="12"/>
  <c r="E269" i="12"/>
  <c r="G269" i="12"/>
  <c r="H165" i="13"/>
  <c r="D165" i="13"/>
  <c r="I165" i="13"/>
  <c r="C165" i="13"/>
  <c r="F165" i="13"/>
  <c r="J165" i="13" s="1"/>
  <c r="E165" i="13"/>
  <c r="G165" i="13"/>
  <c r="K165" i="13" s="1"/>
  <c r="M165" i="13" s="1"/>
  <c r="G153" i="13"/>
  <c r="K153" i="13" s="1"/>
  <c r="M153" i="13" s="1"/>
  <c r="D153" i="13"/>
  <c r="C153" i="13"/>
  <c r="I153" i="13"/>
  <c r="F153" i="13"/>
  <c r="J153" i="13" s="1"/>
  <c r="H153" i="13"/>
  <c r="E153" i="13"/>
  <c r="F31" i="14"/>
  <c r="J31" i="14" s="1"/>
  <c r="G31" i="14"/>
  <c r="E31" i="14"/>
  <c r="D31" i="14"/>
  <c r="H31" i="14"/>
  <c r="C31" i="14"/>
  <c r="I31" i="14"/>
  <c r="H129" i="11"/>
  <c r="E129" i="11"/>
  <c r="I129" i="11"/>
  <c r="F129" i="11"/>
  <c r="J129" i="11" s="1"/>
  <c r="C129" i="11"/>
  <c r="G129" i="11"/>
  <c r="K129" i="11" s="1"/>
  <c r="M129" i="11" s="1"/>
  <c r="D129" i="11"/>
  <c r="F161" i="12"/>
  <c r="J161" i="12" s="1"/>
  <c r="E161" i="12"/>
  <c r="C161" i="12"/>
  <c r="G161" i="12"/>
  <c r="D161" i="12"/>
  <c r="H161" i="12"/>
  <c r="I161" i="12"/>
  <c r="O161" i="12" s="1"/>
  <c r="E144" i="15"/>
  <c r="H144" i="15"/>
  <c r="C144" i="15"/>
  <c r="I144" i="15"/>
  <c r="F144" i="15"/>
  <c r="J144" i="15" s="1"/>
  <c r="G144" i="15"/>
  <c r="D144" i="15"/>
  <c r="E170" i="14"/>
  <c r="G170" i="14"/>
  <c r="F170" i="14"/>
  <c r="J170" i="14" s="1"/>
  <c r="D170" i="14"/>
  <c r="H170" i="14"/>
  <c r="I170" i="14"/>
  <c r="C170" i="14"/>
  <c r="H253" i="13"/>
  <c r="I253" i="13"/>
  <c r="D253" i="13"/>
  <c r="F253" i="13"/>
  <c r="J253" i="13" s="1"/>
  <c r="C253" i="13"/>
  <c r="G253" i="13"/>
  <c r="K253" i="13" s="1"/>
  <c r="M253" i="13" s="1"/>
  <c r="E253" i="13"/>
  <c r="E233" i="13"/>
  <c r="G233" i="13"/>
  <c r="K233" i="13" s="1"/>
  <c r="M233" i="13" s="1"/>
  <c r="H233" i="13"/>
  <c r="F233" i="13"/>
  <c r="J233" i="13" s="1"/>
  <c r="D233" i="13"/>
  <c r="C233" i="13"/>
  <c r="I233" i="13"/>
  <c r="C77" i="11"/>
  <c r="D77" i="11"/>
  <c r="F77" i="11"/>
  <c r="J77" i="11" s="1"/>
  <c r="G77" i="11"/>
  <c r="K77" i="11" s="1"/>
  <c r="M77" i="11" s="1"/>
  <c r="I77" i="11"/>
  <c r="H77" i="11"/>
  <c r="E77" i="11"/>
  <c r="C16" i="11"/>
  <c r="H16" i="11"/>
  <c r="E16" i="11"/>
  <c r="F16" i="11"/>
  <c r="J16" i="11" s="1"/>
  <c r="G16" i="11"/>
  <c r="K16" i="11" s="1"/>
  <c r="M16" i="11" s="1"/>
  <c r="I16" i="11"/>
  <c r="D16" i="11"/>
  <c r="E214" i="13"/>
  <c r="I214" i="13"/>
  <c r="C214" i="13"/>
  <c r="G214" i="13"/>
  <c r="K214" i="13" s="1"/>
  <c r="M214" i="13" s="1"/>
  <c r="H214" i="13"/>
  <c r="F214" i="13"/>
  <c r="J214" i="13" s="1"/>
  <c r="D214" i="13"/>
  <c r="D163" i="14"/>
  <c r="F163" i="14"/>
  <c r="J163" i="14" s="1"/>
  <c r="G163" i="14"/>
  <c r="H163" i="14"/>
  <c r="E163" i="14"/>
  <c r="I163" i="14"/>
  <c r="C163" i="14"/>
  <c r="G221" i="15"/>
  <c r="D221" i="15"/>
  <c r="F221" i="15"/>
  <c r="J221" i="15" s="1"/>
  <c r="I221" i="15"/>
  <c r="E221" i="15"/>
  <c r="H221" i="15"/>
  <c r="C221" i="15"/>
  <c r="I42" i="13"/>
  <c r="H42" i="13"/>
  <c r="D42" i="13"/>
  <c r="C42" i="13"/>
  <c r="G42" i="13"/>
  <c r="F42" i="13"/>
  <c r="J42" i="13" s="1"/>
  <c r="E42" i="13"/>
  <c r="D234" i="11"/>
  <c r="I234" i="11"/>
  <c r="H234" i="11"/>
  <c r="F234" i="11"/>
  <c r="J234" i="11" s="1"/>
  <c r="C234" i="11"/>
  <c r="G234" i="11"/>
  <c r="K234" i="11" s="1"/>
  <c r="M234" i="11" s="1"/>
  <c r="E234" i="11"/>
  <c r="F187" i="14"/>
  <c r="J187" i="14" s="1"/>
  <c r="E187" i="14"/>
  <c r="H187" i="14"/>
  <c r="D187" i="14"/>
  <c r="I187" i="14"/>
  <c r="G187" i="14"/>
  <c r="C187" i="14"/>
  <c r="C30" i="14"/>
  <c r="H30" i="14"/>
  <c r="F30" i="14"/>
  <c r="J30" i="14" s="1"/>
  <c r="I30" i="14"/>
  <c r="E30" i="14"/>
  <c r="D30" i="14"/>
  <c r="G30" i="14"/>
  <c r="G292" i="11"/>
  <c r="K292" i="11" s="1"/>
  <c r="M292" i="11" s="1"/>
  <c r="C292" i="11"/>
  <c r="E292" i="11"/>
  <c r="H292" i="11"/>
  <c r="D292" i="11"/>
  <c r="F292" i="11"/>
  <c r="J292" i="11" s="1"/>
  <c r="I292" i="11"/>
  <c r="E420" i="14"/>
  <c r="G420" i="14"/>
  <c r="F420" i="14"/>
  <c r="J420" i="14" s="1"/>
  <c r="C420" i="14"/>
  <c r="D420" i="14"/>
  <c r="H420" i="14"/>
  <c r="I420" i="14"/>
  <c r="I270" i="11"/>
  <c r="H270" i="11"/>
  <c r="G270" i="11"/>
  <c r="K270" i="11" s="1"/>
  <c r="M270" i="11" s="1"/>
  <c r="F270" i="11"/>
  <c r="J270" i="11" s="1"/>
  <c r="E270" i="11"/>
  <c r="D270" i="11"/>
  <c r="C270" i="11"/>
  <c r="F51" i="12"/>
  <c r="J51" i="12" s="1"/>
  <c r="H51" i="12"/>
  <c r="I51" i="12"/>
  <c r="O51" i="12" s="1"/>
  <c r="G51" i="12"/>
  <c r="C51" i="12"/>
  <c r="D51" i="12"/>
  <c r="E51" i="12"/>
  <c r="G364" i="14"/>
  <c r="C364" i="14"/>
  <c r="F364" i="14"/>
  <c r="J364" i="14" s="1"/>
  <c r="I364" i="14"/>
  <c r="H364" i="14"/>
  <c r="D364" i="14"/>
  <c r="E364" i="14"/>
  <c r="I16" i="12"/>
  <c r="O16" i="12" s="1"/>
  <c r="C16" i="12"/>
  <c r="H16" i="12"/>
  <c r="G16" i="12"/>
  <c r="E16" i="12"/>
  <c r="D16" i="12"/>
  <c r="F16" i="12"/>
  <c r="J16" i="12" s="1"/>
  <c r="H73" i="14"/>
  <c r="E73" i="14"/>
  <c r="F73" i="14"/>
  <c r="J73" i="14" s="1"/>
  <c r="G73" i="14"/>
  <c r="I73" i="14"/>
  <c r="D73" i="14"/>
  <c r="C73" i="14"/>
  <c r="I145" i="13"/>
  <c r="E145" i="13"/>
  <c r="C145" i="13"/>
  <c r="H145" i="13"/>
  <c r="G145" i="13"/>
  <c r="K145" i="13" s="1"/>
  <c r="M145" i="13" s="1"/>
  <c r="F145" i="13"/>
  <c r="J145" i="13" s="1"/>
  <c r="D145" i="13"/>
  <c r="G106" i="12"/>
  <c r="C106" i="12"/>
  <c r="H106" i="12"/>
  <c r="E106" i="12"/>
  <c r="F106" i="12"/>
  <c r="J106" i="12" s="1"/>
  <c r="I106" i="12"/>
  <c r="O106" i="12" s="1"/>
  <c r="D106" i="12"/>
  <c r="C196" i="11"/>
  <c r="E196" i="11"/>
  <c r="H196" i="11"/>
  <c r="F196" i="11"/>
  <c r="J196" i="11" s="1"/>
  <c r="D196" i="11"/>
  <c r="I196" i="11"/>
  <c r="G196" i="11"/>
  <c r="K196" i="11" s="1"/>
  <c r="M196" i="11" s="1"/>
  <c r="F368" i="14"/>
  <c r="J368" i="14" s="1"/>
  <c r="H368" i="14"/>
  <c r="D368" i="14"/>
  <c r="G368" i="14"/>
  <c r="C368" i="14"/>
  <c r="I368" i="14"/>
  <c r="E368" i="14"/>
  <c r="D354" i="14"/>
  <c r="F354" i="14"/>
  <c r="J354" i="14" s="1"/>
  <c r="E354" i="14"/>
  <c r="G354" i="14"/>
  <c r="I354" i="14"/>
  <c r="H354" i="14"/>
  <c r="C354" i="14"/>
  <c r="C62" i="11"/>
  <c r="H62" i="11"/>
  <c r="G62" i="11"/>
  <c r="K62" i="11" s="1"/>
  <c r="M62" i="11" s="1"/>
  <c r="I62" i="11"/>
  <c r="E62" i="11"/>
  <c r="D62" i="11"/>
  <c r="F62" i="11"/>
  <c r="J62" i="11" s="1"/>
  <c r="I120" i="15"/>
  <c r="E120" i="15"/>
  <c r="D120" i="15"/>
  <c r="G120" i="15"/>
  <c r="H120" i="15"/>
  <c r="C120" i="15"/>
  <c r="F120" i="15"/>
  <c r="J120" i="15" s="1"/>
  <c r="F185" i="14"/>
  <c r="J185" i="14" s="1"/>
  <c r="I185" i="14"/>
  <c r="G185" i="14"/>
  <c r="H185" i="14"/>
  <c r="C185" i="14"/>
  <c r="E185" i="14"/>
  <c r="D185" i="14"/>
  <c r="H238" i="14"/>
  <c r="F238" i="14"/>
  <c r="J238" i="14" s="1"/>
  <c r="E238" i="14"/>
  <c r="I238" i="14"/>
  <c r="D238" i="14"/>
  <c r="C238" i="14"/>
  <c r="G238" i="14"/>
  <c r="H296" i="11"/>
  <c r="G296" i="11"/>
  <c r="K296" i="11" s="1"/>
  <c r="M296" i="11" s="1"/>
  <c r="F296" i="11"/>
  <c r="J296" i="11" s="1"/>
  <c r="D296" i="11"/>
  <c r="E296" i="11"/>
  <c r="C296" i="11"/>
  <c r="I296" i="11"/>
  <c r="E281" i="11"/>
  <c r="I281" i="11"/>
  <c r="C281" i="11"/>
  <c r="F281" i="11"/>
  <c r="J281" i="11" s="1"/>
  <c r="H281" i="11"/>
  <c r="G281" i="11"/>
  <c r="K281" i="11" s="1"/>
  <c r="M281" i="11" s="1"/>
  <c r="D281" i="11"/>
  <c r="I11" i="13"/>
  <c r="H11" i="13"/>
  <c r="C11" i="13"/>
  <c r="G11" i="13"/>
  <c r="E11" i="13"/>
  <c r="F11" i="13"/>
  <c r="J11" i="13" s="1"/>
  <c r="D11" i="13"/>
  <c r="H127" i="12"/>
  <c r="G127" i="12"/>
  <c r="E127" i="12"/>
  <c r="D127" i="12"/>
  <c r="C127" i="12"/>
  <c r="I127" i="12"/>
  <c r="O127" i="12" s="1"/>
  <c r="F127" i="12"/>
  <c r="J127" i="12" s="1"/>
  <c r="D63" i="15"/>
  <c r="I63" i="15"/>
  <c r="M63" i="15" s="1"/>
  <c r="F63" i="15"/>
  <c r="J63" i="15" s="1"/>
  <c r="H63" i="15"/>
  <c r="E63" i="15"/>
  <c r="G63" i="15"/>
  <c r="C63" i="15"/>
  <c r="E125" i="13"/>
  <c r="G125" i="13"/>
  <c r="K125" i="13" s="1"/>
  <c r="M125" i="13" s="1"/>
  <c r="H125" i="13"/>
  <c r="I125" i="13"/>
  <c r="C125" i="13"/>
  <c r="D125" i="13"/>
  <c r="F125" i="13"/>
  <c r="J125" i="13" s="1"/>
  <c r="I284" i="12"/>
  <c r="O284" i="12" s="1"/>
  <c r="C284" i="12"/>
  <c r="D284" i="12"/>
  <c r="H284" i="12"/>
  <c r="G284" i="12"/>
  <c r="F284" i="12"/>
  <c r="J284" i="12" s="1"/>
  <c r="E284" i="12"/>
  <c r="G413" i="14"/>
  <c r="C413" i="14"/>
  <c r="H413" i="14"/>
  <c r="I413" i="14"/>
  <c r="E413" i="14"/>
  <c r="F413" i="14"/>
  <c r="J413" i="14" s="1"/>
  <c r="D413" i="14"/>
  <c r="I214" i="12"/>
  <c r="O214" i="12" s="1"/>
  <c r="F214" i="12"/>
  <c r="J214" i="12" s="1"/>
  <c r="E214" i="12"/>
  <c r="D214" i="12"/>
  <c r="C214" i="12"/>
  <c r="H214" i="12"/>
  <c r="G214" i="12"/>
  <c r="E395" i="14"/>
  <c r="H395" i="14"/>
  <c r="C395" i="14"/>
  <c r="D395" i="14"/>
  <c r="I395" i="14"/>
  <c r="G395" i="14"/>
  <c r="F395" i="14"/>
  <c r="J395" i="14" s="1"/>
  <c r="C299" i="12"/>
  <c r="H299" i="12"/>
  <c r="F299" i="12"/>
  <c r="J299" i="12" s="1"/>
  <c r="D299" i="12"/>
  <c r="E299" i="12"/>
  <c r="G299" i="12"/>
  <c r="I299" i="12"/>
  <c r="O299" i="12" s="1"/>
  <c r="G158" i="13"/>
  <c r="K158" i="13" s="1"/>
  <c r="M158" i="13" s="1"/>
  <c r="E158" i="13"/>
  <c r="D158" i="13"/>
  <c r="C158" i="13"/>
  <c r="F158" i="13"/>
  <c r="J158" i="13" s="1"/>
  <c r="H158" i="13"/>
  <c r="I158" i="13"/>
  <c r="C205" i="14"/>
  <c r="F205" i="14"/>
  <c r="J205" i="14" s="1"/>
  <c r="D205" i="14"/>
  <c r="I205" i="14"/>
  <c r="H205" i="14"/>
  <c r="E205" i="14"/>
  <c r="G205" i="14"/>
  <c r="G159" i="12"/>
  <c r="H159" i="12"/>
  <c r="F159" i="12"/>
  <c r="J159" i="12" s="1"/>
  <c r="I159" i="12"/>
  <c r="O159" i="12" s="1"/>
  <c r="D159" i="12"/>
  <c r="C159" i="12"/>
  <c r="E159" i="12"/>
  <c r="H82" i="14"/>
  <c r="D82" i="14"/>
  <c r="C82" i="14"/>
  <c r="F82" i="14"/>
  <c r="J82" i="14" s="1"/>
  <c r="E82" i="14"/>
  <c r="I82" i="14"/>
  <c r="G82" i="14"/>
  <c r="G331" i="14"/>
  <c r="F331" i="14"/>
  <c r="J331" i="14" s="1"/>
  <c r="H331" i="14"/>
  <c r="D331" i="14"/>
  <c r="C331" i="14"/>
  <c r="I331" i="14"/>
  <c r="E331" i="14"/>
  <c r="F186" i="12"/>
  <c r="J186" i="12" s="1"/>
  <c r="E186" i="12"/>
  <c r="C186" i="12"/>
  <c r="I186" i="12"/>
  <c r="O186" i="12" s="1"/>
  <c r="G186" i="12"/>
  <c r="D186" i="12"/>
  <c r="H186" i="12"/>
  <c r="C295" i="12"/>
  <c r="G295" i="12"/>
  <c r="D295" i="12"/>
  <c r="F295" i="12"/>
  <c r="J295" i="12" s="1"/>
  <c r="H295" i="12"/>
  <c r="E295" i="12"/>
  <c r="I295" i="12"/>
  <c r="O295" i="12" s="1"/>
  <c r="G153" i="11"/>
  <c r="K153" i="11" s="1"/>
  <c r="M153" i="11" s="1"/>
  <c r="C153" i="11"/>
  <c r="E153" i="11"/>
  <c r="I153" i="11"/>
  <c r="D153" i="11"/>
  <c r="H153" i="11"/>
  <c r="F153" i="11"/>
  <c r="J153" i="11" s="1"/>
  <c r="G239" i="13"/>
  <c r="K239" i="13" s="1"/>
  <c r="M239" i="13" s="1"/>
  <c r="D239" i="13"/>
  <c r="E239" i="13"/>
  <c r="F239" i="13"/>
  <c r="J239" i="13" s="1"/>
  <c r="H239" i="13"/>
  <c r="I239" i="13"/>
  <c r="C239" i="13"/>
  <c r="D348" i="14"/>
  <c r="F348" i="14"/>
  <c r="J348" i="14" s="1"/>
  <c r="G348" i="14"/>
  <c r="E348" i="14"/>
  <c r="H348" i="14"/>
  <c r="I348" i="14"/>
  <c r="C348" i="14"/>
  <c r="H363" i="14"/>
  <c r="C363" i="14"/>
  <c r="D363" i="14"/>
  <c r="F363" i="14"/>
  <c r="J363" i="14" s="1"/>
  <c r="I363" i="14"/>
  <c r="E363" i="14"/>
  <c r="G363" i="14"/>
  <c r="G164" i="13"/>
  <c r="K164" i="13" s="1"/>
  <c r="M164" i="13" s="1"/>
  <c r="E164" i="13"/>
  <c r="C164" i="13"/>
  <c r="F164" i="13"/>
  <c r="J164" i="13" s="1"/>
  <c r="D164" i="13"/>
  <c r="I164" i="13"/>
  <c r="H164" i="13"/>
  <c r="C53" i="15"/>
  <c r="I53" i="15"/>
  <c r="D53" i="15"/>
  <c r="E53" i="15"/>
  <c r="H53" i="15"/>
  <c r="F53" i="15"/>
  <c r="J53" i="15" s="1"/>
  <c r="G53" i="15"/>
  <c r="H228" i="13"/>
  <c r="C228" i="13"/>
  <c r="I228" i="13"/>
  <c r="D228" i="13"/>
  <c r="F228" i="13"/>
  <c r="J228" i="13" s="1"/>
  <c r="G228" i="13"/>
  <c r="K228" i="13" s="1"/>
  <c r="M228" i="13" s="1"/>
  <c r="E228" i="13"/>
  <c r="H80" i="12"/>
  <c r="F80" i="12"/>
  <c r="J80" i="12" s="1"/>
  <c r="E80" i="12"/>
  <c r="G80" i="12"/>
  <c r="I80" i="12"/>
  <c r="O80" i="12" s="1"/>
  <c r="C80" i="12"/>
  <c r="D80" i="12"/>
  <c r="D295" i="11"/>
  <c r="C295" i="11"/>
  <c r="G295" i="11"/>
  <c r="K295" i="11" s="1"/>
  <c r="M295" i="11" s="1"/>
  <c r="I295" i="11"/>
  <c r="H295" i="11"/>
  <c r="F295" i="11"/>
  <c r="J295" i="11" s="1"/>
  <c r="E295" i="11"/>
  <c r="G48" i="13"/>
  <c r="C48" i="13"/>
  <c r="F48" i="13"/>
  <c r="J48" i="13" s="1"/>
  <c r="H48" i="13"/>
  <c r="D48" i="13"/>
  <c r="E48" i="13"/>
  <c r="I48" i="13"/>
  <c r="E204" i="11"/>
  <c r="I204" i="11"/>
  <c r="H204" i="11"/>
  <c r="D204" i="11"/>
  <c r="C204" i="11"/>
  <c r="G204" i="11"/>
  <c r="K204" i="11" s="1"/>
  <c r="M204" i="11" s="1"/>
  <c r="F204" i="11"/>
  <c r="J204" i="11" s="1"/>
  <c r="F51" i="14"/>
  <c r="J51" i="14" s="1"/>
  <c r="I51" i="14"/>
  <c r="D51" i="14"/>
  <c r="G51" i="14"/>
  <c r="E51" i="14"/>
  <c r="C51" i="14"/>
  <c r="H51" i="14"/>
  <c r="G158" i="12"/>
  <c r="D158" i="12"/>
  <c r="F158" i="12"/>
  <c r="J158" i="12" s="1"/>
  <c r="C158" i="12"/>
  <c r="H158" i="12"/>
  <c r="E158" i="12"/>
  <c r="I158" i="12"/>
  <c r="O158" i="12" s="1"/>
  <c r="H28" i="15"/>
  <c r="F28" i="15"/>
  <c r="J28" i="15" s="1"/>
  <c r="G28" i="15"/>
  <c r="D28" i="15"/>
  <c r="I28" i="15"/>
  <c r="E28" i="15"/>
  <c r="C28" i="15"/>
  <c r="G152" i="14"/>
  <c r="F152" i="14"/>
  <c r="J152" i="14" s="1"/>
  <c r="E152" i="14"/>
  <c r="I152" i="14"/>
  <c r="C152" i="14"/>
  <c r="D152" i="14"/>
  <c r="H152" i="14"/>
  <c r="I250" i="15"/>
  <c r="H250" i="15"/>
  <c r="F250" i="15"/>
  <c r="J250" i="15" s="1"/>
  <c r="E250" i="15"/>
  <c r="G250" i="15"/>
  <c r="C250" i="15"/>
  <c r="D250" i="15"/>
  <c r="D454" i="14"/>
  <c r="C454" i="14"/>
  <c r="I454" i="14"/>
  <c r="H454" i="14"/>
  <c r="G454" i="14"/>
  <c r="E454" i="14"/>
  <c r="F454" i="14"/>
  <c r="J454" i="14" s="1"/>
  <c r="E110" i="11"/>
  <c r="H110" i="11"/>
  <c r="G110" i="11"/>
  <c r="K110" i="11" s="1"/>
  <c r="M110" i="11" s="1"/>
  <c r="D110" i="11"/>
  <c r="F110" i="11"/>
  <c r="J110" i="11" s="1"/>
  <c r="C110" i="11"/>
  <c r="I110" i="11"/>
  <c r="G126" i="15"/>
  <c r="I126" i="15"/>
  <c r="E126" i="15"/>
  <c r="C126" i="15"/>
  <c r="H126" i="15"/>
  <c r="D126" i="15"/>
  <c r="F126" i="15"/>
  <c r="J126" i="15" s="1"/>
  <c r="D299" i="14"/>
  <c r="E299" i="14"/>
  <c r="G299" i="14"/>
  <c r="H299" i="14"/>
  <c r="F299" i="14"/>
  <c r="J299" i="14" s="1"/>
  <c r="I299" i="14"/>
  <c r="C299" i="14"/>
  <c r="E143" i="11"/>
  <c r="G143" i="11"/>
  <c r="K143" i="11" s="1"/>
  <c r="M143" i="11" s="1"/>
  <c r="I143" i="11"/>
  <c r="D143" i="11"/>
  <c r="H143" i="11"/>
  <c r="C143" i="11"/>
  <c r="F143" i="11"/>
  <c r="J143" i="11" s="1"/>
  <c r="C202" i="14"/>
  <c r="H202" i="14"/>
  <c r="E202" i="14"/>
  <c r="F202" i="14"/>
  <c r="J202" i="14" s="1"/>
  <c r="G202" i="14"/>
  <c r="D202" i="14"/>
  <c r="I202" i="14"/>
  <c r="D184" i="14"/>
  <c r="H184" i="14"/>
  <c r="C184" i="14"/>
  <c r="G184" i="14"/>
  <c r="F184" i="14"/>
  <c r="J184" i="14" s="1"/>
  <c r="E184" i="14"/>
  <c r="I184" i="14"/>
  <c r="E106" i="11"/>
  <c r="I106" i="11"/>
  <c r="H106" i="11"/>
  <c r="G106" i="11"/>
  <c r="K106" i="11" s="1"/>
  <c r="M106" i="11" s="1"/>
  <c r="D106" i="11"/>
  <c r="F106" i="11"/>
  <c r="J106" i="11" s="1"/>
  <c r="C106" i="11"/>
  <c r="I81" i="11"/>
  <c r="C81" i="11"/>
  <c r="E81" i="11"/>
  <c r="D81" i="11"/>
  <c r="G81" i="11"/>
  <c r="K81" i="11" s="1"/>
  <c r="M81" i="11" s="1"/>
  <c r="H81" i="11"/>
  <c r="F81" i="11"/>
  <c r="J81" i="11" s="1"/>
  <c r="E474" i="14"/>
  <c r="G474" i="14"/>
  <c r="C474" i="14"/>
  <c r="H474" i="14"/>
  <c r="D474" i="14"/>
  <c r="I474" i="14"/>
  <c r="F474" i="14"/>
  <c r="J474" i="14" s="1"/>
  <c r="F297" i="15"/>
  <c r="J297" i="15" s="1"/>
  <c r="G297" i="15"/>
  <c r="H297" i="15"/>
  <c r="D297" i="15"/>
  <c r="I297" i="15"/>
  <c r="E297" i="15"/>
  <c r="C297" i="15"/>
  <c r="C110" i="12"/>
  <c r="D110" i="12"/>
  <c r="G110" i="12"/>
  <c r="E110" i="12"/>
  <c r="F110" i="12"/>
  <c r="J110" i="12" s="1"/>
  <c r="I110" i="12"/>
  <c r="O110" i="12" s="1"/>
  <c r="H110" i="12"/>
  <c r="H127" i="14"/>
  <c r="I127" i="14"/>
  <c r="E127" i="14"/>
  <c r="C127" i="14"/>
  <c r="D127" i="14"/>
  <c r="G127" i="14"/>
  <c r="F127" i="14"/>
  <c r="J127" i="14" s="1"/>
  <c r="I199" i="13"/>
  <c r="H199" i="13"/>
  <c r="G199" i="13"/>
  <c r="K199" i="13" s="1"/>
  <c r="M199" i="13" s="1"/>
  <c r="F199" i="13"/>
  <c r="J199" i="13" s="1"/>
  <c r="D199" i="13"/>
  <c r="C199" i="13"/>
  <c r="E199" i="13"/>
  <c r="I121" i="12"/>
  <c r="O121" i="12" s="1"/>
  <c r="H121" i="12"/>
  <c r="E121" i="12"/>
  <c r="F121" i="12"/>
  <c r="J121" i="12" s="1"/>
  <c r="D121" i="12"/>
  <c r="C121" i="12"/>
  <c r="G121" i="12"/>
  <c r="D191" i="11"/>
  <c r="C191" i="11"/>
  <c r="G191" i="11"/>
  <c r="K191" i="11" s="1"/>
  <c r="M191" i="11" s="1"/>
  <c r="F191" i="11"/>
  <c r="J191" i="11" s="1"/>
  <c r="I191" i="11"/>
  <c r="H191" i="11"/>
  <c r="E191" i="11"/>
  <c r="C69" i="12"/>
  <c r="I69" i="12"/>
  <c r="O69" i="12" s="1"/>
  <c r="F69" i="12"/>
  <c r="J69" i="12" s="1"/>
  <c r="D69" i="12"/>
  <c r="G69" i="12"/>
  <c r="E69" i="12"/>
  <c r="H69" i="12"/>
  <c r="C77" i="12"/>
  <c r="I77" i="12"/>
  <c r="O77" i="12" s="1"/>
  <c r="F77" i="12"/>
  <c r="J77" i="12" s="1"/>
  <c r="E77" i="12"/>
  <c r="H77" i="12"/>
  <c r="G77" i="12"/>
  <c r="D77" i="12"/>
  <c r="F58" i="11"/>
  <c r="J58" i="11" s="1"/>
  <c r="H58" i="11"/>
  <c r="G58" i="11"/>
  <c r="I58" i="11"/>
  <c r="C58" i="11"/>
  <c r="E58" i="11"/>
  <c r="D58" i="11"/>
  <c r="I154" i="14"/>
  <c r="H154" i="14"/>
  <c r="G154" i="14"/>
  <c r="C154" i="14"/>
  <c r="E154" i="14"/>
  <c r="F154" i="14"/>
  <c r="J154" i="14" s="1"/>
  <c r="D154" i="14"/>
  <c r="C255" i="12"/>
  <c r="I255" i="12"/>
  <c r="O255" i="12" s="1"/>
  <c r="H255" i="12"/>
  <c r="F255" i="12"/>
  <c r="J255" i="12" s="1"/>
  <c r="D255" i="12"/>
  <c r="E255" i="12"/>
  <c r="G255" i="12"/>
  <c r="E456" i="14"/>
  <c r="I456" i="14"/>
  <c r="H456" i="14"/>
  <c r="C456" i="14"/>
  <c r="G456" i="14"/>
  <c r="F456" i="14"/>
  <c r="J456" i="14" s="1"/>
  <c r="D456" i="14"/>
  <c r="E370" i="14"/>
  <c r="C370" i="14"/>
  <c r="G370" i="14"/>
  <c r="H370" i="14"/>
  <c r="D370" i="14"/>
  <c r="F370" i="14"/>
  <c r="J370" i="14" s="1"/>
  <c r="I370" i="14"/>
  <c r="F140" i="13"/>
  <c r="J140" i="13" s="1"/>
  <c r="G140" i="13"/>
  <c r="K140" i="13" s="1"/>
  <c r="M140" i="13" s="1"/>
  <c r="C140" i="13"/>
  <c r="I140" i="13"/>
  <c r="E140" i="13"/>
  <c r="D140" i="13"/>
  <c r="H140" i="13"/>
  <c r="H260" i="12"/>
  <c r="G260" i="12"/>
  <c r="E260" i="12"/>
  <c r="I260" i="12"/>
  <c r="O260" i="12" s="1"/>
  <c r="D260" i="12"/>
  <c r="F260" i="12"/>
  <c r="J260" i="12" s="1"/>
  <c r="C260" i="12"/>
  <c r="D44" i="11"/>
  <c r="G44" i="11"/>
  <c r="K44" i="11" s="1"/>
  <c r="M44" i="11" s="1"/>
  <c r="C44" i="11"/>
  <c r="F44" i="11"/>
  <c r="J44" i="11" s="1"/>
  <c r="E44" i="11"/>
  <c r="I44" i="11"/>
  <c r="H44" i="11"/>
  <c r="I113" i="14"/>
  <c r="D113" i="14"/>
  <c r="E113" i="14"/>
  <c r="F113" i="14"/>
  <c r="J113" i="14" s="1"/>
  <c r="G113" i="14"/>
  <c r="C113" i="14"/>
  <c r="H113" i="14"/>
  <c r="C143" i="15"/>
  <c r="F143" i="15"/>
  <c r="J143" i="15" s="1"/>
  <c r="G143" i="15"/>
  <c r="D143" i="15"/>
  <c r="I143" i="15"/>
  <c r="E143" i="15"/>
  <c r="H143" i="15"/>
  <c r="F398" i="14"/>
  <c r="J398" i="14" s="1"/>
  <c r="C398" i="14"/>
  <c r="I398" i="14"/>
  <c r="G398" i="14"/>
  <c r="D398" i="14"/>
  <c r="H398" i="14"/>
  <c r="E398" i="14"/>
  <c r="G243" i="11"/>
  <c r="K243" i="11" s="1"/>
  <c r="M243" i="11" s="1"/>
  <c r="E243" i="11"/>
  <c r="F243" i="11"/>
  <c r="J243" i="11" s="1"/>
  <c r="I243" i="11"/>
  <c r="H243" i="11"/>
  <c r="D243" i="11"/>
  <c r="C243" i="11"/>
  <c r="H303" i="12"/>
  <c r="G303" i="12"/>
  <c r="C303" i="12"/>
  <c r="F303" i="12"/>
  <c r="J303" i="12" s="1"/>
  <c r="D303" i="12"/>
  <c r="I303" i="12"/>
  <c r="O303" i="12" s="1"/>
  <c r="E303" i="12"/>
  <c r="E27" i="12"/>
  <c r="D27" i="12"/>
  <c r="F27" i="12"/>
  <c r="J27" i="12" s="1"/>
  <c r="G27" i="12"/>
  <c r="I27" i="12"/>
  <c r="O27" i="12" s="1"/>
  <c r="H27" i="12"/>
  <c r="C27" i="12"/>
  <c r="E137" i="15"/>
  <c r="G137" i="15"/>
  <c r="H137" i="15"/>
  <c r="F137" i="15"/>
  <c r="J137" i="15" s="1"/>
  <c r="D137" i="15"/>
  <c r="I137" i="15"/>
  <c r="C137" i="15"/>
  <c r="C448" i="14"/>
  <c r="H448" i="14"/>
  <c r="D448" i="14"/>
  <c r="G448" i="14"/>
  <c r="F448" i="14"/>
  <c r="J448" i="14" s="1"/>
  <c r="E448" i="14"/>
  <c r="I448" i="14"/>
  <c r="E484" i="14"/>
  <c r="H484" i="14"/>
  <c r="C484" i="14"/>
  <c r="I484" i="14"/>
  <c r="F484" i="14"/>
  <c r="J484" i="14" s="1"/>
  <c r="D484" i="14"/>
  <c r="G484" i="14"/>
  <c r="H309" i="14"/>
  <c r="G309" i="14"/>
  <c r="F309" i="14"/>
  <c r="J309" i="14" s="1"/>
  <c r="E309" i="14"/>
  <c r="D309" i="14"/>
  <c r="I309" i="14"/>
  <c r="C309" i="14"/>
  <c r="G166" i="14"/>
  <c r="F166" i="14"/>
  <c r="J166" i="14" s="1"/>
  <c r="E166" i="14"/>
  <c r="C166" i="14"/>
  <c r="H166" i="14"/>
  <c r="D166" i="14"/>
  <c r="I166" i="14"/>
  <c r="I482" i="14"/>
  <c r="C482" i="14"/>
  <c r="H482" i="14"/>
  <c r="G482" i="14"/>
  <c r="E482" i="14"/>
  <c r="D482" i="14"/>
  <c r="F482" i="14"/>
  <c r="J482" i="14" s="1"/>
  <c r="C280" i="13"/>
  <c r="I280" i="13"/>
  <c r="D280" i="13"/>
  <c r="H280" i="13"/>
  <c r="F280" i="13"/>
  <c r="J280" i="13" s="1"/>
  <c r="E280" i="13"/>
  <c r="G280" i="13"/>
  <c r="K280" i="13" s="1"/>
  <c r="M280" i="13" s="1"/>
  <c r="H249" i="12"/>
  <c r="E249" i="12"/>
  <c r="C249" i="12"/>
  <c r="I249" i="12"/>
  <c r="O249" i="12" s="1"/>
  <c r="D249" i="12"/>
  <c r="F249" i="12"/>
  <c r="J249" i="12" s="1"/>
  <c r="G249" i="12"/>
  <c r="D295" i="14"/>
  <c r="I295" i="14"/>
  <c r="G295" i="14"/>
  <c r="C295" i="14"/>
  <c r="H295" i="14"/>
  <c r="E295" i="14"/>
  <c r="F295" i="14"/>
  <c r="J295" i="14" s="1"/>
  <c r="G256" i="13"/>
  <c r="K256" i="13" s="1"/>
  <c r="M256" i="13" s="1"/>
  <c r="D256" i="13"/>
  <c r="I256" i="13"/>
  <c r="H256" i="13"/>
  <c r="E256" i="13"/>
  <c r="F256" i="13"/>
  <c r="J256" i="13" s="1"/>
  <c r="C256" i="13"/>
  <c r="D11" i="15"/>
  <c r="G11" i="15"/>
  <c r="I11" i="15"/>
  <c r="C11" i="15"/>
  <c r="F11" i="15"/>
  <c r="J11" i="15" s="1"/>
  <c r="E11" i="15"/>
  <c r="H11" i="15"/>
  <c r="C75" i="12"/>
  <c r="F75" i="12"/>
  <c r="J75" i="12" s="1"/>
  <c r="I75" i="12"/>
  <c r="O75" i="12" s="1"/>
  <c r="D75" i="12"/>
  <c r="G75" i="12"/>
  <c r="H75" i="12"/>
  <c r="E75" i="12"/>
  <c r="I65" i="11"/>
  <c r="C65" i="11"/>
  <c r="D65" i="11"/>
  <c r="F65" i="11"/>
  <c r="J65" i="11" s="1"/>
  <c r="G65" i="11"/>
  <c r="K65" i="11" s="1"/>
  <c r="M65" i="11" s="1"/>
  <c r="H65" i="11"/>
  <c r="E65" i="11"/>
  <c r="E333" i="14"/>
  <c r="C333" i="14"/>
  <c r="G333" i="14"/>
  <c r="H333" i="14"/>
  <c r="I333" i="14"/>
  <c r="D333" i="14"/>
  <c r="F333" i="14"/>
  <c r="J333" i="14" s="1"/>
  <c r="C10" i="12"/>
  <c r="G10" i="12"/>
  <c r="I10" i="12"/>
  <c r="O10" i="12" s="1"/>
  <c r="F10" i="12"/>
  <c r="J10" i="12" s="1"/>
  <c r="D10" i="12"/>
  <c r="H10" i="12"/>
  <c r="E10" i="12"/>
  <c r="H128" i="15"/>
  <c r="F128" i="15"/>
  <c r="J128" i="15" s="1"/>
  <c r="E128" i="15"/>
  <c r="D128" i="15"/>
  <c r="G128" i="15"/>
  <c r="I128" i="15"/>
  <c r="C128" i="15"/>
  <c r="D231" i="12"/>
  <c r="H231" i="12"/>
  <c r="E231" i="12"/>
  <c r="C231" i="12"/>
  <c r="I231" i="12"/>
  <c r="O231" i="12" s="1"/>
  <c r="G231" i="12"/>
  <c r="F231" i="12"/>
  <c r="J231" i="12" s="1"/>
  <c r="F160" i="13"/>
  <c r="J160" i="13" s="1"/>
  <c r="D160" i="13"/>
  <c r="E160" i="13"/>
  <c r="H160" i="13"/>
  <c r="C160" i="13"/>
  <c r="G160" i="13"/>
  <c r="K160" i="13" s="1"/>
  <c r="M160" i="13" s="1"/>
  <c r="I160" i="13"/>
  <c r="E298" i="15"/>
  <c r="I298" i="15"/>
  <c r="C298" i="15"/>
  <c r="H298" i="15"/>
  <c r="F298" i="15"/>
  <c r="J298" i="15" s="1"/>
  <c r="D298" i="15"/>
  <c r="G298" i="15"/>
  <c r="D114" i="12"/>
  <c r="G114" i="12"/>
  <c r="C114" i="12"/>
  <c r="I114" i="12"/>
  <c r="O114" i="12" s="1"/>
  <c r="F114" i="12"/>
  <c r="J114" i="12" s="1"/>
  <c r="H114" i="12"/>
  <c r="E114" i="12"/>
  <c r="I248" i="11"/>
  <c r="D248" i="11"/>
  <c r="F248" i="11"/>
  <c r="J248" i="11" s="1"/>
  <c r="C248" i="11"/>
  <c r="G248" i="11"/>
  <c r="K248" i="11" s="1"/>
  <c r="M248" i="11" s="1"/>
  <c r="H248" i="11"/>
  <c r="E248" i="11"/>
  <c r="E247" i="14"/>
  <c r="F247" i="14"/>
  <c r="J247" i="14" s="1"/>
  <c r="I247" i="14"/>
  <c r="H247" i="14"/>
  <c r="G247" i="14"/>
  <c r="D247" i="14"/>
  <c r="C247" i="14"/>
  <c r="H137" i="14"/>
  <c r="F137" i="14"/>
  <c r="J137" i="14" s="1"/>
  <c r="I137" i="14"/>
  <c r="D137" i="14"/>
  <c r="G137" i="14"/>
  <c r="C137" i="14"/>
  <c r="E137" i="14"/>
  <c r="F294" i="15"/>
  <c r="J294" i="15" s="1"/>
  <c r="D294" i="15"/>
  <c r="G294" i="15"/>
  <c r="H294" i="15"/>
  <c r="E294" i="15"/>
  <c r="I294" i="15"/>
  <c r="C294" i="15"/>
  <c r="D224" i="14"/>
  <c r="G224" i="14"/>
  <c r="H224" i="14"/>
  <c r="I224" i="14"/>
  <c r="E224" i="14"/>
  <c r="F224" i="14"/>
  <c r="J224" i="14" s="1"/>
  <c r="C224" i="14"/>
  <c r="H138" i="12"/>
  <c r="C138" i="12"/>
  <c r="F138" i="12"/>
  <c r="J138" i="12" s="1"/>
  <c r="I138" i="12"/>
  <c r="O138" i="12" s="1"/>
  <c r="D138" i="12"/>
  <c r="G138" i="12"/>
  <c r="E138" i="12"/>
  <c r="I116" i="15"/>
  <c r="H116" i="15"/>
  <c r="G116" i="15"/>
  <c r="F116" i="15"/>
  <c r="J116" i="15" s="1"/>
  <c r="C116" i="15"/>
  <c r="E116" i="15"/>
  <c r="D116" i="15"/>
  <c r="E286" i="14"/>
  <c r="D286" i="14"/>
  <c r="F286" i="14"/>
  <c r="J286" i="14" s="1"/>
  <c r="I286" i="14"/>
  <c r="G286" i="14"/>
  <c r="H286" i="14"/>
  <c r="C286" i="14"/>
  <c r="D34" i="15"/>
  <c r="G34" i="15"/>
  <c r="H34" i="15"/>
  <c r="C34" i="15"/>
  <c r="I34" i="15"/>
  <c r="E34" i="15"/>
  <c r="F34" i="15"/>
  <c r="J34" i="15" s="1"/>
  <c r="H62" i="14"/>
  <c r="F62" i="14"/>
  <c r="J62" i="14" s="1"/>
  <c r="I62" i="14"/>
  <c r="E62" i="14"/>
  <c r="C62" i="14"/>
  <c r="G62" i="14"/>
  <c r="D62" i="14"/>
  <c r="H261" i="15"/>
  <c r="F261" i="15"/>
  <c r="J261" i="15" s="1"/>
  <c r="E261" i="15"/>
  <c r="I261" i="15"/>
  <c r="G261" i="15"/>
  <c r="C261" i="15"/>
  <c r="D261" i="15"/>
  <c r="E215" i="15"/>
  <c r="D215" i="15"/>
  <c r="H215" i="15"/>
  <c r="G215" i="15"/>
  <c r="I215" i="15"/>
  <c r="C215" i="15"/>
  <c r="F215" i="15"/>
  <c r="J215" i="15" s="1"/>
  <c r="H228" i="11"/>
  <c r="E228" i="11"/>
  <c r="C228" i="11"/>
  <c r="F228" i="11"/>
  <c r="J228" i="11" s="1"/>
  <c r="G228" i="11"/>
  <c r="K228" i="11" s="1"/>
  <c r="M228" i="11" s="1"/>
  <c r="I228" i="11"/>
  <c r="D228" i="11"/>
  <c r="G294" i="14"/>
  <c r="E294" i="14"/>
  <c r="H294" i="14"/>
  <c r="I294" i="14"/>
  <c r="C294" i="14"/>
  <c r="D294" i="14"/>
  <c r="F294" i="14"/>
  <c r="J294" i="14" s="1"/>
  <c r="F240" i="15"/>
  <c r="J240" i="15" s="1"/>
  <c r="H240" i="15"/>
  <c r="I240" i="15"/>
  <c r="G240" i="15"/>
  <c r="C240" i="15"/>
  <c r="D240" i="15"/>
  <c r="E240" i="15"/>
  <c r="C211" i="15"/>
  <c r="H211" i="15"/>
  <c r="D211" i="15"/>
  <c r="G211" i="15"/>
  <c r="E211" i="15"/>
  <c r="I211" i="15"/>
  <c r="F211" i="15"/>
  <c r="J211" i="15" s="1"/>
  <c r="F205" i="15"/>
  <c r="J205" i="15" s="1"/>
  <c r="E205" i="15"/>
  <c r="D205" i="15"/>
  <c r="C205" i="15"/>
  <c r="I205" i="15"/>
  <c r="G205" i="15"/>
  <c r="H205" i="15"/>
  <c r="E286" i="13"/>
  <c r="F286" i="13"/>
  <c r="J286" i="13" s="1"/>
  <c r="H286" i="13"/>
  <c r="C286" i="13"/>
  <c r="G286" i="13"/>
  <c r="K286" i="13" s="1"/>
  <c r="M286" i="13" s="1"/>
  <c r="D286" i="13"/>
  <c r="I286" i="13"/>
  <c r="H148" i="12"/>
  <c r="G148" i="12"/>
  <c r="I148" i="12"/>
  <c r="O148" i="12" s="1"/>
  <c r="F148" i="12"/>
  <c r="J148" i="12" s="1"/>
  <c r="D148" i="12"/>
  <c r="C148" i="12"/>
  <c r="E148" i="12"/>
  <c r="I226" i="12"/>
  <c r="O226" i="12" s="1"/>
  <c r="E226" i="12"/>
  <c r="G226" i="12"/>
  <c r="F226" i="12"/>
  <c r="J226" i="12" s="1"/>
  <c r="C226" i="12"/>
  <c r="H226" i="12"/>
  <c r="D226" i="12"/>
  <c r="G232" i="14"/>
  <c r="C232" i="14"/>
  <c r="D232" i="14"/>
  <c r="I232" i="14"/>
  <c r="H232" i="14"/>
  <c r="F232" i="14"/>
  <c r="J232" i="14" s="1"/>
  <c r="E232" i="14"/>
  <c r="D145" i="11"/>
  <c r="G145" i="11"/>
  <c r="K145" i="11" s="1"/>
  <c r="M145" i="11" s="1"/>
  <c r="C145" i="11"/>
  <c r="H145" i="11"/>
  <c r="F145" i="11"/>
  <c r="J145" i="11" s="1"/>
  <c r="E145" i="11"/>
  <c r="I145" i="11"/>
  <c r="D8" i="15"/>
  <c r="I8" i="15"/>
  <c r="F8" i="15"/>
  <c r="J8" i="15" s="1"/>
  <c r="C8" i="15"/>
  <c r="G8" i="15"/>
  <c r="E8" i="15"/>
  <c r="H8" i="15"/>
  <c r="F211" i="12"/>
  <c r="J211" i="12" s="1"/>
  <c r="G211" i="12"/>
  <c r="E211" i="12"/>
  <c r="C211" i="12"/>
  <c r="H211" i="12"/>
  <c r="D211" i="12"/>
  <c r="I211" i="12"/>
  <c r="O211" i="12" s="1"/>
  <c r="H86" i="14"/>
  <c r="I86" i="14"/>
  <c r="C86" i="14"/>
  <c r="E86" i="14"/>
  <c r="D86" i="14"/>
  <c r="G86" i="14"/>
  <c r="F86" i="14"/>
  <c r="J86" i="14" s="1"/>
  <c r="I88" i="11"/>
  <c r="E88" i="11"/>
  <c r="F88" i="11"/>
  <c r="J88" i="11" s="1"/>
  <c r="D88" i="11"/>
  <c r="C88" i="11"/>
  <c r="G88" i="11"/>
  <c r="K88" i="11" s="1"/>
  <c r="M88" i="11" s="1"/>
  <c r="H88" i="11"/>
  <c r="D260" i="11"/>
  <c r="E260" i="11"/>
  <c r="C260" i="11"/>
  <c r="I260" i="11"/>
  <c r="G260" i="11"/>
  <c r="K260" i="11" s="1"/>
  <c r="M260" i="11" s="1"/>
  <c r="F260" i="11"/>
  <c r="J260" i="11" s="1"/>
  <c r="H260" i="11"/>
  <c r="D295" i="13"/>
  <c r="G295" i="13"/>
  <c r="K295" i="13" s="1"/>
  <c r="M295" i="13" s="1"/>
  <c r="I295" i="13"/>
  <c r="E295" i="13"/>
  <c r="F295" i="13"/>
  <c r="J295" i="13" s="1"/>
  <c r="H295" i="13"/>
  <c r="C295" i="13"/>
  <c r="D125" i="12"/>
  <c r="H125" i="12"/>
  <c r="G125" i="12"/>
  <c r="C125" i="12"/>
  <c r="I125" i="12"/>
  <c r="O125" i="12" s="1"/>
  <c r="F125" i="12"/>
  <c r="J125" i="12" s="1"/>
  <c r="E125" i="12"/>
  <c r="C37" i="11"/>
  <c r="D37" i="11"/>
  <c r="H37" i="11"/>
  <c r="F37" i="11"/>
  <c r="J37" i="11" s="1"/>
  <c r="G37" i="11"/>
  <c r="K37" i="11" s="1"/>
  <c r="M37" i="11" s="1"/>
  <c r="E37" i="11"/>
  <c r="I37" i="11"/>
  <c r="F225" i="15"/>
  <c r="J225" i="15" s="1"/>
  <c r="C225" i="15"/>
  <c r="E225" i="15"/>
  <c r="G225" i="15"/>
  <c r="D225" i="15"/>
  <c r="I225" i="15"/>
  <c r="H225" i="15"/>
  <c r="F356" i="14"/>
  <c r="J356" i="14" s="1"/>
  <c r="E356" i="14"/>
  <c r="I356" i="14"/>
  <c r="C356" i="14"/>
  <c r="D356" i="14"/>
  <c r="G356" i="14"/>
  <c r="H356" i="14"/>
  <c r="D217" i="14"/>
  <c r="G217" i="14"/>
  <c r="I217" i="14"/>
  <c r="C217" i="14"/>
  <c r="H217" i="14"/>
  <c r="F217" i="14"/>
  <c r="J217" i="14" s="1"/>
  <c r="E217" i="14"/>
  <c r="C165" i="15"/>
  <c r="G165" i="15"/>
  <c r="E165" i="15"/>
  <c r="D165" i="15"/>
  <c r="H165" i="15"/>
  <c r="I165" i="15"/>
  <c r="F165" i="15"/>
  <c r="J165" i="15" s="1"/>
  <c r="F95" i="13"/>
  <c r="J95" i="13" s="1"/>
  <c r="D95" i="13"/>
  <c r="C95" i="13"/>
  <c r="I95" i="13"/>
  <c r="E95" i="13"/>
  <c r="G95" i="13"/>
  <c r="K95" i="13" s="1"/>
  <c r="M95" i="13" s="1"/>
  <c r="H95" i="13"/>
  <c r="F28" i="14"/>
  <c r="J28" i="14" s="1"/>
  <c r="H28" i="14"/>
  <c r="E28" i="14"/>
  <c r="D28" i="14"/>
  <c r="G28" i="14"/>
  <c r="C28" i="14"/>
  <c r="I28" i="14"/>
  <c r="F52" i="11"/>
  <c r="J52" i="11" s="1"/>
  <c r="E52" i="11"/>
  <c r="D52" i="11"/>
  <c r="G52" i="11"/>
  <c r="K52" i="11" s="1"/>
  <c r="M52" i="11" s="1"/>
  <c r="C52" i="11"/>
  <c r="H52" i="11"/>
  <c r="I52" i="11"/>
  <c r="G137" i="11"/>
  <c r="E137" i="11"/>
  <c r="C137" i="11"/>
  <c r="H137" i="11"/>
  <c r="D137" i="11"/>
  <c r="I137" i="11"/>
  <c r="F137" i="11"/>
  <c r="J137" i="11" s="1"/>
  <c r="D229" i="12"/>
  <c r="G229" i="12"/>
  <c r="I229" i="12"/>
  <c r="O229" i="12" s="1"/>
  <c r="H229" i="12"/>
  <c r="E229" i="12"/>
  <c r="F229" i="12"/>
  <c r="J229" i="12" s="1"/>
  <c r="C229" i="12"/>
  <c r="E105" i="12"/>
  <c r="I105" i="12"/>
  <c r="O105" i="12" s="1"/>
  <c r="H105" i="12"/>
  <c r="D105" i="12"/>
  <c r="F105" i="12"/>
  <c r="J105" i="12" s="1"/>
  <c r="C105" i="12"/>
  <c r="G105" i="12"/>
  <c r="I80" i="15"/>
  <c r="G80" i="15"/>
  <c r="F80" i="15"/>
  <c r="J80" i="15" s="1"/>
  <c r="C80" i="15"/>
  <c r="E80" i="15"/>
  <c r="H80" i="15"/>
  <c r="D80" i="15"/>
  <c r="C422" i="14"/>
  <c r="F422" i="14"/>
  <c r="J422" i="14" s="1"/>
  <c r="H422" i="14"/>
  <c r="E422" i="14"/>
  <c r="I422" i="14"/>
  <c r="G422" i="14"/>
  <c r="D422" i="14"/>
  <c r="G108" i="15"/>
  <c r="D108" i="15"/>
  <c r="E108" i="15"/>
  <c r="I108" i="15"/>
  <c r="H108" i="15"/>
  <c r="F108" i="15"/>
  <c r="J108" i="15" s="1"/>
  <c r="C108" i="15"/>
  <c r="E287" i="14"/>
  <c r="G287" i="14"/>
  <c r="F287" i="14"/>
  <c r="J287" i="14" s="1"/>
  <c r="D287" i="14"/>
  <c r="I287" i="14"/>
  <c r="C287" i="14"/>
  <c r="H287" i="14"/>
  <c r="G90" i="12"/>
  <c r="F90" i="12"/>
  <c r="J90" i="12" s="1"/>
  <c r="H90" i="12"/>
  <c r="E90" i="12"/>
  <c r="I90" i="12"/>
  <c r="O90" i="12" s="1"/>
  <c r="D90" i="12"/>
  <c r="C90" i="12"/>
  <c r="D104" i="13"/>
  <c r="G104" i="13"/>
  <c r="K104" i="13" s="1"/>
  <c r="M104" i="13" s="1"/>
  <c r="E104" i="13"/>
  <c r="C104" i="13"/>
  <c r="I104" i="13"/>
  <c r="H104" i="13"/>
  <c r="F104" i="13"/>
  <c r="J104" i="13" s="1"/>
  <c r="I279" i="13"/>
  <c r="D279" i="13"/>
  <c r="E279" i="13"/>
  <c r="H279" i="13"/>
  <c r="C279" i="13"/>
  <c r="F279" i="13"/>
  <c r="J279" i="13" s="1"/>
  <c r="G279" i="13"/>
  <c r="K279" i="13" s="1"/>
  <c r="M279" i="13" s="1"/>
  <c r="I65" i="15"/>
  <c r="F65" i="15"/>
  <c r="J65" i="15" s="1"/>
  <c r="E65" i="15"/>
  <c r="H65" i="15"/>
  <c r="G65" i="15"/>
  <c r="D65" i="15"/>
  <c r="C65" i="15"/>
  <c r="G272" i="14"/>
  <c r="H272" i="14"/>
  <c r="I272" i="14"/>
  <c r="E272" i="14"/>
  <c r="C272" i="14"/>
  <c r="F272" i="14"/>
  <c r="J272" i="14" s="1"/>
  <c r="D272" i="14"/>
  <c r="D233" i="12"/>
  <c r="C233" i="12"/>
  <c r="E233" i="12"/>
  <c r="H233" i="12"/>
  <c r="G233" i="12"/>
  <c r="F233" i="12"/>
  <c r="J233" i="12" s="1"/>
  <c r="I233" i="12"/>
  <c r="O233" i="12" s="1"/>
  <c r="E111" i="13"/>
  <c r="D111" i="13"/>
  <c r="I111" i="13"/>
  <c r="H111" i="13"/>
  <c r="F111" i="13"/>
  <c r="J111" i="13" s="1"/>
  <c r="G111" i="13"/>
  <c r="K111" i="13" s="1"/>
  <c r="M111" i="13" s="1"/>
  <c r="C111" i="13"/>
  <c r="H301" i="15"/>
  <c r="I301" i="15"/>
  <c r="D301" i="15"/>
  <c r="C301" i="15"/>
  <c r="E301" i="15"/>
  <c r="G301" i="15"/>
  <c r="F301" i="15"/>
  <c r="J301" i="15" s="1"/>
  <c r="D107" i="11"/>
  <c r="C107" i="11"/>
  <c r="H107" i="11"/>
  <c r="I107" i="11"/>
  <c r="G107" i="11"/>
  <c r="F107" i="11"/>
  <c r="J107" i="11" s="1"/>
  <c r="E107" i="11"/>
  <c r="C241" i="11"/>
  <c r="I241" i="11"/>
  <c r="D241" i="11"/>
  <c r="F241" i="11"/>
  <c r="J241" i="11" s="1"/>
  <c r="H241" i="11"/>
  <c r="E241" i="11"/>
  <c r="G241" i="11"/>
  <c r="K241" i="11" s="1"/>
  <c r="M241" i="11" s="1"/>
  <c r="I404" i="14"/>
  <c r="H404" i="14"/>
  <c r="G404" i="14"/>
  <c r="E404" i="14"/>
  <c r="D404" i="14"/>
  <c r="C404" i="14"/>
  <c r="F404" i="14"/>
  <c r="J404" i="14" s="1"/>
  <c r="H84" i="13"/>
  <c r="G84" i="13"/>
  <c r="K84" i="13" s="1"/>
  <c r="M84" i="13" s="1"/>
  <c r="I84" i="13"/>
  <c r="E84" i="13"/>
  <c r="F84" i="13"/>
  <c r="J84" i="13" s="1"/>
  <c r="C84" i="13"/>
  <c r="D84" i="13"/>
  <c r="E245" i="11"/>
  <c r="C245" i="11"/>
  <c r="I245" i="11"/>
  <c r="D245" i="11"/>
  <c r="G245" i="11"/>
  <c r="K245" i="11" s="1"/>
  <c r="M245" i="11" s="1"/>
  <c r="H245" i="11"/>
  <c r="F245" i="11"/>
  <c r="J245" i="11" s="1"/>
  <c r="I192" i="14"/>
  <c r="D192" i="14"/>
  <c r="F192" i="14"/>
  <c r="J192" i="14" s="1"/>
  <c r="C192" i="14"/>
  <c r="H192" i="14"/>
  <c r="G192" i="14"/>
  <c r="E192" i="14"/>
  <c r="I130" i="13"/>
  <c r="F130" i="13"/>
  <c r="J130" i="13" s="1"/>
  <c r="D130" i="13"/>
  <c r="H130" i="13"/>
  <c r="E130" i="13"/>
  <c r="G130" i="13"/>
  <c r="K130" i="13" s="1"/>
  <c r="M130" i="13" s="1"/>
  <c r="C130" i="13"/>
  <c r="E300" i="11"/>
  <c r="G300" i="11"/>
  <c r="K300" i="11" s="1"/>
  <c r="M300" i="11" s="1"/>
  <c r="H300" i="11"/>
  <c r="D300" i="11"/>
  <c r="I300" i="11"/>
  <c r="C300" i="11"/>
  <c r="F300" i="11"/>
  <c r="J300" i="11" s="1"/>
  <c r="I332" i="14"/>
  <c r="E332" i="14"/>
  <c r="F332" i="14"/>
  <c r="J332" i="14" s="1"/>
  <c r="H332" i="14"/>
  <c r="G332" i="14"/>
  <c r="C332" i="14"/>
  <c r="D332" i="14"/>
  <c r="D78" i="12"/>
  <c r="G78" i="12"/>
  <c r="E78" i="12"/>
  <c r="H78" i="12"/>
  <c r="C78" i="12"/>
  <c r="I78" i="12"/>
  <c r="O78" i="12" s="1"/>
  <c r="F78" i="12"/>
  <c r="J78" i="12" s="1"/>
  <c r="G95" i="12"/>
  <c r="F95" i="12"/>
  <c r="J95" i="12" s="1"/>
  <c r="I95" i="12"/>
  <c r="O95" i="12" s="1"/>
  <c r="E95" i="12"/>
  <c r="H95" i="12"/>
  <c r="C95" i="12"/>
  <c r="D95" i="12"/>
  <c r="I175" i="14"/>
  <c r="F175" i="14"/>
  <c r="J175" i="14" s="1"/>
  <c r="C175" i="14"/>
  <c r="D175" i="14"/>
  <c r="H175" i="14"/>
  <c r="E175" i="14"/>
  <c r="G175" i="14"/>
  <c r="I237" i="13"/>
  <c r="H237" i="13"/>
  <c r="F237" i="13"/>
  <c r="J237" i="13" s="1"/>
  <c r="E237" i="13"/>
  <c r="D237" i="13"/>
  <c r="G237" i="13"/>
  <c r="K237" i="13" s="1"/>
  <c r="M237" i="13" s="1"/>
  <c r="C237" i="13"/>
  <c r="I442" i="14"/>
  <c r="F442" i="14"/>
  <c r="J442" i="14" s="1"/>
  <c r="E442" i="14"/>
  <c r="D442" i="14"/>
  <c r="G442" i="14"/>
  <c r="H442" i="14"/>
  <c r="C442" i="14"/>
  <c r="E173" i="11"/>
  <c r="D173" i="11"/>
  <c r="C173" i="11"/>
  <c r="I173" i="11"/>
  <c r="F173" i="11"/>
  <c r="J173" i="11" s="1"/>
  <c r="G173" i="11"/>
  <c r="K173" i="11" s="1"/>
  <c r="M173" i="11" s="1"/>
  <c r="H173" i="11"/>
  <c r="D42" i="12"/>
  <c r="F42" i="12"/>
  <c r="J42" i="12" s="1"/>
  <c r="I42" i="12"/>
  <c r="O42" i="12" s="1"/>
  <c r="G42" i="12"/>
  <c r="H42" i="12"/>
  <c r="C42" i="12"/>
  <c r="E42" i="12"/>
  <c r="E47" i="11"/>
  <c r="G47" i="11"/>
  <c r="K47" i="11" s="1"/>
  <c r="M47" i="11" s="1"/>
  <c r="F47" i="11"/>
  <c r="J47" i="11" s="1"/>
  <c r="D47" i="11"/>
  <c r="C47" i="11"/>
  <c r="H47" i="11"/>
  <c r="I47" i="11"/>
  <c r="G297" i="12"/>
  <c r="D297" i="12"/>
  <c r="E297" i="12"/>
  <c r="C297" i="12"/>
  <c r="F297" i="12"/>
  <c r="J297" i="12" s="1"/>
  <c r="H297" i="12"/>
  <c r="I297" i="12"/>
  <c r="O297" i="12" s="1"/>
  <c r="E269" i="14"/>
  <c r="D269" i="14"/>
  <c r="I269" i="14"/>
  <c r="G269" i="14"/>
  <c r="H269" i="14"/>
  <c r="C269" i="14"/>
  <c r="F269" i="14"/>
  <c r="J269" i="14" s="1"/>
  <c r="H122" i="13"/>
  <c r="E122" i="13"/>
  <c r="I122" i="13"/>
  <c r="D122" i="13"/>
  <c r="G122" i="13"/>
  <c r="K122" i="13" s="1"/>
  <c r="M122" i="13" s="1"/>
  <c r="F122" i="13"/>
  <c r="J122" i="13" s="1"/>
  <c r="C122" i="13"/>
  <c r="G38" i="14"/>
  <c r="H38" i="14"/>
  <c r="C38" i="14"/>
  <c r="I38" i="14"/>
  <c r="E38" i="14"/>
  <c r="F38" i="14"/>
  <c r="J38" i="14" s="1"/>
  <c r="D38" i="14"/>
  <c r="G102" i="13"/>
  <c r="K102" i="13" s="1"/>
  <c r="M102" i="13" s="1"/>
  <c r="C102" i="13"/>
  <c r="D102" i="13"/>
  <c r="I102" i="13"/>
  <c r="H102" i="13"/>
  <c r="F102" i="13"/>
  <c r="J102" i="13" s="1"/>
  <c r="E102" i="13"/>
  <c r="C47" i="14"/>
  <c r="D47" i="14"/>
  <c r="H47" i="14"/>
  <c r="E47" i="14"/>
  <c r="I47" i="14"/>
  <c r="F47" i="14"/>
  <c r="J47" i="14" s="1"/>
  <c r="G47" i="14"/>
  <c r="I433" i="14"/>
  <c r="C433" i="14"/>
  <c r="G433" i="14"/>
  <c r="E433" i="14"/>
  <c r="H433" i="14"/>
  <c r="F433" i="14"/>
  <c r="J433" i="14" s="1"/>
  <c r="D433" i="14"/>
  <c r="I127" i="13"/>
  <c r="F127" i="13"/>
  <c r="J127" i="13" s="1"/>
  <c r="C127" i="13"/>
  <c r="D127" i="13"/>
  <c r="G127" i="13"/>
  <c r="K127" i="13" s="1"/>
  <c r="M127" i="13" s="1"/>
  <c r="H127" i="13"/>
  <c r="E127" i="13"/>
  <c r="G265" i="15"/>
  <c r="H265" i="15"/>
  <c r="C265" i="15"/>
  <c r="I265" i="15"/>
  <c r="D265" i="15"/>
  <c r="E265" i="15"/>
  <c r="F265" i="15"/>
  <c r="J265" i="15" s="1"/>
  <c r="I74" i="14"/>
  <c r="F74" i="14"/>
  <c r="J74" i="14" s="1"/>
  <c r="D74" i="14"/>
  <c r="G74" i="14"/>
  <c r="C74" i="14"/>
  <c r="E74" i="14"/>
  <c r="H74" i="14"/>
  <c r="F87" i="15"/>
  <c r="J87" i="15" s="1"/>
  <c r="E87" i="15"/>
  <c r="C87" i="15"/>
  <c r="D87" i="15"/>
  <c r="I87" i="15"/>
  <c r="M87" i="15" s="1"/>
  <c r="H87" i="15"/>
  <c r="G87" i="15"/>
  <c r="D251" i="15"/>
  <c r="C251" i="15"/>
  <c r="H251" i="15"/>
  <c r="F251" i="15"/>
  <c r="J251" i="15" s="1"/>
  <c r="E251" i="15"/>
  <c r="I251" i="15"/>
  <c r="G251" i="15"/>
  <c r="C206" i="15"/>
  <c r="E206" i="15"/>
  <c r="I206" i="15"/>
  <c r="H206" i="15"/>
  <c r="F206" i="15"/>
  <c r="J206" i="15" s="1"/>
  <c r="D206" i="15"/>
  <c r="G206" i="15"/>
  <c r="C122" i="11"/>
  <c r="I122" i="11"/>
  <c r="D122" i="11"/>
  <c r="F122" i="11"/>
  <c r="J122" i="11" s="1"/>
  <c r="H122" i="11"/>
  <c r="E122" i="11"/>
  <c r="G122" i="11"/>
  <c r="K122" i="11" s="1"/>
  <c r="M122" i="11" s="1"/>
  <c r="G221" i="12"/>
  <c r="H221" i="12"/>
  <c r="C221" i="12"/>
  <c r="F221" i="12"/>
  <c r="J221" i="12" s="1"/>
  <c r="I221" i="12"/>
  <c r="O221" i="12" s="1"/>
  <c r="E221" i="12"/>
  <c r="D221" i="12"/>
  <c r="H379" i="14"/>
  <c r="D379" i="14"/>
  <c r="F379" i="14"/>
  <c r="J379" i="14" s="1"/>
  <c r="I379" i="14"/>
  <c r="E379" i="14"/>
  <c r="G379" i="14"/>
  <c r="C379" i="14"/>
  <c r="F241" i="13"/>
  <c r="J241" i="13" s="1"/>
  <c r="D241" i="13"/>
  <c r="C241" i="13"/>
  <c r="G241" i="13"/>
  <c r="K241" i="13" s="1"/>
  <c r="M241" i="13" s="1"/>
  <c r="E241" i="13"/>
  <c r="H241" i="13"/>
  <c r="I241" i="13"/>
  <c r="C87" i="12"/>
  <c r="E87" i="12"/>
  <c r="D87" i="12"/>
  <c r="H87" i="12"/>
  <c r="I87" i="12"/>
  <c r="O87" i="12" s="1"/>
  <c r="G87" i="12"/>
  <c r="F87" i="12"/>
  <c r="J87" i="12" s="1"/>
  <c r="C499" i="14"/>
  <c r="I499" i="14"/>
  <c r="F499" i="14"/>
  <c r="J499" i="14" s="1"/>
  <c r="E499" i="14"/>
  <c r="G499" i="14"/>
  <c r="D499" i="14"/>
  <c r="H499" i="14"/>
  <c r="D94" i="15"/>
  <c r="G94" i="15"/>
  <c r="C94" i="15"/>
  <c r="I94" i="15"/>
  <c r="F94" i="15"/>
  <c r="J94" i="15" s="1"/>
  <c r="E94" i="15"/>
  <c r="H94" i="15"/>
  <c r="G61" i="12"/>
  <c r="H61" i="12"/>
  <c r="I61" i="12"/>
  <c r="O61" i="12" s="1"/>
  <c r="F61" i="12"/>
  <c r="J61" i="12" s="1"/>
  <c r="D61" i="12"/>
  <c r="E61" i="12"/>
  <c r="C61" i="12"/>
  <c r="E22" i="11"/>
  <c r="G22" i="11"/>
  <c r="K22" i="11" s="1"/>
  <c r="M22" i="11" s="1"/>
  <c r="F22" i="11"/>
  <c r="J22" i="11" s="1"/>
  <c r="H22" i="11"/>
  <c r="C22" i="11"/>
  <c r="D22" i="11"/>
  <c r="I22" i="11"/>
  <c r="F125" i="15"/>
  <c r="J125" i="15" s="1"/>
  <c r="G125" i="15"/>
  <c r="I125" i="15"/>
  <c r="C125" i="15"/>
  <c r="D125" i="15"/>
  <c r="E125" i="15"/>
  <c r="H125" i="15"/>
  <c r="D100" i="13"/>
  <c r="F100" i="13"/>
  <c r="J100" i="13" s="1"/>
  <c r="C100" i="13"/>
  <c r="H100" i="13"/>
  <c r="E100" i="13"/>
  <c r="I100" i="13"/>
  <c r="G100" i="13"/>
  <c r="K100" i="13" s="1"/>
  <c r="M100" i="13" s="1"/>
  <c r="C121" i="13"/>
  <c r="I121" i="13"/>
  <c r="F121" i="13"/>
  <c r="J121" i="13" s="1"/>
  <c r="H121" i="13"/>
  <c r="G121" i="13"/>
  <c r="K121" i="13" s="1"/>
  <c r="M121" i="13" s="1"/>
  <c r="D121" i="13"/>
  <c r="E121" i="13"/>
  <c r="F296" i="15"/>
  <c r="J296" i="15" s="1"/>
  <c r="C296" i="15"/>
  <c r="H296" i="15"/>
  <c r="E296" i="15"/>
  <c r="D296" i="15"/>
  <c r="G296" i="15"/>
  <c r="I296" i="15"/>
  <c r="I92" i="15"/>
  <c r="C92" i="15"/>
  <c r="F92" i="15"/>
  <c r="J92" i="15" s="1"/>
  <c r="G92" i="15"/>
  <c r="E92" i="15"/>
  <c r="H92" i="15"/>
  <c r="D92" i="15"/>
  <c r="F112" i="14"/>
  <c r="J112" i="14" s="1"/>
  <c r="C112" i="14"/>
  <c r="I112" i="14"/>
  <c r="G112" i="14"/>
  <c r="H112" i="14"/>
  <c r="E112" i="14"/>
  <c r="D112" i="14"/>
  <c r="C136" i="11"/>
  <c r="F136" i="11"/>
  <c r="J136" i="11" s="1"/>
  <c r="E136" i="11"/>
  <c r="I136" i="11"/>
  <c r="G136" i="11"/>
  <c r="H136" i="11"/>
  <c r="D136" i="11"/>
  <c r="F243" i="12"/>
  <c r="J243" i="12" s="1"/>
  <c r="G243" i="12"/>
  <c r="D243" i="12"/>
  <c r="C243" i="12"/>
  <c r="E243" i="12"/>
  <c r="H243" i="12"/>
  <c r="I243" i="12"/>
  <c r="O243" i="12" s="1"/>
  <c r="C144" i="11"/>
  <c r="F144" i="11"/>
  <c r="J144" i="11" s="1"/>
  <c r="H144" i="11"/>
  <c r="D144" i="11"/>
  <c r="E144" i="11"/>
  <c r="I144" i="11"/>
  <c r="G144" i="11"/>
  <c r="K144" i="11" s="1"/>
  <c r="M144" i="11" s="1"/>
  <c r="D463" i="14"/>
  <c r="I463" i="14"/>
  <c r="F463" i="14"/>
  <c r="J463" i="14" s="1"/>
  <c r="E463" i="14"/>
  <c r="C463" i="14"/>
  <c r="G463" i="14"/>
  <c r="H463" i="14"/>
  <c r="C190" i="12"/>
  <c r="G190" i="12"/>
  <c r="H190" i="12"/>
  <c r="I190" i="12"/>
  <c r="O190" i="12" s="1"/>
  <c r="E190" i="12"/>
  <c r="F190" i="12"/>
  <c r="J190" i="12" s="1"/>
  <c r="D190" i="12"/>
  <c r="D290" i="15"/>
  <c r="I290" i="15"/>
  <c r="E290" i="15"/>
  <c r="G290" i="15"/>
  <c r="F290" i="15"/>
  <c r="J290" i="15" s="1"/>
  <c r="C290" i="15"/>
  <c r="H290" i="15"/>
  <c r="F185" i="13"/>
  <c r="J185" i="13" s="1"/>
  <c r="D185" i="13"/>
  <c r="I185" i="13"/>
  <c r="G185" i="13"/>
  <c r="K185" i="13" s="1"/>
  <c r="M185" i="13" s="1"/>
  <c r="H185" i="13"/>
  <c r="E185" i="13"/>
  <c r="C185" i="13"/>
  <c r="C142" i="11"/>
  <c r="E142" i="11"/>
  <c r="I142" i="11"/>
  <c r="F142" i="11"/>
  <c r="J142" i="11" s="1"/>
  <c r="D142" i="11"/>
  <c r="H142" i="11"/>
  <c r="G142" i="11"/>
  <c r="K142" i="11" s="1"/>
  <c r="M142" i="11" s="1"/>
  <c r="D74" i="15"/>
  <c r="C74" i="15"/>
  <c r="I74" i="15"/>
  <c r="F74" i="15"/>
  <c r="J74" i="15" s="1"/>
  <c r="E74" i="15"/>
  <c r="G74" i="15"/>
  <c r="H74" i="15"/>
  <c r="C55" i="11"/>
  <c r="H55" i="11"/>
  <c r="E55" i="11"/>
  <c r="D55" i="11"/>
  <c r="I55" i="11"/>
  <c r="G55" i="11"/>
  <c r="K55" i="11" s="1"/>
  <c r="M55" i="11" s="1"/>
  <c r="F55" i="11"/>
  <c r="J55" i="11" s="1"/>
  <c r="H27" i="15"/>
  <c r="C27" i="15"/>
  <c r="G27" i="15"/>
  <c r="E27" i="15"/>
  <c r="F27" i="15"/>
  <c r="J27" i="15" s="1"/>
  <c r="D27" i="15"/>
  <c r="I27" i="15"/>
  <c r="C268" i="14"/>
  <c r="E268" i="14"/>
  <c r="F268" i="14"/>
  <c r="J268" i="14" s="1"/>
  <c r="H268" i="14"/>
  <c r="I268" i="14"/>
  <c r="D268" i="14"/>
  <c r="G268" i="14"/>
  <c r="D244" i="11"/>
  <c r="C244" i="11"/>
  <c r="E244" i="11"/>
  <c r="G244" i="11"/>
  <c r="K244" i="11" s="1"/>
  <c r="M244" i="11" s="1"/>
  <c r="I244" i="11"/>
  <c r="H244" i="11"/>
  <c r="F244" i="11"/>
  <c r="J244" i="11" s="1"/>
  <c r="G61" i="14"/>
  <c r="E61" i="14"/>
  <c r="H61" i="14"/>
  <c r="C61" i="14"/>
  <c r="F61" i="14"/>
  <c r="J61" i="14" s="1"/>
  <c r="D61" i="14"/>
  <c r="I61" i="14"/>
  <c r="E248" i="15"/>
  <c r="I248" i="15"/>
  <c r="H248" i="15"/>
  <c r="C248" i="15"/>
  <c r="G248" i="15"/>
  <c r="F248" i="15"/>
  <c r="J248" i="15" s="1"/>
  <c r="D248" i="15"/>
  <c r="C80" i="11"/>
  <c r="E80" i="11"/>
  <c r="G80" i="11"/>
  <c r="K80" i="11" s="1"/>
  <c r="M80" i="11" s="1"/>
  <c r="D80" i="11"/>
  <c r="F80" i="11"/>
  <c r="J80" i="11" s="1"/>
  <c r="H80" i="11"/>
  <c r="I80" i="11"/>
  <c r="D274" i="11"/>
  <c r="H274" i="11"/>
  <c r="F274" i="11"/>
  <c r="J274" i="11" s="1"/>
  <c r="E274" i="11"/>
  <c r="G274" i="11"/>
  <c r="K274" i="11" s="1"/>
  <c r="M274" i="11" s="1"/>
  <c r="C274" i="11"/>
  <c r="I274" i="11"/>
  <c r="C290" i="12"/>
  <c r="E290" i="12"/>
  <c r="G290" i="12"/>
  <c r="I290" i="12"/>
  <c r="O290" i="12" s="1"/>
  <c r="D290" i="12"/>
  <c r="H290" i="12"/>
  <c r="F290" i="12"/>
  <c r="J290" i="12" s="1"/>
  <c r="F114" i="13"/>
  <c r="J114" i="13" s="1"/>
  <c r="D114" i="13"/>
  <c r="H114" i="13"/>
  <c r="C114" i="13"/>
  <c r="E114" i="13"/>
  <c r="I114" i="13"/>
  <c r="G114" i="13"/>
  <c r="K114" i="13" s="1"/>
  <c r="M114" i="13" s="1"/>
  <c r="C105" i="11"/>
  <c r="E105" i="11"/>
  <c r="H105" i="11"/>
  <c r="F105" i="11"/>
  <c r="J105" i="11" s="1"/>
  <c r="D105" i="11"/>
  <c r="I105" i="11"/>
  <c r="G105" i="11"/>
  <c r="K105" i="11" s="1"/>
  <c r="M105" i="11" s="1"/>
  <c r="F263" i="14"/>
  <c r="J263" i="14" s="1"/>
  <c r="G263" i="14"/>
  <c r="D263" i="14"/>
  <c r="I263" i="14"/>
  <c r="C263" i="14"/>
  <c r="H263" i="14"/>
  <c r="E263" i="14"/>
  <c r="D119" i="14"/>
  <c r="G119" i="14"/>
  <c r="C119" i="14"/>
  <c r="I119" i="14"/>
  <c r="E119" i="14"/>
  <c r="H119" i="14"/>
  <c r="F119" i="14"/>
  <c r="J119" i="14" s="1"/>
  <c r="E252" i="11"/>
  <c r="C252" i="11"/>
  <c r="H252" i="11"/>
  <c r="D252" i="11"/>
  <c r="F252" i="11"/>
  <c r="J252" i="11" s="1"/>
  <c r="I252" i="11"/>
  <c r="G252" i="11"/>
  <c r="K252" i="11" s="1"/>
  <c r="M252" i="11" s="1"/>
  <c r="F56" i="13"/>
  <c r="J56" i="13" s="1"/>
  <c r="E56" i="13"/>
  <c r="C56" i="13"/>
  <c r="G56" i="13"/>
  <c r="K56" i="13" s="1"/>
  <c r="M56" i="13" s="1"/>
  <c r="H56" i="13"/>
  <c r="D56" i="13"/>
  <c r="I56" i="13"/>
  <c r="I282" i="13"/>
  <c r="G282" i="13"/>
  <c r="K282" i="13" s="1"/>
  <c r="M282" i="13" s="1"/>
  <c r="C282" i="13"/>
  <c r="F282" i="13"/>
  <c r="J282" i="13" s="1"/>
  <c r="E282" i="13"/>
  <c r="D282" i="13"/>
  <c r="H282" i="13"/>
  <c r="D272" i="15"/>
  <c r="I272" i="15"/>
  <c r="F272" i="15"/>
  <c r="J272" i="15" s="1"/>
  <c r="H272" i="15"/>
  <c r="E272" i="15"/>
  <c r="G272" i="15"/>
  <c r="C272" i="15"/>
  <c r="I101" i="11"/>
  <c r="H101" i="11"/>
  <c r="F101" i="11"/>
  <c r="J101" i="11" s="1"/>
  <c r="D101" i="11"/>
  <c r="E101" i="11"/>
  <c r="G101" i="11"/>
  <c r="K101" i="11" s="1"/>
  <c r="M101" i="11" s="1"/>
  <c r="C101" i="11"/>
  <c r="E70" i="12"/>
  <c r="C70" i="12"/>
  <c r="I70" i="12"/>
  <c r="O70" i="12" s="1"/>
  <c r="G70" i="12"/>
  <c r="D70" i="12"/>
  <c r="F70" i="12"/>
  <c r="J70" i="12" s="1"/>
  <c r="H70" i="12"/>
  <c r="H59" i="15"/>
  <c r="I59" i="15"/>
  <c r="M59" i="15" s="1"/>
  <c r="D59" i="15"/>
  <c r="C59" i="15"/>
  <c r="G59" i="15"/>
  <c r="F59" i="15"/>
  <c r="J59" i="15" s="1"/>
  <c r="E59" i="15"/>
  <c r="F494" i="14"/>
  <c r="J494" i="14" s="1"/>
  <c r="H494" i="14"/>
  <c r="D494" i="14"/>
  <c r="G494" i="14"/>
  <c r="C494" i="14"/>
  <c r="E494" i="14"/>
  <c r="I494" i="14"/>
  <c r="D380" i="14"/>
  <c r="I380" i="14"/>
  <c r="F380" i="14"/>
  <c r="J380" i="14" s="1"/>
  <c r="E380" i="14"/>
  <c r="H380" i="14"/>
  <c r="C380" i="14"/>
  <c r="G380" i="14"/>
  <c r="I429" i="14"/>
  <c r="F429" i="14"/>
  <c r="J429" i="14" s="1"/>
  <c r="E429" i="14"/>
  <c r="G429" i="14"/>
  <c r="H429" i="14"/>
  <c r="C429" i="14"/>
  <c r="D429" i="14"/>
  <c r="I485" i="14"/>
  <c r="H485" i="14"/>
  <c r="D485" i="14"/>
  <c r="G485" i="14"/>
  <c r="F485" i="14"/>
  <c r="J485" i="14" s="1"/>
  <c r="E485" i="14"/>
  <c r="C485" i="14"/>
  <c r="E112" i="11"/>
  <c r="D112" i="11"/>
  <c r="G112" i="11"/>
  <c r="K112" i="11" s="1"/>
  <c r="M112" i="11" s="1"/>
  <c r="F112" i="11"/>
  <c r="J112" i="11" s="1"/>
  <c r="C112" i="11"/>
  <c r="H112" i="11"/>
  <c r="I112" i="11"/>
  <c r="I183" i="15"/>
  <c r="C183" i="15"/>
  <c r="D183" i="15"/>
  <c r="E183" i="15"/>
  <c r="F183" i="15"/>
  <c r="J183" i="15" s="1"/>
  <c r="G183" i="15"/>
  <c r="H183" i="15"/>
  <c r="F36" i="15"/>
  <c r="J36" i="15" s="1"/>
  <c r="G36" i="15"/>
  <c r="D36" i="15"/>
  <c r="H36" i="15"/>
  <c r="C36" i="15"/>
  <c r="E36" i="15"/>
  <c r="I36" i="15"/>
  <c r="H265" i="11"/>
  <c r="C265" i="11"/>
  <c r="G265" i="11"/>
  <c r="K265" i="11" s="1"/>
  <c r="M265" i="11" s="1"/>
  <c r="F265" i="11"/>
  <c r="J265" i="11" s="1"/>
  <c r="E265" i="11"/>
  <c r="I265" i="11"/>
  <c r="D265" i="11"/>
  <c r="D291" i="11"/>
  <c r="G291" i="11"/>
  <c r="K291" i="11" s="1"/>
  <c r="M291" i="11" s="1"/>
  <c r="I291" i="11"/>
  <c r="H291" i="11"/>
  <c r="E291" i="11"/>
  <c r="F291" i="11"/>
  <c r="J291" i="11" s="1"/>
  <c r="C291" i="11"/>
  <c r="H123" i="14"/>
  <c r="C123" i="14"/>
  <c r="D123" i="14"/>
  <c r="F123" i="14"/>
  <c r="J123" i="14" s="1"/>
  <c r="E123" i="14"/>
  <c r="G123" i="14"/>
  <c r="I123" i="14"/>
  <c r="F303" i="14"/>
  <c r="J303" i="14" s="1"/>
  <c r="E303" i="14"/>
  <c r="I303" i="14"/>
  <c r="D303" i="14"/>
  <c r="H303" i="14"/>
  <c r="G303" i="14"/>
  <c r="C303" i="14"/>
  <c r="D282" i="11"/>
  <c r="I282" i="11"/>
  <c r="H282" i="11"/>
  <c r="E282" i="11"/>
  <c r="G282" i="11"/>
  <c r="K282" i="11" s="1"/>
  <c r="M282" i="11" s="1"/>
  <c r="F282" i="11"/>
  <c r="J282" i="11" s="1"/>
  <c r="C282" i="11"/>
  <c r="E43" i="12"/>
  <c r="I43" i="12"/>
  <c r="O43" i="12" s="1"/>
  <c r="G43" i="12"/>
  <c r="D43" i="12"/>
  <c r="H43" i="12"/>
  <c r="F43" i="12"/>
  <c r="J43" i="12" s="1"/>
  <c r="C43" i="12"/>
  <c r="H204" i="13"/>
  <c r="I204" i="13"/>
  <c r="F204" i="13"/>
  <c r="J204" i="13" s="1"/>
  <c r="C204" i="13"/>
  <c r="E204" i="13"/>
  <c r="G204" i="13"/>
  <c r="K204" i="13" s="1"/>
  <c r="M204" i="13" s="1"/>
  <c r="D204" i="13"/>
  <c r="G119" i="15"/>
  <c r="E119" i="15"/>
  <c r="I119" i="15"/>
  <c r="C119" i="15"/>
  <c r="H119" i="15"/>
  <c r="F119" i="15"/>
  <c r="J119" i="15" s="1"/>
  <c r="D119" i="15"/>
  <c r="F174" i="13"/>
  <c r="J174" i="13" s="1"/>
  <c r="C174" i="13"/>
  <c r="D174" i="13"/>
  <c r="G174" i="13"/>
  <c r="K174" i="13" s="1"/>
  <c r="M174" i="13" s="1"/>
  <c r="I174" i="13"/>
  <c r="E174" i="13"/>
  <c r="H174" i="13"/>
  <c r="C147" i="12"/>
  <c r="E147" i="12"/>
  <c r="F147" i="12"/>
  <c r="J147" i="12" s="1"/>
  <c r="D147" i="12"/>
  <c r="G147" i="12"/>
  <c r="H147" i="12"/>
  <c r="I147" i="12"/>
  <c r="O147" i="12" s="1"/>
  <c r="D219" i="12"/>
  <c r="H219" i="12"/>
  <c r="I219" i="12"/>
  <c r="O219" i="12" s="1"/>
  <c r="G219" i="12"/>
  <c r="F219" i="12"/>
  <c r="J219" i="12" s="1"/>
  <c r="E219" i="12"/>
  <c r="C219" i="12"/>
  <c r="H83" i="14"/>
  <c r="C83" i="14"/>
  <c r="E83" i="14"/>
  <c r="I83" i="14"/>
  <c r="D83" i="14"/>
  <c r="F83" i="14"/>
  <c r="J83" i="14" s="1"/>
  <c r="G83" i="14"/>
  <c r="F149" i="13"/>
  <c r="J149" i="13" s="1"/>
  <c r="G149" i="13"/>
  <c r="K149" i="13" s="1"/>
  <c r="M149" i="13" s="1"/>
  <c r="H149" i="13"/>
  <c r="I149" i="13"/>
  <c r="C149" i="13"/>
  <c r="D149" i="13"/>
  <c r="E149" i="13"/>
  <c r="F58" i="14"/>
  <c r="J58" i="14" s="1"/>
  <c r="H58" i="14"/>
  <c r="I58" i="14"/>
  <c r="E58" i="14"/>
  <c r="G58" i="14"/>
  <c r="C58" i="14"/>
  <c r="D58" i="14"/>
  <c r="D425" i="14"/>
  <c r="C425" i="14"/>
  <c r="F425" i="14"/>
  <c r="J425" i="14" s="1"/>
  <c r="G425" i="14"/>
  <c r="H425" i="14"/>
  <c r="E425" i="14"/>
  <c r="I425" i="14"/>
  <c r="C305" i="14"/>
  <c r="G305" i="14"/>
  <c r="D305" i="14"/>
  <c r="F305" i="14"/>
  <c r="J305" i="14" s="1"/>
  <c r="E305" i="14"/>
  <c r="I305" i="14"/>
  <c r="H305" i="14"/>
  <c r="D276" i="14"/>
  <c r="G276" i="14"/>
  <c r="H276" i="14"/>
  <c r="I276" i="14"/>
  <c r="E276" i="14"/>
  <c r="F276" i="14"/>
  <c r="J276" i="14" s="1"/>
  <c r="C276" i="14"/>
  <c r="E76" i="11"/>
  <c r="D76" i="11"/>
  <c r="G76" i="11"/>
  <c r="H76" i="11"/>
  <c r="F76" i="11"/>
  <c r="J76" i="11" s="1"/>
  <c r="I76" i="11"/>
  <c r="C76" i="11"/>
  <c r="F218" i="14"/>
  <c r="J218" i="14" s="1"/>
  <c r="C218" i="14"/>
  <c r="H218" i="14"/>
  <c r="G218" i="14"/>
  <c r="D218" i="14"/>
  <c r="E218" i="14"/>
  <c r="I218" i="14"/>
  <c r="E405" i="14"/>
  <c r="C405" i="14"/>
  <c r="D405" i="14"/>
  <c r="F405" i="14"/>
  <c r="J405" i="14" s="1"/>
  <c r="I405" i="14"/>
  <c r="G405" i="14"/>
  <c r="H405" i="14"/>
  <c r="I394" i="14"/>
  <c r="E394" i="14"/>
  <c r="G394" i="14"/>
  <c r="F394" i="14"/>
  <c r="J394" i="14" s="1"/>
  <c r="C394" i="14"/>
  <c r="D394" i="14"/>
  <c r="H394" i="14"/>
  <c r="F384" i="14"/>
  <c r="J384" i="14" s="1"/>
  <c r="E384" i="14"/>
  <c r="C384" i="14"/>
  <c r="G384" i="14"/>
  <c r="I384" i="14"/>
  <c r="D384" i="14"/>
  <c r="H384" i="14"/>
  <c r="C61" i="11"/>
  <c r="H61" i="11"/>
  <c r="E61" i="11"/>
  <c r="I61" i="11"/>
  <c r="D61" i="11"/>
  <c r="G61" i="11"/>
  <c r="K61" i="11" s="1"/>
  <c r="M61" i="11" s="1"/>
  <c r="F61" i="11"/>
  <c r="J61" i="11" s="1"/>
  <c r="C358" i="14"/>
  <c r="F358" i="14"/>
  <c r="J358" i="14" s="1"/>
  <c r="H358" i="14"/>
  <c r="E358" i="14"/>
  <c r="D358" i="14"/>
  <c r="G358" i="14"/>
  <c r="I358" i="14"/>
  <c r="D144" i="14"/>
  <c r="I144" i="14"/>
  <c r="H144" i="14"/>
  <c r="C144" i="14"/>
  <c r="E144" i="14"/>
  <c r="F144" i="14"/>
  <c r="J144" i="14" s="1"/>
  <c r="G144" i="14"/>
  <c r="F270" i="13"/>
  <c r="J270" i="13" s="1"/>
  <c r="H270" i="13"/>
  <c r="D270" i="13"/>
  <c r="G270" i="13"/>
  <c r="K270" i="13" s="1"/>
  <c r="M270" i="13" s="1"/>
  <c r="C270" i="13"/>
  <c r="E270" i="13"/>
  <c r="I270" i="13"/>
  <c r="E63" i="11"/>
  <c r="C63" i="11"/>
  <c r="F63" i="11"/>
  <c r="J63" i="11" s="1"/>
  <c r="H63" i="11"/>
  <c r="I63" i="11"/>
  <c r="D63" i="11"/>
  <c r="G63" i="11"/>
  <c r="K63" i="11" s="1"/>
  <c r="M63" i="11" s="1"/>
  <c r="E184" i="12"/>
  <c r="D184" i="12"/>
  <c r="F184" i="12"/>
  <c r="J184" i="12" s="1"/>
  <c r="G184" i="12"/>
  <c r="C184" i="12"/>
  <c r="I184" i="12"/>
  <c r="O184" i="12" s="1"/>
  <c r="H184" i="12"/>
  <c r="F58" i="15"/>
  <c r="J58" i="15" s="1"/>
  <c r="D58" i="15"/>
  <c r="H58" i="15"/>
  <c r="C58" i="15"/>
  <c r="G58" i="15"/>
  <c r="E58" i="15"/>
  <c r="I58" i="15"/>
  <c r="M58" i="15" s="1"/>
  <c r="H187" i="13"/>
  <c r="D187" i="13"/>
  <c r="G187" i="13"/>
  <c r="K187" i="13" s="1"/>
  <c r="M187" i="13" s="1"/>
  <c r="C187" i="13"/>
  <c r="F187" i="13"/>
  <c r="J187" i="13" s="1"/>
  <c r="I187" i="13"/>
  <c r="E187" i="13"/>
  <c r="H487" i="14"/>
  <c r="I487" i="14"/>
  <c r="F487" i="14"/>
  <c r="J487" i="14" s="1"/>
  <c r="E487" i="14"/>
  <c r="C487" i="14"/>
  <c r="G487" i="14"/>
  <c r="D487" i="14"/>
  <c r="I263" i="15"/>
  <c r="H263" i="15"/>
  <c r="D263" i="15"/>
  <c r="F263" i="15"/>
  <c r="J263" i="15" s="1"/>
  <c r="G263" i="15"/>
  <c r="C263" i="15"/>
  <c r="E263" i="15"/>
  <c r="D167" i="12"/>
  <c r="I167" i="12"/>
  <c r="O167" i="12" s="1"/>
  <c r="H167" i="12"/>
  <c r="G167" i="12"/>
  <c r="E167" i="12"/>
  <c r="C167" i="12"/>
  <c r="F167" i="12"/>
  <c r="J167" i="12" s="1"/>
  <c r="I114" i="14"/>
  <c r="E114" i="14"/>
  <c r="F114" i="14"/>
  <c r="J114" i="14" s="1"/>
  <c r="H114" i="14"/>
  <c r="C114" i="14"/>
  <c r="G114" i="14"/>
  <c r="D114" i="14"/>
  <c r="E152" i="11"/>
  <c r="I152" i="11"/>
  <c r="G152" i="11"/>
  <c r="K152" i="11" s="1"/>
  <c r="M152" i="11" s="1"/>
  <c r="H152" i="11"/>
  <c r="D152" i="11"/>
  <c r="F152" i="11"/>
  <c r="J152" i="11" s="1"/>
  <c r="C152" i="11"/>
  <c r="E85" i="15"/>
  <c r="D85" i="15"/>
  <c r="G85" i="15"/>
  <c r="H85" i="15"/>
  <c r="C85" i="15"/>
  <c r="I85" i="15"/>
  <c r="F85" i="15"/>
  <c r="J85" i="15" s="1"/>
  <c r="G240" i="11"/>
  <c r="K240" i="11" s="1"/>
  <c r="M240" i="11" s="1"/>
  <c r="F240" i="11"/>
  <c r="J240" i="11" s="1"/>
  <c r="E240" i="11"/>
  <c r="I240" i="11"/>
  <c r="H240" i="11"/>
  <c r="C240" i="11"/>
  <c r="D240" i="11"/>
  <c r="I8" i="13"/>
  <c r="C8" i="13"/>
  <c r="D8" i="13"/>
  <c r="H8" i="13"/>
  <c r="E8" i="13"/>
  <c r="G8" i="13"/>
  <c r="F8" i="13"/>
  <c r="J8" i="13" s="1"/>
  <c r="F72" i="15"/>
  <c r="J72" i="15" s="1"/>
  <c r="H72" i="15"/>
  <c r="G72" i="15"/>
  <c r="I72" i="15"/>
  <c r="D72" i="15"/>
  <c r="E72" i="15"/>
  <c r="C72" i="15"/>
  <c r="F94" i="13"/>
  <c r="J94" i="13" s="1"/>
  <c r="H94" i="13"/>
  <c r="E94" i="13"/>
  <c r="I94" i="13"/>
  <c r="G94" i="13"/>
  <c r="K94" i="13" s="1"/>
  <c r="M94" i="13" s="1"/>
  <c r="D94" i="13"/>
  <c r="C94" i="13"/>
  <c r="G81" i="13"/>
  <c r="K81" i="13" s="1"/>
  <c r="M81" i="13" s="1"/>
  <c r="H81" i="13"/>
  <c r="E81" i="13"/>
  <c r="F81" i="13"/>
  <c r="J81" i="13" s="1"/>
  <c r="C81" i="13"/>
  <c r="D81" i="13"/>
  <c r="I81" i="13"/>
  <c r="F257" i="13"/>
  <c r="J257" i="13" s="1"/>
  <c r="E257" i="13"/>
  <c r="H257" i="13"/>
  <c r="I257" i="13"/>
  <c r="G257" i="13"/>
  <c r="K257" i="13" s="1"/>
  <c r="M257" i="13" s="1"/>
  <c r="C257" i="13"/>
  <c r="D257" i="13"/>
  <c r="G301" i="14"/>
  <c r="I301" i="14"/>
  <c r="H301" i="14"/>
  <c r="F301" i="14"/>
  <c r="J301" i="14" s="1"/>
  <c r="E301" i="14"/>
  <c r="D301" i="14"/>
  <c r="C301" i="14"/>
  <c r="F236" i="11"/>
  <c r="J236" i="11" s="1"/>
  <c r="I236" i="11"/>
  <c r="H236" i="11"/>
  <c r="G236" i="11"/>
  <c r="K236" i="11" s="1"/>
  <c r="M236" i="11" s="1"/>
  <c r="E236" i="11"/>
  <c r="C236" i="11"/>
  <c r="D236" i="11"/>
  <c r="H6" i="15"/>
  <c r="E6" i="15"/>
  <c r="D6" i="15"/>
  <c r="G6" i="15"/>
  <c r="I6" i="15"/>
  <c r="C6" i="15"/>
  <c r="F6" i="15"/>
  <c r="J6" i="15" s="1"/>
  <c r="G40" i="13"/>
  <c r="F40" i="13"/>
  <c r="J40" i="13" s="1"/>
  <c r="I40" i="13"/>
  <c r="E40" i="13"/>
  <c r="D40" i="13"/>
  <c r="H40" i="13"/>
  <c r="C40" i="13"/>
  <c r="H212" i="13"/>
  <c r="F212" i="13"/>
  <c r="J212" i="13" s="1"/>
  <c r="G212" i="13"/>
  <c r="K212" i="13" s="1"/>
  <c r="M212" i="13" s="1"/>
  <c r="C212" i="13"/>
  <c r="D212" i="13"/>
  <c r="E212" i="13"/>
  <c r="I212" i="13"/>
  <c r="H126" i="14"/>
  <c r="C126" i="14"/>
  <c r="F126" i="14"/>
  <c r="J126" i="14" s="1"/>
  <c r="G126" i="14"/>
  <c r="I126" i="14"/>
  <c r="D126" i="14"/>
  <c r="E126" i="14"/>
  <c r="H261" i="11"/>
  <c r="D261" i="11"/>
  <c r="G261" i="11"/>
  <c r="K261" i="11" s="1"/>
  <c r="M261" i="11" s="1"/>
  <c r="I261" i="11"/>
  <c r="C261" i="11"/>
  <c r="F261" i="11"/>
  <c r="J261" i="11" s="1"/>
  <c r="E261" i="11"/>
  <c r="E206" i="13"/>
  <c r="C206" i="13"/>
  <c r="D206" i="13"/>
  <c r="H206" i="13"/>
  <c r="F206" i="13"/>
  <c r="J206" i="13" s="1"/>
  <c r="I206" i="13"/>
  <c r="G206" i="13"/>
  <c r="K206" i="13" s="1"/>
  <c r="M206" i="13" s="1"/>
  <c r="I144" i="12"/>
  <c r="O144" i="12" s="1"/>
  <c r="F144" i="12"/>
  <c r="J144" i="12" s="1"/>
  <c r="C144" i="12"/>
  <c r="D144" i="12"/>
  <c r="G144" i="12"/>
  <c r="H144" i="12"/>
  <c r="E144" i="12"/>
  <c r="E20" i="13"/>
  <c r="F20" i="13"/>
  <c r="J20" i="13" s="1"/>
  <c r="D20" i="13"/>
  <c r="C20" i="13"/>
  <c r="H20" i="13"/>
  <c r="I20" i="13"/>
  <c r="G20" i="13"/>
  <c r="G240" i="13"/>
  <c r="K240" i="13" s="1"/>
  <c r="M240" i="13" s="1"/>
  <c r="E240" i="13"/>
  <c r="H240" i="13"/>
  <c r="F240" i="13"/>
  <c r="J240" i="13" s="1"/>
  <c r="C240" i="13"/>
  <c r="D240" i="13"/>
  <c r="I240" i="13"/>
  <c r="G277" i="14"/>
  <c r="H277" i="14"/>
  <c r="I277" i="14"/>
  <c r="E277" i="14"/>
  <c r="F277" i="14"/>
  <c r="J277" i="14" s="1"/>
  <c r="D277" i="14"/>
  <c r="C277" i="14"/>
  <c r="C412" i="14"/>
  <c r="D412" i="14"/>
  <c r="G412" i="14"/>
  <c r="E412" i="14"/>
  <c r="H412" i="14"/>
  <c r="I412" i="14"/>
  <c r="F412" i="14"/>
  <c r="J412" i="14" s="1"/>
  <c r="D174" i="11"/>
  <c r="E174" i="11"/>
  <c r="C174" i="11"/>
  <c r="I174" i="11"/>
  <c r="H174" i="11"/>
  <c r="F174" i="11"/>
  <c r="J174" i="11" s="1"/>
  <c r="G174" i="11"/>
  <c r="K174" i="11" s="1"/>
  <c r="M174" i="11" s="1"/>
  <c r="G314" i="14"/>
  <c r="E314" i="14"/>
  <c r="D314" i="14"/>
  <c r="C314" i="14"/>
  <c r="F314" i="14"/>
  <c r="J314" i="14" s="1"/>
  <c r="H314" i="14"/>
  <c r="I314" i="14"/>
  <c r="E17" i="15"/>
  <c r="F17" i="15"/>
  <c r="J17" i="15" s="1"/>
  <c r="I17" i="15"/>
  <c r="H17" i="15"/>
  <c r="G17" i="15"/>
  <c r="D17" i="15"/>
  <c r="C17" i="15"/>
  <c r="I24" i="13"/>
  <c r="G24" i="13"/>
  <c r="E24" i="13"/>
  <c r="D24" i="13"/>
  <c r="F24" i="13"/>
  <c r="J24" i="13" s="1"/>
  <c r="C24" i="13"/>
  <c r="H24" i="13"/>
  <c r="G88" i="15"/>
  <c r="D88" i="15"/>
  <c r="H88" i="15"/>
  <c r="E88" i="15"/>
  <c r="C88" i="15"/>
  <c r="I88" i="15"/>
  <c r="F88" i="15"/>
  <c r="J88" i="15" s="1"/>
  <c r="F230" i="14"/>
  <c r="J230" i="14" s="1"/>
  <c r="I230" i="14"/>
  <c r="H230" i="14"/>
  <c r="G230" i="14"/>
  <c r="C230" i="14"/>
  <c r="D230" i="14"/>
  <c r="E230" i="14"/>
  <c r="G209" i="12"/>
  <c r="H209" i="12"/>
  <c r="D209" i="12"/>
  <c r="C209" i="12"/>
  <c r="F209" i="12"/>
  <c r="J209" i="12" s="1"/>
  <c r="E209" i="12"/>
  <c r="I209" i="12"/>
  <c r="O209" i="12" s="1"/>
  <c r="F210" i="15"/>
  <c r="J210" i="15" s="1"/>
  <c r="G210" i="15"/>
  <c r="C210" i="15"/>
  <c r="H210" i="15"/>
  <c r="E210" i="15"/>
  <c r="I210" i="15"/>
  <c r="D210" i="15"/>
  <c r="D7" i="12"/>
  <c r="C7" i="12"/>
  <c r="I7" i="12"/>
  <c r="O7" i="12" s="1"/>
  <c r="F7" i="12"/>
  <c r="J7" i="12" s="1"/>
  <c r="H7" i="12"/>
  <c r="E7" i="12"/>
  <c r="G7" i="12"/>
  <c r="C248" i="12"/>
  <c r="I248" i="12"/>
  <c r="O248" i="12" s="1"/>
  <c r="D248" i="12"/>
  <c r="F248" i="12"/>
  <c r="J248" i="12" s="1"/>
  <c r="G248" i="12"/>
  <c r="E248" i="12"/>
  <c r="H248" i="12"/>
  <c r="G117" i="15"/>
  <c r="C117" i="15"/>
  <c r="D117" i="15"/>
  <c r="I117" i="15"/>
  <c r="F117" i="15"/>
  <c r="J117" i="15" s="1"/>
  <c r="H117" i="15"/>
  <c r="E117" i="15"/>
  <c r="F230" i="15"/>
  <c r="J230" i="15" s="1"/>
  <c r="G230" i="15"/>
  <c r="D230" i="15"/>
  <c r="C230" i="15"/>
  <c r="H230" i="15"/>
  <c r="E230" i="15"/>
  <c r="I230" i="15"/>
  <c r="F150" i="13"/>
  <c r="J150" i="13" s="1"/>
  <c r="H150" i="13"/>
  <c r="D150" i="13"/>
  <c r="E150" i="13"/>
  <c r="C150" i="13"/>
  <c r="G150" i="13"/>
  <c r="K150" i="13" s="1"/>
  <c r="M150" i="13" s="1"/>
  <c r="I150" i="13"/>
  <c r="I68" i="15"/>
  <c r="F68" i="15"/>
  <c r="J68" i="15" s="1"/>
  <c r="H68" i="15"/>
  <c r="D68" i="15"/>
  <c r="G68" i="15"/>
  <c r="E68" i="15"/>
  <c r="C68" i="15"/>
  <c r="G107" i="13"/>
  <c r="K107" i="13" s="1"/>
  <c r="M107" i="13" s="1"/>
  <c r="H107" i="13"/>
  <c r="I107" i="13"/>
  <c r="E107" i="13"/>
  <c r="F107" i="13"/>
  <c r="J107" i="13" s="1"/>
  <c r="D107" i="13"/>
  <c r="C107" i="13"/>
  <c r="H450" i="14"/>
  <c r="C450" i="14"/>
  <c r="D450" i="14"/>
  <c r="I450" i="14"/>
  <c r="F450" i="14"/>
  <c r="J450" i="14" s="1"/>
  <c r="E450" i="14"/>
  <c r="G450" i="14"/>
  <c r="D167" i="13"/>
  <c r="E167" i="13"/>
  <c r="I167" i="13"/>
  <c r="F167" i="13"/>
  <c r="J167" i="13" s="1"/>
  <c r="C167" i="13"/>
  <c r="H167" i="13"/>
  <c r="G167" i="13"/>
  <c r="K167" i="13" s="1"/>
  <c r="M167" i="13" s="1"/>
  <c r="C266" i="13"/>
  <c r="D266" i="13"/>
  <c r="E266" i="13"/>
  <c r="F266" i="13"/>
  <c r="J266" i="13" s="1"/>
  <c r="G266" i="13"/>
  <c r="K266" i="13" s="1"/>
  <c r="M266" i="13" s="1"/>
  <c r="H266" i="13"/>
  <c r="I266" i="13"/>
  <c r="C397" i="14"/>
  <c r="I397" i="14"/>
  <c r="G397" i="14"/>
  <c r="D397" i="14"/>
  <c r="E397" i="14"/>
  <c r="F397" i="14"/>
  <c r="J397" i="14" s="1"/>
  <c r="H397" i="14"/>
  <c r="F95" i="11"/>
  <c r="J95" i="11" s="1"/>
  <c r="D95" i="11"/>
  <c r="C95" i="11"/>
  <c r="H95" i="11"/>
  <c r="I95" i="11"/>
  <c r="G95" i="11"/>
  <c r="E95" i="11"/>
  <c r="H101" i="12"/>
  <c r="D101" i="12"/>
  <c r="I101" i="12"/>
  <c r="O101" i="12" s="1"/>
  <c r="E101" i="12"/>
  <c r="C101" i="12"/>
  <c r="G101" i="12"/>
  <c r="F101" i="12"/>
  <c r="J101" i="12" s="1"/>
  <c r="E20" i="11"/>
  <c r="I20" i="11"/>
  <c r="D20" i="11"/>
  <c r="C20" i="11"/>
  <c r="H20" i="11"/>
  <c r="G20" i="11"/>
  <c r="K20" i="11" s="1"/>
  <c r="M20" i="11" s="1"/>
  <c r="F20" i="11"/>
  <c r="J20" i="11" s="1"/>
  <c r="E133" i="14"/>
  <c r="F133" i="14"/>
  <c r="J133" i="14" s="1"/>
  <c r="I133" i="14"/>
  <c r="C133" i="14"/>
  <c r="H133" i="14"/>
  <c r="D133" i="14"/>
  <c r="G133" i="14"/>
  <c r="C281" i="12"/>
  <c r="H281" i="12"/>
  <c r="G281" i="12"/>
  <c r="I281" i="12"/>
  <c r="O281" i="12" s="1"/>
  <c r="D281" i="12"/>
  <c r="E281" i="12"/>
  <c r="F281" i="12"/>
  <c r="J281" i="12" s="1"/>
  <c r="D170" i="12"/>
  <c r="F170" i="12"/>
  <c r="J170" i="12" s="1"/>
  <c r="I170" i="12"/>
  <c r="O170" i="12" s="1"/>
  <c r="G170" i="12"/>
  <c r="C170" i="12"/>
  <c r="H170" i="12"/>
  <c r="E170" i="12"/>
  <c r="E145" i="14"/>
  <c r="F145" i="14"/>
  <c r="J145" i="14" s="1"/>
  <c r="C145" i="14"/>
  <c r="H145" i="14"/>
  <c r="D145" i="14"/>
  <c r="G145" i="14"/>
  <c r="I145" i="14"/>
  <c r="E466" i="14"/>
  <c r="G466" i="14"/>
  <c r="C466" i="14"/>
  <c r="D466" i="14"/>
  <c r="F466" i="14"/>
  <c r="J466" i="14" s="1"/>
  <c r="I466" i="14"/>
  <c r="H466" i="14"/>
  <c r="D186" i="11"/>
  <c r="H186" i="11"/>
  <c r="G186" i="11"/>
  <c r="K186" i="11" s="1"/>
  <c r="M186" i="11" s="1"/>
  <c r="E186" i="11"/>
  <c r="F186" i="11"/>
  <c r="J186" i="11" s="1"/>
  <c r="C186" i="11"/>
  <c r="I186" i="11"/>
  <c r="I175" i="12"/>
  <c r="O175" i="12" s="1"/>
  <c r="G175" i="12"/>
  <c r="F175" i="12"/>
  <c r="J175" i="12" s="1"/>
  <c r="E175" i="12"/>
  <c r="H175" i="12"/>
  <c r="C175" i="12"/>
  <c r="D175" i="12"/>
  <c r="I239" i="11"/>
  <c r="F239" i="11"/>
  <c r="J239" i="11" s="1"/>
  <c r="H239" i="11"/>
  <c r="G239" i="11"/>
  <c r="K239" i="11" s="1"/>
  <c r="M239" i="11" s="1"/>
  <c r="C239" i="11"/>
  <c r="E239" i="11"/>
  <c r="D239" i="11"/>
  <c r="F284" i="15"/>
  <c r="J284" i="15" s="1"/>
  <c r="C284" i="15"/>
  <c r="H284" i="15"/>
  <c r="G284" i="15"/>
  <c r="D284" i="15"/>
  <c r="E284" i="15"/>
  <c r="I284" i="15"/>
  <c r="I202" i="11"/>
  <c r="D202" i="11"/>
  <c r="F202" i="11"/>
  <c r="J202" i="11" s="1"/>
  <c r="C202" i="11"/>
  <c r="E202" i="11"/>
  <c r="H202" i="11"/>
  <c r="G202" i="11"/>
  <c r="K202" i="11" s="1"/>
  <c r="M202" i="11" s="1"/>
  <c r="I109" i="15"/>
  <c r="D109" i="15"/>
  <c r="E109" i="15"/>
  <c r="C109" i="15"/>
  <c r="H109" i="15"/>
  <c r="F109" i="15"/>
  <c r="J109" i="15" s="1"/>
  <c r="G109" i="15"/>
  <c r="F115" i="11"/>
  <c r="J115" i="11" s="1"/>
  <c r="I115" i="11"/>
  <c r="D115" i="11"/>
  <c r="G115" i="11"/>
  <c r="K115" i="11" s="1"/>
  <c r="M115" i="11" s="1"/>
  <c r="E115" i="11"/>
  <c r="C115" i="11"/>
  <c r="H115" i="11"/>
  <c r="H149" i="11"/>
  <c r="D149" i="11"/>
  <c r="E149" i="11"/>
  <c r="I149" i="11"/>
  <c r="G149" i="11"/>
  <c r="K149" i="11" s="1"/>
  <c r="M149" i="11" s="1"/>
  <c r="C149" i="11"/>
  <c r="F149" i="11"/>
  <c r="J149" i="11" s="1"/>
  <c r="H399" i="14"/>
  <c r="E399" i="14"/>
  <c r="C399" i="14"/>
  <c r="F399" i="14"/>
  <c r="J399" i="14" s="1"/>
  <c r="G399" i="14"/>
  <c r="D399" i="14"/>
  <c r="I399" i="14"/>
  <c r="G296" i="14"/>
  <c r="I296" i="14"/>
  <c r="E296" i="14"/>
  <c r="F296" i="14"/>
  <c r="J296" i="14" s="1"/>
  <c r="D296" i="14"/>
  <c r="C296" i="14"/>
  <c r="H296" i="14"/>
  <c r="H294" i="12"/>
  <c r="C294" i="12"/>
  <c r="D294" i="12"/>
  <c r="G294" i="12"/>
  <c r="E294" i="12"/>
  <c r="I294" i="12"/>
  <c r="O294" i="12" s="1"/>
  <c r="F294" i="12"/>
  <c r="J294" i="12" s="1"/>
  <c r="D35" i="15"/>
  <c r="H35" i="15"/>
  <c r="I35" i="15"/>
  <c r="F35" i="15"/>
  <c r="J35" i="15" s="1"/>
  <c r="C35" i="15"/>
  <c r="E35" i="15"/>
  <c r="G35" i="15"/>
  <c r="F131" i="14"/>
  <c r="J131" i="14" s="1"/>
  <c r="E131" i="14"/>
  <c r="C131" i="14"/>
  <c r="G131" i="14"/>
  <c r="D131" i="14"/>
  <c r="I131" i="14"/>
  <c r="H131" i="14"/>
  <c r="D265" i="13"/>
  <c r="C265" i="13"/>
  <c r="I265" i="13"/>
  <c r="H265" i="13"/>
  <c r="E265" i="13"/>
  <c r="G265" i="13"/>
  <c r="K265" i="13" s="1"/>
  <c r="M265" i="13" s="1"/>
  <c r="F265" i="13"/>
  <c r="J265" i="13" s="1"/>
  <c r="D211" i="13"/>
  <c r="E211" i="13"/>
  <c r="H211" i="13"/>
  <c r="G211" i="13"/>
  <c r="K211" i="13" s="1"/>
  <c r="M211" i="13" s="1"/>
  <c r="F211" i="13"/>
  <c r="J211" i="13" s="1"/>
  <c r="I211" i="13"/>
  <c r="C211" i="13"/>
  <c r="C240" i="14"/>
  <c r="D240" i="14"/>
  <c r="H240" i="14"/>
  <c r="I240" i="14"/>
  <c r="E240" i="14"/>
  <c r="G240" i="14"/>
  <c r="F240" i="14"/>
  <c r="J240" i="14" s="1"/>
  <c r="E188" i="12"/>
  <c r="I188" i="12"/>
  <c r="O188" i="12" s="1"/>
  <c r="C188" i="12"/>
  <c r="F188" i="12"/>
  <c r="J188" i="12" s="1"/>
  <c r="D188" i="12"/>
  <c r="H188" i="12"/>
  <c r="G188" i="12"/>
  <c r="F68" i="13"/>
  <c r="J68" i="13" s="1"/>
  <c r="I68" i="13"/>
  <c r="D68" i="13"/>
  <c r="C68" i="13"/>
  <c r="G68" i="13"/>
  <c r="K68" i="13" s="1"/>
  <c r="M68" i="13" s="1"/>
  <c r="E68" i="13"/>
  <c r="H68" i="13"/>
  <c r="D383" i="14"/>
  <c r="F383" i="14"/>
  <c r="J383" i="14" s="1"/>
  <c r="I383" i="14"/>
  <c r="H383" i="14"/>
  <c r="C383" i="14"/>
  <c r="G383" i="14"/>
  <c r="E383" i="14"/>
  <c r="C91" i="13"/>
  <c r="I91" i="13"/>
  <c r="F91" i="13"/>
  <c r="J91" i="13" s="1"/>
  <c r="G91" i="13"/>
  <c r="K91" i="13" s="1"/>
  <c r="M91" i="13" s="1"/>
  <c r="H91" i="13"/>
  <c r="E91" i="13"/>
  <c r="D91" i="13"/>
  <c r="C262" i="11"/>
  <c r="E262" i="11"/>
  <c r="D262" i="11"/>
  <c r="H262" i="11"/>
  <c r="I262" i="11"/>
  <c r="G262" i="11"/>
  <c r="K262" i="11" s="1"/>
  <c r="M262" i="11" s="1"/>
  <c r="F262" i="11"/>
  <c r="J262" i="11" s="1"/>
  <c r="D90" i="11"/>
  <c r="G90" i="11"/>
  <c r="E90" i="11"/>
  <c r="F90" i="11"/>
  <c r="J90" i="11" s="1"/>
  <c r="I90" i="11"/>
  <c r="C90" i="11"/>
  <c r="H90" i="11"/>
  <c r="I282" i="14"/>
  <c r="E282" i="14"/>
  <c r="H282" i="14"/>
  <c r="F282" i="14"/>
  <c r="J282" i="14" s="1"/>
  <c r="D282" i="14"/>
  <c r="G282" i="14"/>
  <c r="C282" i="14"/>
  <c r="D410" i="14"/>
  <c r="F410" i="14"/>
  <c r="J410" i="14" s="1"/>
  <c r="G410" i="14"/>
  <c r="E410" i="14"/>
  <c r="I410" i="14"/>
  <c r="H410" i="14"/>
  <c r="C410" i="14"/>
  <c r="E185" i="11"/>
  <c r="I185" i="11"/>
  <c r="D185" i="11"/>
  <c r="F185" i="11"/>
  <c r="J185" i="11" s="1"/>
  <c r="G185" i="11"/>
  <c r="K185" i="11" s="1"/>
  <c r="M185" i="11" s="1"/>
  <c r="H185" i="11"/>
  <c r="C185" i="11"/>
  <c r="G173" i="12"/>
  <c r="F173" i="12"/>
  <c r="J173" i="12" s="1"/>
  <c r="E173" i="12"/>
  <c r="I173" i="12"/>
  <c r="O173" i="12" s="1"/>
  <c r="D173" i="12"/>
  <c r="C173" i="12"/>
  <c r="H173" i="12"/>
  <c r="F286" i="11"/>
  <c r="J286" i="11" s="1"/>
  <c r="D286" i="11"/>
  <c r="E286" i="11"/>
  <c r="C286" i="11"/>
  <c r="I286" i="11"/>
  <c r="H286" i="11"/>
  <c r="G286" i="11"/>
  <c r="K286" i="11" s="1"/>
  <c r="M286" i="11" s="1"/>
  <c r="H285" i="14"/>
  <c r="F285" i="14"/>
  <c r="J285" i="14" s="1"/>
  <c r="C285" i="14"/>
  <c r="D285" i="14"/>
  <c r="E285" i="14"/>
  <c r="I285" i="14"/>
  <c r="G285" i="14"/>
  <c r="E165" i="11"/>
  <c r="D165" i="11"/>
  <c r="F165" i="11"/>
  <c r="J165" i="11" s="1"/>
  <c r="C165" i="11"/>
  <c r="G165" i="11"/>
  <c r="K165" i="11" s="1"/>
  <c r="M165" i="11" s="1"/>
  <c r="I165" i="11"/>
  <c r="H165" i="11"/>
  <c r="G134" i="11"/>
  <c r="K134" i="11" s="1"/>
  <c r="M134" i="11" s="1"/>
  <c r="E134" i="11"/>
  <c r="H134" i="11"/>
  <c r="I134" i="11"/>
  <c r="D134" i="11"/>
  <c r="F134" i="11"/>
  <c r="J134" i="11" s="1"/>
  <c r="C134" i="11"/>
  <c r="F25" i="11"/>
  <c r="J25" i="11" s="1"/>
  <c r="C25" i="11"/>
  <c r="I25" i="11"/>
  <c r="E25" i="11"/>
  <c r="H25" i="11"/>
  <c r="D25" i="11"/>
  <c r="G25" i="11"/>
  <c r="K25" i="11" s="1"/>
  <c r="M25" i="11" s="1"/>
  <c r="H143" i="12"/>
  <c r="C143" i="12"/>
  <c r="E143" i="12"/>
  <c r="I143" i="12"/>
  <c r="O143" i="12" s="1"/>
  <c r="G143" i="12"/>
  <c r="D143" i="12"/>
  <c r="F143" i="12"/>
  <c r="J143" i="12" s="1"/>
  <c r="C152" i="12"/>
  <c r="I152" i="12"/>
  <c r="O152" i="12" s="1"/>
  <c r="G152" i="12"/>
  <c r="E152" i="12"/>
  <c r="F152" i="12"/>
  <c r="J152" i="12" s="1"/>
  <c r="D152" i="12"/>
  <c r="H152" i="12"/>
  <c r="G147" i="13"/>
  <c r="K147" i="13" s="1"/>
  <c r="M147" i="13" s="1"/>
  <c r="C147" i="13"/>
  <c r="E147" i="13"/>
  <c r="H147" i="13"/>
  <c r="D147" i="13"/>
  <c r="F147" i="13"/>
  <c r="J147" i="13" s="1"/>
  <c r="I147" i="13"/>
  <c r="D93" i="11"/>
  <c r="C93" i="11"/>
  <c r="E93" i="11"/>
  <c r="F93" i="11"/>
  <c r="J93" i="11" s="1"/>
  <c r="G93" i="11"/>
  <c r="K93" i="11" s="1"/>
  <c r="M93" i="11" s="1"/>
  <c r="I93" i="11"/>
  <c r="H93" i="11"/>
  <c r="E281" i="13"/>
  <c r="H281" i="13"/>
  <c r="I281" i="13"/>
  <c r="C281" i="13"/>
  <c r="G281" i="13"/>
  <c r="K281" i="13" s="1"/>
  <c r="M281" i="13" s="1"/>
  <c r="F281" i="13"/>
  <c r="J281" i="13" s="1"/>
  <c r="D281" i="13"/>
  <c r="D134" i="15"/>
  <c r="C134" i="15"/>
  <c r="F134" i="15"/>
  <c r="J134" i="15" s="1"/>
  <c r="H134" i="15"/>
  <c r="E134" i="15"/>
  <c r="I134" i="15"/>
  <c r="G134" i="15"/>
  <c r="F177" i="13"/>
  <c r="J177" i="13" s="1"/>
  <c r="I177" i="13"/>
  <c r="H177" i="13"/>
  <c r="G177" i="13"/>
  <c r="K177" i="13" s="1"/>
  <c r="M177" i="13" s="1"/>
  <c r="E177" i="13"/>
  <c r="D177" i="13"/>
  <c r="C177" i="13"/>
  <c r="F130" i="11"/>
  <c r="J130" i="11" s="1"/>
  <c r="D130" i="11"/>
  <c r="I130" i="11"/>
  <c r="C130" i="11"/>
  <c r="E130" i="11"/>
  <c r="G130" i="11"/>
  <c r="K130" i="11" s="1"/>
  <c r="M130" i="11" s="1"/>
  <c r="H130" i="11"/>
  <c r="C40" i="14"/>
  <c r="G40" i="14"/>
  <c r="E40" i="14"/>
  <c r="H40" i="14"/>
  <c r="I40" i="14"/>
  <c r="D40" i="14"/>
  <c r="F40" i="14"/>
  <c r="J40" i="14" s="1"/>
  <c r="C41" i="13"/>
  <c r="I41" i="13"/>
  <c r="E41" i="13"/>
  <c r="F41" i="13"/>
  <c r="J41" i="13" s="1"/>
  <c r="D41" i="13"/>
  <c r="G41" i="13"/>
  <c r="H41" i="13"/>
  <c r="E50" i="12"/>
  <c r="G50" i="12"/>
  <c r="I50" i="12"/>
  <c r="O50" i="12" s="1"/>
  <c r="C50" i="12"/>
  <c r="F50" i="12"/>
  <c r="J50" i="12" s="1"/>
  <c r="H50" i="12"/>
  <c r="D50" i="12"/>
  <c r="G255" i="15"/>
  <c r="F255" i="15"/>
  <c r="J255" i="15" s="1"/>
  <c r="D255" i="15"/>
  <c r="I255" i="15"/>
  <c r="H255" i="15"/>
  <c r="E255" i="15"/>
  <c r="C255" i="15"/>
  <c r="I258" i="13"/>
  <c r="F258" i="13"/>
  <c r="J258" i="13" s="1"/>
  <c r="H258" i="13"/>
  <c r="C258" i="13"/>
  <c r="D258" i="13"/>
  <c r="E258" i="13"/>
  <c r="G258" i="13"/>
  <c r="K258" i="13" s="1"/>
  <c r="M258" i="13" s="1"/>
  <c r="H172" i="13"/>
  <c r="E172" i="13"/>
  <c r="F172" i="13"/>
  <c r="J172" i="13" s="1"/>
  <c r="G172" i="13"/>
  <c r="K172" i="13" s="1"/>
  <c r="M172" i="13" s="1"/>
  <c r="C172" i="13"/>
  <c r="I172" i="13"/>
  <c r="D172" i="13"/>
  <c r="I116" i="12"/>
  <c r="O116" i="12" s="1"/>
  <c r="H116" i="12"/>
  <c r="F116" i="12"/>
  <c r="J116" i="12" s="1"/>
  <c r="G116" i="12"/>
  <c r="D116" i="12"/>
  <c r="E116" i="12"/>
  <c r="C116" i="12"/>
  <c r="H177" i="11"/>
  <c r="G177" i="11"/>
  <c r="K177" i="11" s="1"/>
  <c r="M177" i="11" s="1"/>
  <c r="C177" i="11"/>
  <c r="F177" i="11"/>
  <c r="J177" i="11" s="1"/>
  <c r="D177" i="11"/>
  <c r="I177" i="11"/>
  <c r="E177" i="11"/>
  <c r="H160" i="15"/>
  <c r="D160" i="15"/>
  <c r="G160" i="15"/>
  <c r="F160" i="15"/>
  <c r="J160" i="15" s="1"/>
  <c r="E160" i="15"/>
  <c r="I160" i="15"/>
  <c r="C160" i="15"/>
  <c r="G237" i="12"/>
  <c r="D237" i="12"/>
  <c r="F237" i="12"/>
  <c r="J237" i="12" s="1"/>
  <c r="C237" i="12"/>
  <c r="H237" i="12"/>
  <c r="I237" i="12"/>
  <c r="O237" i="12" s="1"/>
  <c r="E237" i="12"/>
  <c r="C39" i="15"/>
  <c r="G39" i="15"/>
  <c r="I39" i="15"/>
  <c r="F39" i="15"/>
  <c r="J39" i="15" s="1"/>
  <c r="H39" i="15"/>
  <c r="D39" i="15"/>
  <c r="E39" i="15"/>
  <c r="F390" i="14"/>
  <c r="J390" i="14" s="1"/>
  <c r="C390" i="14"/>
  <c r="I390" i="14"/>
  <c r="H390" i="14"/>
  <c r="D390" i="14"/>
  <c r="E390" i="14"/>
  <c r="G390" i="14"/>
  <c r="H125" i="11"/>
  <c r="F125" i="11"/>
  <c r="J125" i="11" s="1"/>
  <c r="G125" i="11"/>
  <c r="K125" i="11" s="1"/>
  <c r="M125" i="11" s="1"/>
  <c r="D125" i="11"/>
  <c r="I125" i="11"/>
  <c r="C125" i="11"/>
  <c r="E125" i="11"/>
  <c r="I212" i="12"/>
  <c r="O212" i="12" s="1"/>
  <c r="G212" i="12"/>
  <c r="H212" i="12"/>
  <c r="F212" i="12"/>
  <c r="J212" i="12" s="1"/>
  <c r="D212" i="12"/>
  <c r="E212" i="12"/>
  <c r="C212" i="12"/>
  <c r="G153" i="14"/>
  <c r="I153" i="14"/>
  <c r="D153" i="14"/>
  <c r="C153" i="14"/>
  <c r="F153" i="14"/>
  <c r="J153" i="14" s="1"/>
  <c r="H153" i="14"/>
  <c r="E153" i="14"/>
  <c r="C273" i="15"/>
  <c r="D273" i="15"/>
  <c r="H273" i="15"/>
  <c r="E273" i="15"/>
  <c r="F273" i="15"/>
  <c r="J273" i="15" s="1"/>
  <c r="I273" i="15"/>
  <c r="G273" i="15"/>
  <c r="E172" i="15"/>
  <c r="C172" i="15"/>
  <c r="H172" i="15"/>
  <c r="D172" i="15"/>
  <c r="I172" i="15"/>
  <c r="G172" i="15"/>
  <c r="F172" i="15"/>
  <c r="J172" i="15" s="1"/>
  <c r="E118" i="12"/>
  <c r="D118" i="12"/>
  <c r="F118" i="12"/>
  <c r="J118" i="12" s="1"/>
  <c r="H118" i="12"/>
  <c r="I118" i="12"/>
  <c r="O118" i="12" s="1"/>
  <c r="G118" i="12"/>
  <c r="C118" i="12"/>
  <c r="I134" i="13"/>
  <c r="H134" i="13"/>
  <c r="E134" i="13"/>
  <c r="C134" i="13"/>
  <c r="D134" i="13"/>
  <c r="F134" i="13"/>
  <c r="J134" i="13" s="1"/>
  <c r="G134" i="13"/>
  <c r="K134" i="13" s="1"/>
  <c r="M134" i="13" s="1"/>
  <c r="G277" i="13"/>
  <c r="K277" i="13" s="1"/>
  <c r="M277" i="13" s="1"/>
  <c r="I277" i="13"/>
  <c r="D277" i="13"/>
  <c r="C277" i="13"/>
  <c r="E277" i="13"/>
  <c r="H277" i="13"/>
  <c r="F277" i="13"/>
  <c r="J277" i="13" s="1"/>
  <c r="E302" i="15"/>
  <c r="D302" i="15"/>
  <c r="H302" i="15"/>
  <c r="F302" i="15"/>
  <c r="J302" i="15" s="1"/>
  <c r="I302" i="15"/>
  <c r="C302" i="15"/>
  <c r="G302" i="15"/>
  <c r="H166" i="12"/>
  <c r="F166" i="12"/>
  <c r="J166" i="12" s="1"/>
  <c r="E166" i="12"/>
  <c r="D166" i="12"/>
  <c r="I166" i="12"/>
  <c r="O166" i="12" s="1"/>
  <c r="G166" i="12"/>
  <c r="C166" i="12"/>
  <c r="F293" i="11"/>
  <c r="J293" i="11" s="1"/>
  <c r="C293" i="11"/>
  <c r="H293" i="11"/>
  <c r="I293" i="11"/>
  <c r="G293" i="11"/>
  <c r="K293" i="11" s="1"/>
  <c r="M293" i="11" s="1"/>
  <c r="D293" i="11"/>
  <c r="E293" i="11"/>
  <c r="H264" i="11"/>
  <c r="C264" i="11"/>
  <c r="G264" i="11"/>
  <c r="K264" i="11" s="1"/>
  <c r="M264" i="11" s="1"/>
  <c r="I264" i="11"/>
  <c r="D264" i="11"/>
  <c r="F264" i="11"/>
  <c r="J264" i="11" s="1"/>
  <c r="E264" i="11"/>
  <c r="I285" i="13"/>
  <c r="H285" i="13"/>
  <c r="C285" i="13"/>
  <c r="D285" i="13"/>
  <c r="F285" i="13"/>
  <c r="J285" i="13" s="1"/>
  <c r="G285" i="13"/>
  <c r="K285" i="13" s="1"/>
  <c r="M285" i="13" s="1"/>
  <c r="E285" i="13"/>
  <c r="H25" i="12"/>
  <c r="I25" i="12"/>
  <c r="O25" i="12" s="1"/>
  <c r="C25" i="12"/>
  <c r="F25" i="12"/>
  <c r="J25" i="12" s="1"/>
  <c r="E25" i="12"/>
  <c r="G25" i="12"/>
  <c r="D25" i="12"/>
  <c r="H428" i="14"/>
  <c r="I428" i="14"/>
  <c r="C428" i="14"/>
  <c r="E428" i="14"/>
  <c r="F428" i="14"/>
  <c r="J428" i="14" s="1"/>
  <c r="D428" i="14"/>
  <c r="G428" i="14"/>
  <c r="D26" i="11"/>
  <c r="I26" i="11"/>
  <c r="H26" i="11"/>
  <c r="F26" i="11"/>
  <c r="J26" i="11" s="1"/>
  <c r="G26" i="11"/>
  <c r="K26" i="11" s="1"/>
  <c r="M26" i="11" s="1"/>
  <c r="C26" i="11"/>
  <c r="E26" i="11"/>
  <c r="C15" i="11"/>
  <c r="H15" i="11"/>
  <c r="G15" i="11"/>
  <c r="D15" i="11"/>
  <c r="E15" i="11"/>
  <c r="I15" i="11"/>
  <c r="F15" i="11"/>
  <c r="J15" i="11" s="1"/>
  <c r="E85" i="11"/>
  <c r="G85" i="11"/>
  <c r="K85" i="11" s="1"/>
  <c r="M85" i="11" s="1"/>
  <c r="F85" i="11"/>
  <c r="J85" i="11" s="1"/>
  <c r="H85" i="11"/>
  <c r="I85" i="11"/>
  <c r="C85" i="11"/>
  <c r="D85" i="11"/>
  <c r="I455" i="14"/>
  <c r="H455" i="14"/>
  <c r="C455" i="14"/>
  <c r="E455" i="14"/>
  <c r="F455" i="14"/>
  <c r="J455" i="14" s="1"/>
  <c r="D455" i="14"/>
  <c r="G455" i="14"/>
  <c r="I275" i="14"/>
  <c r="G275" i="14"/>
  <c r="D275" i="14"/>
  <c r="E275" i="14"/>
  <c r="H275" i="14"/>
  <c r="C275" i="14"/>
  <c r="F275" i="14"/>
  <c r="J275" i="14" s="1"/>
  <c r="F19" i="11"/>
  <c r="J19" i="11" s="1"/>
  <c r="C19" i="11"/>
  <c r="D19" i="11"/>
  <c r="I19" i="11"/>
  <c r="G19" i="11"/>
  <c r="K19" i="11" s="1"/>
  <c r="M19" i="11" s="1"/>
  <c r="E19" i="11"/>
  <c r="H19" i="11"/>
  <c r="E218" i="11"/>
  <c r="F218" i="11"/>
  <c r="J218" i="11" s="1"/>
  <c r="H218" i="11"/>
  <c r="C218" i="11"/>
  <c r="D218" i="11"/>
  <c r="I218" i="11"/>
  <c r="G218" i="11"/>
  <c r="K218" i="11" s="1"/>
  <c r="M218" i="11" s="1"/>
  <c r="I137" i="13"/>
  <c r="D137" i="13"/>
  <c r="H137" i="13"/>
  <c r="G137" i="13"/>
  <c r="K137" i="13" s="1"/>
  <c r="M137" i="13" s="1"/>
  <c r="F137" i="13"/>
  <c r="J137" i="13" s="1"/>
  <c r="E137" i="13"/>
  <c r="C137" i="13"/>
  <c r="C242" i="12"/>
  <c r="D242" i="12"/>
  <c r="H242" i="12"/>
  <c r="G242" i="12"/>
  <c r="I242" i="12"/>
  <c r="O242" i="12" s="1"/>
  <c r="E242" i="12"/>
  <c r="F242" i="12"/>
  <c r="J242" i="12" s="1"/>
  <c r="E176" i="13"/>
  <c r="G176" i="13"/>
  <c r="K176" i="13" s="1"/>
  <c r="M176" i="13" s="1"/>
  <c r="C176" i="13"/>
  <c r="H176" i="13"/>
  <c r="I176" i="13"/>
  <c r="D176" i="13"/>
  <c r="F176" i="13"/>
  <c r="J176" i="13" s="1"/>
  <c r="G291" i="14"/>
  <c r="C291" i="14"/>
  <c r="I291" i="14"/>
  <c r="F291" i="14"/>
  <c r="J291" i="14" s="1"/>
  <c r="D291" i="14"/>
  <c r="E291" i="14"/>
  <c r="H291" i="14"/>
  <c r="H52" i="14"/>
  <c r="D52" i="14"/>
  <c r="G52" i="14"/>
  <c r="C52" i="14"/>
  <c r="I52" i="14"/>
  <c r="F52" i="14"/>
  <c r="J52" i="14" s="1"/>
  <c r="E52" i="14"/>
  <c r="E236" i="12"/>
  <c r="F236" i="12"/>
  <c r="J236" i="12" s="1"/>
  <c r="I236" i="12"/>
  <c r="O236" i="12" s="1"/>
  <c r="D236" i="12"/>
  <c r="C236" i="12"/>
  <c r="H236" i="12"/>
  <c r="G236" i="12"/>
  <c r="F178" i="12"/>
  <c r="J178" i="12" s="1"/>
  <c r="G178" i="12"/>
  <c r="I178" i="12"/>
  <c r="O178" i="12" s="1"/>
  <c r="D178" i="12"/>
  <c r="C178" i="12"/>
  <c r="H178" i="12"/>
  <c r="E178" i="12"/>
  <c r="H274" i="13"/>
  <c r="F274" i="13"/>
  <c r="J274" i="13" s="1"/>
  <c r="I274" i="13"/>
  <c r="G274" i="13"/>
  <c r="K274" i="13" s="1"/>
  <c r="M274" i="13" s="1"/>
  <c r="E274" i="13"/>
  <c r="C274" i="13"/>
  <c r="D274" i="13"/>
  <c r="F260" i="13"/>
  <c r="J260" i="13" s="1"/>
  <c r="I260" i="13"/>
  <c r="D260" i="13"/>
  <c r="C260" i="13"/>
  <c r="E260" i="13"/>
  <c r="H260" i="13"/>
  <c r="G260" i="13"/>
  <c r="K260" i="13" s="1"/>
  <c r="M260" i="13" s="1"/>
  <c r="D213" i="11"/>
  <c r="H213" i="11"/>
  <c r="I213" i="11"/>
  <c r="E213" i="11"/>
  <c r="C213" i="11"/>
  <c r="G213" i="11"/>
  <c r="K213" i="11" s="1"/>
  <c r="M213" i="11" s="1"/>
  <c r="F213" i="11"/>
  <c r="J213" i="11" s="1"/>
  <c r="G439" i="14"/>
  <c r="C439" i="14"/>
  <c r="I439" i="14"/>
  <c r="E439" i="14"/>
  <c r="H439" i="14"/>
  <c r="D439" i="14"/>
  <c r="F439" i="14"/>
  <c r="J439" i="14" s="1"/>
  <c r="F146" i="14"/>
  <c r="J146" i="14" s="1"/>
  <c r="D146" i="14"/>
  <c r="G146" i="14"/>
  <c r="H146" i="14"/>
  <c r="C146" i="14"/>
  <c r="E146" i="14"/>
  <c r="I146" i="14"/>
  <c r="H75" i="15"/>
  <c r="E75" i="15"/>
  <c r="G75" i="15"/>
  <c r="F75" i="15"/>
  <c r="J75" i="15" s="1"/>
  <c r="D75" i="15"/>
  <c r="I75" i="15"/>
  <c r="C75" i="15"/>
  <c r="F62" i="15"/>
  <c r="J62" i="15" s="1"/>
  <c r="G62" i="15"/>
  <c r="E62" i="15"/>
  <c r="D62" i="15"/>
  <c r="I62" i="15"/>
  <c r="H62" i="15"/>
  <c r="C62" i="15"/>
  <c r="D325" i="14"/>
  <c r="H325" i="14"/>
  <c r="C325" i="14"/>
  <c r="G325" i="14"/>
  <c r="F325" i="14"/>
  <c r="J325" i="14" s="1"/>
  <c r="E325" i="14"/>
  <c r="I325" i="14"/>
  <c r="D182" i="14"/>
  <c r="I182" i="14"/>
  <c r="C182" i="14"/>
  <c r="H182" i="14"/>
  <c r="E182" i="14"/>
  <c r="F182" i="14"/>
  <c r="J182" i="14" s="1"/>
  <c r="G182" i="14"/>
  <c r="F12" i="12"/>
  <c r="J12" i="12" s="1"/>
  <c r="C12" i="12"/>
  <c r="H12" i="12"/>
  <c r="D12" i="12"/>
  <c r="G12" i="12"/>
  <c r="I12" i="12"/>
  <c r="O12" i="12" s="1"/>
  <c r="E12" i="12"/>
  <c r="E366" i="14"/>
  <c r="D366" i="14"/>
  <c r="C366" i="14"/>
  <c r="F366" i="14"/>
  <c r="J366" i="14" s="1"/>
  <c r="I366" i="14"/>
  <c r="H366" i="14"/>
  <c r="G366" i="14"/>
  <c r="C164" i="12"/>
  <c r="D164" i="12"/>
  <c r="I164" i="12"/>
  <c r="O164" i="12" s="1"/>
  <c r="H164" i="12"/>
  <c r="E164" i="12"/>
  <c r="G164" i="12"/>
  <c r="F164" i="12"/>
  <c r="J164" i="12" s="1"/>
  <c r="F99" i="15"/>
  <c r="J99" i="15" s="1"/>
  <c r="D99" i="15"/>
  <c r="C99" i="15"/>
  <c r="E99" i="15"/>
  <c r="H99" i="15"/>
  <c r="I99" i="15"/>
  <c r="G99" i="15"/>
  <c r="C252" i="12"/>
  <c r="G252" i="12"/>
  <c r="H252" i="12"/>
  <c r="D252" i="12"/>
  <c r="E252" i="12"/>
  <c r="I252" i="12"/>
  <c r="O252" i="12" s="1"/>
  <c r="F252" i="12"/>
  <c r="J252" i="12" s="1"/>
  <c r="C106" i="14"/>
  <c r="G106" i="14"/>
  <c r="D106" i="14"/>
  <c r="F106" i="14"/>
  <c r="J106" i="14" s="1"/>
  <c r="I106" i="14"/>
  <c r="H106" i="14"/>
  <c r="E106" i="14"/>
  <c r="I341" i="14"/>
  <c r="H341" i="14"/>
  <c r="G341" i="14"/>
  <c r="E341" i="14"/>
  <c r="D341" i="14"/>
  <c r="C341" i="14"/>
  <c r="F341" i="14"/>
  <c r="J341" i="14" s="1"/>
  <c r="H210" i="11"/>
  <c r="I210" i="11"/>
  <c r="E210" i="11"/>
  <c r="G210" i="11"/>
  <c r="K210" i="11" s="1"/>
  <c r="M210" i="11" s="1"/>
  <c r="F210" i="11"/>
  <c r="J210" i="11" s="1"/>
  <c r="C210" i="11"/>
  <c r="D210" i="11"/>
  <c r="F221" i="13"/>
  <c r="J221" i="13" s="1"/>
  <c r="G221" i="13"/>
  <c r="K221" i="13" s="1"/>
  <c r="M221" i="13" s="1"/>
  <c r="D221" i="13"/>
  <c r="C221" i="13"/>
  <c r="I221" i="13"/>
  <c r="H221" i="13"/>
  <c r="E221" i="13"/>
  <c r="E382" i="14"/>
  <c r="H382" i="14"/>
  <c r="C382" i="14"/>
  <c r="D382" i="14"/>
  <c r="G382" i="14"/>
  <c r="I382" i="14"/>
  <c r="F382" i="14"/>
  <c r="J382" i="14" s="1"/>
  <c r="D165" i="14"/>
  <c r="F165" i="14"/>
  <c r="J165" i="14" s="1"/>
  <c r="I165" i="14"/>
  <c r="H165" i="14"/>
  <c r="C165" i="14"/>
  <c r="G165" i="14"/>
  <c r="E165" i="14"/>
  <c r="C80" i="13"/>
  <c r="E80" i="13"/>
  <c r="F80" i="13"/>
  <c r="J80" i="13" s="1"/>
  <c r="G80" i="13"/>
  <c r="K80" i="13" s="1"/>
  <c r="M80" i="13" s="1"/>
  <c r="I80" i="13"/>
  <c r="H80" i="13"/>
  <c r="D80" i="13"/>
  <c r="E38" i="12"/>
  <c r="D38" i="12"/>
  <c r="G38" i="12"/>
  <c r="I38" i="12"/>
  <c r="O38" i="12" s="1"/>
  <c r="H38" i="12"/>
  <c r="C38" i="12"/>
  <c r="F38" i="12"/>
  <c r="J38" i="12" s="1"/>
  <c r="C477" i="14"/>
  <c r="G477" i="14"/>
  <c r="H477" i="14"/>
  <c r="D477" i="14"/>
  <c r="E477" i="14"/>
  <c r="F477" i="14"/>
  <c r="J477" i="14" s="1"/>
  <c r="I477" i="14"/>
  <c r="F334" i="14"/>
  <c r="J334" i="14" s="1"/>
  <c r="D334" i="14"/>
  <c r="E334" i="14"/>
  <c r="G334" i="14"/>
  <c r="H334" i="14"/>
  <c r="I334" i="14"/>
  <c r="C334" i="14"/>
  <c r="F24" i="15"/>
  <c r="J24" i="15" s="1"/>
  <c r="G24" i="15"/>
  <c r="D24" i="15"/>
  <c r="C24" i="15"/>
  <c r="E24" i="15"/>
  <c r="H24" i="15"/>
  <c r="I24" i="15"/>
  <c r="H117" i="11"/>
  <c r="G117" i="11"/>
  <c r="K117" i="11" s="1"/>
  <c r="M117" i="11" s="1"/>
  <c r="D117" i="11"/>
  <c r="C117" i="11"/>
  <c r="F117" i="11"/>
  <c r="J117" i="11" s="1"/>
  <c r="I117" i="11"/>
  <c r="E117" i="11"/>
  <c r="H203" i="12"/>
  <c r="D203" i="12"/>
  <c r="C203" i="12"/>
  <c r="E203" i="12"/>
  <c r="I203" i="12"/>
  <c r="O203" i="12" s="1"/>
  <c r="F203" i="12"/>
  <c r="J203" i="12" s="1"/>
  <c r="G203" i="12"/>
  <c r="E9" i="15"/>
  <c r="H9" i="15"/>
  <c r="F9" i="15"/>
  <c r="J9" i="15" s="1"/>
  <c r="D9" i="15"/>
  <c r="C9" i="15"/>
  <c r="G9" i="15"/>
  <c r="I9" i="15"/>
  <c r="E105" i="13"/>
  <c r="F105" i="13"/>
  <c r="J105" i="13" s="1"/>
  <c r="C105" i="13"/>
  <c r="H105" i="13"/>
  <c r="I105" i="13"/>
  <c r="G105" i="13"/>
  <c r="K105" i="13" s="1"/>
  <c r="M105" i="13" s="1"/>
  <c r="D105" i="13"/>
  <c r="D102" i="12"/>
  <c r="H102" i="12"/>
  <c r="G102" i="12"/>
  <c r="C102" i="12"/>
  <c r="E102" i="12"/>
  <c r="I102" i="12"/>
  <c r="O102" i="12" s="1"/>
  <c r="F102" i="12"/>
  <c r="J102" i="12" s="1"/>
  <c r="H48" i="12"/>
  <c r="F48" i="12"/>
  <c r="J48" i="12" s="1"/>
  <c r="E48" i="12"/>
  <c r="C48" i="12"/>
  <c r="I48" i="12"/>
  <c r="O48" i="12" s="1"/>
  <c r="D48" i="12"/>
  <c r="G48" i="12"/>
  <c r="F283" i="12"/>
  <c r="J283" i="12" s="1"/>
  <c r="E283" i="12"/>
  <c r="D283" i="12"/>
  <c r="H283" i="12"/>
  <c r="C283" i="12"/>
  <c r="I283" i="12"/>
  <c r="O283" i="12" s="1"/>
  <c r="G283" i="12"/>
  <c r="F103" i="12"/>
  <c r="J103" i="12" s="1"/>
  <c r="G103" i="12"/>
  <c r="E103" i="12"/>
  <c r="D103" i="12"/>
  <c r="I103" i="12"/>
  <c r="O103" i="12" s="1"/>
  <c r="H103" i="12"/>
  <c r="C103" i="12"/>
  <c r="I64" i="14"/>
  <c r="G64" i="14"/>
  <c r="C64" i="14"/>
  <c r="H64" i="14"/>
  <c r="D64" i="14"/>
  <c r="E64" i="14"/>
  <c r="F64" i="14"/>
  <c r="J64" i="14" s="1"/>
  <c r="F34" i="14"/>
  <c r="J34" i="14" s="1"/>
  <c r="C34" i="14"/>
  <c r="H34" i="14"/>
  <c r="E34" i="14"/>
  <c r="G34" i="14"/>
  <c r="D34" i="14"/>
  <c r="I34" i="14"/>
  <c r="G241" i="14"/>
  <c r="E241" i="14"/>
  <c r="I241" i="14"/>
  <c r="H241" i="14"/>
  <c r="D241" i="14"/>
  <c r="F241" i="14"/>
  <c r="J241" i="14" s="1"/>
  <c r="C241" i="14"/>
  <c r="I234" i="13"/>
  <c r="E234" i="13"/>
  <c r="G234" i="13"/>
  <c r="K234" i="13" s="1"/>
  <c r="M234" i="13" s="1"/>
  <c r="F234" i="13"/>
  <c r="J234" i="13" s="1"/>
  <c r="C234" i="13"/>
  <c r="H234" i="13"/>
  <c r="D234" i="13"/>
  <c r="I64" i="13"/>
  <c r="D64" i="13"/>
  <c r="G64" i="13"/>
  <c r="K64" i="13" s="1"/>
  <c r="M64" i="13" s="1"/>
  <c r="C64" i="13"/>
  <c r="F64" i="13"/>
  <c r="J64" i="13" s="1"/>
  <c r="E64" i="13"/>
  <c r="H64" i="13"/>
  <c r="G56" i="12"/>
  <c r="C56" i="12"/>
  <c r="E56" i="12"/>
  <c r="H56" i="12"/>
  <c r="I56" i="12"/>
  <c r="O56" i="12" s="1"/>
  <c r="D56" i="12"/>
  <c r="F56" i="12"/>
  <c r="J56" i="12" s="1"/>
  <c r="E21" i="12"/>
  <c r="C21" i="12"/>
  <c r="F21" i="12"/>
  <c r="J21" i="12" s="1"/>
  <c r="H21" i="12"/>
  <c r="I21" i="12"/>
  <c r="O21" i="12" s="1"/>
  <c r="D21" i="12"/>
  <c r="G21" i="12"/>
  <c r="D120" i="13"/>
  <c r="G120" i="13"/>
  <c r="K120" i="13" s="1"/>
  <c r="M120" i="13" s="1"/>
  <c r="C120" i="13"/>
  <c r="F120" i="13"/>
  <c r="J120" i="13" s="1"/>
  <c r="I120" i="13"/>
  <c r="H120" i="13"/>
  <c r="E120" i="13"/>
  <c r="I88" i="13"/>
  <c r="E88" i="13"/>
  <c r="D88" i="13"/>
  <c r="F88" i="13"/>
  <c r="J88" i="13" s="1"/>
  <c r="H88" i="13"/>
  <c r="C88" i="13"/>
  <c r="G88" i="13"/>
  <c r="K88" i="13" s="1"/>
  <c r="M88" i="13" s="1"/>
  <c r="G123" i="11"/>
  <c r="K123" i="11" s="1"/>
  <c r="M123" i="11" s="1"/>
  <c r="F123" i="11"/>
  <c r="J123" i="11" s="1"/>
  <c r="E123" i="11"/>
  <c r="C123" i="11"/>
  <c r="I123" i="11"/>
  <c r="H123" i="11"/>
  <c r="D123" i="11"/>
  <c r="I91" i="14"/>
  <c r="F91" i="14"/>
  <c r="J91" i="14" s="1"/>
  <c r="H91" i="14"/>
  <c r="D91" i="14"/>
  <c r="C91" i="14"/>
  <c r="G91" i="14"/>
  <c r="E91" i="14"/>
  <c r="H79" i="11"/>
  <c r="D79" i="11"/>
  <c r="F79" i="11"/>
  <c r="J79" i="11" s="1"/>
  <c r="C79" i="11"/>
  <c r="G79" i="11"/>
  <c r="K79" i="11" s="1"/>
  <c r="M79" i="11" s="1"/>
  <c r="I79" i="11"/>
  <c r="E79" i="11"/>
  <c r="I48" i="15"/>
  <c r="H48" i="15"/>
  <c r="C48" i="15"/>
  <c r="G48" i="15"/>
  <c r="D48" i="15"/>
  <c r="F48" i="15"/>
  <c r="J48" i="15" s="1"/>
  <c r="E48" i="15"/>
  <c r="F209" i="14"/>
  <c r="J209" i="14" s="1"/>
  <c r="I209" i="14"/>
  <c r="E209" i="14"/>
  <c r="D209" i="14"/>
  <c r="H209" i="14"/>
  <c r="G209" i="14"/>
  <c r="C209" i="14"/>
  <c r="D146" i="15"/>
  <c r="G146" i="15"/>
  <c r="H146" i="15"/>
  <c r="C146" i="15"/>
  <c r="E146" i="15"/>
  <c r="F146" i="15"/>
  <c r="J146" i="15" s="1"/>
  <c r="I146" i="15"/>
  <c r="I232" i="11"/>
  <c r="C232" i="11"/>
  <c r="F232" i="11"/>
  <c r="J232" i="11" s="1"/>
  <c r="E232" i="11"/>
  <c r="D232" i="11"/>
  <c r="G232" i="11"/>
  <c r="K232" i="11" s="1"/>
  <c r="M232" i="11" s="1"/>
  <c r="H232" i="11"/>
  <c r="E303" i="11"/>
  <c r="H303" i="11"/>
  <c r="F303" i="11"/>
  <c r="J303" i="11" s="1"/>
  <c r="C303" i="11"/>
  <c r="G303" i="11"/>
  <c r="K303" i="11" s="1"/>
  <c r="M303" i="11" s="1"/>
  <c r="D303" i="11"/>
  <c r="I303" i="11"/>
  <c r="C67" i="13"/>
  <c r="I67" i="13"/>
  <c r="D67" i="13"/>
  <c r="F67" i="13"/>
  <c r="J67" i="13" s="1"/>
  <c r="H67" i="13"/>
  <c r="G67" i="13"/>
  <c r="K67" i="13" s="1"/>
  <c r="M67" i="13" s="1"/>
  <c r="E67" i="13"/>
  <c r="D101" i="15"/>
  <c r="I101" i="15"/>
  <c r="F101" i="15"/>
  <c r="J101" i="15" s="1"/>
  <c r="C101" i="15"/>
  <c r="G101" i="15"/>
  <c r="H101" i="15"/>
  <c r="E101" i="15"/>
  <c r="C129" i="13"/>
  <c r="E129" i="13"/>
  <c r="F129" i="13"/>
  <c r="J129" i="13" s="1"/>
  <c r="G129" i="13"/>
  <c r="K129" i="13" s="1"/>
  <c r="M129" i="13" s="1"/>
  <c r="H129" i="13"/>
  <c r="I129" i="13"/>
  <c r="D129" i="13"/>
  <c r="E94" i="11"/>
  <c r="D94" i="11"/>
  <c r="F94" i="11"/>
  <c r="J94" i="11" s="1"/>
  <c r="C94" i="11"/>
  <c r="G94" i="11"/>
  <c r="I94" i="11"/>
  <c r="H94" i="11"/>
  <c r="H72" i="12"/>
  <c r="G72" i="12"/>
  <c r="F72" i="12"/>
  <c r="J72" i="12" s="1"/>
  <c r="D72" i="12"/>
  <c r="I72" i="12"/>
  <c r="O72" i="12" s="1"/>
  <c r="E72" i="12"/>
  <c r="C72" i="12"/>
  <c r="C169" i="11"/>
  <c r="H169" i="11"/>
  <c r="G169" i="11"/>
  <c r="K169" i="11" s="1"/>
  <c r="M169" i="11" s="1"/>
  <c r="E169" i="11"/>
  <c r="I169" i="11"/>
  <c r="D169" i="11"/>
  <c r="F169" i="11"/>
  <c r="J169" i="11" s="1"/>
  <c r="G164" i="15"/>
  <c r="D164" i="15"/>
  <c r="C164" i="15"/>
  <c r="I164" i="15"/>
  <c r="H164" i="15"/>
  <c r="E164" i="15"/>
  <c r="F164" i="15"/>
  <c r="J164" i="15" s="1"/>
  <c r="D122" i="15"/>
  <c r="E122" i="15"/>
  <c r="I122" i="15"/>
  <c r="G122" i="15"/>
  <c r="C122" i="15"/>
  <c r="H122" i="15"/>
  <c r="F122" i="15"/>
  <c r="J122" i="15" s="1"/>
  <c r="H129" i="12"/>
  <c r="F129" i="12"/>
  <c r="J129" i="12" s="1"/>
  <c r="D129" i="12"/>
  <c r="E129" i="12"/>
  <c r="I129" i="12"/>
  <c r="O129" i="12" s="1"/>
  <c r="G129" i="12"/>
  <c r="C129" i="12"/>
  <c r="F267" i="11"/>
  <c r="J267" i="11" s="1"/>
  <c r="E267" i="11"/>
  <c r="H267" i="11"/>
  <c r="G267" i="11"/>
  <c r="K267" i="11" s="1"/>
  <c r="M267" i="11" s="1"/>
  <c r="I267" i="11"/>
  <c r="C267" i="11"/>
  <c r="D267" i="11"/>
  <c r="D89" i="15"/>
  <c r="I89" i="15"/>
  <c r="E89" i="15"/>
  <c r="G89" i="15"/>
  <c r="F89" i="15"/>
  <c r="J89" i="15" s="1"/>
  <c r="C89" i="15"/>
  <c r="H89" i="15"/>
  <c r="E26" i="12"/>
  <c r="D26" i="12"/>
  <c r="I26" i="12"/>
  <c r="O26" i="12" s="1"/>
  <c r="F26" i="12"/>
  <c r="J26" i="12" s="1"/>
  <c r="C26" i="12"/>
  <c r="G26" i="12"/>
  <c r="H26" i="12"/>
  <c r="I275" i="15"/>
  <c r="D275" i="15"/>
  <c r="G275" i="15"/>
  <c r="F275" i="15"/>
  <c r="J275" i="15" s="1"/>
  <c r="H275" i="15"/>
  <c r="C275" i="15"/>
  <c r="E275" i="15"/>
  <c r="D233" i="14"/>
  <c r="C233" i="14"/>
  <c r="F233" i="14"/>
  <c r="J233" i="14" s="1"/>
  <c r="H233" i="14"/>
  <c r="I233" i="14"/>
  <c r="G233" i="14"/>
  <c r="E233" i="14"/>
  <c r="D200" i="12"/>
  <c r="C200" i="12"/>
  <c r="E200" i="12"/>
  <c r="G200" i="12"/>
  <c r="F200" i="12"/>
  <c r="J200" i="12" s="1"/>
  <c r="H200" i="12"/>
  <c r="I200" i="12"/>
  <c r="O200" i="12" s="1"/>
  <c r="I180" i="11"/>
  <c r="D180" i="11"/>
  <c r="C180" i="11"/>
  <c r="H180" i="11"/>
  <c r="E180" i="11"/>
  <c r="G180" i="11"/>
  <c r="K180" i="11" s="1"/>
  <c r="M180" i="11" s="1"/>
  <c r="F180" i="11"/>
  <c r="J180" i="11" s="1"/>
  <c r="I47" i="12"/>
  <c r="O47" i="12" s="1"/>
  <c r="C47" i="12"/>
  <c r="G47" i="12"/>
  <c r="F47" i="12"/>
  <c r="J47" i="12" s="1"/>
  <c r="D47" i="12"/>
  <c r="E47" i="12"/>
  <c r="H47" i="12"/>
  <c r="I45" i="11"/>
  <c r="E45" i="11"/>
  <c r="H45" i="11"/>
  <c r="G45" i="11"/>
  <c r="K45" i="11" s="1"/>
  <c r="M45" i="11" s="1"/>
  <c r="F45" i="11"/>
  <c r="J45" i="11" s="1"/>
  <c r="C45" i="11"/>
  <c r="D45" i="11"/>
  <c r="G219" i="13"/>
  <c r="K219" i="13" s="1"/>
  <c r="M219" i="13" s="1"/>
  <c r="H219" i="13"/>
  <c r="D219" i="13"/>
  <c r="I219" i="13"/>
  <c r="F219" i="13"/>
  <c r="J219" i="13" s="1"/>
  <c r="C219" i="13"/>
  <c r="E219" i="13"/>
  <c r="I254" i="11"/>
  <c r="D254" i="11"/>
  <c r="F254" i="11"/>
  <c r="J254" i="11" s="1"/>
  <c r="H254" i="11"/>
  <c r="C254" i="11"/>
  <c r="G254" i="11"/>
  <c r="K254" i="11" s="1"/>
  <c r="M254" i="11" s="1"/>
  <c r="E254" i="11"/>
  <c r="F130" i="14"/>
  <c r="J130" i="14" s="1"/>
  <c r="D130" i="14"/>
  <c r="H130" i="14"/>
  <c r="G130" i="14"/>
  <c r="I130" i="14"/>
  <c r="E130" i="14"/>
  <c r="C130" i="14"/>
  <c r="D87" i="14"/>
  <c r="I87" i="14"/>
  <c r="C87" i="14"/>
  <c r="E87" i="14"/>
  <c r="H87" i="14"/>
  <c r="G87" i="14"/>
  <c r="F87" i="14"/>
  <c r="J87" i="14" s="1"/>
  <c r="E101" i="14"/>
  <c r="C101" i="14"/>
  <c r="G101" i="14"/>
  <c r="D101" i="14"/>
  <c r="F101" i="14"/>
  <c r="J101" i="14" s="1"/>
  <c r="H101" i="14"/>
  <c r="I101" i="14"/>
  <c r="G155" i="13"/>
  <c r="K155" i="13" s="1"/>
  <c r="M155" i="13" s="1"/>
  <c r="C155" i="13"/>
  <c r="I155" i="13"/>
  <c r="D155" i="13"/>
  <c r="H155" i="13"/>
  <c r="F155" i="13"/>
  <c r="J155" i="13" s="1"/>
  <c r="E155" i="13"/>
  <c r="F109" i="14"/>
  <c r="J109" i="14" s="1"/>
  <c r="D109" i="14"/>
  <c r="I109" i="14"/>
  <c r="E109" i="14"/>
  <c r="G109" i="14"/>
  <c r="C109" i="14"/>
  <c r="H109" i="14"/>
  <c r="C17" i="11"/>
  <c r="G17" i="11"/>
  <c r="K17" i="11" s="1"/>
  <c r="M17" i="11" s="1"/>
  <c r="E17" i="11"/>
  <c r="H17" i="11"/>
  <c r="D17" i="11"/>
  <c r="F17" i="11"/>
  <c r="J17" i="11" s="1"/>
  <c r="I17" i="11"/>
  <c r="F110" i="13"/>
  <c r="J110" i="13" s="1"/>
  <c r="C110" i="13"/>
  <c r="H110" i="13"/>
  <c r="G110" i="13"/>
  <c r="K110" i="13" s="1"/>
  <c r="M110" i="13" s="1"/>
  <c r="I110" i="13"/>
  <c r="D110" i="13"/>
  <c r="E110" i="13"/>
  <c r="E148" i="13"/>
  <c r="D148" i="13"/>
  <c r="G148" i="13"/>
  <c r="K148" i="13" s="1"/>
  <c r="M148" i="13" s="1"/>
  <c r="F148" i="13"/>
  <c r="J148" i="13" s="1"/>
  <c r="I148" i="13"/>
  <c r="C148" i="13"/>
  <c r="H148" i="13"/>
  <c r="E99" i="12"/>
  <c r="D99" i="12"/>
  <c r="G99" i="12"/>
  <c r="C99" i="12"/>
  <c r="I99" i="12"/>
  <c r="O99" i="12" s="1"/>
  <c r="F99" i="12"/>
  <c r="J99" i="12" s="1"/>
  <c r="H99" i="12"/>
  <c r="D101" i="13"/>
  <c r="E101" i="13"/>
  <c r="F101" i="13"/>
  <c r="J101" i="13" s="1"/>
  <c r="I101" i="13"/>
  <c r="H101" i="13"/>
  <c r="C101" i="13"/>
  <c r="G101" i="13"/>
  <c r="K101" i="13" s="1"/>
  <c r="M101" i="13" s="1"/>
  <c r="G117" i="14"/>
  <c r="E117" i="14"/>
  <c r="D117" i="14"/>
  <c r="H117" i="14"/>
  <c r="I117" i="14"/>
  <c r="F117" i="14"/>
  <c r="J117" i="14" s="1"/>
  <c r="C117" i="14"/>
  <c r="C190" i="15"/>
  <c r="F190" i="15"/>
  <c r="J190" i="15" s="1"/>
  <c r="H190" i="15"/>
  <c r="G190" i="15"/>
  <c r="E190" i="15"/>
  <c r="I190" i="15"/>
  <c r="D190" i="15"/>
  <c r="H117" i="13"/>
  <c r="G117" i="13"/>
  <c r="K117" i="13" s="1"/>
  <c r="M117" i="13" s="1"/>
  <c r="C117" i="13"/>
  <c r="I117" i="13"/>
  <c r="F117" i="13"/>
  <c r="J117" i="13" s="1"/>
  <c r="D117" i="13"/>
  <c r="E117" i="13"/>
  <c r="H98" i="14"/>
  <c r="G98" i="14"/>
  <c r="F98" i="14"/>
  <c r="J98" i="14" s="1"/>
  <c r="C98" i="14"/>
  <c r="E98" i="14"/>
  <c r="D98" i="14"/>
  <c r="I98" i="14"/>
  <c r="G265" i="14"/>
  <c r="E265" i="14"/>
  <c r="D265" i="14"/>
  <c r="H265" i="14"/>
  <c r="I265" i="14"/>
  <c r="F265" i="14"/>
  <c r="J265" i="14" s="1"/>
  <c r="C265" i="14"/>
  <c r="G162" i="11"/>
  <c r="K162" i="11" s="1"/>
  <c r="M162" i="11" s="1"/>
  <c r="I162" i="11"/>
  <c r="F162" i="11"/>
  <c r="J162" i="11" s="1"/>
  <c r="D162" i="11"/>
  <c r="C162" i="11"/>
  <c r="H162" i="11"/>
  <c r="E162" i="11"/>
  <c r="C132" i="13"/>
  <c r="I132" i="13"/>
  <c r="D132" i="13"/>
  <c r="H132" i="13"/>
  <c r="G132" i="13"/>
  <c r="K132" i="13" s="1"/>
  <c r="M132" i="13" s="1"/>
  <c r="F132" i="13"/>
  <c r="J132" i="13" s="1"/>
  <c r="E132" i="13"/>
  <c r="E160" i="11"/>
  <c r="I160" i="11"/>
  <c r="D160" i="11"/>
  <c r="G160" i="11"/>
  <c r="K160" i="11" s="1"/>
  <c r="M160" i="11" s="1"/>
  <c r="H160" i="11"/>
  <c r="C160" i="11"/>
  <c r="F160" i="11"/>
  <c r="J160" i="11" s="1"/>
  <c r="I244" i="13"/>
  <c r="D244" i="13"/>
  <c r="G244" i="13"/>
  <c r="K244" i="13" s="1"/>
  <c r="M244" i="13" s="1"/>
  <c r="F244" i="13"/>
  <c r="J244" i="13" s="1"/>
  <c r="H244" i="13"/>
  <c r="C244" i="13"/>
  <c r="E244" i="13"/>
  <c r="D19" i="15"/>
  <c r="E19" i="15"/>
  <c r="I19" i="15"/>
  <c r="H19" i="15"/>
  <c r="C19" i="15"/>
  <c r="F19" i="15"/>
  <c r="J19" i="15" s="1"/>
  <c r="G19" i="15"/>
  <c r="E460" i="14"/>
  <c r="I460" i="14"/>
  <c r="F460" i="14"/>
  <c r="J460" i="14" s="1"/>
  <c r="H460" i="14"/>
  <c r="C460" i="14"/>
  <c r="D460" i="14"/>
  <c r="G460" i="14"/>
  <c r="C75" i="11"/>
  <c r="E75" i="11"/>
  <c r="G75" i="11"/>
  <c r="F75" i="11"/>
  <c r="J75" i="11" s="1"/>
  <c r="H75" i="11"/>
  <c r="D75" i="11"/>
  <c r="I75" i="11"/>
  <c r="D33" i="15"/>
  <c r="E33" i="15"/>
  <c r="G33" i="15"/>
  <c r="I33" i="15"/>
  <c r="H33" i="15"/>
  <c r="C33" i="15"/>
  <c r="F33" i="15"/>
  <c r="J33" i="15" s="1"/>
  <c r="D119" i="11"/>
  <c r="H119" i="11"/>
  <c r="G119" i="11"/>
  <c r="K119" i="11" s="1"/>
  <c r="M119" i="11" s="1"/>
  <c r="C119" i="11"/>
  <c r="I119" i="11"/>
  <c r="F119" i="11"/>
  <c r="J119" i="11" s="1"/>
  <c r="E119" i="11"/>
  <c r="D140" i="14"/>
  <c r="C140" i="14"/>
  <c r="F140" i="14"/>
  <c r="J140" i="14" s="1"/>
  <c r="H140" i="14"/>
  <c r="G140" i="14"/>
  <c r="I140" i="14"/>
  <c r="E140" i="14"/>
  <c r="I385" i="14"/>
  <c r="H385" i="14"/>
  <c r="C385" i="14"/>
  <c r="E385" i="14"/>
  <c r="G385" i="14"/>
  <c r="D385" i="14"/>
  <c r="F385" i="14"/>
  <c r="J385" i="14" s="1"/>
  <c r="H150" i="15"/>
  <c r="D150" i="15"/>
  <c r="G150" i="15"/>
  <c r="C150" i="15"/>
  <c r="E150" i="15"/>
  <c r="I150" i="15"/>
  <c r="F150" i="15"/>
  <c r="J150" i="15" s="1"/>
  <c r="G246" i="15"/>
  <c r="I246" i="15"/>
  <c r="C246" i="15"/>
  <c r="H246" i="15"/>
  <c r="E246" i="15"/>
  <c r="D246" i="15"/>
  <c r="F246" i="15"/>
  <c r="J246" i="15" s="1"/>
  <c r="G256" i="15"/>
  <c r="I256" i="15"/>
  <c r="F256" i="15"/>
  <c r="J256" i="15" s="1"/>
  <c r="C256" i="15"/>
  <c r="D256" i="15"/>
  <c r="E256" i="15"/>
  <c r="H256" i="15"/>
  <c r="D29" i="11"/>
  <c r="F29" i="11"/>
  <c r="J29" i="11" s="1"/>
  <c r="G29" i="11"/>
  <c r="K29" i="11" s="1"/>
  <c r="M29" i="11" s="1"/>
  <c r="H29" i="11"/>
  <c r="E29" i="11"/>
  <c r="I29" i="11"/>
  <c r="C29" i="11"/>
  <c r="H102" i="15"/>
  <c r="E102" i="15"/>
  <c r="C102" i="15"/>
  <c r="D102" i="15"/>
  <c r="I102" i="15"/>
  <c r="F102" i="15"/>
  <c r="J102" i="15" s="1"/>
  <c r="G102" i="15"/>
  <c r="C226" i="11"/>
  <c r="D226" i="11"/>
  <c r="H226" i="11"/>
  <c r="I226" i="11"/>
  <c r="E226" i="11"/>
  <c r="G226" i="11"/>
  <c r="K226" i="11" s="1"/>
  <c r="M226" i="11" s="1"/>
  <c r="F226" i="11"/>
  <c r="J226" i="11" s="1"/>
  <c r="E70" i="13"/>
  <c r="G70" i="13"/>
  <c r="K70" i="13" s="1"/>
  <c r="M70" i="13" s="1"/>
  <c r="I70" i="13"/>
  <c r="F70" i="13"/>
  <c r="J70" i="13" s="1"/>
  <c r="C70" i="13"/>
  <c r="H70" i="13"/>
  <c r="D70" i="13"/>
  <c r="I198" i="13"/>
  <c r="G198" i="13"/>
  <c r="K198" i="13" s="1"/>
  <c r="M198" i="13" s="1"/>
  <c r="E198" i="13"/>
  <c r="H198" i="13"/>
  <c r="C198" i="13"/>
  <c r="F198" i="13"/>
  <c r="J198" i="13" s="1"/>
  <c r="D198" i="13"/>
  <c r="E220" i="13"/>
  <c r="G220" i="13"/>
  <c r="K220" i="13" s="1"/>
  <c r="M220" i="13" s="1"/>
  <c r="F220" i="13"/>
  <c r="J220" i="13" s="1"/>
  <c r="H220" i="13"/>
  <c r="D220" i="13"/>
  <c r="I220" i="13"/>
  <c r="C220" i="13"/>
  <c r="H161" i="11"/>
  <c r="F161" i="11"/>
  <c r="J161" i="11" s="1"/>
  <c r="C161" i="11"/>
  <c r="D161" i="11"/>
  <c r="E161" i="11"/>
  <c r="I161" i="11"/>
  <c r="G161" i="11"/>
  <c r="K161" i="11" s="1"/>
  <c r="M161" i="11" s="1"/>
  <c r="I301" i="11"/>
  <c r="C301" i="11"/>
  <c r="D301" i="11"/>
  <c r="G301" i="11"/>
  <c r="K301" i="11" s="1"/>
  <c r="M301" i="11" s="1"/>
  <c r="F301" i="11"/>
  <c r="J301" i="11" s="1"/>
  <c r="E301" i="11"/>
  <c r="H301" i="11"/>
  <c r="E323" i="14"/>
  <c r="C323" i="14"/>
  <c r="H323" i="14"/>
  <c r="G323" i="14"/>
  <c r="I323" i="14"/>
  <c r="F323" i="14"/>
  <c r="J323" i="14" s="1"/>
  <c r="D323" i="14"/>
  <c r="F68" i="14"/>
  <c r="J68" i="14" s="1"/>
  <c r="E68" i="14"/>
  <c r="G68" i="14"/>
  <c r="H68" i="14"/>
  <c r="I68" i="14"/>
  <c r="D68" i="14"/>
  <c r="C68" i="14"/>
  <c r="F134" i="12"/>
  <c r="J134" i="12" s="1"/>
  <c r="I134" i="12"/>
  <c r="O134" i="12" s="1"/>
  <c r="H134" i="12"/>
  <c r="C134" i="12"/>
  <c r="G134" i="12"/>
  <c r="D134" i="12"/>
  <c r="E134" i="12"/>
  <c r="H275" i="11"/>
  <c r="G275" i="11"/>
  <c r="K275" i="11" s="1"/>
  <c r="M275" i="11" s="1"/>
  <c r="F275" i="11"/>
  <c r="J275" i="11" s="1"/>
  <c r="E275" i="11"/>
  <c r="D275" i="11"/>
  <c r="C275" i="11"/>
  <c r="I275" i="11"/>
  <c r="F254" i="13"/>
  <c r="J254" i="13" s="1"/>
  <c r="H254" i="13"/>
  <c r="G254" i="13"/>
  <c r="K254" i="13" s="1"/>
  <c r="M254" i="13" s="1"/>
  <c r="C254" i="13"/>
  <c r="I254" i="13"/>
  <c r="D254" i="13"/>
  <c r="E254" i="13"/>
  <c r="D388" i="14"/>
  <c r="E388" i="14"/>
  <c r="F388" i="14"/>
  <c r="J388" i="14" s="1"/>
  <c r="I388" i="14"/>
  <c r="C388" i="14"/>
  <c r="G388" i="14"/>
  <c r="H388" i="14"/>
  <c r="F353" i="14"/>
  <c r="J353" i="14" s="1"/>
  <c r="C353" i="14"/>
  <c r="H353" i="14"/>
  <c r="D353" i="14"/>
  <c r="E353" i="14"/>
  <c r="I353" i="14"/>
  <c r="G353" i="14"/>
  <c r="F45" i="14"/>
  <c r="J45" i="14" s="1"/>
  <c r="I45" i="14"/>
  <c r="G45" i="14"/>
  <c r="E45" i="14"/>
  <c r="C45" i="14"/>
  <c r="H45" i="14"/>
  <c r="D45" i="14"/>
  <c r="G246" i="13"/>
  <c r="K246" i="13" s="1"/>
  <c r="M246" i="13" s="1"/>
  <c r="D246" i="13"/>
  <c r="E246" i="13"/>
  <c r="F246" i="13"/>
  <c r="J246" i="13" s="1"/>
  <c r="I246" i="13"/>
  <c r="C246" i="13"/>
  <c r="H246" i="13"/>
  <c r="F289" i="12"/>
  <c r="J289" i="12" s="1"/>
  <c r="H289" i="12"/>
  <c r="D289" i="12"/>
  <c r="C289" i="12"/>
  <c r="E289" i="12"/>
  <c r="I289" i="12"/>
  <c r="O289" i="12" s="1"/>
  <c r="G289" i="12"/>
  <c r="E193" i="15"/>
  <c r="F193" i="15"/>
  <c r="J193" i="15" s="1"/>
  <c r="D193" i="15"/>
  <c r="I193" i="15"/>
  <c r="G193" i="15"/>
  <c r="H193" i="15"/>
  <c r="C193" i="15"/>
  <c r="C205" i="12"/>
  <c r="G205" i="12"/>
  <c r="D205" i="12"/>
  <c r="H205" i="12"/>
  <c r="F205" i="12"/>
  <c r="J205" i="12" s="1"/>
  <c r="E205" i="12"/>
  <c r="I205" i="12"/>
  <c r="O205" i="12" s="1"/>
  <c r="F171" i="11"/>
  <c r="J171" i="11" s="1"/>
  <c r="C171" i="11"/>
  <c r="I171" i="11"/>
  <c r="E171" i="11"/>
  <c r="G171" i="11"/>
  <c r="K171" i="11" s="1"/>
  <c r="M171" i="11" s="1"/>
  <c r="H171" i="11"/>
  <c r="D171" i="11"/>
  <c r="E284" i="13"/>
  <c r="F284" i="13"/>
  <c r="J284" i="13" s="1"/>
  <c r="I284" i="13"/>
  <c r="G284" i="13"/>
  <c r="K284" i="13" s="1"/>
  <c r="M284" i="13" s="1"/>
  <c r="D284" i="13"/>
  <c r="H284" i="13"/>
  <c r="C284" i="13"/>
  <c r="D54" i="13"/>
  <c r="H54" i="13"/>
  <c r="F54" i="13"/>
  <c r="J54" i="13" s="1"/>
  <c r="G54" i="13"/>
  <c r="K54" i="13" s="1"/>
  <c r="M54" i="13" s="1"/>
  <c r="C54" i="13"/>
  <c r="E54" i="13"/>
  <c r="I54" i="13"/>
  <c r="D73" i="15"/>
  <c r="F73" i="15"/>
  <c r="J73" i="15" s="1"/>
  <c r="E73" i="15"/>
  <c r="H73" i="15"/>
  <c r="G73" i="15"/>
  <c r="I73" i="15"/>
  <c r="C73" i="15"/>
  <c r="C216" i="15"/>
  <c r="G216" i="15"/>
  <c r="E216" i="15"/>
  <c r="F216" i="15"/>
  <c r="J216" i="15" s="1"/>
  <c r="I216" i="15"/>
  <c r="H216" i="15"/>
  <c r="D216" i="15"/>
  <c r="D59" i="12"/>
  <c r="C59" i="12"/>
  <c r="I59" i="12"/>
  <c r="O59" i="12" s="1"/>
  <c r="E59" i="12"/>
  <c r="F59" i="12"/>
  <c r="J59" i="12" s="1"/>
  <c r="H59" i="12"/>
  <c r="G59" i="12"/>
  <c r="D432" i="14"/>
  <c r="E432" i="14"/>
  <c r="H432" i="14"/>
  <c r="G432" i="14"/>
  <c r="C432" i="14"/>
  <c r="I432" i="14"/>
  <c r="F432" i="14"/>
  <c r="J432" i="14" s="1"/>
  <c r="E152" i="15"/>
  <c r="C152" i="15"/>
  <c r="F152" i="15"/>
  <c r="J152" i="15" s="1"/>
  <c r="H152" i="15"/>
  <c r="D152" i="15"/>
  <c r="G152" i="15"/>
  <c r="I152" i="15"/>
  <c r="C259" i="11"/>
  <c r="I259" i="11"/>
  <c r="G259" i="11"/>
  <c r="K259" i="11" s="1"/>
  <c r="M259" i="11" s="1"/>
  <c r="F259" i="11"/>
  <c r="J259" i="11" s="1"/>
  <c r="E259" i="11"/>
  <c r="H259" i="11"/>
  <c r="D259" i="11"/>
  <c r="H115" i="14"/>
  <c r="G115" i="14"/>
  <c r="C115" i="14"/>
  <c r="E115" i="14"/>
  <c r="I115" i="14"/>
  <c r="D115" i="14"/>
  <c r="F115" i="14"/>
  <c r="J115" i="14" s="1"/>
  <c r="E220" i="15"/>
  <c r="H220" i="15"/>
  <c r="C220" i="15"/>
  <c r="F220" i="15"/>
  <c r="J220" i="15" s="1"/>
  <c r="G220" i="15"/>
  <c r="D220" i="15"/>
  <c r="I220" i="15"/>
  <c r="I247" i="15"/>
  <c r="C247" i="15"/>
  <c r="H247" i="15"/>
  <c r="F247" i="15"/>
  <c r="J247" i="15" s="1"/>
  <c r="E247" i="15"/>
  <c r="D247" i="15"/>
  <c r="G247" i="15"/>
  <c r="H376" i="14"/>
  <c r="E376" i="14"/>
  <c r="G376" i="14"/>
  <c r="I376" i="14"/>
  <c r="C376" i="14"/>
  <c r="D376" i="14"/>
  <c r="F376" i="14"/>
  <c r="J376" i="14" s="1"/>
  <c r="G327" i="14"/>
  <c r="H327" i="14"/>
  <c r="D327" i="14"/>
  <c r="C327" i="14"/>
  <c r="E327" i="14"/>
  <c r="I327" i="14"/>
  <c r="F327" i="14"/>
  <c r="J327" i="14" s="1"/>
  <c r="C10" i="11"/>
  <c r="I10" i="11"/>
  <c r="D10" i="11"/>
  <c r="G10" i="11"/>
  <c r="H10" i="11"/>
  <c r="F10" i="11"/>
  <c r="J10" i="11" s="1"/>
  <c r="E10" i="11"/>
  <c r="F36" i="11"/>
  <c r="J36" i="11" s="1"/>
  <c r="C36" i="11"/>
  <c r="I36" i="11"/>
  <c r="D36" i="11"/>
  <c r="H36" i="11"/>
  <c r="G36" i="11"/>
  <c r="K36" i="11" s="1"/>
  <c r="M36" i="11" s="1"/>
  <c r="E36" i="11"/>
  <c r="F45" i="15"/>
  <c r="J45" i="15" s="1"/>
  <c r="E45" i="15"/>
  <c r="D45" i="15"/>
  <c r="C45" i="15"/>
  <c r="I45" i="15"/>
  <c r="G45" i="15"/>
  <c r="H45" i="15"/>
  <c r="I277" i="12"/>
  <c r="O277" i="12" s="1"/>
  <c r="E277" i="12"/>
  <c r="H277" i="12"/>
  <c r="D277" i="12"/>
  <c r="C277" i="12"/>
  <c r="G277" i="12"/>
  <c r="F277" i="12"/>
  <c r="J277" i="12" s="1"/>
  <c r="D97" i="13"/>
  <c r="G97" i="13"/>
  <c r="K97" i="13" s="1"/>
  <c r="M97" i="13" s="1"/>
  <c r="E97" i="13"/>
  <c r="H97" i="13"/>
  <c r="I97" i="13"/>
  <c r="C97" i="13"/>
  <c r="F97" i="13"/>
  <c r="J97" i="13" s="1"/>
  <c r="D28" i="13"/>
  <c r="I28" i="13"/>
  <c r="G28" i="13"/>
  <c r="E28" i="13"/>
  <c r="C28" i="13"/>
  <c r="F28" i="13"/>
  <c r="J28" i="13" s="1"/>
  <c r="H28" i="13"/>
  <c r="D76" i="14"/>
  <c r="F76" i="14"/>
  <c r="J76" i="14" s="1"/>
  <c r="H76" i="14"/>
  <c r="C76" i="14"/>
  <c r="E76" i="14"/>
  <c r="I76" i="14"/>
  <c r="G76" i="14"/>
  <c r="F31" i="13"/>
  <c r="J31" i="13" s="1"/>
  <c r="E31" i="13"/>
  <c r="D31" i="13"/>
  <c r="I31" i="13"/>
  <c r="G31" i="13"/>
  <c r="H31" i="13"/>
  <c r="C31" i="13"/>
  <c r="D18" i="11"/>
  <c r="F18" i="11"/>
  <c r="J18" i="11" s="1"/>
  <c r="E18" i="11"/>
  <c r="I18" i="11"/>
  <c r="G18" i="11"/>
  <c r="K18" i="11" s="1"/>
  <c r="M18" i="11" s="1"/>
  <c r="H18" i="11"/>
  <c r="C18" i="11"/>
  <c r="G267" i="13"/>
  <c r="K267" i="13" s="1"/>
  <c r="M267" i="13" s="1"/>
  <c r="D267" i="13"/>
  <c r="I267" i="13"/>
  <c r="E267" i="13"/>
  <c r="C267" i="13"/>
  <c r="F267" i="13"/>
  <c r="J267" i="13" s="1"/>
  <c r="H267" i="13"/>
  <c r="I222" i="15"/>
  <c r="C222" i="15"/>
  <c r="F222" i="15"/>
  <c r="J222" i="15" s="1"/>
  <c r="G222" i="15"/>
  <c r="H222" i="15"/>
  <c r="E222" i="15"/>
  <c r="D222" i="15"/>
  <c r="H262" i="13"/>
  <c r="F262" i="13"/>
  <c r="J262" i="13" s="1"/>
  <c r="E262" i="13"/>
  <c r="G262" i="13"/>
  <c r="K262" i="13" s="1"/>
  <c r="M262" i="13" s="1"/>
  <c r="I262" i="13"/>
  <c r="D262" i="13"/>
  <c r="C262" i="13"/>
  <c r="F465" i="14"/>
  <c r="J465" i="14" s="1"/>
  <c r="E465" i="14"/>
  <c r="C465" i="14"/>
  <c r="H465" i="14"/>
  <c r="D465" i="14"/>
  <c r="I465" i="14"/>
  <c r="G465" i="14"/>
  <c r="G203" i="14"/>
  <c r="H203" i="14"/>
  <c r="F203" i="14"/>
  <c r="J203" i="14" s="1"/>
  <c r="E203" i="14"/>
  <c r="C203" i="14"/>
  <c r="D203" i="14"/>
  <c r="I203" i="14"/>
  <c r="G70" i="15"/>
  <c r="D70" i="15"/>
  <c r="C70" i="15"/>
  <c r="F70" i="15"/>
  <c r="J70" i="15" s="1"/>
  <c r="H70" i="15"/>
  <c r="I70" i="15"/>
  <c r="E70" i="15"/>
  <c r="I208" i="14"/>
  <c r="E208" i="14"/>
  <c r="C208" i="14"/>
  <c r="F208" i="14"/>
  <c r="J208" i="14" s="1"/>
  <c r="G208" i="14"/>
  <c r="H208" i="14"/>
  <c r="D208" i="14"/>
  <c r="H229" i="11"/>
  <c r="C229" i="11"/>
  <c r="E229" i="11"/>
  <c r="G229" i="11"/>
  <c r="K229" i="11" s="1"/>
  <c r="M229" i="11" s="1"/>
  <c r="F229" i="11"/>
  <c r="J229" i="11" s="1"/>
  <c r="D229" i="11"/>
  <c r="I229" i="11"/>
  <c r="I31" i="11"/>
  <c r="D31" i="11"/>
  <c r="C31" i="11"/>
  <c r="G31" i="11"/>
  <c r="K31" i="11" s="1"/>
  <c r="M31" i="11" s="1"/>
  <c r="H31" i="11"/>
  <c r="F31" i="11"/>
  <c r="J31" i="11" s="1"/>
  <c r="E31" i="11"/>
  <c r="C287" i="11"/>
  <c r="D287" i="11"/>
  <c r="F287" i="11"/>
  <c r="J287" i="11" s="1"/>
  <c r="G287" i="11"/>
  <c r="K287" i="11" s="1"/>
  <c r="M287" i="11" s="1"/>
  <c r="I287" i="11"/>
  <c r="E287" i="11"/>
  <c r="H287" i="11"/>
  <c r="I270" i="14"/>
  <c r="G270" i="14"/>
  <c r="H270" i="14"/>
  <c r="D270" i="14"/>
  <c r="F270" i="14"/>
  <c r="J270" i="14" s="1"/>
  <c r="E270" i="14"/>
  <c r="C270" i="14"/>
  <c r="G193" i="13"/>
  <c r="K193" i="13" s="1"/>
  <c r="M193" i="13" s="1"/>
  <c r="H193" i="13"/>
  <c r="I193" i="13"/>
  <c r="F193" i="13"/>
  <c r="J193" i="13" s="1"/>
  <c r="E193" i="13"/>
  <c r="D193" i="13"/>
  <c r="C193" i="13"/>
  <c r="E178" i="11"/>
  <c r="D178" i="11"/>
  <c r="C178" i="11"/>
  <c r="F178" i="11"/>
  <c r="J178" i="11" s="1"/>
  <c r="I178" i="11"/>
  <c r="G178" i="11"/>
  <c r="K178" i="11" s="1"/>
  <c r="M178" i="11" s="1"/>
  <c r="H178" i="11"/>
  <c r="D119" i="13"/>
  <c r="C119" i="13"/>
  <c r="H119" i="13"/>
  <c r="I119" i="13"/>
  <c r="G119" i="13"/>
  <c r="K119" i="13" s="1"/>
  <c r="M119" i="13" s="1"/>
  <c r="E119" i="13"/>
  <c r="F119" i="13"/>
  <c r="J119" i="13" s="1"/>
  <c r="H184" i="15"/>
  <c r="C184" i="15"/>
  <c r="D184" i="15"/>
  <c r="I184" i="15"/>
  <c r="G184" i="15"/>
  <c r="E184" i="15"/>
  <c r="F184" i="15"/>
  <c r="J184" i="15" s="1"/>
  <c r="I267" i="15"/>
  <c r="E267" i="15"/>
  <c r="H267" i="15"/>
  <c r="F267" i="15"/>
  <c r="J267" i="15" s="1"/>
  <c r="G267" i="15"/>
  <c r="D267" i="15"/>
  <c r="C267" i="15"/>
  <c r="H228" i="15"/>
  <c r="G228" i="15"/>
  <c r="D228" i="15"/>
  <c r="C228" i="15"/>
  <c r="I228" i="15"/>
  <c r="E228" i="15"/>
  <c r="F228" i="15"/>
  <c r="J228" i="15" s="1"/>
  <c r="H78" i="11"/>
  <c r="G78" i="11"/>
  <c r="K78" i="11" s="1"/>
  <c r="M78" i="11" s="1"/>
  <c r="F78" i="11"/>
  <c r="J78" i="11" s="1"/>
  <c r="E78" i="11"/>
  <c r="D78" i="11"/>
  <c r="I78" i="11"/>
  <c r="C78" i="11"/>
  <c r="H70" i="14"/>
  <c r="G70" i="14"/>
  <c r="I70" i="14"/>
  <c r="C70" i="14"/>
  <c r="F70" i="14"/>
  <c r="J70" i="14" s="1"/>
  <c r="D70" i="14"/>
  <c r="E70" i="14"/>
  <c r="G19" i="13"/>
  <c r="K19" i="13" s="1"/>
  <c r="M19" i="13" s="1"/>
  <c r="F19" i="13"/>
  <c r="J19" i="13" s="1"/>
  <c r="I19" i="13"/>
  <c r="H19" i="13"/>
  <c r="E19" i="13"/>
  <c r="C19" i="13"/>
  <c r="D19" i="13"/>
  <c r="D304" i="14"/>
  <c r="G304" i="14"/>
  <c r="H304" i="14"/>
  <c r="E304" i="14"/>
  <c r="I304" i="14"/>
  <c r="C304" i="14"/>
  <c r="F304" i="14"/>
  <c r="J304" i="14" s="1"/>
  <c r="H103" i="14"/>
  <c r="I103" i="14"/>
  <c r="E103" i="14"/>
  <c r="F103" i="14"/>
  <c r="J103" i="14" s="1"/>
  <c r="D103" i="14"/>
  <c r="G103" i="14"/>
  <c r="C103" i="14"/>
  <c r="G209" i="13"/>
  <c r="K209" i="13" s="1"/>
  <c r="M209" i="13" s="1"/>
  <c r="H209" i="13"/>
  <c r="F209" i="13"/>
  <c r="J209" i="13" s="1"/>
  <c r="C209" i="13"/>
  <c r="E209" i="13"/>
  <c r="D209" i="13"/>
  <c r="I209" i="13"/>
  <c r="E194" i="13"/>
  <c r="H194" i="13"/>
  <c r="I194" i="13"/>
  <c r="G194" i="13"/>
  <c r="K194" i="13" s="1"/>
  <c r="M194" i="13" s="1"/>
  <c r="D194" i="13"/>
  <c r="C194" i="13"/>
  <c r="F194" i="13"/>
  <c r="J194" i="13" s="1"/>
  <c r="C340" i="14"/>
  <c r="H340" i="14"/>
  <c r="D340" i="14"/>
  <c r="G340" i="14"/>
  <c r="F340" i="14"/>
  <c r="J340" i="14" s="1"/>
  <c r="I340" i="14"/>
  <c r="E340" i="14"/>
  <c r="I129" i="15"/>
  <c r="E129" i="15"/>
  <c r="C129" i="15"/>
  <c r="D129" i="15"/>
  <c r="F129" i="15"/>
  <c r="J129" i="15" s="1"/>
  <c r="G129" i="15"/>
  <c r="H129" i="15"/>
  <c r="I281" i="14"/>
  <c r="G281" i="14"/>
  <c r="C281" i="14"/>
  <c r="F281" i="14"/>
  <c r="J281" i="14" s="1"/>
  <c r="D281" i="14"/>
  <c r="H281" i="14"/>
  <c r="E281" i="14"/>
  <c r="D49" i="11"/>
  <c r="C49" i="11"/>
  <c r="G49" i="11"/>
  <c r="K49" i="11" s="1"/>
  <c r="M49" i="11" s="1"/>
  <c r="I49" i="11"/>
  <c r="F49" i="11"/>
  <c r="J49" i="11" s="1"/>
  <c r="H49" i="11"/>
  <c r="E49" i="11"/>
  <c r="C132" i="11"/>
  <c r="D132" i="11"/>
  <c r="E132" i="11"/>
  <c r="H132" i="11"/>
  <c r="G132" i="11"/>
  <c r="K132" i="11" s="1"/>
  <c r="M132" i="11" s="1"/>
  <c r="F132" i="11"/>
  <c r="J132" i="11" s="1"/>
  <c r="I132" i="11"/>
  <c r="D32" i="12"/>
  <c r="E32" i="12"/>
  <c r="G32" i="12"/>
  <c r="C32" i="12"/>
  <c r="I32" i="12"/>
  <c r="O32" i="12" s="1"/>
  <c r="H32" i="12"/>
  <c r="F32" i="12"/>
  <c r="J32" i="12" s="1"/>
  <c r="D287" i="13"/>
  <c r="F287" i="13"/>
  <c r="J287" i="13" s="1"/>
  <c r="H287" i="13"/>
  <c r="I287" i="13"/>
  <c r="G287" i="13"/>
  <c r="K287" i="13" s="1"/>
  <c r="M287" i="13" s="1"/>
  <c r="C287" i="13"/>
  <c r="E287" i="13"/>
  <c r="E7" i="13"/>
  <c r="H7" i="13"/>
  <c r="F7" i="13"/>
  <c r="J7" i="13" s="1"/>
  <c r="D7" i="13"/>
  <c r="G7" i="13"/>
  <c r="I7" i="13"/>
  <c r="C7" i="13"/>
  <c r="E175" i="15"/>
  <c r="C175" i="15"/>
  <c r="H175" i="15"/>
  <c r="G175" i="15"/>
  <c r="D175" i="15"/>
  <c r="I175" i="15"/>
  <c r="F175" i="15"/>
  <c r="J175" i="15" s="1"/>
  <c r="H65" i="13"/>
  <c r="I65" i="13"/>
  <c r="E65" i="13"/>
  <c r="F65" i="13"/>
  <c r="J65" i="13" s="1"/>
  <c r="D65" i="13"/>
  <c r="G65" i="13"/>
  <c r="K65" i="13" s="1"/>
  <c r="M65" i="13" s="1"/>
  <c r="C65" i="13"/>
  <c r="G176" i="11"/>
  <c r="K176" i="11" s="1"/>
  <c r="M176" i="11" s="1"/>
  <c r="D176" i="11"/>
  <c r="F176" i="11"/>
  <c r="J176" i="11" s="1"/>
  <c r="E176" i="11"/>
  <c r="I176" i="11"/>
  <c r="C176" i="11"/>
  <c r="H176" i="11"/>
  <c r="D87" i="11"/>
  <c r="G87" i="11"/>
  <c r="K87" i="11" s="1"/>
  <c r="M87" i="11" s="1"/>
  <c r="F87" i="11"/>
  <c r="J87" i="11" s="1"/>
  <c r="H87" i="11"/>
  <c r="C87" i="11"/>
  <c r="E87" i="11"/>
  <c r="I87" i="11"/>
  <c r="I222" i="13"/>
  <c r="C222" i="13"/>
  <c r="E222" i="13"/>
  <c r="F222" i="13"/>
  <c r="J222" i="13" s="1"/>
  <c r="H222" i="13"/>
  <c r="D222" i="13"/>
  <c r="G222" i="13"/>
  <c r="K222" i="13" s="1"/>
  <c r="M222" i="13" s="1"/>
  <c r="F46" i="11"/>
  <c r="J46" i="11" s="1"/>
  <c r="I46" i="11"/>
  <c r="H46" i="11"/>
  <c r="E46" i="11"/>
  <c r="C46" i="11"/>
  <c r="D46" i="11"/>
  <c r="G46" i="11"/>
  <c r="K46" i="11" s="1"/>
  <c r="M46" i="11" s="1"/>
  <c r="D169" i="14"/>
  <c r="I169" i="14"/>
  <c r="C169" i="14"/>
  <c r="H169" i="14"/>
  <c r="E169" i="14"/>
  <c r="F169" i="14"/>
  <c r="J169" i="14" s="1"/>
  <c r="G169" i="14"/>
  <c r="H286" i="15"/>
  <c r="E286" i="15"/>
  <c r="C286" i="15"/>
  <c r="I286" i="15"/>
  <c r="D286" i="15"/>
  <c r="G286" i="15"/>
  <c r="F286" i="15"/>
  <c r="J286" i="15" s="1"/>
  <c r="I126" i="11"/>
  <c r="H126" i="11"/>
  <c r="F126" i="11"/>
  <c r="J126" i="11" s="1"/>
  <c r="E126" i="11"/>
  <c r="G126" i="11"/>
  <c r="K126" i="11" s="1"/>
  <c r="M126" i="11" s="1"/>
  <c r="D126" i="11"/>
  <c r="C126" i="11"/>
  <c r="E48" i="14"/>
  <c r="H48" i="14"/>
  <c r="D48" i="14"/>
  <c r="G48" i="14"/>
  <c r="C48" i="14"/>
  <c r="I48" i="14"/>
  <c r="F48" i="14"/>
  <c r="J48" i="14" s="1"/>
  <c r="I107" i="14"/>
  <c r="E107" i="14"/>
  <c r="C107" i="14"/>
  <c r="D107" i="14"/>
  <c r="G107" i="14"/>
  <c r="F107" i="14"/>
  <c r="J107" i="14" s="1"/>
  <c r="H107" i="14"/>
  <c r="I249" i="11"/>
  <c r="F249" i="11"/>
  <c r="J249" i="11" s="1"/>
  <c r="G249" i="11"/>
  <c r="K249" i="11" s="1"/>
  <c r="M249" i="11" s="1"/>
  <c r="H249" i="11"/>
  <c r="E249" i="11"/>
  <c r="C249" i="11"/>
  <c r="D249" i="11"/>
  <c r="D252" i="15"/>
  <c r="E252" i="15"/>
  <c r="G252" i="15"/>
  <c r="C252" i="15"/>
  <c r="F252" i="15"/>
  <c r="J252" i="15" s="1"/>
  <c r="H252" i="15"/>
  <c r="I252" i="15"/>
  <c r="E239" i="15"/>
  <c r="D239" i="15"/>
  <c r="F239" i="15"/>
  <c r="J239" i="15" s="1"/>
  <c r="I239" i="15"/>
  <c r="G239" i="15"/>
  <c r="H239" i="15"/>
  <c r="C239" i="15"/>
  <c r="D37" i="14"/>
  <c r="H37" i="14"/>
  <c r="E37" i="14"/>
  <c r="I37" i="14"/>
  <c r="F37" i="14"/>
  <c r="J37" i="14" s="1"/>
  <c r="C37" i="14"/>
  <c r="G37" i="14"/>
  <c r="I300" i="13"/>
  <c r="E300" i="13"/>
  <c r="F300" i="13"/>
  <c r="J300" i="13" s="1"/>
  <c r="G300" i="13"/>
  <c r="K300" i="13" s="1"/>
  <c r="M300" i="13" s="1"/>
  <c r="C300" i="13"/>
  <c r="H300" i="13"/>
  <c r="D300" i="13"/>
  <c r="E74" i="11"/>
  <c r="C74" i="11"/>
  <c r="G74" i="11"/>
  <c r="I74" i="11"/>
  <c r="F74" i="11"/>
  <c r="J74" i="11" s="1"/>
  <c r="D74" i="11"/>
  <c r="H74" i="11"/>
  <c r="D373" i="14"/>
  <c r="E373" i="14"/>
  <c r="G373" i="14"/>
  <c r="I373" i="14"/>
  <c r="H373" i="14"/>
  <c r="C373" i="14"/>
  <c r="F373" i="14"/>
  <c r="J373" i="14" s="1"/>
  <c r="G63" i="13"/>
  <c r="K63" i="13" s="1"/>
  <c r="M63" i="13" s="1"/>
  <c r="C63" i="13"/>
  <c r="I63" i="13"/>
  <c r="F63" i="13"/>
  <c r="J63" i="13" s="1"/>
  <c r="E63" i="13"/>
  <c r="H63" i="13"/>
  <c r="D63" i="13"/>
  <c r="E339" i="14"/>
  <c r="D339" i="14"/>
  <c r="F339" i="14"/>
  <c r="J339" i="14" s="1"/>
  <c r="I339" i="14"/>
  <c r="C339" i="14"/>
  <c r="H339" i="14"/>
  <c r="G339" i="14"/>
  <c r="F33" i="11"/>
  <c r="J33" i="11" s="1"/>
  <c r="G33" i="11"/>
  <c r="K33" i="11" s="1"/>
  <c r="M33" i="11" s="1"/>
  <c r="H33" i="11"/>
  <c r="D33" i="11"/>
  <c r="C33" i="11"/>
  <c r="I33" i="11"/>
  <c r="E33" i="11"/>
  <c r="E72" i="13"/>
  <c r="C72" i="13"/>
  <c r="H72" i="13"/>
  <c r="F72" i="13"/>
  <c r="J72" i="13" s="1"/>
  <c r="G72" i="13"/>
  <c r="K72" i="13" s="1"/>
  <c r="M72" i="13" s="1"/>
  <c r="D72" i="13"/>
  <c r="I72" i="13"/>
  <c r="I82" i="11"/>
  <c r="C82" i="11"/>
  <c r="G82" i="11"/>
  <c r="K82" i="11" s="1"/>
  <c r="M82" i="11" s="1"/>
  <c r="E82" i="11"/>
  <c r="H82" i="11"/>
  <c r="F82" i="11"/>
  <c r="J82" i="11" s="1"/>
  <c r="D82" i="11"/>
  <c r="C171" i="13"/>
  <c r="H171" i="13"/>
  <c r="E171" i="13"/>
  <c r="D171" i="13"/>
  <c r="G171" i="13"/>
  <c r="K171" i="13" s="1"/>
  <c r="M171" i="13" s="1"/>
  <c r="F171" i="13"/>
  <c r="J171" i="13" s="1"/>
  <c r="I171" i="13"/>
  <c r="G94" i="12"/>
  <c r="I94" i="12"/>
  <c r="O94" i="12" s="1"/>
  <c r="E94" i="12"/>
  <c r="F94" i="12"/>
  <c r="J94" i="12" s="1"/>
  <c r="H94" i="12"/>
  <c r="C94" i="12"/>
  <c r="D94" i="12"/>
  <c r="G201" i="15"/>
  <c r="E201" i="15"/>
  <c r="H201" i="15"/>
  <c r="I201" i="15"/>
  <c r="F201" i="15"/>
  <c r="J201" i="15" s="1"/>
  <c r="D201" i="15"/>
  <c r="C201" i="15"/>
  <c r="G109" i="12"/>
  <c r="F109" i="12"/>
  <c r="J109" i="12" s="1"/>
  <c r="E109" i="12"/>
  <c r="C109" i="12"/>
  <c r="I109" i="12"/>
  <c r="O109" i="12" s="1"/>
  <c r="D109" i="12"/>
  <c r="H109" i="12"/>
  <c r="D46" i="15"/>
  <c r="G46" i="15"/>
  <c r="C46" i="15"/>
  <c r="E46" i="15"/>
  <c r="F46" i="15"/>
  <c r="J46" i="15" s="1"/>
  <c r="I46" i="15"/>
  <c r="H46" i="15"/>
  <c r="G272" i="11"/>
  <c r="K272" i="11" s="1"/>
  <c r="M272" i="11" s="1"/>
  <c r="C272" i="11"/>
  <c r="H272" i="11"/>
  <c r="D272" i="11"/>
  <c r="I272" i="11"/>
  <c r="E272" i="11"/>
  <c r="F272" i="11"/>
  <c r="J272" i="11" s="1"/>
  <c r="G481" i="14"/>
  <c r="C481" i="14"/>
  <c r="E481" i="14"/>
  <c r="I481" i="14"/>
  <c r="D481" i="14"/>
  <c r="H481" i="14"/>
  <c r="F481" i="14"/>
  <c r="J481" i="14" s="1"/>
  <c r="F273" i="11"/>
  <c r="J273" i="11" s="1"/>
  <c r="E273" i="11"/>
  <c r="D273" i="11"/>
  <c r="C273" i="11"/>
  <c r="G273" i="11"/>
  <c r="K273" i="11" s="1"/>
  <c r="M273" i="11" s="1"/>
  <c r="I273" i="11"/>
  <c r="H273" i="11"/>
  <c r="E67" i="14"/>
  <c r="D67" i="14"/>
  <c r="G67" i="14"/>
  <c r="F67" i="14"/>
  <c r="J67" i="14" s="1"/>
  <c r="I67" i="14"/>
  <c r="H67" i="14"/>
  <c r="C67" i="14"/>
  <c r="H14" i="13"/>
  <c r="C14" i="13"/>
  <c r="G14" i="13"/>
  <c r="E14" i="13"/>
  <c r="F14" i="13"/>
  <c r="J14" i="13" s="1"/>
  <c r="I14" i="13"/>
  <c r="D14" i="13"/>
  <c r="I50" i="11"/>
  <c r="G50" i="11"/>
  <c r="K50" i="11" s="1"/>
  <c r="M50" i="11" s="1"/>
  <c r="F50" i="11"/>
  <c r="J50" i="11" s="1"/>
  <c r="D50" i="11"/>
  <c r="H50" i="11"/>
  <c r="E50" i="11"/>
  <c r="C50" i="11"/>
  <c r="C275" i="13"/>
  <c r="F275" i="13"/>
  <c r="J275" i="13" s="1"/>
  <c r="H275" i="13"/>
  <c r="E275" i="13"/>
  <c r="D275" i="13"/>
  <c r="I275" i="13"/>
  <c r="G275" i="13"/>
  <c r="K275" i="13" s="1"/>
  <c r="M275" i="13" s="1"/>
  <c r="D66" i="12"/>
  <c r="I66" i="12"/>
  <c r="O66" i="12" s="1"/>
  <c r="H66" i="12"/>
  <c r="E66" i="12"/>
  <c r="G66" i="12"/>
  <c r="F66" i="12"/>
  <c r="J66" i="12" s="1"/>
  <c r="C66" i="12"/>
  <c r="D194" i="15"/>
  <c r="F194" i="15"/>
  <c r="J194" i="15" s="1"/>
  <c r="E194" i="15"/>
  <c r="G194" i="15"/>
  <c r="H194" i="15"/>
  <c r="C194" i="15"/>
  <c r="I194" i="15"/>
  <c r="I49" i="12"/>
  <c r="O49" i="12" s="1"/>
  <c r="F49" i="12"/>
  <c r="J49" i="12" s="1"/>
  <c r="E49" i="12"/>
  <c r="G49" i="12"/>
  <c r="H49" i="12"/>
  <c r="D49" i="12"/>
  <c r="C49" i="12"/>
  <c r="I198" i="11"/>
  <c r="G198" i="11"/>
  <c r="K198" i="11" s="1"/>
  <c r="M198" i="11" s="1"/>
  <c r="C198" i="11"/>
  <c r="H198" i="11"/>
  <c r="F198" i="11"/>
  <c r="J198" i="11" s="1"/>
  <c r="D198" i="11"/>
  <c r="E198" i="11"/>
  <c r="G293" i="12"/>
  <c r="F293" i="12"/>
  <c r="J293" i="12" s="1"/>
  <c r="C293" i="12"/>
  <c r="D293" i="12"/>
  <c r="I293" i="12"/>
  <c r="O293" i="12" s="1"/>
  <c r="E293" i="12"/>
  <c r="H293" i="12"/>
  <c r="I97" i="11"/>
  <c r="H97" i="11"/>
  <c r="E97" i="11"/>
  <c r="F97" i="11"/>
  <c r="J97" i="11" s="1"/>
  <c r="C97" i="11"/>
  <c r="G97" i="11"/>
  <c r="K97" i="11" s="1"/>
  <c r="M97" i="11" s="1"/>
  <c r="D97" i="11"/>
  <c r="D200" i="15"/>
  <c r="E200" i="15"/>
  <c r="G200" i="15"/>
  <c r="F200" i="15"/>
  <c r="J200" i="15" s="1"/>
  <c r="I200" i="15"/>
  <c r="H200" i="15"/>
  <c r="C200" i="15"/>
  <c r="F108" i="11"/>
  <c r="J108" i="11" s="1"/>
  <c r="G108" i="11"/>
  <c r="D108" i="11"/>
  <c r="C108" i="11"/>
  <c r="E108" i="11"/>
  <c r="I108" i="11"/>
  <c r="H108" i="11"/>
  <c r="F263" i="13"/>
  <c r="J263" i="13" s="1"/>
  <c r="I263" i="13"/>
  <c r="E263" i="13"/>
  <c r="D263" i="13"/>
  <c r="G263" i="13"/>
  <c r="K263" i="13" s="1"/>
  <c r="M263" i="13" s="1"/>
  <c r="C263" i="13"/>
  <c r="H263" i="13"/>
  <c r="E242" i="14"/>
  <c r="D242" i="14"/>
  <c r="F242" i="14"/>
  <c r="J242" i="14" s="1"/>
  <c r="G242" i="14"/>
  <c r="C242" i="14"/>
  <c r="H242" i="14"/>
  <c r="I242" i="14"/>
  <c r="F451" i="14"/>
  <c r="J451" i="14" s="1"/>
  <c r="I451" i="14"/>
  <c r="D451" i="14"/>
  <c r="C451" i="14"/>
  <c r="E451" i="14"/>
  <c r="G451" i="14"/>
  <c r="H451" i="14"/>
  <c r="E154" i="12"/>
  <c r="H154" i="12"/>
  <c r="F154" i="12"/>
  <c r="J154" i="12" s="1"/>
  <c r="C154" i="12"/>
  <c r="D154" i="12"/>
  <c r="G154" i="12"/>
  <c r="I154" i="12"/>
  <c r="O154" i="12" s="1"/>
  <c r="E7" i="15"/>
  <c r="I7" i="15"/>
  <c r="D7" i="15"/>
  <c r="G7" i="15"/>
  <c r="C7" i="15"/>
  <c r="H7" i="15"/>
  <c r="F7" i="15"/>
  <c r="J7" i="15" s="1"/>
  <c r="I374" i="14"/>
  <c r="G374" i="14"/>
  <c r="E374" i="14"/>
  <c r="H374" i="14"/>
  <c r="F374" i="14"/>
  <c r="J374" i="14" s="1"/>
  <c r="D374" i="14"/>
  <c r="C374" i="14"/>
  <c r="G9" i="13"/>
  <c r="C9" i="13"/>
  <c r="D9" i="13"/>
  <c r="I9" i="13"/>
  <c r="E9" i="13"/>
  <c r="F9" i="13"/>
  <c r="J9" i="13" s="1"/>
  <c r="H9" i="13"/>
  <c r="D449" i="14"/>
  <c r="H449" i="14"/>
  <c r="E449" i="14"/>
  <c r="C449" i="14"/>
  <c r="I449" i="14"/>
  <c r="F449" i="14"/>
  <c r="J449" i="14" s="1"/>
  <c r="G449" i="14"/>
  <c r="C216" i="12"/>
  <c r="F216" i="12"/>
  <c r="J216" i="12" s="1"/>
  <c r="E216" i="12"/>
  <c r="G216" i="12"/>
  <c r="D216" i="12"/>
  <c r="I216" i="12"/>
  <c r="O216" i="12" s="1"/>
  <c r="H216" i="12"/>
  <c r="D57" i="11"/>
  <c r="F57" i="11"/>
  <c r="J57" i="11" s="1"/>
  <c r="C57" i="11"/>
  <c r="I57" i="11"/>
  <c r="H57" i="11"/>
  <c r="G57" i="11"/>
  <c r="E57" i="11"/>
  <c r="C486" i="14"/>
  <c r="G486" i="14"/>
  <c r="I486" i="14"/>
  <c r="F486" i="14"/>
  <c r="J486" i="14" s="1"/>
  <c r="E486" i="14"/>
  <c r="H486" i="14"/>
  <c r="D486" i="14"/>
  <c r="D377" i="14"/>
  <c r="G377" i="14"/>
  <c r="I377" i="14"/>
  <c r="H377" i="14"/>
  <c r="F377" i="14"/>
  <c r="J377" i="14" s="1"/>
  <c r="C377" i="14"/>
  <c r="E377" i="14"/>
  <c r="I38" i="15"/>
  <c r="C38" i="15"/>
  <c r="E38" i="15"/>
  <c r="H38" i="15"/>
  <c r="D38" i="15"/>
  <c r="F38" i="15"/>
  <c r="J38" i="15" s="1"/>
  <c r="G38" i="15"/>
  <c r="F28" i="12"/>
  <c r="J28" i="12" s="1"/>
  <c r="I28" i="12"/>
  <c r="O28" i="12" s="1"/>
  <c r="H28" i="12"/>
  <c r="D28" i="12"/>
  <c r="E28" i="12"/>
  <c r="C28" i="12"/>
  <c r="G28" i="12"/>
  <c r="H259" i="14"/>
  <c r="D259" i="14"/>
  <c r="F259" i="14"/>
  <c r="J259" i="14" s="1"/>
  <c r="C259" i="14"/>
  <c r="G259" i="14"/>
  <c r="E259" i="14"/>
  <c r="I259" i="14"/>
  <c r="H250" i="11"/>
  <c r="G250" i="11"/>
  <c r="K250" i="11" s="1"/>
  <c r="M250" i="11" s="1"/>
  <c r="D250" i="11"/>
  <c r="I250" i="11"/>
  <c r="C250" i="11"/>
  <c r="F250" i="11"/>
  <c r="J250" i="11" s="1"/>
  <c r="E250" i="11"/>
  <c r="D156" i="12"/>
  <c r="E156" i="12"/>
  <c r="H156" i="12"/>
  <c r="F156" i="12"/>
  <c r="J156" i="12" s="1"/>
  <c r="C156" i="12"/>
  <c r="I156" i="12"/>
  <c r="O156" i="12" s="1"/>
  <c r="G156" i="12"/>
  <c r="I169" i="15"/>
  <c r="D169" i="15"/>
  <c r="F169" i="15"/>
  <c r="J169" i="15" s="1"/>
  <c r="C169" i="15"/>
  <c r="H169" i="15"/>
  <c r="E169" i="15"/>
  <c r="G169" i="15"/>
  <c r="H14" i="12"/>
  <c r="D14" i="12"/>
  <c r="I14" i="12"/>
  <c r="O14" i="12" s="1"/>
  <c r="G14" i="12"/>
  <c r="F14" i="12"/>
  <c r="J14" i="12" s="1"/>
  <c r="C14" i="12"/>
  <c r="E14" i="12"/>
  <c r="I223" i="13"/>
  <c r="F223" i="13"/>
  <c r="J223" i="13" s="1"/>
  <c r="E223" i="13"/>
  <c r="G223" i="13"/>
  <c r="K223" i="13" s="1"/>
  <c r="M223" i="13" s="1"/>
  <c r="C223" i="13"/>
  <c r="H223" i="13"/>
  <c r="D223" i="13"/>
  <c r="F123" i="15"/>
  <c r="J123" i="15" s="1"/>
  <c r="G123" i="15"/>
  <c r="I123" i="15"/>
  <c r="E123" i="15"/>
  <c r="D123" i="15"/>
  <c r="C123" i="15"/>
  <c r="H123" i="15"/>
  <c r="E476" i="14"/>
  <c r="F476" i="14"/>
  <c r="J476" i="14" s="1"/>
  <c r="I476" i="14"/>
  <c r="D476" i="14"/>
  <c r="H476" i="14"/>
  <c r="C476" i="14"/>
  <c r="G476" i="14"/>
  <c r="D128" i="12"/>
  <c r="E128" i="12"/>
  <c r="F128" i="12"/>
  <c r="J128" i="12" s="1"/>
  <c r="G128" i="12"/>
  <c r="H128" i="12"/>
  <c r="C128" i="12"/>
  <c r="I128" i="12"/>
  <c r="O128" i="12" s="1"/>
  <c r="I264" i="15"/>
  <c r="C264" i="15"/>
  <c r="G264" i="15"/>
  <c r="H264" i="15"/>
  <c r="E264" i="15"/>
  <c r="F264" i="15"/>
  <c r="J264" i="15" s="1"/>
  <c r="D264" i="15"/>
  <c r="I220" i="14"/>
  <c r="G220" i="14"/>
  <c r="F220" i="14"/>
  <c r="J220" i="14" s="1"/>
  <c r="H220" i="14"/>
  <c r="E220" i="14"/>
  <c r="D220" i="14"/>
  <c r="C220" i="14"/>
  <c r="H371" i="14"/>
  <c r="D371" i="14"/>
  <c r="G371" i="14"/>
  <c r="E371" i="14"/>
  <c r="I371" i="14"/>
  <c r="C371" i="14"/>
  <c r="F371" i="14"/>
  <c r="J371" i="14" s="1"/>
  <c r="I139" i="11"/>
  <c r="G139" i="11"/>
  <c r="K139" i="11" s="1"/>
  <c r="M139" i="11" s="1"/>
  <c r="D139" i="11"/>
  <c r="H139" i="11"/>
  <c r="C139" i="11"/>
  <c r="F139" i="11"/>
  <c r="J139" i="11" s="1"/>
  <c r="E139" i="11"/>
  <c r="I41" i="11"/>
  <c r="G41" i="11"/>
  <c r="K41" i="11" s="1"/>
  <c r="M41" i="11" s="1"/>
  <c r="E41" i="11"/>
  <c r="D41" i="11"/>
  <c r="F41" i="11"/>
  <c r="J41" i="11" s="1"/>
  <c r="C41" i="11"/>
  <c r="H41" i="11"/>
  <c r="F57" i="12"/>
  <c r="J57" i="12" s="1"/>
  <c r="C57" i="12"/>
  <c r="G57" i="12"/>
  <c r="E57" i="12"/>
  <c r="H57" i="12"/>
  <c r="D57" i="12"/>
  <c r="I57" i="12"/>
  <c r="O57" i="12" s="1"/>
  <c r="I27" i="11"/>
  <c r="E27" i="11"/>
  <c r="H27" i="11"/>
  <c r="F27" i="11"/>
  <c r="J27" i="11" s="1"/>
  <c r="C27" i="11"/>
  <c r="D27" i="11"/>
  <c r="G27" i="11"/>
  <c r="K27" i="11" s="1"/>
  <c r="M27" i="11" s="1"/>
  <c r="I165" i="12"/>
  <c r="O165" i="12" s="1"/>
  <c r="H165" i="12"/>
  <c r="D165" i="12"/>
  <c r="F165" i="12"/>
  <c r="J165" i="12" s="1"/>
  <c r="C165" i="12"/>
  <c r="G165" i="12"/>
  <c r="E165" i="12"/>
  <c r="E224" i="13"/>
  <c r="H224" i="13"/>
  <c r="F224" i="13"/>
  <c r="J224" i="13" s="1"/>
  <c r="D224" i="13"/>
  <c r="C224" i="13"/>
  <c r="G224" i="13"/>
  <c r="K224" i="13" s="1"/>
  <c r="M224" i="13" s="1"/>
  <c r="I224" i="13"/>
  <c r="I290" i="13"/>
  <c r="C290" i="13"/>
  <c r="F290" i="13"/>
  <c r="J290" i="13" s="1"/>
  <c r="G290" i="13"/>
  <c r="K290" i="13" s="1"/>
  <c r="M290" i="13" s="1"/>
  <c r="H290" i="13"/>
  <c r="E290" i="13"/>
  <c r="D290" i="13"/>
  <c r="I473" i="14"/>
  <c r="G473" i="14"/>
  <c r="C473" i="14"/>
  <c r="E473" i="14"/>
  <c r="D473" i="14"/>
  <c r="F473" i="14"/>
  <c r="J473" i="14" s="1"/>
  <c r="H473" i="14"/>
  <c r="H92" i="14"/>
  <c r="F92" i="14"/>
  <c r="J92" i="14" s="1"/>
  <c r="G92" i="14"/>
  <c r="I92" i="14"/>
  <c r="E92" i="14"/>
  <c r="C92" i="14"/>
  <c r="D92" i="14"/>
  <c r="E268" i="13"/>
  <c r="F268" i="13"/>
  <c r="J268" i="13" s="1"/>
  <c r="C268" i="13"/>
  <c r="H268" i="13"/>
  <c r="G268" i="13"/>
  <c r="K268" i="13" s="1"/>
  <c r="M268" i="13" s="1"/>
  <c r="I268" i="13"/>
  <c r="D268" i="13"/>
  <c r="I43" i="13"/>
  <c r="G43" i="13"/>
  <c r="H43" i="13"/>
  <c r="F43" i="13"/>
  <c r="J43" i="13" s="1"/>
  <c r="C43" i="13"/>
  <c r="E43" i="13"/>
  <c r="D43" i="13"/>
  <c r="I86" i="12"/>
  <c r="O86" i="12" s="1"/>
  <c r="E86" i="12"/>
  <c r="H86" i="12"/>
  <c r="F86" i="12"/>
  <c r="J86" i="12" s="1"/>
  <c r="D86" i="12"/>
  <c r="C86" i="12"/>
  <c r="G86" i="12"/>
  <c r="E200" i="14"/>
  <c r="I200" i="14"/>
  <c r="D200" i="14"/>
  <c r="G200" i="14"/>
  <c r="C200" i="14"/>
  <c r="H200" i="14"/>
  <c r="F200" i="14"/>
  <c r="J200" i="14" s="1"/>
  <c r="D45" i="13"/>
  <c r="I45" i="13"/>
  <c r="E45" i="13"/>
  <c r="F45" i="13"/>
  <c r="J45" i="13" s="1"/>
  <c r="G45" i="13"/>
  <c r="C45" i="13"/>
  <c r="H45" i="13"/>
  <c r="G56" i="11"/>
  <c r="K56" i="11" s="1"/>
  <c r="M56" i="11" s="1"/>
  <c r="F56" i="11"/>
  <c r="J56" i="11" s="1"/>
  <c r="D56" i="11"/>
  <c r="I56" i="11"/>
  <c r="C56" i="11"/>
  <c r="H56" i="11"/>
  <c r="E56" i="11"/>
  <c r="H431" i="14"/>
  <c r="D431" i="14"/>
  <c r="C431" i="14"/>
  <c r="G431" i="14"/>
  <c r="I431" i="14"/>
  <c r="F431" i="14"/>
  <c r="J431" i="14" s="1"/>
  <c r="E431" i="14"/>
  <c r="D183" i="14"/>
  <c r="G183" i="14"/>
  <c r="I183" i="14"/>
  <c r="F183" i="14"/>
  <c r="J183" i="14" s="1"/>
  <c r="E183" i="14"/>
  <c r="C183" i="14"/>
  <c r="H183" i="14"/>
  <c r="F226" i="13"/>
  <c r="J226" i="13" s="1"/>
  <c r="G226" i="13"/>
  <c r="K226" i="13" s="1"/>
  <c r="M226" i="13" s="1"/>
  <c r="I226" i="13"/>
  <c r="H226" i="13"/>
  <c r="E226" i="13"/>
  <c r="D226" i="13"/>
  <c r="C226" i="13"/>
  <c r="I162" i="14"/>
  <c r="C162" i="14"/>
  <c r="H162" i="14"/>
  <c r="G162" i="14"/>
  <c r="F162" i="14"/>
  <c r="J162" i="14" s="1"/>
  <c r="E162" i="14"/>
  <c r="D162" i="14"/>
  <c r="F75" i="14"/>
  <c r="J75" i="14" s="1"/>
  <c r="G75" i="14"/>
  <c r="E75" i="14"/>
  <c r="D75" i="14"/>
  <c r="H75" i="14"/>
  <c r="C75" i="14"/>
  <c r="I75" i="14"/>
  <c r="I35" i="14"/>
  <c r="C35" i="14"/>
  <c r="H35" i="14"/>
  <c r="F35" i="14"/>
  <c r="J35" i="14" s="1"/>
  <c r="G35" i="14"/>
  <c r="D35" i="14"/>
  <c r="E35" i="14"/>
  <c r="G39" i="13"/>
  <c r="I39" i="13"/>
  <c r="D39" i="13"/>
  <c r="C39" i="13"/>
  <c r="H39" i="13"/>
  <c r="E39" i="13"/>
  <c r="F39" i="13"/>
  <c r="J39" i="13" s="1"/>
  <c r="E283" i="15"/>
  <c r="F283" i="15"/>
  <c r="J283" i="15" s="1"/>
  <c r="D283" i="15"/>
  <c r="H283" i="15"/>
  <c r="C283" i="15"/>
  <c r="G283" i="15"/>
  <c r="I283" i="15"/>
  <c r="C201" i="14"/>
  <c r="I201" i="14"/>
  <c r="G201" i="14"/>
  <c r="E201" i="14"/>
  <c r="D201" i="14"/>
  <c r="H201" i="14"/>
  <c r="F201" i="14"/>
  <c r="J201" i="14" s="1"/>
  <c r="H103" i="11"/>
  <c r="D103" i="11"/>
  <c r="E103" i="11"/>
  <c r="C103" i="11"/>
  <c r="I103" i="11"/>
  <c r="G103" i="11"/>
  <c r="K103" i="11" s="1"/>
  <c r="M103" i="11" s="1"/>
  <c r="F103" i="11"/>
  <c r="J103" i="11" s="1"/>
  <c r="G127" i="15"/>
  <c r="D127" i="15"/>
  <c r="E127" i="15"/>
  <c r="F127" i="15"/>
  <c r="J127" i="15" s="1"/>
  <c r="H127" i="15"/>
  <c r="I127" i="15"/>
  <c r="C127" i="15"/>
  <c r="D189" i="15"/>
  <c r="I189" i="15"/>
  <c r="E189" i="15"/>
  <c r="H189" i="15"/>
  <c r="G189" i="15"/>
  <c r="F189" i="15"/>
  <c r="J189" i="15" s="1"/>
  <c r="C189" i="15"/>
  <c r="E411" i="14"/>
  <c r="C411" i="14"/>
  <c r="F411" i="14"/>
  <c r="J411" i="14" s="1"/>
  <c r="H411" i="14"/>
  <c r="I411" i="14"/>
  <c r="D411" i="14"/>
  <c r="G411" i="14"/>
  <c r="G142" i="13"/>
  <c r="K142" i="13" s="1"/>
  <c r="M142" i="13" s="1"/>
  <c r="D142" i="13"/>
  <c r="C142" i="13"/>
  <c r="H142" i="13"/>
  <c r="I142" i="13"/>
  <c r="F142" i="13"/>
  <c r="J142" i="13" s="1"/>
  <c r="E142" i="13"/>
  <c r="F28" i="11"/>
  <c r="J28" i="11" s="1"/>
  <c r="I28" i="11"/>
  <c r="H28" i="11"/>
  <c r="E28" i="11"/>
  <c r="D28" i="11"/>
  <c r="C28" i="11"/>
  <c r="G28" i="11"/>
  <c r="K28" i="11" s="1"/>
  <c r="M28" i="11" s="1"/>
  <c r="C291" i="12"/>
  <c r="D291" i="12"/>
  <c r="I291" i="12"/>
  <c r="O291" i="12" s="1"/>
  <c r="G291" i="12"/>
  <c r="E291" i="12"/>
  <c r="F291" i="12"/>
  <c r="J291" i="12" s="1"/>
  <c r="H291" i="12"/>
  <c r="G78" i="15"/>
  <c r="I78" i="15"/>
  <c r="D78" i="15"/>
  <c r="E78" i="15"/>
  <c r="C78" i="15"/>
  <c r="H78" i="15"/>
  <c r="F78" i="15"/>
  <c r="J78" i="15" s="1"/>
  <c r="I267" i="14"/>
  <c r="G267" i="14"/>
  <c r="C267" i="14"/>
  <c r="F267" i="14"/>
  <c r="J267" i="14" s="1"/>
  <c r="D267" i="14"/>
  <c r="E267" i="14"/>
  <c r="H267" i="14"/>
  <c r="C277" i="15"/>
  <c r="G277" i="15"/>
  <c r="D277" i="15"/>
  <c r="E277" i="15"/>
  <c r="F277" i="15"/>
  <c r="J277" i="15" s="1"/>
  <c r="H277" i="15"/>
  <c r="I277" i="15"/>
  <c r="C459" i="14"/>
  <c r="I459" i="14"/>
  <c r="D459" i="14"/>
  <c r="E459" i="14"/>
  <c r="G459" i="14"/>
  <c r="H459" i="14"/>
  <c r="F459" i="14"/>
  <c r="J459" i="14" s="1"/>
  <c r="C104" i="11"/>
  <c r="G104" i="11"/>
  <c r="K104" i="11" s="1"/>
  <c r="M104" i="11" s="1"/>
  <c r="F104" i="11"/>
  <c r="J104" i="11" s="1"/>
  <c r="E104" i="11"/>
  <c r="I104" i="11"/>
  <c r="D104" i="11"/>
  <c r="H104" i="11"/>
  <c r="G108" i="12"/>
  <c r="I108" i="12"/>
  <c r="O108" i="12" s="1"/>
  <c r="D108" i="12"/>
  <c r="F108" i="12"/>
  <c r="J108" i="12" s="1"/>
  <c r="E108" i="12"/>
  <c r="C108" i="12"/>
  <c r="H108" i="12"/>
  <c r="D140" i="15"/>
  <c r="I140" i="15"/>
  <c r="G140" i="15"/>
  <c r="C140" i="15"/>
  <c r="F140" i="15"/>
  <c r="J140" i="15" s="1"/>
  <c r="H140" i="15"/>
  <c r="E140" i="15"/>
  <c r="C97" i="14"/>
  <c r="E97" i="14"/>
  <c r="F97" i="14"/>
  <c r="J97" i="14" s="1"/>
  <c r="I97" i="14"/>
  <c r="G97" i="14"/>
  <c r="D97" i="14"/>
  <c r="H97" i="14"/>
  <c r="H136" i="15"/>
  <c r="D136" i="15"/>
  <c r="E136" i="15"/>
  <c r="F136" i="15"/>
  <c r="J136" i="15" s="1"/>
  <c r="G136" i="15"/>
  <c r="I136" i="15"/>
  <c r="C136" i="15"/>
  <c r="C133" i="11"/>
  <c r="I133" i="11"/>
  <c r="H133" i="11"/>
  <c r="F133" i="11"/>
  <c r="J133" i="11" s="1"/>
  <c r="G133" i="11"/>
  <c r="K133" i="11" s="1"/>
  <c r="M133" i="11" s="1"/>
  <c r="E133" i="11"/>
  <c r="D133" i="11"/>
  <c r="H43" i="11"/>
  <c r="G43" i="11"/>
  <c r="K43" i="11" s="1"/>
  <c r="M43" i="11" s="1"/>
  <c r="C43" i="11"/>
  <c r="I43" i="11"/>
  <c r="E43" i="11"/>
  <c r="F43" i="11"/>
  <c r="J43" i="11" s="1"/>
  <c r="D43" i="11"/>
  <c r="E189" i="13"/>
  <c r="G189" i="13"/>
  <c r="K189" i="13" s="1"/>
  <c r="M189" i="13" s="1"/>
  <c r="C189" i="13"/>
  <c r="H189" i="13"/>
  <c r="D189" i="13"/>
  <c r="I189" i="13"/>
  <c r="F189" i="13"/>
  <c r="J189" i="13" s="1"/>
  <c r="I239" i="12"/>
  <c r="O239" i="12" s="1"/>
  <c r="C239" i="12"/>
  <c r="G239" i="12"/>
  <c r="E239" i="12"/>
  <c r="D239" i="12"/>
  <c r="H239" i="12"/>
  <c r="F239" i="12"/>
  <c r="J239" i="12" s="1"/>
  <c r="F181" i="14"/>
  <c r="J181" i="14" s="1"/>
  <c r="C181" i="14"/>
  <c r="E181" i="14"/>
  <c r="G181" i="14"/>
  <c r="I181" i="14"/>
  <c r="H181" i="14"/>
  <c r="D181" i="14"/>
  <c r="E210" i="12"/>
  <c r="F210" i="12"/>
  <c r="J210" i="12" s="1"/>
  <c r="G210" i="12"/>
  <c r="C210" i="12"/>
  <c r="I210" i="12"/>
  <c r="O210" i="12" s="1"/>
  <c r="D210" i="12"/>
  <c r="H210" i="12"/>
  <c r="H109" i="11"/>
  <c r="I109" i="11"/>
  <c r="E109" i="11"/>
  <c r="D109" i="11"/>
  <c r="F109" i="11"/>
  <c r="J109" i="11" s="1"/>
  <c r="C109" i="11"/>
  <c r="G109" i="11"/>
  <c r="F7" i="11"/>
  <c r="J7" i="11" s="1"/>
  <c r="C7" i="11"/>
  <c r="H7" i="11"/>
  <c r="I7" i="11"/>
  <c r="E7" i="11"/>
  <c r="G7" i="11"/>
  <c r="D7" i="11"/>
  <c r="F162" i="15"/>
  <c r="J162" i="15" s="1"/>
  <c r="I162" i="15"/>
  <c r="H162" i="15"/>
  <c r="D162" i="15"/>
  <c r="G162" i="15"/>
  <c r="E162" i="15"/>
  <c r="C162" i="15"/>
  <c r="C182" i="15"/>
  <c r="D182" i="15"/>
  <c r="G182" i="15"/>
  <c r="E182" i="15"/>
  <c r="F182" i="15"/>
  <c r="J182" i="15" s="1"/>
  <c r="I182" i="15"/>
  <c r="H182" i="15"/>
  <c r="H168" i="15"/>
  <c r="D168" i="15"/>
  <c r="E168" i="15"/>
  <c r="F168" i="15"/>
  <c r="J168" i="15" s="1"/>
  <c r="C168" i="15"/>
  <c r="G168" i="15"/>
  <c r="I168" i="15"/>
  <c r="C441" i="14"/>
  <c r="E441" i="14"/>
  <c r="G441" i="14"/>
  <c r="H441" i="14"/>
  <c r="I441" i="14"/>
  <c r="F441" i="14"/>
  <c r="J441" i="14" s="1"/>
  <c r="D441" i="14"/>
  <c r="G290" i="11"/>
  <c r="K290" i="11" s="1"/>
  <c r="M290" i="11" s="1"/>
  <c r="C290" i="11"/>
  <c r="D290" i="11"/>
  <c r="E290" i="11"/>
  <c r="H290" i="11"/>
  <c r="F290" i="11"/>
  <c r="J290" i="11" s="1"/>
  <c r="I290" i="11"/>
  <c r="E105" i="15"/>
  <c r="F105" i="15"/>
  <c r="J105" i="15" s="1"/>
  <c r="D105" i="15"/>
  <c r="G105" i="15"/>
  <c r="I105" i="15"/>
  <c r="C105" i="15"/>
  <c r="H105" i="15"/>
  <c r="H248" i="13"/>
  <c r="I248" i="13"/>
  <c r="C248" i="13"/>
  <c r="D248" i="13"/>
  <c r="G248" i="13"/>
  <c r="K248" i="13" s="1"/>
  <c r="M248" i="13" s="1"/>
  <c r="F248" i="13"/>
  <c r="J248" i="13" s="1"/>
  <c r="E248" i="13"/>
  <c r="I252" i="14"/>
  <c r="C252" i="14"/>
  <c r="D252" i="14"/>
  <c r="F252" i="14"/>
  <c r="J252" i="14" s="1"/>
  <c r="H252" i="14"/>
  <c r="E252" i="14"/>
  <c r="G252" i="14"/>
  <c r="C89" i="12"/>
  <c r="H89" i="12"/>
  <c r="E89" i="12"/>
  <c r="I89" i="12"/>
  <c r="O89" i="12" s="1"/>
  <c r="F89" i="12"/>
  <c r="J89" i="12" s="1"/>
  <c r="D89" i="12"/>
  <c r="G89" i="12"/>
  <c r="F141" i="14"/>
  <c r="J141" i="14" s="1"/>
  <c r="G141" i="14"/>
  <c r="C141" i="14"/>
  <c r="H141" i="14"/>
  <c r="D141" i="14"/>
  <c r="E141" i="14"/>
  <c r="I141" i="14"/>
  <c r="I157" i="11"/>
  <c r="D157" i="11"/>
  <c r="C157" i="11"/>
  <c r="H157" i="11"/>
  <c r="G157" i="11"/>
  <c r="K157" i="11" s="1"/>
  <c r="M157" i="11" s="1"/>
  <c r="E157" i="11"/>
  <c r="F157" i="11"/>
  <c r="J157" i="11" s="1"/>
  <c r="F191" i="14"/>
  <c r="J191" i="14" s="1"/>
  <c r="D191" i="14"/>
  <c r="I191" i="14"/>
  <c r="E191" i="14"/>
  <c r="G191" i="14"/>
  <c r="H191" i="14"/>
  <c r="C191" i="14"/>
  <c r="H187" i="12"/>
  <c r="F187" i="12"/>
  <c r="J187" i="12" s="1"/>
  <c r="G187" i="12"/>
  <c r="I187" i="12"/>
  <c r="O187" i="12" s="1"/>
  <c r="D187" i="12"/>
  <c r="E187" i="12"/>
  <c r="C187" i="12"/>
  <c r="F424" i="14"/>
  <c r="J424" i="14" s="1"/>
  <c r="E424" i="14"/>
  <c r="D424" i="14"/>
  <c r="H424" i="14"/>
  <c r="C424" i="14"/>
  <c r="I424" i="14"/>
  <c r="G424" i="14"/>
  <c r="C145" i="12"/>
  <c r="I145" i="12"/>
  <c r="O145" i="12" s="1"/>
  <c r="E145" i="12"/>
  <c r="G145" i="12"/>
  <c r="D145" i="12"/>
  <c r="F145" i="12"/>
  <c r="J145" i="12" s="1"/>
  <c r="H145" i="12"/>
  <c r="C255" i="11"/>
  <c r="I255" i="11"/>
  <c r="H255" i="11"/>
  <c r="G255" i="11"/>
  <c r="K255" i="11" s="1"/>
  <c r="M255" i="11" s="1"/>
  <c r="F255" i="11"/>
  <c r="J255" i="11" s="1"/>
  <c r="D255" i="11"/>
  <c r="E255" i="11"/>
  <c r="F244" i="15"/>
  <c r="J244" i="15" s="1"/>
  <c r="G244" i="15"/>
  <c r="I244" i="15"/>
  <c r="E244" i="15"/>
  <c r="D244" i="15"/>
  <c r="C244" i="15"/>
  <c r="H244" i="15"/>
  <c r="C181" i="13"/>
  <c r="I181" i="13"/>
  <c r="G181" i="13"/>
  <c r="K181" i="13" s="1"/>
  <c r="M181" i="13" s="1"/>
  <c r="D181" i="13"/>
  <c r="F181" i="13"/>
  <c r="J181" i="13" s="1"/>
  <c r="E181" i="13"/>
  <c r="H181" i="13"/>
  <c r="C176" i="15"/>
  <c r="G176" i="15"/>
  <c r="F176" i="15"/>
  <c r="J176" i="15" s="1"/>
  <c r="H176" i="15"/>
  <c r="E176" i="15"/>
  <c r="D176" i="15"/>
  <c r="I176" i="15"/>
  <c r="G43" i="14"/>
  <c r="H43" i="14"/>
  <c r="D43" i="14"/>
  <c r="C43" i="14"/>
  <c r="F43" i="14"/>
  <c r="J43" i="14" s="1"/>
  <c r="I43" i="14"/>
  <c r="E43" i="14"/>
  <c r="G257" i="14"/>
  <c r="D257" i="14"/>
  <c r="H257" i="14"/>
  <c r="C257" i="14"/>
  <c r="I257" i="14"/>
  <c r="E257" i="14"/>
  <c r="F257" i="14"/>
  <c r="J257" i="14" s="1"/>
  <c r="D304" i="13"/>
  <c r="F304" i="13"/>
  <c r="J304" i="13" s="1"/>
  <c r="G304" i="13"/>
  <c r="K304" i="13" s="1"/>
  <c r="M304" i="13" s="1"/>
  <c r="C304" i="13"/>
  <c r="I304" i="13"/>
  <c r="H304" i="13"/>
  <c r="E304" i="13"/>
  <c r="E254" i="12"/>
  <c r="C254" i="12"/>
  <c r="H254" i="12"/>
  <c r="G254" i="12"/>
  <c r="D254" i="12"/>
  <c r="I254" i="12"/>
  <c r="O254" i="12" s="1"/>
  <c r="F254" i="12"/>
  <c r="J254" i="12" s="1"/>
  <c r="G122" i="12"/>
  <c r="F122" i="12"/>
  <c r="J122" i="12" s="1"/>
  <c r="D122" i="12"/>
  <c r="I122" i="12"/>
  <c r="O122" i="12" s="1"/>
  <c r="E122" i="12"/>
  <c r="C122" i="12"/>
  <c r="H122" i="12"/>
  <c r="G124" i="11"/>
  <c r="K124" i="11" s="1"/>
  <c r="M124" i="11" s="1"/>
  <c r="I124" i="11"/>
  <c r="E124" i="11"/>
  <c r="C124" i="11"/>
  <c r="H124" i="11"/>
  <c r="D124" i="11"/>
  <c r="F124" i="11"/>
  <c r="J124" i="11" s="1"/>
  <c r="C166" i="15"/>
  <c r="I166" i="15"/>
  <c r="D166" i="15"/>
  <c r="G166" i="15"/>
  <c r="F166" i="15"/>
  <c r="J166" i="15" s="1"/>
  <c r="H166" i="15"/>
  <c r="E166" i="15"/>
  <c r="G293" i="13"/>
  <c r="K293" i="13" s="1"/>
  <c r="M293" i="13" s="1"/>
  <c r="E293" i="13"/>
  <c r="I293" i="13"/>
  <c r="C293" i="13"/>
  <c r="D293" i="13"/>
  <c r="H293" i="13"/>
  <c r="F293" i="13"/>
  <c r="J293" i="13" s="1"/>
  <c r="F174" i="14"/>
  <c r="J174" i="14" s="1"/>
  <c r="H174" i="14"/>
  <c r="C174" i="14"/>
  <c r="D174" i="14"/>
  <c r="E174" i="14"/>
  <c r="I174" i="14"/>
  <c r="G174" i="14"/>
  <c r="I253" i="12"/>
  <c r="O253" i="12" s="1"/>
  <c r="C253" i="12"/>
  <c r="E253" i="12"/>
  <c r="H253" i="12"/>
  <c r="F253" i="12"/>
  <c r="J253" i="12" s="1"/>
  <c r="G253" i="12"/>
  <c r="D253" i="12"/>
  <c r="I328" i="14"/>
  <c r="H328" i="14"/>
  <c r="D328" i="14"/>
  <c r="G328" i="14"/>
  <c r="C328" i="14"/>
  <c r="E328" i="14"/>
  <c r="F328" i="14"/>
  <c r="J328" i="14" s="1"/>
  <c r="C138" i="13"/>
  <c r="G138" i="13"/>
  <c r="K138" i="13" s="1"/>
  <c r="M138" i="13" s="1"/>
  <c r="D138" i="13"/>
  <c r="H138" i="13"/>
  <c r="E138" i="13"/>
  <c r="I138" i="13"/>
  <c r="F138" i="13"/>
  <c r="J138" i="13" s="1"/>
  <c r="C207" i="14"/>
  <c r="I207" i="14"/>
  <c r="D207" i="14"/>
  <c r="H207" i="14"/>
  <c r="F207" i="14"/>
  <c r="J207" i="14" s="1"/>
  <c r="E207" i="14"/>
  <c r="G207" i="14"/>
  <c r="C97" i="15"/>
  <c r="D97" i="15"/>
  <c r="G97" i="15"/>
  <c r="F97" i="15"/>
  <c r="J97" i="15" s="1"/>
  <c r="E97" i="15"/>
  <c r="I97" i="15"/>
  <c r="H97" i="15"/>
  <c r="F201" i="12"/>
  <c r="J201" i="12" s="1"/>
  <c r="C201" i="12"/>
  <c r="G201" i="12"/>
  <c r="D201" i="12"/>
  <c r="H201" i="12"/>
  <c r="E201" i="12"/>
  <c r="I201" i="12"/>
  <c r="O201" i="12" s="1"/>
  <c r="C235" i="13"/>
  <c r="I235" i="13"/>
  <c r="G235" i="13"/>
  <c r="K235" i="13" s="1"/>
  <c r="M235" i="13" s="1"/>
  <c r="D235" i="13"/>
  <c r="E235" i="13"/>
  <c r="H235" i="13"/>
  <c r="F235" i="13"/>
  <c r="J235" i="13" s="1"/>
  <c r="C91" i="11"/>
  <c r="G91" i="11"/>
  <c r="I91" i="11"/>
  <c r="D91" i="11"/>
  <c r="E91" i="11"/>
  <c r="F91" i="11"/>
  <c r="J91" i="11" s="1"/>
  <c r="H91" i="11"/>
  <c r="H172" i="12"/>
  <c r="E172" i="12"/>
  <c r="G172" i="12"/>
  <c r="F172" i="12"/>
  <c r="J172" i="12" s="1"/>
  <c r="D172" i="12"/>
  <c r="I172" i="12"/>
  <c r="O172" i="12" s="1"/>
  <c r="C172" i="12"/>
  <c r="I98" i="11"/>
  <c r="G98" i="11"/>
  <c r="K98" i="11" s="1"/>
  <c r="M98" i="11" s="1"/>
  <c r="D98" i="11"/>
  <c r="H98" i="11"/>
  <c r="F98" i="11"/>
  <c r="J98" i="11" s="1"/>
  <c r="E98" i="11"/>
  <c r="C98" i="11"/>
  <c r="D41" i="12"/>
  <c r="G41" i="12"/>
  <c r="I41" i="12"/>
  <c r="O41" i="12" s="1"/>
  <c r="H41" i="12"/>
  <c r="C41" i="12"/>
  <c r="E41" i="12"/>
  <c r="F41" i="12"/>
  <c r="J41" i="12" s="1"/>
  <c r="I205" i="11"/>
  <c r="C205" i="11"/>
  <c r="E205" i="11"/>
  <c r="H205" i="11"/>
  <c r="D205" i="11"/>
  <c r="G205" i="11"/>
  <c r="K205" i="11" s="1"/>
  <c r="M205" i="11" s="1"/>
  <c r="F205" i="11"/>
  <c r="J205" i="11" s="1"/>
  <c r="G475" i="14"/>
  <c r="E475" i="14"/>
  <c r="D475" i="14"/>
  <c r="F475" i="14"/>
  <c r="J475" i="14" s="1"/>
  <c r="I475" i="14"/>
  <c r="C475" i="14"/>
  <c r="H475" i="14"/>
  <c r="F470" i="14"/>
  <c r="J470" i="14" s="1"/>
  <c r="D470" i="14"/>
  <c r="C470" i="14"/>
  <c r="H470" i="14"/>
  <c r="I470" i="14"/>
  <c r="G470" i="14"/>
  <c r="E470" i="14"/>
  <c r="F164" i="11"/>
  <c r="J164" i="11" s="1"/>
  <c r="H164" i="11"/>
  <c r="I164" i="11"/>
  <c r="D164" i="11"/>
  <c r="E164" i="11"/>
  <c r="C164" i="11"/>
  <c r="G164" i="11"/>
  <c r="K164" i="11" s="1"/>
  <c r="M164" i="11" s="1"/>
  <c r="E86" i="13"/>
  <c r="D86" i="13"/>
  <c r="I86" i="13"/>
  <c r="C86" i="13"/>
  <c r="G86" i="13"/>
  <c r="K86" i="13" s="1"/>
  <c r="M86" i="13" s="1"/>
  <c r="H86" i="13"/>
  <c r="F86" i="13"/>
  <c r="J86" i="13" s="1"/>
  <c r="I12" i="11"/>
  <c r="C12" i="11"/>
  <c r="E12" i="11"/>
  <c r="H12" i="11"/>
  <c r="D12" i="11"/>
  <c r="G12" i="11"/>
  <c r="F12" i="11"/>
  <c r="J12" i="11" s="1"/>
  <c r="G220" i="11"/>
  <c r="K220" i="11" s="1"/>
  <c r="M220" i="11" s="1"/>
  <c r="D220" i="11"/>
  <c r="I220" i="11"/>
  <c r="E220" i="11"/>
  <c r="H220" i="11"/>
  <c r="C220" i="11"/>
  <c r="F220" i="11"/>
  <c r="J220" i="11" s="1"/>
  <c r="H10" i="13"/>
  <c r="E10" i="13"/>
  <c r="D10" i="13"/>
  <c r="C10" i="13"/>
  <c r="G10" i="13"/>
  <c r="F10" i="13"/>
  <c r="J10" i="13" s="1"/>
  <c r="I10" i="13"/>
  <c r="I131" i="15"/>
  <c r="G131" i="15"/>
  <c r="H131" i="15"/>
  <c r="E131" i="15"/>
  <c r="C131" i="15"/>
  <c r="D131" i="15"/>
  <c r="F131" i="15"/>
  <c r="J131" i="15" s="1"/>
  <c r="H238" i="13"/>
  <c r="G238" i="13"/>
  <c r="K238" i="13" s="1"/>
  <c r="M238" i="13" s="1"/>
  <c r="E238" i="13"/>
  <c r="C238" i="13"/>
  <c r="I238" i="13"/>
  <c r="D238" i="13"/>
  <c r="F238" i="13"/>
  <c r="J238" i="13" s="1"/>
  <c r="H409" i="14"/>
  <c r="D409" i="14"/>
  <c r="I409" i="14"/>
  <c r="F409" i="14"/>
  <c r="J409" i="14" s="1"/>
  <c r="E409" i="14"/>
  <c r="C409" i="14"/>
  <c r="G409" i="14"/>
  <c r="I95" i="15"/>
  <c r="G95" i="15"/>
  <c r="D95" i="15"/>
  <c r="H95" i="15"/>
  <c r="E95" i="15"/>
  <c r="F95" i="15"/>
  <c r="J95" i="15" s="1"/>
  <c r="C95" i="15"/>
  <c r="F298" i="11"/>
  <c r="J298" i="11" s="1"/>
  <c r="G298" i="11"/>
  <c r="K298" i="11" s="1"/>
  <c r="M298" i="11" s="1"/>
  <c r="D298" i="11"/>
  <c r="I298" i="11"/>
  <c r="E298" i="11"/>
  <c r="H298" i="11"/>
  <c r="C298" i="11"/>
  <c r="C173" i="13"/>
  <c r="I173" i="13"/>
  <c r="G173" i="13"/>
  <c r="K173" i="13" s="1"/>
  <c r="M173" i="13" s="1"/>
  <c r="D173" i="13"/>
  <c r="F173" i="13"/>
  <c r="J173" i="13" s="1"/>
  <c r="E173" i="13"/>
  <c r="H173" i="13"/>
  <c r="G43" i="15"/>
  <c r="E43" i="15"/>
  <c r="F43" i="15"/>
  <c r="J43" i="15" s="1"/>
  <c r="D43" i="15"/>
  <c r="H43" i="15"/>
  <c r="C43" i="15"/>
  <c r="I43" i="15"/>
  <c r="H158" i="15"/>
  <c r="F158" i="15"/>
  <c r="J158" i="15" s="1"/>
  <c r="C158" i="15"/>
  <c r="I158" i="15"/>
  <c r="E158" i="15"/>
  <c r="G158" i="15"/>
  <c r="D158" i="15"/>
  <c r="G207" i="13"/>
  <c r="K207" i="13" s="1"/>
  <c r="M207" i="13" s="1"/>
  <c r="I207" i="13"/>
  <c r="E207" i="13"/>
  <c r="H207" i="13"/>
  <c r="F207" i="13"/>
  <c r="J207" i="13" s="1"/>
  <c r="C207" i="13"/>
  <c r="D207" i="13"/>
  <c r="E192" i="12"/>
  <c r="F192" i="12"/>
  <c r="J192" i="12" s="1"/>
  <c r="I192" i="12"/>
  <c r="O192" i="12" s="1"/>
  <c r="G192" i="12"/>
  <c r="D192" i="12"/>
  <c r="C192" i="12"/>
  <c r="H192" i="12"/>
  <c r="G192" i="13"/>
  <c r="K192" i="13" s="1"/>
  <c r="M192" i="13" s="1"/>
  <c r="E192" i="13"/>
  <c r="C192" i="13"/>
  <c r="H192" i="13"/>
  <c r="F192" i="13"/>
  <c r="J192" i="13" s="1"/>
  <c r="I192" i="13"/>
  <c r="D192" i="13"/>
  <c r="C31" i="12"/>
  <c r="E31" i="12"/>
  <c r="I31" i="12"/>
  <c r="O31" i="12" s="1"/>
  <c r="F31" i="12"/>
  <c r="J31" i="12" s="1"/>
  <c r="H31" i="12"/>
  <c r="G31" i="12"/>
  <c r="D31" i="12"/>
  <c r="G188" i="11"/>
  <c r="K188" i="11" s="1"/>
  <c r="M188" i="11" s="1"/>
  <c r="E188" i="11"/>
  <c r="I188" i="11"/>
  <c r="C188" i="11"/>
  <c r="H188" i="11"/>
  <c r="D188" i="11"/>
  <c r="F188" i="11"/>
  <c r="J188" i="11" s="1"/>
  <c r="I151" i="12"/>
  <c r="O151" i="12" s="1"/>
  <c r="F151" i="12"/>
  <c r="J151" i="12" s="1"/>
  <c r="E151" i="12"/>
  <c r="H151" i="12"/>
  <c r="D151" i="12"/>
  <c r="G151" i="12"/>
  <c r="C151" i="12"/>
  <c r="E217" i="12"/>
  <c r="D217" i="12"/>
  <c r="I217" i="12"/>
  <c r="O217" i="12" s="1"/>
  <c r="G217" i="12"/>
  <c r="C217" i="12"/>
  <c r="F217" i="12"/>
  <c r="J217" i="12" s="1"/>
  <c r="H217" i="12"/>
  <c r="H189" i="11"/>
  <c r="I189" i="11"/>
  <c r="C189" i="11"/>
  <c r="E189" i="11"/>
  <c r="G189" i="11"/>
  <c r="K189" i="11" s="1"/>
  <c r="M189" i="11" s="1"/>
  <c r="F189" i="11"/>
  <c r="J189" i="11" s="1"/>
  <c r="D189" i="11"/>
  <c r="H267" i="12"/>
  <c r="D267" i="12"/>
  <c r="F267" i="12"/>
  <c r="J267" i="12" s="1"/>
  <c r="G267" i="12"/>
  <c r="E267" i="12"/>
  <c r="C267" i="12"/>
  <c r="I267" i="12"/>
  <c r="O267" i="12" s="1"/>
  <c r="C215" i="14"/>
  <c r="D215" i="14"/>
  <c r="I215" i="14"/>
  <c r="G215" i="14"/>
  <c r="E215" i="14"/>
  <c r="F215" i="14"/>
  <c r="J215" i="14" s="1"/>
  <c r="H215" i="14"/>
  <c r="F221" i="14"/>
  <c r="J221" i="14" s="1"/>
  <c r="I221" i="14"/>
  <c r="E221" i="14"/>
  <c r="G221" i="14"/>
  <c r="D221" i="14"/>
  <c r="C221" i="14"/>
  <c r="H221" i="14"/>
  <c r="G136" i="12"/>
  <c r="E136" i="12"/>
  <c r="C136" i="12"/>
  <c r="F136" i="12"/>
  <c r="J136" i="12" s="1"/>
  <c r="I136" i="12"/>
  <c r="O136" i="12" s="1"/>
  <c r="H136" i="12"/>
  <c r="D136" i="12"/>
  <c r="C54" i="14"/>
  <c r="H54" i="14"/>
  <c r="I54" i="14"/>
  <c r="G54" i="14"/>
  <c r="F54" i="14"/>
  <c r="J54" i="14" s="1"/>
  <c r="D54" i="14"/>
  <c r="E54" i="14"/>
  <c r="D289" i="14"/>
  <c r="E289" i="14"/>
  <c r="I289" i="14"/>
  <c r="F289" i="14"/>
  <c r="J289" i="14" s="1"/>
  <c r="C289" i="14"/>
  <c r="G289" i="14"/>
  <c r="H289" i="14"/>
  <c r="D30" i="12"/>
  <c r="C30" i="12"/>
  <c r="H30" i="12"/>
  <c r="I30" i="12"/>
  <c r="O30" i="12" s="1"/>
  <c r="G30" i="12"/>
  <c r="E30" i="12"/>
  <c r="F30" i="12"/>
  <c r="J30" i="12" s="1"/>
  <c r="I17" i="12"/>
  <c r="O17" i="12" s="1"/>
  <c r="E17" i="12"/>
  <c r="C17" i="12"/>
  <c r="F17" i="12"/>
  <c r="J17" i="12" s="1"/>
  <c r="G17" i="12"/>
  <c r="H17" i="12"/>
  <c r="D17" i="12"/>
  <c r="D177" i="12"/>
  <c r="E177" i="12"/>
  <c r="G177" i="12"/>
  <c r="F177" i="12"/>
  <c r="J177" i="12" s="1"/>
  <c r="I177" i="12"/>
  <c r="O177" i="12" s="1"/>
  <c r="H177" i="12"/>
  <c r="C177" i="12"/>
  <c r="I216" i="14"/>
  <c r="F216" i="14"/>
  <c r="J216" i="14" s="1"/>
  <c r="C216" i="14"/>
  <c r="D216" i="14"/>
  <c r="E216" i="14"/>
  <c r="G216" i="14"/>
  <c r="H216" i="14"/>
  <c r="G121" i="11"/>
  <c r="K121" i="11" s="1"/>
  <c r="M121" i="11" s="1"/>
  <c r="E121" i="11"/>
  <c r="D121" i="11"/>
  <c r="H121" i="11"/>
  <c r="F121" i="11"/>
  <c r="J121" i="11" s="1"/>
  <c r="I121" i="11"/>
  <c r="C121" i="11"/>
  <c r="C291" i="15"/>
  <c r="E291" i="15"/>
  <c r="G291" i="15"/>
  <c r="F291" i="15"/>
  <c r="J291" i="15" s="1"/>
  <c r="H291" i="15"/>
  <c r="D291" i="15"/>
  <c r="I291" i="15"/>
  <c r="C199" i="12"/>
  <c r="G199" i="12"/>
  <c r="H199" i="12"/>
  <c r="I199" i="12"/>
  <c r="O199" i="12" s="1"/>
  <c r="D199" i="12"/>
  <c r="F199" i="12"/>
  <c r="J199" i="12" s="1"/>
  <c r="E199" i="12"/>
  <c r="H113" i="12"/>
  <c r="C113" i="12"/>
  <c r="G113" i="12"/>
  <c r="I113" i="12"/>
  <c r="O113" i="12" s="1"/>
  <c r="F113" i="12"/>
  <c r="J113" i="12" s="1"/>
  <c r="D113" i="12"/>
  <c r="E113" i="12"/>
  <c r="C260" i="14"/>
  <c r="I260" i="14"/>
  <c r="F260" i="14"/>
  <c r="J260" i="14" s="1"/>
  <c r="E260" i="14"/>
  <c r="D260" i="14"/>
  <c r="H260" i="14"/>
  <c r="G260" i="14"/>
  <c r="D130" i="12"/>
  <c r="F130" i="12"/>
  <c r="J130" i="12" s="1"/>
  <c r="C130" i="12"/>
  <c r="E130" i="12"/>
  <c r="H130" i="12"/>
  <c r="I130" i="12"/>
  <c r="O130" i="12" s="1"/>
  <c r="G130" i="12"/>
  <c r="F272" i="12"/>
  <c r="J272" i="12" s="1"/>
  <c r="I272" i="12"/>
  <c r="O272" i="12" s="1"/>
  <c r="E272" i="12"/>
  <c r="G272" i="12"/>
  <c r="D272" i="12"/>
  <c r="C272" i="12"/>
  <c r="H272" i="12"/>
  <c r="D161" i="15"/>
  <c r="E161" i="15"/>
  <c r="C161" i="15"/>
  <c r="H161" i="15"/>
  <c r="F161" i="15"/>
  <c r="J161" i="15" s="1"/>
  <c r="I161" i="15"/>
  <c r="G161" i="15"/>
  <c r="H273" i="12"/>
  <c r="G273" i="12"/>
  <c r="D273" i="12"/>
  <c r="E273" i="12"/>
  <c r="F273" i="12"/>
  <c r="J273" i="12" s="1"/>
  <c r="C273" i="12"/>
  <c r="I273" i="12"/>
  <c r="O273" i="12" s="1"/>
  <c r="C249" i="14"/>
  <c r="I249" i="14"/>
  <c r="F249" i="14"/>
  <c r="J249" i="14" s="1"/>
  <c r="H249" i="14"/>
  <c r="E249" i="14"/>
  <c r="D249" i="14"/>
  <c r="G249" i="14"/>
  <c r="F6" i="11"/>
  <c r="J6" i="11" s="1"/>
  <c r="H6" i="11"/>
  <c r="E6" i="11"/>
  <c r="C6" i="11"/>
  <c r="D6" i="11"/>
  <c r="G6" i="11"/>
  <c r="I6" i="11"/>
  <c r="H177" i="15"/>
  <c r="G177" i="15"/>
  <c r="F177" i="15"/>
  <c r="J177" i="15" s="1"/>
  <c r="D177" i="15"/>
  <c r="E177" i="15"/>
  <c r="I177" i="15"/>
  <c r="C177" i="15"/>
  <c r="D64" i="15"/>
  <c r="G64" i="15"/>
  <c r="I64" i="15"/>
  <c r="E64" i="15"/>
  <c r="H64" i="15"/>
  <c r="C64" i="15"/>
  <c r="F64" i="15"/>
  <c r="J64" i="15" s="1"/>
  <c r="D206" i="14"/>
  <c r="E206" i="14"/>
  <c r="H206" i="14"/>
  <c r="I206" i="14"/>
  <c r="G206" i="14"/>
  <c r="C206" i="14"/>
  <c r="F206" i="14"/>
  <c r="J206" i="14" s="1"/>
  <c r="H255" i="14"/>
  <c r="I255" i="14"/>
  <c r="C255" i="14"/>
  <c r="E255" i="14"/>
  <c r="D255" i="14"/>
  <c r="G255" i="14"/>
  <c r="F255" i="14"/>
  <c r="J255" i="14" s="1"/>
  <c r="D140" i="11"/>
  <c r="C140" i="11"/>
  <c r="E140" i="11"/>
  <c r="F140" i="11"/>
  <c r="J140" i="11" s="1"/>
  <c r="H140" i="11"/>
  <c r="G140" i="11"/>
  <c r="K140" i="11" s="1"/>
  <c r="M140" i="11" s="1"/>
  <c r="I140" i="11"/>
  <c r="G199" i="15"/>
  <c r="I199" i="15"/>
  <c r="F199" i="15"/>
  <c r="J199" i="15" s="1"/>
  <c r="E199" i="15"/>
  <c r="H199" i="15"/>
  <c r="D199" i="15"/>
  <c r="C199" i="15"/>
  <c r="I157" i="13"/>
  <c r="G157" i="13"/>
  <c r="K157" i="13" s="1"/>
  <c r="M157" i="13" s="1"/>
  <c r="H157" i="13"/>
  <c r="C157" i="13"/>
  <c r="E157" i="13"/>
  <c r="D157" i="13"/>
  <c r="F157" i="13"/>
  <c r="J157" i="13" s="1"/>
  <c r="C234" i="14"/>
  <c r="E234" i="14"/>
  <c r="D234" i="14"/>
  <c r="I234" i="14"/>
  <c r="H234" i="14"/>
  <c r="F234" i="14"/>
  <c r="J234" i="14" s="1"/>
  <c r="G234" i="14"/>
  <c r="H231" i="13"/>
  <c r="D231" i="13"/>
  <c r="G231" i="13"/>
  <c r="K231" i="13" s="1"/>
  <c r="M231" i="13" s="1"/>
  <c r="E231" i="13"/>
  <c r="I231" i="13"/>
  <c r="C231" i="13"/>
  <c r="F231" i="13"/>
  <c r="J231" i="13" s="1"/>
  <c r="D209" i="15"/>
  <c r="H209" i="15"/>
  <c r="G209" i="15"/>
  <c r="C209" i="15"/>
  <c r="I209" i="15"/>
  <c r="E209" i="15"/>
  <c r="F209" i="15"/>
  <c r="J209" i="15" s="1"/>
  <c r="E118" i="11"/>
  <c r="D118" i="11"/>
  <c r="I118" i="11"/>
  <c r="C118" i="11"/>
  <c r="H118" i="11"/>
  <c r="F118" i="11"/>
  <c r="J118" i="11" s="1"/>
  <c r="G118" i="11"/>
  <c r="K118" i="11" s="1"/>
  <c r="M118" i="11" s="1"/>
  <c r="D181" i="12"/>
  <c r="I181" i="12"/>
  <c r="O181" i="12" s="1"/>
  <c r="G181" i="12"/>
  <c r="F181" i="12"/>
  <c r="J181" i="12" s="1"/>
  <c r="C181" i="12"/>
  <c r="H181" i="12"/>
  <c r="E181" i="12"/>
  <c r="D41" i="15"/>
  <c r="G41" i="15"/>
  <c r="E41" i="15"/>
  <c r="H41" i="15"/>
  <c r="C41" i="15"/>
  <c r="I41" i="15"/>
  <c r="F41" i="15"/>
  <c r="J41" i="15" s="1"/>
  <c r="E493" i="14"/>
  <c r="I493" i="14"/>
  <c r="G493" i="14"/>
  <c r="F493" i="14"/>
  <c r="J493" i="14" s="1"/>
  <c r="D493" i="14"/>
  <c r="H493" i="14"/>
  <c r="C493" i="14"/>
  <c r="H94" i="14"/>
  <c r="F94" i="14"/>
  <c r="J94" i="14" s="1"/>
  <c r="C94" i="14"/>
  <c r="G94" i="14"/>
  <c r="I94" i="14"/>
  <c r="E94" i="14"/>
  <c r="D94" i="14"/>
  <c r="D131" i="12"/>
  <c r="I131" i="12"/>
  <c r="O131" i="12" s="1"/>
  <c r="H131" i="12"/>
  <c r="G131" i="12"/>
  <c r="E131" i="12"/>
  <c r="F131" i="12"/>
  <c r="J131" i="12" s="1"/>
  <c r="C131" i="12"/>
  <c r="H266" i="15"/>
  <c r="F266" i="15"/>
  <c r="J266" i="15" s="1"/>
  <c r="D266" i="15"/>
  <c r="C266" i="15"/>
  <c r="E266" i="15"/>
  <c r="G266" i="15"/>
  <c r="I266" i="15"/>
  <c r="C427" i="14"/>
  <c r="E427" i="14"/>
  <c r="D427" i="14"/>
  <c r="F427" i="14"/>
  <c r="J427" i="14" s="1"/>
  <c r="G427" i="14"/>
  <c r="I427" i="14"/>
  <c r="H427" i="14"/>
  <c r="G150" i="12"/>
  <c r="I150" i="12"/>
  <c r="O150" i="12" s="1"/>
  <c r="D150" i="12"/>
  <c r="E150" i="12"/>
  <c r="C150" i="12"/>
  <c r="H150" i="12"/>
  <c r="F150" i="12"/>
  <c r="J150" i="12" s="1"/>
  <c r="F227" i="15"/>
  <c r="J227" i="15" s="1"/>
  <c r="H227" i="15"/>
  <c r="C227" i="15"/>
  <c r="I227" i="15"/>
  <c r="D227" i="15"/>
  <c r="G227" i="15"/>
  <c r="E227" i="15"/>
  <c r="C44" i="13"/>
  <c r="I44" i="13"/>
  <c r="D44" i="13"/>
  <c r="H44" i="13"/>
  <c r="E44" i="13"/>
  <c r="G44" i="13"/>
  <c r="F44" i="13"/>
  <c r="J44" i="13" s="1"/>
  <c r="H426" i="14"/>
  <c r="G426" i="14"/>
  <c r="C426" i="14"/>
  <c r="I426" i="14"/>
  <c r="E426" i="14"/>
  <c r="D426" i="14"/>
  <c r="F426" i="14"/>
  <c r="J426" i="14" s="1"/>
  <c r="G287" i="12"/>
  <c r="I287" i="12"/>
  <c r="O287" i="12" s="1"/>
  <c r="H287" i="12"/>
  <c r="E287" i="12"/>
  <c r="F287" i="12"/>
  <c r="J287" i="12" s="1"/>
  <c r="D287" i="12"/>
  <c r="C287" i="12"/>
  <c r="F254" i="15"/>
  <c r="J254" i="15" s="1"/>
  <c r="E254" i="15"/>
  <c r="H254" i="15"/>
  <c r="G254" i="15"/>
  <c r="I254" i="15"/>
  <c r="C254" i="15"/>
  <c r="D254" i="15"/>
  <c r="H200" i="13"/>
  <c r="C200" i="13"/>
  <c r="G200" i="13"/>
  <c r="K200" i="13" s="1"/>
  <c r="M200" i="13" s="1"/>
  <c r="I200" i="13"/>
  <c r="F200" i="13"/>
  <c r="J200" i="13" s="1"/>
  <c r="D200" i="13"/>
  <c r="E200" i="13"/>
  <c r="I245" i="15"/>
  <c r="D245" i="15"/>
  <c r="C245" i="15"/>
  <c r="F245" i="15"/>
  <c r="J245" i="15" s="1"/>
  <c r="E245" i="15"/>
  <c r="H245" i="15"/>
  <c r="G245" i="15"/>
  <c r="E496" i="14"/>
  <c r="F496" i="14"/>
  <c r="J496" i="14" s="1"/>
  <c r="G496" i="14"/>
  <c r="H496" i="14"/>
  <c r="D496" i="14"/>
  <c r="C496" i="14"/>
  <c r="I496" i="14"/>
  <c r="I128" i="14"/>
  <c r="D128" i="14"/>
  <c r="F128" i="14"/>
  <c r="J128" i="14" s="1"/>
  <c r="C128" i="14"/>
  <c r="G128" i="14"/>
  <c r="H128" i="14"/>
  <c r="E128" i="14"/>
  <c r="C389" i="14"/>
  <c r="G389" i="14"/>
  <c r="D389" i="14"/>
  <c r="I389" i="14"/>
  <c r="H389" i="14"/>
  <c r="E389" i="14"/>
  <c r="F389" i="14"/>
  <c r="J389" i="14" s="1"/>
  <c r="I100" i="11"/>
  <c r="E100" i="11"/>
  <c r="G100" i="11"/>
  <c r="K100" i="11" s="1"/>
  <c r="M100" i="11" s="1"/>
  <c r="D100" i="11"/>
  <c r="F100" i="11"/>
  <c r="J100" i="11" s="1"/>
  <c r="C100" i="11"/>
  <c r="H100" i="11"/>
  <c r="I31" i="15"/>
  <c r="G31" i="15"/>
  <c r="C31" i="15"/>
  <c r="D31" i="15"/>
  <c r="H31" i="15"/>
  <c r="F31" i="15"/>
  <c r="J31" i="15" s="1"/>
  <c r="E31" i="15"/>
  <c r="I490" i="14"/>
  <c r="F490" i="14"/>
  <c r="J490" i="14" s="1"/>
  <c r="H490" i="14"/>
  <c r="G490" i="14"/>
  <c r="D490" i="14"/>
  <c r="C490" i="14"/>
  <c r="E490" i="14"/>
  <c r="C166" i="13"/>
  <c r="F166" i="13"/>
  <c r="J166" i="13" s="1"/>
  <c r="G166" i="13"/>
  <c r="K166" i="13" s="1"/>
  <c r="M166" i="13" s="1"/>
  <c r="E166" i="13"/>
  <c r="D166" i="13"/>
  <c r="I166" i="13"/>
  <c r="H166" i="13"/>
  <c r="F289" i="13"/>
  <c r="J289" i="13" s="1"/>
  <c r="I289" i="13"/>
  <c r="G289" i="13"/>
  <c r="K289" i="13" s="1"/>
  <c r="M289" i="13" s="1"/>
  <c r="D289" i="13"/>
  <c r="C289" i="13"/>
  <c r="H289" i="13"/>
  <c r="E289" i="13"/>
  <c r="H189" i="14"/>
  <c r="I189" i="14"/>
  <c r="D189" i="14"/>
  <c r="C189" i="14"/>
  <c r="F189" i="14"/>
  <c r="J189" i="14" s="1"/>
  <c r="E189" i="14"/>
  <c r="G189" i="14"/>
  <c r="I303" i="15"/>
  <c r="E303" i="15"/>
  <c r="F303" i="15"/>
  <c r="J303" i="15" s="1"/>
  <c r="H303" i="15"/>
  <c r="G303" i="15"/>
  <c r="D303" i="15"/>
  <c r="C303" i="15"/>
  <c r="C104" i="14"/>
  <c r="D104" i="14"/>
  <c r="G104" i="14"/>
  <c r="H104" i="14"/>
  <c r="I104" i="14"/>
  <c r="F104" i="14"/>
  <c r="J104" i="14" s="1"/>
  <c r="E104" i="14"/>
  <c r="F202" i="15"/>
  <c r="J202" i="15" s="1"/>
  <c r="G202" i="15"/>
  <c r="I202" i="15"/>
  <c r="E202" i="15"/>
  <c r="D202" i="15"/>
  <c r="H202" i="15"/>
  <c r="C202" i="15"/>
  <c r="G190" i="11"/>
  <c r="K190" i="11" s="1"/>
  <c r="M190" i="11" s="1"/>
  <c r="D190" i="11"/>
  <c r="H190" i="11"/>
  <c r="F190" i="11"/>
  <c r="J190" i="11" s="1"/>
  <c r="E190" i="11"/>
  <c r="C190" i="11"/>
  <c r="I190" i="11"/>
  <c r="I372" i="14"/>
  <c r="C372" i="14"/>
  <c r="F372" i="14"/>
  <c r="J372" i="14" s="1"/>
  <c r="D372" i="14"/>
  <c r="H372" i="14"/>
  <c r="G372" i="14"/>
  <c r="E372" i="14"/>
  <c r="G472" i="14"/>
  <c r="H472" i="14"/>
  <c r="F472" i="14"/>
  <c r="J472" i="14" s="1"/>
  <c r="D472" i="14"/>
  <c r="I472" i="14"/>
  <c r="C472" i="14"/>
  <c r="E472" i="14"/>
  <c r="E387" i="14"/>
  <c r="G387" i="14"/>
  <c r="I387" i="14"/>
  <c r="F387" i="14"/>
  <c r="J387" i="14" s="1"/>
  <c r="D387" i="14"/>
  <c r="H387" i="14"/>
  <c r="C387" i="14"/>
  <c r="H135" i="15"/>
  <c r="F135" i="15"/>
  <c r="J135" i="15" s="1"/>
  <c r="G135" i="15"/>
  <c r="D135" i="15"/>
  <c r="E135" i="15"/>
  <c r="I135" i="15"/>
  <c r="C135" i="15"/>
  <c r="I136" i="13"/>
  <c r="D136" i="13"/>
  <c r="E136" i="13"/>
  <c r="H136" i="13"/>
  <c r="F136" i="13"/>
  <c r="J136" i="13" s="1"/>
  <c r="C136" i="13"/>
  <c r="G136" i="13"/>
  <c r="K136" i="13" s="1"/>
  <c r="M136" i="13" s="1"/>
  <c r="G247" i="12"/>
  <c r="I247" i="12"/>
  <c r="O247" i="12" s="1"/>
  <c r="D247" i="12"/>
  <c r="E247" i="12"/>
  <c r="F247" i="12"/>
  <c r="J247" i="12" s="1"/>
  <c r="H247" i="12"/>
  <c r="C247" i="12"/>
  <c r="E234" i="12"/>
  <c r="G234" i="12"/>
  <c r="D234" i="12"/>
  <c r="I234" i="12"/>
  <c r="O234" i="12" s="1"/>
  <c r="C234" i="12"/>
  <c r="F234" i="12"/>
  <c r="J234" i="12" s="1"/>
  <c r="H234" i="12"/>
  <c r="E8" i="11"/>
  <c r="C8" i="11"/>
  <c r="G8" i="11"/>
  <c r="H8" i="11"/>
  <c r="I8" i="11"/>
  <c r="F8" i="11"/>
  <c r="J8" i="11" s="1"/>
  <c r="D8" i="11"/>
  <c r="E251" i="11"/>
  <c r="C251" i="11"/>
  <c r="H251" i="11"/>
  <c r="G251" i="11"/>
  <c r="K251" i="11" s="1"/>
  <c r="M251" i="11" s="1"/>
  <c r="I251" i="11"/>
  <c r="F251" i="11"/>
  <c r="J251" i="11" s="1"/>
  <c r="D251" i="11"/>
  <c r="F35" i="12"/>
  <c r="J35" i="12" s="1"/>
  <c r="H35" i="12"/>
  <c r="G35" i="12"/>
  <c r="D35" i="12"/>
  <c r="C35" i="12"/>
  <c r="I35" i="12"/>
  <c r="O35" i="12" s="1"/>
  <c r="E35" i="12"/>
  <c r="I29" i="13"/>
  <c r="D29" i="13"/>
  <c r="H29" i="13"/>
  <c r="C29" i="13"/>
  <c r="E29" i="13"/>
  <c r="G29" i="13"/>
  <c r="F29" i="13"/>
  <c r="J29" i="13" s="1"/>
  <c r="I78" i="14"/>
  <c r="E78" i="14"/>
  <c r="F78" i="14"/>
  <c r="J78" i="14" s="1"/>
  <c r="H78" i="14"/>
  <c r="D78" i="14"/>
  <c r="C78" i="14"/>
  <c r="G78" i="14"/>
  <c r="I115" i="13"/>
  <c r="G115" i="13"/>
  <c r="K115" i="13" s="1"/>
  <c r="M115" i="13" s="1"/>
  <c r="C115" i="13"/>
  <c r="D115" i="13"/>
  <c r="E115" i="13"/>
  <c r="F115" i="13"/>
  <c r="J115" i="13" s="1"/>
  <c r="H115" i="13"/>
  <c r="F86" i="15"/>
  <c r="J86" i="15" s="1"/>
  <c r="E86" i="15"/>
  <c r="D86" i="15"/>
  <c r="I86" i="15"/>
  <c r="H86" i="15"/>
  <c r="G86" i="15"/>
  <c r="C86" i="15"/>
  <c r="F147" i="14"/>
  <c r="J147" i="14" s="1"/>
  <c r="G147" i="14"/>
  <c r="H147" i="14"/>
  <c r="E147" i="14"/>
  <c r="I147" i="14"/>
  <c r="C147" i="14"/>
  <c r="D147" i="14"/>
  <c r="D276" i="13"/>
  <c r="F276" i="13"/>
  <c r="J276" i="13" s="1"/>
  <c r="E276" i="13"/>
  <c r="I276" i="13"/>
  <c r="G276" i="13"/>
  <c r="K276" i="13" s="1"/>
  <c r="M276" i="13" s="1"/>
  <c r="C276" i="13"/>
  <c r="H276" i="13"/>
  <c r="G133" i="12"/>
  <c r="D133" i="12"/>
  <c r="H133" i="12"/>
  <c r="E133" i="12"/>
  <c r="F133" i="12"/>
  <c r="J133" i="12" s="1"/>
  <c r="I133" i="12"/>
  <c r="O133" i="12" s="1"/>
  <c r="C133" i="12"/>
  <c r="F151" i="13"/>
  <c r="J151" i="13" s="1"/>
  <c r="H151" i="13"/>
  <c r="G151" i="13"/>
  <c r="K151" i="13" s="1"/>
  <c r="M151" i="13" s="1"/>
  <c r="C151" i="13"/>
  <c r="E151" i="13"/>
  <c r="D151" i="13"/>
  <c r="I151" i="13"/>
  <c r="C12" i="13"/>
  <c r="H12" i="13"/>
  <c r="I12" i="13"/>
  <c r="D12" i="13"/>
  <c r="E12" i="13"/>
  <c r="F12" i="13"/>
  <c r="J12" i="13" s="1"/>
  <c r="G12" i="13"/>
  <c r="H160" i="14"/>
  <c r="G160" i="14"/>
  <c r="E160" i="14"/>
  <c r="F160" i="14"/>
  <c r="J160" i="14" s="1"/>
  <c r="D160" i="14"/>
  <c r="C160" i="14"/>
  <c r="I160" i="14"/>
  <c r="E79" i="12"/>
  <c r="I79" i="12"/>
  <c r="O79" i="12" s="1"/>
  <c r="F79" i="12"/>
  <c r="J79" i="12" s="1"/>
  <c r="H79" i="12"/>
  <c r="D79" i="12"/>
  <c r="C79" i="12"/>
  <c r="G79" i="12"/>
  <c r="H102" i="14"/>
  <c r="F102" i="14"/>
  <c r="J102" i="14" s="1"/>
  <c r="C102" i="14"/>
  <c r="I102" i="14"/>
  <c r="G102" i="14"/>
  <c r="D102" i="14"/>
  <c r="E102" i="14"/>
  <c r="E355" i="14"/>
  <c r="C355" i="14"/>
  <c r="D355" i="14"/>
  <c r="H355" i="14"/>
  <c r="F355" i="14"/>
  <c r="J355" i="14" s="1"/>
  <c r="G355" i="14"/>
  <c r="I355" i="14"/>
  <c r="E53" i="14"/>
  <c r="G53" i="14"/>
  <c r="D53" i="14"/>
  <c r="C53" i="14"/>
  <c r="F53" i="14"/>
  <c r="J53" i="14" s="1"/>
  <c r="I53" i="14"/>
  <c r="H53" i="14"/>
  <c r="E193" i="12"/>
  <c r="H193" i="12"/>
  <c r="F193" i="12"/>
  <c r="J193" i="12" s="1"/>
  <c r="G193" i="12"/>
  <c r="D193" i="12"/>
  <c r="C193" i="12"/>
  <c r="I193" i="12"/>
  <c r="O193" i="12" s="1"/>
  <c r="C240" i="12"/>
  <c r="H240" i="12"/>
  <c r="I240" i="12"/>
  <c r="O240" i="12" s="1"/>
  <c r="F240" i="12"/>
  <c r="J240" i="12" s="1"/>
  <c r="G240" i="12"/>
  <c r="E240" i="12"/>
  <c r="D240" i="12"/>
  <c r="H140" i="12"/>
  <c r="C140" i="12"/>
  <c r="I140" i="12"/>
  <c r="O140" i="12" s="1"/>
  <c r="F140" i="12"/>
  <c r="J140" i="12" s="1"/>
  <c r="D140" i="12"/>
  <c r="E140" i="12"/>
  <c r="G140" i="12"/>
  <c r="D10" i="15"/>
  <c r="H10" i="15"/>
  <c r="C10" i="15"/>
  <c r="I10" i="15"/>
  <c r="F10" i="15"/>
  <c r="J10" i="15" s="1"/>
  <c r="G10" i="15"/>
  <c r="E10" i="15"/>
  <c r="H297" i="11"/>
  <c r="D297" i="11"/>
  <c r="E297" i="11"/>
  <c r="I297" i="11"/>
  <c r="C297" i="11"/>
  <c r="G297" i="11"/>
  <c r="K297" i="11" s="1"/>
  <c r="M297" i="11" s="1"/>
  <c r="F297" i="11"/>
  <c r="J297" i="11" s="1"/>
  <c r="D135" i="14"/>
  <c r="E135" i="14"/>
  <c r="H135" i="14"/>
  <c r="C135" i="14"/>
  <c r="G135" i="14"/>
  <c r="I135" i="14"/>
  <c r="F135" i="14"/>
  <c r="J135" i="14" s="1"/>
  <c r="H265" i="12"/>
  <c r="F265" i="12"/>
  <c r="J265" i="12" s="1"/>
  <c r="I265" i="12"/>
  <c r="O265" i="12" s="1"/>
  <c r="D265" i="12"/>
  <c r="E265" i="12"/>
  <c r="C265" i="12"/>
  <c r="G265" i="12"/>
  <c r="F264" i="12"/>
  <c r="J264" i="12" s="1"/>
  <c r="E264" i="12"/>
  <c r="C264" i="12"/>
  <c r="I264" i="12"/>
  <c r="O264" i="12" s="1"/>
  <c r="H264" i="12"/>
  <c r="D264" i="12"/>
  <c r="G264" i="12"/>
  <c r="H120" i="12"/>
  <c r="G120" i="12"/>
  <c r="D120" i="12"/>
  <c r="F120" i="12"/>
  <c r="J120" i="12" s="1"/>
  <c r="E120" i="12"/>
  <c r="C120" i="12"/>
  <c r="I120" i="12"/>
  <c r="O120" i="12" s="1"/>
  <c r="D111" i="15"/>
  <c r="F111" i="15"/>
  <c r="J111" i="15" s="1"/>
  <c r="G111" i="15"/>
  <c r="I111" i="15"/>
  <c r="C111" i="15"/>
  <c r="E111" i="15"/>
  <c r="H111" i="15"/>
  <c r="E271" i="12"/>
  <c r="F271" i="12"/>
  <c r="J271" i="12" s="1"/>
  <c r="C271" i="12"/>
  <c r="D271" i="12"/>
  <c r="G271" i="12"/>
  <c r="H271" i="12"/>
  <c r="I271" i="12"/>
  <c r="O271" i="12" s="1"/>
  <c r="H283" i="13"/>
  <c r="E283" i="13"/>
  <c r="I283" i="13"/>
  <c r="G283" i="13"/>
  <c r="K283" i="13" s="1"/>
  <c r="M283" i="13" s="1"/>
  <c r="D283" i="13"/>
  <c r="F283" i="13"/>
  <c r="J283" i="13" s="1"/>
  <c r="C283" i="13"/>
  <c r="C52" i="12"/>
  <c r="E52" i="12"/>
  <c r="D52" i="12"/>
  <c r="I52" i="12"/>
  <c r="O52" i="12" s="1"/>
  <c r="H52" i="12"/>
  <c r="G52" i="12"/>
  <c r="F52" i="12"/>
  <c r="J52" i="12" s="1"/>
  <c r="H224" i="11"/>
  <c r="C224" i="11"/>
  <c r="I224" i="11"/>
  <c r="D224" i="11"/>
  <c r="E224" i="11"/>
  <c r="F224" i="11"/>
  <c r="J224" i="11" s="1"/>
  <c r="G224" i="11"/>
  <c r="K224" i="11" s="1"/>
  <c r="M224" i="11" s="1"/>
  <c r="I18" i="15"/>
  <c r="E18" i="15"/>
  <c r="D18" i="15"/>
  <c r="F18" i="15"/>
  <c r="J18" i="15" s="1"/>
  <c r="C18" i="15"/>
  <c r="H18" i="15"/>
  <c r="G18" i="15"/>
  <c r="E306" i="14"/>
  <c r="G306" i="14"/>
  <c r="F306" i="14"/>
  <c r="J306" i="14" s="1"/>
  <c r="I306" i="14"/>
  <c r="C306" i="14"/>
  <c r="H306" i="14"/>
  <c r="D306" i="14"/>
  <c r="H150" i="14"/>
  <c r="I150" i="14"/>
  <c r="F150" i="14"/>
  <c r="J150" i="14" s="1"/>
  <c r="E150" i="14"/>
  <c r="C150" i="14"/>
  <c r="D150" i="14"/>
  <c r="G150" i="14"/>
  <c r="I311" i="14"/>
  <c r="F311" i="14"/>
  <c r="J311" i="14" s="1"/>
  <c r="G311" i="14"/>
  <c r="C311" i="14"/>
  <c r="H311" i="14"/>
  <c r="D311" i="14"/>
  <c r="E311" i="14"/>
  <c r="D85" i="13"/>
  <c r="E85" i="13"/>
  <c r="H85" i="13"/>
  <c r="I85" i="13"/>
  <c r="C85" i="13"/>
  <c r="G85" i="13"/>
  <c r="K85" i="13" s="1"/>
  <c r="M85" i="13" s="1"/>
  <c r="F85" i="13"/>
  <c r="J85" i="13" s="1"/>
  <c r="C9" i="12"/>
  <c r="H9" i="12"/>
  <c r="I9" i="12"/>
  <c r="O9" i="12" s="1"/>
  <c r="E9" i="12"/>
  <c r="F9" i="12"/>
  <c r="J9" i="12" s="1"/>
  <c r="D9" i="12"/>
  <c r="G9" i="12"/>
  <c r="F55" i="15"/>
  <c r="J55" i="15" s="1"/>
  <c r="H55" i="15"/>
  <c r="C55" i="15"/>
  <c r="D55" i="15"/>
  <c r="G55" i="15"/>
  <c r="E55" i="15"/>
  <c r="I55" i="15"/>
  <c r="E280" i="12"/>
  <c r="G280" i="12"/>
  <c r="C280" i="12"/>
  <c r="I280" i="12"/>
  <c r="O280" i="12" s="1"/>
  <c r="F280" i="12"/>
  <c r="J280" i="12" s="1"/>
  <c r="D280" i="12"/>
  <c r="H280" i="12"/>
  <c r="D266" i="11"/>
  <c r="G266" i="11"/>
  <c r="K266" i="11" s="1"/>
  <c r="M266" i="11" s="1"/>
  <c r="F266" i="11"/>
  <c r="J266" i="11" s="1"/>
  <c r="E266" i="11"/>
  <c r="I266" i="11"/>
  <c r="C266" i="11"/>
  <c r="H266" i="11"/>
  <c r="I142" i="14"/>
  <c r="F142" i="14"/>
  <c r="J142" i="14" s="1"/>
  <c r="G142" i="14"/>
  <c r="D142" i="14"/>
  <c r="E142" i="14"/>
  <c r="C142" i="14"/>
  <c r="H142" i="14"/>
  <c r="C352" i="14"/>
  <c r="G352" i="14"/>
  <c r="H352" i="14"/>
  <c r="E352" i="14"/>
  <c r="F352" i="14"/>
  <c r="J352" i="14" s="1"/>
  <c r="D352" i="14"/>
  <c r="I352" i="14"/>
  <c r="G96" i="11"/>
  <c r="I96" i="11"/>
  <c r="H96" i="11"/>
  <c r="E96" i="11"/>
  <c r="D96" i="11"/>
  <c r="C96" i="11"/>
  <c r="F96" i="11"/>
  <c r="J96" i="11" s="1"/>
  <c r="G214" i="15"/>
  <c r="C214" i="15"/>
  <c r="F214" i="15"/>
  <c r="J214" i="15" s="1"/>
  <c r="D214" i="15"/>
  <c r="E214" i="15"/>
  <c r="I214" i="15"/>
  <c r="H214" i="15"/>
  <c r="E246" i="11"/>
  <c r="H246" i="11"/>
  <c r="G246" i="11"/>
  <c r="K246" i="11" s="1"/>
  <c r="M246" i="11" s="1"/>
  <c r="F246" i="11"/>
  <c r="J246" i="11" s="1"/>
  <c r="D246" i="11"/>
  <c r="I246" i="11"/>
  <c r="C246" i="11"/>
  <c r="E288" i="11"/>
  <c r="G288" i="11"/>
  <c r="K288" i="11" s="1"/>
  <c r="M288" i="11" s="1"/>
  <c r="F288" i="11"/>
  <c r="J288" i="11" s="1"/>
  <c r="D288" i="11"/>
  <c r="C288" i="11"/>
  <c r="I288" i="11"/>
  <c r="H288" i="11"/>
  <c r="G93" i="13"/>
  <c r="K93" i="13" s="1"/>
  <c r="M93" i="13" s="1"/>
  <c r="I93" i="13"/>
  <c r="E93" i="13"/>
  <c r="H93" i="13"/>
  <c r="D93" i="13"/>
  <c r="F93" i="13"/>
  <c r="J93" i="13" s="1"/>
  <c r="C93" i="13"/>
  <c r="D106" i="13"/>
  <c r="H106" i="13"/>
  <c r="G106" i="13"/>
  <c r="K106" i="13" s="1"/>
  <c r="M106" i="13" s="1"/>
  <c r="F106" i="13"/>
  <c r="J106" i="13" s="1"/>
  <c r="I106" i="13"/>
  <c r="E106" i="13"/>
  <c r="C106" i="13"/>
  <c r="I294" i="13"/>
  <c r="G294" i="13"/>
  <c r="K294" i="13" s="1"/>
  <c r="M294" i="13" s="1"/>
  <c r="H294" i="13"/>
  <c r="C294" i="13"/>
  <c r="E294" i="13"/>
  <c r="F294" i="13"/>
  <c r="J294" i="13" s="1"/>
  <c r="D294" i="13"/>
  <c r="I443" i="14"/>
  <c r="H443" i="14"/>
  <c r="F443" i="14"/>
  <c r="J443" i="14" s="1"/>
  <c r="G443" i="14"/>
  <c r="C443" i="14"/>
  <c r="D443" i="14"/>
  <c r="E443" i="14"/>
  <c r="F60" i="13"/>
  <c r="J60" i="13" s="1"/>
  <c r="D60" i="13"/>
  <c r="G60" i="13"/>
  <c r="K60" i="13" s="1"/>
  <c r="M60" i="13" s="1"/>
  <c r="I60" i="13"/>
  <c r="H60" i="13"/>
  <c r="E60" i="13"/>
  <c r="C60" i="13"/>
  <c r="F330" i="14"/>
  <c r="J330" i="14" s="1"/>
  <c r="D330" i="14"/>
  <c r="H330" i="14"/>
  <c r="I330" i="14"/>
  <c r="C330" i="14"/>
  <c r="E330" i="14"/>
  <c r="G330" i="14"/>
  <c r="C44" i="12"/>
  <c r="H44" i="12"/>
  <c r="I44" i="12"/>
  <c r="O44" i="12" s="1"/>
  <c r="D44" i="12"/>
  <c r="F44" i="12"/>
  <c r="J44" i="12" s="1"/>
  <c r="E44" i="12"/>
  <c r="G44" i="12"/>
  <c r="D149" i="12"/>
  <c r="F149" i="12"/>
  <c r="J149" i="12" s="1"/>
  <c r="E149" i="12"/>
  <c r="H149" i="12"/>
  <c r="G149" i="12"/>
  <c r="C149" i="12"/>
  <c r="I149" i="12"/>
  <c r="O149" i="12" s="1"/>
  <c r="C310" i="14"/>
  <c r="E310" i="14"/>
  <c r="F310" i="14"/>
  <c r="J310" i="14" s="1"/>
  <c r="G310" i="14"/>
  <c r="D310" i="14"/>
  <c r="H310" i="14"/>
  <c r="I310" i="14"/>
  <c r="D461" i="14"/>
  <c r="H461" i="14"/>
  <c r="F461" i="14"/>
  <c r="J461" i="14" s="1"/>
  <c r="G461" i="14"/>
  <c r="E461" i="14"/>
  <c r="C461" i="14"/>
  <c r="I461" i="14"/>
  <c r="G464" i="14"/>
  <c r="C464" i="14"/>
  <c r="D464" i="14"/>
  <c r="E464" i="14"/>
  <c r="I464" i="14"/>
  <c r="H464" i="14"/>
  <c r="F464" i="14"/>
  <c r="J464" i="14" s="1"/>
  <c r="F89" i="11"/>
  <c r="J89" i="11" s="1"/>
  <c r="G89" i="11"/>
  <c r="K89" i="11" s="1"/>
  <c r="M89" i="11" s="1"/>
  <c r="I89" i="11"/>
  <c r="H89" i="11"/>
  <c r="C89" i="11"/>
  <c r="E89" i="11"/>
  <c r="D89" i="11"/>
  <c r="F207" i="15"/>
  <c r="J207" i="15" s="1"/>
  <c r="D207" i="15"/>
  <c r="E207" i="15"/>
  <c r="C207" i="15"/>
  <c r="I207" i="15"/>
  <c r="G207" i="15"/>
  <c r="H207" i="15"/>
  <c r="I32" i="11"/>
  <c r="E32" i="11"/>
  <c r="H32" i="11"/>
  <c r="G32" i="11"/>
  <c r="K32" i="11" s="1"/>
  <c r="M32" i="11" s="1"/>
  <c r="C32" i="11"/>
  <c r="F32" i="11"/>
  <c r="J32" i="11" s="1"/>
  <c r="D32" i="11"/>
  <c r="G266" i="14"/>
  <c r="E266" i="14"/>
  <c r="H266" i="14"/>
  <c r="C266" i="14"/>
  <c r="I266" i="14"/>
  <c r="F266" i="14"/>
  <c r="J266" i="14" s="1"/>
  <c r="D266" i="14"/>
  <c r="G256" i="11"/>
  <c r="K256" i="11" s="1"/>
  <c r="M256" i="11" s="1"/>
  <c r="D256" i="11"/>
  <c r="C256" i="11"/>
  <c r="F256" i="11"/>
  <c r="J256" i="11" s="1"/>
  <c r="E256" i="11"/>
  <c r="H256" i="11"/>
  <c r="I256" i="11"/>
  <c r="G227" i="12"/>
  <c r="H227" i="12"/>
  <c r="F227" i="12"/>
  <c r="J227" i="12" s="1"/>
  <c r="I227" i="12"/>
  <c r="O227" i="12" s="1"/>
  <c r="C227" i="12"/>
  <c r="D227" i="12"/>
  <c r="E227" i="12"/>
  <c r="I114" i="15"/>
  <c r="G114" i="15"/>
  <c r="E114" i="15"/>
  <c r="D114" i="15"/>
  <c r="H114" i="15"/>
  <c r="C114" i="15"/>
  <c r="F114" i="15"/>
  <c r="J114" i="15" s="1"/>
  <c r="G302" i="12"/>
  <c r="I302" i="12"/>
  <c r="O302" i="12" s="1"/>
  <c r="F302" i="12"/>
  <c r="J302" i="12" s="1"/>
  <c r="D302" i="12"/>
  <c r="C302" i="12"/>
  <c r="H302" i="12"/>
  <c r="E302" i="12"/>
  <c r="D393" i="14"/>
  <c r="G393" i="14"/>
  <c r="F393" i="14"/>
  <c r="J393" i="14" s="1"/>
  <c r="E393" i="14"/>
  <c r="H393" i="14"/>
  <c r="C393" i="14"/>
  <c r="I393" i="14"/>
  <c r="D498" i="14"/>
  <c r="C498" i="14"/>
  <c r="G498" i="14"/>
  <c r="I498" i="14"/>
  <c r="E498" i="14"/>
  <c r="H498" i="14"/>
  <c r="F498" i="14"/>
  <c r="J498" i="14" s="1"/>
  <c r="F79" i="14"/>
  <c r="J79" i="14" s="1"/>
  <c r="C79" i="14"/>
  <c r="D79" i="14"/>
  <c r="H79" i="14"/>
  <c r="E79" i="14"/>
  <c r="G79" i="14"/>
  <c r="I79" i="14"/>
  <c r="E273" i="13"/>
  <c r="D273" i="13"/>
  <c r="G273" i="13"/>
  <c r="K273" i="13" s="1"/>
  <c r="M273" i="13" s="1"/>
  <c r="I273" i="13"/>
  <c r="C273" i="13"/>
  <c r="F273" i="13"/>
  <c r="J273" i="13" s="1"/>
  <c r="H273" i="13"/>
  <c r="H266" i="12"/>
  <c r="E266" i="12"/>
  <c r="F266" i="12"/>
  <c r="J266" i="12" s="1"/>
  <c r="C266" i="12"/>
  <c r="G266" i="12"/>
  <c r="D266" i="12"/>
  <c r="I266" i="12"/>
  <c r="O266" i="12" s="1"/>
  <c r="C152" i="13"/>
  <c r="F152" i="13"/>
  <c r="J152" i="13" s="1"/>
  <c r="E152" i="13"/>
  <c r="H152" i="13"/>
  <c r="G152" i="13"/>
  <c r="K152" i="13" s="1"/>
  <c r="M152" i="13" s="1"/>
  <c r="I152" i="13"/>
  <c r="D152" i="13"/>
  <c r="E270" i="12"/>
  <c r="F270" i="12"/>
  <c r="J270" i="12" s="1"/>
  <c r="H270" i="12"/>
  <c r="C270" i="12"/>
  <c r="D270" i="12"/>
  <c r="I270" i="12"/>
  <c r="O270" i="12" s="1"/>
  <c r="G270" i="12"/>
  <c r="I253" i="11"/>
  <c r="F253" i="11"/>
  <c r="J253" i="11" s="1"/>
  <c r="D253" i="11"/>
  <c r="H253" i="11"/>
  <c r="G253" i="11"/>
  <c r="K253" i="11" s="1"/>
  <c r="M253" i="11" s="1"/>
  <c r="E253" i="11"/>
  <c r="C253" i="11"/>
  <c r="F259" i="15"/>
  <c r="J259" i="15" s="1"/>
  <c r="H259" i="15"/>
  <c r="C259" i="15"/>
  <c r="I259" i="15"/>
  <c r="G259" i="15"/>
  <c r="D259" i="15"/>
  <c r="E259" i="15"/>
  <c r="E158" i="14"/>
  <c r="H158" i="14"/>
  <c r="C158" i="14"/>
  <c r="I158" i="14"/>
  <c r="G158" i="14"/>
  <c r="D158" i="14"/>
  <c r="F158" i="14"/>
  <c r="J158" i="14" s="1"/>
  <c r="E14" i="15"/>
  <c r="H14" i="15"/>
  <c r="C14" i="15"/>
  <c r="F14" i="15"/>
  <c r="J14" i="15" s="1"/>
  <c r="D14" i="15"/>
  <c r="G14" i="15"/>
  <c r="I14" i="15"/>
  <c r="C30" i="13"/>
  <c r="F30" i="13"/>
  <c r="J30" i="13" s="1"/>
  <c r="D30" i="13"/>
  <c r="H30" i="13"/>
  <c r="I30" i="13"/>
  <c r="E30" i="13"/>
  <c r="G30" i="13"/>
  <c r="C285" i="11"/>
  <c r="D285" i="11"/>
  <c r="I285" i="11"/>
  <c r="E285" i="11"/>
  <c r="G285" i="11"/>
  <c r="K285" i="11" s="1"/>
  <c r="M285" i="11" s="1"/>
  <c r="H285" i="11"/>
  <c r="F285" i="11"/>
  <c r="J285" i="11" s="1"/>
  <c r="H147" i="15"/>
  <c r="F147" i="15"/>
  <c r="J147" i="15" s="1"/>
  <c r="C147" i="15"/>
  <c r="E147" i="15"/>
  <c r="I147" i="15"/>
  <c r="G147" i="15"/>
  <c r="D147" i="15"/>
  <c r="H232" i="15"/>
  <c r="D232" i="15"/>
  <c r="G232" i="15"/>
  <c r="I232" i="15"/>
  <c r="F232" i="15"/>
  <c r="J232" i="15" s="1"/>
  <c r="C232" i="15"/>
  <c r="E232" i="15"/>
  <c r="I213" i="14"/>
  <c r="D213" i="14"/>
  <c r="C213" i="14"/>
  <c r="H213" i="14"/>
  <c r="G213" i="14"/>
  <c r="F213" i="14"/>
  <c r="J213" i="14" s="1"/>
  <c r="E213" i="14"/>
  <c r="E258" i="11"/>
  <c r="D258" i="11"/>
  <c r="C258" i="11"/>
  <c r="F258" i="11"/>
  <c r="J258" i="11" s="1"/>
  <c r="G258" i="11"/>
  <c r="K258" i="11" s="1"/>
  <c r="M258" i="11" s="1"/>
  <c r="I258" i="11"/>
  <c r="H258" i="11"/>
  <c r="E249" i="15"/>
  <c r="G249" i="15"/>
  <c r="D249" i="15"/>
  <c r="H249" i="15"/>
  <c r="C249" i="15"/>
  <c r="F249" i="15"/>
  <c r="J249" i="15" s="1"/>
  <c r="I249" i="15"/>
  <c r="I226" i="14"/>
  <c r="E226" i="14"/>
  <c r="F226" i="14"/>
  <c r="J226" i="14" s="1"/>
  <c r="D226" i="14"/>
  <c r="H226" i="14"/>
  <c r="G226" i="14"/>
  <c r="C226" i="14"/>
  <c r="D284" i="11"/>
  <c r="C284" i="11"/>
  <c r="I284" i="11"/>
  <c r="H284" i="11"/>
  <c r="G284" i="11"/>
  <c r="K284" i="11" s="1"/>
  <c r="M284" i="11" s="1"/>
  <c r="F284" i="11"/>
  <c r="J284" i="11" s="1"/>
  <c r="E284" i="11"/>
  <c r="E15" i="12"/>
  <c r="C15" i="12"/>
  <c r="I15" i="12"/>
  <c r="O15" i="12" s="1"/>
  <c r="H15" i="12"/>
  <c r="G15" i="12"/>
  <c r="D15" i="12"/>
  <c r="F15" i="12"/>
  <c r="J15" i="12" s="1"/>
  <c r="C276" i="11"/>
  <c r="F276" i="11"/>
  <c r="J276" i="11" s="1"/>
  <c r="D276" i="11"/>
  <c r="I276" i="11"/>
  <c r="G276" i="11"/>
  <c r="K276" i="11" s="1"/>
  <c r="M276" i="11" s="1"/>
  <c r="H276" i="11"/>
  <c r="E276" i="11"/>
  <c r="H150" i="11"/>
  <c r="E150" i="11"/>
  <c r="I150" i="11"/>
  <c r="F150" i="11"/>
  <c r="J150" i="11" s="1"/>
  <c r="G150" i="11"/>
  <c r="K150" i="11" s="1"/>
  <c r="M150" i="11" s="1"/>
  <c r="D150" i="11"/>
  <c r="C150" i="11"/>
  <c r="F106" i="15"/>
  <c r="J106" i="15" s="1"/>
  <c r="H106" i="15"/>
  <c r="C106" i="15"/>
  <c r="G106" i="15"/>
  <c r="D106" i="15"/>
  <c r="I106" i="15"/>
  <c r="E106" i="15"/>
  <c r="D69" i="14"/>
  <c r="G69" i="14"/>
  <c r="F69" i="14"/>
  <c r="J69" i="14" s="1"/>
  <c r="I69" i="14"/>
  <c r="C69" i="14"/>
  <c r="H69" i="14"/>
  <c r="E69" i="14"/>
  <c r="F279" i="12"/>
  <c r="J279" i="12" s="1"/>
  <c r="I279" i="12"/>
  <c r="O279" i="12" s="1"/>
  <c r="E279" i="12"/>
  <c r="C279" i="12"/>
  <c r="D279" i="12"/>
  <c r="G279" i="12"/>
  <c r="H279" i="12"/>
  <c r="C30" i="15"/>
  <c r="H30" i="15"/>
  <c r="D30" i="15"/>
  <c r="E30" i="15"/>
  <c r="F30" i="15"/>
  <c r="J30" i="15" s="1"/>
  <c r="I30" i="15"/>
  <c r="G30" i="15"/>
  <c r="F210" i="13"/>
  <c r="J210" i="13" s="1"/>
  <c r="H210" i="13"/>
  <c r="G210" i="13"/>
  <c r="K210" i="13" s="1"/>
  <c r="M210" i="13" s="1"/>
  <c r="C210" i="13"/>
  <c r="D210" i="13"/>
  <c r="E210" i="13"/>
  <c r="I210" i="13"/>
  <c r="C170" i="11"/>
  <c r="I170" i="11"/>
  <c r="G170" i="11"/>
  <c r="K170" i="11" s="1"/>
  <c r="M170" i="11" s="1"/>
  <c r="F170" i="11"/>
  <c r="J170" i="11" s="1"/>
  <c r="H170" i="11"/>
  <c r="D170" i="11"/>
  <c r="E170" i="11"/>
  <c r="I197" i="14"/>
  <c r="D197" i="14"/>
  <c r="G197" i="14"/>
  <c r="F197" i="14"/>
  <c r="J197" i="14" s="1"/>
  <c r="C197" i="14"/>
  <c r="E197" i="14"/>
  <c r="H197" i="14"/>
  <c r="H126" i="12"/>
  <c r="D126" i="12"/>
  <c r="G126" i="12"/>
  <c r="F126" i="12"/>
  <c r="J126" i="12" s="1"/>
  <c r="C126" i="12"/>
  <c r="E126" i="12"/>
  <c r="I126" i="12"/>
  <c r="O126" i="12" s="1"/>
  <c r="C97" i="12"/>
  <c r="I97" i="12"/>
  <c r="O97" i="12" s="1"/>
  <c r="H97" i="12"/>
  <c r="G97" i="12"/>
  <c r="F97" i="12"/>
  <c r="J97" i="12" s="1"/>
  <c r="E97" i="12"/>
  <c r="D97" i="12"/>
  <c r="E202" i="12"/>
  <c r="C202" i="12"/>
  <c r="H202" i="12"/>
  <c r="F202" i="12"/>
  <c r="J202" i="12" s="1"/>
  <c r="G202" i="12"/>
  <c r="I202" i="12"/>
  <c r="O202" i="12" s="1"/>
  <c r="D202" i="12"/>
  <c r="C141" i="13"/>
  <c r="G141" i="13"/>
  <c r="K141" i="13" s="1"/>
  <c r="M141" i="13" s="1"/>
  <c r="D141" i="13"/>
  <c r="I141" i="13"/>
  <c r="F141" i="13"/>
  <c r="J141" i="13" s="1"/>
  <c r="E141" i="13"/>
  <c r="H141" i="13"/>
  <c r="D132" i="15"/>
  <c r="C132" i="15"/>
  <c r="H132" i="15"/>
  <c r="G132" i="15"/>
  <c r="F132" i="15"/>
  <c r="J132" i="15" s="1"/>
  <c r="I132" i="15"/>
  <c r="E132" i="15"/>
  <c r="G238" i="12"/>
  <c r="H238" i="12"/>
  <c r="E238" i="12"/>
  <c r="I238" i="12"/>
  <c r="O238" i="12" s="1"/>
  <c r="F238" i="12"/>
  <c r="J238" i="12" s="1"/>
  <c r="C238" i="12"/>
  <c r="D238" i="12"/>
  <c r="E193" i="14"/>
  <c r="H193" i="14"/>
  <c r="F193" i="14"/>
  <c r="J193" i="14" s="1"/>
  <c r="G193" i="14"/>
  <c r="C193" i="14"/>
  <c r="D193" i="14"/>
  <c r="I193" i="14"/>
  <c r="I23" i="12"/>
  <c r="O23" i="12" s="1"/>
  <c r="G23" i="12"/>
  <c r="F23" i="12"/>
  <c r="J23" i="12" s="1"/>
  <c r="C23" i="12"/>
  <c r="D23" i="12"/>
  <c r="H23" i="12"/>
  <c r="E23" i="12"/>
  <c r="H471" i="14"/>
  <c r="G471" i="14"/>
  <c r="I471" i="14"/>
  <c r="C471" i="14"/>
  <c r="E471" i="14"/>
  <c r="D471" i="14"/>
  <c r="F471" i="14"/>
  <c r="J471" i="14" s="1"/>
  <c r="H217" i="11"/>
  <c r="C217" i="11"/>
  <c r="E217" i="11"/>
  <c r="D217" i="11"/>
  <c r="F217" i="11"/>
  <c r="J217" i="11" s="1"/>
  <c r="I217" i="11"/>
  <c r="G217" i="11"/>
  <c r="K217" i="11" s="1"/>
  <c r="M217" i="11" s="1"/>
  <c r="H304" i="12"/>
  <c r="C304" i="12"/>
  <c r="F304" i="12"/>
  <c r="J304" i="12" s="1"/>
  <c r="I304" i="12"/>
  <c r="O304" i="12" s="1"/>
  <c r="G304" i="12"/>
  <c r="E304" i="12"/>
  <c r="D304" i="12"/>
  <c r="D292" i="15"/>
  <c r="I292" i="15"/>
  <c r="H292" i="15"/>
  <c r="F292" i="15"/>
  <c r="J292" i="15" s="1"/>
  <c r="C292" i="15"/>
  <c r="G292" i="15"/>
  <c r="E292" i="15"/>
  <c r="H5" i="11"/>
  <c r="E5" i="11"/>
  <c r="F5" i="11"/>
  <c r="J5" i="11" s="1"/>
  <c r="G5" i="11"/>
  <c r="D5" i="11"/>
  <c r="C5" i="11"/>
  <c r="I5" i="11"/>
  <c r="C213" i="15"/>
  <c r="I213" i="15"/>
  <c r="D213" i="15"/>
  <c r="F213" i="15"/>
  <c r="J213" i="15" s="1"/>
  <c r="G213" i="15"/>
  <c r="H213" i="15"/>
  <c r="E213" i="15"/>
  <c r="G33" i="12"/>
  <c r="F33" i="12"/>
  <c r="J33" i="12" s="1"/>
  <c r="C33" i="12"/>
  <c r="E33" i="12"/>
  <c r="I33" i="12"/>
  <c r="O33" i="12" s="1"/>
  <c r="H33" i="12"/>
  <c r="D33" i="12"/>
  <c r="D137" i="12"/>
  <c r="E137" i="12"/>
  <c r="G137" i="12"/>
  <c r="F137" i="12"/>
  <c r="J137" i="12" s="1"/>
  <c r="I137" i="12"/>
  <c r="O137" i="12" s="1"/>
  <c r="C137" i="12"/>
  <c r="H137" i="12"/>
  <c r="I343" i="14"/>
  <c r="C343" i="14"/>
  <c r="D343" i="14"/>
  <c r="G343" i="14"/>
  <c r="H343" i="14"/>
  <c r="E343" i="14"/>
  <c r="F343" i="14"/>
  <c r="J343" i="14" s="1"/>
  <c r="H154" i="13"/>
  <c r="I154" i="13"/>
  <c r="C154" i="13"/>
  <c r="F154" i="13"/>
  <c r="J154" i="13" s="1"/>
  <c r="G154" i="13"/>
  <c r="K154" i="13" s="1"/>
  <c r="M154" i="13" s="1"/>
  <c r="D154" i="13"/>
  <c r="E154" i="13"/>
  <c r="D104" i="12"/>
  <c r="F104" i="12"/>
  <c r="J104" i="12" s="1"/>
  <c r="C104" i="12"/>
  <c r="I104" i="12"/>
  <c r="O104" i="12" s="1"/>
  <c r="E104" i="12"/>
  <c r="H104" i="12"/>
  <c r="G104" i="12"/>
  <c r="H261" i="14"/>
  <c r="G261" i="14"/>
  <c r="D261" i="14"/>
  <c r="F261" i="14"/>
  <c r="J261" i="14" s="1"/>
  <c r="C261" i="14"/>
  <c r="E261" i="14"/>
  <c r="I261" i="14"/>
  <c r="F299" i="15"/>
  <c r="J299" i="15" s="1"/>
  <c r="C299" i="15"/>
  <c r="E299" i="15"/>
  <c r="D299" i="15"/>
  <c r="I299" i="15"/>
  <c r="H299" i="15"/>
  <c r="G299" i="15"/>
  <c r="H230" i="11"/>
  <c r="D230" i="11"/>
  <c r="C230" i="11"/>
  <c r="I230" i="11"/>
  <c r="E230" i="11"/>
  <c r="F230" i="11"/>
  <c r="J230" i="11" s="1"/>
  <c r="G230" i="11"/>
  <c r="K230" i="11" s="1"/>
  <c r="M230" i="11" s="1"/>
  <c r="G401" i="14"/>
  <c r="H401" i="14"/>
  <c r="I401" i="14"/>
  <c r="C401" i="14"/>
  <c r="F401" i="14"/>
  <c r="J401" i="14" s="1"/>
  <c r="E401" i="14"/>
  <c r="D401" i="14"/>
  <c r="H438" i="14"/>
  <c r="E438" i="14"/>
  <c r="F438" i="14"/>
  <c r="J438" i="14" s="1"/>
  <c r="G438" i="14"/>
  <c r="D438" i="14"/>
  <c r="C438" i="14"/>
  <c r="I438" i="14"/>
  <c r="E69" i="13"/>
  <c r="C69" i="13"/>
  <c r="F69" i="13"/>
  <c r="J69" i="13" s="1"/>
  <c r="G69" i="13"/>
  <c r="K69" i="13" s="1"/>
  <c r="M69" i="13" s="1"/>
  <c r="I69" i="13"/>
  <c r="H69" i="13"/>
  <c r="D69" i="13"/>
  <c r="G359" i="14"/>
  <c r="E359" i="14"/>
  <c r="F359" i="14"/>
  <c r="J359" i="14" s="1"/>
  <c r="C359" i="14"/>
  <c r="D359" i="14"/>
  <c r="H359" i="14"/>
  <c r="I359" i="14"/>
  <c r="F85" i="12"/>
  <c r="J85" i="12" s="1"/>
  <c r="H85" i="12"/>
  <c r="C85" i="12"/>
  <c r="E85" i="12"/>
  <c r="G85" i="12"/>
  <c r="D85" i="12"/>
  <c r="I85" i="12"/>
  <c r="O85" i="12" s="1"/>
  <c r="F42" i="15"/>
  <c r="J42" i="15" s="1"/>
  <c r="D42" i="15"/>
  <c r="H42" i="15"/>
  <c r="C42" i="15"/>
  <c r="E42" i="15"/>
  <c r="G42" i="15"/>
  <c r="I42" i="15"/>
  <c r="G55" i="12"/>
  <c r="I55" i="12"/>
  <c r="O55" i="12" s="1"/>
  <c r="H55" i="12"/>
  <c r="E55" i="12"/>
  <c r="F55" i="12"/>
  <c r="J55" i="12" s="1"/>
  <c r="C55" i="12"/>
  <c r="D55" i="12"/>
  <c r="E304" i="15"/>
  <c r="C304" i="15"/>
  <c r="H304" i="15"/>
  <c r="F304" i="15"/>
  <c r="J304" i="15" s="1"/>
  <c r="G304" i="15"/>
  <c r="I304" i="15"/>
  <c r="D304" i="15"/>
  <c r="D219" i="14"/>
  <c r="G219" i="14"/>
  <c r="I219" i="14"/>
  <c r="H219" i="14"/>
  <c r="F219" i="14"/>
  <c r="J219" i="14" s="1"/>
  <c r="E219" i="14"/>
  <c r="C219" i="14"/>
  <c r="H163" i="13"/>
  <c r="D163" i="13"/>
  <c r="E163" i="13"/>
  <c r="G163" i="13"/>
  <c r="K163" i="13" s="1"/>
  <c r="M163" i="13" s="1"/>
  <c r="F163" i="13"/>
  <c r="J163" i="13" s="1"/>
  <c r="C163" i="13"/>
  <c r="I163" i="13"/>
  <c r="I423" i="14"/>
  <c r="F423" i="14"/>
  <c r="J423" i="14" s="1"/>
  <c r="G423" i="14"/>
  <c r="D423" i="14"/>
  <c r="H423" i="14"/>
  <c r="E423" i="14"/>
  <c r="C423" i="14"/>
  <c r="I227" i="13"/>
  <c r="G227" i="13"/>
  <c r="K227" i="13" s="1"/>
  <c r="M227" i="13" s="1"/>
  <c r="F227" i="13"/>
  <c r="J227" i="13" s="1"/>
  <c r="H227" i="13"/>
  <c r="E227" i="13"/>
  <c r="D227" i="13"/>
  <c r="C227" i="13"/>
  <c r="E141" i="15"/>
  <c r="D141" i="15"/>
  <c r="C141" i="15"/>
  <c r="I141" i="15"/>
  <c r="H141" i="15"/>
  <c r="G141" i="15"/>
  <c r="F141" i="15"/>
  <c r="J141" i="15" s="1"/>
  <c r="G37" i="13"/>
  <c r="C37" i="13"/>
  <c r="I37" i="13"/>
  <c r="H37" i="13"/>
  <c r="E37" i="13"/>
  <c r="D37" i="13"/>
  <c r="F37" i="13"/>
  <c r="J37" i="13" s="1"/>
  <c r="D228" i="12"/>
  <c r="H228" i="12"/>
  <c r="C228" i="12"/>
  <c r="F228" i="12"/>
  <c r="J228" i="12" s="1"/>
  <c r="G228" i="12"/>
  <c r="E228" i="12"/>
  <c r="I228" i="12"/>
  <c r="O228" i="12" s="1"/>
  <c r="G243" i="14"/>
  <c r="E243" i="14"/>
  <c r="D243" i="14"/>
  <c r="F243" i="14"/>
  <c r="J243" i="14" s="1"/>
  <c r="H243" i="14"/>
  <c r="C243" i="14"/>
  <c r="I243" i="14"/>
  <c r="I92" i="12"/>
  <c r="O92" i="12" s="1"/>
  <c r="H92" i="12"/>
  <c r="F92" i="12"/>
  <c r="J92" i="12" s="1"/>
  <c r="E92" i="12"/>
  <c r="D92" i="12"/>
  <c r="C92" i="12"/>
  <c r="G92" i="12"/>
  <c r="C52" i="15"/>
  <c r="G52" i="15"/>
  <c r="D52" i="15"/>
  <c r="F52" i="15"/>
  <c r="J52" i="15" s="1"/>
  <c r="H52" i="15"/>
  <c r="E52" i="15"/>
  <c r="I52" i="15"/>
  <c r="G478" i="14"/>
  <c r="H478" i="14"/>
  <c r="F478" i="14"/>
  <c r="J478" i="14" s="1"/>
  <c r="C478" i="14"/>
  <c r="D478" i="14"/>
  <c r="E478" i="14"/>
  <c r="I478" i="14"/>
  <c r="I44" i="14"/>
  <c r="H44" i="14"/>
  <c r="C44" i="14"/>
  <c r="G44" i="14"/>
  <c r="E44" i="14"/>
  <c r="F44" i="14"/>
  <c r="J44" i="14" s="1"/>
  <c r="D44" i="14"/>
  <c r="G419" i="14"/>
  <c r="E419" i="14"/>
  <c r="F419" i="14"/>
  <c r="J419" i="14" s="1"/>
  <c r="D419" i="14"/>
  <c r="H419" i="14"/>
  <c r="I419" i="14"/>
  <c r="C419" i="14"/>
  <c r="F154" i="15"/>
  <c r="J154" i="15" s="1"/>
  <c r="H154" i="15"/>
  <c r="E154" i="15"/>
  <c r="C154" i="15"/>
  <c r="D154" i="15"/>
  <c r="I154" i="15"/>
  <c r="G154" i="15"/>
  <c r="H300" i="12"/>
  <c r="C300" i="12"/>
  <c r="F300" i="12"/>
  <c r="J300" i="12" s="1"/>
  <c r="G300" i="12"/>
  <c r="E300" i="12"/>
  <c r="I300" i="12"/>
  <c r="O300" i="12" s="1"/>
  <c r="D300" i="12"/>
  <c r="D292" i="12"/>
  <c r="C292" i="12"/>
  <c r="G292" i="12"/>
  <c r="F292" i="12"/>
  <c r="J292" i="12" s="1"/>
  <c r="E292" i="12"/>
  <c r="I292" i="12"/>
  <c r="O292" i="12" s="1"/>
  <c r="H292" i="12"/>
  <c r="E214" i="14"/>
  <c r="H214" i="14"/>
  <c r="F214" i="14"/>
  <c r="J214" i="14" s="1"/>
  <c r="G214" i="14"/>
  <c r="C214" i="14"/>
  <c r="D214" i="14"/>
  <c r="I214" i="14"/>
  <c r="F72" i="11"/>
  <c r="J72" i="11" s="1"/>
  <c r="H72" i="11"/>
  <c r="D72" i="11"/>
  <c r="E72" i="11"/>
  <c r="C72" i="11"/>
  <c r="G72" i="11"/>
  <c r="I72" i="11"/>
  <c r="C259" i="13"/>
  <c r="H259" i="13"/>
  <c r="F259" i="13"/>
  <c r="J259" i="13" s="1"/>
  <c r="I259" i="13"/>
  <c r="E259" i="13"/>
  <c r="G259" i="13"/>
  <c r="K259" i="13" s="1"/>
  <c r="M259" i="13" s="1"/>
  <c r="D259" i="13"/>
  <c r="C446" i="14"/>
  <c r="G446" i="14"/>
  <c r="F446" i="14"/>
  <c r="J446" i="14" s="1"/>
  <c r="I446" i="14"/>
  <c r="H446" i="14"/>
  <c r="E446" i="14"/>
  <c r="D446" i="14"/>
  <c r="F107" i="15"/>
  <c r="J107" i="15" s="1"/>
  <c r="G107" i="15"/>
  <c r="H107" i="15"/>
  <c r="C107" i="15"/>
  <c r="I107" i="15"/>
  <c r="E107" i="15"/>
  <c r="D107" i="15"/>
  <c r="E483" i="14"/>
  <c r="D483" i="14"/>
  <c r="F483" i="14"/>
  <c r="J483" i="14" s="1"/>
  <c r="I483" i="14"/>
  <c r="H483" i="14"/>
  <c r="G483" i="14"/>
  <c r="C483" i="14"/>
  <c r="F408" i="14"/>
  <c r="J408" i="14" s="1"/>
  <c r="C408" i="14"/>
  <c r="G408" i="14"/>
  <c r="H408" i="14"/>
  <c r="I408" i="14"/>
  <c r="E408" i="14"/>
  <c r="D408" i="14"/>
  <c r="C34" i="12"/>
  <c r="F34" i="12"/>
  <c r="J34" i="12" s="1"/>
  <c r="D34" i="12"/>
  <c r="G34" i="12"/>
  <c r="I34" i="12"/>
  <c r="O34" i="12" s="1"/>
  <c r="E34" i="12"/>
  <c r="H34" i="12"/>
  <c r="H206" i="11"/>
  <c r="C206" i="11"/>
  <c r="G206" i="11"/>
  <c r="K206" i="11" s="1"/>
  <c r="M206" i="11" s="1"/>
  <c r="I206" i="11"/>
  <c r="D206" i="11"/>
  <c r="F206" i="11"/>
  <c r="J206" i="11" s="1"/>
  <c r="E206" i="11"/>
  <c r="D18" i="13"/>
  <c r="C18" i="13"/>
  <c r="I18" i="13"/>
  <c r="F18" i="13"/>
  <c r="J18" i="13" s="1"/>
  <c r="E18" i="13"/>
  <c r="G18" i="13"/>
  <c r="H18" i="13"/>
  <c r="E223" i="12"/>
  <c r="G223" i="12"/>
  <c r="I223" i="12"/>
  <c r="O223" i="12" s="1"/>
  <c r="D223" i="12"/>
  <c r="H223" i="12"/>
  <c r="F223" i="12"/>
  <c r="J223" i="12" s="1"/>
  <c r="C223" i="12"/>
  <c r="E121" i="14"/>
  <c r="F121" i="14"/>
  <c r="J121" i="14" s="1"/>
  <c r="H121" i="14"/>
  <c r="D121" i="14"/>
  <c r="G121" i="14"/>
  <c r="I121" i="14"/>
  <c r="C121" i="14"/>
  <c r="F212" i="14"/>
  <c r="J212" i="14" s="1"/>
  <c r="D212" i="14"/>
  <c r="E212" i="14"/>
  <c r="G212" i="14"/>
  <c r="I212" i="14"/>
  <c r="C212" i="14"/>
  <c r="H212" i="14"/>
  <c r="I60" i="12"/>
  <c r="O60" i="12" s="1"/>
  <c r="D60" i="12"/>
  <c r="F60" i="12"/>
  <c r="J60" i="12" s="1"/>
  <c r="E60" i="12"/>
  <c r="H60" i="12"/>
  <c r="G60" i="12"/>
  <c r="C60" i="12"/>
  <c r="G71" i="15"/>
  <c r="E71" i="15"/>
  <c r="C71" i="15"/>
  <c r="I71" i="15"/>
  <c r="F71" i="15"/>
  <c r="J71" i="15" s="1"/>
  <c r="H71" i="15"/>
  <c r="D71" i="15"/>
  <c r="G212" i="15"/>
  <c r="C212" i="15"/>
  <c r="F212" i="15"/>
  <c r="J212" i="15" s="1"/>
  <c r="E212" i="15"/>
  <c r="H212" i="15"/>
  <c r="I212" i="15"/>
  <c r="D212" i="15"/>
  <c r="I447" i="14"/>
  <c r="C447" i="14"/>
  <c r="D447" i="14"/>
  <c r="H447" i="14"/>
  <c r="F447" i="14"/>
  <c r="J447" i="14" s="1"/>
  <c r="E447" i="14"/>
  <c r="G447" i="14"/>
  <c r="I71" i="11"/>
  <c r="G71" i="11"/>
  <c r="K71" i="11" s="1"/>
  <c r="M71" i="11" s="1"/>
  <c r="F71" i="11"/>
  <c r="J71" i="11" s="1"/>
  <c r="E71" i="11"/>
  <c r="H71" i="11"/>
  <c r="D71" i="11"/>
  <c r="C71" i="11"/>
  <c r="F66" i="11"/>
  <c r="J66" i="11" s="1"/>
  <c r="G66" i="11"/>
  <c r="K66" i="11" s="1"/>
  <c r="M66" i="11" s="1"/>
  <c r="D66" i="11"/>
  <c r="H66" i="11"/>
  <c r="E66" i="11"/>
  <c r="C66" i="11"/>
  <c r="I66" i="11"/>
  <c r="C297" i="13"/>
  <c r="G297" i="13"/>
  <c r="K297" i="13" s="1"/>
  <c r="M297" i="13" s="1"/>
  <c r="I297" i="13"/>
  <c r="H297" i="13"/>
  <c r="F297" i="13"/>
  <c r="J297" i="13" s="1"/>
  <c r="D297" i="13"/>
  <c r="E297" i="13"/>
  <c r="G262" i="15"/>
  <c r="C262" i="15"/>
  <c r="H262" i="15"/>
  <c r="D262" i="15"/>
  <c r="I262" i="15"/>
  <c r="E262" i="15"/>
  <c r="F262" i="15"/>
  <c r="J262" i="15" s="1"/>
  <c r="G36" i="14"/>
  <c r="C36" i="14"/>
  <c r="H36" i="14"/>
  <c r="D36" i="14"/>
  <c r="I36" i="14"/>
  <c r="E36" i="14"/>
  <c r="F36" i="14"/>
  <c r="J36" i="14" s="1"/>
  <c r="C66" i="15"/>
  <c r="H66" i="15"/>
  <c r="E66" i="15"/>
  <c r="D66" i="15"/>
  <c r="F66" i="15"/>
  <c r="J66" i="15" s="1"/>
  <c r="G66" i="15"/>
  <c r="I66" i="15"/>
  <c r="C445" i="14"/>
  <c r="H445" i="14"/>
  <c r="I445" i="14"/>
  <c r="F445" i="14"/>
  <c r="J445" i="14" s="1"/>
  <c r="E445" i="14"/>
  <c r="G445" i="14"/>
  <c r="D445" i="14"/>
  <c r="C492" i="14"/>
  <c r="H492" i="14"/>
  <c r="D492" i="14"/>
  <c r="I492" i="14"/>
  <c r="G492" i="14"/>
  <c r="F492" i="14"/>
  <c r="J492" i="14" s="1"/>
  <c r="E492" i="14"/>
  <c r="I96" i="13"/>
  <c r="G96" i="13"/>
  <c r="K96" i="13" s="1"/>
  <c r="M96" i="13" s="1"/>
  <c r="F96" i="13"/>
  <c r="J96" i="13" s="1"/>
  <c r="C96" i="13"/>
  <c r="E96" i="13"/>
  <c r="H96" i="13"/>
  <c r="D96" i="13"/>
  <c r="D458" i="14"/>
  <c r="G458" i="14"/>
  <c r="I458" i="14"/>
  <c r="H458" i="14"/>
  <c r="C458" i="14"/>
  <c r="F458" i="14"/>
  <c r="J458" i="14" s="1"/>
  <c r="E458" i="14"/>
  <c r="G238" i="11"/>
  <c r="K238" i="11" s="1"/>
  <c r="M238" i="11" s="1"/>
  <c r="D238" i="11"/>
  <c r="E238" i="11"/>
  <c r="I238" i="11"/>
  <c r="H238" i="11"/>
  <c r="C238" i="11"/>
  <c r="F238" i="11"/>
  <c r="J238" i="11" s="1"/>
  <c r="H279" i="15"/>
  <c r="D279" i="15"/>
  <c r="I279" i="15"/>
  <c r="G279" i="15"/>
  <c r="C279" i="15"/>
  <c r="F279" i="15"/>
  <c r="J279" i="15" s="1"/>
  <c r="E279" i="15"/>
  <c r="I83" i="11"/>
  <c r="E83" i="11"/>
  <c r="F83" i="11"/>
  <c r="J83" i="11" s="1"/>
  <c r="G83" i="11"/>
  <c r="K83" i="11" s="1"/>
  <c r="M83" i="11" s="1"/>
  <c r="C83" i="11"/>
  <c r="D83" i="11"/>
  <c r="H83" i="11"/>
  <c r="F15" i="13"/>
  <c r="J15" i="13" s="1"/>
  <c r="I15" i="13"/>
  <c r="C15" i="13"/>
  <c r="H15" i="13"/>
  <c r="G15" i="13"/>
  <c r="E15" i="13"/>
  <c r="D15" i="13"/>
  <c r="G268" i="12"/>
  <c r="D268" i="12"/>
  <c r="I268" i="12"/>
  <c r="O268" i="12" s="1"/>
  <c r="H268" i="12"/>
  <c r="E268" i="12"/>
  <c r="F268" i="12"/>
  <c r="J268" i="12" s="1"/>
  <c r="C268" i="12"/>
  <c r="G38" i="11"/>
  <c r="K38" i="11" s="1"/>
  <c r="M38" i="11" s="1"/>
  <c r="H38" i="11"/>
  <c r="E38" i="11"/>
  <c r="C38" i="11"/>
  <c r="I38" i="11"/>
  <c r="D38" i="11"/>
  <c r="F38" i="11"/>
  <c r="J38" i="11" s="1"/>
  <c r="I71" i="13"/>
  <c r="F71" i="13"/>
  <c r="J71" i="13" s="1"/>
  <c r="E71" i="13"/>
  <c r="D71" i="13"/>
  <c r="C71" i="13"/>
  <c r="G71" i="13"/>
  <c r="K71" i="13" s="1"/>
  <c r="M71" i="13" s="1"/>
  <c r="H71" i="13"/>
  <c r="H139" i="14"/>
  <c r="G139" i="14"/>
  <c r="I139" i="14"/>
  <c r="E139" i="14"/>
  <c r="C139" i="14"/>
  <c r="F139" i="14"/>
  <c r="J139" i="14" s="1"/>
  <c r="D139" i="14"/>
  <c r="D204" i="14"/>
  <c r="G204" i="14"/>
  <c r="H204" i="14"/>
  <c r="E204" i="14"/>
  <c r="C204" i="14"/>
  <c r="F204" i="14"/>
  <c r="J204" i="14" s="1"/>
  <c r="I204" i="14"/>
  <c r="I247" i="11"/>
  <c r="F247" i="11"/>
  <c r="J247" i="11" s="1"/>
  <c r="D247" i="11"/>
  <c r="H247" i="11"/>
  <c r="G247" i="11"/>
  <c r="K247" i="11" s="1"/>
  <c r="M247" i="11" s="1"/>
  <c r="E247" i="11"/>
  <c r="C247" i="11"/>
  <c r="G59" i="14"/>
  <c r="I59" i="14"/>
  <c r="H59" i="14"/>
  <c r="C59" i="14"/>
  <c r="D59" i="14"/>
  <c r="E59" i="14"/>
  <c r="F59" i="14"/>
  <c r="J59" i="14" s="1"/>
  <c r="F153" i="15"/>
  <c r="J153" i="15" s="1"/>
  <c r="H153" i="15"/>
  <c r="I153" i="15"/>
  <c r="D153" i="15"/>
  <c r="G153" i="15"/>
  <c r="E153" i="15"/>
  <c r="C153" i="15"/>
  <c r="E91" i="15"/>
  <c r="G91" i="15"/>
  <c r="C91" i="15"/>
  <c r="D91" i="15"/>
  <c r="F91" i="15"/>
  <c r="J91" i="15" s="1"/>
  <c r="H91" i="15"/>
  <c r="I91" i="15"/>
  <c r="F329" i="14"/>
  <c r="J329" i="14" s="1"/>
  <c r="I329" i="14"/>
  <c r="C329" i="14"/>
  <c r="G329" i="14"/>
  <c r="D329" i="14"/>
  <c r="E329" i="14"/>
  <c r="H329" i="14"/>
  <c r="E23" i="11"/>
  <c r="D23" i="11"/>
  <c r="F23" i="11"/>
  <c r="J23" i="11" s="1"/>
  <c r="I23" i="11"/>
  <c r="H23" i="11"/>
  <c r="G23" i="11"/>
  <c r="K23" i="11" s="1"/>
  <c r="M23" i="11" s="1"/>
  <c r="C23" i="11"/>
  <c r="E288" i="13"/>
  <c r="F288" i="13"/>
  <c r="J288" i="13" s="1"/>
  <c r="I288" i="13"/>
  <c r="G288" i="13"/>
  <c r="K288" i="13" s="1"/>
  <c r="M288" i="13" s="1"/>
  <c r="D288" i="13"/>
  <c r="C288" i="13"/>
  <c r="H288" i="13"/>
  <c r="F77" i="14"/>
  <c r="J77" i="14" s="1"/>
  <c r="I77" i="14"/>
  <c r="E77" i="14"/>
  <c r="C77" i="14"/>
  <c r="D77" i="14"/>
  <c r="G77" i="14"/>
  <c r="H77" i="14"/>
  <c r="H207" i="12"/>
  <c r="G207" i="12"/>
  <c r="I207" i="12"/>
  <c r="O207" i="12" s="1"/>
  <c r="E207" i="12"/>
  <c r="D207" i="12"/>
  <c r="F207" i="12"/>
  <c r="J207" i="12" s="1"/>
  <c r="C207" i="12"/>
  <c r="E17" i="13"/>
  <c r="C17" i="13"/>
  <c r="F17" i="13"/>
  <c r="J17" i="13" s="1"/>
  <c r="I17" i="13"/>
  <c r="H17" i="13"/>
  <c r="G17" i="13"/>
  <c r="D17" i="13"/>
  <c r="D320" i="14"/>
  <c r="C320" i="14"/>
  <c r="E320" i="14"/>
  <c r="G320" i="14"/>
  <c r="F320" i="14"/>
  <c r="J320" i="14" s="1"/>
  <c r="I320" i="14"/>
  <c r="H320" i="14"/>
  <c r="E250" i="14"/>
  <c r="H250" i="14"/>
  <c r="G250" i="14"/>
  <c r="F250" i="14"/>
  <c r="J250" i="14" s="1"/>
  <c r="D250" i="14"/>
  <c r="C250" i="14"/>
  <c r="I250" i="14"/>
  <c r="E5" i="12"/>
  <c r="I5" i="12"/>
  <c r="O5" i="12" s="1"/>
  <c r="F5" i="12"/>
  <c r="J5" i="12" s="1"/>
  <c r="G5" i="12"/>
  <c r="C5" i="12"/>
  <c r="D5" i="12"/>
  <c r="H5" i="12"/>
  <c r="H462" i="14"/>
  <c r="E462" i="14"/>
  <c r="I462" i="14"/>
  <c r="G462" i="14"/>
  <c r="F462" i="14"/>
  <c r="J462" i="14" s="1"/>
  <c r="D462" i="14"/>
  <c r="C462" i="14"/>
  <c r="D117" i="12"/>
  <c r="G117" i="12"/>
  <c r="C117" i="12"/>
  <c r="F117" i="12"/>
  <c r="J117" i="12" s="1"/>
  <c r="H117" i="12"/>
  <c r="I117" i="12"/>
  <c r="O117" i="12" s="1"/>
  <c r="E117" i="12"/>
  <c r="E257" i="11"/>
  <c r="H257" i="11"/>
  <c r="F257" i="11"/>
  <c r="J257" i="11" s="1"/>
  <c r="C257" i="11"/>
  <c r="I257" i="11"/>
  <c r="G257" i="11"/>
  <c r="K257" i="11" s="1"/>
  <c r="M257" i="11" s="1"/>
  <c r="D257" i="11"/>
  <c r="H402" i="14"/>
  <c r="D402" i="14"/>
  <c r="E402" i="14"/>
  <c r="F402" i="14"/>
  <c r="J402" i="14" s="1"/>
  <c r="I402" i="14"/>
  <c r="G402" i="14"/>
  <c r="C402" i="14"/>
  <c r="F235" i="15"/>
  <c r="J235" i="15" s="1"/>
  <c r="C235" i="15"/>
  <c r="G235" i="15"/>
  <c r="I235" i="15"/>
  <c r="D235" i="15"/>
  <c r="E235" i="15"/>
  <c r="H235" i="15"/>
  <c r="E114" i="11"/>
  <c r="F114" i="11"/>
  <c r="J114" i="11" s="1"/>
  <c r="H114" i="11"/>
  <c r="G114" i="11"/>
  <c r="K114" i="11" s="1"/>
  <c r="M114" i="11" s="1"/>
  <c r="D114" i="11"/>
  <c r="C114" i="11"/>
  <c r="I114" i="11"/>
  <c r="H20" i="15"/>
  <c r="G20" i="15"/>
  <c r="I20" i="15"/>
  <c r="D20" i="15"/>
  <c r="E20" i="15"/>
  <c r="F20" i="15"/>
  <c r="J20" i="15" s="1"/>
  <c r="C20" i="15"/>
  <c r="I14" i="11"/>
  <c r="D14" i="11"/>
  <c r="F14" i="11"/>
  <c r="J14" i="11" s="1"/>
  <c r="E14" i="11"/>
  <c r="G14" i="11"/>
  <c r="C14" i="11"/>
  <c r="H14" i="11"/>
  <c r="I264" i="13"/>
  <c r="G264" i="13"/>
  <c r="K264" i="13" s="1"/>
  <c r="M264" i="13" s="1"/>
  <c r="E264" i="13"/>
  <c r="H264" i="13"/>
  <c r="F264" i="13"/>
  <c r="J264" i="13" s="1"/>
  <c r="D264" i="13"/>
  <c r="C264" i="13"/>
  <c r="I105" i="14"/>
  <c r="F105" i="14"/>
  <c r="J105" i="14" s="1"/>
  <c r="E105" i="14"/>
  <c r="C105" i="14"/>
  <c r="H105" i="14"/>
  <c r="G105" i="14"/>
  <c r="D105" i="14"/>
  <c r="G225" i="12"/>
  <c r="I225" i="12"/>
  <c r="O225" i="12" s="1"/>
  <c r="H225" i="12"/>
  <c r="E225" i="12"/>
  <c r="D225" i="12"/>
  <c r="F225" i="12"/>
  <c r="J225" i="12" s="1"/>
  <c r="C225" i="12"/>
  <c r="G13" i="13"/>
  <c r="I13" i="13"/>
  <c r="D13" i="13"/>
  <c r="C13" i="13"/>
  <c r="H13" i="13"/>
  <c r="F13" i="13"/>
  <c r="J13" i="13" s="1"/>
  <c r="E13" i="13"/>
  <c r="C197" i="12"/>
  <c r="G197" i="12"/>
  <c r="E197" i="12"/>
  <c r="H197" i="12"/>
  <c r="F197" i="12"/>
  <c r="J197" i="12" s="1"/>
  <c r="D197" i="12"/>
  <c r="I197" i="12"/>
  <c r="O197" i="12" s="1"/>
  <c r="H183" i="13"/>
  <c r="E183" i="13"/>
  <c r="G183" i="13"/>
  <c r="K183" i="13" s="1"/>
  <c r="M183" i="13" s="1"/>
  <c r="F183" i="13"/>
  <c r="J183" i="13" s="1"/>
  <c r="C183" i="13"/>
  <c r="I183" i="13"/>
  <c r="D183" i="13"/>
  <c r="E295" i="15"/>
  <c r="H295" i="15"/>
  <c r="G295" i="15"/>
  <c r="D295" i="15"/>
  <c r="F295" i="15"/>
  <c r="J295" i="15" s="1"/>
  <c r="I295" i="15"/>
  <c r="C295" i="15"/>
  <c r="D75" i="13"/>
  <c r="E75" i="13"/>
  <c r="G75" i="13"/>
  <c r="K75" i="13" s="1"/>
  <c r="M75" i="13" s="1"/>
  <c r="H75" i="13"/>
  <c r="I75" i="13"/>
  <c r="F75" i="13"/>
  <c r="J75" i="13" s="1"/>
  <c r="C75" i="13"/>
  <c r="I58" i="13"/>
  <c r="H58" i="13"/>
  <c r="G58" i="13"/>
  <c r="K58" i="13" s="1"/>
  <c r="M58" i="13" s="1"/>
  <c r="C58" i="13"/>
  <c r="F58" i="13"/>
  <c r="J58" i="13" s="1"/>
  <c r="E58" i="13"/>
  <c r="D58" i="13"/>
  <c r="D119" i="12"/>
  <c r="E119" i="12"/>
  <c r="I119" i="12"/>
  <c r="O119" i="12" s="1"/>
  <c r="G119" i="12"/>
  <c r="F119" i="12"/>
  <c r="J119" i="12" s="1"/>
  <c r="H119" i="12"/>
  <c r="C119" i="12"/>
  <c r="D249" i="13"/>
  <c r="H249" i="13"/>
  <c r="C249" i="13"/>
  <c r="I249" i="13"/>
  <c r="E249" i="13"/>
  <c r="F249" i="13"/>
  <c r="J249" i="13" s="1"/>
  <c r="G249" i="13"/>
  <c r="K249" i="13" s="1"/>
  <c r="M249" i="13" s="1"/>
  <c r="C54" i="12"/>
  <c r="D54" i="12"/>
  <c r="G54" i="12"/>
  <c r="E54" i="12"/>
  <c r="I54" i="12"/>
  <c r="O54" i="12" s="1"/>
  <c r="F54" i="12"/>
  <c r="J54" i="12" s="1"/>
  <c r="H54" i="12"/>
  <c r="G502" i="14"/>
  <c r="F502" i="14"/>
  <c r="J502" i="14" s="1"/>
  <c r="H502" i="14"/>
  <c r="E502" i="14"/>
  <c r="I502" i="14"/>
  <c r="D502" i="14"/>
  <c r="C502" i="14"/>
  <c r="H228" i="14"/>
  <c r="D228" i="14"/>
  <c r="I228" i="14"/>
  <c r="F228" i="14"/>
  <c r="J228" i="14" s="1"/>
  <c r="G228" i="14"/>
  <c r="C228" i="14"/>
  <c r="E228" i="14"/>
  <c r="C148" i="14"/>
  <c r="G148" i="14"/>
  <c r="F148" i="14"/>
  <c r="J148" i="14" s="1"/>
  <c r="E148" i="14"/>
  <c r="H148" i="14"/>
  <c r="I148" i="14"/>
  <c r="D148" i="14"/>
  <c r="I78" i="13"/>
  <c r="D78" i="13"/>
  <c r="G78" i="13"/>
  <c r="K78" i="13" s="1"/>
  <c r="M78" i="13" s="1"/>
  <c r="H78" i="13"/>
  <c r="C78" i="13"/>
  <c r="F78" i="13"/>
  <c r="J78" i="13" s="1"/>
  <c r="E78" i="13"/>
  <c r="E233" i="11"/>
  <c r="F233" i="11"/>
  <c r="J233" i="11" s="1"/>
  <c r="I233" i="11"/>
  <c r="G233" i="11"/>
  <c r="K233" i="11" s="1"/>
  <c r="M233" i="11" s="1"/>
  <c r="D233" i="11"/>
  <c r="H233" i="11"/>
  <c r="C233" i="11"/>
  <c r="F111" i="11"/>
  <c r="J111" i="11" s="1"/>
  <c r="I111" i="11"/>
  <c r="C111" i="11"/>
  <c r="D111" i="11"/>
  <c r="G111" i="11"/>
  <c r="K111" i="11" s="1"/>
  <c r="M111" i="11" s="1"/>
  <c r="E111" i="11"/>
  <c r="H111" i="11"/>
  <c r="I131" i="13"/>
  <c r="G131" i="13"/>
  <c r="K131" i="13" s="1"/>
  <c r="M131" i="13" s="1"/>
  <c r="E131" i="13"/>
  <c r="D131" i="13"/>
  <c r="C131" i="13"/>
  <c r="F131" i="13"/>
  <c r="J131" i="13" s="1"/>
  <c r="H131" i="13"/>
  <c r="F50" i="13"/>
  <c r="J50" i="13" s="1"/>
  <c r="E50" i="13"/>
  <c r="D50" i="13"/>
  <c r="G50" i="13"/>
  <c r="K50" i="13" s="1"/>
  <c r="M50" i="13" s="1"/>
  <c r="H50" i="13"/>
  <c r="I50" i="13"/>
  <c r="C50" i="13"/>
  <c r="H288" i="15"/>
  <c r="D288" i="15"/>
  <c r="G288" i="15"/>
  <c r="E288" i="15"/>
  <c r="C288" i="15"/>
  <c r="I288" i="15"/>
  <c r="F288" i="15"/>
  <c r="J288" i="15" s="1"/>
  <c r="F36" i="13"/>
  <c r="J36" i="13" s="1"/>
  <c r="C36" i="13"/>
  <c r="G36" i="13"/>
  <c r="H36" i="13"/>
  <c r="E36" i="13"/>
  <c r="I36" i="13"/>
  <c r="D36" i="13"/>
  <c r="F116" i="13"/>
  <c r="J116" i="13" s="1"/>
  <c r="G116" i="13"/>
  <c r="K116" i="13" s="1"/>
  <c r="M116" i="13" s="1"/>
  <c r="H116" i="13"/>
  <c r="C116" i="13"/>
  <c r="D116" i="13"/>
  <c r="E116" i="13"/>
  <c r="I116" i="13"/>
  <c r="C113" i="11"/>
  <c r="E113" i="11"/>
  <c r="D113" i="11"/>
  <c r="G113" i="11"/>
  <c r="K113" i="11" s="1"/>
  <c r="M113" i="11" s="1"/>
  <c r="I113" i="11"/>
  <c r="F113" i="11"/>
  <c r="J113" i="11" s="1"/>
  <c r="H113" i="11"/>
  <c r="G248" i="14"/>
  <c r="E248" i="14"/>
  <c r="F248" i="14"/>
  <c r="J248" i="14" s="1"/>
  <c r="H248" i="14"/>
  <c r="D248" i="14"/>
  <c r="C248" i="14"/>
  <c r="I248" i="14"/>
  <c r="C289" i="11"/>
  <c r="I289" i="11"/>
  <c r="D289" i="11"/>
  <c r="E289" i="11"/>
  <c r="G289" i="11"/>
  <c r="K289" i="11" s="1"/>
  <c r="M289" i="11" s="1"/>
  <c r="H289" i="11"/>
  <c r="F289" i="11"/>
  <c r="J289" i="11" s="1"/>
  <c r="D83" i="13"/>
  <c r="G83" i="13"/>
  <c r="K83" i="13" s="1"/>
  <c r="M83" i="13" s="1"/>
  <c r="I83" i="13"/>
  <c r="F83" i="13"/>
  <c r="J83" i="13" s="1"/>
  <c r="C83" i="13"/>
  <c r="H83" i="13"/>
  <c r="E83" i="13"/>
  <c r="E133" i="13"/>
  <c r="G133" i="13"/>
  <c r="K133" i="13" s="1"/>
  <c r="M133" i="13" s="1"/>
  <c r="H133" i="13"/>
  <c r="F133" i="13"/>
  <c r="J133" i="13" s="1"/>
  <c r="I133" i="13"/>
  <c r="D133" i="13"/>
  <c r="C133" i="13"/>
  <c r="G220" i="12"/>
  <c r="C220" i="12"/>
  <c r="D220" i="12"/>
  <c r="H220" i="12"/>
  <c r="E220" i="12"/>
  <c r="I220" i="12"/>
  <c r="O220" i="12" s="1"/>
  <c r="F220" i="12"/>
  <c r="J220" i="12" s="1"/>
  <c r="C22" i="13"/>
  <c r="D22" i="13"/>
  <c r="E22" i="13"/>
  <c r="F22" i="13"/>
  <c r="J22" i="13" s="1"/>
  <c r="H22" i="13"/>
  <c r="I22" i="13"/>
  <c r="G22" i="13"/>
  <c r="F279" i="14"/>
  <c r="J279" i="14" s="1"/>
  <c r="E279" i="14"/>
  <c r="C279" i="14"/>
  <c r="G279" i="14"/>
  <c r="I279" i="14"/>
  <c r="H279" i="14"/>
  <c r="D279" i="14"/>
  <c r="C100" i="14"/>
  <c r="F100" i="14"/>
  <c r="J100" i="14" s="1"/>
  <c r="E100" i="14"/>
  <c r="D100" i="14"/>
  <c r="I100" i="14"/>
  <c r="G100" i="14"/>
  <c r="H100" i="14"/>
  <c r="I179" i="11"/>
  <c r="E179" i="11"/>
  <c r="G179" i="11"/>
  <c r="K179" i="11" s="1"/>
  <c r="M179" i="11" s="1"/>
  <c r="H179" i="11"/>
  <c r="D179" i="11"/>
  <c r="F179" i="11"/>
  <c r="J179" i="11" s="1"/>
  <c r="C179" i="11"/>
  <c r="E225" i="14"/>
  <c r="G225" i="14"/>
  <c r="F225" i="14"/>
  <c r="J225" i="14" s="1"/>
  <c r="I225" i="14"/>
  <c r="D225" i="14"/>
  <c r="H225" i="14"/>
  <c r="C225" i="14"/>
  <c r="I237" i="15"/>
  <c r="G237" i="15"/>
  <c r="C237" i="15"/>
  <c r="E237" i="15"/>
  <c r="F237" i="15"/>
  <c r="J237" i="15" s="1"/>
  <c r="D237" i="15"/>
  <c r="H237" i="15"/>
  <c r="F204" i="15"/>
  <c r="J204" i="15" s="1"/>
  <c r="E204" i="15"/>
  <c r="C204" i="15"/>
  <c r="D204" i="15"/>
  <c r="I204" i="15"/>
  <c r="G204" i="15"/>
  <c r="H204" i="15"/>
  <c r="D86" i="11"/>
  <c r="C86" i="11"/>
  <c r="F86" i="11"/>
  <c r="J86" i="11" s="1"/>
  <c r="I86" i="11"/>
  <c r="E86" i="11"/>
  <c r="H86" i="11"/>
  <c r="G86" i="11"/>
  <c r="K86" i="11" s="1"/>
  <c r="M86" i="11" s="1"/>
  <c r="G222" i="14"/>
  <c r="H222" i="14"/>
  <c r="C222" i="14"/>
  <c r="E222" i="14"/>
  <c r="I222" i="14"/>
  <c r="D222" i="14"/>
  <c r="F222" i="14"/>
  <c r="J222" i="14" s="1"/>
  <c r="H322" i="14"/>
  <c r="I322" i="14"/>
  <c r="F322" i="14"/>
  <c r="J322" i="14" s="1"/>
  <c r="G322" i="14"/>
  <c r="C322" i="14"/>
  <c r="E322" i="14"/>
  <c r="D322" i="14"/>
  <c r="G157" i="15"/>
  <c r="H157" i="15"/>
  <c r="E157" i="15"/>
  <c r="F157" i="15"/>
  <c r="J157" i="15" s="1"/>
  <c r="D157" i="15"/>
  <c r="I157" i="15"/>
  <c r="C157" i="15"/>
  <c r="F26" i="13"/>
  <c r="J26" i="13" s="1"/>
  <c r="G26" i="13"/>
  <c r="H26" i="13"/>
  <c r="E26" i="13"/>
  <c r="I26" i="13"/>
  <c r="C26" i="13"/>
  <c r="D26" i="13"/>
  <c r="G188" i="14"/>
  <c r="C188" i="14"/>
  <c r="I188" i="14"/>
  <c r="H188" i="14"/>
  <c r="F188" i="14"/>
  <c r="J188" i="14" s="1"/>
  <c r="E188" i="14"/>
  <c r="D188" i="14"/>
  <c r="E81" i="14"/>
  <c r="C81" i="14"/>
  <c r="H81" i="14"/>
  <c r="G81" i="14"/>
  <c r="D81" i="14"/>
  <c r="F81" i="14"/>
  <c r="J81" i="14" s="1"/>
  <c r="I81" i="14"/>
  <c r="D351" i="14"/>
  <c r="E351" i="14"/>
  <c r="I351" i="14"/>
  <c r="H351" i="14"/>
  <c r="F351" i="14"/>
  <c r="J351" i="14" s="1"/>
  <c r="C351" i="14"/>
  <c r="G351" i="14"/>
  <c r="E149" i="14"/>
  <c r="I149" i="14"/>
  <c r="G149" i="14"/>
  <c r="H149" i="14"/>
  <c r="F149" i="14"/>
  <c r="J149" i="14" s="1"/>
  <c r="D149" i="14"/>
  <c r="C149" i="14"/>
  <c r="G207" i="11"/>
  <c r="K207" i="11" s="1"/>
  <c r="M207" i="11" s="1"/>
  <c r="C207" i="11"/>
  <c r="D207" i="11"/>
  <c r="F207" i="11"/>
  <c r="J207" i="11" s="1"/>
  <c r="E207" i="11"/>
  <c r="I207" i="11"/>
  <c r="H207" i="11"/>
  <c r="C263" i="11"/>
  <c r="E263" i="11"/>
  <c r="D263" i="11"/>
  <c r="I263" i="11"/>
  <c r="H263" i="11"/>
  <c r="F263" i="11"/>
  <c r="J263" i="11" s="1"/>
  <c r="G263" i="11"/>
  <c r="K263" i="11" s="1"/>
  <c r="M263" i="11" s="1"/>
  <c r="C225" i="13"/>
  <c r="H225" i="13"/>
  <c r="E225" i="13"/>
  <c r="F225" i="13"/>
  <c r="J225" i="13" s="1"/>
  <c r="G225" i="13"/>
  <c r="K225" i="13" s="1"/>
  <c r="M225" i="13" s="1"/>
  <c r="I225" i="13"/>
  <c r="D225" i="13"/>
  <c r="F271" i="13"/>
  <c r="J271" i="13" s="1"/>
  <c r="D271" i="13"/>
  <c r="I271" i="13"/>
  <c r="E271" i="13"/>
  <c r="H271" i="13"/>
  <c r="C271" i="13"/>
  <c r="G271" i="13"/>
  <c r="K271" i="13" s="1"/>
  <c r="M271" i="13" s="1"/>
  <c r="D236" i="14"/>
  <c r="G236" i="14"/>
  <c r="F236" i="14"/>
  <c r="J236" i="14" s="1"/>
  <c r="H236" i="14"/>
  <c r="I236" i="14"/>
  <c r="E236" i="14"/>
  <c r="C236" i="14"/>
  <c r="E177" i="14"/>
  <c r="I177" i="14"/>
  <c r="H177" i="14"/>
  <c r="C177" i="14"/>
  <c r="G177" i="14"/>
  <c r="D177" i="14"/>
  <c r="F177" i="14"/>
  <c r="J177" i="14" s="1"/>
  <c r="F168" i="14"/>
  <c r="J168" i="14" s="1"/>
  <c r="G168" i="14"/>
  <c r="H168" i="14"/>
  <c r="E168" i="14"/>
  <c r="D168" i="14"/>
  <c r="I168" i="14"/>
  <c r="C168" i="14"/>
  <c r="E304" i="11"/>
  <c r="D304" i="11"/>
  <c r="H304" i="11"/>
  <c r="I304" i="11"/>
  <c r="C304" i="11"/>
  <c r="F304" i="11"/>
  <c r="J304" i="11" s="1"/>
  <c r="G304" i="11"/>
  <c r="K304" i="11" s="1"/>
  <c r="M304" i="11" s="1"/>
  <c r="C74" i="13"/>
  <c r="F74" i="13"/>
  <c r="J74" i="13" s="1"/>
  <c r="I74" i="13"/>
  <c r="G74" i="13"/>
  <c r="K74" i="13" s="1"/>
  <c r="M74" i="13" s="1"/>
  <c r="D74" i="13"/>
  <c r="E74" i="13"/>
  <c r="H74" i="13"/>
  <c r="H32" i="13"/>
  <c r="D32" i="13"/>
  <c r="G32" i="13"/>
  <c r="I32" i="13"/>
  <c r="E32" i="13"/>
  <c r="F32" i="13"/>
  <c r="J32" i="13" s="1"/>
  <c r="C32" i="13"/>
  <c r="F213" i="13"/>
  <c r="J213" i="13" s="1"/>
  <c r="H213" i="13"/>
  <c r="D213" i="13"/>
  <c r="I213" i="13"/>
  <c r="E213" i="13"/>
  <c r="C213" i="13"/>
  <c r="G213" i="13"/>
  <c r="K213" i="13" s="1"/>
  <c r="M213" i="13" s="1"/>
  <c r="C246" i="12"/>
  <c r="I246" i="12"/>
  <c r="O246" i="12" s="1"/>
  <c r="F246" i="12"/>
  <c r="J246" i="12" s="1"/>
  <c r="E246" i="12"/>
  <c r="H246" i="12"/>
  <c r="D246" i="12"/>
  <c r="G246" i="12"/>
  <c r="C231" i="14"/>
  <c r="F231" i="14"/>
  <c r="J231" i="14" s="1"/>
  <c r="E231" i="14"/>
  <c r="D231" i="14"/>
  <c r="H231" i="14"/>
  <c r="G231" i="14"/>
  <c r="I231" i="14"/>
  <c r="C396" i="14"/>
  <c r="I396" i="14"/>
  <c r="D396" i="14"/>
  <c r="E396" i="14"/>
  <c r="F396" i="14"/>
  <c r="J396" i="14" s="1"/>
  <c r="H396" i="14"/>
  <c r="G396" i="14"/>
  <c r="G26" i="15"/>
  <c r="C26" i="15"/>
  <c r="I26" i="15"/>
  <c r="D26" i="15"/>
  <c r="E26" i="15"/>
  <c r="H26" i="15"/>
  <c r="F26" i="15"/>
  <c r="J26" i="15" s="1"/>
  <c r="H215" i="11"/>
  <c r="E215" i="11"/>
  <c r="I215" i="11"/>
  <c r="C215" i="11"/>
  <c r="G215" i="11"/>
  <c r="K215" i="11" s="1"/>
  <c r="M215" i="11" s="1"/>
  <c r="F215" i="11"/>
  <c r="J215" i="11" s="1"/>
  <c r="D215" i="11"/>
  <c r="E169" i="13"/>
  <c r="F169" i="13"/>
  <c r="J169" i="13" s="1"/>
  <c r="D169" i="13"/>
  <c r="I169" i="13"/>
  <c r="C169" i="13"/>
  <c r="H169" i="13"/>
  <c r="G169" i="13"/>
  <c r="K169" i="13" s="1"/>
  <c r="M169" i="13" s="1"/>
  <c r="F178" i="13"/>
  <c r="J178" i="13" s="1"/>
  <c r="D178" i="13"/>
  <c r="E178" i="13"/>
  <c r="G178" i="13"/>
  <c r="K178" i="13" s="1"/>
  <c r="M178" i="13" s="1"/>
  <c r="C178" i="13"/>
  <c r="H178" i="13"/>
  <c r="I178" i="13"/>
  <c r="G218" i="15"/>
  <c r="C218" i="15"/>
  <c r="H218" i="15"/>
  <c r="D218" i="15"/>
  <c r="E218" i="15"/>
  <c r="I218" i="15"/>
  <c r="F218" i="15"/>
  <c r="J218" i="15" s="1"/>
  <c r="D186" i="15"/>
  <c r="I186" i="15"/>
  <c r="G186" i="15"/>
  <c r="E186" i="15"/>
  <c r="C186" i="15"/>
  <c r="H186" i="15"/>
  <c r="F186" i="15"/>
  <c r="J186" i="15" s="1"/>
  <c r="G191" i="13"/>
  <c r="K191" i="13" s="1"/>
  <c r="M191" i="13" s="1"/>
  <c r="E191" i="13"/>
  <c r="C191" i="13"/>
  <c r="I191" i="13"/>
  <c r="F191" i="13"/>
  <c r="J191" i="13" s="1"/>
  <c r="D191" i="13"/>
  <c r="H191" i="13"/>
  <c r="C201" i="13"/>
  <c r="F201" i="13"/>
  <c r="J201" i="13" s="1"/>
  <c r="H201" i="13"/>
  <c r="I201" i="13"/>
  <c r="D201" i="13"/>
  <c r="G201" i="13"/>
  <c r="K201" i="13" s="1"/>
  <c r="M201" i="13" s="1"/>
  <c r="E201" i="13"/>
  <c r="G79" i="13"/>
  <c r="K79" i="13" s="1"/>
  <c r="M79" i="13" s="1"/>
  <c r="I79" i="13"/>
  <c r="C79" i="13"/>
  <c r="F79" i="13"/>
  <c r="J79" i="13" s="1"/>
  <c r="E79" i="13"/>
  <c r="D79" i="13"/>
  <c r="H79" i="13"/>
  <c r="G254" i="14"/>
  <c r="F254" i="14"/>
  <c r="J254" i="14" s="1"/>
  <c r="C254" i="14"/>
  <c r="H254" i="14"/>
  <c r="D254" i="14"/>
  <c r="E254" i="14"/>
  <c r="I254" i="14"/>
  <c r="D104" i="15"/>
  <c r="C104" i="15"/>
  <c r="E104" i="15"/>
  <c r="G104" i="15"/>
  <c r="F104" i="15"/>
  <c r="J104" i="15" s="1"/>
  <c r="H104" i="15"/>
  <c r="I104" i="15"/>
  <c r="G280" i="14"/>
  <c r="I280" i="14"/>
  <c r="H280" i="14"/>
  <c r="F280" i="14"/>
  <c r="J280" i="14" s="1"/>
  <c r="D280" i="14"/>
  <c r="E280" i="14"/>
  <c r="C280" i="14"/>
  <c r="I13" i="15"/>
  <c r="C13" i="15"/>
  <c r="G13" i="15"/>
  <c r="E13" i="15"/>
  <c r="H13" i="15"/>
  <c r="D13" i="15"/>
  <c r="F13" i="15"/>
  <c r="J13" i="15" s="1"/>
  <c r="D180" i="14"/>
  <c r="H180" i="14"/>
  <c r="I180" i="14"/>
  <c r="G180" i="14"/>
  <c r="C180" i="14"/>
  <c r="F180" i="14"/>
  <c r="J180" i="14" s="1"/>
  <c r="E180" i="14"/>
  <c r="F299" i="13"/>
  <c r="J299" i="13" s="1"/>
  <c r="I299" i="13"/>
  <c r="H299" i="13"/>
  <c r="G299" i="13"/>
  <c r="K299" i="13" s="1"/>
  <c r="M299" i="13" s="1"/>
  <c r="C299" i="13"/>
  <c r="D299" i="13"/>
  <c r="E299" i="13"/>
  <c r="C76" i="13"/>
  <c r="D76" i="13"/>
  <c r="G76" i="13"/>
  <c r="K76" i="13" s="1"/>
  <c r="M76" i="13" s="1"/>
  <c r="E76" i="13"/>
  <c r="F76" i="13"/>
  <c r="J76" i="13" s="1"/>
  <c r="I76" i="13"/>
  <c r="H76" i="13"/>
  <c r="E224" i="12"/>
  <c r="I224" i="12"/>
  <c r="O224" i="12" s="1"/>
  <c r="H224" i="12"/>
  <c r="G224" i="12"/>
  <c r="D224" i="12"/>
  <c r="C224" i="12"/>
  <c r="F224" i="12"/>
  <c r="J224" i="12" s="1"/>
  <c r="G39" i="11"/>
  <c r="K39" i="11" s="1"/>
  <c r="M39" i="11" s="1"/>
  <c r="H39" i="11"/>
  <c r="C39" i="11"/>
  <c r="F39" i="11"/>
  <c r="J39" i="11" s="1"/>
  <c r="E39" i="11"/>
  <c r="I39" i="11"/>
  <c r="D39" i="11"/>
  <c r="F195" i="14"/>
  <c r="J195" i="14" s="1"/>
  <c r="I195" i="14"/>
  <c r="C195" i="14"/>
  <c r="E195" i="14"/>
  <c r="D195" i="14"/>
  <c r="H195" i="14"/>
  <c r="G195" i="14"/>
  <c r="F44" i="15"/>
  <c r="J44" i="15" s="1"/>
  <c r="G44" i="15"/>
  <c r="C44" i="15"/>
  <c r="H44" i="15"/>
  <c r="D44" i="15"/>
  <c r="E44" i="15"/>
  <c r="I44" i="15"/>
  <c r="D170" i="15"/>
  <c r="H170" i="15"/>
  <c r="C170" i="15"/>
  <c r="G170" i="15"/>
  <c r="E170" i="15"/>
  <c r="I170" i="15"/>
  <c r="F170" i="15"/>
  <c r="J170" i="15" s="1"/>
  <c r="I84" i="15"/>
  <c r="F84" i="15"/>
  <c r="J84" i="15" s="1"/>
  <c r="C84" i="15"/>
  <c r="D84" i="15"/>
  <c r="E84" i="15"/>
  <c r="G84" i="15"/>
  <c r="H84" i="15"/>
  <c r="C35" i="13"/>
  <c r="E35" i="13"/>
  <c r="G35" i="13"/>
  <c r="D35" i="13"/>
  <c r="I35" i="13"/>
  <c r="F35" i="13"/>
  <c r="J35" i="13" s="1"/>
  <c r="H35" i="13"/>
  <c r="D302" i="14"/>
  <c r="E302" i="14"/>
  <c r="G302" i="14"/>
  <c r="H302" i="14"/>
  <c r="C302" i="14"/>
  <c r="I302" i="14"/>
  <c r="F302" i="14"/>
  <c r="J302" i="14" s="1"/>
  <c r="C175" i="11"/>
  <c r="F175" i="11"/>
  <c r="J175" i="11" s="1"/>
  <c r="E175" i="11"/>
  <c r="I175" i="11"/>
  <c r="D175" i="11"/>
  <c r="H175" i="11"/>
  <c r="G175" i="11"/>
  <c r="K175" i="11" s="1"/>
  <c r="M175" i="11" s="1"/>
  <c r="G179" i="13"/>
  <c r="K179" i="13" s="1"/>
  <c r="M179" i="13" s="1"/>
  <c r="E179" i="13"/>
  <c r="H179" i="13"/>
  <c r="I179" i="13"/>
  <c r="D179" i="13"/>
  <c r="F179" i="13"/>
  <c r="J179" i="13" s="1"/>
  <c r="C179" i="13"/>
  <c r="E194" i="11"/>
  <c r="C194" i="11"/>
  <c r="G194" i="11"/>
  <c r="K194" i="11" s="1"/>
  <c r="M194" i="11" s="1"/>
  <c r="F194" i="11"/>
  <c r="J194" i="11" s="1"/>
  <c r="I194" i="11"/>
  <c r="H194" i="11"/>
  <c r="D194" i="11"/>
  <c r="G193" i="11"/>
  <c r="K193" i="11" s="1"/>
  <c r="M193" i="11" s="1"/>
  <c r="D193" i="11"/>
  <c r="I193" i="11"/>
  <c r="H193" i="11"/>
  <c r="F193" i="11"/>
  <c r="J193" i="11" s="1"/>
  <c r="E193" i="11"/>
  <c r="C193" i="11"/>
  <c r="C199" i="11"/>
  <c r="I199" i="11"/>
  <c r="D199" i="11"/>
  <c r="H199" i="11"/>
  <c r="F199" i="11"/>
  <c r="J199" i="11" s="1"/>
  <c r="E199" i="11"/>
  <c r="G199" i="11"/>
  <c r="K199" i="11" s="1"/>
  <c r="M199" i="11" s="1"/>
  <c r="E223" i="11"/>
  <c r="H223" i="11"/>
  <c r="C223" i="11"/>
  <c r="I223" i="11"/>
  <c r="D223" i="11"/>
  <c r="F223" i="11"/>
  <c r="J223" i="11" s="1"/>
  <c r="G223" i="11"/>
  <c r="K223" i="11" s="1"/>
  <c r="M223" i="11" s="1"/>
  <c r="G276" i="15"/>
  <c r="F276" i="15"/>
  <c r="J276" i="15" s="1"/>
  <c r="E276" i="15"/>
  <c r="I276" i="15"/>
  <c r="C276" i="15"/>
  <c r="D276" i="15"/>
  <c r="H276" i="15"/>
  <c r="G360" i="14"/>
  <c r="D360" i="14"/>
  <c r="H360" i="14"/>
  <c r="E360" i="14"/>
  <c r="C360" i="14"/>
  <c r="I360" i="14"/>
  <c r="F360" i="14"/>
  <c r="J360" i="14" s="1"/>
  <c r="E81" i="12"/>
  <c r="F81" i="12"/>
  <c r="J81" i="12" s="1"/>
  <c r="H81" i="12"/>
  <c r="C81" i="12"/>
  <c r="G81" i="12"/>
  <c r="D81" i="12"/>
  <c r="I81" i="12"/>
  <c r="O81" i="12" s="1"/>
  <c r="C171" i="15"/>
  <c r="H171" i="15"/>
  <c r="E171" i="15"/>
  <c r="G171" i="15"/>
  <c r="I171" i="15"/>
  <c r="D171" i="15"/>
  <c r="F171" i="15"/>
  <c r="J171" i="15" s="1"/>
  <c r="C378" i="14"/>
  <c r="H378" i="14"/>
  <c r="E378" i="14"/>
  <c r="D378" i="14"/>
  <c r="G378" i="14"/>
  <c r="F378" i="14"/>
  <c r="J378" i="14" s="1"/>
  <c r="I378" i="14"/>
  <c r="D211" i="14"/>
  <c r="H211" i="14"/>
  <c r="E211" i="14"/>
  <c r="G211" i="14"/>
  <c r="F211" i="14"/>
  <c r="J211" i="14" s="1"/>
  <c r="I211" i="14"/>
  <c r="C211" i="14"/>
  <c r="D176" i="14"/>
  <c r="H176" i="14"/>
  <c r="G176" i="14"/>
  <c r="C176" i="14"/>
  <c r="I176" i="14"/>
  <c r="F176" i="14"/>
  <c r="J176" i="14" s="1"/>
  <c r="E176" i="14"/>
  <c r="C278" i="12"/>
  <c r="E278" i="12"/>
  <c r="G278" i="12"/>
  <c r="I278" i="12"/>
  <c r="O278" i="12" s="1"/>
  <c r="H278" i="12"/>
  <c r="F278" i="12"/>
  <c r="J278" i="12" s="1"/>
  <c r="D278" i="12"/>
  <c r="C186" i="14"/>
  <c r="E186" i="14"/>
  <c r="H186" i="14"/>
  <c r="I186" i="14"/>
  <c r="D186" i="14"/>
  <c r="F186" i="14"/>
  <c r="J186" i="14" s="1"/>
  <c r="G186" i="14"/>
  <c r="I50" i="14"/>
  <c r="G50" i="14"/>
  <c r="H50" i="14"/>
  <c r="F50" i="14"/>
  <c r="J50" i="14" s="1"/>
  <c r="D50" i="14"/>
  <c r="C50" i="14"/>
  <c r="E50" i="14"/>
  <c r="H29" i="15"/>
  <c r="D29" i="15"/>
  <c r="I29" i="15"/>
  <c r="C29" i="15"/>
  <c r="E29" i="15"/>
  <c r="F29" i="15"/>
  <c r="J29" i="15" s="1"/>
  <c r="G29" i="15"/>
  <c r="H215" i="13"/>
  <c r="D215" i="13"/>
  <c r="I215" i="13"/>
  <c r="F215" i="13"/>
  <c r="J215" i="13" s="1"/>
  <c r="E215" i="13"/>
  <c r="C215" i="13"/>
  <c r="G215" i="13"/>
  <c r="K215" i="13" s="1"/>
  <c r="M215" i="13" s="1"/>
  <c r="E190" i="13"/>
  <c r="D190" i="13"/>
  <c r="C190" i="13"/>
  <c r="F190" i="13"/>
  <c r="J190" i="13" s="1"/>
  <c r="H190" i="13"/>
  <c r="I190" i="13"/>
  <c r="G190" i="13"/>
  <c r="K190" i="13" s="1"/>
  <c r="M190" i="13" s="1"/>
  <c r="C155" i="12"/>
  <c r="G155" i="12"/>
  <c r="D155" i="12"/>
  <c r="H155" i="12"/>
  <c r="F155" i="12"/>
  <c r="J155" i="12" s="1"/>
  <c r="I155" i="12"/>
  <c r="O155" i="12" s="1"/>
  <c r="E155" i="12"/>
  <c r="C168" i="11"/>
  <c r="F168" i="11"/>
  <c r="J168" i="11" s="1"/>
  <c r="I168" i="11"/>
  <c r="G168" i="11"/>
  <c r="K168" i="11" s="1"/>
  <c r="M168" i="11" s="1"/>
  <c r="H168" i="11"/>
  <c r="D168" i="11"/>
  <c r="E168" i="11"/>
  <c r="E211" i="11"/>
  <c r="D211" i="11"/>
  <c r="H211" i="11"/>
  <c r="F211" i="11"/>
  <c r="J211" i="11" s="1"/>
  <c r="C211" i="11"/>
  <c r="I211" i="11"/>
  <c r="G211" i="11"/>
  <c r="K211" i="11" s="1"/>
  <c r="M211" i="11" s="1"/>
  <c r="H203" i="15"/>
  <c r="E203" i="15"/>
  <c r="F203" i="15"/>
  <c r="J203" i="15" s="1"/>
  <c r="D203" i="15"/>
  <c r="C203" i="15"/>
  <c r="I203" i="15"/>
  <c r="G203" i="15"/>
  <c r="F219" i="11"/>
  <c r="J219" i="11" s="1"/>
  <c r="E219" i="11"/>
  <c r="C219" i="11"/>
  <c r="H219" i="11"/>
  <c r="D219" i="11"/>
  <c r="I219" i="11"/>
  <c r="G219" i="11"/>
  <c r="K219" i="11" s="1"/>
  <c r="M219" i="11" s="1"/>
  <c r="D69" i="11"/>
  <c r="H69" i="11"/>
  <c r="I69" i="11"/>
  <c r="G69" i="11"/>
  <c r="K69" i="11" s="1"/>
  <c r="M69" i="11" s="1"/>
  <c r="C69" i="11"/>
  <c r="E69" i="11"/>
  <c r="F69" i="11"/>
  <c r="J69" i="11" s="1"/>
  <c r="D120" i="14"/>
  <c r="E120" i="14"/>
  <c r="I120" i="14"/>
  <c r="C120" i="14"/>
  <c r="H120" i="14"/>
  <c r="G120" i="14"/>
  <c r="F120" i="14"/>
  <c r="J120" i="14" s="1"/>
  <c r="C294" i="11"/>
  <c r="F294" i="11"/>
  <c r="J294" i="11" s="1"/>
  <c r="G294" i="11"/>
  <c r="K294" i="11" s="1"/>
  <c r="M294" i="11" s="1"/>
  <c r="H294" i="11"/>
  <c r="I294" i="11"/>
  <c r="D294" i="11"/>
  <c r="E294" i="11"/>
  <c r="E216" i="11"/>
  <c r="H216" i="11"/>
  <c r="F216" i="11"/>
  <c r="J216" i="11" s="1"/>
  <c r="G216" i="11"/>
  <c r="K216" i="11" s="1"/>
  <c r="M216" i="11" s="1"/>
  <c r="D216" i="11"/>
  <c r="C216" i="11"/>
  <c r="I216" i="11"/>
  <c r="G300" i="15"/>
  <c r="H300" i="15"/>
  <c r="C300" i="15"/>
  <c r="I300" i="15"/>
  <c r="E300" i="15"/>
  <c r="F300" i="15"/>
  <c r="J300" i="15" s="1"/>
  <c r="D300" i="15"/>
  <c r="F203" i="11"/>
  <c r="J203" i="11" s="1"/>
  <c r="I203" i="11"/>
  <c r="D203" i="11"/>
  <c r="C203" i="11"/>
  <c r="E203" i="11"/>
  <c r="G203" i="11"/>
  <c r="K203" i="11" s="1"/>
  <c r="M203" i="11" s="1"/>
  <c r="H203" i="11"/>
  <c r="F107" i="12"/>
  <c r="J107" i="12" s="1"/>
  <c r="H107" i="12"/>
  <c r="I107" i="12"/>
  <c r="O107" i="12" s="1"/>
  <c r="C107" i="12"/>
  <c r="D107" i="12"/>
  <c r="G107" i="12"/>
  <c r="E107" i="12"/>
  <c r="F16" i="13"/>
  <c r="J16" i="13" s="1"/>
  <c r="H16" i="13"/>
  <c r="C16" i="13"/>
  <c r="E16" i="13"/>
  <c r="G16" i="13"/>
  <c r="D16" i="13"/>
  <c r="I16" i="13"/>
  <c r="E242" i="15"/>
  <c r="F242" i="15"/>
  <c r="J242" i="15" s="1"/>
  <c r="C242" i="15"/>
  <c r="I242" i="15"/>
  <c r="H242" i="15"/>
  <c r="D242" i="15"/>
  <c r="G242" i="15"/>
  <c r="H80" i="14"/>
  <c r="I80" i="14"/>
  <c r="D80" i="14"/>
  <c r="G80" i="14"/>
  <c r="F80" i="14"/>
  <c r="J80" i="14" s="1"/>
  <c r="E80" i="14"/>
  <c r="C80" i="14"/>
  <c r="G287" i="15"/>
  <c r="E287" i="15"/>
  <c r="I287" i="15"/>
  <c r="D287" i="15"/>
  <c r="F287" i="15"/>
  <c r="J287" i="15" s="1"/>
  <c r="H287" i="15"/>
  <c r="C287" i="15"/>
  <c r="F208" i="13"/>
  <c r="J208" i="13" s="1"/>
  <c r="C208" i="13"/>
  <c r="I208" i="13"/>
  <c r="G208" i="13"/>
  <c r="K208" i="13" s="1"/>
  <c r="M208" i="13" s="1"/>
  <c r="D208" i="13"/>
  <c r="H208" i="13"/>
  <c r="E208" i="13"/>
  <c r="H233" i="15"/>
  <c r="D233" i="15"/>
  <c r="G233" i="15"/>
  <c r="F233" i="15"/>
  <c r="J233" i="15" s="1"/>
  <c r="E233" i="15"/>
  <c r="C233" i="15"/>
  <c r="I233" i="15"/>
  <c r="D242" i="13"/>
  <c r="H242" i="13"/>
  <c r="C242" i="13"/>
  <c r="G242" i="13"/>
  <c r="K242" i="13" s="1"/>
  <c r="M242" i="13" s="1"/>
  <c r="F242" i="13"/>
  <c r="J242" i="13" s="1"/>
  <c r="E242" i="13"/>
  <c r="I242" i="13"/>
  <c r="C120" i="11"/>
  <c r="E120" i="11"/>
  <c r="D120" i="11"/>
  <c r="I120" i="11"/>
  <c r="F120" i="11"/>
  <c r="J120" i="11" s="1"/>
  <c r="H120" i="11"/>
  <c r="G120" i="11"/>
  <c r="K120" i="11" s="1"/>
  <c r="M120" i="11" s="1"/>
  <c r="I231" i="15"/>
  <c r="E231" i="15"/>
  <c r="C231" i="15"/>
  <c r="H231" i="15"/>
  <c r="D231" i="15"/>
  <c r="F231" i="15"/>
  <c r="J231" i="15" s="1"/>
  <c r="G231" i="15"/>
  <c r="C91" i="12"/>
  <c r="F91" i="12"/>
  <c r="J91" i="12" s="1"/>
  <c r="H91" i="12"/>
  <c r="I91" i="12"/>
  <c r="O91" i="12" s="1"/>
  <c r="G91" i="12"/>
  <c r="D91" i="12"/>
  <c r="E91" i="12"/>
  <c r="D235" i="11"/>
  <c r="G235" i="11"/>
  <c r="K235" i="11" s="1"/>
  <c r="M235" i="11" s="1"/>
  <c r="C235" i="11"/>
  <c r="I235" i="11"/>
  <c r="E235" i="11"/>
  <c r="H235" i="11"/>
  <c r="F235" i="11"/>
  <c r="J235" i="11" s="1"/>
  <c r="F61" i="15"/>
  <c r="J61" i="15" s="1"/>
  <c r="C61" i="15"/>
  <c r="D61" i="15"/>
  <c r="G61" i="15"/>
  <c r="E61" i="15"/>
  <c r="H61" i="15"/>
  <c r="I61" i="15"/>
  <c r="D407" i="14"/>
  <c r="C407" i="14"/>
  <c r="I407" i="14"/>
  <c r="F407" i="14"/>
  <c r="J407" i="14" s="1"/>
  <c r="G407" i="14"/>
  <c r="H407" i="14"/>
  <c r="E407" i="14"/>
  <c r="I242" i="11"/>
  <c r="E242" i="11"/>
  <c r="G242" i="11"/>
  <c r="K242" i="11" s="1"/>
  <c r="M242" i="11" s="1"/>
  <c r="D242" i="11"/>
  <c r="H242" i="11"/>
  <c r="C242" i="11"/>
  <c r="F242" i="11"/>
  <c r="J242" i="11" s="1"/>
  <c r="F244" i="12"/>
  <c r="J244" i="12" s="1"/>
  <c r="D244" i="12"/>
  <c r="E244" i="12"/>
  <c r="I244" i="12"/>
  <c r="O244" i="12" s="1"/>
  <c r="H244" i="12"/>
  <c r="G244" i="12"/>
  <c r="C244" i="12"/>
  <c r="I138" i="14"/>
  <c r="G138" i="14"/>
  <c r="E138" i="14"/>
  <c r="C138" i="14"/>
  <c r="D138" i="14"/>
  <c r="F138" i="14"/>
  <c r="J138" i="14" s="1"/>
  <c r="H138" i="14"/>
  <c r="G421" i="14"/>
  <c r="E421" i="14"/>
  <c r="I421" i="14"/>
  <c r="H421" i="14"/>
  <c r="F421" i="14"/>
  <c r="J421" i="14" s="1"/>
  <c r="D421" i="14"/>
  <c r="C421" i="14"/>
  <c r="G178" i="14"/>
  <c r="E178" i="14"/>
  <c r="F178" i="14"/>
  <c r="J178" i="14" s="1"/>
  <c r="H178" i="14"/>
  <c r="I178" i="14"/>
  <c r="C178" i="14"/>
  <c r="D178" i="14"/>
  <c r="C206" i="12"/>
  <c r="H206" i="12"/>
  <c r="D206" i="12"/>
  <c r="E206" i="12"/>
  <c r="I206" i="12"/>
  <c r="O206" i="12" s="1"/>
  <c r="G206" i="12"/>
  <c r="F206" i="12"/>
  <c r="J206" i="12" s="1"/>
  <c r="E146" i="13"/>
  <c r="I146" i="13"/>
  <c r="G146" i="13"/>
  <c r="K146" i="13" s="1"/>
  <c r="M146" i="13" s="1"/>
  <c r="H146" i="13"/>
  <c r="C146" i="13"/>
  <c r="D146" i="13"/>
  <c r="F146" i="13"/>
  <c r="J146" i="13" s="1"/>
  <c r="C223" i="14"/>
  <c r="H223" i="14"/>
  <c r="I223" i="14"/>
  <c r="G223" i="14"/>
  <c r="F223" i="14"/>
  <c r="J223" i="14" s="1"/>
  <c r="E223" i="14"/>
  <c r="D223" i="14"/>
  <c r="G308" i="14"/>
  <c r="I308" i="14"/>
  <c r="C308" i="14"/>
  <c r="F308" i="14"/>
  <c r="J308" i="14" s="1"/>
  <c r="H308" i="14"/>
  <c r="D308" i="14"/>
  <c r="E308" i="14"/>
  <c r="D171" i="12"/>
  <c r="C171" i="12"/>
  <c r="E171" i="12"/>
  <c r="H171" i="12"/>
  <c r="F171" i="12"/>
  <c r="J171" i="12" s="1"/>
  <c r="G171" i="12"/>
  <c r="I171" i="12"/>
  <c r="O171" i="12" s="1"/>
  <c r="G277" i="11"/>
  <c r="K277" i="11" s="1"/>
  <c r="M277" i="11" s="1"/>
  <c r="F277" i="11"/>
  <c r="J277" i="11" s="1"/>
  <c r="I277" i="11"/>
  <c r="D277" i="11"/>
  <c r="H277" i="11"/>
  <c r="C277" i="11"/>
  <c r="E277" i="11"/>
  <c r="G226" i="15"/>
  <c r="C226" i="15"/>
  <c r="D226" i="15"/>
  <c r="E226" i="15"/>
  <c r="F226" i="15"/>
  <c r="J226" i="15" s="1"/>
  <c r="H226" i="15"/>
  <c r="I226" i="15"/>
  <c r="G49" i="14"/>
  <c r="H49" i="14"/>
  <c r="C49" i="14"/>
  <c r="I49" i="14"/>
  <c r="E49" i="14"/>
  <c r="D49" i="14"/>
  <c r="F49" i="14"/>
  <c r="J49" i="14" s="1"/>
  <c r="G30" i="11"/>
  <c r="K30" i="11" s="1"/>
  <c r="M30" i="11" s="1"/>
  <c r="F30" i="11"/>
  <c r="J30" i="11" s="1"/>
  <c r="I30" i="11"/>
  <c r="H30" i="11"/>
  <c r="C30" i="11"/>
  <c r="E30" i="11"/>
  <c r="D30" i="11"/>
  <c r="G317" i="14"/>
  <c r="F317" i="14"/>
  <c r="J317" i="14" s="1"/>
  <c r="D317" i="14"/>
  <c r="I317" i="14"/>
  <c r="E317" i="14"/>
  <c r="H317" i="14"/>
  <c r="C317" i="14"/>
  <c r="E375" i="14"/>
  <c r="H375" i="14"/>
  <c r="G375" i="14"/>
  <c r="C375" i="14"/>
  <c r="I375" i="14"/>
  <c r="F375" i="14"/>
  <c r="J375" i="14" s="1"/>
  <c r="D375" i="14"/>
  <c r="F141" i="11"/>
  <c r="J141" i="11" s="1"/>
  <c r="D141" i="11"/>
  <c r="H141" i="11"/>
  <c r="I141" i="11"/>
  <c r="C141" i="11"/>
  <c r="E141" i="11"/>
  <c r="G141" i="11"/>
  <c r="K141" i="11" s="1"/>
  <c r="M141" i="11" s="1"/>
  <c r="C27" i="13"/>
  <c r="F27" i="13"/>
  <c r="J27" i="13" s="1"/>
  <c r="H27" i="13"/>
  <c r="E27" i="13"/>
  <c r="D27" i="13"/>
  <c r="I27" i="13"/>
  <c r="G27" i="13"/>
  <c r="G6" i="13"/>
  <c r="F6" i="13"/>
  <c r="J6" i="13" s="1"/>
  <c r="C6" i="13"/>
  <c r="H6" i="13"/>
  <c r="E6" i="13"/>
  <c r="D6" i="13"/>
  <c r="I6" i="13"/>
  <c r="D180" i="13"/>
  <c r="I180" i="13"/>
  <c r="H180" i="13"/>
  <c r="G180" i="13"/>
  <c r="K180" i="13" s="1"/>
  <c r="M180" i="13" s="1"/>
  <c r="F180" i="13"/>
  <c r="J180" i="13" s="1"/>
  <c r="E180" i="13"/>
  <c r="C180" i="13"/>
  <c r="H73" i="13"/>
  <c r="G73" i="13"/>
  <c r="K73" i="13" s="1"/>
  <c r="M73" i="13" s="1"/>
  <c r="D73" i="13"/>
  <c r="F73" i="13"/>
  <c r="J73" i="13" s="1"/>
  <c r="I73" i="13"/>
  <c r="E73" i="13"/>
  <c r="C73" i="13"/>
  <c r="F246" i="14"/>
  <c r="J246" i="14" s="1"/>
  <c r="C246" i="14"/>
  <c r="I246" i="14"/>
  <c r="H246" i="14"/>
  <c r="E246" i="14"/>
  <c r="D246" i="14"/>
  <c r="G246" i="14"/>
  <c r="C342" i="14"/>
  <c r="H342" i="14"/>
  <c r="G342" i="14"/>
  <c r="E342" i="14"/>
  <c r="F342" i="14"/>
  <c r="J342" i="14" s="1"/>
  <c r="I342" i="14"/>
  <c r="D342" i="14"/>
  <c r="I25" i="13"/>
  <c r="F25" i="13"/>
  <c r="J25" i="13" s="1"/>
  <c r="H25" i="13"/>
  <c r="G25" i="13"/>
  <c r="D25" i="13"/>
  <c r="C25" i="13"/>
  <c r="E25" i="13"/>
  <c r="F51" i="11"/>
  <c r="J51" i="11" s="1"/>
  <c r="G51" i="11"/>
  <c r="E51" i="11"/>
  <c r="H51" i="11"/>
  <c r="C51" i="11"/>
  <c r="D51" i="11"/>
  <c r="I51" i="11"/>
  <c r="E159" i="13"/>
  <c r="D159" i="13"/>
  <c r="H159" i="13"/>
  <c r="F159" i="13"/>
  <c r="J159" i="13" s="1"/>
  <c r="G159" i="13"/>
  <c r="K159" i="13" s="1"/>
  <c r="M159" i="13" s="1"/>
  <c r="C159" i="13"/>
  <c r="I159" i="13"/>
  <c r="C57" i="14"/>
  <c r="E57" i="14"/>
  <c r="I57" i="14"/>
  <c r="F57" i="14"/>
  <c r="J57" i="14" s="1"/>
  <c r="D57" i="14"/>
  <c r="H57" i="14"/>
  <c r="G57" i="14"/>
  <c r="F168" i="13"/>
  <c r="J168" i="13" s="1"/>
  <c r="H168" i="13"/>
  <c r="D168" i="13"/>
  <c r="E168" i="13"/>
  <c r="I168" i="13"/>
  <c r="C168" i="13"/>
  <c r="G168" i="13"/>
  <c r="K168" i="13" s="1"/>
  <c r="M168" i="13" s="1"/>
  <c r="G430" i="14"/>
  <c r="I430" i="14"/>
  <c r="D430" i="14"/>
  <c r="H430" i="14"/>
  <c r="C430" i="14"/>
  <c r="F430" i="14"/>
  <c r="J430" i="14" s="1"/>
  <c r="E430" i="14"/>
  <c r="H197" i="11"/>
  <c r="F197" i="11"/>
  <c r="J197" i="11" s="1"/>
  <c r="C197" i="11"/>
  <c r="I197" i="11"/>
  <c r="G197" i="11"/>
  <c r="K197" i="11" s="1"/>
  <c r="M197" i="11" s="1"/>
  <c r="E197" i="11"/>
  <c r="D197" i="11"/>
  <c r="G32" i="14"/>
  <c r="I32" i="14"/>
  <c r="H32" i="14"/>
  <c r="C32" i="14"/>
  <c r="F32" i="14"/>
  <c r="J32" i="14" s="1"/>
  <c r="D32" i="14"/>
  <c r="E32" i="14"/>
  <c r="F337" i="14"/>
  <c r="J337" i="14" s="1"/>
  <c r="I337" i="14"/>
  <c r="H337" i="14"/>
  <c r="D337" i="14"/>
  <c r="E337" i="14"/>
  <c r="C337" i="14"/>
  <c r="G337" i="14"/>
  <c r="G113" i="15"/>
  <c r="D113" i="15"/>
  <c r="I113" i="15"/>
  <c r="E113" i="15"/>
  <c r="H113" i="15"/>
  <c r="F113" i="15"/>
  <c r="J113" i="15" s="1"/>
  <c r="C113" i="15"/>
  <c r="I115" i="15"/>
  <c r="F115" i="15"/>
  <c r="J115" i="15" s="1"/>
  <c r="E115" i="15"/>
  <c r="D115" i="15"/>
  <c r="G115" i="15"/>
  <c r="H115" i="15"/>
  <c r="C115" i="15"/>
  <c r="H296" i="13"/>
  <c r="G296" i="13"/>
  <c r="K296" i="13" s="1"/>
  <c r="M296" i="13" s="1"/>
  <c r="F296" i="13"/>
  <c r="J296" i="13" s="1"/>
  <c r="D296" i="13"/>
  <c r="C296" i="13"/>
  <c r="I296" i="13"/>
  <c r="E296" i="13"/>
  <c r="F99" i="13"/>
  <c r="J99" i="13" s="1"/>
  <c r="E99" i="13"/>
  <c r="D99" i="13"/>
  <c r="I99" i="13"/>
  <c r="G99" i="13"/>
  <c r="K99" i="13" s="1"/>
  <c r="M99" i="13" s="1"/>
  <c r="C99" i="13"/>
  <c r="H99" i="13"/>
  <c r="C135" i="11"/>
  <c r="H135" i="11"/>
  <c r="E135" i="11"/>
  <c r="I135" i="11"/>
  <c r="G135" i="11"/>
  <c r="K135" i="11" s="1"/>
  <c r="M135" i="11" s="1"/>
  <c r="D135" i="11"/>
  <c r="F135" i="11"/>
  <c r="J135" i="11" s="1"/>
  <c r="D357" i="14"/>
  <c r="G357" i="14"/>
  <c r="I357" i="14"/>
  <c r="E357" i="14"/>
  <c r="H357" i="14"/>
  <c r="F357" i="14"/>
  <c r="J357" i="14" s="1"/>
  <c r="C357" i="14"/>
  <c r="J12" i="14"/>
  <c r="D185" i="15"/>
  <c r="E185" i="15"/>
  <c r="H185" i="15"/>
  <c r="G185" i="15"/>
  <c r="I185" i="15"/>
  <c r="F185" i="15"/>
  <c r="J185" i="15" s="1"/>
  <c r="C185" i="15"/>
  <c r="G191" i="15"/>
  <c r="E191" i="15"/>
  <c r="F191" i="15"/>
  <c r="J191" i="15" s="1"/>
  <c r="H191" i="15"/>
  <c r="C191" i="15"/>
  <c r="D191" i="15"/>
  <c r="I191" i="15"/>
  <c r="F255" i="13"/>
  <c r="J255" i="13" s="1"/>
  <c r="I255" i="13"/>
  <c r="C255" i="13"/>
  <c r="E255" i="13"/>
  <c r="D255" i="13"/>
  <c r="G255" i="13"/>
  <c r="K255" i="13" s="1"/>
  <c r="M255" i="13" s="1"/>
  <c r="H255" i="13"/>
  <c r="C82" i="13"/>
  <c r="D82" i="13"/>
  <c r="E82" i="13"/>
  <c r="G82" i="13"/>
  <c r="K82" i="13" s="1"/>
  <c r="M82" i="13" s="1"/>
  <c r="H82" i="13"/>
  <c r="F82" i="13"/>
  <c r="J82" i="13" s="1"/>
  <c r="I82" i="13"/>
  <c r="D258" i="14"/>
  <c r="I258" i="14"/>
  <c r="F258" i="14"/>
  <c r="J258" i="14" s="1"/>
  <c r="E258" i="14"/>
  <c r="G258" i="14"/>
  <c r="H258" i="14"/>
  <c r="C258" i="14"/>
  <c r="C68" i="11"/>
  <c r="G68" i="11"/>
  <c r="K68" i="11" s="1"/>
  <c r="M68" i="11" s="1"/>
  <c r="I68" i="11"/>
  <c r="F68" i="11"/>
  <c r="J68" i="11" s="1"/>
  <c r="H68" i="11"/>
  <c r="E68" i="11"/>
  <c r="D68" i="11"/>
  <c r="H154" i="11"/>
  <c r="I154" i="11"/>
  <c r="F154" i="11"/>
  <c r="J154" i="11" s="1"/>
  <c r="C154" i="11"/>
  <c r="G154" i="11"/>
  <c r="K154" i="11" s="1"/>
  <c r="M154" i="11" s="1"/>
  <c r="E154" i="11"/>
  <c r="D154" i="11"/>
  <c r="F222" i="12"/>
  <c r="J222" i="12" s="1"/>
  <c r="G222" i="12"/>
  <c r="I222" i="12"/>
  <c r="O222" i="12" s="1"/>
  <c r="D222" i="12"/>
  <c r="C222" i="12"/>
  <c r="H222" i="12"/>
  <c r="E222" i="12"/>
  <c r="H406" i="14"/>
  <c r="E406" i="14"/>
  <c r="G406" i="14"/>
  <c r="F406" i="14"/>
  <c r="J406" i="14" s="1"/>
  <c r="C406" i="14"/>
  <c r="D406" i="14"/>
  <c r="I406" i="14"/>
  <c r="H321" i="14"/>
  <c r="I321" i="14"/>
  <c r="E321" i="14"/>
  <c r="F321" i="14"/>
  <c r="J321" i="14" s="1"/>
  <c r="C321" i="14"/>
  <c r="G321" i="14"/>
  <c r="D321" i="14"/>
  <c r="E67" i="15"/>
  <c r="F67" i="15"/>
  <c r="J67" i="15" s="1"/>
  <c r="D67" i="15"/>
  <c r="C67" i="15"/>
  <c r="I67" i="15"/>
  <c r="G67" i="15"/>
  <c r="H67" i="15"/>
  <c r="G146" i="11"/>
  <c r="K146" i="11" s="1"/>
  <c r="M146" i="11" s="1"/>
  <c r="F146" i="11"/>
  <c r="J146" i="11" s="1"/>
  <c r="H146" i="11"/>
  <c r="D146" i="11"/>
  <c r="I146" i="11"/>
  <c r="C146" i="11"/>
  <c r="E146" i="11"/>
  <c r="G66" i="13"/>
  <c r="K66" i="13" s="1"/>
  <c r="M66" i="13" s="1"/>
  <c r="C66" i="13"/>
  <c r="F66" i="13"/>
  <c r="J66" i="13" s="1"/>
  <c r="D66" i="13"/>
  <c r="H66" i="13"/>
  <c r="E66" i="13"/>
  <c r="I66" i="13"/>
  <c r="D495" i="14"/>
  <c r="H495" i="14"/>
  <c r="F495" i="14"/>
  <c r="J495" i="14" s="1"/>
  <c r="E495" i="14"/>
  <c r="G495" i="14"/>
  <c r="I495" i="14"/>
  <c r="C495" i="14"/>
  <c r="D63" i="14"/>
  <c r="F63" i="14"/>
  <c r="J63" i="14" s="1"/>
  <c r="E63" i="14"/>
  <c r="C63" i="14"/>
  <c r="I63" i="14"/>
  <c r="G63" i="14"/>
  <c r="H63" i="14"/>
  <c r="I55" i="14"/>
  <c r="E55" i="14"/>
  <c r="H55" i="14"/>
  <c r="F55" i="14"/>
  <c r="J55" i="14" s="1"/>
  <c r="G55" i="14"/>
  <c r="D55" i="14"/>
  <c r="C55" i="14"/>
  <c r="G434" i="14"/>
  <c r="H434" i="14"/>
  <c r="F434" i="14"/>
  <c r="J434" i="14" s="1"/>
  <c r="E434" i="14"/>
  <c r="I434" i="14"/>
  <c r="D434" i="14"/>
  <c r="C434" i="14"/>
  <c r="H123" i="12"/>
  <c r="I123" i="12"/>
  <c r="O123" i="12" s="1"/>
  <c r="D123" i="12"/>
  <c r="E123" i="12"/>
  <c r="F123" i="12"/>
  <c r="J123" i="12" s="1"/>
  <c r="C123" i="12"/>
  <c r="G123" i="12"/>
  <c r="E79" i="15"/>
  <c r="H79" i="15"/>
  <c r="F79" i="15"/>
  <c r="J79" i="15" s="1"/>
  <c r="D79" i="15"/>
  <c r="C79" i="15"/>
  <c r="I79" i="15"/>
  <c r="G79" i="15"/>
  <c r="F34" i="13"/>
  <c r="J34" i="13" s="1"/>
  <c r="E34" i="13"/>
  <c r="G34" i="13"/>
  <c r="D34" i="13"/>
  <c r="H34" i="13"/>
  <c r="C34" i="13"/>
  <c r="I34" i="13"/>
  <c r="F278" i="13"/>
  <c r="J278" i="13" s="1"/>
  <c r="E278" i="13"/>
  <c r="H278" i="13"/>
  <c r="C278" i="13"/>
  <c r="I278" i="13"/>
  <c r="D278" i="13"/>
  <c r="G278" i="13"/>
  <c r="K278" i="13" s="1"/>
  <c r="M278" i="13" s="1"/>
  <c r="F157" i="14"/>
  <c r="J157" i="14" s="1"/>
  <c r="H157" i="14"/>
  <c r="C157" i="14"/>
  <c r="D157" i="14"/>
  <c r="I157" i="14"/>
  <c r="E157" i="14"/>
  <c r="G157" i="14"/>
  <c r="E208" i="11"/>
  <c r="C208" i="11"/>
  <c r="I208" i="11"/>
  <c r="F208" i="11"/>
  <c r="J208" i="11" s="1"/>
  <c r="G208" i="11"/>
  <c r="K208" i="11" s="1"/>
  <c r="M208" i="11" s="1"/>
  <c r="D208" i="11"/>
  <c r="H208" i="11"/>
  <c r="D99" i="14"/>
  <c r="H99" i="14"/>
  <c r="G99" i="14"/>
  <c r="F99" i="14"/>
  <c r="J99" i="14" s="1"/>
  <c r="I99" i="14"/>
  <c r="E99" i="14"/>
  <c r="C99" i="14"/>
  <c r="F116" i="11"/>
  <c r="J116" i="11" s="1"/>
  <c r="H116" i="11"/>
  <c r="I116" i="11"/>
  <c r="C116" i="11"/>
  <c r="G116" i="11"/>
  <c r="K116" i="11" s="1"/>
  <c r="M116" i="11" s="1"/>
  <c r="D116" i="11"/>
  <c r="E116" i="11"/>
  <c r="I112" i="15"/>
  <c r="F112" i="15"/>
  <c r="J112" i="15" s="1"/>
  <c r="D112" i="15"/>
  <c r="H112" i="15"/>
  <c r="C112" i="15"/>
  <c r="E112" i="15"/>
  <c r="G112" i="15"/>
  <c r="I124" i="13"/>
  <c r="H124" i="13"/>
  <c r="E124" i="13"/>
  <c r="C124" i="13"/>
  <c r="F124" i="13"/>
  <c r="J124" i="13" s="1"/>
  <c r="G124" i="13"/>
  <c r="K124" i="13" s="1"/>
  <c r="M124" i="13" s="1"/>
  <c r="D124" i="13"/>
  <c r="I225" i="11"/>
  <c r="C225" i="11"/>
  <c r="F225" i="11"/>
  <c r="J225" i="11" s="1"/>
  <c r="G225" i="11"/>
  <c r="K225" i="11" s="1"/>
  <c r="M225" i="11" s="1"/>
  <c r="E225" i="11"/>
  <c r="H225" i="11"/>
  <c r="D225" i="11"/>
  <c r="G163" i="12"/>
  <c r="E163" i="12"/>
  <c r="D163" i="12"/>
  <c r="C163" i="12"/>
  <c r="I163" i="12"/>
  <c r="O163" i="12" s="1"/>
  <c r="F163" i="12"/>
  <c r="J163" i="12" s="1"/>
  <c r="H163" i="12"/>
  <c r="E346" i="14"/>
  <c r="F346" i="14"/>
  <c r="J346" i="14" s="1"/>
  <c r="D346" i="14"/>
  <c r="G346" i="14"/>
  <c r="I346" i="14"/>
  <c r="H346" i="14"/>
  <c r="C346" i="14"/>
  <c r="F335" i="14"/>
  <c r="J335" i="14" s="1"/>
  <c r="H335" i="14"/>
  <c r="C335" i="14"/>
  <c r="D335" i="14"/>
  <c r="G335" i="14"/>
  <c r="I335" i="14"/>
  <c r="E335" i="14"/>
  <c r="F156" i="14"/>
  <c r="J156" i="14" s="1"/>
  <c r="D156" i="14"/>
  <c r="C156" i="14"/>
  <c r="I156" i="14"/>
  <c r="E156" i="14"/>
  <c r="G156" i="14"/>
  <c r="H156" i="14"/>
  <c r="D11" i="11"/>
  <c r="E11" i="11"/>
  <c r="I11" i="11"/>
  <c r="F11" i="11"/>
  <c r="J11" i="11" s="1"/>
  <c r="C11" i="11"/>
  <c r="G11" i="11"/>
  <c r="H11" i="11"/>
  <c r="E67" i="12"/>
  <c r="G67" i="12"/>
  <c r="D67" i="12"/>
  <c r="I67" i="12"/>
  <c r="O67" i="12" s="1"/>
  <c r="F67" i="12"/>
  <c r="J67" i="12" s="1"/>
  <c r="C67" i="12"/>
  <c r="H67" i="12"/>
  <c r="E56" i="15"/>
  <c r="D56" i="15"/>
  <c r="H56" i="15"/>
  <c r="C56" i="15"/>
  <c r="G56" i="15"/>
  <c r="I56" i="15"/>
  <c r="F56" i="15"/>
  <c r="J56" i="15" s="1"/>
  <c r="G189" i="12"/>
  <c r="H189" i="12"/>
  <c r="I189" i="12"/>
  <c r="O189" i="12" s="1"/>
  <c r="E189" i="12"/>
  <c r="D189" i="12"/>
  <c r="C189" i="12"/>
  <c r="F189" i="12"/>
  <c r="J189" i="12" s="1"/>
  <c r="G257" i="15"/>
  <c r="D257" i="15"/>
  <c r="H257" i="15"/>
  <c r="C257" i="15"/>
  <c r="E257" i="15"/>
  <c r="I257" i="15"/>
  <c r="F257" i="15"/>
  <c r="J257" i="15" s="1"/>
  <c r="H60" i="11"/>
  <c r="G60" i="11"/>
  <c r="K60" i="11" s="1"/>
  <c r="M60" i="11" s="1"/>
  <c r="F60" i="11"/>
  <c r="J60" i="11" s="1"/>
  <c r="E60" i="11"/>
  <c r="C60" i="11"/>
  <c r="I60" i="11"/>
  <c r="D60" i="11"/>
  <c r="E243" i="15"/>
  <c r="F243" i="15"/>
  <c r="J243" i="15" s="1"/>
  <c r="D243" i="15"/>
  <c r="C243" i="15"/>
  <c r="G243" i="15"/>
  <c r="H243" i="15"/>
  <c r="I243" i="15"/>
  <c r="E252" i="13"/>
  <c r="C252" i="13"/>
  <c r="F252" i="13"/>
  <c r="J252" i="13" s="1"/>
  <c r="I252" i="13"/>
  <c r="G252" i="13"/>
  <c r="K252" i="13" s="1"/>
  <c r="M252" i="13" s="1"/>
  <c r="H252" i="13"/>
  <c r="D252" i="13"/>
  <c r="C37" i="15"/>
  <c r="I37" i="15"/>
  <c r="E37" i="15"/>
  <c r="G37" i="15"/>
  <c r="F37" i="15"/>
  <c r="J37" i="15" s="1"/>
  <c r="H37" i="15"/>
  <c r="D37" i="15"/>
  <c r="I90" i="13"/>
  <c r="G90" i="13"/>
  <c r="K90" i="13" s="1"/>
  <c r="M90" i="13" s="1"/>
  <c r="H90" i="13"/>
  <c r="D90" i="13"/>
  <c r="C90" i="13"/>
  <c r="F90" i="13"/>
  <c r="J90" i="13" s="1"/>
  <c r="E90" i="13"/>
  <c r="H217" i="15"/>
  <c r="E217" i="15"/>
  <c r="I217" i="15"/>
  <c r="F217" i="15"/>
  <c r="J217" i="15" s="1"/>
  <c r="C217" i="15"/>
  <c r="G217" i="15"/>
  <c r="D217" i="15"/>
  <c r="C280" i="11"/>
  <c r="E280" i="11"/>
  <c r="F280" i="11"/>
  <c r="J280" i="11" s="1"/>
  <c r="I280" i="11"/>
  <c r="H280" i="11"/>
  <c r="G280" i="11"/>
  <c r="K280" i="11" s="1"/>
  <c r="M280" i="11" s="1"/>
  <c r="D280" i="11"/>
  <c r="D468" i="14"/>
  <c r="G468" i="14"/>
  <c r="C468" i="14"/>
  <c r="I468" i="14"/>
  <c r="E468" i="14"/>
  <c r="F468" i="14"/>
  <c r="J468" i="14" s="1"/>
  <c r="H468" i="14"/>
  <c r="H238" i="15"/>
  <c r="G238" i="15"/>
  <c r="I238" i="15"/>
  <c r="F238" i="15"/>
  <c r="J238" i="15" s="1"/>
  <c r="E238" i="15"/>
  <c r="C238" i="15"/>
  <c r="D238" i="15"/>
  <c r="D283" i="11"/>
  <c r="C283" i="11"/>
  <c r="H283" i="11"/>
  <c r="F283" i="11"/>
  <c r="J283" i="11" s="1"/>
  <c r="E283" i="11"/>
  <c r="I283" i="11"/>
  <c r="G283" i="11"/>
  <c r="K283" i="11" s="1"/>
  <c r="M283" i="11" s="1"/>
  <c r="I136" i="14"/>
  <c r="F136" i="14"/>
  <c r="J136" i="14" s="1"/>
  <c r="G136" i="14"/>
  <c r="C136" i="14"/>
  <c r="H136" i="14"/>
  <c r="D136" i="14"/>
  <c r="E136" i="14"/>
  <c r="D108" i="14"/>
  <c r="I108" i="14"/>
  <c r="C108" i="14"/>
  <c r="H108" i="14"/>
  <c r="F108" i="14"/>
  <c r="J108" i="14" s="1"/>
  <c r="G108" i="14"/>
  <c r="E108" i="14"/>
  <c r="G288" i="14"/>
  <c r="F288" i="14"/>
  <c r="J288" i="14" s="1"/>
  <c r="C288" i="14"/>
  <c r="E288" i="14"/>
  <c r="I288" i="14"/>
  <c r="H288" i="14"/>
  <c r="D288" i="14"/>
  <c r="F282" i="15"/>
  <c r="J282" i="15" s="1"/>
  <c r="H282" i="15"/>
  <c r="G282" i="15"/>
  <c r="E282" i="15"/>
  <c r="I282" i="15"/>
  <c r="C282" i="15"/>
  <c r="D282" i="15"/>
  <c r="E198" i="12"/>
  <c r="I198" i="12"/>
  <c r="O198" i="12" s="1"/>
  <c r="D198" i="12"/>
  <c r="F198" i="12"/>
  <c r="J198" i="12" s="1"/>
  <c r="C198" i="12"/>
  <c r="H198" i="12"/>
  <c r="G198" i="12"/>
  <c r="G70" i="11"/>
  <c r="K70" i="11" s="1"/>
  <c r="M70" i="11" s="1"/>
  <c r="E70" i="11"/>
  <c r="F70" i="11"/>
  <c r="J70" i="11" s="1"/>
  <c r="C70" i="11"/>
  <c r="H70" i="11"/>
  <c r="D70" i="11"/>
  <c r="I70" i="11"/>
  <c r="I417" i="14"/>
  <c r="C417" i="14"/>
  <c r="E417" i="14"/>
  <c r="D417" i="14"/>
  <c r="H417" i="14"/>
  <c r="F417" i="14"/>
  <c r="J417" i="14" s="1"/>
  <c r="G417" i="14"/>
  <c r="H178" i="15"/>
  <c r="E178" i="15"/>
  <c r="I178" i="15"/>
  <c r="G178" i="15"/>
  <c r="C178" i="15"/>
  <c r="D178" i="15"/>
  <c r="F178" i="15"/>
  <c r="J178" i="15" s="1"/>
  <c r="C503" i="14"/>
  <c r="H503" i="14"/>
  <c r="F503" i="14"/>
  <c r="J503" i="14" s="1"/>
  <c r="E503" i="14"/>
  <c r="D503" i="14"/>
  <c r="G503" i="14"/>
  <c r="I503" i="14"/>
  <c r="H64" i="12"/>
  <c r="I64" i="12"/>
  <c r="O64" i="12" s="1"/>
  <c r="E64" i="12"/>
  <c r="G64" i="12"/>
  <c r="F64" i="12"/>
  <c r="J64" i="12" s="1"/>
  <c r="D64" i="12"/>
  <c r="C64" i="12"/>
  <c r="H230" i="12"/>
  <c r="D230" i="12"/>
  <c r="I230" i="12"/>
  <c r="O230" i="12" s="1"/>
  <c r="G230" i="12"/>
  <c r="E230" i="12"/>
  <c r="C230" i="12"/>
  <c r="F230" i="12"/>
  <c r="J230" i="12" s="1"/>
  <c r="F196" i="15"/>
  <c r="J196" i="15" s="1"/>
  <c r="D196" i="15"/>
  <c r="G196" i="15"/>
  <c r="C196" i="15"/>
  <c r="H196" i="15"/>
  <c r="E196" i="15"/>
  <c r="I196" i="15"/>
  <c r="C245" i="13"/>
  <c r="H245" i="13"/>
  <c r="G245" i="13"/>
  <c r="K245" i="13" s="1"/>
  <c r="M245" i="13" s="1"/>
  <c r="I245" i="13"/>
  <c r="D245" i="13"/>
  <c r="E245" i="13"/>
  <c r="F245" i="13"/>
  <c r="J245" i="13" s="1"/>
  <c r="E58" i="12"/>
  <c r="D58" i="12"/>
  <c r="H58" i="12"/>
  <c r="F58" i="12"/>
  <c r="J58" i="12" s="1"/>
  <c r="I58" i="12"/>
  <c r="O58" i="12" s="1"/>
  <c r="G58" i="12"/>
  <c r="C58" i="12"/>
  <c r="I179" i="12"/>
  <c r="O179" i="12" s="1"/>
  <c r="C179" i="12"/>
  <c r="G179" i="12"/>
  <c r="F179" i="12"/>
  <c r="J179" i="12" s="1"/>
  <c r="D179" i="12"/>
  <c r="E179" i="12"/>
  <c r="H179" i="12"/>
  <c r="D76" i="12"/>
  <c r="F76" i="12"/>
  <c r="J76" i="12" s="1"/>
  <c r="E76" i="12"/>
  <c r="I76" i="12"/>
  <c r="O76" i="12" s="1"/>
  <c r="G76" i="12"/>
  <c r="C76" i="12"/>
  <c r="H76" i="12"/>
  <c r="G54" i="11"/>
  <c r="K54" i="11" s="1"/>
  <c r="M54" i="11" s="1"/>
  <c r="D54" i="11"/>
  <c r="I54" i="11"/>
  <c r="E54" i="11"/>
  <c r="F54" i="11"/>
  <c r="J54" i="11" s="1"/>
  <c r="H54" i="11"/>
  <c r="C54" i="11"/>
  <c r="I59" i="13"/>
  <c r="D59" i="13"/>
  <c r="G59" i="13"/>
  <c r="K59" i="13" s="1"/>
  <c r="M59" i="13" s="1"/>
  <c r="F59" i="13"/>
  <c r="J59" i="13" s="1"/>
  <c r="E59" i="13"/>
  <c r="C59" i="13"/>
  <c r="H59" i="13"/>
  <c r="G453" i="14"/>
  <c r="H453" i="14"/>
  <c r="C453" i="14"/>
  <c r="I453" i="14"/>
  <c r="D453" i="14"/>
  <c r="F453" i="14"/>
  <c r="J453" i="14" s="1"/>
  <c r="E453" i="14"/>
  <c r="C243" i="13"/>
  <c r="F243" i="13"/>
  <c r="J243" i="13" s="1"/>
  <c r="E243" i="13"/>
  <c r="G243" i="13"/>
  <c r="K243" i="13" s="1"/>
  <c r="M243" i="13" s="1"/>
  <c r="I243" i="13"/>
  <c r="D243" i="13"/>
  <c r="H243" i="13"/>
  <c r="H280" i="15"/>
  <c r="F280" i="15"/>
  <c r="J280" i="15" s="1"/>
  <c r="G280" i="15"/>
  <c r="E280" i="15"/>
  <c r="I280" i="15"/>
  <c r="C280" i="15"/>
  <c r="D280" i="15"/>
  <c r="D142" i="12"/>
  <c r="G142" i="12"/>
  <c r="I142" i="12"/>
  <c r="O142" i="12" s="1"/>
  <c r="H142" i="12"/>
  <c r="F142" i="12"/>
  <c r="J142" i="12" s="1"/>
  <c r="E142" i="12"/>
  <c r="C142" i="12"/>
  <c r="F261" i="12"/>
  <c r="J261" i="12" s="1"/>
  <c r="E261" i="12"/>
  <c r="H261" i="12"/>
  <c r="C261" i="12"/>
  <c r="D261" i="12"/>
  <c r="I261" i="12"/>
  <c r="O261" i="12" s="1"/>
  <c r="G261" i="12"/>
  <c r="E96" i="12"/>
  <c r="C96" i="12"/>
  <c r="G96" i="12"/>
  <c r="I96" i="12"/>
  <c r="O96" i="12" s="1"/>
  <c r="F96" i="12"/>
  <c r="J96" i="12" s="1"/>
  <c r="D96" i="12"/>
  <c r="H96" i="12"/>
  <c r="E108" i="13"/>
  <c r="I108" i="13"/>
  <c r="F108" i="13"/>
  <c r="J108" i="13" s="1"/>
  <c r="D108" i="13"/>
  <c r="H108" i="13"/>
  <c r="G108" i="13"/>
  <c r="K108" i="13" s="1"/>
  <c r="M108" i="13" s="1"/>
  <c r="C108" i="13"/>
  <c r="G194" i="12"/>
  <c r="H194" i="12"/>
  <c r="D194" i="12"/>
  <c r="E194" i="12"/>
  <c r="C194" i="12"/>
  <c r="F194" i="12"/>
  <c r="J194" i="12" s="1"/>
  <c r="I194" i="12"/>
  <c r="O194" i="12" s="1"/>
  <c r="D124" i="14"/>
  <c r="E124" i="14"/>
  <c r="H124" i="14"/>
  <c r="C124" i="14"/>
  <c r="G124" i="14"/>
  <c r="F124" i="14"/>
  <c r="J124" i="14" s="1"/>
  <c r="I124" i="14"/>
  <c r="G274" i="12"/>
  <c r="D274" i="12"/>
  <c r="F274" i="12"/>
  <c r="J274" i="12" s="1"/>
  <c r="H274" i="12"/>
  <c r="I274" i="12"/>
  <c r="O274" i="12" s="1"/>
  <c r="E274" i="12"/>
  <c r="C274" i="12"/>
  <c r="I278" i="11"/>
  <c r="H278" i="11"/>
  <c r="F278" i="11"/>
  <c r="J278" i="11" s="1"/>
  <c r="C278" i="11"/>
  <c r="D278" i="11"/>
  <c r="G278" i="11"/>
  <c r="K278" i="11" s="1"/>
  <c r="M278" i="11" s="1"/>
  <c r="E278" i="11"/>
  <c r="F200" i="11"/>
  <c r="J200" i="11" s="1"/>
  <c r="C200" i="11"/>
  <c r="I200" i="11"/>
  <c r="H200" i="11"/>
  <c r="E200" i="11"/>
  <c r="G200" i="11"/>
  <c r="K200" i="11" s="1"/>
  <c r="M200" i="11" s="1"/>
  <c r="D200" i="11"/>
  <c r="D164" i="14"/>
  <c r="I164" i="14"/>
  <c r="C164" i="14"/>
  <c r="H164" i="14"/>
  <c r="G164" i="14"/>
  <c r="E164" i="14"/>
  <c r="F164" i="14"/>
  <c r="J164" i="14" s="1"/>
  <c r="G155" i="14"/>
  <c r="H155" i="14"/>
  <c r="F155" i="14"/>
  <c r="J155" i="14" s="1"/>
  <c r="I155" i="14"/>
  <c r="E155" i="14"/>
  <c r="D155" i="14"/>
  <c r="C155" i="14"/>
  <c r="I237" i="14"/>
  <c r="H237" i="14"/>
  <c r="G237" i="14"/>
  <c r="F237" i="14"/>
  <c r="J237" i="14" s="1"/>
  <c r="D237" i="14"/>
  <c r="E237" i="14"/>
  <c r="C237" i="14"/>
  <c r="I36" i="12"/>
  <c r="O36" i="12" s="1"/>
  <c r="G36" i="12"/>
  <c r="E36" i="12"/>
  <c r="F36" i="12"/>
  <c r="J36" i="12" s="1"/>
  <c r="C36" i="12"/>
  <c r="D36" i="12"/>
  <c r="H36" i="12"/>
  <c r="I12" i="15"/>
  <c r="F12" i="15"/>
  <c r="J12" i="15" s="1"/>
  <c r="C12" i="15"/>
  <c r="G12" i="15"/>
  <c r="H12" i="15"/>
  <c r="D12" i="15"/>
  <c r="E12" i="15"/>
  <c r="I153" i="12"/>
  <c r="O153" i="12" s="1"/>
  <c r="E153" i="12"/>
  <c r="H153" i="12"/>
  <c r="G153" i="12"/>
  <c r="D153" i="12"/>
  <c r="C153" i="12"/>
  <c r="F153" i="12"/>
  <c r="J153" i="12" s="1"/>
  <c r="F151" i="14"/>
  <c r="J151" i="14" s="1"/>
  <c r="I151" i="14"/>
  <c r="E151" i="14"/>
  <c r="C151" i="14"/>
  <c r="H151" i="14"/>
  <c r="G151" i="14"/>
  <c r="D151" i="14"/>
  <c r="H236" i="13"/>
  <c r="F236" i="13"/>
  <c r="J236" i="13" s="1"/>
  <c r="C236" i="13"/>
  <c r="G236" i="13"/>
  <c r="K236" i="13" s="1"/>
  <c r="M236" i="13" s="1"/>
  <c r="E236" i="13"/>
  <c r="I236" i="13"/>
  <c r="D236" i="13"/>
  <c r="E194" i="14"/>
  <c r="G194" i="14"/>
  <c r="H194" i="14"/>
  <c r="F194" i="14"/>
  <c r="J194" i="14" s="1"/>
  <c r="I194" i="14"/>
  <c r="D194" i="14"/>
  <c r="C194" i="14"/>
  <c r="C271" i="15"/>
  <c r="D271" i="15"/>
  <c r="I271" i="15"/>
  <c r="E271" i="15"/>
  <c r="F271" i="15"/>
  <c r="J271" i="15" s="1"/>
  <c r="G271" i="15"/>
  <c r="H271" i="15"/>
  <c r="G286" i="12"/>
  <c r="H286" i="12"/>
  <c r="I286" i="12"/>
  <c r="O286" i="12" s="1"/>
  <c r="D286" i="12"/>
  <c r="E286" i="12"/>
  <c r="C286" i="12"/>
  <c r="F286" i="12"/>
  <c r="J286" i="12" s="1"/>
  <c r="I8" i="12"/>
  <c r="O8" i="12" s="1"/>
  <c r="G8" i="12"/>
  <c r="D8" i="12"/>
  <c r="C8" i="12"/>
  <c r="H8" i="12"/>
  <c r="F8" i="12"/>
  <c r="J8" i="12" s="1"/>
  <c r="E8" i="12"/>
  <c r="F111" i="12"/>
  <c r="J111" i="12" s="1"/>
  <c r="C111" i="12"/>
  <c r="E111" i="12"/>
  <c r="G111" i="12"/>
  <c r="D111" i="12"/>
  <c r="H111" i="12"/>
  <c r="I111" i="12"/>
  <c r="O111" i="12" s="1"/>
  <c r="F48" i="11"/>
  <c r="J48" i="11" s="1"/>
  <c r="G48" i="11"/>
  <c r="K48" i="11" s="1"/>
  <c r="M48" i="11" s="1"/>
  <c r="E48" i="11"/>
  <c r="H48" i="11"/>
  <c r="D48" i="11"/>
  <c r="C48" i="11"/>
  <c r="I48" i="11"/>
  <c r="E195" i="15"/>
  <c r="F195" i="15"/>
  <c r="J195" i="15" s="1"/>
  <c r="G195" i="15"/>
  <c r="I195" i="15"/>
  <c r="H195" i="15"/>
  <c r="C195" i="15"/>
  <c r="D195" i="15"/>
  <c r="E241" i="12"/>
  <c r="C241" i="12"/>
  <c r="F241" i="12"/>
  <c r="J241" i="12" s="1"/>
  <c r="H241" i="12"/>
  <c r="D241" i="12"/>
  <c r="G241" i="12"/>
  <c r="I241" i="12"/>
  <c r="O241" i="12" s="1"/>
  <c r="G362" i="14"/>
  <c r="C362" i="14"/>
  <c r="E362" i="14"/>
  <c r="I362" i="14"/>
  <c r="D362" i="14"/>
  <c r="F362" i="14"/>
  <c r="J362" i="14" s="1"/>
  <c r="H362" i="14"/>
  <c r="D40" i="11"/>
  <c r="H40" i="11"/>
  <c r="I40" i="11"/>
  <c r="E40" i="11"/>
  <c r="G40" i="11"/>
  <c r="K40" i="11" s="1"/>
  <c r="M40" i="11" s="1"/>
  <c r="F40" i="11"/>
  <c r="J40" i="11" s="1"/>
  <c r="C40" i="11"/>
  <c r="H197" i="15"/>
  <c r="C197" i="15"/>
  <c r="D197" i="15"/>
  <c r="E197" i="15"/>
  <c r="F197" i="15"/>
  <c r="J197" i="15" s="1"/>
  <c r="G197" i="15"/>
  <c r="I197" i="15"/>
  <c r="C303" i="13"/>
  <c r="D303" i="13"/>
  <c r="G303" i="13"/>
  <c r="K303" i="13" s="1"/>
  <c r="M303" i="13" s="1"/>
  <c r="F303" i="13"/>
  <c r="J303" i="13" s="1"/>
  <c r="I303" i="13"/>
  <c r="H303" i="13"/>
  <c r="E303" i="13"/>
  <c r="F253" i="14"/>
  <c r="J253" i="14" s="1"/>
  <c r="C253" i="14"/>
  <c r="D253" i="14"/>
  <c r="E253" i="14"/>
  <c r="I253" i="14"/>
  <c r="H253" i="14"/>
  <c r="G253" i="14"/>
  <c r="D40" i="15"/>
  <c r="H40" i="15"/>
  <c r="F40" i="15"/>
  <c r="J40" i="15" s="1"/>
  <c r="G40" i="15"/>
  <c r="E40" i="15"/>
  <c r="I40" i="15"/>
  <c r="C40" i="15"/>
  <c r="C217" i="13"/>
  <c r="G217" i="13"/>
  <c r="K217" i="13" s="1"/>
  <c r="M217" i="13" s="1"/>
  <c r="D217" i="13"/>
  <c r="I217" i="13"/>
  <c r="F217" i="13"/>
  <c r="J217" i="13" s="1"/>
  <c r="H217" i="13"/>
  <c r="E217" i="13"/>
  <c r="G69" i="15"/>
  <c r="C69" i="15"/>
  <c r="F69" i="15"/>
  <c r="J69" i="15" s="1"/>
  <c r="D69" i="15"/>
  <c r="I69" i="15"/>
  <c r="E69" i="15"/>
  <c r="H69" i="15"/>
  <c r="D293" i="15"/>
  <c r="F293" i="15"/>
  <c r="J293" i="15" s="1"/>
  <c r="H293" i="15"/>
  <c r="G293" i="15"/>
  <c r="C293" i="15"/>
  <c r="E293" i="15"/>
  <c r="I293" i="15"/>
  <c r="E163" i="11"/>
  <c r="H163" i="11"/>
  <c r="D163" i="11"/>
  <c r="I163" i="11"/>
  <c r="C163" i="11"/>
  <c r="G163" i="11"/>
  <c r="K163" i="11" s="1"/>
  <c r="M163" i="11" s="1"/>
  <c r="F163" i="11"/>
  <c r="J163" i="11" s="1"/>
  <c r="F100" i="15"/>
  <c r="J100" i="15" s="1"/>
  <c r="D100" i="15"/>
  <c r="C100" i="15"/>
  <c r="H100" i="15"/>
  <c r="E100" i="15"/>
  <c r="G100" i="15"/>
  <c r="I100" i="15"/>
  <c r="I285" i="12"/>
  <c r="O285" i="12" s="1"/>
  <c r="D285" i="12"/>
  <c r="G285" i="12"/>
  <c r="E285" i="12"/>
  <c r="F285" i="12"/>
  <c r="J285" i="12" s="1"/>
  <c r="H285" i="12"/>
  <c r="C285" i="12"/>
  <c r="C112" i="13"/>
  <c r="H112" i="13"/>
  <c r="G112" i="13"/>
  <c r="K112" i="13" s="1"/>
  <c r="M112" i="13" s="1"/>
  <c r="I112" i="13"/>
  <c r="F112" i="13"/>
  <c r="J112" i="13" s="1"/>
  <c r="E112" i="13"/>
  <c r="D112" i="13"/>
  <c r="E392" i="14"/>
  <c r="H392" i="14"/>
  <c r="F392" i="14"/>
  <c r="J392" i="14" s="1"/>
  <c r="D392" i="14"/>
  <c r="C392" i="14"/>
  <c r="G392" i="14"/>
  <c r="I392" i="14"/>
  <c r="D24" i="11"/>
  <c r="H24" i="11"/>
  <c r="F24" i="11"/>
  <c r="J24" i="11" s="1"/>
  <c r="C24" i="11"/>
  <c r="E24" i="11"/>
  <c r="I24" i="11"/>
  <c r="G24" i="11"/>
  <c r="K24" i="11" s="1"/>
  <c r="M24" i="11" s="1"/>
  <c r="E9" i="11"/>
  <c r="F9" i="11"/>
  <c r="J9" i="11" s="1"/>
  <c r="C9" i="11"/>
  <c r="I9" i="11"/>
  <c r="D9" i="11"/>
  <c r="G9" i="11"/>
  <c r="H9" i="11"/>
  <c r="H213" i="12"/>
  <c r="E213" i="12"/>
  <c r="I213" i="12"/>
  <c r="O213" i="12" s="1"/>
  <c r="C213" i="12"/>
  <c r="D213" i="12"/>
  <c r="F213" i="12"/>
  <c r="J213" i="12" s="1"/>
  <c r="G213" i="12"/>
  <c r="F257" i="12"/>
  <c r="J257" i="12" s="1"/>
  <c r="I257" i="12"/>
  <c r="O257" i="12" s="1"/>
  <c r="C257" i="12"/>
  <c r="H257" i="12"/>
  <c r="E257" i="12"/>
  <c r="G257" i="12"/>
  <c r="D257" i="12"/>
  <c r="D19" i="12"/>
  <c r="E19" i="12"/>
  <c r="H19" i="12"/>
  <c r="C19" i="12"/>
  <c r="I19" i="12"/>
  <c r="O19" i="12" s="1"/>
  <c r="F19" i="12"/>
  <c r="J19" i="12" s="1"/>
  <c r="G19" i="12"/>
  <c r="D149" i="15"/>
  <c r="G149" i="15"/>
  <c r="E149" i="15"/>
  <c r="I149" i="15"/>
  <c r="H149" i="15"/>
  <c r="F149" i="15"/>
  <c r="J149" i="15" s="1"/>
  <c r="C149" i="15"/>
  <c r="G135" i="13"/>
  <c r="K135" i="13" s="1"/>
  <c r="M135" i="13" s="1"/>
  <c r="E135" i="13"/>
  <c r="F135" i="13"/>
  <c r="J135" i="13" s="1"/>
  <c r="H135" i="13"/>
  <c r="I135" i="13"/>
  <c r="D135" i="13"/>
  <c r="C135" i="13"/>
  <c r="I491" i="14"/>
  <c r="C491" i="14"/>
  <c r="H491" i="14"/>
  <c r="D491" i="14"/>
  <c r="E491" i="14"/>
  <c r="G491" i="14"/>
  <c r="F491" i="14"/>
  <c r="J491" i="14" s="1"/>
  <c r="G167" i="14"/>
  <c r="I167" i="14"/>
  <c r="C167" i="14"/>
  <c r="E167" i="14"/>
  <c r="D167" i="14"/>
  <c r="H167" i="14"/>
  <c r="F167" i="14"/>
  <c r="J167" i="14" s="1"/>
  <c r="E236" i="15"/>
  <c r="D236" i="15"/>
  <c r="I236" i="15"/>
  <c r="G236" i="15"/>
  <c r="F236" i="15"/>
  <c r="J236" i="15" s="1"/>
  <c r="C236" i="15"/>
  <c r="H236" i="15"/>
  <c r="C5" i="15"/>
  <c r="I5" i="15"/>
  <c r="F5" i="15"/>
  <c r="J5" i="15" s="1"/>
  <c r="E5" i="15"/>
  <c r="G5" i="15"/>
  <c r="H5" i="15"/>
  <c r="D5" i="15"/>
  <c r="C187" i="15"/>
  <c r="I187" i="15"/>
  <c r="G187" i="15"/>
  <c r="D187" i="15"/>
  <c r="H187" i="15"/>
  <c r="E187" i="15"/>
  <c r="F187" i="15"/>
  <c r="J187" i="15" s="1"/>
  <c r="H138" i="11"/>
  <c r="C138" i="11"/>
  <c r="F138" i="11"/>
  <c r="J138" i="11" s="1"/>
  <c r="D138" i="11"/>
  <c r="G138" i="11"/>
  <c r="E138" i="11"/>
  <c r="I138" i="11"/>
  <c r="G262" i="12"/>
  <c r="F262" i="12"/>
  <c r="J262" i="12" s="1"/>
  <c r="E262" i="12"/>
  <c r="D262" i="12"/>
  <c r="C262" i="12"/>
  <c r="I262" i="12"/>
  <c r="O262" i="12" s="1"/>
  <c r="H262" i="12"/>
  <c r="C223" i="15"/>
  <c r="H223" i="15"/>
  <c r="D223" i="15"/>
  <c r="F223" i="15"/>
  <c r="J223" i="15" s="1"/>
  <c r="E223" i="15"/>
  <c r="I223" i="15"/>
  <c r="G223" i="15"/>
  <c r="E84" i="14"/>
  <c r="G84" i="14"/>
  <c r="H84" i="14"/>
  <c r="F84" i="14"/>
  <c r="J84" i="14" s="1"/>
  <c r="C84" i="14"/>
  <c r="I84" i="14"/>
  <c r="D84" i="14"/>
  <c r="D167" i="15"/>
  <c r="H167" i="15"/>
  <c r="C167" i="15"/>
  <c r="E167" i="15"/>
  <c r="I167" i="15"/>
  <c r="F167" i="15"/>
  <c r="J167" i="15" s="1"/>
  <c r="G167" i="15"/>
  <c r="G199" i="14"/>
  <c r="D199" i="14"/>
  <c r="H199" i="14"/>
  <c r="I199" i="14"/>
  <c r="F199" i="14"/>
  <c r="J199" i="14" s="1"/>
  <c r="E199" i="14"/>
  <c r="C199" i="14"/>
  <c r="G234" i="15"/>
  <c r="I234" i="15"/>
  <c r="C234" i="15"/>
  <c r="F234" i="15"/>
  <c r="J234" i="15" s="1"/>
  <c r="D234" i="15"/>
  <c r="E234" i="15"/>
  <c r="H234" i="15"/>
  <c r="F132" i="14"/>
  <c r="J132" i="14" s="1"/>
  <c r="G132" i="14"/>
  <c r="H132" i="14"/>
  <c r="D132" i="14"/>
  <c r="E132" i="14"/>
  <c r="C132" i="14"/>
  <c r="I132" i="14"/>
  <c r="D283" i="14"/>
  <c r="I283" i="14"/>
  <c r="C283" i="14"/>
  <c r="G283" i="14"/>
  <c r="F283" i="14"/>
  <c r="J283" i="14" s="1"/>
  <c r="E283" i="14"/>
  <c r="H283" i="14"/>
  <c r="H274" i="14"/>
  <c r="F274" i="14"/>
  <c r="J274" i="14" s="1"/>
  <c r="C274" i="14"/>
  <c r="D274" i="14"/>
  <c r="E274" i="14"/>
  <c r="G274" i="14"/>
  <c r="I274" i="14"/>
  <c r="C198" i="14"/>
  <c r="F198" i="14"/>
  <c r="J198" i="14" s="1"/>
  <c r="E198" i="14"/>
  <c r="I198" i="14"/>
  <c r="D198" i="14"/>
  <c r="H198" i="14"/>
  <c r="G198" i="14"/>
  <c r="H62" i="13"/>
  <c r="D62" i="13"/>
  <c r="C62" i="13"/>
  <c r="F62" i="13"/>
  <c r="J62" i="13" s="1"/>
  <c r="I62" i="13"/>
  <c r="E62" i="13"/>
  <c r="G62" i="13"/>
  <c r="K62" i="13" s="1"/>
  <c r="M62" i="13" s="1"/>
  <c r="F167" i="11"/>
  <c r="J167" i="11" s="1"/>
  <c r="C167" i="11"/>
  <c r="H167" i="11"/>
  <c r="I167" i="11"/>
  <c r="E167" i="11"/>
  <c r="D167" i="11"/>
  <c r="G167" i="11"/>
  <c r="K167" i="11" s="1"/>
  <c r="M167" i="11" s="1"/>
  <c r="I369" i="14"/>
  <c r="C369" i="14"/>
  <c r="G369" i="14"/>
  <c r="D369" i="14"/>
  <c r="H369" i="14"/>
  <c r="F369" i="14"/>
  <c r="J369" i="14" s="1"/>
  <c r="E369" i="14"/>
  <c r="J27" i="14"/>
  <c r="I37" i="12"/>
  <c r="O37" i="12" s="1"/>
  <c r="E37" i="12"/>
  <c r="F37" i="12"/>
  <c r="J37" i="12" s="1"/>
  <c r="D37" i="12"/>
  <c r="H37" i="12"/>
  <c r="C37" i="12"/>
  <c r="G37" i="12"/>
  <c r="I121" i="15"/>
  <c r="H121" i="15"/>
  <c r="C121" i="15"/>
  <c r="F121" i="15"/>
  <c r="J121" i="15" s="1"/>
  <c r="D121" i="15"/>
  <c r="G121" i="15"/>
  <c r="E121" i="15"/>
  <c r="F53" i="11"/>
  <c r="J53" i="11" s="1"/>
  <c r="H53" i="11"/>
  <c r="G53" i="11"/>
  <c r="K53" i="11" s="1"/>
  <c r="M53" i="11" s="1"/>
  <c r="C53" i="11"/>
  <c r="D53" i="11"/>
  <c r="E53" i="11"/>
  <c r="I53" i="11"/>
  <c r="H288" i="12"/>
  <c r="D288" i="12"/>
  <c r="I288" i="12"/>
  <c r="O288" i="12" s="1"/>
  <c r="E288" i="12"/>
  <c r="F288" i="12"/>
  <c r="J288" i="12" s="1"/>
  <c r="C288" i="12"/>
  <c r="G288" i="12"/>
  <c r="C56" i="14"/>
  <c r="F56" i="14"/>
  <c r="J56" i="14" s="1"/>
  <c r="I56" i="14"/>
  <c r="G56" i="14"/>
  <c r="H56" i="14"/>
  <c r="E56" i="14"/>
  <c r="D56" i="14"/>
  <c r="F191" i="12"/>
  <c r="J191" i="12" s="1"/>
  <c r="C191" i="12"/>
  <c r="G191" i="12"/>
  <c r="D191" i="12"/>
  <c r="H191" i="12"/>
  <c r="E191" i="12"/>
  <c r="I191" i="12"/>
  <c r="O191" i="12" s="1"/>
  <c r="I146" i="12"/>
  <c r="O146" i="12" s="1"/>
  <c r="D146" i="12"/>
  <c r="E146" i="12"/>
  <c r="F146" i="12"/>
  <c r="J146" i="12" s="1"/>
  <c r="H146" i="12"/>
  <c r="G146" i="12"/>
  <c r="C146" i="12"/>
  <c r="F296" i="12"/>
  <c r="J296" i="12" s="1"/>
  <c r="I296" i="12"/>
  <c r="O296" i="12" s="1"/>
  <c r="G296" i="12"/>
  <c r="D296" i="12"/>
  <c r="H296" i="12"/>
  <c r="E296" i="12"/>
  <c r="C296" i="12"/>
  <c r="E128" i="11"/>
  <c r="G128" i="11"/>
  <c r="K128" i="11" s="1"/>
  <c r="M128" i="11" s="1"/>
  <c r="D128" i="11"/>
  <c r="C128" i="11"/>
  <c r="I128" i="11"/>
  <c r="F128" i="11"/>
  <c r="J128" i="11" s="1"/>
  <c r="H128" i="11"/>
  <c r="G245" i="12"/>
  <c r="H245" i="12"/>
  <c r="D245" i="12"/>
  <c r="E245" i="12"/>
  <c r="I245" i="12"/>
  <c r="O245" i="12" s="1"/>
  <c r="F245" i="12"/>
  <c r="J245" i="12" s="1"/>
  <c r="C245" i="12"/>
  <c r="E276" i="12"/>
  <c r="G276" i="12"/>
  <c r="C276" i="12"/>
  <c r="D276" i="12"/>
  <c r="I276" i="12"/>
  <c r="O276" i="12" s="1"/>
  <c r="H276" i="12"/>
  <c r="F276" i="12"/>
  <c r="J276" i="12" s="1"/>
  <c r="D196" i="12"/>
  <c r="I196" i="12"/>
  <c r="O196" i="12" s="1"/>
  <c r="F196" i="12"/>
  <c r="J196" i="12" s="1"/>
  <c r="H196" i="12"/>
  <c r="C196" i="12"/>
  <c r="G196" i="12"/>
  <c r="E196" i="12"/>
  <c r="F173" i="14"/>
  <c r="J173" i="14" s="1"/>
  <c r="G173" i="14"/>
  <c r="H173" i="14"/>
  <c r="E173" i="14"/>
  <c r="I173" i="14"/>
  <c r="D173" i="14"/>
  <c r="C173" i="14"/>
  <c r="D46" i="14"/>
  <c r="F46" i="14"/>
  <c r="J46" i="14" s="1"/>
  <c r="G46" i="14"/>
  <c r="E46" i="14"/>
  <c r="I46" i="14"/>
  <c r="H46" i="14"/>
  <c r="C46" i="14"/>
  <c r="H34" i="11"/>
  <c r="G34" i="11"/>
  <c r="K34" i="11" s="1"/>
  <c r="M34" i="11" s="1"/>
  <c r="D34" i="11"/>
  <c r="C34" i="11"/>
  <c r="F34" i="11"/>
  <c r="J34" i="11" s="1"/>
  <c r="E34" i="11"/>
  <c r="I34" i="11"/>
  <c r="H112" i="12"/>
  <c r="E112" i="12"/>
  <c r="D112" i="12"/>
  <c r="F112" i="12"/>
  <c r="J112" i="12" s="1"/>
  <c r="G112" i="12"/>
  <c r="I112" i="12"/>
  <c r="O112" i="12" s="1"/>
  <c r="C112" i="12"/>
  <c r="E55" i="13"/>
  <c r="D55" i="13"/>
  <c r="G55" i="13"/>
  <c r="K55" i="13" s="1"/>
  <c r="M55" i="13" s="1"/>
  <c r="I55" i="13"/>
  <c r="C55" i="13"/>
  <c r="F55" i="13"/>
  <c r="J55" i="13" s="1"/>
  <c r="H55" i="13"/>
  <c r="E262" i="14"/>
  <c r="C262" i="14"/>
  <c r="D262" i="14"/>
  <c r="H262" i="14"/>
  <c r="I262" i="14"/>
  <c r="F262" i="14"/>
  <c r="J262" i="14" s="1"/>
  <c r="G262" i="14"/>
  <c r="F219" i="15"/>
  <c r="J219" i="15" s="1"/>
  <c r="G219" i="15"/>
  <c r="I219" i="15"/>
  <c r="C219" i="15"/>
  <c r="H219" i="15"/>
  <c r="E219" i="15"/>
  <c r="D219" i="15"/>
  <c r="F57" i="15"/>
  <c r="J57" i="15" s="1"/>
  <c r="E57" i="15"/>
  <c r="H57" i="15"/>
  <c r="I57" i="15"/>
  <c r="D57" i="15"/>
  <c r="G57" i="15"/>
  <c r="C57" i="15"/>
  <c r="E76" i="15"/>
  <c r="G76" i="15"/>
  <c r="F76" i="15"/>
  <c r="J76" i="15" s="1"/>
  <c r="H76" i="15"/>
  <c r="I76" i="15"/>
  <c r="D76" i="15"/>
  <c r="C76" i="15"/>
  <c r="C186" i="13"/>
  <c r="H186" i="13"/>
  <c r="I186" i="13"/>
  <c r="E186" i="13"/>
  <c r="G186" i="13"/>
  <c r="K186" i="13" s="1"/>
  <c r="M186" i="13" s="1"/>
  <c r="D186" i="13"/>
  <c r="F186" i="13"/>
  <c r="J186" i="13" s="1"/>
  <c r="G181" i="11"/>
  <c r="K181" i="11" s="1"/>
  <c r="M181" i="11" s="1"/>
  <c r="H181" i="11"/>
  <c r="D181" i="11"/>
  <c r="F181" i="11"/>
  <c r="J181" i="11" s="1"/>
  <c r="I181" i="11"/>
  <c r="E181" i="11"/>
  <c r="C181" i="11"/>
  <c r="H125" i="14"/>
  <c r="I125" i="14"/>
  <c r="C125" i="14"/>
  <c r="D125" i="14"/>
  <c r="E125" i="14"/>
  <c r="G125" i="14"/>
  <c r="F125" i="14"/>
  <c r="J125" i="14" s="1"/>
  <c r="I63" i="12"/>
  <c r="O63" i="12" s="1"/>
  <c r="G63" i="12"/>
  <c r="F63" i="12"/>
  <c r="J63" i="12" s="1"/>
  <c r="H63" i="12"/>
  <c r="C63" i="12"/>
  <c r="D63" i="12"/>
  <c r="E63" i="12"/>
  <c r="E124" i="12"/>
  <c r="H124" i="12"/>
  <c r="I124" i="12"/>
  <c r="O124" i="12" s="1"/>
  <c r="G124" i="12"/>
  <c r="D124" i="12"/>
  <c r="C124" i="12"/>
  <c r="F124" i="12"/>
  <c r="J124" i="12" s="1"/>
  <c r="I68" i="12"/>
  <c r="O68" i="12" s="1"/>
  <c r="E68" i="12"/>
  <c r="D68" i="12"/>
  <c r="H68" i="12"/>
  <c r="G68" i="12"/>
  <c r="F68" i="12"/>
  <c r="J68" i="12" s="1"/>
  <c r="C68" i="12"/>
  <c r="D244" i="14"/>
  <c r="G244" i="14"/>
  <c r="H244" i="14"/>
  <c r="F244" i="14"/>
  <c r="J244" i="14" s="1"/>
  <c r="C244" i="14"/>
  <c r="E244" i="14"/>
  <c r="I244" i="14"/>
  <c r="D46" i="12"/>
  <c r="H46" i="12"/>
  <c r="I46" i="12"/>
  <c r="O46" i="12" s="1"/>
  <c r="F46" i="12"/>
  <c r="J46" i="12" s="1"/>
  <c r="G46" i="12"/>
  <c r="C46" i="12"/>
  <c r="E46" i="12"/>
  <c r="E501" i="14"/>
  <c r="G501" i="14"/>
  <c r="C501" i="14"/>
  <c r="H501" i="14"/>
  <c r="D501" i="14"/>
  <c r="F501" i="14"/>
  <c r="J501" i="14" s="1"/>
  <c r="I501" i="14"/>
  <c r="G74" i="12"/>
  <c r="C74" i="12"/>
  <c r="F74" i="12"/>
  <c r="J74" i="12" s="1"/>
  <c r="D74" i="12"/>
  <c r="H74" i="12"/>
  <c r="E74" i="12"/>
  <c r="I74" i="12"/>
  <c r="O74" i="12" s="1"/>
  <c r="D143" i="14"/>
  <c r="F143" i="14"/>
  <c r="J143" i="14" s="1"/>
  <c r="G143" i="14"/>
  <c r="H143" i="14"/>
  <c r="C143" i="14"/>
  <c r="E143" i="14"/>
  <c r="I143" i="14"/>
  <c r="D103" i="15"/>
  <c r="C103" i="15"/>
  <c r="E103" i="15"/>
  <c r="H103" i="15"/>
  <c r="I103" i="15"/>
  <c r="G103" i="15"/>
  <c r="F103" i="15"/>
  <c r="J103" i="15" s="1"/>
  <c r="I170" i="13"/>
  <c r="H170" i="13"/>
  <c r="F170" i="13"/>
  <c r="J170" i="13" s="1"/>
  <c r="D170" i="13"/>
  <c r="C170" i="13"/>
  <c r="E170" i="13"/>
  <c r="G170" i="13"/>
  <c r="K170" i="13" s="1"/>
  <c r="M170" i="13" s="1"/>
  <c r="C381" i="14"/>
  <c r="F381" i="14"/>
  <c r="J381" i="14" s="1"/>
  <c r="I381" i="14"/>
  <c r="D381" i="14"/>
  <c r="G381" i="14"/>
  <c r="H381" i="14"/>
  <c r="E381" i="14"/>
  <c r="F23" i="15"/>
  <c r="J23" i="15" s="1"/>
  <c r="G23" i="15"/>
  <c r="I23" i="15"/>
  <c r="D23" i="15"/>
  <c r="H23" i="15"/>
  <c r="E23" i="15"/>
  <c r="C23" i="15"/>
  <c r="I188" i="13"/>
  <c r="G188" i="13"/>
  <c r="K188" i="13" s="1"/>
  <c r="M188" i="13" s="1"/>
  <c r="D188" i="13"/>
  <c r="C188" i="13"/>
  <c r="H188" i="13"/>
  <c r="F188" i="13"/>
  <c r="J188" i="13" s="1"/>
  <c r="E188" i="13"/>
  <c r="G41" i="14"/>
  <c r="H41" i="14"/>
  <c r="D41" i="14"/>
  <c r="I41" i="14"/>
  <c r="C41" i="14"/>
  <c r="F41" i="14"/>
  <c r="J41" i="14" s="1"/>
  <c r="E41" i="14"/>
  <c r="D272" i="13"/>
  <c r="H272" i="13"/>
  <c r="F272" i="13"/>
  <c r="J272" i="13" s="1"/>
  <c r="C272" i="13"/>
  <c r="I272" i="13"/>
  <c r="G272" i="13"/>
  <c r="K272" i="13" s="1"/>
  <c r="M272" i="13" s="1"/>
  <c r="E272" i="13"/>
  <c r="C47" i="15"/>
  <c r="F47" i="15"/>
  <c r="J47" i="15" s="1"/>
  <c r="H47" i="15"/>
  <c r="E47" i="15"/>
  <c r="I47" i="15"/>
  <c r="G47" i="15"/>
  <c r="D47" i="15"/>
  <c r="G38" i="13"/>
  <c r="I38" i="13"/>
  <c r="C38" i="13"/>
  <c r="E38" i="13"/>
  <c r="F38" i="13"/>
  <c r="J38" i="13" s="1"/>
  <c r="D38" i="13"/>
  <c r="H38" i="13"/>
  <c r="I222" i="11"/>
  <c r="G222" i="11"/>
  <c r="K222" i="11" s="1"/>
  <c r="M222" i="11" s="1"/>
  <c r="F222" i="11"/>
  <c r="J222" i="11" s="1"/>
  <c r="E222" i="11"/>
  <c r="H222" i="11"/>
  <c r="D222" i="11"/>
  <c r="C222" i="11"/>
  <c r="E73" i="12"/>
  <c r="G73" i="12"/>
  <c r="D73" i="12"/>
  <c r="H73" i="12"/>
  <c r="C73" i="12"/>
  <c r="F73" i="12"/>
  <c r="J73" i="12" s="1"/>
  <c r="I73" i="12"/>
  <c r="O73" i="12" s="1"/>
  <c r="J14" i="14"/>
  <c r="F198" i="15"/>
  <c r="J198" i="15" s="1"/>
  <c r="C198" i="15"/>
  <c r="G198" i="15"/>
  <c r="E198" i="15"/>
  <c r="D198" i="15"/>
  <c r="H198" i="15"/>
  <c r="I198" i="15"/>
  <c r="E159" i="14"/>
  <c r="F159" i="14"/>
  <c r="J159" i="14" s="1"/>
  <c r="C159" i="14"/>
  <c r="H159" i="14"/>
  <c r="G159" i="14"/>
  <c r="I159" i="14"/>
  <c r="D159" i="14"/>
  <c r="F100" i="12"/>
  <c r="J100" i="12" s="1"/>
  <c r="E100" i="12"/>
  <c r="I100" i="12"/>
  <c r="O100" i="12" s="1"/>
  <c r="C100" i="12"/>
  <c r="D100" i="12"/>
  <c r="H100" i="12"/>
  <c r="G100" i="12"/>
  <c r="E435" i="14"/>
  <c r="C435" i="14"/>
  <c r="H435" i="14"/>
  <c r="D435" i="14"/>
  <c r="G435" i="14"/>
  <c r="F435" i="14"/>
  <c r="J435" i="14" s="1"/>
  <c r="I435" i="14"/>
  <c r="D130" i="15"/>
  <c r="E130" i="15"/>
  <c r="I130" i="15"/>
  <c r="H130" i="15"/>
  <c r="C130" i="15"/>
  <c r="F130" i="15"/>
  <c r="J130" i="15" s="1"/>
  <c r="G130" i="15"/>
  <c r="F301" i="13"/>
  <c r="J301" i="13" s="1"/>
  <c r="E301" i="13"/>
  <c r="I301" i="13"/>
  <c r="C301" i="13"/>
  <c r="H301" i="13"/>
  <c r="D301" i="13"/>
  <c r="G301" i="13"/>
  <c r="K301" i="13" s="1"/>
  <c r="M301" i="13" s="1"/>
  <c r="F237" i="11"/>
  <c r="J237" i="11" s="1"/>
  <c r="D237" i="11"/>
  <c r="E237" i="11"/>
  <c r="C237" i="11"/>
  <c r="I237" i="11"/>
  <c r="H237" i="11"/>
  <c r="G237" i="11"/>
  <c r="K237" i="11" s="1"/>
  <c r="M237" i="11" s="1"/>
  <c r="I25" i="15"/>
  <c r="H25" i="15"/>
  <c r="E25" i="15"/>
  <c r="C25" i="15"/>
  <c r="F25" i="15"/>
  <c r="J25" i="15" s="1"/>
  <c r="G25" i="15"/>
  <c r="D25" i="15"/>
  <c r="E203" i="13"/>
  <c r="G203" i="13"/>
  <c r="K203" i="13" s="1"/>
  <c r="M203" i="13" s="1"/>
  <c r="F203" i="13"/>
  <c r="J203" i="13" s="1"/>
  <c r="I203" i="13"/>
  <c r="H203" i="13"/>
  <c r="D203" i="13"/>
  <c r="C203" i="13"/>
  <c r="H92" i="11"/>
  <c r="I92" i="11"/>
  <c r="D92" i="11"/>
  <c r="G92" i="11"/>
  <c r="E92" i="11"/>
  <c r="F92" i="11"/>
  <c r="J92" i="11" s="1"/>
  <c r="C92" i="11"/>
  <c r="E232" i="12"/>
  <c r="F232" i="12"/>
  <c r="J232" i="12" s="1"/>
  <c r="H232" i="12"/>
  <c r="I232" i="12"/>
  <c r="O232" i="12" s="1"/>
  <c r="C232" i="12"/>
  <c r="D232" i="12"/>
  <c r="G232" i="12"/>
  <c r="G344" i="14"/>
  <c r="I344" i="14"/>
  <c r="H344" i="14"/>
  <c r="C344" i="14"/>
  <c r="F344" i="14"/>
  <c r="J344" i="14" s="1"/>
  <c r="E344" i="14"/>
  <c r="D344" i="14"/>
  <c r="D21" i="15"/>
  <c r="F21" i="15"/>
  <c r="J21" i="15" s="1"/>
  <c r="I21" i="15"/>
  <c r="C21" i="15"/>
  <c r="E21" i="15"/>
  <c r="G21" i="15"/>
  <c r="H21" i="15"/>
  <c r="F365" i="14"/>
  <c r="J365" i="14" s="1"/>
  <c r="I365" i="14"/>
  <c r="E365" i="14"/>
  <c r="G365" i="14"/>
  <c r="C365" i="14"/>
  <c r="H365" i="14"/>
  <c r="D365" i="14"/>
  <c r="F195" i="11"/>
  <c r="J195" i="11" s="1"/>
  <c r="E195" i="11"/>
  <c r="D195" i="11"/>
  <c r="H195" i="11"/>
  <c r="C195" i="11"/>
  <c r="I195" i="11"/>
  <c r="G195" i="11"/>
  <c r="K195" i="11" s="1"/>
  <c r="M195" i="11" s="1"/>
  <c r="H158" i="11"/>
  <c r="I158" i="11"/>
  <c r="C158" i="11"/>
  <c r="G158" i="11"/>
  <c r="K158" i="11" s="1"/>
  <c r="M158" i="11" s="1"/>
  <c r="E158" i="11"/>
  <c r="F158" i="11"/>
  <c r="J158" i="11" s="1"/>
  <c r="D158" i="11"/>
  <c r="F336" i="14"/>
  <c r="J336" i="14" s="1"/>
  <c r="H336" i="14"/>
  <c r="D336" i="14"/>
  <c r="G336" i="14"/>
  <c r="I336" i="14"/>
  <c r="E336" i="14"/>
  <c r="C336" i="14"/>
  <c r="C57" i="13"/>
  <c r="H57" i="13"/>
  <c r="G57" i="13"/>
  <c r="K57" i="13" s="1"/>
  <c r="M57" i="13" s="1"/>
  <c r="F57" i="13"/>
  <c r="J57" i="13" s="1"/>
  <c r="I57" i="13"/>
  <c r="E57" i="13"/>
  <c r="D57" i="13"/>
  <c r="C157" i="12"/>
  <c r="D157" i="12"/>
  <c r="I157" i="12"/>
  <c r="O157" i="12" s="1"/>
  <c r="F157" i="12"/>
  <c r="J157" i="12" s="1"/>
  <c r="G157" i="12"/>
  <c r="H157" i="12"/>
  <c r="E157" i="12"/>
  <c r="E96" i="15"/>
  <c r="G96" i="15"/>
  <c r="D96" i="15"/>
  <c r="H96" i="15"/>
  <c r="I96" i="15"/>
  <c r="C96" i="15"/>
  <c r="F96" i="15"/>
  <c r="J96" i="15" s="1"/>
  <c r="F110" i="14"/>
  <c r="J110" i="14" s="1"/>
  <c r="G110" i="14"/>
  <c r="I110" i="14"/>
  <c r="D110" i="14"/>
  <c r="H110" i="14"/>
  <c r="C110" i="14"/>
  <c r="E110" i="14"/>
  <c r="I350" i="14"/>
  <c r="F350" i="14"/>
  <c r="J350" i="14" s="1"/>
  <c r="G350" i="14"/>
  <c r="E350" i="14"/>
  <c r="D350" i="14"/>
  <c r="C350" i="14"/>
  <c r="H350" i="14"/>
  <c r="E65" i="14"/>
  <c r="G65" i="14"/>
  <c r="F65" i="14"/>
  <c r="J65" i="14" s="1"/>
  <c r="H65" i="14"/>
  <c r="D65" i="14"/>
  <c r="I65" i="14"/>
  <c r="C65" i="14"/>
  <c r="E349" i="14"/>
  <c r="H349" i="14"/>
  <c r="I349" i="14"/>
  <c r="C349" i="14"/>
  <c r="G349" i="14"/>
  <c r="F349" i="14"/>
  <c r="J349" i="14" s="1"/>
  <c r="D349" i="14"/>
  <c r="G298" i="12"/>
  <c r="E298" i="12"/>
  <c r="D298" i="12"/>
  <c r="F298" i="12"/>
  <c r="J298" i="12" s="1"/>
  <c r="C298" i="12"/>
  <c r="I298" i="12"/>
  <c r="O298" i="12" s="1"/>
  <c r="H298" i="12"/>
  <c r="H103" i="13"/>
  <c r="G103" i="13"/>
  <c r="K103" i="13" s="1"/>
  <c r="M103" i="13" s="1"/>
  <c r="E103" i="13"/>
  <c r="I103" i="13"/>
  <c r="D103" i="13"/>
  <c r="F103" i="13"/>
  <c r="J103" i="13" s="1"/>
  <c r="C103" i="13"/>
  <c r="I90" i="15"/>
  <c r="E90" i="15"/>
  <c r="G90" i="15"/>
  <c r="D90" i="15"/>
  <c r="H90" i="15"/>
  <c r="F90" i="15"/>
  <c r="J90" i="15" s="1"/>
  <c r="C90" i="15"/>
  <c r="C67" i="11"/>
  <c r="I67" i="11"/>
  <c r="F67" i="11"/>
  <c r="J67" i="11" s="1"/>
  <c r="G67" i="11"/>
  <c r="K67" i="11" s="1"/>
  <c r="M67" i="11" s="1"/>
  <c r="H67" i="11"/>
  <c r="E67" i="11"/>
  <c r="D67" i="11"/>
  <c r="C110" i="15"/>
  <c r="H110" i="15"/>
  <c r="E110" i="15"/>
  <c r="F110" i="15"/>
  <c r="J110" i="15" s="1"/>
  <c r="I110" i="15"/>
  <c r="D110" i="15"/>
  <c r="G110" i="15"/>
  <c r="D480" i="14"/>
  <c r="I480" i="14"/>
  <c r="H480" i="14"/>
  <c r="G480" i="14"/>
  <c r="E480" i="14"/>
  <c r="F480" i="14"/>
  <c r="J480" i="14" s="1"/>
  <c r="C480" i="14"/>
  <c r="E98" i="13"/>
  <c r="F98" i="13"/>
  <c r="J98" i="13" s="1"/>
  <c r="D98" i="13"/>
  <c r="C98" i="13"/>
  <c r="I98" i="13"/>
  <c r="G98" i="13"/>
  <c r="K98" i="13" s="1"/>
  <c r="M98" i="13" s="1"/>
  <c r="H98" i="13"/>
  <c r="I109" i="13"/>
  <c r="D109" i="13"/>
  <c r="F109" i="13"/>
  <c r="J109" i="13" s="1"/>
  <c r="H109" i="13"/>
  <c r="G109" i="13"/>
  <c r="K109" i="13" s="1"/>
  <c r="M109" i="13" s="1"/>
  <c r="C109" i="13"/>
  <c r="E109" i="13"/>
  <c r="D452" i="14"/>
  <c r="I452" i="14"/>
  <c r="E452" i="14"/>
  <c r="F452" i="14"/>
  <c r="J452" i="14" s="1"/>
  <c r="G452" i="14"/>
  <c r="C452" i="14"/>
  <c r="H452" i="14"/>
  <c r="C15" i="15"/>
  <c r="I15" i="15"/>
  <c r="H15" i="15"/>
  <c r="G15" i="15"/>
  <c r="D15" i="15"/>
  <c r="F15" i="15"/>
  <c r="J15" i="15" s="1"/>
  <c r="E15" i="15"/>
  <c r="I316" i="14"/>
  <c r="E316" i="14"/>
  <c r="D316" i="14"/>
  <c r="G316" i="14"/>
  <c r="F316" i="14"/>
  <c r="J316" i="14" s="1"/>
  <c r="H316" i="14"/>
  <c r="C316" i="14"/>
  <c r="G204" i="12"/>
  <c r="C204" i="12"/>
  <c r="H204" i="12"/>
  <c r="E204" i="12"/>
  <c r="I204" i="12"/>
  <c r="O204" i="12" s="1"/>
  <c r="D204" i="12"/>
  <c r="F204" i="12"/>
  <c r="J204" i="12" s="1"/>
  <c r="D42" i="14"/>
  <c r="I42" i="14"/>
  <c r="C42" i="14"/>
  <c r="E42" i="14"/>
  <c r="F42" i="14"/>
  <c r="J42" i="14" s="1"/>
  <c r="G42" i="14"/>
  <c r="H42" i="14"/>
  <c r="E268" i="11"/>
  <c r="C268" i="11"/>
  <c r="I268" i="11"/>
  <c r="H268" i="11"/>
  <c r="F268" i="11"/>
  <c r="J268" i="11" s="1"/>
  <c r="D268" i="11"/>
  <c r="G268" i="11"/>
  <c r="K268" i="11" s="1"/>
  <c r="M268" i="11" s="1"/>
  <c r="D414" i="14"/>
  <c r="H414" i="14"/>
  <c r="F414" i="14"/>
  <c r="J414" i="14" s="1"/>
  <c r="G414" i="14"/>
  <c r="E414" i="14"/>
  <c r="C414" i="14"/>
  <c r="I414" i="14"/>
  <c r="D324" i="14"/>
  <c r="H324" i="14"/>
  <c r="C324" i="14"/>
  <c r="G324" i="14"/>
  <c r="F324" i="14"/>
  <c r="J324" i="14" s="1"/>
  <c r="I324" i="14"/>
  <c r="E324" i="14"/>
  <c r="D13" i="12"/>
  <c r="I13" i="12"/>
  <c r="O13" i="12" s="1"/>
  <c r="H13" i="12"/>
  <c r="E13" i="12"/>
  <c r="F13" i="12"/>
  <c r="J13" i="12" s="1"/>
  <c r="G13" i="12"/>
  <c r="C13" i="12"/>
  <c r="G285" i="15"/>
  <c r="I285" i="15"/>
  <c r="F285" i="15"/>
  <c r="J285" i="15" s="1"/>
  <c r="E285" i="15"/>
  <c r="D285" i="15"/>
  <c r="C285" i="15"/>
  <c r="H285" i="15"/>
  <c r="G253" i="15"/>
  <c r="D253" i="15"/>
  <c r="I253" i="15"/>
  <c r="F253" i="15"/>
  <c r="J253" i="15" s="1"/>
  <c r="H253" i="15"/>
  <c r="C253" i="15"/>
  <c r="E253" i="15"/>
  <c r="G175" i="13"/>
  <c r="K175" i="13" s="1"/>
  <c r="M175" i="13" s="1"/>
  <c r="H175" i="13"/>
  <c r="I175" i="13"/>
  <c r="D175" i="13"/>
  <c r="E175" i="13"/>
  <c r="F175" i="13"/>
  <c r="J175" i="13" s="1"/>
  <c r="C175" i="13"/>
  <c r="G98" i="15"/>
  <c r="E98" i="15"/>
  <c r="H98" i="15"/>
  <c r="C98" i="15"/>
  <c r="F98" i="15"/>
  <c r="J98" i="15" s="1"/>
  <c r="D98" i="15"/>
  <c r="I98" i="15"/>
  <c r="G271" i="11"/>
  <c r="K271" i="11" s="1"/>
  <c r="M271" i="11" s="1"/>
  <c r="C271" i="11"/>
  <c r="I271" i="11"/>
  <c r="F271" i="11"/>
  <c r="J271" i="11" s="1"/>
  <c r="H271" i="11"/>
  <c r="D271" i="11"/>
  <c r="E271" i="11"/>
  <c r="D279" i="11"/>
  <c r="G279" i="11"/>
  <c r="K279" i="11" s="1"/>
  <c r="M279" i="11" s="1"/>
  <c r="H279" i="11"/>
  <c r="F279" i="11"/>
  <c r="J279" i="11" s="1"/>
  <c r="I279" i="11"/>
  <c r="C279" i="11"/>
  <c r="E279" i="11"/>
  <c r="G82" i="12"/>
  <c r="E82" i="12"/>
  <c r="H82" i="12"/>
  <c r="D82" i="12"/>
  <c r="I82" i="12"/>
  <c r="O82" i="12" s="1"/>
  <c r="C82" i="12"/>
  <c r="F82" i="12"/>
  <c r="J82" i="12" s="1"/>
  <c r="D99" i="11"/>
  <c r="I99" i="11"/>
  <c r="F99" i="11"/>
  <c r="J99" i="11" s="1"/>
  <c r="G99" i="11"/>
  <c r="K99" i="11" s="1"/>
  <c r="M99" i="11" s="1"/>
  <c r="E99" i="11"/>
  <c r="H99" i="11"/>
  <c r="C99" i="11"/>
  <c r="F95" i="14"/>
  <c r="J95" i="14" s="1"/>
  <c r="C95" i="14"/>
  <c r="D95" i="14"/>
  <c r="E95" i="14"/>
  <c r="I95" i="14"/>
  <c r="G95" i="14"/>
  <c r="H95" i="14"/>
  <c r="D230" i="13"/>
  <c r="E230" i="13"/>
  <c r="F230" i="13"/>
  <c r="J230" i="13" s="1"/>
  <c r="I230" i="13"/>
  <c r="H230" i="13"/>
  <c r="G230" i="13"/>
  <c r="K230" i="13" s="1"/>
  <c r="M230" i="13" s="1"/>
  <c r="C230" i="13"/>
  <c r="H40" i="12"/>
  <c r="C40" i="12"/>
  <c r="I40" i="12"/>
  <c r="O40" i="12" s="1"/>
  <c r="F40" i="12"/>
  <c r="J40" i="12" s="1"/>
  <c r="E40" i="12"/>
  <c r="D40" i="12"/>
  <c r="G40" i="12"/>
  <c r="F298" i="13"/>
  <c r="J298" i="13" s="1"/>
  <c r="H298" i="13"/>
  <c r="D298" i="13"/>
  <c r="G298" i="13"/>
  <c r="K298" i="13" s="1"/>
  <c r="M298" i="13" s="1"/>
  <c r="C298" i="13"/>
  <c r="I298" i="13"/>
  <c r="E298" i="13"/>
  <c r="E52" i="13"/>
  <c r="G52" i="13"/>
  <c r="K52" i="13" s="1"/>
  <c r="M52" i="13" s="1"/>
  <c r="I52" i="13"/>
  <c r="H52" i="13"/>
  <c r="F52" i="13"/>
  <c r="J52" i="13" s="1"/>
  <c r="D52" i="13"/>
  <c r="C52" i="13"/>
  <c r="G155" i="11"/>
  <c r="K155" i="11" s="1"/>
  <c r="M155" i="11" s="1"/>
  <c r="F155" i="11"/>
  <c r="J155" i="11" s="1"/>
  <c r="D155" i="11"/>
  <c r="E155" i="11"/>
  <c r="I155" i="11"/>
  <c r="C155" i="11"/>
  <c r="H155" i="11"/>
  <c r="E278" i="14"/>
  <c r="C278" i="14"/>
  <c r="G278" i="14"/>
  <c r="F278" i="14"/>
  <c r="J278" i="14" s="1"/>
  <c r="I278" i="14"/>
  <c r="D278" i="14"/>
  <c r="H278" i="14"/>
  <c r="E307" i="14"/>
  <c r="H307" i="14"/>
  <c r="I307" i="14"/>
  <c r="D307" i="14"/>
  <c r="C307" i="14"/>
  <c r="F307" i="14"/>
  <c r="J307" i="14" s="1"/>
  <c r="G307" i="14"/>
  <c r="H497" i="14"/>
  <c r="F497" i="14"/>
  <c r="J497" i="14" s="1"/>
  <c r="D497" i="14"/>
  <c r="I497" i="14"/>
  <c r="E497" i="14"/>
  <c r="C497" i="14"/>
  <c r="G497" i="14"/>
  <c r="C49" i="15"/>
  <c r="E49" i="15"/>
  <c r="G49" i="15"/>
  <c r="I49" i="15"/>
  <c r="H49" i="15"/>
  <c r="F49" i="15"/>
  <c r="J49" i="15" s="1"/>
  <c r="D49" i="15"/>
  <c r="F196" i="14"/>
  <c r="J196" i="14" s="1"/>
  <c r="D196" i="14"/>
  <c r="E196" i="14"/>
  <c r="G196" i="14"/>
  <c r="H196" i="14"/>
  <c r="I196" i="14"/>
  <c r="C196" i="14"/>
  <c r="G271" i="14"/>
  <c r="D271" i="14"/>
  <c r="I271" i="14"/>
  <c r="F271" i="14"/>
  <c r="J271" i="14" s="1"/>
  <c r="E271" i="14"/>
  <c r="C271" i="14"/>
  <c r="H271" i="14"/>
  <c r="E229" i="14"/>
  <c r="G229" i="14"/>
  <c r="D229" i="14"/>
  <c r="I229" i="14"/>
  <c r="C229" i="14"/>
  <c r="H229" i="14"/>
  <c r="F229" i="14"/>
  <c r="J229" i="14" s="1"/>
  <c r="G289" i="15"/>
  <c r="C289" i="15"/>
  <c r="E289" i="15"/>
  <c r="H289" i="15"/>
  <c r="I289" i="15"/>
  <c r="D289" i="15"/>
  <c r="F289" i="15"/>
  <c r="J289" i="15" s="1"/>
  <c r="F260" i="15"/>
  <c r="J260" i="15" s="1"/>
  <c r="C260" i="15"/>
  <c r="D260" i="15"/>
  <c r="H260" i="15"/>
  <c r="G260" i="15"/>
  <c r="E260" i="15"/>
  <c r="I260" i="15"/>
  <c r="C488" i="14"/>
  <c r="F488" i="14"/>
  <c r="J488" i="14" s="1"/>
  <c r="D488" i="14"/>
  <c r="I488" i="14"/>
  <c r="G488" i="14"/>
  <c r="H488" i="14"/>
  <c r="E488" i="14"/>
  <c r="F235" i="14"/>
  <c r="J235" i="14" s="1"/>
  <c r="D235" i="14"/>
  <c r="E235" i="14"/>
  <c r="I235" i="14"/>
  <c r="H235" i="14"/>
  <c r="C235" i="14"/>
  <c r="G235" i="14"/>
  <c r="E190" i="14"/>
  <c r="H190" i="14"/>
  <c r="F190" i="14"/>
  <c r="J190" i="14" s="1"/>
  <c r="D190" i="14"/>
  <c r="C190" i="14"/>
  <c r="G190" i="14"/>
  <c r="I190" i="14"/>
  <c r="G6" i="12"/>
  <c r="C6" i="12"/>
  <c r="F6" i="12"/>
  <c r="J6" i="12" s="1"/>
  <c r="I6" i="12"/>
  <c r="O6" i="12" s="1"/>
  <c r="D6" i="12"/>
  <c r="H6" i="12"/>
  <c r="E6" i="12"/>
  <c r="C53" i="13"/>
  <c r="H53" i="13"/>
  <c r="I53" i="13"/>
  <c r="F53" i="13"/>
  <c r="J53" i="13" s="1"/>
  <c r="G53" i="13"/>
  <c r="K53" i="13" s="1"/>
  <c r="M53" i="13" s="1"/>
  <c r="D53" i="13"/>
  <c r="E53" i="13"/>
  <c r="F139" i="15"/>
  <c r="J139" i="15" s="1"/>
  <c r="H139" i="15"/>
  <c r="G139" i="15"/>
  <c r="I139" i="15"/>
  <c r="D139" i="15"/>
  <c r="E139" i="15"/>
  <c r="C139" i="15"/>
  <c r="D60" i="14"/>
  <c r="E60" i="14"/>
  <c r="G60" i="14"/>
  <c r="C60" i="14"/>
  <c r="F60" i="14"/>
  <c r="J60" i="14" s="1"/>
  <c r="I60" i="14"/>
  <c r="H60" i="14"/>
  <c r="D129" i="14"/>
  <c r="H129" i="14"/>
  <c r="I129" i="14"/>
  <c r="E129" i="14"/>
  <c r="C129" i="14"/>
  <c r="F129" i="14"/>
  <c r="J129" i="14" s="1"/>
  <c r="G129" i="14"/>
  <c r="I312" i="14"/>
  <c r="G312" i="14"/>
  <c r="F312" i="14"/>
  <c r="J312" i="14" s="1"/>
  <c r="C312" i="14"/>
  <c r="E312" i="14"/>
  <c r="D312" i="14"/>
  <c r="H312" i="14"/>
  <c r="C173" i="15"/>
  <c r="H173" i="15"/>
  <c r="G173" i="15"/>
  <c r="E173" i="15"/>
  <c r="F173" i="15"/>
  <c r="J173" i="15" s="1"/>
  <c r="D173" i="15"/>
  <c r="I173" i="15"/>
  <c r="D214" i="11"/>
  <c r="F214" i="11"/>
  <c r="J214" i="11" s="1"/>
  <c r="I214" i="11"/>
  <c r="H214" i="11"/>
  <c r="C214" i="11"/>
  <c r="G214" i="11"/>
  <c r="K214" i="11" s="1"/>
  <c r="M214" i="11" s="1"/>
  <c r="E214" i="11"/>
  <c r="D88" i="12"/>
  <c r="F88" i="12"/>
  <c r="J88" i="12" s="1"/>
  <c r="E88" i="12"/>
  <c r="G88" i="12"/>
  <c r="H88" i="12"/>
  <c r="C88" i="12"/>
  <c r="I88" i="12"/>
  <c r="O88" i="12" s="1"/>
  <c r="D188" i="15"/>
  <c r="C188" i="15"/>
  <c r="G188" i="15"/>
  <c r="E188" i="15"/>
  <c r="H188" i="15"/>
  <c r="F188" i="15"/>
  <c r="J188" i="15" s="1"/>
  <c r="I188" i="15"/>
  <c r="G489" i="14"/>
  <c r="D489" i="14"/>
  <c r="F489" i="14"/>
  <c r="J489" i="14" s="1"/>
  <c r="H489" i="14"/>
  <c r="C489" i="14"/>
  <c r="I489" i="14"/>
  <c r="E489" i="14"/>
  <c r="C134" i="14"/>
  <c r="D134" i="14"/>
  <c r="I134" i="14"/>
  <c r="G134" i="14"/>
  <c r="F134" i="14"/>
  <c r="J134" i="14" s="1"/>
  <c r="E134" i="14"/>
  <c r="H134" i="14"/>
  <c r="E156" i="13"/>
  <c r="F156" i="13"/>
  <c r="J156" i="13" s="1"/>
  <c r="H156" i="13"/>
  <c r="D156" i="13"/>
  <c r="G156" i="13"/>
  <c r="K156" i="13" s="1"/>
  <c r="M156" i="13" s="1"/>
  <c r="I156" i="13"/>
  <c r="C156" i="13"/>
  <c r="E180" i="15"/>
  <c r="H180" i="15"/>
  <c r="I180" i="15"/>
  <c r="F180" i="15"/>
  <c r="J180" i="15" s="1"/>
  <c r="D180" i="15"/>
  <c r="G180" i="15"/>
  <c r="C180" i="15"/>
  <c r="D300" i="14"/>
  <c r="I300" i="14"/>
  <c r="H300" i="14"/>
  <c r="F300" i="14"/>
  <c r="J300" i="14" s="1"/>
  <c r="G300" i="14"/>
  <c r="E300" i="14"/>
  <c r="C300" i="14"/>
  <c r="C156" i="15"/>
  <c r="I156" i="15"/>
  <c r="F156" i="15"/>
  <c r="J156" i="15" s="1"/>
  <c r="H156" i="15"/>
  <c r="E156" i="15"/>
  <c r="D156" i="15"/>
  <c r="G156" i="15"/>
  <c r="E22" i="15"/>
  <c r="D22" i="15"/>
  <c r="C22" i="15"/>
  <c r="F22" i="15"/>
  <c r="J22" i="15" s="1"/>
  <c r="I22" i="15"/>
  <c r="G22" i="15"/>
  <c r="H22" i="15"/>
  <c r="C290" i="14"/>
  <c r="G290" i="14"/>
  <c r="I290" i="14"/>
  <c r="H290" i="14"/>
  <c r="D290" i="14"/>
  <c r="F290" i="14"/>
  <c r="J290" i="14" s="1"/>
  <c r="E290" i="14"/>
  <c r="E115" i="12"/>
  <c r="I115" i="12"/>
  <c r="O115" i="12" s="1"/>
  <c r="H115" i="12"/>
  <c r="D115" i="12"/>
  <c r="C115" i="12"/>
  <c r="F115" i="12"/>
  <c r="J115" i="12" s="1"/>
  <c r="G115" i="12"/>
  <c r="F161" i="13"/>
  <c r="J161" i="13" s="1"/>
  <c r="E161" i="13"/>
  <c r="C161" i="13"/>
  <c r="I161" i="13"/>
  <c r="D161" i="13"/>
  <c r="H161" i="13"/>
  <c r="G161" i="13"/>
  <c r="K161" i="13" s="1"/>
  <c r="M161" i="13" s="1"/>
  <c r="H148" i="11"/>
  <c r="D148" i="11"/>
  <c r="I148" i="11"/>
  <c r="F148" i="11"/>
  <c r="J148" i="11" s="1"/>
  <c r="C148" i="11"/>
  <c r="G148" i="11"/>
  <c r="K148" i="11" s="1"/>
  <c r="M148" i="11" s="1"/>
  <c r="E148" i="11"/>
  <c r="C440" i="14"/>
  <c r="D440" i="14"/>
  <c r="H440" i="14"/>
  <c r="F440" i="14"/>
  <c r="J440" i="14" s="1"/>
  <c r="I440" i="14"/>
  <c r="E440" i="14"/>
  <c r="G440" i="14"/>
  <c r="H180" i="12"/>
  <c r="C180" i="12"/>
  <c r="G180" i="12"/>
  <c r="I180" i="12"/>
  <c r="O180" i="12" s="1"/>
  <c r="D180" i="12"/>
  <c r="F180" i="12"/>
  <c r="J180" i="12" s="1"/>
  <c r="E180" i="12"/>
  <c r="F151" i="15"/>
  <c r="J151" i="15" s="1"/>
  <c r="C151" i="15"/>
  <c r="G151" i="15"/>
  <c r="H151" i="15"/>
  <c r="E151" i="15"/>
  <c r="I151" i="15"/>
  <c r="D151" i="15"/>
  <c r="G258" i="15"/>
  <c r="D258" i="15"/>
  <c r="I258" i="15"/>
  <c r="C258" i="15"/>
  <c r="F258" i="15"/>
  <c r="J258" i="15" s="1"/>
  <c r="H258" i="15"/>
  <c r="E258" i="15"/>
  <c r="F71" i="12"/>
  <c r="J71" i="12" s="1"/>
  <c r="I71" i="12"/>
  <c r="O71" i="12" s="1"/>
  <c r="G71" i="12"/>
  <c r="H71" i="12"/>
  <c r="D71" i="12"/>
  <c r="C71" i="12"/>
  <c r="E71" i="12"/>
  <c r="I147" i="11"/>
  <c r="E147" i="11"/>
  <c r="F147" i="11"/>
  <c r="J147" i="11" s="1"/>
  <c r="C147" i="11"/>
  <c r="G147" i="11"/>
  <c r="K147" i="11" s="1"/>
  <c r="M147" i="11" s="1"/>
  <c r="D147" i="11"/>
  <c r="H147" i="11"/>
  <c r="E256" i="12"/>
  <c r="F256" i="12"/>
  <c r="J256" i="12" s="1"/>
  <c r="I256" i="12"/>
  <c r="O256" i="12" s="1"/>
  <c r="C256" i="12"/>
  <c r="G256" i="12"/>
  <c r="H256" i="12"/>
  <c r="D256" i="12"/>
  <c r="G42" i="11"/>
  <c r="K42" i="11" s="1"/>
  <c r="M42" i="11" s="1"/>
  <c r="F42" i="11"/>
  <c r="J42" i="11" s="1"/>
  <c r="D42" i="11"/>
  <c r="I42" i="11"/>
  <c r="C42" i="11"/>
  <c r="H42" i="11"/>
  <c r="E42" i="11"/>
  <c r="C84" i="12"/>
  <c r="H84" i="12"/>
  <c r="D84" i="12"/>
  <c r="I84" i="12"/>
  <c r="O84" i="12" s="1"/>
  <c r="E84" i="12"/>
  <c r="F84" i="12"/>
  <c r="J84" i="12" s="1"/>
  <c r="G84" i="12"/>
  <c r="G176" i="12"/>
  <c r="C176" i="12"/>
  <c r="E176" i="12"/>
  <c r="H176" i="12"/>
  <c r="D176" i="12"/>
  <c r="F176" i="12"/>
  <c r="J176" i="12" s="1"/>
  <c r="I176" i="12"/>
  <c r="O176" i="12" s="1"/>
  <c r="C21" i="11"/>
  <c r="I21" i="11"/>
  <c r="D21" i="11"/>
  <c r="G21" i="11"/>
  <c r="K21" i="11" s="1"/>
  <c r="M21" i="11" s="1"/>
  <c r="H21" i="11"/>
  <c r="F21" i="11"/>
  <c r="J21" i="11" s="1"/>
  <c r="E21" i="11"/>
  <c r="F212" i="11"/>
  <c r="J212" i="11" s="1"/>
  <c r="I212" i="11"/>
  <c r="G212" i="11"/>
  <c r="K212" i="11" s="1"/>
  <c r="M212" i="11" s="1"/>
  <c r="C212" i="11"/>
  <c r="H212" i="11"/>
  <c r="D212" i="11"/>
  <c r="E212" i="11"/>
  <c r="G386" i="14"/>
  <c r="F386" i="14"/>
  <c r="J386" i="14" s="1"/>
  <c r="I386" i="14"/>
  <c r="D386" i="14"/>
  <c r="E386" i="14"/>
  <c r="C386" i="14"/>
  <c r="H386" i="14"/>
  <c r="H292" i="13"/>
  <c r="D292" i="13"/>
  <c r="C292" i="13"/>
  <c r="E292" i="13"/>
  <c r="G292" i="13"/>
  <c r="K292" i="13" s="1"/>
  <c r="M292" i="13" s="1"/>
  <c r="I292" i="13"/>
  <c r="F292" i="13"/>
  <c r="J292" i="13" s="1"/>
  <c r="I51" i="15"/>
  <c r="E51" i="15"/>
  <c r="D51" i="15"/>
  <c r="F51" i="15"/>
  <c r="J51" i="15" s="1"/>
  <c r="C51" i="15"/>
  <c r="H51" i="15"/>
  <c r="G51" i="15"/>
  <c r="I195" i="12"/>
  <c r="O195" i="12" s="1"/>
  <c r="C195" i="12"/>
  <c r="D195" i="12"/>
  <c r="G195" i="12"/>
  <c r="F195" i="12"/>
  <c r="J195" i="12" s="1"/>
  <c r="E195" i="12"/>
  <c r="H195" i="12"/>
  <c r="G127" i="11"/>
  <c r="K127" i="11" s="1"/>
  <c r="M127" i="11" s="1"/>
  <c r="F127" i="11"/>
  <c r="J127" i="11" s="1"/>
  <c r="I127" i="11"/>
  <c r="E127" i="11"/>
  <c r="D127" i="11"/>
  <c r="H127" i="11"/>
  <c r="C127" i="11"/>
  <c r="H122" i="14"/>
  <c r="F122" i="14"/>
  <c r="J122" i="14" s="1"/>
  <c r="E122" i="14"/>
  <c r="D122" i="14"/>
  <c r="I122" i="14"/>
  <c r="C122" i="14"/>
  <c r="G122" i="14"/>
  <c r="G133" i="15"/>
  <c r="C133" i="15"/>
  <c r="F133" i="15"/>
  <c r="J133" i="15" s="1"/>
  <c r="D133" i="15"/>
  <c r="I133" i="15"/>
  <c r="E133" i="15"/>
  <c r="H133" i="15"/>
  <c r="I179" i="14"/>
  <c r="G179" i="14"/>
  <c r="D179" i="14"/>
  <c r="H179" i="14"/>
  <c r="E179" i="14"/>
  <c r="F179" i="14"/>
  <c r="J179" i="14" s="1"/>
  <c r="C179" i="14"/>
  <c r="H500" i="14"/>
  <c r="C500" i="14"/>
  <c r="I500" i="14"/>
  <c r="F500" i="14"/>
  <c r="J500" i="14" s="1"/>
  <c r="G500" i="14"/>
  <c r="E500" i="14"/>
  <c r="D500" i="14"/>
  <c r="C250" i="12"/>
  <c r="H250" i="12"/>
  <c r="D250" i="12"/>
  <c r="I250" i="12"/>
  <c r="O250" i="12" s="1"/>
  <c r="F250" i="12"/>
  <c r="J250" i="12" s="1"/>
  <c r="G250" i="12"/>
  <c r="E250" i="12"/>
  <c r="D273" i="14"/>
  <c r="I273" i="14"/>
  <c r="F273" i="14"/>
  <c r="J273" i="14" s="1"/>
  <c r="E273" i="14"/>
  <c r="H273" i="14"/>
  <c r="G273" i="14"/>
  <c r="C273" i="14"/>
  <c r="E11" i="12"/>
  <c r="I11" i="12"/>
  <c r="O11" i="12" s="1"/>
  <c r="D11" i="12"/>
  <c r="H11" i="12"/>
  <c r="G11" i="12"/>
  <c r="C11" i="12"/>
  <c r="F11" i="12"/>
  <c r="J11" i="12" s="1"/>
  <c r="C251" i="13"/>
  <c r="I251" i="13"/>
  <c r="F251" i="13"/>
  <c r="J251" i="13" s="1"/>
  <c r="E251" i="13"/>
  <c r="G251" i="13"/>
  <c r="K251" i="13" s="1"/>
  <c r="M251" i="13" s="1"/>
  <c r="D251" i="13"/>
  <c r="H251" i="13"/>
  <c r="G73" i="11"/>
  <c r="E73" i="11"/>
  <c r="I73" i="11"/>
  <c r="F73" i="11"/>
  <c r="J73" i="11" s="1"/>
  <c r="D73" i="11"/>
  <c r="C73" i="11"/>
  <c r="H73" i="11"/>
  <c r="F361" i="14"/>
  <c r="J361" i="14" s="1"/>
  <c r="H361" i="14"/>
  <c r="D361" i="14"/>
  <c r="G361" i="14"/>
  <c r="E361" i="14"/>
  <c r="C361" i="14"/>
  <c r="I361" i="14"/>
  <c r="I400" i="14"/>
  <c r="G400" i="14"/>
  <c r="D400" i="14"/>
  <c r="H400" i="14"/>
  <c r="E400" i="14"/>
  <c r="C400" i="14"/>
  <c r="F400" i="14"/>
  <c r="J400" i="14" s="1"/>
  <c r="C33" i="13"/>
  <c r="G33" i="13"/>
  <c r="I33" i="13"/>
  <c r="H33" i="13"/>
  <c r="E33" i="13"/>
  <c r="D33" i="13"/>
  <c r="F33" i="13"/>
  <c r="J33" i="13" s="1"/>
  <c r="G182" i="13"/>
  <c r="K182" i="13" s="1"/>
  <c r="M182" i="13" s="1"/>
  <c r="C182" i="13"/>
  <c r="H182" i="13"/>
  <c r="I182" i="13"/>
  <c r="E182" i="13"/>
  <c r="D182" i="13"/>
  <c r="F182" i="13"/>
  <c r="J182" i="13" s="1"/>
  <c r="I181" i="15"/>
  <c r="C181" i="15"/>
  <c r="H181" i="15"/>
  <c r="G181" i="15"/>
  <c r="F181" i="15"/>
  <c r="J181" i="15" s="1"/>
  <c r="D181" i="15"/>
  <c r="E181" i="15"/>
  <c r="D301" i="12"/>
  <c r="E301" i="12"/>
  <c r="F301" i="12"/>
  <c r="J301" i="12" s="1"/>
  <c r="I301" i="12"/>
  <c r="O301" i="12" s="1"/>
  <c r="H301" i="12"/>
  <c r="G301" i="12"/>
  <c r="C301" i="12"/>
  <c r="G184" i="13"/>
  <c r="K184" i="13" s="1"/>
  <c r="M184" i="13" s="1"/>
  <c r="D184" i="13"/>
  <c r="E184" i="13"/>
  <c r="I184" i="13"/>
  <c r="F184" i="13"/>
  <c r="J184" i="13" s="1"/>
  <c r="C184" i="13"/>
  <c r="H184" i="13"/>
  <c r="F210" i="14"/>
  <c r="J210" i="14" s="1"/>
  <c r="G210" i="14"/>
  <c r="D210" i="14"/>
  <c r="H210" i="14"/>
  <c r="C210" i="14"/>
  <c r="I210" i="14"/>
  <c r="E210" i="14"/>
  <c r="E35" i="11"/>
  <c r="F35" i="11"/>
  <c r="J35" i="11" s="1"/>
  <c r="C35" i="11"/>
  <c r="I35" i="11"/>
  <c r="H35" i="11"/>
  <c r="D35" i="11"/>
  <c r="G35" i="11"/>
  <c r="K35" i="11" s="1"/>
  <c r="M35" i="11" s="1"/>
  <c r="G143" i="13"/>
  <c r="K143" i="13" s="1"/>
  <c r="M143" i="13" s="1"/>
  <c r="C143" i="13"/>
  <c r="I143" i="13"/>
  <c r="D143" i="13"/>
  <c r="F143" i="13"/>
  <c r="J143" i="13" s="1"/>
  <c r="H143" i="13"/>
  <c r="E143" i="13"/>
  <c r="D22" i="12"/>
  <c r="C22" i="12"/>
  <c r="G22" i="12"/>
  <c r="H22" i="12"/>
  <c r="E22" i="12"/>
  <c r="I22" i="12"/>
  <c r="O22" i="12" s="1"/>
  <c r="F22" i="12"/>
  <c r="J22" i="12" s="1"/>
  <c r="D183" i="12"/>
  <c r="F183" i="12"/>
  <c r="J183" i="12" s="1"/>
  <c r="C183" i="12"/>
  <c r="E183" i="12"/>
  <c r="G183" i="12"/>
  <c r="I183" i="12"/>
  <c r="O183" i="12" s="1"/>
  <c r="H183" i="12"/>
  <c r="D274" i="15"/>
  <c r="H274" i="15"/>
  <c r="E274" i="15"/>
  <c r="F274" i="15"/>
  <c r="J274" i="15" s="1"/>
  <c r="I274" i="15"/>
  <c r="G274" i="15"/>
  <c r="C274" i="15"/>
  <c r="C53" i="12"/>
  <c r="H53" i="12"/>
  <c r="I53" i="12"/>
  <c r="O53" i="12" s="1"/>
  <c r="G53" i="12"/>
  <c r="F53" i="12"/>
  <c r="J53" i="12" s="1"/>
  <c r="D53" i="12"/>
  <c r="E53" i="12"/>
  <c r="H124" i="15"/>
  <c r="C124" i="15"/>
  <c r="F124" i="15"/>
  <c r="J124" i="15" s="1"/>
  <c r="E124" i="15"/>
  <c r="I124" i="15"/>
  <c r="G124" i="15"/>
  <c r="D124" i="15"/>
  <c r="I60" i="15"/>
  <c r="M60" i="15" s="1"/>
  <c r="H60" i="15"/>
  <c r="G60" i="15"/>
  <c r="C60" i="15"/>
  <c r="E60" i="15"/>
  <c r="D60" i="15"/>
  <c r="F60" i="15"/>
  <c r="J60" i="15" s="1"/>
  <c r="E77" i="15"/>
  <c r="I77" i="15"/>
  <c r="F77" i="15"/>
  <c r="J77" i="15" s="1"/>
  <c r="H77" i="15"/>
  <c r="G77" i="15"/>
  <c r="C77" i="15"/>
  <c r="D77" i="15"/>
  <c r="D61" i="13"/>
  <c r="E61" i="13"/>
  <c r="G61" i="13"/>
  <c r="K61" i="13" s="1"/>
  <c r="M61" i="13" s="1"/>
  <c r="F61" i="13"/>
  <c r="J61" i="13" s="1"/>
  <c r="H61" i="13"/>
  <c r="I61" i="13"/>
  <c r="C61" i="13"/>
  <c r="F47" i="13"/>
  <c r="J47" i="13" s="1"/>
  <c r="D47" i="13"/>
  <c r="E47" i="13"/>
  <c r="I47" i="13"/>
  <c r="G47" i="13"/>
  <c r="C47" i="13"/>
  <c r="H47" i="13"/>
  <c r="I102" i="11"/>
  <c r="F102" i="11"/>
  <c r="J102" i="11" s="1"/>
  <c r="G102" i="11"/>
  <c r="K102" i="11" s="1"/>
  <c r="M102" i="11" s="1"/>
  <c r="C102" i="11"/>
  <c r="E102" i="11"/>
  <c r="D102" i="11"/>
  <c r="H102" i="11"/>
  <c r="H174" i="12"/>
  <c r="G174" i="12"/>
  <c r="F174" i="12"/>
  <c r="J174" i="12" s="1"/>
  <c r="I174" i="12"/>
  <c r="O174" i="12" s="1"/>
  <c r="D174" i="12"/>
  <c r="C174" i="12"/>
  <c r="E174" i="12"/>
  <c r="C132" i="12"/>
  <c r="D132" i="12"/>
  <c r="H132" i="12"/>
  <c r="G132" i="12"/>
  <c r="F132" i="12"/>
  <c r="J132" i="12" s="1"/>
  <c r="I132" i="12"/>
  <c r="O132" i="12" s="1"/>
  <c r="E132" i="12"/>
  <c r="D98" i="12"/>
  <c r="E98" i="12"/>
  <c r="H98" i="12"/>
  <c r="G98" i="12"/>
  <c r="C98" i="12"/>
  <c r="F98" i="12"/>
  <c r="J98" i="12" s="1"/>
  <c r="I98" i="12"/>
  <c r="O98" i="12" s="1"/>
  <c r="F23" i="13"/>
  <c r="J23" i="13" s="1"/>
  <c r="E23" i="13"/>
  <c r="D23" i="13"/>
  <c r="H23" i="13"/>
  <c r="C23" i="13"/>
  <c r="I23" i="13"/>
  <c r="G23" i="13"/>
  <c r="D156" i="11"/>
  <c r="C156" i="11"/>
  <c r="I156" i="11"/>
  <c r="G156" i="11"/>
  <c r="K156" i="11" s="1"/>
  <c r="M156" i="11" s="1"/>
  <c r="H156" i="11"/>
  <c r="E156" i="11"/>
  <c r="F156" i="11"/>
  <c r="J156" i="11" s="1"/>
  <c r="E123" i="13"/>
  <c r="I123" i="13"/>
  <c r="D123" i="13"/>
  <c r="C123" i="13"/>
  <c r="G123" i="13"/>
  <c r="K123" i="13" s="1"/>
  <c r="M123" i="13" s="1"/>
  <c r="F123" i="13"/>
  <c r="J123" i="13" s="1"/>
  <c r="H123" i="13"/>
  <c r="E415" i="14"/>
  <c r="G415" i="14"/>
  <c r="I415" i="14"/>
  <c r="D415" i="14"/>
  <c r="F415" i="14"/>
  <c r="J415" i="14" s="1"/>
  <c r="H415" i="14"/>
  <c r="C415" i="14"/>
  <c r="D215" i="12"/>
  <c r="C215" i="12"/>
  <c r="H215" i="12"/>
  <c r="F215" i="12"/>
  <c r="J215" i="12" s="1"/>
  <c r="G215" i="12"/>
  <c r="E215" i="12"/>
  <c r="I215" i="12"/>
  <c r="O215" i="12" s="1"/>
  <c r="H83" i="15"/>
  <c r="I83" i="15"/>
  <c r="E83" i="15"/>
  <c r="C83" i="15"/>
  <c r="G83" i="15"/>
  <c r="D83" i="15"/>
  <c r="F83" i="15"/>
  <c r="J83" i="15" s="1"/>
  <c r="D65" i="12"/>
  <c r="C65" i="12"/>
  <c r="H65" i="12"/>
  <c r="E65" i="12"/>
  <c r="G65" i="12"/>
  <c r="I65" i="12"/>
  <c r="O65" i="12" s="1"/>
  <c r="F65" i="12"/>
  <c r="J65" i="12" s="1"/>
  <c r="G218" i="12"/>
  <c r="C218" i="12"/>
  <c r="D218" i="12"/>
  <c r="H218" i="12"/>
  <c r="E218" i="12"/>
  <c r="I218" i="12"/>
  <c r="O218" i="12" s="1"/>
  <c r="F218" i="12"/>
  <c r="J218" i="12" s="1"/>
  <c r="C172" i="11"/>
  <c r="I172" i="11"/>
  <c r="G172" i="11"/>
  <c r="K172" i="11" s="1"/>
  <c r="M172" i="11" s="1"/>
  <c r="F172" i="11"/>
  <c r="J172" i="11" s="1"/>
  <c r="E172" i="11"/>
  <c r="D172" i="11"/>
  <c r="H172" i="11"/>
  <c r="I209" i="11"/>
  <c r="G209" i="11"/>
  <c r="K209" i="11" s="1"/>
  <c r="M209" i="11" s="1"/>
  <c r="C209" i="11"/>
  <c r="H209" i="11"/>
  <c r="D209" i="11"/>
  <c r="F209" i="11"/>
  <c r="J209" i="11" s="1"/>
  <c r="E209" i="11"/>
  <c r="H315" i="14"/>
  <c r="C315" i="14"/>
  <c r="G315" i="14"/>
  <c r="I315" i="14"/>
  <c r="F315" i="14"/>
  <c r="J315" i="14" s="1"/>
  <c r="E315" i="14"/>
  <c r="D315" i="14"/>
  <c r="C92" i="13"/>
  <c r="D92" i="13"/>
  <c r="I92" i="13"/>
  <c r="F92" i="13"/>
  <c r="J92" i="13" s="1"/>
  <c r="G92" i="13"/>
  <c r="K92" i="13" s="1"/>
  <c r="M92" i="13" s="1"/>
  <c r="H92" i="13"/>
  <c r="E92" i="13"/>
  <c r="I418" i="14"/>
  <c r="H418" i="14"/>
  <c r="E418" i="14"/>
  <c r="D418" i="14"/>
  <c r="C418" i="14"/>
  <c r="G418" i="14"/>
  <c r="F418" i="14"/>
  <c r="J418" i="14" s="1"/>
  <c r="G297" i="14"/>
  <c r="C297" i="14"/>
  <c r="F297" i="14"/>
  <c r="J297" i="14" s="1"/>
  <c r="E297" i="14"/>
  <c r="I297" i="14"/>
  <c r="D297" i="14"/>
  <c r="H297" i="14"/>
  <c r="F251" i="14"/>
  <c r="J251" i="14" s="1"/>
  <c r="I251" i="14"/>
  <c r="G251" i="14"/>
  <c r="E251" i="14"/>
  <c r="H251" i="14"/>
  <c r="C251" i="14"/>
  <c r="D251" i="14"/>
  <c r="H159" i="11"/>
  <c r="I159" i="11"/>
  <c r="E159" i="11"/>
  <c r="G159" i="11"/>
  <c r="K159" i="11" s="1"/>
  <c r="M159" i="11" s="1"/>
  <c r="C159" i="11"/>
  <c r="D159" i="11"/>
  <c r="F159" i="11"/>
  <c r="J159" i="11" s="1"/>
  <c r="G59" i="11"/>
  <c r="K59" i="11" s="1"/>
  <c r="M59" i="11" s="1"/>
  <c r="I59" i="11"/>
  <c r="E59" i="11"/>
  <c r="F59" i="11"/>
  <c r="J59" i="11" s="1"/>
  <c r="D59" i="11"/>
  <c r="C59" i="11"/>
  <c r="H59" i="11"/>
  <c r="E89" i="14"/>
  <c r="H89" i="14"/>
  <c r="C89" i="14"/>
  <c r="F89" i="14"/>
  <c r="J89" i="14" s="1"/>
  <c r="D89" i="14"/>
  <c r="G89" i="14"/>
  <c r="I89" i="14"/>
  <c r="E256" i="14"/>
  <c r="G256" i="14"/>
  <c r="C256" i="14"/>
  <c r="I256" i="14"/>
  <c r="D256" i="14"/>
  <c r="H256" i="14"/>
  <c r="F256" i="14"/>
  <c r="J256" i="14" s="1"/>
  <c r="H113" i="13"/>
  <c r="D113" i="13"/>
  <c r="I113" i="13"/>
  <c r="G113" i="13"/>
  <c r="K113" i="13" s="1"/>
  <c r="M113" i="13" s="1"/>
  <c r="C113" i="13"/>
  <c r="F113" i="13"/>
  <c r="J113" i="13" s="1"/>
  <c r="E113" i="13"/>
  <c r="G172" i="14"/>
  <c r="H172" i="14"/>
  <c r="F172" i="14"/>
  <c r="J172" i="14" s="1"/>
  <c r="I172" i="14"/>
  <c r="C172" i="14"/>
  <c r="E172" i="14"/>
  <c r="D172" i="14"/>
  <c r="D138" i="15"/>
  <c r="G138" i="15"/>
  <c r="C138" i="15"/>
  <c r="F138" i="15"/>
  <c r="J138" i="15" s="1"/>
  <c r="H138" i="15"/>
  <c r="E138" i="15"/>
  <c r="I138" i="15"/>
  <c r="G278" i="15"/>
  <c r="H278" i="15"/>
  <c r="C278" i="15"/>
  <c r="E278" i="15"/>
  <c r="F278" i="15"/>
  <c r="J278" i="15" s="1"/>
  <c r="I278" i="15"/>
  <c r="D278" i="15"/>
  <c r="E85" i="14"/>
  <c r="F85" i="14"/>
  <c r="J85" i="14" s="1"/>
  <c r="G85" i="14"/>
  <c r="D85" i="14"/>
  <c r="C85" i="14"/>
  <c r="I85" i="14"/>
  <c r="H85" i="14"/>
  <c r="D161" i="14"/>
  <c r="G161" i="14"/>
  <c r="H161" i="14"/>
  <c r="E161" i="14"/>
  <c r="I161" i="14"/>
  <c r="C161" i="14"/>
  <c r="F161" i="14"/>
  <c r="J161" i="14" s="1"/>
  <c r="C469" i="14"/>
  <c r="E469" i="14"/>
  <c r="I469" i="14"/>
  <c r="F469" i="14"/>
  <c r="J469" i="14" s="1"/>
  <c r="D469" i="14"/>
  <c r="G469" i="14"/>
  <c r="H469" i="14"/>
  <c r="H18" i="12"/>
  <c r="E18" i="12"/>
  <c r="F18" i="12"/>
  <c r="J18" i="12" s="1"/>
  <c r="D18" i="12"/>
  <c r="I18" i="12"/>
  <c r="O18" i="12" s="1"/>
  <c r="C18" i="12"/>
  <c r="G18" i="12"/>
  <c r="G24" i="12"/>
  <c r="C24" i="12"/>
  <c r="I24" i="12"/>
  <c r="O24" i="12" s="1"/>
  <c r="E24" i="12"/>
  <c r="F24" i="12"/>
  <c r="J24" i="12" s="1"/>
  <c r="D24" i="12"/>
  <c r="H24" i="12"/>
  <c r="H224" i="15"/>
  <c r="C224" i="15"/>
  <c r="F224" i="15"/>
  <c r="J224" i="15" s="1"/>
  <c r="D224" i="15"/>
  <c r="G224" i="15"/>
  <c r="E224" i="15"/>
  <c r="I224" i="15"/>
  <c r="D282" i="12"/>
  <c r="F282" i="12"/>
  <c r="J282" i="12" s="1"/>
  <c r="I282" i="12"/>
  <c r="O282" i="12" s="1"/>
  <c r="G282" i="12"/>
  <c r="H282" i="12"/>
  <c r="E282" i="12"/>
  <c r="C282" i="12"/>
  <c r="H64" i="11"/>
  <c r="E64" i="11"/>
  <c r="D64" i="11"/>
  <c r="C64" i="11"/>
  <c r="G64" i="11"/>
  <c r="K64" i="11" s="1"/>
  <c r="M64" i="11" s="1"/>
  <c r="I64" i="11"/>
  <c r="F64" i="11"/>
  <c r="J64" i="11" s="1"/>
  <c r="E62" i="12"/>
  <c r="G62" i="12"/>
  <c r="C62" i="12"/>
  <c r="I62" i="12"/>
  <c r="O62" i="12" s="1"/>
  <c r="F62" i="12"/>
  <c r="J62" i="12" s="1"/>
  <c r="H62" i="12"/>
  <c r="D62" i="12"/>
  <c r="C118" i="13"/>
  <c r="I118" i="13"/>
  <c r="F118" i="13"/>
  <c r="J118" i="13" s="1"/>
  <c r="H118" i="13"/>
  <c r="E118" i="13"/>
  <c r="G118" i="13"/>
  <c r="K118" i="13" s="1"/>
  <c r="M118" i="13" s="1"/>
  <c r="D118" i="13"/>
  <c r="G32" i="15"/>
  <c r="I32" i="15"/>
  <c r="H32" i="15"/>
  <c r="F32" i="15"/>
  <c r="J32" i="15" s="1"/>
  <c r="D32" i="15"/>
  <c r="E32" i="15"/>
  <c r="C32" i="15"/>
  <c r="E241" i="15"/>
  <c r="F241" i="15"/>
  <c r="J241" i="15" s="1"/>
  <c r="H241" i="15"/>
  <c r="D241" i="15"/>
  <c r="C241" i="15"/>
  <c r="I241" i="15"/>
  <c r="G241" i="15"/>
  <c r="G126" i="13"/>
  <c r="K126" i="13" s="1"/>
  <c r="M126" i="13" s="1"/>
  <c r="I126" i="13"/>
  <c r="F126" i="13"/>
  <c r="J126" i="13" s="1"/>
  <c r="D126" i="13"/>
  <c r="H126" i="13"/>
  <c r="C126" i="13"/>
  <c r="E126" i="13"/>
  <c r="H39" i="14"/>
  <c r="E39" i="14"/>
  <c r="G39" i="14"/>
  <c r="C39" i="14"/>
  <c r="D39" i="14"/>
  <c r="F39" i="14"/>
  <c r="J39" i="14" s="1"/>
  <c r="I39" i="14"/>
  <c r="H302" i="13"/>
  <c r="G302" i="13"/>
  <c r="K302" i="13" s="1"/>
  <c r="M302" i="13" s="1"/>
  <c r="I302" i="13"/>
  <c r="F302" i="13"/>
  <c r="J302" i="13" s="1"/>
  <c r="E302" i="13"/>
  <c r="C302" i="13"/>
  <c r="D302" i="13"/>
  <c r="G183" i="11"/>
  <c r="K183" i="11" s="1"/>
  <c r="M183" i="11" s="1"/>
  <c r="E183" i="11"/>
  <c r="D183" i="11"/>
  <c r="F183" i="11"/>
  <c r="J183" i="11" s="1"/>
  <c r="I183" i="11"/>
  <c r="H183" i="11"/>
  <c r="C183" i="11"/>
  <c r="H318" i="14"/>
  <c r="F318" i="14"/>
  <c r="J318" i="14" s="1"/>
  <c r="E318" i="14"/>
  <c r="I318" i="14"/>
  <c r="G318" i="14"/>
  <c r="D318" i="14"/>
  <c r="C318" i="14"/>
  <c r="E345" i="14"/>
  <c r="I345" i="14"/>
  <c r="F345" i="14"/>
  <c r="J345" i="14" s="1"/>
  <c r="G345" i="14"/>
  <c r="H345" i="14"/>
  <c r="C345" i="14"/>
  <c r="D345" i="14"/>
  <c r="G326" i="14"/>
  <c r="I326" i="14"/>
  <c r="F326" i="14"/>
  <c r="J326" i="14" s="1"/>
  <c r="H326" i="14"/>
  <c r="C326" i="14"/>
  <c r="E326" i="14"/>
  <c r="D326" i="14"/>
  <c r="G247" i="13"/>
  <c r="K247" i="13" s="1"/>
  <c r="M247" i="13" s="1"/>
  <c r="I247" i="13"/>
  <c r="E247" i="13"/>
  <c r="F247" i="13"/>
  <c r="J247" i="13" s="1"/>
  <c r="C247" i="13"/>
  <c r="H247" i="13"/>
  <c r="D247" i="13"/>
  <c r="H467" i="14"/>
  <c r="C467" i="14"/>
  <c r="G467" i="14"/>
  <c r="E467" i="14"/>
  <c r="D467" i="14"/>
  <c r="F467" i="14"/>
  <c r="J467" i="14" s="1"/>
  <c r="I467" i="14"/>
  <c r="F436" i="14"/>
  <c r="J436" i="14" s="1"/>
  <c r="E436" i="14"/>
  <c r="C436" i="14"/>
  <c r="D436" i="14"/>
  <c r="I436" i="14"/>
  <c r="G436" i="14"/>
  <c r="H436" i="14"/>
  <c r="H245" i="14"/>
  <c r="F245" i="14"/>
  <c r="J245" i="14" s="1"/>
  <c r="I245" i="14"/>
  <c r="E245" i="14"/>
  <c r="C245" i="14"/>
  <c r="G245" i="14"/>
  <c r="D245" i="14"/>
  <c r="I196" i="13"/>
  <c r="F196" i="13"/>
  <c r="J196" i="13" s="1"/>
  <c r="H196" i="13"/>
  <c r="C196" i="13"/>
  <c r="D196" i="13"/>
  <c r="G196" i="13"/>
  <c r="K196" i="13" s="1"/>
  <c r="M196" i="13" s="1"/>
  <c r="E196" i="13"/>
  <c r="C338" i="14"/>
  <c r="D338" i="14"/>
  <c r="I338" i="14"/>
  <c r="F338" i="14"/>
  <c r="J338" i="14" s="1"/>
  <c r="H338" i="14"/>
  <c r="E338" i="14"/>
  <c r="G338" i="14"/>
  <c r="H202" i="13"/>
  <c r="I202" i="13"/>
  <c r="C202" i="13"/>
  <c r="D202" i="13"/>
  <c r="G202" i="13"/>
  <c r="K202" i="13" s="1"/>
  <c r="M202" i="13" s="1"/>
  <c r="F202" i="13"/>
  <c r="J202" i="13" s="1"/>
  <c r="E202" i="13"/>
  <c r="C20" i="12"/>
  <c r="I20" i="12"/>
  <c r="O20" i="12" s="1"/>
  <c r="H20" i="12"/>
  <c r="G20" i="12"/>
  <c r="E20" i="12"/>
  <c r="F20" i="12"/>
  <c r="J20" i="12" s="1"/>
  <c r="D20" i="12"/>
  <c r="I235" i="12"/>
  <c r="O235" i="12" s="1"/>
  <c r="E235" i="12"/>
  <c r="D235" i="12"/>
  <c r="F235" i="12"/>
  <c r="J235" i="12" s="1"/>
  <c r="G235" i="12"/>
  <c r="H235" i="12"/>
  <c r="C235" i="12"/>
  <c r="I232" i="13"/>
  <c r="G232" i="13"/>
  <c r="K232" i="13" s="1"/>
  <c r="M232" i="13" s="1"/>
  <c r="D232" i="13"/>
  <c r="F232" i="13"/>
  <c r="J232" i="13" s="1"/>
  <c r="E232" i="13"/>
  <c r="H232" i="13"/>
  <c r="C232" i="13"/>
  <c r="H5" i="13"/>
  <c r="I5" i="13"/>
  <c r="D5" i="13"/>
  <c r="E5" i="13"/>
  <c r="G5" i="13"/>
  <c r="C5" i="13"/>
  <c r="F5" i="13"/>
  <c r="J5" i="13" s="1"/>
  <c r="E284" i="14"/>
  <c r="H284" i="14"/>
  <c r="G284" i="14"/>
  <c r="F284" i="14"/>
  <c r="J284" i="14" s="1"/>
  <c r="C284" i="14"/>
  <c r="D284" i="14"/>
  <c r="I284" i="14"/>
  <c r="E144" i="13"/>
  <c r="H144" i="13"/>
  <c r="I144" i="13"/>
  <c r="C144" i="13"/>
  <c r="G144" i="13"/>
  <c r="K144" i="13" s="1"/>
  <c r="M144" i="13" s="1"/>
  <c r="D144" i="13"/>
  <c r="F144" i="13"/>
  <c r="J144" i="13" s="1"/>
  <c r="D251" i="12"/>
  <c r="G251" i="12"/>
  <c r="I251" i="12"/>
  <c r="O251" i="12" s="1"/>
  <c r="F251" i="12"/>
  <c r="J251" i="12" s="1"/>
  <c r="E251" i="12"/>
  <c r="C251" i="12"/>
  <c r="H251" i="12"/>
  <c r="E171" i="14"/>
  <c r="I171" i="14"/>
  <c r="D171" i="14"/>
  <c r="C171" i="14"/>
  <c r="H171" i="14"/>
  <c r="F171" i="14"/>
  <c r="J171" i="14" s="1"/>
  <c r="G171" i="14"/>
  <c r="F504" i="14"/>
  <c r="J504" i="14" s="1"/>
  <c r="G504" i="14"/>
  <c r="I504" i="14"/>
  <c r="D504" i="14"/>
  <c r="E504" i="14"/>
  <c r="H504" i="14"/>
  <c r="C504" i="14"/>
  <c r="D148" i="15"/>
  <c r="G148" i="15"/>
  <c r="E148" i="15"/>
  <c r="H148" i="15"/>
  <c r="I148" i="15"/>
  <c r="C148" i="15"/>
  <c r="F148" i="15"/>
  <c r="J148" i="15" s="1"/>
  <c r="D118" i="14"/>
  <c r="F118" i="14"/>
  <c r="J118" i="14" s="1"/>
  <c r="H118" i="14"/>
  <c r="G118" i="14"/>
  <c r="E118" i="14"/>
  <c r="C118" i="14"/>
  <c r="I118" i="14"/>
  <c r="C96" i="14"/>
  <c r="I96" i="14"/>
  <c r="F96" i="14"/>
  <c r="J96" i="14" s="1"/>
  <c r="E96" i="14"/>
  <c r="D96" i="14"/>
  <c r="H96" i="14"/>
  <c r="G96" i="14"/>
  <c r="AD570" i="10" a="1"/>
  <c r="AD483" i="10" a="1"/>
  <c r="AD119" i="10" a="1"/>
  <c r="AD327" i="10" a="1"/>
  <c r="AD424" i="10" a="1"/>
  <c r="AD281" i="10" a="1"/>
  <c r="AD76" i="10" a="1"/>
  <c r="AD612" i="10" a="1"/>
  <c r="AD57" i="10" a="1"/>
  <c r="AD613" i="10" a="1"/>
  <c r="AD697" i="10" a="1"/>
  <c r="AD834" i="10" a="1"/>
  <c r="AD453" i="10" a="1"/>
  <c r="AD728" i="10" a="1"/>
  <c r="AD252" i="10" a="1"/>
  <c r="AD827" i="10" a="1"/>
  <c r="AD477" i="10" a="1"/>
  <c r="AD314" i="10" a="1"/>
  <c r="AD703" i="10" a="1"/>
  <c r="AD739" i="10" a="1"/>
  <c r="AD461" i="10" a="1"/>
  <c r="AD447" i="10" a="1"/>
  <c r="AD765" i="10" a="1"/>
  <c r="AD557" i="10" a="1"/>
  <c r="AD294" i="10" a="1"/>
  <c r="AD438" i="10" a="1"/>
  <c r="AD567" i="10" a="1"/>
  <c r="AD217" i="10" a="1"/>
  <c r="AD301" i="10" a="1"/>
  <c r="AD120" i="10" a="1"/>
  <c r="AD109" i="10" a="1"/>
  <c r="AD482" i="10" a="1"/>
  <c r="AD554" i="10" a="1"/>
  <c r="AD796" i="10" a="1"/>
  <c r="AD820" i="10" a="1"/>
  <c r="AD255" i="10" a="1"/>
  <c r="AD29" i="10" a="1"/>
  <c r="AD731" i="10" a="1"/>
  <c r="AD35" i="10" a="1"/>
  <c r="AD564" i="10" a="1"/>
  <c r="AD187" i="10" a="1"/>
  <c r="AD478" i="10" a="1"/>
  <c r="AD358" i="10" a="1"/>
  <c r="AD412" i="10" a="1"/>
  <c r="AD332" i="10" a="1"/>
  <c r="AD185" i="10" a="1"/>
  <c r="AD805" i="10" a="1"/>
  <c r="AD746" i="10" a="1"/>
  <c r="AD56" i="10" a="1"/>
  <c r="AD661" i="10" a="1"/>
  <c r="AD96" i="10" a="1"/>
  <c r="AD313" i="10" a="1"/>
  <c r="AD783" i="10" a="1"/>
  <c r="AD425" i="10" a="1"/>
  <c r="AD374" i="10" a="1"/>
  <c r="AD530" i="10" a="1"/>
  <c r="AD131" i="10" a="1"/>
  <c r="AD147" i="10" a="1"/>
  <c r="AD466" i="10" a="1"/>
  <c r="AD280" i="10" a="1"/>
  <c r="AD787" i="10" a="1"/>
  <c r="AD298" i="10" a="1"/>
  <c r="AD74" i="10" a="1"/>
  <c r="AD235" i="10" a="1"/>
  <c r="AD499" i="10" a="1"/>
  <c r="AD155" i="10" a="1"/>
  <c r="AD527" i="10" a="1"/>
  <c r="AD126" i="10" a="1"/>
  <c r="AD157" i="10" a="1"/>
  <c r="AD226" i="10" a="1"/>
  <c r="AD816" i="10" a="1"/>
  <c r="AD417" i="10" a="1"/>
  <c r="AD342" i="10" a="1"/>
  <c r="AD267" i="10" a="1"/>
  <c r="AD250" i="10" a="1"/>
  <c r="AD475" i="10" a="1"/>
  <c r="AD595" i="10" a="1"/>
  <c r="AD359" i="10" a="1"/>
  <c r="AD594" i="10" a="1"/>
  <c r="AD370" i="10" a="1"/>
  <c r="AD687" i="10" a="1"/>
  <c r="AD650" i="10" a="1"/>
  <c r="AD148" i="10" a="1"/>
  <c r="AD733" i="10" a="1"/>
  <c r="AD114" i="10" a="1"/>
  <c r="AD732" i="10" a="1"/>
  <c r="AD65" i="10" a="1"/>
  <c r="AD333" i="10" a="1"/>
  <c r="AD681" i="10" a="1"/>
  <c r="AD52" i="10" a="1"/>
  <c r="AD402" i="10" a="1"/>
  <c r="AD454" i="10" a="1"/>
  <c r="AD741" i="10" a="1"/>
  <c r="AD121" i="10" a="1"/>
  <c r="AD819" i="10" a="1"/>
  <c r="AD247" i="10" a="1"/>
  <c r="AD341" i="10" a="1"/>
  <c r="AD434" i="10" a="1"/>
  <c r="AD349" i="10" a="1"/>
  <c r="AD544" i="10" a="1"/>
  <c r="AD391" i="10" a="1"/>
  <c r="AD821" i="10" a="1"/>
  <c r="AD797" i="10" a="1"/>
  <c r="AD423" i="10" a="1"/>
  <c r="AD113" i="10" a="1"/>
  <c r="AD38" i="10" a="1"/>
  <c r="AD153" i="10" a="1"/>
  <c r="AD37" i="10" a="1"/>
  <c r="AD777" i="10" a="1"/>
  <c r="AD53" i="10" a="1"/>
  <c r="AD295" i="10" a="1"/>
  <c r="AD602" i="10" a="1"/>
  <c r="AD382" i="10" a="1"/>
  <c r="AD367" i="10" a="1"/>
  <c r="AD331" i="10" a="1"/>
  <c r="AD225" i="10" a="1"/>
  <c r="AD742" i="10" a="1"/>
  <c r="AD656" i="10" a="1"/>
  <c r="AD406" i="10" a="1"/>
  <c r="AD513" i="10" a="1"/>
  <c r="AD550" i="10" a="1"/>
  <c r="AD520" i="10" a="1"/>
  <c r="AD234" i="10" a="1"/>
  <c r="AD220" i="10" a="1"/>
  <c r="AD66" i="10" a="1"/>
  <c r="AD73" i="10" a="1"/>
  <c r="AD448" i="10" a="1"/>
  <c r="AD626" i="10" a="1"/>
  <c r="AD160" i="10" a="1"/>
  <c r="AD599" i="10" a="1"/>
  <c r="AD393" i="10" a="1"/>
  <c r="AD223" i="10" a="1"/>
  <c r="AD495" i="10" a="1"/>
  <c r="AD673" i="10" a="1"/>
  <c r="AD297" i="10" a="1"/>
  <c r="AD663" i="10" a="1"/>
  <c r="AD484" i="10" a="1"/>
  <c r="AD407" i="10" a="1"/>
  <c r="AD446" i="10" a="1"/>
  <c r="AD61" i="10" a="1"/>
  <c r="AD791" i="10" a="1"/>
  <c r="AD275" i="10" a="1"/>
  <c r="AD156" i="10" a="1"/>
  <c r="AD277" i="10" a="1"/>
  <c r="AD40" i="10" a="1"/>
  <c r="AD228" i="10" a="1"/>
  <c r="AD491" i="10" a="1"/>
  <c r="AD496" i="10" a="1"/>
  <c r="AD390" i="10" a="1"/>
  <c r="AD211" i="10" a="1"/>
  <c r="AD401" i="10" a="1"/>
  <c r="AD826" i="10" a="1"/>
  <c r="AD308" i="10" a="1"/>
  <c r="AD776" i="10" a="1"/>
  <c r="AD85" i="10" a="1"/>
  <c r="AD607" i="10" a="1"/>
  <c r="AD825" i="10" a="1"/>
  <c r="AD565" i="10" a="1"/>
  <c r="AD410" i="10" a="1"/>
  <c r="AD256" i="10" a="1"/>
  <c r="AD702" i="10" a="1"/>
  <c r="AD216" i="10" a="1"/>
  <c r="AD803" i="10" a="1"/>
  <c r="AD422" i="10" a="1"/>
  <c r="AD55" i="10" a="1"/>
  <c r="AD232" i="10" a="1"/>
  <c r="AD360" i="10" a="1"/>
  <c r="AD343" i="10" a="1"/>
  <c r="AD169" i="10" a="1"/>
  <c r="AD558" i="10" a="1"/>
  <c r="AD84" i="10" a="1"/>
  <c r="AD563" i="10" a="1"/>
  <c r="AD299" i="10" a="1"/>
  <c r="AD641" i="10" a="1"/>
  <c r="AD81" i="10" a="1"/>
  <c r="AD259" i="10" a="1"/>
  <c r="AD618" i="10" a="1"/>
  <c r="AD238" i="10" a="1"/>
  <c r="AD455" i="10" a="1"/>
  <c r="AD274" i="10" a="1"/>
  <c r="AD300" i="10" a="1"/>
  <c r="AD435" i="10" a="1"/>
  <c r="AD110" i="10" a="1"/>
  <c r="AD620" i="10" a="1"/>
  <c r="AD603" i="10" a="1"/>
  <c r="AD123" i="10" a="1"/>
  <c r="AD352" i="10" a="1"/>
  <c r="AD574" i="10" a="1"/>
  <c r="AD745" i="10" a="1"/>
  <c r="AD36" i="10" a="1"/>
  <c r="AD101" i="10" a="1"/>
  <c r="AD202" i="10" a="1"/>
  <c r="AD44" i="10" a="1"/>
  <c r="AD387" i="10" a="1"/>
  <c r="AD672" i="10" a="1"/>
  <c r="AD556" i="10" a="1"/>
  <c r="AD678" i="10" a="1"/>
  <c r="AD763" i="10" a="1"/>
  <c r="AD535" i="10" a="1"/>
  <c r="AD338" i="10" a="1"/>
  <c r="AD547" i="10" a="1"/>
  <c r="AD548" i="10" a="1"/>
  <c r="AD778" i="10" a="1"/>
  <c r="AD837" i="10" a="1"/>
  <c r="AD512" i="10" a="1"/>
  <c r="AD351" i="10" a="1"/>
  <c r="AD221" i="10" a="1"/>
  <c r="AD682" i="10" a="1"/>
  <c r="AD329" i="10" a="1"/>
  <c r="AD346" i="10" a="1"/>
  <c r="AD817" i="10" a="1"/>
  <c r="AD328" i="10" a="1"/>
  <c r="AD549" i="10" a="1"/>
  <c r="AD630" i="10" a="1"/>
  <c r="AD144" i="10" a="1"/>
  <c r="AD679" i="10" a="1"/>
  <c r="AD385" i="10" a="1"/>
  <c r="AD64" i="10" a="1"/>
  <c r="AD151" i="10" a="1"/>
  <c r="AD617" i="10" a="1"/>
  <c r="AD501" i="10" a="1"/>
  <c r="AD701" i="10" a="1"/>
  <c r="AD39" i="10" a="1"/>
  <c r="AD771" i="10" a="1"/>
  <c r="AD504" i="10" a="1"/>
  <c r="AD600" i="10" a="1"/>
  <c r="AD386" i="10" a="1"/>
  <c r="AD680" i="10" a="1"/>
  <c r="AD644" i="10" a="1"/>
  <c r="AD808" i="10" a="1"/>
  <c r="AD571" i="10" a="1"/>
  <c r="AD621" i="10" a="1"/>
  <c r="AD175" i="10" a="1"/>
  <c r="AD699" i="10" a="1"/>
  <c r="AD534" i="10" a="1"/>
  <c r="AD107" i="10" a="1"/>
  <c r="AD296" i="10" a="1"/>
  <c r="AD227" i="10" a="1"/>
  <c r="AD586" i="10" a="1"/>
  <c r="AD730" i="10" a="1"/>
  <c r="AD158" i="10" a="1"/>
  <c r="AD648" i="10" a="1"/>
  <c r="AD824" i="10" a="1"/>
  <c r="AD744" i="10" a="1"/>
  <c r="AD807" i="10" a="1"/>
  <c r="AD347" i="10" a="1"/>
  <c r="AD439" i="10" a="1"/>
  <c r="AD596" i="10" a="1"/>
  <c r="AD806" i="10" a="1"/>
  <c r="AD224" i="10" a="1"/>
  <c r="AD337" i="10" a="1"/>
  <c r="AD502" i="10" a="1"/>
  <c r="AD476" i="10" a="1"/>
  <c r="AD516" i="10" a="1"/>
  <c r="AD836" i="10" a="1"/>
  <c r="AD584" i="10" a="1"/>
  <c r="AD662" i="10" a="1"/>
  <c r="AD371" i="10" a="1"/>
  <c r="AD555" i="10" a="1"/>
  <c r="AD355" i="10" a="1"/>
  <c r="AD533" i="10" a="1"/>
  <c r="AD589" i="10" a="1"/>
  <c r="AD369" i="10" a="1"/>
  <c r="AD152" i="10" a="1"/>
  <c r="AD514" i="10" a="1"/>
  <c r="AD30" i="10" a="1"/>
  <c r="AD503" i="10" a="1"/>
  <c r="AD345" i="10" a="1"/>
  <c r="AD143" i="10" a="1"/>
  <c r="AD779" i="10" a="1"/>
  <c r="AD627" i="10" a="1"/>
  <c r="AD654" i="10" a="1"/>
  <c r="A7" i="34" l="1" a="1"/>
  <c r="A7" i="34" s="1"/>
  <c r="A6" i="34" a="1"/>
  <c r="A6" i="34" s="1"/>
  <c r="A12" i="34" a="1"/>
  <c r="A12" i="34" s="1"/>
  <c r="A28" i="34" a="1"/>
  <c r="A28" i="34" s="1"/>
  <c r="A44" i="34" a="1"/>
  <c r="A44" i="34" s="1"/>
  <c r="A60" i="34" a="1"/>
  <c r="A60" i="34" s="1"/>
  <c r="A76" i="34" a="1"/>
  <c r="A76" i="34" s="1"/>
  <c r="A92" i="34" a="1"/>
  <c r="A92" i="34" s="1"/>
  <c r="A108" i="34" a="1"/>
  <c r="A108" i="34" s="1"/>
  <c r="A124" i="34" a="1"/>
  <c r="A124" i="34" s="1"/>
  <c r="A140" i="34" a="1"/>
  <c r="A140" i="34" s="1"/>
  <c r="A156" i="34" a="1"/>
  <c r="A156" i="34" s="1"/>
  <c r="A172" i="34" a="1"/>
  <c r="A172" i="34" s="1"/>
  <c r="A188" i="34" a="1"/>
  <c r="A188" i="34" s="1"/>
  <c r="A204" i="34" a="1"/>
  <c r="A204" i="34" s="1"/>
  <c r="A220" i="34" a="1"/>
  <c r="A220" i="34" s="1"/>
  <c r="A236" i="34" a="1"/>
  <c r="A236" i="34" s="1"/>
  <c r="A252" i="34" a="1"/>
  <c r="A252" i="34" s="1"/>
  <c r="A268" i="34" a="1"/>
  <c r="A268" i="34" s="1"/>
  <c r="A284" i="34" a="1"/>
  <c r="A284" i="34" s="1"/>
  <c r="A300" i="34" a="1"/>
  <c r="A300" i="34" s="1"/>
  <c r="A316" i="34" a="1"/>
  <c r="A316" i="34" s="1"/>
  <c r="A332" i="34" a="1"/>
  <c r="A332" i="34" s="1"/>
  <c r="A13" i="34" a="1"/>
  <c r="A13" i="34" s="1"/>
  <c r="A18" i="34" a="1"/>
  <c r="A18" i="34" s="1"/>
  <c r="A23" i="34" a="1"/>
  <c r="A23" i="34" s="1"/>
  <c r="A29" i="34" a="1"/>
  <c r="A29" i="34" s="1"/>
  <c r="A34" i="34" a="1"/>
  <c r="A34" i="34" s="1"/>
  <c r="A39" i="34" a="1"/>
  <c r="A39" i="34" s="1"/>
  <c r="A45" i="34" a="1"/>
  <c r="A45" i="34" s="1"/>
  <c r="A50" i="34" a="1"/>
  <c r="A50" i="34" s="1"/>
  <c r="A55" i="34" a="1"/>
  <c r="A55" i="34" s="1"/>
  <c r="A61" i="34" a="1"/>
  <c r="A61" i="34" s="1"/>
  <c r="A66" i="34" a="1"/>
  <c r="A66" i="34" s="1"/>
  <c r="A71" i="34" a="1"/>
  <c r="A71" i="34" s="1"/>
  <c r="A77" i="34" a="1"/>
  <c r="A77" i="34" s="1"/>
  <c r="A82" i="34" a="1"/>
  <c r="A82" i="34" s="1"/>
  <c r="A87" i="34" a="1"/>
  <c r="A87" i="34" s="1"/>
  <c r="A93" i="34" a="1"/>
  <c r="A93" i="34" s="1"/>
  <c r="A98" i="34" a="1"/>
  <c r="A98" i="34" s="1"/>
  <c r="A103" i="34" a="1"/>
  <c r="A103" i="34" s="1"/>
  <c r="A109" i="34" a="1"/>
  <c r="A109" i="34" s="1"/>
  <c r="A114" i="34" a="1"/>
  <c r="A114" i="34" s="1"/>
  <c r="A119" i="34" a="1"/>
  <c r="A119" i="34" s="1"/>
  <c r="A125" i="34" a="1"/>
  <c r="A125" i="34" s="1"/>
  <c r="A130" i="34" a="1"/>
  <c r="A130" i="34" s="1"/>
  <c r="A8" i="34" a="1"/>
  <c r="A8" i="34" s="1"/>
  <c r="A24" i="34" a="1"/>
  <c r="A24" i="34" s="1"/>
  <c r="A40" i="34" a="1"/>
  <c r="A40" i="34" s="1"/>
  <c r="A56" i="34" a="1"/>
  <c r="A56" i="34" s="1"/>
  <c r="A72" i="34" a="1"/>
  <c r="A72" i="34" s="1"/>
  <c r="A88" i="34" a="1"/>
  <c r="A88" i="34" s="1"/>
  <c r="A104" i="34" a="1"/>
  <c r="A104" i="34" s="1"/>
  <c r="A120" i="34" a="1"/>
  <c r="A120" i="34" s="1"/>
  <c r="A136" i="34" a="1"/>
  <c r="A136" i="34" s="1"/>
  <c r="A152" i="34" a="1"/>
  <c r="A152" i="34" s="1"/>
  <c r="A168" i="34" a="1"/>
  <c r="A168" i="34" s="1"/>
  <c r="A184" i="34" a="1"/>
  <c r="A184" i="34" s="1"/>
  <c r="A200" i="34" a="1"/>
  <c r="A200" i="34" s="1"/>
  <c r="A216" i="34" a="1"/>
  <c r="A216" i="34" s="1"/>
  <c r="A232" i="34" a="1"/>
  <c r="A232" i="34" s="1"/>
  <c r="A248" i="34" a="1"/>
  <c r="A248" i="34" s="1"/>
  <c r="A264" i="34" a="1"/>
  <c r="A264" i="34" s="1"/>
  <c r="A280" i="34" a="1"/>
  <c r="A280" i="34" s="1"/>
  <c r="A296" i="34" a="1"/>
  <c r="A296" i="34" s="1"/>
  <c r="A312" i="34" a="1"/>
  <c r="A312" i="34" s="1"/>
  <c r="A328" i="34" a="1"/>
  <c r="A328" i="34" s="1"/>
  <c r="A344" i="34" a="1"/>
  <c r="A344" i="34" s="1"/>
  <c r="A9" i="34" a="1"/>
  <c r="A9" i="34" s="1"/>
  <c r="A14" i="34" a="1"/>
  <c r="A14" i="34" s="1"/>
  <c r="A19" i="34" a="1"/>
  <c r="A19" i="34" s="1"/>
  <c r="A25" i="34" a="1"/>
  <c r="A25" i="34" s="1"/>
  <c r="A30" i="34" a="1"/>
  <c r="A30" i="34" s="1"/>
  <c r="A35" i="34" a="1"/>
  <c r="A35" i="34" s="1"/>
  <c r="A41" i="34" a="1"/>
  <c r="A41" i="34" s="1"/>
  <c r="A46" i="34" a="1"/>
  <c r="A46" i="34" s="1"/>
  <c r="A51" i="34" a="1"/>
  <c r="A51" i="34" s="1"/>
  <c r="A57" i="34" a="1"/>
  <c r="A57" i="34" s="1"/>
  <c r="A62" i="34" a="1"/>
  <c r="A62" i="34" s="1"/>
  <c r="A67" i="34" a="1"/>
  <c r="A67" i="34" s="1"/>
  <c r="A73" i="34" a="1"/>
  <c r="A73" i="34" s="1"/>
  <c r="A78" i="34" a="1"/>
  <c r="A78" i="34" s="1"/>
  <c r="A83" i="34" a="1"/>
  <c r="A83" i="34" s="1"/>
  <c r="A89" i="34" a="1"/>
  <c r="A89" i="34" s="1"/>
  <c r="A94" i="34" a="1"/>
  <c r="A94" i="34" s="1"/>
  <c r="A99" i="34" a="1"/>
  <c r="A99" i="34" s="1"/>
  <c r="A105" i="34" a="1"/>
  <c r="A105" i="34" s="1"/>
  <c r="A110" i="34" a="1"/>
  <c r="A110" i="34" s="1"/>
  <c r="A115" i="34" a="1"/>
  <c r="A115" i="34" s="1"/>
  <c r="A121" i="34" a="1"/>
  <c r="A121" i="34" s="1"/>
  <c r="A126" i="34" a="1"/>
  <c r="A126" i="34" s="1"/>
  <c r="A131" i="34" a="1"/>
  <c r="A131" i="34" s="1"/>
  <c r="A137" i="34" a="1"/>
  <c r="A137" i="34" s="1"/>
  <c r="A142" i="34" a="1"/>
  <c r="A142" i="34" s="1"/>
  <c r="A147" i="34" a="1"/>
  <c r="A147" i="34" s="1"/>
  <c r="A153" i="34" a="1"/>
  <c r="A153" i="34" s="1"/>
  <c r="A20" i="34" a="1"/>
  <c r="A20" i="34" s="1"/>
  <c r="A36" i="34" a="1"/>
  <c r="A36" i="34" s="1"/>
  <c r="A52" i="34" a="1"/>
  <c r="A52" i="34" s="1"/>
  <c r="A68" i="34" a="1"/>
  <c r="A68" i="34" s="1"/>
  <c r="A84" i="34" a="1"/>
  <c r="A84" i="34" s="1"/>
  <c r="A100" i="34" a="1"/>
  <c r="A100" i="34" s="1"/>
  <c r="A116" i="34" a="1"/>
  <c r="A116" i="34" s="1"/>
  <c r="A132" i="34" a="1"/>
  <c r="A132" i="34" s="1"/>
  <c r="A148" i="34" a="1"/>
  <c r="A148" i="34" s="1"/>
  <c r="A164" i="34" a="1"/>
  <c r="A164" i="34" s="1"/>
  <c r="A180" i="34" a="1"/>
  <c r="A180" i="34" s="1"/>
  <c r="A196" i="34" a="1"/>
  <c r="A196" i="34" s="1"/>
  <c r="A212" i="34" a="1"/>
  <c r="A212" i="34" s="1"/>
  <c r="A228" i="34" a="1"/>
  <c r="A228" i="34" s="1"/>
  <c r="A244" i="34" a="1"/>
  <c r="A244" i="34" s="1"/>
  <c r="A260" i="34" a="1"/>
  <c r="A260" i="34" s="1"/>
  <c r="A276" i="34" a="1"/>
  <c r="A276" i="34" s="1"/>
  <c r="A292" i="34" a="1"/>
  <c r="A292" i="34" s="1"/>
  <c r="A308" i="34" a="1"/>
  <c r="A308" i="34" s="1"/>
  <c r="A324" i="34" a="1"/>
  <c r="A324" i="34" s="1"/>
  <c r="A340" i="34" a="1"/>
  <c r="A340" i="34" s="1"/>
  <c r="A10" i="34" a="1"/>
  <c r="A10" i="34" s="1"/>
  <c r="A15" i="34" a="1"/>
  <c r="A15" i="34" s="1"/>
  <c r="A21" i="34" a="1"/>
  <c r="A21" i="34" s="1"/>
  <c r="A26" i="34" a="1"/>
  <c r="A26" i="34" s="1"/>
  <c r="A31" i="34" a="1"/>
  <c r="A31" i="34" s="1"/>
  <c r="A37" i="34" a="1"/>
  <c r="A37" i="34" s="1"/>
  <c r="A42" i="34" a="1"/>
  <c r="A42" i="34" s="1"/>
  <c r="A47" i="34" a="1"/>
  <c r="A47" i="34" s="1"/>
  <c r="A53" i="34" a="1"/>
  <c r="A53" i="34" s="1"/>
  <c r="A58" i="34" a="1"/>
  <c r="A58" i="34" s="1"/>
  <c r="A63" i="34" a="1"/>
  <c r="A63" i="34" s="1"/>
  <c r="A11" i="34" a="1"/>
  <c r="A11" i="34" s="1"/>
  <c r="A17" i="34" a="1"/>
  <c r="A17" i="34" s="1"/>
  <c r="A22" i="34" a="1"/>
  <c r="A22" i="34" s="1"/>
  <c r="A27" i="34" a="1"/>
  <c r="A27" i="34" s="1"/>
  <c r="A33" i="34" a="1"/>
  <c r="A33" i="34" s="1"/>
  <c r="A38" i="34" a="1"/>
  <c r="A38" i="34" s="1"/>
  <c r="A43" i="34" a="1"/>
  <c r="A43" i="34" s="1"/>
  <c r="A49" i="34" a="1"/>
  <c r="A49" i="34" s="1"/>
  <c r="A54" i="34" a="1"/>
  <c r="A54" i="34" s="1"/>
  <c r="A59" i="34" a="1"/>
  <c r="A59" i="34" s="1"/>
  <c r="A65" i="34" a="1"/>
  <c r="A65" i="34" s="1"/>
  <c r="A70" i="34" a="1"/>
  <c r="A70" i="34" s="1"/>
  <c r="A75" i="34" a="1"/>
  <c r="A75" i="34" s="1"/>
  <c r="A81" i="34" a="1"/>
  <c r="A81" i="34" s="1"/>
  <c r="A86" i="34" a="1"/>
  <c r="A86" i="34" s="1"/>
  <c r="A91" i="34" a="1"/>
  <c r="A91" i="34" s="1"/>
  <c r="A97" i="34" a="1"/>
  <c r="A97" i="34" s="1"/>
  <c r="A102" i="34" a="1"/>
  <c r="A102" i="34" s="1"/>
  <c r="A107" i="34" a="1"/>
  <c r="A107" i="34" s="1"/>
  <c r="A113" i="34" a="1"/>
  <c r="A113" i="34" s="1"/>
  <c r="A118" i="34" a="1"/>
  <c r="A118" i="34" s="1"/>
  <c r="A123" i="34" a="1"/>
  <c r="A123" i="34" s="1"/>
  <c r="A80" i="34" a="1"/>
  <c r="A80" i="34" s="1"/>
  <c r="A138" i="34" a="1"/>
  <c r="A138" i="34" s="1"/>
  <c r="A149" i="34" a="1"/>
  <c r="A149" i="34" s="1"/>
  <c r="A158" i="34" a="1"/>
  <c r="A158" i="34" s="1"/>
  <c r="A166" i="34" a="1"/>
  <c r="A166" i="34" s="1"/>
  <c r="A175" i="34" a="1"/>
  <c r="A175" i="34" s="1"/>
  <c r="A183" i="34" a="1"/>
  <c r="A183" i="34" s="1"/>
  <c r="A192" i="34" a="1"/>
  <c r="A192" i="34" s="1"/>
  <c r="A201" i="34" a="1"/>
  <c r="A201" i="34" s="1"/>
  <c r="A209" i="34" a="1"/>
  <c r="A209" i="34" s="1"/>
  <c r="A218" i="34" a="1"/>
  <c r="A218" i="34" s="1"/>
  <c r="A226" i="34" a="1"/>
  <c r="A226" i="34" s="1"/>
  <c r="A243" i="34" a="1"/>
  <c r="A243" i="34" s="1"/>
  <c r="A251" i="34" a="1"/>
  <c r="A251" i="34" s="1"/>
  <c r="A261" i="34" a="1"/>
  <c r="A261" i="34" s="1"/>
  <c r="A269" i="34" a="1"/>
  <c r="A269" i="34" s="1"/>
  <c r="A286" i="34" a="1"/>
  <c r="A286" i="34" s="1"/>
  <c r="A294" i="34" a="1"/>
  <c r="A294" i="34" s="1"/>
  <c r="A303" i="34" a="1"/>
  <c r="A303" i="34" s="1"/>
  <c r="A311" i="34" a="1"/>
  <c r="A311" i="34" s="1"/>
  <c r="A320" i="34" a="1"/>
  <c r="A320" i="34" s="1"/>
  <c r="A329" i="34" a="1"/>
  <c r="A329" i="34" s="1"/>
  <c r="A337" i="34" a="1"/>
  <c r="A337" i="34" s="1"/>
  <c r="A343" i="34" a="1"/>
  <c r="A343" i="34" s="1"/>
  <c r="A349" i="34" a="1"/>
  <c r="A349" i="34" s="1"/>
  <c r="A354" i="34" a="1"/>
  <c r="A354" i="34" s="1"/>
  <c r="A363" i="34" a="1"/>
  <c r="A363" i="34" s="1"/>
  <c r="A372" i="34" a="1"/>
  <c r="A372" i="34" s="1"/>
  <c r="A381" i="34" a="1"/>
  <c r="A381" i="34" s="1"/>
  <c r="A386" i="34" a="1"/>
  <c r="A386" i="34" s="1"/>
  <c r="A395" i="34" a="1"/>
  <c r="A395" i="34" s="1"/>
  <c r="A404" i="34" a="1"/>
  <c r="A404" i="34" s="1"/>
  <c r="A413" i="34" a="1"/>
  <c r="A413" i="34" s="1"/>
  <c r="A418" i="34" a="1"/>
  <c r="A418" i="34" s="1"/>
  <c r="A427" i="34" a="1"/>
  <c r="A427" i="34" s="1"/>
  <c r="A440" i="34" a="1"/>
  <c r="A440" i="34" s="1"/>
  <c r="A448" i="34" a="1"/>
  <c r="A448" i="34" s="1"/>
  <c r="A456" i="34" a="1"/>
  <c r="A456" i="34" s="1"/>
  <c r="A464" i="34" a="1"/>
  <c r="A464" i="34" s="1"/>
  <c r="A472" i="34" a="1"/>
  <c r="A472" i="34" s="1"/>
  <c r="A480" i="34" a="1"/>
  <c r="A480" i="34" s="1"/>
  <c r="A488" i="34" a="1"/>
  <c r="A488" i="34" s="1"/>
  <c r="A496" i="34" a="1"/>
  <c r="A496" i="34" s="1"/>
  <c r="A504" i="34" a="1"/>
  <c r="A504" i="34" s="1"/>
  <c r="A358" i="34" a="1"/>
  <c r="A358" i="34" s="1"/>
  <c r="A417" i="34" a="1"/>
  <c r="A417" i="34" s="1"/>
  <c r="A455" i="34" a="1"/>
  <c r="A455" i="34" s="1"/>
  <c r="A483" i="34" a="1"/>
  <c r="A483" i="34" s="1"/>
  <c r="A16" i="34" a="1"/>
  <c r="A16" i="34" s="1"/>
  <c r="A85" i="34" a="1"/>
  <c r="A85" i="34" s="1"/>
  <c r="A106" i="34" a="1"/>
  <c r="A106" i="34" s="1"/>
  <c r="A127" i="34" a="1"/>
  <c r="A127" i="34" s="1"/>
  <c r="A159" i="34" a="1"/>
  <c r="A159" i="34" s="1"/>
  <c r="A167" i="34" a="1"/>
  <c r="A167" i="34" s="1"/>
  <c r="A176" i="34" a="1"/>
  <c r="A176" i="34" s="1"/>
  <c r="A185" i="34" a="1"/>
  <c r="A185" i="34" s="1"/>
  <c r="A193" i="34" a="1"/>
  <c r="A193" i="34" s="1"/>
  <c r="A202" i="34" a="1"/>
  <c r="A202" i="34" s="1"/>
  <c r="A210" i="34" a="1"/>
  <c r="A210" i="34" s="1"/>
  <c r="A227" i="34" a="1"/>
  <c r="A227" i="34" s="1"/>
  <c r="A235" i="34" a="1"/>
  <c r="A235" i="34" s="1"/>
  <c r="A245" i="34" a="1"/>
  <c r="A245" i="34" s="1"/>
  <c r="A253" i="34" a="1"/>
  <c r="A253" i="34" s="1"/>
  <c r="A270" i="34" a="1"/>
  <c r="A270" i="34" s="1"/>
  <c r="A278" i="34" a="1"/>
  <c r="A278" i="34" s="1"/>
  <c r="A287" i="34" a="1"/>
  <c r="A287" i="34" s="1"/>
  <c r="A295" i="34" a="1"/>
  <c r="A295" i="34" s="1"/>
  <c r="A304" i="34" a="1"/>
  <c r="A304" i="34" s="1"/>
  <c r="A313" i="34" a="1"/>
  <c r="A313" i="34" s="1"/>
  <c r="A321" i="34" a="1"/>
  <c r="A321" i="34" s="1"/>
  <c r="A330" i="34" a="1"/>
  <c r="A330" i="34" s="1"/>
  <c r="A345" i="34" a="1"/>
  <c r="A345" i="34" s="1"/>
  <c r="A350" i="34" a="1"/>
  <c r="A350" i="34" s="1"/>
  <c r="A359" i="34" a="1"/>
  <c r="A359" i="34" s="1"/>
  <c r="A368" i="34" a="1"/>
  <c r="A368" i="34" s="1"/>
  <c r="A377" i="34" a="1"/>
  <c r="A377" i="34" s="1"/>
  <c r="A382" i="34" a="1"/>
  <c r="A382" i="34" s="1"/>
  <c r="A391" i="34" a="1"/>
  <c r="A391" i="34" s="1"/>
  <c r="A400" i="34" a="1"/>
  <c r="A400" i="34" s="1"/>
  <c r="A409" i="34" a="1"/>
  <c r="A409" i="34" s="1"/>
  <c r="A414" i="34" a="1"/>
  <c r="A414" i="34" s="1"/>
  <c r="A423" i="34" a="1"/>
  <c r="A423" i="34" s="1"/>
  <c r="A432" i="34" a="1"/>
  <c r="A432" i="34" s="1"/>
  <c r="A436" i="34" a="1"/>
  <c r="A436" i="34" s="1"/>
  <c r="A444" i="34" a="1"/>
  <c r="A444" i="34" s="1"/>
  <c r="A452" i="34" a="1"/>
  <c r="A452" i="34" s="1"/>
  <c r="A460" i="34" a="1"/>
  <c r="A460" i="34" s="1"/>
  <c r="A468" i="34" a="1"/>
  <c r="A468" i="34" s="1"/>
  <c r="A476" i="34" a="1"/>
  <c r="A476" i="34" s="1"/>
  <c r="A484" i="34" a="1"/>
  <c r="A484" i="34" s="1"/>
  <c r="A492" i="34" a="1"/>
  <c r="A492" i="34" s="1"/>
  <c r="A500" i="34" a="1"/>
  <c r="A500" i="34" s="1"/>
  <c r="A319" i="34" a="1"/>
  <c r="A319" i="34" s="1"/>
  <c r="A390" i="34" a="1"/>
  <c r="A390" i="34" s="1"/>
  <c r="A439" i="34" a="1"/>
  <c r="A439" i="34" s="1"/>
  <c r="A467" i="34" a="1"/>
  <c r="A467" i="34" s="1"/>
  <c r="A495" i="34" a="1"/>
  <c r="A495" i="34" s="1"/>
  <c r="A64" i="34" a="1"/>
  <c r="A64" i="34" s="1"/>
  <c r="A128" i="34" a="1"/>
  <c r="A128" i="34" s="1"/>
  <c r="A139" i="34" a="1"/>
  <c r="A139" i="34" s="1"/>
  <c r="A150" i="34" a="1"/>
  <c r="A150" i="34" s="1"/>
  <c r="A160" i="34" a="1"/>
  <c r="A160" i="34" s="1"/>
  <c r="A169" i="34" a="1"/>
  <c r="A169" i="34" s="1"/>
  <c r="A177" i="34" a="1"/>
  <c r="A177" i="34" s="1"/>
  <c r="A186" i="34" a="1"/>
  <c r="A186" i="34" s="1"/>
  <c r="A194" i="34" a="1"/>
  <c r="A194" i="34" s="1"/>
  <c r="A211" i="34" a="1"/>
  <c r="A211" i="34" s="1"/>
  <c r="A219" i="34" a="1"/>
  <c r="A219" i="34" s="1"/>
  <c r="A229" i="34" a="1"/>
  <c r="A229" i="34" s="1"/>
  <c r="A237" i="34" a="1"/>
  <c r="A237" i="34" s="1"/>
  <c r="A254" i="34" a="1"/>
  <c r="A254" i="34" s="1"/>
  <c r="A262" i="34" a="1"/>
  <c r="A262" i="34" s="1"/>
  <c r="A271" i="34" a="1"/>
  <c r="A271" i="34" s="1"/>
  <c r="A279" i="34" a="1"/>
  <c r="A279" i="34" s="1"/>
  <c r="A288" i="34" a="1"/>
  <c r="A288" i="34" s="1"/>
  <c r="A297" i="34" a="1"/>
  <c r="A297" i="34" s="1"/>
  <c r="A305" i="34" a="1"/>
  <c r="A305" i="34" s="1"/>
  <c r="A314" i="34" a="1"/>
  <c r="A314" i="34" s="1"/>
  <c r="A322" i="34" a="1"/>
  <c r="A322" i="34" s="1"/>
  <c r="A338" i="34" a="1"/>
  <c r="A338" i="34" s="1"/>
  <c r="A346" i="34" a="1"/>
  <c r="A346" i="34" s="1"/>
  <c r="A355" i="34" a="1"/>
  <c r="A355" i="34" s="1"/>
  <c r="A364" i="34" a="1"/>
  <c r="A364" i="34" s="1"/>
  <c r="A373" i="34" a="1"/>
  <c r="A373" i="34" s="1"/>
  <c r="A378" i="34" a="1"/>
  <c r="A378" i="34" s="1"/>
  <c r="A387" i="34" a="1"/>
  <c r="A387" i="34" s="1"/>
  <c r="A396" i="34" a="1"/>
  <c r="A396" i="34" s="1"/>
  <c r="A405" i="34" a="1"/>
  <c r="A405" i="34" s="1"/>
  <c r="A410" i="34" a="1"/>
  <c r="A410" i="34" s="1"/>
  <c r="A419" i="34" a="1"/>
  <c r="A419" i="34" s="1"/>
  <c r="A428" i="34" a="1"/>
  <c r="A428" i="34" s="1"/>
  <c r="A477" i="34" a="1"/>
  <c r="A477" i="34" s="1"/>
  <c r="A485" i="34" a="1"/>
  <c r="A485" i="34" s="1"/>
  <c r="A493" i="34" a="1"/>
  <c r="A493" i="34" s="1"/>
  <c r="A501" i="34" a="1"/>
  <c r="A501" i="34" s="1"/>
  <c r="A486" i="34" a="1"/>
  <c r="A486" i="34" s="1"/>
  <c r="A502" i="34" a="1"/>
  <c r="A502" i="34" s="1"/>
  <c r="A174" i="34" a="1"/>
  <c r="A174" i="34" s="1"/>
  <c r="A217" i="34" a="1"/>
  <c r="A217" i="34" s="1"/>
  <c r="A277" i="34" a="1"/>
  <c r="A277" i="34" s="1"/>
  <c r="A336" i="34" a="1"/>
  <c r="A336" i="34" s="1"/>
  <c r="A399" i="34" a="1"/>
  <c r="A399" i="34" s="1"/>
  <c r="A443" i="34" a="1"/>
  <c r="A443" i="34" s="1"/>
  <c r="A475" i="34" a="1"/>
  <c r="A475" i="34" s="1"/>
  <c r="A503" i="34" a="1"/>
  <c r="A503" i="34" s="1"/>
  <c r="A69" i="34" a="1"/>
  <c r="A69" i="34" s="1"/>
  <c r="A90" i="34" a="1"/>
  <c r="A90" i="34" s="1"/>
  <c r="A111" i="34" a="1"/>
  <c r="A111" i="34" s="1"/>
  <c r="A129" i="34" a="1"/>
  <c r="A129" i="34" s="1"/>
  <c r="A141" i="34" a="1"/>
  <c r="A141" i="34" s="1"/>
  <c r="A151" i="34" a="1"/>
  <c r="A151" i="34" s="1"/>
  <c r="A161" i="34" a="1"/>
  <c r="A161" i="34" s="1"/>
  <c r="A170" i="34" a="1"/>
  <c r="A170" i="34" s="1"/>
  <c r="A178" i="34" a="1"/>
  <c r="A178" i="34" s="1"/>
  <c r="A195" i="34" a="1"/>
  <c r="A195" i="34" s="1"/>
  <c r="A203" i="34" a="1"/>
  <c r="A203" i="34" s="1"/>
  <c r="A213" i="34" a="1"/>
  <c r="A213" i="34" s="1"/>
  <c r="A221" i="34" a="1"/>
  <c r="A221" i="34" s="1"/>
  <c r="A238" i="34" a="1"/>
  <c r="A238" i="34" s="1"/>
  <c r="A246" i="34" a="1"/>
  <c r="A246" i="34" s="1"/>
  <c r="A255" i="34" a="1"/>
  <c r="A255" i="34" s="1"/>
  <c r="A263" i="34" a="1"/>
  <c r="A263" i="34" s="1"/>
  <c r="A272" i="34" a="1"/>
  <c r="A272" i="34" s="1"/>
  <c r="A281" i="34" a="1"/>
  <c r="A281" i="34" s="1"/>
  <c r="A289" i="34" a="1"/>
  <c r="A289" i="34" s="1"/>
  <c r="A298" i="34" a="1"/>
  <c r="A298" i="34" s="1"/>
  <c r="A306" i="34" a="1"/>
  <c r="A306" i="34" s="1"/>
  <c r="A323" i="34" a="1"/>
  <c r="A323" i="34" s="1"/>
  <c r="A331" i="34" a="1"/>
  <c r="A331" i="34" s="1"/>
  <c r="A339" i="34" a="1"/>
  <c r="A339" i="34" s="1"/>
  <c r="A351" i="34" a="1"/>
  <c r="A351" i="34" s="1"/>
  <c r="A360" i="34" a="1"/>
  <c r="A360" i="34" s="1"/>
  <c r="A369" i="34" a="1"/>
  <c r="A369" i="34" s="1"/>
  <c r="A374" i="34" a="1"/>
  <c r="A374" i="34" s="1"/>
  <c r="A383" i="34" a="1"/>
  <c r="A383" i="34" s="1"/>
  <c r="A392" i="34" a="1"/>
  <c r="A392" i="34" s="1"/>
  <c r="A401" i="34" a="1"/>
  <c r="A401" i="34" s="1"/>
  <c r="A406" i="34" a="1"/>
  <c r="A406" i="34" s="1"/>
  <c r="A415" i="34" a="1"/>
  <c r="A415" i="34" s="1"/>
  <c r="A424" i="34" a="1"/>
  <c r="A424" i="34" s="1"/>
  <c r="A433" i="34" a="1"/>
  <c r="A433" i="34" s="1"/>
  <c r="A437" i="34" a="1"/>
  <c r="A437" i="34" s="1"/>
  <c r="A441" i="34" a="1"/>
  <c r="A441" i="34" s="1"/>
  <c r="A445" i="34" a="1"/>
  <c r="A445" i="34" s="1"/>
  <c r="A449" i="34" a="1"/>
  <c r="A449" i="34" s="1"/>
  <c r="A453" i="34" a="1"/>
  <c r="A453" i="34" s="1"/>
  <c r="A457" i="34" a="1"/>
  <c r="A457" i="34" s="1"/>
  <c r="A461" i="34" a="1"/>
  <c r="A461" i="34" s="1"/>
  <c r="A465" i="34" a="1"/>
  <c r="A465" i="34" s="1"/>
  <c r="A469" i="34" a="1"/>
  <c r="A469" i="34" s="1"/>
  <c r="A473" i="34" a="1"/>
  <c r="A473" i="34" s="1"/>
  <c r="A481" i="34" a="1"/>
  <c r="A481" i="34" s="1"/>
  <c r="A489" i="34" a="1"/>
  <c r="A489" i="34" s="1"/>
  <c r="A497" i="34" a="1"/>
  <c r="A497" i="34" s="1"/>
  <c r="A470" i="34" a="1"/>
  <c r="A470" i="34" s="1"/>
  <c r="A482" i="34" a="1"/>
  <c r="A482" i="34" s="1"/>
  <c r="A498" i="34" a="1"/>
  <c r="A498" i="34" s="1"/>
  <c r="A157" i="34" a="1"/>
  <c r="A157" i="34" s="1"/>
  <c r="A191" i="34" a="1"/>
  <c r="A191" i="34" s="1"/>
  <c r="A225" i="34" a="1"/>
  <c r="A225" i="34" s="1"/>
  <c r="A267" i="34" a="1"/>
  <c r="A267" i="34" s="1"/>
  <c r="A327" i="34" a="1"/>
  <c r="A327" i="34" s="1"/>
  <c r="A385" i="34" a="1"/>
  <c r="A385" i="34" s="1"/>
  <c r="A422" i="34" a="1"/>
  <c r="A422" i="34" s="1"/>
  <c r="A447" i="34" a="1"/>
  <c r="A447" i="34" s="1"/>
  <c r="A471" i="34" a="1"/>
  <c r="A471" i="34" s="1"/>
  <c r="A499" i="34" a="1"/>
  <c r="A499" i="34" s="1"/>
  <c r="A32" i="34" a="1"/>
  <c r="A32" i="34" s="1"/>
  <c r="A112" i="34" a="1"/>
  <c r="A112" i="34" s="1"/>
  <c r="A133" i="34" a="1"/>
  <c r="A133" i="34" s="1"/>
  <c r="A143" i="34" a="1"/>
  <c r="A143" i="34" s="1"/>
  <c r="A154" i="34" a="1"/>
  <c r="A154" i="34" s="1"/>
  <c r="A162" i="34" a="1"/>
  <c r="A162" i="34" s="1"/>
  <c r="A179" i="34" a="1"/>
  <c r="A179" i="34" s="1"/>
  <c r="A187" i="34" a="1"/>
  <c r="A187" i="34" s="1"/>
  <c r="A197" i="34" a="1"/>
  <c r="A197" i="34" s="1"/>
  <c r="A205" i="34" a="1"/>
  <c r="A205" i="34" s="1"/>
  <c r="A222" i="34" a="1"/>
  <c r="A222" i="34" s="1"/>
  <c r="A230" i="34" a="1"/>
  <c r="A230" i="34" s="1"/>
  <c r="A239" i="34" a="1"/>
  <c r="A239" i="34" s="1"/>
  <c r="A247" i="34" a="1"/>
  <c r="A247" i="34" s="1"/>
  <c r="A256" i="34" a="1"/>
  <c r="A256" i="34" s="1"/>
  <c r="A265" i="34" a="1"/>
  <c r="A265" i="34" s="1"/>
  <c r="A273" i="34" a="1"/>
  <c r="A273" i="34" s="1"/>
  <c r="A282" i="34" a="1"/>
  <c r="A282" i="34" s="1"/>
  <c r="A290" i="34" a="1"/>
  <c r="A290" i="34" s="1"/>
  <c r="A307" i="34" a="1"/>
  <c r="A307" i="34" s="1"/>
  <c r="A315" i="34" a="1"/>
  <c r="A315" i="34" s="1"/>
  <c r="A325" i="34" a="1"/>
  <c r="A325" i="34" s="1"/>
  <c r="A333" i="34" a="1"/>
  <c r="A333" i="34" s="1"/>
  <c r="A341" i="34" a="1"/>
  <c r="A341" i="34" s="1"/>
  <c r="A347" i="34" a="1"/>
  <c r="A347" i="34" s="1"/>
  <c r="A356" i="34" a="1"/>
  <c r="A356" i="34" s="1"/>
  <c r="A365" i="34" a="1"/>
  <c r="A365" i="34" s="1"/>
  <c r="A370" i="34" a="1"/>
  <c r="A370" i="34" s="1"/>
  <c r="A379" i="34" a="1"/>
  <c r="A379" i="34" s="1"/>
  <c r="A388" i="34" a="1"/>
  <c r="A388" i="34" s="1"/>
  <c r="A397" i="34" a="1"/>
  <c r="A397" i="34" s="1"/>
  <c r="A402" i="34" a="1"/>
  <c r="A402" i="34" s="1"/>
  <c r="A411" i="34" a="1"/>
  <c r="A411" i="34" s="1"/>
  <c r="A420" i="34" a="1"/>
  <c r="A420" i="34" s="1"/>
  <c r="A429" i="34" a="1"/>
  <c r="A429" i="34" s="1"/>
  <c r="A446" i="34" a="1"/>
  <c r="A446" i="34" s="1"/>
  <c r="A454" i="34" a="1"/>
  <c r="A454" i="34" s="1"/>
  <c r="A462" i="34" a="1"/>
  <c r="A462" i="34" s="1"/>
  <c r="A474" i="34" a="1"/>
  <c r="A474" i="34" s="1"/>
  <c r="A490" i="34" a="1"/>
  <c r="A490" i="34" s="1"/>
  <c r="A122" i="34" a="1"/>
  <c r="A122" i="34" s="1"/>
  <c r="A182" i="34" a="1"/>
  <c r="A182" i="34" s="1"/>
  <c r="A234" i="34" a="1"/>
  <c r="A234" i="34" s="1"/>
  <c r="A285" i="34" a="1"/>
  <c r="A285" i="34" s="1"/>
  <c r="A353" i="34" a="1"/>
  <c r="A353" i="34" s="1"/>
  <c r="A408" i="34" a="1"/>
  <c r="A408" i="34" s="1"/>
  <c r="A451" i="34" a="1"/>
  <c r="A451" i="34" s="1"/>
  <c r="A479" i="34" a="1"/>
  <c r="A479" i="34" s="1"/>
  <c r="A74" i="34" a="1"/>
  <c r="A74" i="34" s="1"/>
  <c r="A95" i="34" a="1"/>
  <c r="A95" i="34" s="1"/>
  <c r="A117" i="34" a="1"/>
  <c r="A117" i="34" s="1"/>
  <c r="A144" i="34" a="1"/>
  <c r="A144" i="34" s="1"/>
  <c r="A163" i="34" a="1"/>
  <c r="A163" i="34" s="1"/>
  <c r="A171" i="34" a="1"/>
  <c r="A171" i="34" s="1"/>
  <c r="A181" i="34" a="1"/>
  <c r="A181" i="34" s="1"/>
  <c r="A189" i="34" a="1"/>
  <c r="A189" i="34" s="1"/>
  <c r="A206" i="34" a="1"/>
  <c r="A206" i="34" s="1"/>
  <c r="A214" i="34" a="1"/>
  <c r="A214" i="34" s="1"/>
  <c r="A223" i="34" a="1"/>
  <c r="A223" i="34" s="1"/>
  <c r="A231" i="34" a="1"/>
  <c r="A231" i="34" s="1"/>
  <c r="A240" i="34" a="1"/>
  <c r="A240" i="34" s="1"/>
  <c r="A249" i="34" a="1"/>
  <c r="A249" i="34" s="1"/>
  <c r="A257" i="34" a="1"/>
  <c r="A257" i="34" s="1"/>
  <c r="A266" i="34" a="1"/>
  <c r="A266" i="34" s="1"/>
  <c r="A274" i="34" a="1"/>
  <c r="A274" i="34" s="1"/>
  <c r="A291" i="34" a="1"/>
  <c r="A291" i="34" s="1"/>
  <c r="A299" i="34" a="1"/>
  <c r="A299" i="34" s="1"/>
  <c r="A309" i="34" a="1"/>
  <c r="A309" i="34" s="1"/>
  <c r="A317" i="34" a="1"/>
  <c r="A317" i="34" s="1"/>
  <c r="A334" i="34" a="1"/>
  <c r="A334" i="34" s="1"/>
  <c r="A352" i="34" a="1"/>
  <c r="A352" i="34" s="1"/>
  <c r="A361" i="34" a="1"/>
  <c r="A361" i="34" s="1"/>
  <c r="A366" i="34" a="1"/>
  <c r="A366" i="34" s="1"/>
  <c r="A375" i="34" a="1"/>
  <c r="A375" i="34" s="1"/>
  <c r="A384" i="34" a="1"/>
  <c r="A384" i="34" s="1"/>
  <c r="A393" i="34" a="1"/>
  <c r="A393" i="34" s="1"/>
  <c r="A398" i="34" a="1"/>
  <c r="A398" i="34" s="1"/>
  <c r="A407" i="34" a="1"/>
  <c r="A407" i="34" s="1"/>
  <c r="A416" i="34" a="1"/>
  <c r="A416" i="34" s="1"/>
  <c r="A425" i="34" a="1"/>
  <c r="A425" i="34" s="1"/>
  <c r="A430" i="34" a="1"/>
  <c r="A430" i="34" s="1"/>
  <c r="A434" i="34" a="1"/>
  <c r="A434" i="34" s="1"/>
  <c r="A438" i="34" a="1"/>
  <c r="A438" i="34" s="1"/>
  <c r="A442" i="34" a="1"/>
  <c r="A442" i="34" s="1"/>
  <c r="A450" i="34" a="1"/>
  <c r="A450" i="34" s="1"/>
  <c r="A458" i="34" a="1"/>
  <c r="A458" i="34" s="1"/>
  <c r="A466" i="34" a="1"/>
  <c r="A466" i="34" s="1"/>
  <c r="A478" i="34" a="1"/>
  <c r="A478" i="34" s="1"/>
  <c r="A494" i="34" a="1"/>
  <c r="A494" i="34" s="1"/>
  <c r="A146" i="34" a="1"/>
  <c r="A146" i="34" s="1"/>
  <c r="A208" i="34" a="1"/>
  <c r="A208" i="34" s="1"/>
  <c r="A259" i="34" a="1"/>
  <c r="A259" i="34" s="1"/>
  <c r="A302" i="34" a="1"/>
  <c r="A302" i="34" s="1"/>
  <c r="A367" i="34" a="1"/>
  <c r="A367" i="34" s="1"/>
  <c r="A431" i="34" a="1"/>
  <c r="A431" i="34" s="1"/>
  <c r="A459" i="34" a="1"/>
  <c r="A459" i="34" s="1"/>
  <c r="A487" i="34" a="1"/>
  <c r="A487" i="34" s="1"/>
  <c r="A96" i="34" a="1"/>
  <c r="A96" i="34" s="1"/>
  <c r="A134" i="34" a="1"/>
  <c r="A134" i="34" s="1"/>
  <c r="A145" i="34" a="1"/>
  <c r="A145" i="34" s="1"/>
  <c r="A155" i="34" a="1"/>
  <c r="A155" i="34" s="1"/>
  <c r="A165" i="34" a="1"/>
  <c r="A165" i="34" s="1"/>
  <c r="A173" i="34" a="1"/>
  <c r="A173" i="34" s="1"/>
  <c r="A190" i="34" a="1"/>
  <c r="A190" i="34" s="1"/>
  <c r="A198" i="34" a="1"/>
  <c r="A198" i="34" s="1"/>
  <c r="A207" i="34" a="1"/>
  <c r="A207" i="34" s="1"/>
  <c r="A215" i="34" a="1"/>
  <c r="A215" i="34" s="1"/>
  <c r="A224" i="34" a="1"/>
  <c r="A224" i="34" s="1"/>
  <c r="A233" i="34" a="1"/>
  <c r="A233" i="34" s="1"/>
  <c r="A241" i="34" a="1"/>
  <c r="A241" i="34" s="1"/>
  <c r="A250" i="34" a="1"/>
  <c r="A250" i="34" s="1"/>
  <c r="A258" i="34" a="1"/>
  <c r="A258" i="34" s="1"/>
  <c r="A275" i="34" a="1"/>
  <c r="A275" i="34" s="1"/>
  <c r="A283" i="34" a="1"/>
  <c r="A283" i="34" s="1"/>
  <c r="A293" i="34" a="1"/>
  <c r="A293" i="34" s="1"/>
  <c r="A301" i="34" a="1"/>
  <c r="A301" i="34" s="1"/>
  <c r="A318" i="34" a="1"/>
  <c r="A318" i="34" s="1"/>
  <c r="A326" i="34" a="1"/>
  <c r="A326" i="34" s="1"/>
  <c r="A335" i="34" a="1"/>
  <c r="A335" i="34" s="1"/>
  <c r="A342" i="34" a="1"/>
  <c r="A342" i="34" s="1"/>
  <c r="A348" i="34" a="1"/>
  <c r="A348" i="34" s="1"/>
  <c r="A357" i="34" a="1"/>
  <c r="A357" i="34" s="1"/>
  <c r="A362" i="34" a="1"/>
  <c r="A362" i="34" s="1"/>
  <c r="A371" i="34" a="1"/>
  <c r="A371" i="34" s="1"/>
  <c r="A380" i="34" a="1"/>
  <c r="A380" i="34" s="1"/>
  <c r="A389" i="34" a="1"/>
  <c r="A389" i="34" s="1"/>
  <c r="A394" i="34" a="1"/>
  <c r="A394" i="34" s="1"/>
  <c r="A403" i="34" a="1"/>
  <c r="A403" i="34" s="1"/>
  <c r="A412" i="34" a="1"/>
  <c r="A412" i="34" s="1"/>
  <c r="A421" i="34" a="1"/>
  <c r="A421" i="34" s="1"/>
  <c r="A426" i="34" a="1"/>
  <c r="A426" i="34" s="1"/>
  <c r="A48" i="34" a="1"/>
  <c r="A48" i="34" s="1"/>
  <c r="A79" i="34" a="1"/>
  <c r="A79" i="34" s="1"/>
  <c r="A101" i="34" a="1"/>
  <c r="A101" i="34" s="1"/>
  <c r="A135" i="34" a="1"/>
  <c r="A135" i="34" s="1"/>
  <c r="A199" i="34" a="1"/>
  <c r="A199" i="34" s="1"/>
  <c r="A242" i="34" a="1"/>
  <c r="A242" i="34" s="1"/>
  <c r="A310" i="34" a="1"/>
  <c r="A310" i="34" s="1"/>
  <c r="A376" i="34" a="1"/>
  <c r="A376" i="34" s="1"/>
  <c r="A435" i="34" a="1"/>
  <c r="A435" i="34" s="1"/>
  <c r="A463" i="34" a="1"/>
  <c r="A463" i="34" s="1"/>
  <c r="A491" i="34" a="1"/>
  <c r="A491" i="34" s="1"/>
  <c r="A5" i="34" a="1"/>
  <c r="A5" i="34" s="1"/>
  <c r="A7" i="32" a="1"/>
  <c r="A7" i="32" s="1"/>
  <c r="A8" i="32" a="1"/>
  <c r="A8" i="32" s="1"/>
  <c r="A6" i="32" a="1"/>
  <c r="A6" i="32" s="1"/>
  <c r="A13" i="32" a="1"/>
  <c r="A13" i="32" s="1"/>
  <c r="A18" i="32" a="1"/>
  <c r="A18" i="32" s="1"/>
  <c r="A23" i="32" a="1"/>
  <c r="A23" i="32" s="1"/>
  <c r="A29" i="32" a="1"/>
  <c r="A29" i="32" s="1"/>
  <c r="A34" i="32" a="1"/>
  <c r="A34" i="32" s="1"/>
  <c r="A39" i="32" a="1"/>
  <c r="A39" i="32" s="1"/>
  <c r="A45" i="32" a="1"/>
  <c r="A45" i="32" s="1"/>
  <c r="A50" i="32" a="1"/>
  <c r="A50" i="32" s="1"/>
  <c r="A55" i="32" a="1"/>
  <c r="A55" i="32" s="1"/>
  <c r="A61" i="32" a="1"/>
  <c r="A61" i="32" s="1"/>
  <c r="A66" i="32" a="1"/>
  <c r="A66" i="32" s="1"/>
  <c r="A71" i="32" a="1"/>
  <c r="A71" i="32" s="1"/>
  <c r="A77" i="32" a="1"/>
  <c r="A77" i="32" s="1"/>
  <c r="A82" i="32" a="1"/>
  <c r="A82" i="32" s="1"/>
  <c r="A87" i="32" a="1"/>
  <c r="A87" i="32" s="1"/>
  <c r="A93" i="32" a="1"/>
  <c r="A93" i="32" s="1"/>
  <c r="A98" i="32" a="1"/>
  <c r="A98" i="32" s="1"/>
  <c r="A103" i="32" a="1"/>
  <c r="A103" i="32" s="1"/>
  <c r="A109" i="32" a="1"/>
  <c r="A109" i="32" s="1"/>
  <c r="A114" i="32" a="1"/>
  <c r="A114" i="32" s="1"/>
  <c r="A24" i="32" a="1"/>
  <c r="A24" i="32" s="1"/>
  <c r="A40" i="32" a="1"/>
  <c r="A40" i="32" s="1"/>
  <c r="A56" i="32" a="1"/>
  <c r="A56" i="32" s="1"/>
  <c r="A72" i="32" a="1"/>
  <c r="A72" i="32" s="1"/>
  <c r="A88" i="32" a="1"/>
  <c r="A88" i="32" s="1"/>
  <c r="A104" i="32" a="1"/>
  <c r="A104" i="32" s="1"/>
  <c r="A120" i="32" a="1"/>
  <c r="A120" i="32" s="1"/>
  <c r="A136" i="32" a="1"/>
  <c r="A136" i="32" s="1"/>
  <c r="A152" i="32" a="1"/>
  <c r="A152" i="32" s="1"/>
  <c r="A168" i="32" a="1"/>
  <c r="A168" i="32" s="1"/>
  <c r="A184" i="32" a="1"/>
  <c r="A184" i="32" s="1"/>
  <c r="A200" i="32" a="1"/>
  <c r="A200" i="32" s="1"/>
  <c r="A216" i="32" a="1"/>
  <c r="A216" i="32" s="1"/>
  <c r="A232" i="32" a="1"/>
  <c r="A232" i="32" s="1"/>
  <c r="A248" i="32" a="1"/>
  <c r="A248" i="32" s="1"/>
  <c r="A264" i="32" a="1"/>
  <c r="A264" i="32" s="1"/>
  <c r="A280" i="32" a="1"/>
  <c r="A280" i="32" s="1"/>
  <c r="A296" i="32" a="1"/>
  <c r="A296" i="32" s="1"/>
  <c r="A312" i="32" a="1"/>
  <c r="A312" i="32" s="1"/>
  <c r="A328" i="32" a="1"/>
  <c r="A328" i="32" s="1"/>
  <c r="A344" i="32" a="1"/>
  <c r="A344" i="32" s="1"/>
  <c r="A9" i="32" a="1"/>
  <c r="A9" i="32" s="1"/>
  <c r="A14" i="32" a="1"/>
  <c r="A14" i="32" s="1"/>
  <c r="A19" i="32" a="1"/>
  <c r="A19" i="32" s="1"/>
  <c r="A25" i="32" a="1"/>
  <c r="A25" i="32" s="1"/>
  <c r="A30" i="32" a="1"/>
  <c r="A30" i="32" s="1"/>
  <c r="A35" i="32" a="1"/>
  <c r="A35" i="32" s="1"/>
  <c r="A41" i="32" a="1"/>
  <c r="A41" i="32" s="1"/>
  <c r="A46" i="32" a="1"/>
  <c r="A46" i="32" s="1"/>
  <c r="A51" i="32" a="1"/>
  <c r="A51" i="32" s="1"/>
  <c r="A57" i="32" a="1"/>
  <c r="A57" i="32" s="1"/>
  <c r="A62" i="32" a="1"/>
  <c r="A62" i="32" s="1"/>
  <c r="A67" i="32" a="1"/>
  <c r="A67" i="32" s="1"/>
  <c r="A73" i="32" a="1"/>
  <c r="A73" i="32" s="1"/>
  <c r="A78" i="32" a="1"/>
  <c r="A78" i="32" s="1"/>
  <c r="A83" i="32" a="1"/>
  <c r="A83" i="32" s="1"/>
  <c r="A89" i="32" a="1"/>
  <c r="A89" i="32" s="1"/>
  <c r="A94" i="32" a="1"/>
  <c r="A94" i="32" s="1"/>
  <c r="A99" i="32" a="1"/>
  <c r="A99" i="32" s="1"/>
  <c r="A105" i="32" a="1"/>
  <c r="A105" i="32" s="1"/>
  <c r="A110" i="32" a="1"/>
  <c r="A110" i="32" s="1"/>
  <c r="A115" i="32" a="1"/>
  <c r="A115" i="32" s="1"/>
  <c r="A121" i="32" a="1"/>
  <c r="A121" i="32" s="1"/>
  <c r="A20" i="32" a="1"/>
  <c r="A20" i="32" s="1"/>
  <c r="A36" i="32" a="1"/>
  <c r="A36" i="32" s="1"/>
  <c r="A52" i="32" a="1"/>
  <c r="A52" i="32" s="1"/>
  <c r="A68" i="32" a="1"/>
  <c r="A68" i="32" s="1"/>
  <c r="A84" i="32" a="1"/>
  <c r="A84" i="32" s="1"/>
  <c r="A100" i="32" a="1"/>
  <c r="A100" i="32" s="1"/>
  <c r="A116" i="32" a="1"/>
  <c r="A116" i="32" s="1"/>
  <c r="A132" i="32" a="1"/>
  <c r="A132" i="32" s="1"/>
  <c r="A148" i="32" a="1"/>
  <c r="A148" i="32" s="1"/>
  <c r="A164" i="32" a="1"/>
  <c r="A164" i="32" s="1"/>
  <c r="A180" i="32" a="1"/>
  <c r="A180" i="32" s="1"/>
  <c r="A196" i="32" a="1"/>
  <c r="A196" i="32" s="1"/>
  <c r="A212" i="32" a="1"/>
  <c r="A212" i="32" s="1"/>
  <c r="A228" i="32" a="1"/>
  <c r="A228" i="32" s="1"/>
  <c r="A244" i="32" a="1"/>
  <c r="A244" i="32" s="1"/>
  <c r="A260" i="32" a="1"/>
  <c r="A260" i="32" s="1"/>
  <c r="A276" i="32" a="1"/>
  <c r="A276" i="32" s="1"/>
  <c r="A292" i="32" a="1"/>
  <c r="A292" i="32" s="1"/>
  <c r="A308" i="32" a="1"/>
  <c r="A308" i="32" s="1"/>
  <c r="A324" i="32" a="1"/>
  <c r="A324" i="32" s="1"/>
  <c r="A340" i="32" a="1"/>
  <c r="A340" i="32" s="1"/>
  <c r="A10" i="32" a="1"/>
  <c r="A10" i="32" s="1"/>
  <c r="A15" i="32" a="1"/>
  <c r="A15" i="32" s="1"/>
  <c r="A21" i="32" a="1"/>
  <c r="A21" i="32" s="1"/>
  <c r="A26" i="32" a="1"/>
  <c r="A26" i="32" s="1"/>
  <c r="A31" i="32" a="1"/>
  <c r="A31" i="32" s="1"/>
  <c r="A37" i="32" a="1"/>
  <c r="A37" i="32" s="1"/>
  <c r="A42" i="32" a="1"/>
  <c r="A42" i="32" s="1"/>
  <c r="A47" i="32" a="1"/>
  <c r="A47" i="32" s="1"/>
  <c r="A53" i="32" a="1"/>
  <c r="A53" i="32" s="1"/>
  <c r="A58" i="32" a="1"/>
  <c r="A58" i="32" s="1"/>
  <c r="A63" i="32" a="1"/>
  <c r="A63" i="32" s="1"/>
  <c r="A69" i="32" a="1"/>
  <c r="A69" i="32" s="1"/>
  <c r="A74" i="32" a="1"/>
  <c r="A74" i="32" s="1"/>
  <c r="A79" i="32" a="1"/>
  <c r="A79" i="32" s="1"/>
  <c r="A85" i="32" a="1"/>
  <c r="A85" i="32" s="1"/>
  <c r="A90" i="32" a="1"/>
  <c r="A90" i="32" s="1"/>
  <c r="A95" i="32" a="1"/>
  <c r="A95" i="32" s="1"/>
  <c r="A101" i="32" a="1"/>
  <c r="A101" i="32" s="1"/>
  <c r="A106" i="32" a="1"/>
  <c r="A106" i="32" s="1"/>
  <c r="A111" i="32" a="1"/>
  <c r="A111" i="32" s="1"/>
  <c r="A117" i="32" a="1"/>
  <c r="A117" i="32" s="1"/>
  <c r="A122" i="32" a="1"/>
  <c r="A122" i="32" s="1"/>
  <c r="A127" i="32" a="1"/>
  <c r="A127" i="32" s="1"/>
  <c r="A133" i="32" a="1"/>
  <c r="A133" i="32" s="1"/>
  <c r="A138" i="32" a="1"/>
  <c r="A138" i="32" s="1"/>
  <c r="A143" i="32" a="1"/>
  <c r="A143" i="32" s="1"/>
  <c r="A149" i="32" a="1"/>
  <c r="A149" i="32" s="1"/>
  <c r="A154" i="32" a="1"/>
  <c r="A154" i="32" s="1"/>
  <c r="A16" i="32" a="1"/>
  <c r="A16" i="32" s="1"/>
  <c r="A32" i="32" a="1"/>
  <c r="A32" i="32" s="1"/>
  <c r="A48" i="32" a="1"/>
  <c r="A48" i="32" s="1"/>
  <c r="A64" i="32" a="1"/>
  <c r="A64" i="32" s="1"/>
  <c r="A80" i="32" a="1"/>
  <c r="A80" i="32" s="1"/>
  <c r="A96" i="32" a="1"/>
  <c r="A96" i="32" s="1"/>
  <c r="A112" i="32" a="1"/>
  <c r="A112" i="32" s="1"/>
  <c r="A128" i="32" a="1"/>
  <c r="A128" i="32" s="1"/>
  <c r="A144" i="32" a="1"/>
  <c r="A144" i="32" s="1"/>
  <c r="A160" i="32" a="1"/>
  <c r="A160" i="32" s="1"/>
  <c r="A176" i="32" a="1"/>
  <c r="A176" i="32" s="1"/>
  <c r="A192" i="32" a="1"/>
  <c r="A192" i="32" s="1"/>
  <c r="A208" i="32" a="1"/>
  <c r="A208" i="32" s="1"/>
  <c r="A224" i="32" a="1"/>
  <c r="A224" i="32" s="1"/>
  <c r="A240" i="32" a="1"/>
  <c r="A240" i="32" s="1"/>
  <c r="A256" i="32" a="1"/>
  <c r="A256" i="32" s="1"/>
  <c r="A272" i="32" a="1"/>
  <c r="A272" i="32" s="1"/>
  <c r="A288" i="32" a="1"/>
  <c r="A288" i="32" s="1"/>
  <c r="A304" i="32" a="1"/>
  <c r="A304" i="32" s="1"/>
  <c r="A320" i="32" a="1"/>
  <c r="A320" i="32" s="1"/>
  <c r="A336" i="32" a="1"/>
  <c r="A336" i="32" s="1"/>
  <c r="A12" i="32" a="1"/>
  <c r="A12" i="32" s="1"/>
  <c r="A28" i="32" a="1"/>
  <c r="A28" i="32" s="1"/>
  <c r="A44" i="32" a="1"/>
  <c r="A44" i="32" s="1"/>
  <c r="A60" i="32" a="1"/>
  <c r="A60" i="32" s="1"/>
  <c r="A76" i="32" a="1"/>
  <c r="A76" i="32" s="1"/>
  <c r="A92" i="32" a="1"/>
  <c r="A92" i="32" s="1"/>
  <c r="A108" i="32" a="1"/>
  <c r="A108" i="32" s="1"/>
  <c r="A124" i="32" a="1"/>
  <c r="A124" i="32" s="1"/>
  <c r="A140" i="32" a="1"/>
  <c r="A140" i="32" s="1"/>
  <c r="A156" i="32" a="1"/>
  <c r="A156" i="32" s="1"/>
  <c r="A172" i="32" a="1"/>
  <c r="A172" i="32" s="1"/>
  <c r="A188" i="32" a="1"/>
  <c r="A188" i="32" s="1"/>
  <c r="A204" i="32" a="1"/>
  <c r="A204" i="32" s="1"/>
  <c r="A220" i="32" a="1"/>
  <c r="A220" i="32" s="1"/>
  <c r="A236" i="32" a="1"/>
  <c r="A236" i="32" s="1"/>
  <c r="A252" i="32" a="1"/>
  <c r="A252" i="32" s="1"/>
  <c r="A268" i="32" a="1"/>
  <c r="A268" i="32" s="1"/>
  <c r="A284" i="32" a="1"/>
  <c r="A284" i="32" s="1"/>
  <c r="A300" i="32" a="1"/>
  <c r="A300" i="32" s="1"/>
  <c r="A316" i="32" a="1"/>
  <c r="A316" i="32" s="1"/>
  <c r="A332" i="32" a="1"/>
  <c r="A332" i="32" s="1"/>
  <c r="A11" i="32" a="1"/>
  <c r="A11" i="32" s="1"/>
  <c r="A54" i="32" a="1"/>
  <c r="A54" i="32" s="1"/>
  <c r="A97" i="32" a="1"/>
  <c r="A97" i="32" s="1"/>
  <c r="A126" i="32" a="1"/>
  <c r="A126" i="32" s="1"/>
  <c r="A141" i="32" a="1"/>
  <c r="A141" i="32" s="1"/>
  <c r="A155" i="32" a="1"/>
  <c r="A155" i="32" s="1"/>
  <c r="A166" i="32" a="1"/>
  <c r="A166" i="32" s="1"/>
  <c r="A177" i="32" a="1"/>
  <c r="A177" i="32" s="1"/>
  <c r="A187" i="32" a="1"/>
  <c r="A187" i="32" s="1"/>
  <c r="A198" i="32" a="1"/>
  <c r="A198" i="32" s="1"/>
  <c r="A209" i="32" a="1"/>
  <c r="A209" i="32" s="1"/>
  <c r="A219" i="32" a="1"/>
  <c r="A219" i="32" s="1"/>
  <c r="A230" i="32" a="1"/>
  <c r="A230" i="32" s="1"/>
  <c r="A241" i="32" a="1"/>
  <c r="A241" i="32" s="1"/>
  <c r="A251" i="32" a="1"/>
  <c r="A251" i="32" s="1"/>
  <c r="A262" i="32" a="1"/>
  <c r="A262" i="32" s="1"/>
  <c r="A273" i="32" a="1"/>
  <c r="A273" i="32" s="1"/>
  <c r="A283" i="32" a="1"/>
  <c r="A283" i="32" s="1"/>
  <c r="A294" i="32" a="1"/>
  <c r="A294" i="32" s="1"/>
  <c r="A305" i="32" a="1"/>
  <c r="A305" i="32" s="1"/>
  <c r="A315" i="32" a="1"/>
  <c r="A315" i="32" s="1"/>
  <c r="A326" i="32" a="1"/>
  <c r="A326" i="32" s="1"/>
  <c r="A337" i="32" a="1"/>
  <c r="A337" i="32" s="1"/>
  <c r="A347" i="32" a="1"/>
  <c r="A347" i="32" s="1"/>
  <c r="A353" i="32" a="1"/>
  <c r="A353" i="32" s="1"/>
  <c r="A360" i="32" a="1"/>
  <c r="A360" i="32" s="1"/>
  <c r="A366" i="32" a="1"/>
  <c r="A366" i="32" s="1"/>
  <c r="A379" i="32" a="1"/>
  <c r="A379" i="32" s="1"/>
  <c r="A385" i="32" a="1"/>
  <c r="A385" i="32" s="1"/>
  <c r="A392" i="32" a="1"/>
  <c r="A392" i="32" s="1"/>
  <c r="A398" i="32" a="1"/>
  <c r="A398" i="32" s="1"/>
  <c r="A411" i="32" a="1"/>
  <c r="A411" i="32" s="1"/>
  <c r="A417" i="32" a="1"/>
  <c r="A417" i="32" s="1"/>
  <c r="A424" i="32" a="1"/>
  <c r="A424" i="32" s="1"/>
  <c r="A430" i="32" a="1"/>
  <c r="A430" i="32" s="1"/>
  <c r="A436" i="32" a="1"/>
  <c r="A436" i="32" s="1"/>
  <c r="A441" i="32" a="1"/>
  <c r="A441" i="32" s="1"/>
  <c r="A447" i="32" a="1"/>
  <c r="A447" i="32" s="1"/>
  <c r="A452" i="32" a="1"/>
  <c r="A452" i="32" s="1"/>
  <c r="A457" i="32" a="1"/>
  <c r="A457" i="32" s="1"/>
  <c r="A463" i="32" a="1"/>
  <c r="A463" i="32" s="1"/>
  <c r="A468" i="32" a="1"/>
  <c r="A468" i="32" s="1"/>
  <c r="A473" i="32" a="1"/>
  <c r="A473" i="32" s="1"/>
  <c r="A479" i="32" a="1"/>
  <c r="A479" i="32" s="1"/>
  <c r="A484" i="32" a="1"/>
  <c r="A484" i="32" s="1"/>
  <c r="A489" i="32" a="1"/>
  <c r="A489" i="32" s="1"/>
  <c r="A495" i="32" a="1"/>
  <c r="A495" i="32" s="1"/>
  <c r="A17" i="32" a="1"/>
  <c r="A17" i="32" s="1"/>
  <c r="A59" i="32" a="1"/>
  <c r="A59" i="32" s="1"/>
  <c r="A102" i="32" a="1"/>
  <c r="A102" i="32" s="1"/>
  <c r="A129" i="32" a="1"/>
  <c r="A129" i="32" s="1"/>
  <c r="A142" i="32" a="1"/>
  <c r="A142" i="32" s="1"/>
  <c r="A157" i="32" a="1"/>
  <c r="A157" i="32" s="1"/>
  <c r="A167" i="32" a="1"/>
  <c r="A167" i="32" s="1"/>
  <c r="A178" i="32" a="1"/>
  <c r="A178" i="32" s="1"/>
  <c r="A189" i="32" a="1"/>
  <c r="A189" i="32" s="1"/>
  <c r="A199" i="32" a="1"/>
  <c r="A199" i="32" s="1"/>
  <c r="A210" i="32" a="1"/>
  <c r="A210" i="32" s="1"/>
  <c r="A221" i="32" a="1"/>
  <c r="A221" i="32" s="1"/>
  <c r="A231" i="32" a="1"/>
  <c r="A231" i="32" s="1"/>
  <c r="A242" i="32" a="1"/>
  <c r="A242" i="32" s="1"/>
  <c r="A253" i="32" a="1"/>
  <c r="A253" i="32" s="1"/>
  <c r="A263" i="32" a="1"/>
  <c r="A263" i="32" s="1"/>
  <c r="A274" i="32" a="1"/>
  <c r="A274" i="32" s="1"/>
  <c r="A285" i="32" a="1"/>
  <c r="A285" i="32" s="1"/>
  <c r="A295" i="32" a="1"/>
  <c r="A295" i="32" s="1"/>
  <c r="A306" i="32" a="1"/>
  <c r="A306" i="32" s="1"/>
  <c r="A317" i="32" a="1"/>
  <c r="A317" i="32" s="1"/>
  <c r="A327" i="32" a="1"/>
  <c r="A327" i="32" s="1"/>
  <c r="A338" i="32" a="1"/>
  <c r="A338" i="32" s="1"/>
  <c r="A348" i="32" a="1"/>
  <c r="A348" i="32" s="1"/>
  <c r="A354" i="32" a="1"/>
  <c r="A354" i="32" s="1"/>
  <c r="A367" i="32" a="1"/>
  <c r="A367" i="32" s="1"/>
  <c r="A373" i="32" a="1"/>
  <c r="A373" i="32" s="1"/>
  <c r="A380" i="32" a="1"/>
  <c r="A380" i="32" s="1"/>
  <c r="A386" i="32" a="1"/>
  <c r="A386" i="32" s="1"/>
  <c r="A399" i="32" a="1"/>
  <c r="A399" i="32" s="1"/>
  <c r="A405" i="32" a="1"/>
  <c r="A405" i="32" s="1"/>
  <c r="A412" i="32" a="1"/>
  <c r="A412" i="32" s="1"/>
  <c r="A418" i="32" a="1"/>
  <c r="A418" i="32" s="1"/>
  <c r="A431" i="32" a="1"/>
  <c r="A431" i="32" s="1"/>
  <c r="A442" i="32" a="1"/>
  <c r="A442" i="32" s="1"/>
  <c r="A458" i="32" a="1"/>
  <c r="A458" i="32" s="1"/>
  <c r="A474" i="32" a="1"/>
  <c r="A474" i="32" s="1"/>
  <c r="A490" i="32" a="1"/>
  <c r="A490" i="32" s="1"/>
  <c r="A459" i="32" a="1"/>
  <c r="A459" i="32" s="1"/>
  <c r="A469" i="32" a="1"/>
  <c r="A469" i="32" s="1"/>
  <c r="A480" i="32" a="1"/>
  <c r="A480" i="32" s="1"/>
  <c r="A491" i="32" a="1"/>
  <c r="A491" i="32" s="1"/>
  <c r="A501" i="32" a="1"/>
  <c r="A501" i="32" s="1"/>
  <c r="A250" i="32" a="1"/>
  <c r="A250" i="32" s="1"/>
  <c r="A314" i="32" a="1"/>
  <c r="A314" i="32" s="1"/>
  <c r="A378" i="32" a="1"/>
  <c r="A378" i="32" s="1"/>
  <c r="A429" i="32" a="1"/>
  <c r="A429" i="32" s="1"/>
  <c r="A22" i="32" a="1"/>
  <c r="A22" i="32" s="1"/>
  <c r="A65" i="32" a="1"/>
  <c r="A65" i="32" s="1"/>
  <c r="A107" i="32" a="1"/>
  <c r="A107" i="32" s="1"/>
  <c r="A130" i="32" a="1"/>
  <c r="A130" i="32" s="1"/>
  <c r="A145" i="32" a="1"/>
  <c r="A145" i="32" s="1"/>
  <c r="A158" i="32" a="1"/>
  <c r="A158" i="32" s="1"/>
  <c r="A169" i="32" a="1"/>
  <c r="A169" i="32" s="1"/>
  <c r="A179" i="32" a="1"/>
  <c r="A179" i="32" s="1"/>
  <c r="A190" i="32" a="1"/>
  <c r="A190" i="32" s="1"/>
  <c r="A201" i="32" a="1"/>
  <c r="A201" i="32" s="1"/>
  <c r="A211" i="32" a="1"/>
  <c r="A211" i="32" s="1"/>
  <c r="A222" i="32" a="1"/>
  <c r="A222" i="32" s="1"/>
  <c r="A233" i="32" a="1"/>
  <c r="A233" i="32" s="1"/>
  <c r="A243" i="32" a="1"/>
  <c r="A243" i="32" s="1"/>
  <c r="A254" i="32" a="1"/>
  <c r="A254" i="32" s="1"/>
  <c r="A265" i="32" a="1"/>
  <c r="A265" i="32" s="1"/>
  <c r="A275" i="32" a="1"/>
  <c r="A275" i="32" s="1"/>
  <c r="A286" i="32" a="1"/>
  <c r="A286" i="32" s="1"/>
  <c r="A297" i="32" a="1"/>
  <c r="A297" i="32" s="1"/>
  <c r="A307" i="32" a="1"/>
  <c r="A307" i="32" s="1"/>
  <c r="A318" i="32" a="1"/>
  <c r="A318" i="32" s="1"/>
  <c r="A329" i="32" a="1"/>
  <c r="A329" i="32" s="1"/>
  <c r="A339" i="32" a="1"/>
  <c r="A339" i="32" s="1"/>
  <c r="A355" i="32" a="1"/>
  <c r="A355" i="32" s="1"/>
  <c r="A361" i="32" a="1"/>
  <c r="A361" i="32" s="1"/>
  <c r="A368" i="32" a="1"/>
  <c r="A368" i="32" s="1"/>
  <c r="A374" i="32" a="1"/>
  <c r="A374" i="32" s="1"/>
  <c r="A387" i="32" a="1"/>
  <c r="A387" i="32" s="1"/>
  <c r="A393" i="32" a="1"/>
  <c r="A393" i="32" s="1"/>
  <c r="A400" i="32" a="1"/>
  <c r="A400" i="32" s="1"/>
  <c r="A406" i="32" a="1"/>
  <c r="A406" i="32" s="1"/>
  <c r="A419" i="32" a="1"/>
  <c r="A419" i="32" s="1"/>
  <c r="A425" i="32" a="1"/>
  <c r="A425" i="32" s="1"/>
  <c r="A432" i="32" a="1"/>
  <c r="A432" i="32" s="1"/>
  <c r="A437" i="32" a="1"/>
  <c r="A437" i="32" s="1"/>
  <c r="A443" i="32" a="1"/>
  <c r="A443" i="32" s="1"/>
  <c r="A448" i="32" a="1"/>
  <c r="A448" i="32" s="1"/>
  <c r="A453" i="32" a="1"/>
  <c r="A453" i="32" s="1"/>
  <c r="A464" i="32" a="1"/>
  <c r="A464" i="32" s="1"/>
  <c r="A475" i="32" a="1"/>
  <c r="A475" i="32" s="1"/>
  <c r="A485" i="32" a="1"/>
  <c r="A485" i="32" s="1"/>
  <c r="A496" i="32" a="1"/>
  <c r="A496" i="32" s="1"/>
  <c r="A207" i="32" a="1"/>
  <c r="A207" i="32" s="1"/>
  <c r="A282" i="32" a="1"/>
  <c r="A282" i="32" s="1"/>
  <c r="A359" i="32" a="1"/>
  <c r="A359" i="32" s="1"/>
  <c r="A404" i="32" a="1"/>
  <c r="A404" i="32" s="1"/>
  <c r="A478" i="32" a="1"/>
  <c r="A478" i="32" s="1"/>
  <c r="A27" i="32" a="1"/>
  <c r="A27" i="32" s="1"/>
  <c r="A70" i="32" a="1"/>
  <c r="A70" i="32" s="1"/>
  <c r="A113" i="32" a="1"/>
  <c r="A113" i="32" s="1"/>
  <c r="A131" i="32" a="1"/>
  <c r="A131" i="32" s="1"/>
  <c r="A146" i="32" a="1"/>
  <c r="A146" i="32" s="1"/>
  <c r="A159" i="32" a="1"/>
  <c r="A159" i="32" s="1"/>
  <c r="A170" i="32" a="1"/>
  <c r="A170" i="32" s="1"/>
  <c r="A181" i="32" a="1"/>
  <c r="A181" i="32" s="1"/>
  <c r="A191" i="32" a="1"/>
  <c r="A191" i="32" s="1"/>
  <c r="A202" i="32" a="1"/>
  <c r="A202" i="32" s="1"/>
  <c r="A213" i="32" a="1"/>
  <c r="A213" i="32" s="1"/>
  <c r="A223" i="32" a="1"/>
  <c r="A223" i="32" s="1"/>
  <c r="A234" i="32" a="1"/>
  <c r="A234" i="32" s="1"/>
  <c r="A245" i="32" a="1"/>
  <c r="A245" i="32" s="1"/>
  <c r="A255" i="32" a="1"/>
  <c r="A255" i="32" s="1"/>
  <c r="A266" i="32" a="1"/>
  <c r="A266" i="32" s="1"/>
  <c r="A277" i="32" a="1"/>
  <c r="A277" i="32" s="1"/>
  <c r="A287" i="32" a="1"/>
  <c r="A287" i="32" s="1"/>
  <c r="A298" i="32" a="1"/>
  <c r="A298" i="32" s="1"/>
  <c r="A309" i="32" a="1"/>
  <c r="A309" i="32" s="1"/>
  <c r="A319" i="32" a="1"/>
  <c r="A319" i="32" s="1"/>
  <c r="A330" i="32" a="1"/>
  <c r="A330" i="32" s="1"/>
  <c r="A341" i="32" a="1"/>
  <c r="A341" i="32" s="1"/>
  <c r="A349" i="32" a="1"/>
  <c r="A349" i="32" s="1"/>
  <c r="A356" i="32" a="1"/>
  <c r="A356" i="32" s="1"/>
  <c r="A362" i="32" a="1"/>
  <c r="A362" i="32" s="1"/>
  <c r="A375" i="32" a="1"/>
  <c r="A375" i="32" s="1"/>
  <c r="A381" i="32" a="1"/>
  <c r="A381" i="32" s="1"/>
  <c r="A388" i="32" a="1"/>
  <c r="A388" i="32" s="1"/>
  <c r="A394" i="32" a="1"/>
  <c r="A394" i="32" s="1"/>
  <c r="A407" i="32" a="1"/>
  <c r="A407" i="32" s="1"/>
  <c r="A413" i="32" a="1"/>
  <c r="A413" i="32" s="1"/>
  <c r="A420" i="32" a="1"/>
  <c r="A420" i="32" s="1"/>
  <c r="A426" i="32" a="1"/>
  <c r="A426" i="32" s="1"/>
  <c r="A438" i="32" a="1"/>
  <c r="A438" i="32" s="1"/>
  <c r="A454" i="32" a="1"/>
  <c r="A454" i="32" s="1"/>
  <c r="A470" i="32" a="1"/>
  <c r="A470" i="32" s="1"/>
  <c r="A486" i="32" a="1"/>
  <c r="A486" i="32" s="1"/>
  <c r="A502" i="32" a="1"/>
  <c r="A502" i="32" s="1"/>
  <c r="A477" i="32" a="1"/>
  <c r="A477" i="32" s="1"/>
  <c r="A499" i="32" a="1"/>
  <c r="A499" i="32" s="1"/>
  <c r="A125" i="32" a="1"/>
  <c r="A125" i="32" s="1"/>
  <c r="A186" i="32" a="1"/>
  <c r="A186" i="32" s="1"/>
  <c r="A239" i="32" a="1"/>
  <c r="A239" i="32" s="1"/>
  <c r="A303" i="32" a="1"/>
  <c r="A303" i="32" s="1"/>
  <c r="A372" i="32" a="1"/>
  <c r="A372" i="32" s="1"/>
  <c r="A423" i="32" a="1"/>
  <c r="A423" i="32" s="1"/>
  <c r="A500" i="32" a="1"/>
  <c r="A500" i="32" s="1"/>
  <c r="A33" i="32" a="1"/>
  <c r="A33" i="32" s="1"/>
  <c r="A75" i="32" a="1"/>
  <c r="A75" i="32" s="1"/>
  <c r="A118" i="32" a="1"/>
  <c r="A118" i="32" s="1"/>
  <c r="A134" i="32" a="1"/>
  <c r="A134" i="32" s="1"/>
  <c r="A147" i="32" a="1"/>
  <c r="A147" i="32" s="1"/>
  <c r="A161" i="32" a="1"/>
  <c r="A161" i="32" s="1"/>
  <c r="A171" i="32" a="1"/>
  <c r="A171" i="32" s="1"/>
  <c r="A182" i="32" a="1"/>
  <c r="A182" i="32" s="1"/>
  <c r="A193" i="32" a="1"/>
  <c r="A193" i="32" s="1"/>
  <c r="A203" i="32" a="1"/>
  <c r="A203" i="32" s="1"/>
  <c r="A214" i="32" a="1"/>
  <c r="A214" i="32" s="1"/>
  <c r="A225" i="32" a="1"/>
  <c r="A225" i="32" s="1"/>
  <c r="A235" i="32" a="1"/>
  <c r="A235" i="32" s="1"/>
  <c r="A246" i="32" a="1"/>
  <c r="A246" i="32" s="1"/>
  <c r="A257" i="32" a="1"/>
  <c r="A257" i="32" s="1"/>
  <c r="A267" i="32" a="1"/>
  <c r="A267" i="32" s="1"/>
  <c r="A278" i="32" a="1"/>
  <c r="A278" i="32" s="1"/>
  <c r="A289" i="32" a="1"/>
  <c r="A289" i="32" s="1"/>
  <c r="A299" i="32" a="1"/>
  <c r="A299" i="32" s="1"/>
  <c r="A310" i="32" a="1"/>
  <c r="A310" i="32" s="1"/>
  <c r="A321" i="32" a="1"/>
  <c r="A321" i="32" s="1"/>
  <c r="A331" i="32" a="1"/>
  <c r="A331" i="32" s="1"/>
  <c r="A342" i="32" a="1"/>
  <c r="A342" i="32" s="1"/>
  <c r="A350" i="32" a="1"/>
  <c r="A350" i="32" s="1"/>
  <c r="A363" i="32" a="1"/>
  <c r="A363" i="32" s="1"/>
  <c r="A369" i="32" a="1"/>
  <c r="A369" i="32" s="1"/>
  <c r="A376" i="32" a="1"/>
  <c r="A376" i="32" s="1"/>
  <c r="A382" i="32" a="1"/>
  <c r="A382" i="32" s="1"/>
  <c r="A395" i="32" a="1"/>
  <c r="A395" i="32" s="1"/>
  <c r="A401" i="32" a="1"/>
  <c r="A401" i="32" s="1"/>
  <c r="A408" i="32" a="1"/>
  <c r="A408" i="32" s="1"/>
  <c r="A414" i="32" a="1"/>
  <c r="A414" i="32" s="1"/>
  <c r="A427" i="32" a="1"/>
  <c r="A427" i="32" s="1"/>
  <c r="A433" i="32" a="1"/>
  <c r="A433" i="32" s="1"/>
  <c r="A439" i="32" a="1"/>
  <c r="A439" i="32" s="1"/>
  <c r="A444" i="32" a="1"/>
  <c r="A444" i="32" s="1"/>
  <c r="A449" i="32" a="1"/>
  <c r="A449" i="32" s="1"/>
  <c r="A455" i="32" a="1"/>
  <c r="A455" i="32" s="1"/>
  <c r="A460" i="32" a="1"/>
  <c r="A460" i="32" s="1"/>
  <c r="A465" i="32" a="1"/>
  <c r="A465" i="32" s="1"/>
  <c r="A471" i="32" a="1"/>
  <c r="A471" i="32" s="1"/>
  <c r="A476" i="32" a="1"/>
  <c r="A476" i="32" s="1"/>
  <c r="A481" i="32" a="1"/>
  <c r="A481" i="32" s="1"/>
  <c r="A487" i="32" a="1"/>
  <c r="A487" i="32" s="1"/>
  <c r="A492" i="32" a="1"/>
  <c r="A492" i="32" s="1"/>
  <c r="A497" i="32" a="1"/>
  <c r="A497" i="32" s="1"/>
  <c r="A503" i="32" a="1"/>
  <c r="A503" i="32" s="1"/>
  <c r="A498" i="32" a="1"/>
  <c r="A498" i="32" s="1"/>
  <c r="A472" i="32" a="1"/>
  <c r="A472" i="32" s="1"/>
  <c r="A493" i="32" a="1"/>
  <c r="A493" i="32" s="1"/>
  <c r="A49" i="32" a="1"/>
  <c r="A49" i="32" s="1"/>
  <c r="A139" i="32" a="1"/>
  <c r="A139" i="32" s="1"/>
  <c r="A175" i="32" a="1"/>
  <c r="A175" i="32" s="1"/>
  <c r="A229" i="32" a="1"/>
  <c r="A229" i="32" s="1"/>
  <c r="A293" i="32" a="1"/>
  <c r="A293" i="32" s="1"/>
  <c r="A325" i="32" a="1"/>
  <c r="A325" i="32" s="1"/>
  <c r="A365" i="32" a="1"/>
  <c r="A365" i="32" s="1"/>
  <c r="A410" i="32" a="1"/>
  <c r="A410" i="32" s="1"/>
  <c r="A494" i="32" a="1"/>
  <c r="A494" i="32" s="1"/>
  <c r="A38" i="32" a="1"/>
  <c r="A38" i="32" s="1"/>
  <c r="A81" i="32" a="1"/>
  <c r="A81" i="32" s="1"/>
  <c r="A119" i="32" a="1"/>
  <c r="A119" i="32" s="1"/>
  <c r="A135" i="32" a="1"/>
  <c r="A135" i="32" s="1"/>
  <c r="A150" i="32" a="1"/>
  <c r="A150" i="32" s="1"/>
  <c r="A162" i="32" a="1"/>
  <c r="A162" i="32" s="1"/>
  <c r="A173" i="32" a="1"/>
  <c r="A173" i="32" s="1"/>
  <c r="A183" i="32" a="1"/>
  <c r="A183" i="32" s="1"/>
  <c r="A194" i="32" a="1"/>
  <c r="A194" i="32" s="1"/>
  <c r="A205" i="32" a="1"/>
  <c r="A205" i="32" s="1"/>
  <c r="A215" i="32" a="1"/>
  <c r="A215" i="32" s="1"/>
  <c r="A226" i="32" a="1"/>
  <c r="A226" i="32" s="1"/>
  <c r="A237" i="32" a="1"/>
  <c r="A237" i="32" s="1"/>
  <c r="A247" i="32" a="1"/>
  <c r="A247" i="32" s="1"/>
  <c r="A258" i="32" a="1"/>
  <c r="A258" i="32" s="1"/>
  <c r="A269" i="32" a="1"/>
  <c r="A269" i="32" s="1"/>
  <c r="A279" i="32" a="1"/>
  <c r="A279" i="32" s="1"/>
  <c r="A290" i="32" a="1"/>
  <c r="A290" i="32" s="1"/>
  <c r="A301" i="32" a="1"/>
  <c r="A301" i="32" s="1"/>
  <c r="A311" i="32" a="1"/>
  <c r="A311" i="32" s="1"/>
  <c r="A322" i="32" a="1"/>
  <c r="A322" i="32" s="1"/>
  <c r="A333" i="32" a="1"/>
  <c r="A333" i="32" s="1"/>
  <c r="A343" i="32" a="1"/>
  <c r="A343" i="32" s="1"/>
  <c r="A351" i="32" a="1"/>
  <c r="A351" i="32" s="1"/>
  <c r="A357" i="32" a="1"/>
  <c r="A357" i="32" s="1"/>
  <c r="A364" i="32" a="1"/>
  <c r="A364" i="32" s="1"/>
  <c r="A370" i="32" a="1"/>
  <c r="A370" i="32" s="1"/>
  <c r="A383" i="32" a="1"/>
  <c r="A383" i="32" s="1"/>
  <c r="A389" i="32" a="1"/>
  <c r="A389" i="32" s="1"/>
  <c r="A396" i="32" a="1"/>
  <c r="A396" i="32" s="1"/>
  <c r="A402" i="32" a="1"/>
  <c r="A402" i="32" s="1"/>
  <c r="A415" i="32" a="1"/>
  <c r="A415" i="32" s="1"/>
  <c r="A421" i="32" a="1"/>
  <c r="A421" i="32" s="1"/>
  <c r="A428" i="32" a="1"/>
  <c r="A428" i="32" s="1"/>
  <c r="A434" i="32" a="1"/>
  <c r="A434" i="32" s="1"/>
  <c r="A450" i="32" a="1"/>
  <c r="A450" i="32" s="1"/>
  <c r="A466" i="32" a="1"/>
  <c r="A466" i="32" s="1"/>
  <c r="A482" i="32" a="1"/>
  <c r="A482" i="32" s="1"/>
  <c r="A467" i="32" a="1"/>
  <c r="A467" i="32" s="1"/>
  <c r="A488" i="32" a="1"/>
  <c r="A488" i="32" s="1"/>
  <c r="A91" i="32" a="1"/>
  <c r="A91" i="32" s="1"/>
  <c r="A165" i="32" a="1"/>
  <c r="A165" i="32" s="1"/>
  <c r="A218" i="32" a="1"/>
  <c r="A218" i="32" s="1"/>
  <c r="A271" i="32" a="1"/>
  <c r="A271" i="32" s="1"/>
  <c r="A346" i="32" a="1"/>
  <c r="A346" i="32" s="1"/>
  <c r="A397" i="32" a="1"/>
  <c r="A397" i="32" s="1"/>
  <c r="A462" i="32" a="1"/>
  <c r="A462" i="32" s="1"/>
  <c r="A43" i="32" a="1"/>
  <c r="A43" i="32" s="1"/>
  <c r="A86" i="32" a="1"/>
  <c r="A86" i="32" s="1"/>
  <c r="A123" i="32" a="1"/>
  <c r="A123" i="32" s="1"/>
  <c r="A137" i="32" a="1"/>
  <c r="A137" i="32" s="1"/>
  <c r="A151" i="32" a="1"/>
  <c r="A151" i="32" s="1"/>
  <c r="A163" i="32" a="1"/>
  <c r="A163" i="32" s="1"/>
  <c r="A174" i="32" a="1"/>
  <c r="A174" i="32" s="1"/>
  <c r="A185" i="32" a="1"/>
  <c r="A185" i="32" s="1"/>
  <c r="A195" i="32" a="1"/>
  <c r="A195" i="32" s="1"/>
  <c r="A206" i="32" a="1"/>
  <c r="A206" i="32" s="1"/>
  <c r="A217" i="32" a="1"/>
  <c r="A217" i="32" s="1"/>
  <c r="A227" i="32" a="1"/>
  <c r="A227" i="32" s="1"/>
  <c r="A238" i="32" a="1"/>
  <c r="A238" i="32" s="1"/>
  <c r="A249" i="32" a="1"/>
  <c r="A249" i="32" s="1"/>
  <c r="A259" i="32" a="1"/>
  <c r="A259" i="32" s="1"/>
  <c r="A270" i="32" a="1"/>
  <c r="A270" i="32" s="1"/>
  <c r="A281" i="32" a="1"/>
  <c r="A281" i="32" s="1"/>
  <c r="A291" i="32" a="1"/>
  <c r="A291" i="32" s="1"/>
  <c r="A302" i="32" a="1"/>
  <c r="A302" i="32" s="1"/>
  <c r="A313" i="32" a="1"/>
  <c r="A313" i="32" s="1"/>
  <c r="A323" i="32" a="1"/>
  <c r="A323" i="32" s="1"/>
  <c r="A334" i="32" a="1"/>
  <c r="A334" i="32" s="1"/>
  <c r="A345" i="32" a="1"/>
  <c r="A345" i="32" s="1"/>
  <c r="A352" i="32" a="1"/>
  <c r="A352" i="32" s="1"/>
  <c r="A358" i="32" a="1"/>
  <c r="A358" i="32" s="1"/>
  <c r="A371" i="32" a="1"/>
  <c r="A371" i="32" s="1"/>
  <c r="A377" i="32" a="1"/>
  <c r="A377" i="32" s="1"/>
  <c r="A384" i="32" a="1"/>
  <c r="A384" i="32" s="1"/>
  <c r="A390" i="32" a="1"/>
  <c r="A390" i="32" s="1"/>
  <c r="A403" i="32" a="1"/>
  <c r="A403" i="32" s="1"/>
  <c r="A409" i="32" a="1"/>
  <c r="A409" i="32" s="1"/>
  <c r="A416" i="32" a="1"/>
  <c r="A416" i="32" s="1"/>
  <c r="A422" i="32" a="1"/>
  <c r="A422" i="32" s="1"/>
  <c r="A435" i="32" a="1"/>
  <c r="A435" i="32" s="1"/>
  <c r="A440" i="32" a="1"/>
  <c r="A440" i="32" s="1"/>
  <c r="A445" i="32" a="1"/>
  <c r="A445" i="32" s="1"/>
  <c r="A451" i="32" a="1"/>
  <c r="A451" i="32" s="1"/>
  <c r="A456" i="32" a="1"/>
  <c r="A456" i="32" s="1"/>
  <c r="A461" i="32" a="1"/>
  <c r="A461" i="32" s="1"/>
  <c r="A483" i="32" a="1"/>
  <c r="A483" i="32" s="1"/>
  <c r="A504" i="32" a="1"/>
  <c r="A504" i="32" s="1"/>
  <c r="A153" i="32" a="1"/>
  <c r="A153" i="32" s="1"/>
  <c r="A197" i="32" a="1"/>
  <c r="A197" i="32" s="1"/>
  <c r="A261" i="32" a="1"/>
  <c r="A261" i="32" s="1"/>
  <c r="A335" i="32" a="1"/>
  <c r="A335" i="32" s="1"/>
  <c r="A391" i="32" a="1"/>
  <c r="A391" i="32" s="1"/>
  <c r="A446" i="32" a="1"/>
  <c r="A446" i="32" s="1"/>
  <c r="A5" i="32" a="1"/>
  <c r="A5" i="32" s="1"/>
  <c r="AD548" i="10"/>
  <c r="AD821" i="10"/>
  <c r="AD834" i="10"/>
  <c r="AD825" i="10"/>
  <c r="AD824" i="10"/>
  <c r="AD827" i="10"/>
  <c r="K48" i="13"/>
  <c r="M48" i="13" s="1"/>
  <c r="AD544" i="10"/>
  <c r="K96" i="11"/>
  <c r="M96" i="11" s="1"/>
  <c r="K76" i="11"/>
  <c r="M76" i="11" s="1"/>
  <c r="K92" i="11"/>
  <c r="M92" i="11" s="1"/>
  <c r="K138" i="11"/>
  <c r="M138" i="11" s="1"/>
  <c r="AD570" i="10"/>
  <c r="K47" i="13"/>
  <c r="M47" i="13" s="1"/>
  <c r="AD837" i="10"/>
  <c r="K109" i="11"/>
  <c r="M109" i="11" s="1"/>
  <c r="K46" i="13"/>
  <c r="M46" i="13" s="1"/>
  <c r="K73" i="11"/>
  <c r="M73" i="11" s="1"/>
  <c r="K58" i="11"/>
  <c r="M58" i="11" s="1"/>
  <c r="K91" i="11"/>
  <c r="M91" i="11" s="1"/>
  <c r="K108" i="11"/>
  <c r="M108" i="11" s="1"/>
  <c r="K75" i="11"/>
  <c r="M75" i="11" s="1"/>
  <c r="K95" i="11"/>
  <c r="M95" i="11" s="1"/>
  <c r="K137" i="11"/>
  <c r="M137" i="11" s="1"/>
  <c r="K51" i="11"/>
  <c r="M51" i="11" s="1"/>
  <c r="AD374" i="10"/>
  <c r="K7" i="13"/>
  <c r="M7" i="13" s="1"/>
  <c r="K17" i="13"/>
  <c r="M17" i="13" s="1"/>
  <c r="K25" i="13"/>
  <c r="M25" i="13" s="1"/>
  <c r="K45" i="13"/>
  <c r="M45" i="13" s="1"/>
  <c r="K57" i="11"/>
  <c r="M57" i="11" s="1"/>
  <c r="K94" i="11"/>
  <c r="M94" i="11" s="1"/>
  <c r="K15" i="11"/>
  <c r="M15" i="11" s="1"/>
  <c r="K10" i="11"/>
  <c r="M10" i="11" s="1"/>
  <c r="K41" i="13"/>
  <c r="M41" i="13" s="1"/>
  <c r="K11" i="13"/>
  <c r="M11" i="13" s="1"/>
  <c r="K38" i="13"/>
  <c r="M38" i="13" s="1"/>
  <c r="K9" i="11"/>
  <c r="M9" i="11" s="1"/>
  <c r="K90" i="11"/>
  <c r="M90" i="11" s="1"/>
  <c r="K136" i="11"/>
  <c r="M136" i="11" s="1"/>
  <c r="K5" i="11"/>
  <c r="M5" i="11" s="1"/>
  <c r="K21" i="13"/>
  <c r="M21" i="13" s="1"/>
  <c r="K29" i="13"/>
  <c r="M29" i="13" s="1"/>
  <c r="K35" i="13"/>
  <c r="M35" i="13" s="1"/>
  <c r="K26" i="13"/>
  <c r="M26" i="13" s="1"/>
  <c r="K22" i="13"/>
  <c r="M22" i="13" s="1"/>
  <c r="K39" i="13"/>
  <c r="M39" i="13" s="1"/>
  <c r="K8" i="13"/>
  <c r="M8" i="13" s="1"/>
  <c r="K5" i="13"/>
  <c r="M5" i="13" s="1"/>
  <c r="K27" i="13"/>
  <c r="M27" i="13" s="1"/>
  <c r="K18" i="13"/>
  <c r="M18" i="13" s="1"/>
  <c r="K72" i="11"/>
  <c r="M72" i="11" s="1"/>
  <c r="AD76" i="10"/>
  <c r="AD327" i="10"/>
  <c r="AD144" i="10"/>
  <c r="AD211" i="10"/>
  <c r="AD367" i="10"/>
  <c r="AD349" i="10"/>
  <c r="AD412" i="10"/>
  <c r="AD331" i="10"/>
  <c r="AD454" i="10"/>
  <c r="AD295" i="10"/>
  <c r="AD35" i="10"/>
  <c r="AD255" i="10"/>
  <c r="AD109" i="10"/>
  <c r="AD64" i="10"/>
  <c r="AD143" i="10"/>
  <c r="AD73" i="10"/>
  <c r="AD313" i="10"/>
  <c r="AD300" i="10"/>
  <c r="AD65" i="10"/>
  <c r="AD101" i="10"/>
  <c r="AD225" i="10"/>
  <c r="AD417" i="10"/>
  <c r="AD110" i="10"/>
  <c r="AD299" i="10"/>
  <c r="AD296" i="10"/>
  <c r="AD52" i="10"/>
  <c r="AD308" i="10"/>
  <c r="AD446" i="10"/>
  <c r="AD337" i="10"/>
  <c r="AD37" i="10"/>
  <c r="AD298" i="10"/>
  <c r="AD250" i="10"/>
  <c r="AD402" i="10"/>
  <c r="AD113" i="10"/>
  <c r="AD185" i="10"/>
  <c r="AD96" i="10"/>
  <c r="AD297" i="10"/>
  <c r="AD294" i="10"/>
  <c r="AD281" i="10"/>
  <c r="AD151" i="10"/>
  <c r="AD447" i="10"/>
  <c r="AD44" i="10"/>
  <c r="AD328" i="10"/>
  <c r="AD461" i="10"/>
  <c r="AD466" i="10"/>
  <c r="AD475" i="10"/>
  <c r="AD476" i="10"/>
  <c r="AD477" i="10"/>
  <c r="AD478" i="10"/>
  <c r="AD514" i="10"/>
  <c r="AD530" i="10"/>
  <c r="AD533" i="10"/>
  <c r="AD535" i="10"/>
  <c r="AD547" i="10"/>
  <c r="AD555" i="10"/>
  <c r="AD558" i="10"/>
  <c r="AD571" i="10"/>
  <c r="AD586" i="10"/>
  <c r="AD589" i="10"/>
  <c r="AD595" i="10"/>
  <c r="AD596" i="10"/>
  <c r="AD600" i="10"/>
  <c r="AD607" i="10"/>
  <c r="AD612" i="10"/>
  <c r="AD617" i="10"/>
  <c r="AD618" i="10"/>
  <c r="AD620" i="10"/>
  <c r="AD621" i="10"/>
  <c r="AD644" i="10"/>
  <c r="AD650" i="10"/>
  <c r="AD663" i="10"/>
  <c r="AD681" i="10"/>
  <c r="AD702" i="10"/>
  <c r="AD703" i="10"/>
  <c r="AD771" i="10"/>
  <c r="AD776" i="10"/>
  <c r="AD803" i="10"/>
  <c r="AD805" i="10"/>
  <c r="AD806" i="10"/>
  <c r="AD807" i="10"/>
  <c r="AD816" i="10"/>
  <c r="AD819" i="10"/>
  <c r="AD820" i="10"/>
  <c r="AD826" i="10"/>
  <c r="AD160" i="10"/>
  <c r="AD435" i="10"/>
  <c r="AD387" i="10"/>
  <c r="AD371" i="10"/>
  <c r="AD252" i="10"/>
  <c r="AD85" i="10"/>
  <c r="AD448" i="10"/>
  <c r="AD120" i="10"/>
  <c r="AD36" i="10"/>
  <c r="AD274" i="10"/>
  <c r="AD360" i="10"/>
  <c r="AD391" i="10"/>
  <c r="AD121" i="10"/>
  <c r="AD84" i="10"/>
  <c r="AD223" i="10"/>
  <c r="AD29" i="10"/>
  <c r="AD275" i="10"/>
  <c r="AD158" i="10"/>
  <c r="AD434" i="10"/>
  <c r="AD53" i="10"/>
  <c r="AD277" i="10"/>
  <c r="AD234" i="10"/>
  <c r="AD156" i="10"/>
  <c r="AD390" i="10"/>
  <c r="AD226" i="10"/>
  <c r="AD187" i="10"/>
  <c r="AD232" i="10"/>
  <c r="AD221" i="10"/>
  <c r="AD227" i="10"/>
  <c r="AD228" i="10"/>
  <c r="AD66" i="10"/>
  <c r="AD224" i="10"/>
  <c r="AD386" i="10"/>
  <c r="AD369" i="10"/>
  <c r="AD343" i="10"/>
  <c r="AD38" i="10"/>
  <c r="AD483" i="10"/>
  <c r="AD499" i="10"/>
  <c r="AD520" i="10"/>
  <c r="AD554" i="10"/>
  <c r="AD567" i="10"/>
  <c r="AD584" i="10"/>
  <c r="AD594" i="10"/>
  <c r="AD599" i="10"/>
  <c r="AD602" i="10"/>
  <c r="AD603" i="10"/>
  <c r="AD613" i="10"/>
  <c r="AD630" i="10"/>
  <c r="AD656" i="10"/>
  <c r="AD682" i="10"/>
  <c r="AD730" i="10"/>
  <c r="AD731" i="10"/>
  <c r="AD732" i="10"/>
  <c r="AD733" i="10"/>
  <c r="AD744" i="10"/>
  <c r="AD746" i="10"/>
  <c r="AD763" i="10"/>
  <c r="AD783" i="10"/>
  <c r="AD787" i="10"/>
  <c r="AD796" i="10"/>
  <c r="AD797" i="10"/>
  <c r="AD808" i="10"/>
  <c r="AD836" i="10"/>
  <c r="AD345" i="10"/>
  <c r="AD61" i="10"/>
  <c r="AD55" i="10"/>
  <c r="AD355" i="10"/>
  <c r="AD333" i="10"/>
  <c r="AD385" i="10"/>
  <c r="AD455" i="10"/>
  <c r="AD359" i="10"/>
  <c r="AD423" i="10"/>
  <c r="AD424" i="10"/>
  <c r="AD256" i="10"/>
  <c r="AD406" i="10"/>
  <c r="AD352" i="10"/>
  <c r="AD332" i="10"/>
  <c r="AD422" i="10"/>
  <c r="AD153" i="10"/>
  <c r="AD425" i="10"/>
  <c r="AD329" i="10"/>
  <c r="AD119" i="10"/>
  <c r="AD107" i="10"/>
  <c r="AD81" i="10"/>
  <c r="AD39" i="10"/>
  <c r="AD169" i="10"/>
  <c r="AD280" i="10"/>
  <c r="AD346" i="10"/>
  <c r="AD401" i="10"/>
  <c r="AD358" i="10"/>
  <c r="AD439" i="10"/>
  <c r="AD40" i="10"/>
  <c r="AD175" i="10"/>
  <c r="AD114" i="10"/>
  <c r="AD342" i="10"/>
  <c r="AD152" i="10"/>
  <c r="AD341" i="10"/>
  <c r="AD453" i="10"/>
  <c r="AD347" i="10"/>
  <c r="AD148" i="10"/>
  <c r="AD407" i="10"/>
  <c r="AD238" i="10"/>
  <c r="AD370" i="10"/>
  <c r="AD301" i="10"/>
  <c r="AD314" i="10"/>
  <c r="AD126" i="10"/>
  <c r="AD235" i="10"/>
  <c r="AD157" i="10"/>
  <c r="AD56" i="10"/>
  <c r="AD267" i="10"/>
  <c r="AD155" i="10"/>
  <c r="AD123" i="10"/>
  <c r="AD57" i="10"/>
  <c r="AD351" i="10"/>
  <c r="AD220" i="10"/>
  <c r="AD30" i="10"/>
  <c r="AD131" i="10"/>
  <c r="AD147" i="10"/>
  <c r="AD202" i="10"/>
  <c r="AD217" i="10"/>
  <c r="AD74" i="10"/>
  <c r="AD410" i="10"/>
  <c r="AD247" i="10"/>
  <c r="AD259" i="10"/>
  <c r="AD438" i="10"/>
  <c r="AD382" i="10"/>
  <c r="AD393" i="10"/>
  <c r="AD338" i="10"/>
  <c r="AD482" i="10"/>
  <c r="AD484" i="10"/>
  <c r="AD491" i="10"/>
  <c r="AD495" i="10"/>
  <c r="AD496" i="10"/>
  <c r="AD501" i="10"/>
  <c r="AD502" i="10"/>
  <c r="AD503" i="10"/>
  <c r="AD504" i="10"/>
  <c r="AD512" i="10"/>
  <c r="AD513" i="10"/>
  <c r="AD516" i="10"/>
  <c r="AD527" i="10"/>
  <c r="AD534" i="10"/>
  <c r="AD549" i="10"/>
  <c r="AD550" i="10"/>
  <c r="AD556" i="10"/>
  <c r="AD557" i="10"/>
  <c r="AD563" i="10"/>
  <c r="AD564" i="10"/>
  <c r="AD565" i="10"/>
  <c r="AD574" i="10"/>
  <c r="AD626" i="10"/>
  <c r="AD627" i="10"/>
  <c r="AD641" i="10"/>
  <c r="AD648" i="10"/>
  <c r="AD654" i="10"/>
  <c r="AD661" i="10"/>
  <c r="AD662" i="10"/>
  <c r="AD672" i="10"/>
  <c r="AD673" i="10"/>
  <c r="AD678" i="10"/>
  <c r="AD679" i="10"/>
  <c r="AD680" i="10"/>
  <c r="AD687" i="10"/>
  <c r="AD697" i="10"/>
  <c r="AD699" i="10"/>
  <c r="AD701" i="10"/>
  <c r="AD728" i="10"/>
  <c r="AD739" i="10"/>
  <c r="AD741" i="10"/>
  <c r="AD742" i="10"/>
  <c r="AD745" i="10"/>
  <c r="AD765" i="10"/>
  <c r="AD777" i="10"/>
  <c r="AD778" i="10"/>
  <c r="AD779" i="10"/>
  <c r="AD817" i="10"/>
  <c r="AD216" i="10"/>
  <c r="AD791" i="10"/>
  <c r="K36" i="13"/>
  <c r="M36" i="13" s="1"/>
  <c r="K13" i="13"/>
  <c r="M13" i="13" s="1"/>
  <c r="K14" i="11"/>
  <c r="M14" i="11" s="1"/>
  <c r="K37" i="13"/>
  <c r="M37" i="13" s="1"/>
  <c r="K6" i="11"/>
  <c r="M6" i="11" s="1"/>
  <c r="K12" i="11"/>
  <c r="M12" i="11" s="1"/>
  <c r="K43" i="13"/>
  <c r="M43" i="13" s="1"/>
  <c r="K23" i="13"/>
  <c r="M23" i="13" s="1"/>
  <c r="K33" i="13"/>
  <c r="M33" i="13" s="1"/>
  <c r="K32" i="13"/>
  <c r="M32" i="13" s="1"/>
  <c r="K7" i="11"/>
  <c r="M7" i="11" s="1"/>
  <c r="K31" i="13"/>
  <c r="M31" i="13" s="1"/>
  <c r="K28" i="13"/>
  <c r="M28" i="13" s="1"/>
  <c r="K20" i="13"/>
  <c r="M20" i="13" s="1"/>
  <c r="K40" i="13"/>
  <c r="M40" i="13" s="1"/>
  <c r="K12" i="13"/>
  <c r="M12" i="13" s="1"/>
  <c r="K9" i="13"/>
  <c r="M9" i="13" s="1"/>
  <c r="K13" i="11"/>
  <c r="M13" i="11" s="1"/>
  <c r="K16" i="13"/>
  <c r="M16" i="13" s="1"/>
  <c r="K8" i="11"/>
  <c r="M8" i="11" s="1"/>
  <c r="K10" i="13"/>
  <c r="M10" i="13" s="1"/>
  <c r="K34" i="13"/>
  <c r="M34" i="13" s="1"/>
  <c r="K30" i="13"/>
  <c r="M30" i="13" s="1"/>
  <c r="K42" i="13"/>
  <c r="M42" i="13" s="1"/>
  <c r="K24" i="13"/>
  <c r="M24" i="13" s="1"/>
  <c r="K107" i="11"/>
  <c r="M107" i="11" s="1"/>
  <c r="K11" i="11"/>
  <c r="M11" i="11" s="1"/>
  <c r="K6" i="13"/>
  <c r="M6" i="13" s="1"/>
  <c r="K15" i="13"/>
  <c r="M15" i="13" s="1"/>
  <c r="K44" i="13"/>
  <c r="M44" i="13" s="1"/>
  <c r="K14" i="13"/>
  <c r="M14" i="13" s="1"/>
  <c r="K74" i="11"/>
  <c r="M74" i="11" s="1"/>
  <c r="AD813" i="10" a="1"/>
  <c r="AD835" i="10" a="1"/>
  <c r="AD619" i="10" a="1"/>
  <c r="AD8" i="10" a="1"/>
  <c r="AD15" i="10" a="1"/>
  <c r="AD26" i="10" a="1"/>
  <c r="AD780" i="10" a="1"/>
  <c r="AD276" i="10" a="1"/>
  <c r="AD18" i="10" a="1"/>
  <c r="AD80" i="10" a="1"/>
  <c r="AD818" i="10" a="1"/>
  <c r="AD23" i="10" a="1"/>
  <c r="AD668" i="10" a="1"/>
  <c r="AD16" i="10" a="1"/>
  <c r="AD832" i="10" a="1"/>
  <c r="AD99" i="10" a="1"/>
  <c r="AD62" i="10" a="1"/>
  <c r="AD490" i="10" a="1"/>
  <c r="AD553" i="10" a="1"/>
  <c r="AD176" i="10" a="1"/>
  <c r="AD10" i="10" a="1"/>
  <c r="AD253" i="10" a="1"/>
  <c r="AD444" i="10" a="1"/>
  <c r="AD377" i="10" a="1"/>
  <c r="AD13" i="10" a="1"/>
  <c r="AD628" i="10" a="1"/>
  <c r="AD21" i="10" a="1"/>
  <c r="AD611" i="10" a="1"/>
  <c r="AD488" i="10" a="1"/>
  <c r="AD379" i="10" a="1"/>
  <c r="AD7" i="10" a="1"/>
  <c r="AD773" i="10" a="1"/>
  <c r="AD394" i="10" a="1"/>
  <c r="AD479" i="10" a="1"/>
  <c r="AD27" i="10" a="1"/>
  <c r="AD293" i="10" a="1"/>
  <c r="AD601" i="10" a="1"/>
  <c r="AD575" i="10" a="1"/>
  <c r="AD14" i="10" a="1"/>
  <c r="AD545" i="10" a="1"/>
  <c r="AD592" i="10" a="1"/>
  <c r="AD772" i="10" a="1"/>
  <c r="AD664" i="10" a="1"/>
  <c r="AD326" i="10" a="1"/>
  <c r="AD25" i="10" a="1"/>
  <c r="AD768" i="10" a="1"/>
  <c r="AD92" i="10" a="1"/>
  <c r="AD790" i="10" a="1"/>
  <c r="AD19" i="10" a="1"/>
  <c r="AD568" i="10" a="1"/>
  <c r="AD11" i="10" a="1"/>
  <c r="AD22" i="10" a="1"/>
  <c r="AD312" i="10" a="1"/>
  <c r="AD614" i="10" a="1"/>
  <c r="AD17" i="10" a="1"/>
  <c r="AD469" i="10" a="1"/>
  <c r="AD536" i="10" a="1"/>
  <c r="AD350" i="10" a="1"/>
  <c r="AD193" i="10" a="1"/>
  <c r="AD810" i="10" a="1"/>
  <c r="AD6" i="10" a="1"/>
  <c r="AD590" i="10" a="1"/>
  <c r="AD775" i="10" a="1"/>
  <c r="AD463" i="10" a="1"/>
  <c r="AD704" i="10" a="1"/>
  <c r="AD809" i="10" a="1"/>
  <c r="AD786" i="10" a="1"/>
  <c r="AD629" i="10" a="1"/>
  <c r="AD624" i="10" a="1"/>
  <c r="AD205" i="10" a="1"/>
  <c r="AD49" i="10" a="1"/>
  <c r="AD489" i="10" a="1"/>
  <c r="AD782" i="10" a="1"/>
  <c r="AD5" i="10" a="1"/>
  <c r="AD9" i="10" a="1"/>
  <c r="AD5" i="10" l="1"/>
  <c r="AD18" i="10"/>
  <c r="AD23" i="10"/>
  <c r="AD463" i="10"/>
  <c r="AD775" i="10"/>
  <c r="AD276" i="10"/>
  <c r="AD22" i="10"/>
  <c r="AD11" i="10"/>
  <c r="AD611" i="10"/>
  <c r="AD624" i="10"/>
  <c r="AD26" i="10"/>
  <c r="AD377" i="10"/>
  <c r="AD790" i="10"/>
  <c r="AD614" i="10"/>
  <c r="AD553" i="10"/>
  <c r="AD780" i="10"/>
  <c r="AD590" i="10"/>
  <c r="AD326" i="10"/>
  <c r="AD293" i="10"/>
  <c r="AD772" i="10"/>
  <c r="AD444" i="10"/>
  <c r="AD786" i="10"/>
  <c r="AD19" i="10"/>
  <c r="AD10" i="10"/>
  <c r="AD619" i="10"/>
  <c r="AD8" i="10"/>
  <c r="AD592" i="10"/>
  <c r="AD773" i="10"/>
  <c r="AD601" i="10"/>
  <c r="AD6" i="10"/>
  <c r="AD7" i="10"/>
  <c r="J54" i="34"/>
  <c r="H54" i="34"/>
  <c r="G54" i="34"/>
  <c r="F54" i="34"/>
  <c r="E54" i="34"/>
  <c r="D54" i="34"/>
  <c r="C54" i="34"/>
  <c r="I54" i="34"/>
  <c r="F29" i="34"/>
  <c r="G29" i="34"/>
  <c r="E29" i="34"/>
  <c r="D29" i="34"/>
  <c r="C29" i="34"/>
  <c r="J29" i="34"/>
  <c r="I29" i="34"/>
  <c r="H29" i="34"/>
  <c r="C95" i="34"/>
  <c r="H95" i="34"/>
  <c r="D95" i="34"/>
  <c r="J95" i="34"/>
  <c r="I95" i="34"/>
  <c r="G95" i="34"/>
  <c r="F95" i="34"/>
  <c r="E95" i="34"/>
  <c r="G74" i="34"/>
  <c r="F74" i="34"/>
  <c r="E74" i="34"/>
  <c r="D74" i="34"/>
  <c r="C74" i="34"/>
  <c r="J74" i="34"/>
  <c r="I74" i="34"/>
  <c r="H74" i="34"/>
  <c r="F18" i="34"/>
  <c r="E18" i="34"/>
  <c r="D18" i="34"/>
  <c r="C18" i="34"/>
  <c r="J18" i="34"/>
  <c r="I18" i="34"/>
  <c r="H18" i="34"/>
  <c r="G18" i="34"/>
  <c r="C87" i="34"/>
  <c r="H87" i="34"/>
  <c r="D87" i="34"/>
  <c r="F87" i="34"/>
  <c r="E87" i="34"/>
  <c r="J87" i="34"/>
  <c r="I87" i="34"/>
  <c r="G87" i="34"/>
  <c r="F43" i="34"/>
  <c r="C43" i="34"/>
  <c r="J43" i="34"/>
  <c r="I43" i="34"/>
  <c r="H43" i="34"/>
  <c r="G43" i="34"/>
  <c r="E43" i="34"/>
  <c r="D43" i="34"/>
  <c r="C207" i="34"/>
  <c r="G207" i="34"/>
  <c r="F207" i="34"/>
  <c r="E207" i="34"/>
  <c r="D207" i="34"/>
  <c r="J207" i="34"/>
  <c r="H207" i="34"/>
  <c r="I207" i="34"/>
  <c r="F53" i="34"/>
  <c r="J53" i="34"/>
  <c r="I53" i="34"/>
  <c r="H53" i="34"/>
  <c r="G53" i="34"/>
  <c r="E53" i="34"/>
  <c r="D53" i="34"/>
  <c r="C53" i="34"/>
  <c r="J19" i="34"/>
  <c r="I19" i="34"/>
  <c r="H19" i="34"/>
  <c r="G19" i="34"/>
  <c r="E19" i="34"/>
  <c r="F19" i="34"/>
  <c r="D19" i="34"/>
  <c r="C19" i="34"/>
  <c r="C77" i="34"/>
  <c r="F77" i="34"/>
  <c r="J77" i="34"/>
  <c r="I77" i="34"/>
  <c r="H77" i="34"/>
  <c r="G77" i="34"/>
  <c r="E77" i="34"/>
  <c r="D77" i="34"/>
  <c r="F57" i="34"/>
  <c r="I57" i="34"/>
  <c r="H57" i="34"/>
  <c r="G57" i="34"/>
  <c r="E57" i="34"/>
  <c r="D57" i="34"/>
  <c r="C57" i="34"/>
  <c r="J57" i="34"/>
  <c r="G106" i="34"/>
  <c r="F106" i="34"/>
  <c r="D106" i="34"/>
  <c r="I106" i="34"/>
  <c r="J106" i="34"/>
  <c r="H106" i="34"/>
  <c r="E106" i="34"/>
  <c r="C106" i="34"/>
  <c r="C143" i="34"/>
  <c r="F143" i="34"/>
  <c r="E143" i="34"/>
  <c r="D143" i="34"/>
  <c r="I143" i="34"/>
  <c r="H143" i="34"/>
  <c r="G143" i="34"/>
  <c r="J143" i="34"/>
  <c r="G112" i="34"/>
  <c r="D112" i="34"/>
  <c r="J112" i="34"/>
  <c r="I112" i="34"/>
  <c r="F112" i="34"/>
  <c r="H112" i="34"/>
  <c r="E112" i="34"/>
  <c r="C112" i="34"/>
  <c r="G140" i="34"/>
  <c r="F140" i="34"/>
  <c r="E140" i="34"/>
  <c r="D140" i="34"/>
  <c r="C140" i="34"/>
  <c r="J140" i="34"/>
  <c r="I140" i="34"/>
  <c r="H140" i="34"/>
  <c r="G162" i="34"/>
  <c r="E162" i="34"/>
  <c r="D162" i="34"/>
  <c r="C162" i="34"/>
  <c r="J162" i="34"/>
  <c r="F162" i="34"/>
  <c r="I162" i="34"/>
  <c r="H162" i="34"/>
  <c r="C199" i="34"/>
  <c r="G199" i="34"/>
  <c r="F199" i="34"/>
  <c r="E199" i="34"/>
  <c r="D199" i="34"/>
  <c r="J199" i="34"/>
  <c r="H199" i="34"/>
  <c r="I199" i="34"/>
  <c r="G156" i="34"/>
  <c r="H156" i="34"/>
  <c r="F156" i="34"/>
  <c r="E156" i="34"/>
  <c r="D156" i="34"/>
  <c r="C156" i="34"/>
  <c r="I156" i="34"/>
  <c r="J156" i="34"/>
  <c r="G229" i="34"/>
  <c r="E229" i="34"/>
  <c r="J229" i="34"/>
  <c r="I229" i="34"/>
  <c r="H229" i="34"/>
  <c r="F229" i="34"/>
  <c r="D229" i="34"/>
  <c r="C229" i="34"/>
  <c r="I216" i="34"/>
  <c r="F216" i="34"/>
  <c r="H216" i="34"/>
  <c r="G216" i="34"/>
  <c r="E216" i="34"/>
  <c r="D216" i="34"/>
  <c r="C216" i="34"/>
  <c r="J216" i="34"/>
  <c r="C189" i="34"/>
  <c r="E189" i="34"/>
  <c r="D189" i="34"/>
  <c r="J189" i="34"/>
  <c r="I189" i="34"/>
  <c r="H189" i="34"/>
  <c r="F189" i="34"/>
  <c r="G189" i="34"/>
  <c r="G144" i="34"/>
  <c r="J144" i="34"/>
  <c r="I144" i="34"/>
  <c r="H144" i="34"/>
  <c r="F144" i="34"/>
  <c r="E144" i="34"/>
  <c r="D144" i="34"/>
  <c r="C144" i="34"/>
  <c r="G208" i="34"/>
  <c r="C208" i="34"/>
  <c r="J208" i="34"/>
  <c r="I208" i="34"/>
  <c r="H208" i="34"/>
  <c r="F208" i="34"/>
  <c r="D208" i="34"/>
  <c r="E208" i="34"/>
  <c r="C195" i="34"/>
  <c r="J195" i="34"/>
  <c r="I195" i="34"/>
  <c r="H195" i="34"/>
  <c r="G195" i="34"/>
  <c r="F195" i="34"/>
  <c r="D195" i="34"/>
  <c r="E195" i="34"/>
  <c r="G174" i="34"/>
  <c r="J174" i="34"/>
  <c r="I174" i="34"/>
  <c r="H174" i="34"/>
  <c r="F174" i="34"/>
  <c r="E174" i="34"/>
  <c r="C174" i="34"/>
  <c r="D174" i="34"/>
  <c r="C169" i="34"/>
  <c r="I169" i="34"/>
  <c r="H169" i="34"/>
  <c r="G169" i="34"/>
  <c r="F169" i="34"/>
  <c r="E169" i="34"/>
  <c r="J169" i="34"/>
  <c r="D169" i="34"/>
  <c r="I247" i="34"/>
  <c r="H247" i="34"/>
  <c r="G247" i="34"/>
  <c r="F247" i="34"/>
  <c r="E247" i="34"/>
  <c r="D247" i="34"/>
  <c r="J247" i="34"/>
  <c r="C247" i="34"/>
  <c r="E227" i="34"/>
  <c r="J227" i="34"/>
  <c r="D227" i="34"/>
  <c r="I227" i="34"/>
  <c r="H227" i="34"/>
  <c r="G227" i="34"/>
  <c r="F227" i="34"/>
  <c r="C227" i="34"/>
  <c r="E274" i="34"/>
  <c r="F274" i="34"/>
  <c r="D274" i="34"/>
  <c r="C274" i="34"/>
  <c r="H274" i="34"/>
  <c r="J274" i="34"/>
  <c r="I274" i="34"/>
  <c r="G274" i="34"/>
  <c r="I263" i="34"/>
  <c r="H263" i="34"/>
  <c r="G263" i="34"/>
  <c r="C263" i="34"/>
  <c r="J263" i="34"/>
  <c r="F263" i="34"/>
  <c r="E263" i="34"/>
  <c r="D263" i="34"/>
  <c r="I273" i="34"/>
  <c r="H273" i="34"/>
  <c r="G273" i="34"/>
  <c r="F273" i="34"/>
  <c r="E273" i="34"/>
  <c r="J273" i="34"/>
  <c r="D273" i="34"/>
  <c r="C273" i="34"/>
  <c r="F304" i="34"/>
  <c r="E304" i="34"/>
  <c r="I304" i="34"/>
  <c r="H304" i="34"/>
  <c r="G304" i="34"/>
  <c r="D304" i="34"/>
  <c r="C304" i="34"/>
  <c r="J304" i="34"/>
  <c r="I267" i="34"/>
  <c r="F267" i="34"/>
  <c r="E267" i="34"/>
  <c r="J267" i="34"/>
  <c r="C267" i="34"/>
  <c r="H267" i="34"/>
  <c r="D267" i="34"/>
  <c r="G267" i="34"/>
  <c r="E290" i="34"/>
  <c r="F290" i="34"/>
  <c r="D290" i="34"/>
  <c r="C290" i="34"/>
  <c r="I290" i="34"/>
  <c r="H290" i="34"/>
  <c r="J290" i="34"/>
  <c r="G290" i="34"/>
  <c r="J343" i="34"/>
  <c r="G343" i="34"/>
  <c r="F343" i="34"/>
  <c r="E343" i="34"/>
  <c r="D343" i="34"/>
  <c r="C343" i="34"/>
  <c r="I343" i="34"/>
  <c r="H343" i="34"/>
  <c r="I297" i="34"/>
  <c r="D297" i="34"/>
  <c r="C297" i="34"/>
  <c r="J297" i="34"/>
  <c r="G297" i="34"/>
  <c r="F297" i="34"/>
  <c r="H297" i="34"/>
  <c r="E297" i="34"/>
  <c r="I243" i="34"/>
  <c r="J243" i="34"/>
  <c r="H243" i="34"/>
  <c r="G243" i="34"/>
  <c r="F243" i="34"/>
  <c r="D243" i="34"/>
  <c r="E243" i="34"/>
  <c r="C243" i="34"/>
  <c r="F308" i="34"/>
  <c r="C308" i="34"/>
  <c r="J308" i="34"/>
  <c r="I308" i="34"/>
  <c r="G308" i="34"/>
  <c r="E308" i="34"/>
  <c r="H308" i="34"/>
  <c r="D308" i="34"/>
  <c r="I269" i="34"/>
  <c r="J269" i="34"/>
  <c r="H269" i="34"/>
  <c r="D269" i="34"/>
  <c r="F269" i="34"/>
  <c r="E269" i="34"/>
  <c r="C269" i="34"/>
  <c r="G269" i="34"/>
  <c r="I279" i="34"/>
  <c r="J279" i="34"/>
  <c r="H279" i="34"/>
  <c r="G279" i="34"/>
  <c r="F279" i="34"/>
  <c r="C279" i="34"/>
  <c r="E279" i="34"/>
  <c r="D279" i="34"/>
  <c r="J370" i="34"/>
  <c r="D370" i="34"/>
  <c r="I370" i="34"/>
  <c r="H370" i="34"/>
  <c r="G370" i="34"/>
  <c r="F370" i="34"/>
  <c r="E370" i="34"/>
  <c r="C370" i="34"/>
  <c r="F431" i="34"/>
  <c r="H431" i="34"/>
  <c r="G431" i="34"/>
  <c r="E431" i="34"/>
  <c r="D431" i="34"/>
  <c r="J431" i="34"/>
  <c r="I431" i="34"/>
  <c r="C431" i="34"/>
  <c r="F393" i="34"/>
  <c r="E393" i="34"/>
  <c r="D393" i="34"/>
  <c r="J393" i="34"/>
  <c r="I393" i="34"/>
  <c r="H393" i="34"/>
  <c r="G393" i="34"/>
  <c r="C393" i="34"/>
  <c r="J357" i="34"/>
  <c r="D357" i="34"/>
  <c r="C357" i="34"/>
  <c r="I357" i="34"/>
  <c r="H357" i="34"/>
  <c r="G357" i="34"/>
  <c r="F357" i="34"/>
  <c r="E357" i="34"/>
  <c r="J392" i="34"/>
  <c r="H392" i="34"/>
  <c r="G392" i="34"/>
  <c r="E392" i="34"/>
  <c r="D392" i="34"/>
  <c r="C392" i="34"/>
  <c r="I392" i="34"/>
  <c r="F392" i="34"/>
  <c r="F369" i="34"/>
  <c r="G369" i="34"/>
  <c r="J369" i="34"/>
  <c r="I369" i="34"/>
  <c r="H369" i="34"/>
  <c r="E369" i="34"/>
  <c r="D369" i="34"/>
  <c r="C369" i="34"/>
  <c r="J355" i="34"/>
  <c r="I355" i="34"/>
  <c r="H355" i="34"/>
  <c r="G355" i="34"/>
  <c r="F355" i="34"/>
  <c r="E355" i="34"/>
  <c r="D355" i="34"/>
  <c r="C355" i="34"/>
  <c r="F413" i="34"/>
  <c r="D413" i="34"/>
  <c r="C413" i="34"/>
  <c r="J413" i="34"/>
  <c r="H413" i="34"/>
  <c r="I413" i="34"/>
  <c r="G413" i="34"/>
  <c r="E413" i="34"/>
  <c r="I450" i="34"/>
  <c r="F450" i="34"/>
  <c r="E450" i="34"/>
  <c r="C450" i="34"/>
  <c r="J450" i="34"/>
  <c r="H450" i="34"/>
  <c r="G450" i="34"/>
  <c r="D450" i="34"/>
  <c r="F401" i="34"/>
  <c r="H401" i="34"/>
  <c r="J401" i="34"/>
  <c r="I401" i="34"/>
  <c r="G401" i="34"/>
  <c r="E401" i="34"/>
  <c r="D401" i="34"/>
  <c r="C401" i="34"/>
  <c r="J388" i="34"/>
  <c r="I388" i="34"/>
  <c r="G388" i="34"/>
  <c r="F388" i="34"/>
  <c r="D388" i="34"/>
  <c r="C388" i="34"/>
  <c r="H388" i="34"/>
  <c r="E388" i="34"/>
  <c r="J402" i="34"/>
  <c r="E402" i="34"/>
  <c r="I402" i="34"/>
  <c r="H402" i="34"/>
  <c r="G402" i="34"/>
  <c r="F402" i="34"/>
  <c r="D402" i="34"/>
  <c r="C402" i="34"/>
  <c r="E455" i="34"/>
  <c r="J455" i="34"/>
  <c r="I455" i="34"/>
  <c r="G455" i="34"/>
  <c r="H455" i="34"/>
  <c r="F455" i="34"/>
  <c r="D455" i="34"/>
  <c r="C455" i="34"/>
  <c r="I500" i="34"/>
  <c r="F500" i="34"/>
  <c r="E500" i="34"/>
  <c r="H500" i="34"/>
  <c r="G500" i="34"/>
  <c r="D500" i="34"/>
  <c r="C500" i="34"/>
  <c r="J500" i="34"/>
  <c r="I466" i="34"/>
  <c r="F466" i="34"/>
  <c r="E466" i="34"/>
  <c r="G466" i="34"/>
  <c r="D466" i="34"/>
  <c r="C466" i="34"/>
  <c r="H466" i="34"/>
  <c r="J466" i="34"/>
  <c r="E501" i="34"/>
  <c r="J501" i="34"/>
  <c r="I501" i="34"/>
  <c r="H501" i="34"/>
  <c r="G501" i="34"/>
  <c r="F501" i="34"/>
  <c r="D501" i="34"/>
  <c r="C501" i="34"/>
  <c r="J408" i="34"/>
  <c r="I408" i="34"/>
  <c r="F408" i="34"/>
  <c r="D408" i="34"/>
  <c r="G408" i="34"/>
  <c r="E408" i="34"/>
  <c r="C408" i="34"/>
  <c r="H408" i="34"/>
  <c r="E457" i="34"/>
  <c r="J457" i="34"/>
  <c r="I457" i="34"/>
  <c r="H457" i="34"/>
  <c r="D457" i="34"/>
  <c r="C457" i="34"/>
  <c r="G457" i="34"/>
  <c r="F457" i="34"/>
  <c r="I498" i="34"/>
  <c r="F498" i="34"/>
  <c r="E498" i="34"/>
  <c r="G498" i="34"/>
  <c r="D498" i="34"/>
  <c r="C498" i="34"/>
  <c r="H498" i="34"/>
  <c r="J498" i="34"/>
  <c r="I478" i="34"/>
  <c r="F478" i="34"/>
  <c r="E478" i="34"/>
  <c r="C478" i="34"/>
  <c r="D478" i="34"/>
  <c r="J478" i="34"/>
  <c r="H478" i="34"/>
  <c r="G478" i="34"/>
  <c r="I492" i="34"/>
  <c r="F492" i="34"/>
  <c r="E492" i="34"/>
  <c r="J492" i="34"/>
  <c r="H492" i="34"/>
  <c r="C492" i="34"/>
  <c r="D492" i="34"/>
  <c r="G492" i="34"/>
  <c r="F67" i="34"/>
  <c r="H67" i="34"/>
  <c r="G67" i="34"/>
  <c r="E67" i="34"/>
  <c r="D67" i="34"/>
  <c r="C67" i="34"/>
  <c r="J67" i="34"/>
  <c r="I67" i="34"/>
  <c r="J32" i="34"/>
  <c r="G32" i="34"/>
  <c r="F32" i="34"/>
  <c r="E32" i="34"/>
  <c r="D32" i="34"/>
  <c r="C32" i="34"/>
  <c r="I32" i="34"/>
  <c r="H32" i="34"/>
  <c r="C103" i="34"/>
  <c r="H103" i="34"/>
  <c r="F103" i="34"/>
  <c r="D103" i="34"/>
  <c r="J103" i="34"/>
  <c r="I103" i="34"/>
  <c r="G103" i="34"/>
  <c r="E103" i="34"/>
  <c r="C85" i="34"/>
  <c r="F85" i="34"/>
  <c r="J85" i="34"/>
  <c r="H85" i="34"/>
  <c r="G85" i="34"/>
  <c r="E85" i="34"/>
  <c r="D85" i="34"/>
  <c r="I85" i="34"/>
  <c r="F39" i="34"/>
  <c r="E39" i="34"/>
  <c r="D39" i="34"/>
  <c r="C39" i="34"/>
  <c r="I39" i="34"/>
  <c r="J39" i="34"/>
  <c r="H39" i="34"/>
  <c r="G39" i="34"/>
  <c r="C91" i="34"/>
  <c r="D91" i="34"/>
  <c r="H91" i="34"/>
  <c r="F91" i="34"/>
  <c r="G91" i="34"/>
  <c r="E91" i="34"/>
  <c r="J91" i="34"/>
  <c r="I91" i="34"/>
  <c r="J46" i="34"/>
  <c r="D46" i="34"/>
  <c r="C46" i="34"/>
  <c r="I46" i="34"/>
  <c r="H46" i="34"/>
  <c r="G46" i="34"/>
  <c r="F46" i="34"/>
  <c r="E46" i="34"/>
  <c r="F10" i="34"/>
  <c r="D10" i="34"/>
  <c r="E10" i="34"/>
  <c r="H10" i="34"/>
  <c r="C10" i="34"/>
  <c r="J10" i="34"/>
  <c r="I10" i="34"/>
  <c r="G10" i="34"/>
  <c r="J56" i="34"/>
  <c r="C56" i="34"/>
  <c r="I56" i="34"/>
  <c r="H56" i="34"/>
  <c r="G56" i="34"/>
  <c r="F56" i="34"/>
  <c r="E56" i="34"/>
  <c r="D56" i="34"/>
  <c r="J5" i="34"/>
  <c r="I5" i="34"/>
  <c r="D5" i="34"/>
  <c r="G5" i="34"/>
  <c r="E5" i="34"/>
  <c r="F5" i="34"/>
  <c r="C5" i="34"/>
  <c r="H5" i="34"/>
  <c r="G78" i="34"/>
  <c r="F78" i="34"/>
  <c r="J78" i="34"/>
  <c r="I78" i="34"/>
  <c r="H78" i="34"/>
  <c r="E78" i="34"/>
  <c r="D78" i="34"/>
  <c r="C78" i="34"/>
  <c r="J60" i="34"/>
  <c r="I60" i="34"/>
  <c r="H60" i="34"/>
  <c r="G60" i="34"/>
  <c r="F60" i="34"/>
  <c r="E60" i="34"/>
  <c r="D60" i="34"/>
  <c r="C60" i="34"/>
  <c r="G114" i="34"/>
  <c r="F114" i="34"/>
  <c r="E114" i="34"/>
  <c r="D114" i="34"/>
  <c r="C114" i="34"/>
  <c r="I114" i="34"/>
  <c r="J114" i="34"/>
  <c r="H114" i="34"/>
  <c r="G148" i="34"/>
  <c r="H148" i="34"/>
  <c r="F148" i="34"/>
  <c r="E148" i="34"/>
  <c r="D148" i="34"/>
  <c r="J148" i="34"/>
  <c r="I148" i="34"/>
  <c r="C148" i="34"/>
  <c r="C135" i="34"/>
  <c r="F135" i="34"/>
  <c r="D135" i="34"/>
  <c r="G135" i="34"/>
  <c r="E135" i="34"/>
  <c r="J135" i="34"/>
  <c r="I135" i="34"/>
  <c r="H135" i="34"/>
  <c r="C141" i="34"/>
  <c r="D141" i="34"/>
  <c r="J141" i="34"/>
  <c r="G141" i="34"/>
  <c r="F141" i="34"/>
  <c r="E141" i="34"/>
  <c r="I141" i="34"/>
  <c r="H141" i="34"/>
  <c r="G178" i="34"/>
  <c r="E178" i="34"/>
  <c r="D178" i="34"/>
  <c r="C178" i="34"/>
  <c r="J178" i="34"/>
  <c r="F178" i="34"/>
  <c r="I178" i="34"/>
  <c r="H178" i="34"/>
  <c r="G76" i="34"/>
  <c r="I76" i="34"/>
  <c r="D76" i="34"/>
  <c r="J76" i="34"/>
  <c r="H76" i="34"/>
  <c r="F76" i="34"/>
  <c r="E76" i="34"/>
  <c r="C76" i="34"/>
  <c r="G164" i="34"/>
  <c r="H164" i="34"/>
  <c r="F164" i="34"/>
  <c r="E164" i="34"/>
  <c r="D164" i="34"/>
  <c r="C164" i="34"/>
  <c r="I164" i="34"/>
  <c r="J164" i="34"/>
  <c r="G186" i="34"/>
  <c r="E186" i="34"/>
  <c r="D186" i="34"/>
  <c r="C186" i="34"/>
  <c r="J186" i="34"/>
  <c r="I186" i="34"/>
  <c r="F186" i="34"/>
  <c r="H186" i="34"/>
  <c r="I218" i="34"/>
  <c r="F218" i="34"/>
  <c r="J218" i="34"/>
  <c r="G218" i="34"/>
  <c r="E218" i="34"/>
  <c r="D218" i="34"/>
  <c r="C218" i="34"/>
  <c r="H218" i="34"/>
  <c r="C197" i="34"/>
  <c r="E197" i="34"/>
  <c r="D197" i="34"/>
  <c r="J197" i="34"/>
  <c r="I197" i="34"/>
  <c r="H197" i="34"/>
  <c r="F197" i="34"/>
  <c r="G197" i="34"/>
  <c r="G152" i="34"/>
  <c r="C152" i="34"/>
  <c r="J152" i="34"/>
  <c r="I152" i="34"/>
  <c r="H152" i="34"/>
  <c r="D152" i="34"/>
  <c r="F152" i="34"/>
  <c r="E152" i="34"/>
  <c r="C139" i="34"/>
  <c r="J139" i="34"/>
  <c r="I139" i="34"/>
  <c r="H139" i="34"/>
  <c r="D139" i="34"/>
  <c r="G139" i="34"/>
  <c r="F139" i="34"/>
  <c r="E139" i="34"/>
  <c r="C203" i="34"/>
  <c r="J203" i="34"/>
  <c r="I203" i="34"/>
  <c r="H203" i="34"/>
  <c r="G203" i="34"/>
  <c r="F203" i="34"/>
  <c r="D203" i="34"/>
  <c r="E203" i="34"/>
  <c r="G182" i="34"/>
  <c r="J182" i="34"/>
  <c r="I182" i="34"/>
  <c r="H182" i="34"/>
  <c r="F182" i="34"/>
  <c r="E182" i="34"/>
  <c r="D182" i="34"/>
  <c r="C182" i="34"/>
  <c r="C177" i="34"/>
  <c r="I177" i="34"/>
  <c r="H177" i="34"/>
  <c r="G177" i="34"/>
  <c r="F177" i="34"/>
  <c r="E177" i="34"/>
  <c r="J177" i="34"/>
  <c r="D177" i="34"/>
  <c r="I271" i="34"/>
  <c r="D271" i="34"/>
  <c r="C271" i="34"/>
  <c r="G271" i="34"/>
  <c r="J271" i="34"/>
  <c r="H271" i="34"/>
  <c r="F271" i="34"/>
  <c r="E271" i="34"/>
  <c r="E232" i="34"/>
  <c r="D232" i="34"/>
  <c r="C232" i="34"/>
  <c r="J232" i="34"/>
  <c r="G232" i="34"/>
  <c r="H232" i="34"/>
  <c r="I232" i="34"/>
  <c r="F232" i="34"/>
  <c r="I222" i="34"/>
  <c r="F222" i="34"/>
  <c r="H222" i="34"/>
  <c r="G222" i="34"/>
  <c r="D222" i="34"/>
  <c r="E222" i="34"/>
  <c r="C222" i="34"/>
  <c r="J222" i="34"/>
  <c r="E270" i="34"/>
  <c r="G270" i="34"/>
  <c r="F270" i="34"/>
  <c r="J270" i="34"/>
  <c r="I270" i="34"/>
  <c r="H270" i="34"/>
  <c r="D270" i="34"/>
  <c r="C270" i="34"/>
  <c r="I287" i="34"/>
  <c r="E287" i="34"/>
  <c r="D287" i="34"/>
  <c r="C287" i="34"/>
  <c r="G287" i="34"/>
  <c r="J287" i="34"/>
  <c r="H287" i="34"/>
  <c r="F287" i="34"/>
  <c r="E234" i="34"/>
  <c r="I234" i="34"/>
  <c r="H234" i="34"/>
  <c r="G234" i="34"/>
  <c r="D234" i="34"/>
  <c r="J234" i="34"/>
  <c r="F234" i="34"/>
  <c r="C234" i="34"/>
  <c r="E280" i="34"/>
  <c r="G280" i="34"/>
  <c r="F280" i="34"/>
  <c r="D280" i="34"/>
  <c r="C280" i="34"/>
  <c r="I280" i="34"/>
  <c r="H280" i="34"/>
  <c r="J280" i="34"/>
  <c r="I293" i="34"/>
  <c r="F293" i="34"/>
  <c r="E293" i="34"/>
  <c r="D293" i="34"/>
  <c r="C293" i="34"/>
  <c r="J293" i="34"/>
  <c r="H293" i="34"/>
  <c r="G293" i="34"/>
  <c r="F350" i="34"/>
  <c r="E350" i="34"/>
  <c r="D350" i="34"/>
  <c r="C350" i="34"/>
  <c r="J350" i="34"/>
  <c r="I350" i="34"/>
  <c r="H350" i="34"/>
  <c r="G350" i="34"/>
  <c r="J301" i="34"/>
  <c r="E301" i="34"/>
  <c r="D301" i="34"/>
  <c r="C301" i="34"/>
  <c r="H301" i="34"/>
  <c r="G301" i="34"/>
  <c r="I301" i="34"/>
  <c r="F301" i="34"/>
  <c r="E256" i="34"/>
  <c r="J256" i="34"/>
  <c r="I256" i="34"/>
  <c r="D256" i="34"/>
  <c r="H256" i="34"/>
  <c r="F256" i="34"/>
  <c r="C256" i="34"/>
  <c r="G256" i="34"/>
  <c r="F330" i="34"/>
  <c r="H330" i="34"/>
  <c r="G330" i="34"/>
  <c r="E330" i="34"/>
  <c r="D330" i="34"/>
  <c r="J330" i="34"/>
  <c r="I330" i="34"/>
  <c r="C330" i="34"/>
  <c r="E282" i="34"/>
  <c r="J282" i="34"/>
  <c r="I282" i="34"/>
  <c r="H282" i="34"/>
  <c r="G282" i="34"/>
  <c r="C282" i="34"/>
  <c r="D282" i="34"/>
  <c r="F282" i="34"/>
  <c r="E292" i="34"/>
  <c r="I292" i="34"/>
  <c r="H292" i="34"/>
  <c r="G292" i="34"/>
  <c r="F292" i="34"/>
  <c r="C292" i="34"/>
  <c r="J292" i="34"/>
  <c r="D292" i="34"/>
  <c r="J366" i="34"/>
  <c r="F366" i="34"/>
  <c r="E366" i="34"/>
  <c r="D366" i="34"/>
  <c r="C366" i="34"/>
  <c r="I366" i="34"/>
  <c r="H366" i="34"/>
  <c r="G366" i="34"/>
  <c r="J331" i="34"/>
  <c r="E331" i="34"/>
  <c r="D331" i="34"/>
  <c r="C331" i="34"/>
  <c r="I331" i="34"/>
  <c r="H331" i="34"/>
  <c r="G331" i="34"/>
  <c r="F331" i="34"/>
  <c r="F306" i="34"/>
  <c r="I306" i="34"/>
  <c r="E306" i="34"/>
  <c r="D306" i="34"/>
  <c r="C306" i="34"/>
  <c r="J306" i="34"/>
  <c r="H306" i="34"/>
  <c r="G306" i="34"/>
  <c r="F367" i="34"/>
  <c r="C367" i="34"/>
  <c r="D367" i="34"/>
  <c r="J367" i="34"/>
  <c r="I367" i="34"/>
  <c r="H367" i="34"/>
  <c r="G367" i="34"/>
  <c r="E367" i="34"/>
  <c r="F403" i="34"/>
  <c r="I403" i="34"/>
  <c r="H403" i="34"/>
  <c r="G403" i="34"/>
  <c r="E403" i="34"/>
  <c r="D403" i="34"/>
  <c r="C403" i="34"/>
  <c r="J403" i="34"/>
  <c r="F383" i="34"/>
  <c r="G383" i="34"/>
  <c r="E383" i="34"/>
  <c r="C383" i="34"/>
  <c r="J383" i="34"/>
  <c r="I383" i="34"/>
  <c r="H383" i="34"/>
  <c r="D383" i="34"/>
  <c r="F391" i="34"/>
  <c r="J391" i="34"/>
  <c r="H391" i="34"/>
  <c r="G391" i="34"/>
  <c r="I391" i="34"/>
  <c r="E391" i="34"/>
  <c r="D391" i="34"/>
  <c r="C391" i="34"/>
  <c r="J428" i="34"/>
  <c r="G428" i="34"/>
  <c r="F428" i="34"/>
  <c r="E428" i="34"/>
  <c r="D428" i="34"/>
  <c r="I428" i="34"/>
  <c r="H428" i="34"/>
  <c r="C428" i="34"/>
  <c r="J368" i="34"/>
  <c r="I368" i="34"/>
  <c r="C368" i="34"/>
  <c r="H368" i="34"/>
  <c r="G368" i="34"/>
  <c r="F368" i="34"/>
  <c r="E368" i="34"/>
  <c r="D368" i="34"/>
  <c r="F415" i="34"/>
  <c r="H415" i="34"/>
  <c r="G415" i="34"/>
  <c r="D415" i="34"/>
  <c r="C415" i="34"/>
  <c r="J415" i="34"/>
  <c r="I415" i="34"/>
  <c r="E415" i="34"/>
  <c r="J418" i="34"/>
  <c r="H418" i="34"/>
  <c r="G418" i="34"/>
  <c r="F418" i="34"/>
  <c r="E418" i="34"/>
  <c r="C418" i="34"/>
  <c r="I418" i="34"/>
  <c r="D418" i="34"/>
  <c r="F429" i="34"/>
  <c r="D429" i="34"/>
  <c r="C429" i="34"/>
  <c r="J429" i="34"/>
  <c r="H429" i="34"/>
  <c r="I429" i="34"/>
  <c r="G429" i="34"/>
  <c r="E429" i="34"/>
  <c r="E503" i="34"/>
  <c r="J503" i="34"/>
  <c r="I503" i="34"/>
  <c r="H503" i="34"/>
  <c r="G503" i="34"/>
  <c r="F503" i="34"/>
  <c r="D503" i="34"/>
  <c r="C503" i="34"/>
  <c r="J394" i="34"/>
  <c r="I394" i="34"/>
  <c r="D394" i="34"/>
  <c r="C394" i="34"/>
  <c r="H394" i="34"/>
  <c r="G394" i="34"/>
  <c r="F394" i="34"/>
  <c r="E394" i="34"/>
  <c r="F417" i="34"/>
  <c r="J417" i="34"/>
  <c r="I417" i="34"/>
  <c r="H417" i="34"/>
  <c r="E417" i="34"/>
  <c r="G417" i="34"/>
  <c r="D417" i="34"/>
  <c r="C417" i="34"/>
  <c r="F411" i="34"/>
  <c r="J411" i="34"/>
  <c r="I411" i="34"/>
  <c r="G411" i="34"/>
  <c r="D411" i="34"/>
  <c r="H411" i="34"/>
  <c r="E411" i="34"/>
  <c r="C411" i="34"/>
  <c r="F421" i="34"/>
  <c r="I421" i="34"/>
  <c r="H421" i="34"/>
  <c r="G421" i="34"/>
  <c r="E421" i="34"/>
  <c r="C421" i="34"/>
  <c r="J421" i="34"/>
  <c r="D421" i="34"/>
  <c r="I472" i="34"/>
  <c r="F472" i="34"/>
  <c r="E472" i="34"/>
  <c r="J472" i="34"/>
  <c r="H472" i="34"/>
  <c r="D472" i="34"/>
  <c r="C472" i="34"/>
  <c r="G472" i="34"/>
  <c r="E499" i="34"/>
  <c r="J499" i="34"/>
  <c r="I499" i="34"/>
  <c r="G499" i="34"/>
  <c r="F499" i="34"/>
  <c r="D499" i="34"/>
  <c r="C499" i="34"/>
  <c r="H499" i="34"/>
  <c r="E479" i="34"/>
  <c r="J479" i="34"/>
  <c r="I479" i="34"/>
  <c r="D479" i="34"/>
  <c r="C479" i="34"/>
  <c r="F479" i="34"/>
  <c r="H479" i="34"/>
  <c r="G479" i="34"/>
  <c r="E493" i="34"/>
  <c r="J493" i="34"/>
  <c r="I493" i="34"/>
  <c r="C493" i="34"/>
  <c r="H493" i="34"/>
  <c r="D493" i="34"/>
  <c r="G493" i="34"/>
  <c r="F493" i="34"/>
  <c r="J70" i="34"/>
  <c r="H70" i="34"/>
  <c r="G70" i="34"/>
  <c r="F70" i="34"/>
  <c r="E70" i="34"/>
  <c r="D70" i="34"/>
  <c r="C70" i="34"/>
  <c r="I70" i="34"/>
  <c r="F45" i="34"/>
  <c r="G45" i="34"/>
  <c r="E45" i="34"/>
  <c r="D45" i="34"/>
  <c r="C45" i="34"/>
  <c r="J45" i="34"/>
  <c r="I45" i="34"/>
  <c r="H45" i="34"/>
  <c r="F8" i="34"/>
  <c r="E8" i="34"/>
  <c r="D8" i="34"/>
  <c r="C8" i="34"/>
  <c r="I8" i="34"/>
  <c r="J8" i="34"/>
  <c r="H8" i="34"/>
  <c r="G8" i="34"/>
  <c r="G86" i="34"/>
  <c r="F86" i="34"/>
  <c r="H86" i="34"/>
  <c r="E86" i="34"/>
  <c r="D86" i="34"/>
  <c r="C86" i="34"/>
  <c r="J86" i="34"/>
  <c r="I86" i="34"/>
  <c r="F33" i="34"/>
  <c r="D33" i="34"/>
  <c r="C33" i="34"/>
  <c r="J33" i="34"/>
  <c r="H33" i="34"/>
  <c r="I33" i="34"/>
  <c r="G33" i="34"/>
  <c r="E33" i="34"/>
  <c r="C117" i="34"/>
  <c r="F117" i="34"/>
  <c r="E117" i="34"/>
  <c r="D117" i="34"/>
  <c r="J117" i="34"/>
  <c r="H117" i="34"/>
  <c r="I117" i="34"/>
  <c r="G117" i="34"/>
  <c r="F59" i="34"/>
  <c r="C59" i="34"/>
  <c r="J59" i="34"/>
  <c r="I59" i="34"/>
  <c r="H59" i="34"/>
  <c r="G59" i="34"/>
  <c r="E59" i="34"/>
  <c r="D59" i="34"/>
  <c r="J11" i="34"/>
  <c r="I11" i="34"/>
  <c r="H11" i="34"/>
  <c r="D11" i="34"/>
  <c r="G11" i="34"/>
  <c r="E11" i="34"/>
  <c r="F11" i="34"/>
  <c r="C11" i="34"/>
  <c r="F69" i="34"/>
  <c r="J69" i="34"/>
  <c r="I69" i="34"/>
  <c r="H69" i="34"/>
  <c r="G69" i="34"/>
  <c r="E69" i="34"/>
  <c r="D69" i="34"/>
  <c r="C69" i="34"/>
  <c r="F31" i="34"/>
  <c r="J31" i="34"/>
  <c r="I31" i="34"/>
  <c r="H31" i="34"/>
  <c r="G31" i="34"/>
  <c r="E31" i="34"/>
  <c r="D31" i="34"/>
  <c r="C31" i="34"/>
  <c r="J9" i="34"/>
  <c r="I9" i="34"/>
  <c r="H9" i="34"/>
  <c r="G9" i="34"/>
  <c r="F9" i="34"/>
  <c r="E9" i="34"/>
  <c r="D9" i="34"/>
  <c r="C9" i="34"/>
  <c r="F73" i="34"/>
  <c r="I73" i="34"/>
  <c r="H73" i="34"/>
  <c r="G73" i="34"/>
  <c r="E73" i="34"/>
  <c r="D73" i="34"/>
  <c r="C73" i="34"/>
  <c r="J73" i="34"/>
  <c r="C151" i="34"/>
  <c r="G151" i="34"/>
  <c r="F151" i="34"/>
  <c r="E151" i="34"/>
  <c r="D151" i="34"/>
  <c r="J151" i="34"/>
  <c r="I151" i="34"/>
  <c r="H151" i="34"/>
  <c r="C159" i="34"/>
  <c r="G159" i="34"/>
  <c r="F159" i="34"/>
  <c r="E159" i="34"/>
  <c r="D159" i="34"/>
  <c r="H159" i="34"/>
  <c r="J159" i="34"/>
  <c r="I159" i="34"/>
  <c r="C107" i="34"/>
  <c r="D107" i="34"/>
  <c r="J107" i="34"/>
  <c r="I107" i="34"/>
  <c r="H107" i="34"/>
  <c r="F107" i="34"/>
  <c r="G107" i="34"/>
  <c r="E107" i="34"/>
  <c r="C191" i="34"/>
  <c r="G191" i="34"/>
  <c r="F191" i="34"/>
  <c r="E191" i="34"/>
  <c r="D191" i="34"/>
  <c r="J191" i="34"/>
  <c r="H191" i="34"/>
  <c r="I191" i="34"/>
  <c r="C113" i="34"/>
  <c r="J113" i="34"/>
  <c r="I113" i="34"/>
  <c r="H113" i="34"/>
  <c r="G113" i="34"/>
  <c r="F113" i="34"/>
  <c r="D113" i="34"/>
  <c r="E113" i="34"/>
  <c r="G84" i="34"/>
  <c r="I84" i="34"/>
  <c r="D84" i="34"/>
  <c r="H84" i="34"/>
  <c r="F84" i="34"/>
  <c r="E84" i="34"/>
  <c r="C84" i="34"/>
  <c r="J84" i="34"/>
  <c r="G172" i="34"/>
  <c r="H172" i="34"/>
  <c r="F172" i="34"/>
  <c r="E172" i="34"/>
  <c r="D172" i="34"/>
  <c r="C172" i="34"/>
  <c r="I172" i="34"/>
  <c r="J172" i="34"/>
  <c r="G194" i="34"/>
  <c r="E194" i="34"/>
  <c r="D194" i="34"/>
  <c r="C194" i="34"/>
  <c r="J194" i="34"/>
  <c r="I194" i="34"/>
  <c r="F194" i="34"/>
  <c r="H194" i="34"/>
  <c r="E223" i="34"/>
  <c r="J223" i="34"/>
  <c r="I223" i="34"/>
  <c r="G223" i="34"/>
  <c r="F223" i="34"/>
  <c r="C223" i="34"/>
  <c r="H223" i="34"/>
  <c r="D223" i="34"/>
  <c r="C205" i="34"/>
  <c r="E205" i="34"/>
  <c r="D205" i="34"/>
  <c r="J205" i="34"/>
  <c r="I205" i="34"/>
  <c r="H205" i="34"/>
  <c r="F205" i="34"/>
  <c r="G205" i="34"/>
  <c r="G160" i="34"/>
  <c r="C160" i="34"/>
  <c r="J160" i="34"/>
  <c r="I160" i="34"/>
  <c r="H160" i="34"/>
  <c r="D160" i="34"/>
  <c r="E160" i="34"/>
  <c r="F160" i="34"/>
  <c r="C147" i="34"/>
  <c r="J147" i="34"/>
  <c r="I147" i="34"/>
  <c r="H147" i="34"/>
  <c r="F147" i="34"/>
  <c r="E147" i="34"/>
  <c r="D147" i="34"/>
  <c r="G147" i="34"/>
  <c r="C211" i="34"/>
  <c r="J211" i="34"/>
  <c r="I211" i="34"/>
  <c r="H211" i="34"/>
  <c r="G211" i="34"/>
  <c r="F211" i="34"/>
  <c r="D211" i="34"/>
  <c r="E211" i="34"/>
  <c r="G190" i="34"/>
  <c r="J190" i="34"/>
  <c r="I190" i="34"/>
  <c r="H190" i="34"/>
  <c r="F190" i="34"/>
  <c r="E190" i="34"/>
  <c r="D190" i="34"/>
  <c r="C190" i="34"/>
  <c r="C185" i="34"/>
  <c r="I185" i="34"/>
  <c r="H185" i="34"/>
  <c r="G185" i="34"/>
  <c r="F185" i="34"/>
  <c r="E185" i="34"/>
  <c r="J185" i="34"/>
  <c r="D185" i="34"/>
  <c r="E217" i="34"/>
  <c r="J217" i="34"/>
  <c r="H217" i="34"/>
  <c r="G217" i="34"/>
  <c r="F217" i="34"/>
  <c r="D217" i="34"/>
  <c r="C217" i="34"/>
  <c r="I217" i="34"/>
  <c r="I241" i="34"/>
  <c r="G241" i="34"/>
  <c r="F241" i="34"/>
  <c r="J241" i="34"/>
  <c r="H241" i="34"/>
  <c r="E241" i="34"/>
  <c r="C241" i="34"/>
  <c r="D241" i="34"/>
  <c r="E244" i="34"/>
  <c r="H244" i="34"/>
  <c r="G244" i="34"/>
  <c r="I244" i="34"/>
  <c r="F244" i="34"/>
  <c r="D244" i="34"/>
  <c r="J244" i="34"/>
  <c r="C244" i="34"/>
  <c r="J313" i="34"/>
  <c r="G313" i="34"/>
  <c r="E313" i="34"/>
  <c r="D313" i="34"/>
  <c r="C313" i="34"/>
  <c r="I313" i="34"/>
  <c r="H313" i="34"/>
  <c r="F313" i="34"/>
  <c r="I233" i="34"/>
  <c r="J233" i="34"/>
  <c r="G233" i="34"/>
  <c r="D233" i="34"/>
  <c r="H233" i="34"/>
  <c r="F233" i="34"/>
  <c r="E233" i="34"/>
  <c r="C233" i="34"/>
  <c r="E238" i="34"/>
  <c r="G238" i="34"/>
  <c r="J238" i="34"/>
  <c r="I238" i="34"/>
  <c r="H238" i="34"/>
  <c r="D238" i="34"/>
  <c r="F238" i="34"/>
  <c r="C238" i="34"/>
  <c r="I283" i="34"/>
  <c r="G283" i="34"/>
  <c r="F283" i="34"/>
  <c r="E283" i="34"/>
  <c r="D283" i="34"/>
  <c r="J283" i="34"/>
  <c r="H283" i="34"/>
  <c r="C283" i="34"/>
  <c r="F300" i="34"/>
  <c r="H300" i="34"/>
  <c r="E300" i="34"/>
  <c r="D300" i="34"/>
  <c r="C300" i="34"/>
  <c r="J300" i="34"/>
  <c r="I300" i="34"/>
  <c r="G300" i="34"/>
  <c r="F371" i="34"/>
  <c r="J371" i="34"/>
  <c r="H371" i="34"/>
  <c r="G371" i="34"/>
  <c r="E371" i="34"/>
  <c r="D371" i="34"/>
  <c r="C371" i="34"/>
  <c r="I371" i="34"/>
  <c r="J307" i="34"/>
  <c r="F307" i="34"/>
  <c r="D307" i="34"/>
  <c r="C307" i="34"/>
  <c r="H307" i="34"/>
  <c r="G307" i="34"/>
  <c r="E307" i="34"/>
  <c r="I307" i="34"/>
  <c r="I259" i="34"/>
  <c r="J259" i="34"/>
  <c r="E259" i="34"/>
  <c r="D259" i="34"/>
  <c r="C259" i="34"/>
  <c r="H259" i="34"/>
  <c r="F259" i="34"/>
  <c r="G259" i="34"/>
  <c r="J349" i="34"/>
  <c r="H349" i="34"/>
  <c r="G349" i="34"/>
  <c r="F349" i="34"/>
  <c r="E349" i="34"/>
  <c r="D349" i="34"/>
  <c r="C349" i="34"/>
  <c r="I349" i="34"/>
  <c r="I285" i="34"/>
  <c r="J285" i="34"/>
  <c r="H285" i="34"/>
  <c r="G285" i="34"/>
  <c r="D285" i="34"/>
  <c r="F285" i="34"/>
  <c r="E285" i="34"/>
  <c r="C285" i="34"/>
  <c r="I295" i="34"/>
  <c r="J295" i="34"/>
  <c r="H295" i="34"/>
  <c r="G295" i="34"/>
  <c r="F295" i="34"/>
  <c r="D295" i="34"/>
  <c r="C295" i="34"/>
  <c r="E295" i="34"/>
  <c r="J374" i="34"/>
  <c r="D374" i="34"/>
  <c r="H374" i="34"/>
  <c r="G374" i="34"/>
  <c r="F374" i="34"/>
  <c r="E374" i="34"/>
  <c r="C374" i="34"/>
  <c r="I374" i="34"/>
  <c r="F344" i="34"/>
  <c r="D344" i="34"/>
  <c r="C344" i="34"/>
  <c r="J344" i="34"/>
  <c r="I344" i="34"/>
  <c r="E344" i="34"/>
  <c r="H344" i="34"/>
  <c r="G344" i="34"/>
  <c r="J309" i="34"/>
  <c r="I309" i="34"/>
  <c r="H309" i="34"/>
  <c r="G309" i="34"/>
  <c r="E309" i="34"/>
  <c r="D309" i="34"/>
  <c r="F309" i="34"/>
  <c r="C309" i="34"/>
  <c r="J319" i="34"/>
  <c r="I319" i="34"/>
  <c r="H319" i="34"/>
  <c r="E319" i="34"/>
  <c r="D319" i="34"/>
  <c r="C319" i="34"/>
  <c r="G319" i="34"/>
  <c r="F319" i="34"/>
  <c r="F326" i="34"/>
  <c r="J326" i="34"/>
  <c r="I326" i="34"/>
  <c r="H326" i="34"/>
  <c r="G326" i="34"/>
  <c r="E326" i="34"/>
  <c r="D326" i="34"/>
  <c r="C326" i="34"/>
  <c r="F397" i="34"/>
  <c r="J397" i="34"/>
  <c r="I397" i="34"/>
  <c r="H397" i="34"/>
  <c r="G397" i="34"/>
  <c r="E397" i="34"/>
  <c r="D397" i="34"/>
  <c r="C397" i="34"/>
  <c r="F445" i="34"/>
  <c r="D445" i="34"/>
  <c r="C445" i="34"/>
  <c r="J445" i="34"/>
  <c r="H445" i="34"/>
  <c r="I445" i="34"/>
  <c r="G445" i="34"/>
  <c r="E445" i="34"/>
  <c r="E465" i="34"/>
  <c r="J465" i="34"/>
  <c r="I465" i="34"/>
  <c r="F465" i="34"/>
  <c r="D465" i="34"/>
  <c r="C465" i="34"/>
  <c r="G465" i="34"/>
  <c r="H465" i="34"/>
  <c r="F381" i="34"/>
  <c r="C381" i="34"/>
  <c r="I381" i="34"/>
  <c r="J381" i="34"/>
  <c r="H381" i="34"/>
  <c r="G381" i="34"/>
  <c r="E381" i="34"/>
  <c r="D381" i="34"/>
  <c r="F425" i="34"/>
  <c r="G425" i="34"/>
  <c r="E425" i="34"/>
  <c r="D425" i="34"/>
  <c r="C425" i="34"/>
  <c r="J425" i="34"/>
  <c r="H425" i="34"/>
  <c r="I425" i="34"/>
  <c r="J432" i="34"/>
  <c r="E432" i="34"/>
  <c r="D432" i="34"/>
  <c r="C432" i="34"/>
  <c r="H432" i="34"/>
  <c r="F432" i="34"/>
  <c r="I432" i="34"/>
  <c r="G432" i="34"/>
  <c r="J434" i="34"/>
  <c r="H434" i="34"/>
  <c r="G434" i="34"/>
  <c r="F434" i="34"/>
  <c r="E434" i="34"/>
  <c r="C434" i="34"/>
  <c r="I434" i="34"/>
  <c r="D434" i="34"/>
  <c r="I448" i="34"/>
  <c r="F448" i="34"/>
  <c r="E448" i="34"/>
  <c r="G448" i="34"/>
  <c r="D448" i="34"/>
  <c r="C448" i="34"/>
  <c r="H448" i="34"/>
  <c r="J448" i="34"/>
  <c r="F407" i="34"/>
  <c r="I407" i="34"/>
  <c r="G407" i="34"/>
  <c r="D407" i="34"/>
  <c r="C407" i="34"/>
  <c r="J407" i="34"/>
  <c r="H407" i="34"/>
  <c r="E407" i="34"/>
  <c r="J420" i="34"/>
  <c r="C420" i="34"/>
  <c r="I420" i="34"/>
  <c r="H420" i="34"/>
  <c r="F420" i="34"/>
  <c r="G420" i="34"/>
  <c r="E420" i="34"/>
  <c r="D420" i="34"/>
  <c r="J414" i="34"/>
  <c r="I414" i="34"/>
  <c r="G414" i="34"/>
  <c r="E414" i="34"/>
  <c r="H414" i="34"/>
  <c r="F414" i="34"/>
  <c r="D414" i="34"/>
  <c r="C414" i="34"/>
  <c r="J424" i="34"/>
  <c r="I424" i="34"/>
  <c r="H424" i="34"/>
  <c r="G424" i="34"/>
  <c r="F424" i="34"/>
  <c r="D424" i="34"/>
  <c r="E424" i="34"/>
  <c r="C424" i="34"/>
  <c r="E473" i="34"/>
  <c r="J473" i="34"/>
  <c r="I473" i="34"/>
  <c r="H473" i="34"/>
  <c r="G473" i="34"/>
  <c r="F473" i="34"/>
  <c r="D473" i="34"/>
  <c r="C473" i="34"/>
  <c r="I480" i="34"/>
  <c r="F480" i="34"/>
  <c r="E480" i="34"/>
  <c r="D480" i="34"/>
  <c r="C480" i="34"/>
  <c r="G480" i="34"/>
  <c r="J480" i="34"/>
  <c r="H480" i="34"/>
  <c r="I494" i="34"/>
  <c r="F494" i="34"/>
  <c r="E494" i="34"/>
  <c r="C494" i="34"/>
  <c r="J494" i="34"/>
  <c r="D494" i="34"/>
  <c r="H494" i="34"/>
  <c r="G494" i="34"/>
  <c r="I458" i="34"/>
  <c r="F458" i="34"/>
  <c r="E458" i="34"/>
  <c r="J458" i="34"/>
  <c r="H458" i="34"/>
  <c r="G458" i="34"/>
  <c r="D458" i="34"/>
  <c r="C458" i="34"/>
  <c r="C81" i="34"/>
  <c r="J81" i="34"/>
  <c r="F81" i="34"/>
  <c r="I81" i="34"/>
  <c r="H81" i="34"/>
  <c r="G81" i="34"/>
  <c r="E81" i="34"/>
  <c r="D81" i="34"/>
  <c r="J48" i="34"/>
  <c r="G48" i="34"/>
  <c r="F48" i="34"/>
  <c r="E48" i="34"/>
  <c r="D48" i="34"/>
  <c r="C48" i="34"/>
  <c r="I48" i="34"/>
  <c r="H48" i="34"/>
  <c r="F20" i="34"/>
  <c r="E20" i="34"/>
  <c r="D20" i="34"/>
  <c r="C20" i="34"/>
  <c r="I20" i="34"/>
  <c r="J20" i="34"/>
  <c r="H20" i="34"/>
  <c r="G20" i="34"/>
  <c r="C93" i="34"/>
  <c r="F93" i="34"/>
  <c r="J93" i="34"/>
  <c r="H93" i="34"/>
  <c r="I93" i="34"/>
  <c r="G93" i="34"/>
  <c r="E93" i="34"/>
  <c r="D93" i="34"/>
  <c r="J36" i="34"/>
  <c r="E36" i="34"/>
  <c r="D36" i="34"/>
  <c r="C36" i="34"/>
  <c r="H36" i="34"/>
  <c r="I36" i="34"/>
  <c r="G36" i="34"/>
  <c r="F36" i="34"/>
  <c r="G132" i="34"/>
  <c r="D132" i="34"/>
  <c r="I132" i="34"/>
  <c r="H132" i="34"/>
  <c r="F132" i="34"/>
  <c r="E132" i="34"/>
  <c r="C132" i="34"/>
  <c r="J132" i="34"/>
  <c r="J62" i="34"/>
  <c r="D62" i="34"/>
  <c r="C62" i="34"/>
  <c r="I62" i="34"/>
  <c r="H62" i="34"/>
  <c r="G62" i="34"/>
  <c r="F62" i="34"/>
  <c r="E62" i="34"/>
  <c r="J17" i="34"/>
  <c r="I17" i="34"/>
  <c r="H17" i="34"/>
  <c r="G17" i="34"/>
  <c r="E17" i="34"/>
  <c r="D17" i="34"/>
  <c r="F17" i="34"/>
  <c r="C17" i="34"/>
  <c r="J72" i="34"/>
  <c r="C72" i="34"/>
  <c r="I72" i="34"/>
  <c r="H72" i="34"/>
  <c r="G72" i="34"/>
  <c r="F72" i="34"/>
  <c r="E72" i="34"/>
  <c r="D72" i="34"/>
  <c r="J34" i="34"/>
  <c r="I34" i="34"/>
  <c r="H34" i="34"/>
  <c r="G34" i="34"/>
  <c r="E34" i="34"/>
  <c r="F34" i="34"/>
  <c r="D34" i="34"/>
  <c r="C34" i="34"/>
  <c r="J15" i="34"/>
  <c r="H15" i="34"/>
  <c r="I15" i="34"/>
  <c r="G15" i="34"/>
  <c r="F15" i="34"/>
  <c r="E15" i="34"/>
  <c r="C15" i="34"/>
  <c r="D15" i="34"/>
  <c r="C79" i="34"/>
  <c r="H79" i="34"/>
  <c r="D79" i="34"/>
  <c r="J79" i="34"/>
  <c r="I79" i="34"/>
  <c r="G79" i="34"/>
  <c r="F79" i="34"/>
  <c r="E79" i="34"/>
  <c r="G170" i="34"/>
  <c r="E170" i="34"/>
  <c r="D170" i="34"/>
  <c r="C170" i="34"/>
  <c r="J170" i="34"/>
  <c r="F170" i="34"/>
  <c r="I170" i="34"/>
  <c r="H170" i="34"/>
  <c r="C175" i="34"/>
  <c r="G175" i="34"/>
  <c r="F175" i="34"/>
  <c r="E175" i="34"/>
  <c r="D175" i="34"/>
  <c r="H175" i="34"/>
  <c r="J175" i="34"/>
  <c r="I175" i="34"/>
  <c r="C115" i="34"/>
  <c r="D115" i="34"/>
  <c r="J115" i="34"/>
  <c r="I115" i="34"/>
  <c r="H115" i="34"/>
  <c r="F115" i="34"/>
  <c r="G115" i="34"/>
  <c r="E115" i="34"/>
  <c r="G102" i="34"/>
  <c r="I102" i="34"/>
  <c r="F102" i="34"/>
  <c r="D102" i="34"/>
  <c r="J102" i="34"/>
  <c r="H102" i="34"/>
  <c r="E102" i="34"/>
  <c r="C102" i="34"/>
  <c r="G122" i="34"/>
  <c r="J122" i="34"/>
  <c r="I122" i="34"/>
  <c r="H122" i="34"/>
  <c r="F122" i="34"/>
  <c r="D122" i="34"/>
  <c r="E122" i="34"/>
  <c r="C122" i="34"/>
  <c r="G92" i="34"/>
  <c r="I92" i="34"/>
  <c r="D92" i="34"/>
  <c r="H92" i="34"/>
  <c r="F92" i="34"/>
  <c r="E92" i="34"/>
  <c r="C92" i="34"/>
  <c r="J92" i="34"/>
  <c r="G180" i="34"/>
  <c r="H180" i="34"/>
  <c r="F180" i="34"/>
  <c r="E180" i="34"/>
  <c r="D180" i="34"/>
  <c r="C180" i="34"/>
  <c r="I180" i="34"/>
  <c r="J180" i="34"/>
  <c r="G202" i="34"/>
  <c r="E202" i="34"/>
  <c r="D202" i="34"/>
  <c r="C202" i="34"/>
  <c r="J202" i="34"/>
  <c r="I202" i="34"/>
  <c r="F202" i="34"/>
  <c r="H202" i="34"/>
  <c r="C149" i="34"/>
  <c r="E149" i="34"/>
  <c r="D149" i="34"/>
  <c r="J149" i="34"/>
  <c r="I149" i="34"/>
  <c r="H149" i="34"/>
  <c r="G149" i="34"/>
  <c r="F149" i="34"/>
  <c r="C230" i="34"/>
  <c r="I230" i="34"/>
  <c r="F230" i="34"/>
  <c r="J230" i="34"/>
  <c r="H230" i="34"/>
  <c r="G230" i="34"/>
  <c r="E230" i="34"/>
  <c r="D230" i="34"/>
  <c r="G168" i="34"/>
  <c r="C168" i="34"/>
  <c r="J168" i="34"/>
  <c r="I168" i="34"/>
  <c r="H168" i="34"/>
  <c r="D168" i="34"/>
  <c r="F168" i="34"/>
  <c r="E168" i="34"/>
  <c r="C155" i="34"/>
  <c r="J155" i="34"/>
  <c r="I155" i="34"/>
  <c r="H155" i="34"/>
  <c r="G155" i="34"/>
  <c r="D155" i="34"/>
  <c r="F155" i="34"/>
  <c r="E155" i="34"/>
  <c r="G134" i="34"/>
  <c r="I134" i="34"/>
  <c r="F134" i="34"/>
  <c r="E134" i="34"/>
  <c r="D134" i="34"/>
  <c r="C134" i="34"/>
  <c r="J134" i="34"/>
  <c r="H134" i="34"/>
  <c r="G198" i="34"/>
  <c r="J198" i="34"/>
  <c r="I198" i="34"/>
  <c r="H198" i="34"/>
  <c r="F198" i="34"/>
  <c r="E198" i="34"/>
  <c r="D198" i="34"/>
  <c r="C198" i="34"/>
  <c r="C193" i="34"/>
  <c r="I193" i="34"/>
  <c r="H193" i="34"/>
  <c r="G193" i="34"/>
  <c r="F193" i="34"/>
  <c r="E193" i="34"/>
  <c r="D193" i="34"/>
  <c r="J193" i="34"/>
  <c r="E225" i="34"/>
  <c r="J225" i="34"/>
  <c r="G225" i="34"/>
  <c r="D225" i="34"/>
  <c r="C225" i="34"/>
  <c r="I225" i="34"/>
  <c r="H225" i="34"/>
  <c r="F225" i="34"/>
  <c r="I220" i="34"/>
  <c r="F220" i="34"/>
  <c r="J220" i="34"/>
  <c r="G220" i="34"/>
  <c r="H220" i="34"/>
  <c r="E220" i="34"/>
  <c r="D220" i="34"/>
  <c r="C220" i="34"/>
  <c r="I249" i="34"/>
  <c r="C249" i="34"/>
  <c r="F249" i="34"/>
  <c r="J249" i="34"/>
  <c r="H249" i="34"/>
  <c r="E249" i="34"/>
  <c r="G249" i="34"/>
  <c r="D249" i="34"/>
  <c r="E254" i="34"/>
  <c r="G254" i="34"/>
  <c r="F254" i="34"/>
  <c r="J254" i="34"/>
  <c r="H254" i="34"/>
  <c r="D254" i="34"/>
  <c r="C254" i="34"/>
  <c r="I254" i="34"/>
  <c r="E252" i="34"/>
  <c r="C252" i="34"/>
  <c r="G252" i="34"/>
  <c r="D252" i="34"/>
  <c r="J252" i="34"/>
  <c r="F252" i="34"/>
  <c r="I252" i="34"/>
  <c r="H252" i="34"/>
  <c r="I257" i="34"/>
  <c r="G257" i="34"/>
  <c r="F257" i="34"/>
  <c r="H257" i="34"/>
  <c r="E257" i="34"/>
  <c r="C257" i="34"/>
  <c r="J257" i="34"/>
  <c r="D257" i="34"/>
  <c r="E296" i="34"/>
  <c r="G296" i="34"/>
  <c r="F296" i="34"/>
  <c r="D296" i="34"/>
  <c r="C296" i="34"/>
  <c r="J296" i="34"/>
  <c r="I296" i="34"/>
  <c r="H296" i="34"/>
  <c r="J305" i="34"/>
  <c r="C305" i="34"/>
  <c r="G305" i="34"/>
  <c r="F305" i="34"/>
  <c r="E305" i="34"/>
  <c r="D305" i="34"/>
  <c r="I305" i="34"/>
  <c r="H305" i="34"/>
  <c r="F324" i="34"/>
  <c r="G324" i="34"/>
  <c r="E324" i="34"/>
  <c r="D324" i="34"/>
  <c r="C324" i="34"/>
  <c r="I324" i="34"/>
  <c r="H324" i="34"/>
  <c r="J324" i="34"/>
  <c r="F314" i="34"/>
  <c r="D314" i="34"/>
  <c r="C314" i="34"/>
  <c r="J314" i="34"/>
  <c r="H314" i="34"/>
  <c r="G314" i="34"/>
  <c r="I314" i="34"/>
  <c r="E314" i="34"/>
  <c r="E272" i="34"/>
  <c r="J272" i="34"/>
  <c r="I272" i="34"/>
  <c r="H272" i="34"/>
  <c r="D272" i="34"/>
  <c r="G272" i="34"/>
  <c r="C272" i="34"/>
  <c r="F272" i="34"/>
  <c r="F356" i="34"/>
  <c r="G356" i="34"/>
  <c r="E356" i="34"/>
  <c r="D356" i="34"/>
  <c r="C356" i="34"/>
  <c r="H356" i="34"/>
  <c r="J356" i="34"/>
  <c r="I356" i="34"/>
  <c r="E298" i="34"/>
  <c r="J298" i="34"/>
  <c r="I298" i="34"/>
  <c r="H298" i="34"/>
  <c r="G298" i="34"/>
  <c r="D298" i="34"/>
  <c r="C298" i="34"/>
  <c r="F298" i="34"/>
  <c r="J303" i="34"/>
  <c r="H303" i="34"/>
  <c r="I303" i="34"/>
  <c r="G303" i="34"/>
  <c r="F303" i="34"/>
  <c r="D303" i="34"/>
  <c r="C303" i="34"/>
  <c r="E303" i="34"/>
  <c r="F375" i="34"/>
  <c r="J375" i="34"/>
  <c r="H375" i="34"/>
  <c r="G375" i="34"/>
  <c r="E375" i="34"/>
  <c r="D375" i="34"/>
  <c r="C375" i="34"/>
  <c r="I375" i="34"/>
  <c r="J347" i="34"/>
  <c r="E347" i="34"/>
  <c r="D347" i="34"/>
  <c r="C347" i="34"/>
  <c r="I347" i="34"/>
  <c r="H347" i="34"/>
  <c r="G347" i="34"/>
  <c r="F347" i="34"/>
  <c r="F322" i="34"/>
  <c r="C322" i="34"/>
  <c r="J322" i="34"/>
  <c r="I322" i="34"/>
  <c r="H322" i="34"/>
  <c r="E322" i="34"/>
  <c r="D322" i="34"/>
  <c r="G322" i="34"/>
  <c r="F332" i="34"/>
  <c r="J332" i="34"/>
  <c r="I332" i="34"/>
  <c r="H332" i="34"/>
  <c r="G332" i="34"/>
  <c r="E332" i="34"/>
  <c r="D332" i="34"/>
  <c r="C332" i="34"/>
  <c r="J329" i="34"/>
  <c r="I329" i="34"/>
  <c r="H329" i="34"/>
  <c r="G329" i="34"/>
  <c r="F329" i="34"/>
  <c r="E329" i="34"/>
  <c r="D329" i="34"/>
  <c r="C329" i="34"/>
  <c r="F320" i="34"/>
  <c r="I320" i="34"/>
  <c r="G320" i="34"/>
  <c r="E320" i="34"/>
  <c r="H320" i="34"/>
  <c r="D320" i="34"/>
  <c r="C320" i="34"/>
  <c r="J320" i="34"/>
  <c r="J398" i="34"/>
  <c r="G398" i="34"/>
  <c r="H398" i="34"/>
  <c r="F398" i="34"/>
  <c r="E398" i="34"/>
  <c r="D398" i="34"/>
  <c r="C398" i="34"/>
  <c r="I398" i="34"/>
  <c r="I484" i="34"/>
  <c r="F484" i="34"/>
  <c r="E484" i="34"/>
  <c r="H484" i="34"/>
  <c r="G484" i="34"/>
  <c r="D484" i="34"/>
  <c r="C484" i="34"/>
  <c r="J484" i="34"/>
  <c r="J384" i="34"/>
  <c r="D384" i="34"/>
  <c r="C384" i="34"/>
  <c r="I384" i="34"/>
  <c r="E384" i="34"/>
  <c r="H384" i="34"/>
  <c r="G384" i="34"/>
  <c r="F384" i="34"/>
  <c r="E451" i="34"/>
  <c r="J451" i="34"/>
  <c r="I451" i="34"/>
  <c r="D451" i="34"/>
  <c r="H451" i="34"/>
  <c r="G451" i="34"/>
  <c r="F451" i="34"/>
  <c r="C451" i="34"/>
  <c r="F441" i="34"/>
  <c r="G441" i="34"/>
  <c r="E441" i="34"/>
  <c r="D441" i="34"/>
  <c r="C441" i="34"/>
  <c r="J441" i="34"/>
  <c r="I441" i="34"/>
  <c r="H441" i="34"/>
  <c r="J406" i="34"/>
  <c r="C406" i="34"/>
  <c r="I406" i="34"/>
  <c r="E406" i="34"/>
  <c r="D406" i="34"/>
  <c r="H406" i="34"/>
  <c r="G406" i="34"/>
  <c r="F406" i="34"/>
  <c r="E449" i="34"/>
  <c r="J449" i="34"/>
  <c r="I449" i="34"/>
  <c r="C449" i="34"/>
  <c r="H449" i="34"/>
  <c r="G449" i="34"/>
  <c r="F449" i="34"/>
  <c r="D449" i="34"/>
  <c r="J410" i="34"/>
  <c r="D410" i="34"/>
  <c r="I410" i="34"/>
  <c r="G410" i="34"/>
  <c r="H410" i="34"/>
  <c r="F410" i="34"/>
  <c r="E410" i="34"/>
  <c r="C410" i="34"/>
  <c r="F433" i="34"/>
  <c r="J433" i="34"/>
  <c r="I433" i="34"/>
  <c r="H433" i="34"/>
  <c r="E433" i="34"/>
  <c r="G433" i="34"/>
  <c r="D433" i="34"/>
  <c r="C433" i="34"/>
  <c r="F427" i="34"/>
  <c r="J427" i="34"/>
  <c r="I427" i="34"/>
  <c r="H427" i="34"/>
  <c r="G427" i="34"/>
  <c r="D427" i="34"/>
  <c r="C427" i="34"/>
  <c r="E427" i="34"/>
  <c r="F437" i="34"/>
  <c r="I437" i="34"/>
  <c r="H437" i="34"/>
  <c r="G437" i="34"/>
  <c r="E437" i="34"/>
  <c r="C437" i="34"/>
  <c r="D437" i="34"/>
  <c r="J437" i="34"/>
  <c r="I488" i="34"/>
  <c r="F488" i="34"/>
  <c r="E488" i="34"/>
  <c r="J488" i="34"/>
  <c r="H488" i="34"/>
  <c r="G488" i="34"/>
  <c r="D488" i="34"/>
  <c r="C488" i="34"/>
  <c r="E481" i="34"/>
  <c r="J481" i="34"/>
  <c r="I481" i="34"/>
  <c r="F481" i="34"/>
  <c r="D481" i="34"/>
  <c r="C481" i="34"/>
  <c r="G481" i="34"/>
  <c r="H481" i="34"/>
  <c r="E495" i="34"/>
  <c r="J495" i="34"/>
  <c r="I495" i="34"/>
  <c r="D495" i="34"/>
  <c r="C495" i="34"/>
  <c r="F495" i="34"/>
  <c r="H495" i="34"/>
  <c r="G495" i="34"/>
  <c r="E459" i="34"/>
  <c r="J459" i="34"/>
  <c r="I459" i="34"/>
  <c r="C459" i="34"/>
  <c r="H459" i="34"/>
  <c r="G459" i="34"/>
  <c r="F459" i="34"/>
  <c r="D459" i="34"/>
  <c r="F14" i="34"/>
  <c r="E14" i="34"/>
  <c r="D14" i="34"/>
  <c r="C14" i="34"/>
  <c r="I14" i="34"/>
  <c r="J14" i="34"/>
  <c r="G14" i="34"/>
  <c r="H14" i="34"/>
  <c r="G82" i="34"/>
  <c r="F82" i="34"/>
  <c r="J82" i="34"/>
  <c r="I82" i="34"/>
  <c r="H82" i="34"/>
  <c r="E82" i="34"/>
  <c r="D82" i="34"/>
  <c r="C82" i="34"/>
  <c r="F61" i="34"/>
  <c r="G61" i="34"/>
  <c r="E61" i="34"/>
  <c r="D61" i="34"/>
  <c r="C61" i="34"/>
  <c r="J61" i="34"/>
  <c r="I61" i="34"/>
  <c r="H61" i="34"/>
  <c r="J42" i="34"/>
  <c r="F42" i="34"/>
  <c r="E42" i="34"/>
  <c r="D42" i="34"/>
  <c r="C42" i="34"/>
  <c r="I42" i="34"/>
  <c r="H42" i="34"/>
  <c r="G42" i="34"/>
  <c r="C109" i="34"/>
  <c r="F109" i="34"/>
  <c r="D109" i="34"/>
  <c r="J109" i="34"/>
  <c r="H109" i="34"/>
  <c r="I109" i="34"/>
  <c r="G109" i="34"/>
  <c r="E109" i="34"/>
  <c r="F49" i="34"/>
  <c r="D49" i="34"/>
  <c r="C49" i="34"/>
  <c r="J49" i="34"/>
  <c r="I49" i="34"/>
  <c r="H49" i="34"/>
  <c r="G49" i="34"/>
  <c r="E49" i="34"/>
  <c r="F16" i="34"/>
  <c r="D16" i="34"/>
  <c r="E16" i="34"/>
  <c r="C16" i="34"/>
  <c r="J16" i="34"/>
  <c r="I16" i="34"/>
  <c r="H16" i="34"/>
  <c r="G16" i="34"/>
  <c r="C75" i="34"/>
  <c r="H75" i="34"/>
  <c r="D75" i="34"/>
  <c r="J75" i="34"/>
  <c r="I75" i="34"/>
  <c r="G75" i="34"/>
  <c r="F75" i="34"/>
  <c r="E75" i="34"/>
  <c r="J23" i="34"/>
  <c r="I23" i="34"/>
  <c r="H23" i="34"/>
  <c r="G23" i="34"/>
  <c r="F23" i="34"/>
  <c r="E23" i="34"/>
  <c r="D23" i="34"/>
  <c r="C23" i="34"/>
  <c r="C99" i="34"/>
  <c r="D99" i="34"/>
  <c r="H99" i="34"/>
  <c r="F99" i="34"/>
  <c r="J99" i="34"/>
  <c r="I99" i="34"/>
  <c r="G99" i="34"/>
  <c r="E99" i="34"/>
  <c r="F47" i="34"/>
  <c r="J47" i="34"/>
  <c r="I47" i="34"/>
  <c r="H47" i="34"/>
  <c r="G47" i="34"/>
  <c r="E47" i="34"/>
  <c r="D47" i="34"/>
  <c r="C47" i="34"/>
  <c r="J21" i="34"/>
  <c r="H21" i="34"/>
  <c r="I21" i="34"/>
  <c r="G21" i="34"/>
  <c r="F21" i="34"/>
  <c r="E21" i="34"/>
  <c r="D21" i="34"/>
  <c r="C21" i="34"/>
  <c r="C97" i="34"/>
  <c r="J97" i="34"/>
  <c r="F97" i="34"/>
  <c r="D97" i="34"/>
  <c r="I97" i="34"/>
  <c r="H97" i="34"/>
  <c r="G97" i="34"/>
  <c r="E97" i="34"/>
  <c r="E236" i="34"/>
  <c r="C236" i="34"/>
  <c r="J236" i="34"/>
  <c r="H236" i="34"/>
  <c r="D236" i="34"/>
  <c r="I236" i="34"/>
  <c r="G236" i="34"/>
  <c r="F236" i="34"/>
  <c r="G80" i="34"/>
  <c r="D80" i="34"/>
  <c r="I80" i="34"/>
  <c r="J80" i="34"/>
  <c r="H80" i="34"/>
  <c r="F80" i="34"/>
  <c r="E80" i="34"/>
  <c r="C80" i="34"/>
  <c r="C121" i="34"/>
  <c r="F121" i="34"/>
  <c r="D121" i="34"/>
  <c r="J121" i="34"/>
  <c r="I121" i="34"/>
  <c r="G121" i="34"/>
  <c r="H121" i="34"/>
  <c r="E121" i="34"/>
  <c r="G110" i="34"/>
  <c r="I110" i="34"/>
  <c r="H110" i="34"/>
  <c r="F110" i="34"/>
  <c r="D110" i="34"/>
  <c r="J110" i="34"/>
  <c r="E110" i="34"/>
  <c r="C110" i="34"/>
  <c r="C131" i="34"/>
  <c r="H131" i="34"/>
  <c r="J131" i="34"/>
  <c r="I131" i="34"/>
  <c r="G131" i="34"/>
  <c r="F131" i="34"/>
  <c r="E131" i="34"/>
  <c r="D131" i="34"/>
  <c r="G100" i="34"/>
  <c r="I100" i="34"/>
  <c r="D100" i="34"/>
  <c r="E100" i="34"/>
  <c r="C100" i="34"/>
  <c r="J100" i="34"/>
  <c r="H100" i="34"/>
  <c r="F100" i="34"/>
  <c r="G188" i="34"/>
  <c r="H188" i="34"/>
  <c r="F188" i="34"/>
  <c r="E188" i="34"/>
  <c r="D188" i="34"/>
  <c r="C188" i="34"/>
  <c r="I188" i="34"/>
  <c r="J188" i="34"/>
  <c r="G210" i="34"/>
  <c r="E210" i="34"/>
  <c r="D210" i="34"/>
  <c r="C210" i="34"/>
  <c r="J210" i="34"/>
  <c r="I210" i="34"/>
  <c r="F210" i="34"/>
  <c r="H210" i="34"/>
  <c r="C157" i="34"/>
  <c r="E157" i="34"/>
  <c r="D157" i="34"/>
  <c r="J157" i="34"/>
  <c r="I157" i="34"/>
  <c r="F157" i="34"/>
  <c r="H157" i="34"/>
  <c r="G157" i="34"/>
  <c r="E242" i="34"/>
  <c r="D242" i="34"/>
  <c r="C242" i="34"/>
  <c r="I242" i="34"/>
  <c r="H242" i="34"/>
  <c r="G242" i="34"/>
  <c r="J242" i="34"/>
  <c r="F242" i="34"/>
  <c r="G176" i="34"/>
  <c r="C176" i="34"/>
  <c r="J176" i="34"/>
  <c r="I176" i="34"/>
  <c r="H176" i="34"/>
  <c r="D176" i="34"/>
  <c r="E176" i="34"/>
  <c r="F176" i="34"/>
  <c r="C163" i="34"/>
  <c r="J163" i="34"/>
  <c r="I163" i="34"/>
  <c r="H163" i="34"/>
  <c r="G163" i="34"/>
  <c r="D163" i="34"/>
  <c r="F163" i="34"/>
  <c r="E163" i="34"/>
  <c r="G142" i="34"/>
  <c r="I142" i="34"/>
  <c r="H142" i="34"/>
  <c r="F142" i="34"/>
  <c r="E142" i="34"/>
  <c r="D142" i="34"/>
  <c r="C142" i="34"/>
  <c r="J142" i="34"/>
  <c r="G206" i="34"/>
  <c r="J206" i="34"/>
  <c r="I206" i="34"/>
  <c r="H206" i="34"/>
  <c r="F206" i="34"/>
  <c r="E206" i="34"/>
  <c r="D206" i="34"/>
  <c r="C206" i="34"/>
  <c r="C201" i="34"/>
  <c r="I201" i="34"/>
  <c r="H201" i="34"/>
  <c r="G201" i="34"/>
  <c r="F201" i="34"/>
  <c r="E201" i="34"/>
  <c r="D201" i="34"/>
  <c r="J201" i="34"/>
  <c r="I226" i="34"/>
  <c r="F226" i="34"/>
  <c r="E226" i="34"/>
  <c r="C226" i="34"/>
  <c r="J226" i="34"/>
  <c r="H226" i="34"/>
  <c r="D226" i="34"/>
  <c r="G226" i="34"/>
  <c r="I228" i="34"/>
  <c r="F228" i="34"/>
  <c r="C228" i="34"/>
  <c r="J228" i="34"/>
  <c r="H228" i="34"/>
  <c r="G228" i="34"/>
  <c r="E228" i="34"/>
  <c r="D228" i="34"/>
  <c r="I265" i="34"/>
  <c r="C265" i="34"/>
  <c r="F265" i="34"/>
  <c r="J265" i="34"/>
  <c r="H265" i="34"/>
  <c r="G265" i="34"/>
  <c r="E265" i="34"/>
  <c r="D265" i="34"/>
  <c r="E262" i="34"/>
  <c r="J262" i="34"/>
  <c r="F262" i="34"/>
  <c r="H262" i="34"/>
  <c r="G262" i="34"/>
  <c r="D262" i="34"/>
  <c r="C262" i="34"/>
  <c r="I262" i="34"/>
  <c r="I289" i="34"/>
  <c r="H289" i="34"/>
  <c r="G289" i="34"/>
  <c r="F289" i="34"/>
  <c r="E289" i="34"/>
  <c r="D289" i="34"/>
  <c r="C289" i="34"/>
  <c r="J289" i="34"/>
  <c r="E286" i="34"/>
  <c r="H286" i="34"/>
  <c r="G286" i="34"/>
  <c r="F286" i="34"/>
  <c r="D286" i="34"/>
  <c r="J286" i="34"/>
  <c r="I286" i="34"/>
  <c r="C286" i="34"/>
  <c r="J299" i="34"/>
  <c r="H299" i="34"/>
  <c r="G299" i="34"/>
  <c r="F299" i="34"/>
  <c r="E299" i="34"/>
  <c r="C299" i="34"/>
  <c r="D299" i="34"/>
  <c r="I299" i="34"/>
  <c r="F312" i="34"/>
  <c r="J312" i="34"/>
  <c r="G312" i="34"/>
  <c r="E312" i="34"/>
  <c r="D312" i="34"/>
  <c r="C312" i="34"/>
  <c r="I312" i="34"/>
  <c r="H312" i="34"/>
  <c r="J359" i="34"/>
  <c r="G359" i="34"/>
  <c r="F359" i="34"/>
  <c r="E359" i="34"/>
  <c r="D359" i="34"/>
  <c r="C359" i="34"/>
  <c r="I359" i="34"/>
  <c r="H359" i="34"/>
  <c r="J327" i="34"/>
  <c r="G327" i="34"/>
  <c r="F327" i="34"/>
  <c r="E327" i="34"/>
  <c r="D327" i="34"/>
  <c r="H327" i="34"/>
  <c r="C327" i="34"/>
  <c r="I327" i="34"/>
  <c r="I275" i="34"/>
  <c r="C275" i="34"/>
  <c r="J275" i="34"/>
  <c r="H275" i="34"/>
  <c r="E275" i="34"/>
  <c r="D275" i="34"/>
  <c r="F275" i="34"/>
  <c r="G275" i="34"/>
  <c r="I237" i="34"/>
  <c r="J237" i="34"/>
  <c r="H237" i="34"/>
  <c r="F237" i="34"/>
  <c r="C237" i="34"/>
  <c r="G237" i="34"/>
  <c r="D237" i="34"/>
  <c r="E237" i="34"/>
  <c r="J315" i="34"/>
  <c r="C315" i="34"/>
  <c r="I315" i="34"/>
  <c r="H315" i="34"/>
  <c r="F315" i="34"/>
  <c r="E315" i="34"/>
  <c r="D315" i="34"/>
  <c r="G315" i="34"/>
  <c r="F310" i="34"/>
  <c r="G310" i="34"/>
  <c r="J310" i="34"/>
  <c r="I310" i="34"/>
  <c r="H310" i="34"/>
  <c r="E310" i="34"/>
  <c r="C310" i="34"/>
  <c r="D310" i="34"/>
  <c r="J376" i="34"/>
  <c r="G376" i="34"/>
  <c r="E376" i="34"/>
  <c r="H376" i="34"/>
  <c r="F376" i="34"/>
  <c r="D376" i="34"/>
  <c r="C376" i="34"/>
  <c r="I376" i="34"/>
  <c r="F360" i="34"/>
  <c r="D360" i="34"/>
  <c r="C360" i="34"/>
  <c r="J360" i="34"/>
  <c r="I360" i="34"/>
  <c r="H360" i="34"/>
  <c r="G360" i="34"/>
  <c r="E360" i="34"/>
  <c r="J325" i="34"/>
  <c r="D325" i="34"/>
  <c r="C325" i="34"/>
  <c r="I325" i="34"/>
  <c r="H325" i="34"/>
  <c r="G325" i="34"/>
  <c r="F325" i="34"/>
  <c r="E325" i="34"/>
  <c r="J335" i="34"/>
  <c r="C335" i="34"/>
  <c r="I335" i="34"/>
  <c r="H335" i="34"/>
  <c r="G335" i="34"/>
  <c r="E335" i="34"/>
  <c r="D335" i="34"/>
  <c r="F335" i="34"/>
  <c r="F342" i="34"/>
  <c r="J342" i="34"/>
  <c r="I342" i="34"/>
  <c r="H342" i="34"/>
  <c r="G342" i="34"/>
  <c r="E342" i="34"/>
  <c r="C342" i="34"/>
  <c r="D342" i="34"/>
  <c r="J323" i="34"/>
  <c r="I323" i="34"/>
  <c r="H323" i="34"/>
  <c r="G323" i="34"/>
  <c r="F323" i="34"/>
  <c r="C323" i="34"/>
  <c r="E323" i="34"/>
  <c r="D323" i="34"/>
  <c r="F447" i="34"/>
  <c r="H447" i="34"/>
  <c r="G447" i="34"/>
  <c r="E447" i="34"/>
  <c r="D447" i="34"/>
  <c r="J447" i="34"/>
  <c r="I447" i="34"/>
  <c r="C447" i="34"/>
  <c r="F387" i="34"/>
  <c r="D387" i="34"/>
  <c r="C387" i="34"/>
  <c r="J387" i="34"/>
  <c r="I387" i="34"/>
  <c r="H387" i="34"/>
  <c r="G387" i="34"/>
  <c r="E387" i="34"/>
  <c r="J400" i="34"/>
  <c r="E400" i="34"/>
  <c r="D400" i="34"/>
  <c r="C400" i="34"/>
  <c r="I400" i="34"/>
  <c r="H400" i="34"/>
  <c r="G400" i="34"/>
  <c r="F400" i="34"/>
  <c r="E467" i="34"/>
  <c r="J467" i="34"/>
  <c r="I467" i="34"/>
  <c r="G467" i="34"/>
  <c r="F467" i="34"/>
  <c r="D467" i="34"/>
  <c r="H467" i="34"/>
  <c r="C467" i="34"/>
  <c r="E487" i="34"/>
  <c r="J487" i="34"/>
  <c r="I487" i="34"/>
  <c r="H487" i="34"/>
  <c r="G487" i="34"/>
  <c r="F487" i="34"/>
  <c r="D487" i="34"/>
  <c r="C487" i="34"/>
  <c r="F419" i="34"/>
  <c r="E419" i="34"/>
  <c r="D419" i="34"/>
  <c r="C419" i="34"/>
  <c r="I419" i="34"/>
  <c r="J419" i="34"/>
  <c r="H419" i="34"/>
  <c r="G419" i="34"/>
  <c r="I454" i="34"/>
  <c r="F454" i="34"/>
  <c r="E454" i="34"/>
  <c r="G454" i="34"/>
  <c r="H454" i="34"/>
  <c r="D454" i="34"/>
  <c r="C454" i="34"/>
  <c r="J454" i="34"/>
  <c r="F423" i="34"/>
  <c r="C423" i="34"/>
  <c r="J423" i="34"/>
  <c r="I423" i="34"/>
  <c r="G423" i="34"/>
  <c r="H423" i="34"/>
  <c r="E423" i="34"/>
  <c r="D423" i="34"/>
  <c r="J436" i="34"/>
  <c r="C436" i="34"/>
  <c r="I436" i="34"/>
  <c r="H436" i="34"/>
  <c r="F436" i="34"/>
  <c r="G436" i="34"/>
  <c r="E436" i="34"/>
  <c r="D436" i="34"/>
  <c r="J430" i="34"/>
  <c r="I430" i="34"/>
  <c r="H430" i="34"/>
  <c r="G430" i="34"/>
  <c r="E430" i="34"/>
  <c r="F430" i="34"/>
  <c r="D430" i="34"/>
  <c r="C430" i="34"/>
  <c r="J440" i="34"/>
  <c r="I440" i="34"/>
  <c r="H440" i="34"/>
  <c r="G440" i="34"/>
  <c r="F440" i="34"/>
  <c r="D440" i="34"/>
  <c r="E440" i="34"/>
  <c r="C440" i="34"/>
  <c r="E489" i="34"/>
  <c r="J489" i="34"/>
  <c r="I489" i="34"/>
  <c r="H489" i="34"/>
  <c r="G489" i="34"/>
  <c r="F489" i="34"/>
  <c r="D489" i="34"/>
  <c r="C489" i="34"/>
  <c r="I496" i="34"/>
  <c r="F496" i="34"/>
  <c r="E496" i="34"/>
  <c r="D496" i="34"/>
  <c r="C496" i="34"/>
  <c r="G496" i="34"/>
  <c r="J496" i="34"/>
  <c r="H496" i="34"/>
  <c r="I460" i="34"/>
  <c r="F460" i="34"/>
  <c r="E460" i="34"/>
  <c r="C460" i="34"/>
  <c r="H460" i="34"/>
  <c r="G460" i="34"/>
  <c r="D460" i="34"/>
  <c r="J460" i="34"/>
  <c r="I474" i="34"/>
  <c r="F474" i="34"/>
  <c r="E474" i="34"/>
  <c r="J474" i="34"/>
  <c r="C474" i="34"/>
  <c r="H474" i="34"/>
  <c r="G474" i="34"/>
  <c r="D474" i="34"/>
  <c r="F35" i="34"/>
  <c r="H35" i="34"/>
  <c r="G35" i="34"/>
  <c r="E35" i="34"/>
  <c r="D35" i="34"/>
  <c r="C35" i="34"/>
  <c r="J35" i="34"/>
  <c r="I35" i="34"/>
  <c r="F12" i="34"/>
  <c r="E12" i="34"/>
  <c r="D12" i="34"/>
  <c r="C12" i="34"/>
  <c r="J12" i="34"/>
  <c r="I12" i="34"/>
  <c r="H12" i="34"/>
  <c r="G12" i="34"/>
  <c r="J64" i="34"/>
  <c r="G64" i="34"/>
  <c r="F64" i="34"/>
  <c r="E64" i="34"/>
  <c r="D64" i="34"/>
  <c r="C64" i="34"/>
  <c r="I64" i="34"/>
  <c r="H64" i="34"/>
  <c r="F55" i="34"/>
  <c r="E55" i="34"/>
  <c r="D55" i="34"/>
  <c r="C55" i="34"/>
  <c r="J55" i="34"/>
  <c r="I55" i="34"/>
  <c r="H55" i="34"/>
  <c r="G55" i="34"/>
  <c r="C119" i="34"/>
  <c r="H119" i="34"/>
  <c r="G119" i="34"/>
  <c r="F119" i="34"/>
  <c r="E119" i="34"/>
  <c r="D119" i="34"/>
  <c r="J119" i="34"/>
  <c r="I119" i="34"/>
  <c r="J52" i="34"/>
  <c r="E52" i="34"/>
  <c r="D52" i="34"/>
  <c r="C52" i="34"/>
  <c r="I52" i="34"/>
  <c r="H52" i="34"/>
  <c r="G52" i="34"/>
  <c r="F52" i="34"/>
  <c r="F24" i="34"/>
  <c r="E24" i="34"/>
  <c r="D24" i="34"/>
  <c r="C24" i="34"/>
  <c r="I24" i="34"/>
  <c r="H24" i="34"/>
  <c r="J24" i="34"/>
  <c r="G24" i="34"/>
  <c r="C89" i="34"/>
  <c r="J89" i="34"/>
  <c r="F89" i="34"/>
  <c r="E89" i="34"/>
  <c r="D89" i="34"/>
  <c r="I89" i="34"/>
  <c r="H89" i="34"/>
  <c r="G89" i="34"/>
  <c r="J25" i="34"/>
  <c r="I25" i="34"/>
  <c r="H25" i="34"/>
  <c r="G25" i="34"/>
  <c r="F25" i="34"/>
  <c r="E25" i="34"/>
  <c r="D25" i="34"/>
  <c r="C25" i="34"/>
  <c r="C105" i="34"/>
  <c r="J105" i="34"/>
  <c r="H105" i="34"/>
  <c r="F105" i="34"/>
  <c r="D105" i="34"/>
  <c r="E105" i="34"/>
  <c r="I105" i="34"/>
  <c r="G105" i="34"/>
  <c r="J50" i="34"/>
  <c r="I50" i="34"/>
  <c r="H50" i="34"/>
  <c r="G50" i="34"/>
  <c r="F50" i="34"/>
  <c r="E50" i="34"/>
  <c r="D50" i="34"/>
  <c r="C50" i="34"/>
  <c r="J28" i="34"/>
  <c r="I28" i="34"/>
  <c r="H28" i="34"/>
  <c r="G28" i="34"/>
  <c r="F28" i="34"/>
  <c r="E28" i="34"/>
  <c r="D28" i="34"/>
  <c r="C28" i="34"/>
  <c r="C123" i="34"/>
  <c r="H123" i="34"/>
  <c r="I123" i="34"/>
  <c r="G123" i="34"/>
  <c r="F123" i="34"/>
  <c r="E123" i="34"/>
  <c r="D123" i="34"/>
  <c r="J123" i="34"/>
  <c r="G124" i="34"/>
  <c r="D124" i="34"/>
  <c r="F124" i="34"/>
  <c r="E124" i="34"/>
  <c r="C124" i="34"/>
  <c r="J124" i="34"/>
  <c r="I124" i="34"/>
  <c r="H124" i="34"/>
  <c r="G88" i="34"/>
  <c r="D88" i="34"/>
  <c r="I88" i="34"/>
  <c r="E88" i="34"/>
  <c r="C88" i="34"/>
  <c r="J88" i="34"/>
  <c r="H88" i="34"/>
  <c r="F88" i="34"/>
  <c r="C125" i="34"/>
  <c r="J125" i="34"/>
  <c r="E125" i="34"/>
  <c r="D125" i="34"/>
  <c r="I125" i="34"/>
  <c r="H125" i="34"/>
  <c r="G125" i="34"/>
  <c r="F125" i="34"/>
  <c r="G118" i="34"/>
  <c r="J118" i="34"/>
  <c r="I118" i="34"/>
  <c r="H118" i="34"/>
  <c r="F118" i="34"/>
  <c r="D118" i="34"/>
  <c r="C118" i="34"/>
  <c r="E118" i="34"/>
  <c r="G146" i="34"/>
  <c r="E146" i="34"/>
  <c r="D146" i="34"/>
  <c r="C146" i="34"/>
  <c r="J146" i="34"/>
  <c r="I146" i="34"/>
  <c r="H146" i="34"/>
  <c r="F146" i="34"/>
  <c r="G108" i="34"/>
  <c r="I108" i="34"/>
  <c r="F108" i="34"/>
  <c r="E108" i="34"/>
  <c r="D108" i="34"/>
  <c r="H108" i="34"/>
  <c r="C108" i="34"/>
  <c r="J108" i="34"/>
  <c r="G196" i="34"/>
  <c r="H196" i="34"/>
  <c r="F196" i="34"/>
  <c r="E196" i="34"/>
  <c r="D196" i="34"/>
  <c r="C196" i="34"/>
  <c r="I196" i="34"/>
  <c r="J196" i="34"/>
  <c r="E213" i="34"/>
  <c r="J213" i="34"/>
  <c r="F213" i="34"/>
  <c r="H213" i="34"/>
  <c r="G213" i="34"/>
  <c r="D213" i="34"/>
  <c r="C213" i="34"/>
  <c r="I213" i="34"/>
  <c r="C165" i="34"/>
  <c r="E165" i="34"/>
  <c r="D165" i="34"/>
  <c r="J165" i="34"/>
  <c r="I165" i="34"/>
  <c r="F165" i="34"/>
  <c r="H165" i="34"/>
  <c r="G165" i="34"/>
  <c r="G120" i="34"/>
  <c r="I120" i="34"/>
  <c r="E120" i="34"/>
  <c r="D120" i="34"/>
  <c r="C120" i="34"/>
  <c r="H120" i="34"/>
  <c r="J120" i="34"/>
  <c r="F120" i="34"/>
  <c r="G184" i="34"/>
  <c r="C184" i="34"/>
  <c r="J184" i="34"/>
  <c r="I184" i="34"/>
  <c r="H184" i="34"/>
  <c r="D184" i="34"/>
  <c r="F184" i="34"/>
  <c r="E184" i="34"/>
  <c r="C171" i="34"/>
  <c r="J171" i="34"/>
  <c r="I171" i="34"/>
  <c r="H171" i="34"/>
  <c r="G171" i="34"/>
  <c r="D171" i="34"/>
  <c r="F171" i="34"/>
  <c r="E171" i="34"/>
  <c r="G150" i="34"/>
  <c r="J150" i="34"/>
  <c r="I150" i="34"/>
  <c r="H150" i="34"/>
  <c r="F150" i="34"/>
  <c r="E150" i="34"/>
  <c r="D150" i="34"/>
  <c r="C150" i="34"/>
  <c r="C145" i="34"/>
  <c r="I145" i="34"/>
  <c r="H145" i="34"/>
  <c r="G145" i="34"/>
  <c r="F145" i="34"/>
  <c r="J145" i="34"/>
  <c r="E145" i="34"/>
  <c r="D145" i="34"/>
  <c r="C209" i="34"/>
  <c r="I209" i="34"/>
  <c r="H209" i="34"/>
  <c r="G209" i="34"/>
  <c r="F209" i="34"/>
  <c r="E209" i="34"/>
  <c r="D209" i="34"/>
  <c r="J209" i="34"/>
  <c r="I235" i="34"/>
  <c r="F235" i="34"/>
  <c r="E235" i="34"/>
  <c r="D235" i="34"/>
  <c r="G235" i="34"/>
  <c r="H235" i="34"/>
  <c r="C235" i="34"/>
  <c r="J235" i="34"/>
  <c r="I239" i="34"/>
  <c r="D239" i="34"/>
  <c r="H239" i="34"/>
  <c r="G239" i="34"/>
  <c r="F239" i="34"/>
  <c r="C239" i="34"/>
  <c r="J239" i="34"/>
  <c r="E239" i="34"/>
  <c r="I277" i="34"/>
  <c r="F277" i="34"/>
  <c r="E277" i="34"/>
  <c r="D277" i="34"/>
  <c r="C277" i="34"/>
  <c r="H277" i="34"/>
  <c r="J277" i="34"/>
  <c r="G277" i="34"/>
  <c r="J353" i="34"/>
  <c r="F353" i="34"/>
  <c r="E353" i="34"/>
  <c r="D353" i="34"/>
  <c r="C353" i="34"/>
  <c r="I353" i="34"/>
  <c r="H353" i="34"/>
  <c r="G353" i="34"/>
  <c r="H231" i="34"/>
  <c r="G231" i="34"/>
  <c r="E231" i="34"/>
  <c r="J231" i="34"/>
  <c r="C231" i="34"/>
  <c r="I231" i="34"/>
  <c r="F231" i="34"/>
  <c r="D231" i="34"/>
  <c r="E248" i="34"/>
  <c r="F248" i="34"/>
  <c r="D248" i="34"/>
  <c r="I248" i="34"/>
  <c r="J248" i="34"/>
  <c r="H248" i="34"/>
  <c r="G248" i="34"/>
  <c r="C248" i="34"/>
  <c r="J311" i="34"/>
  <c r="D311" i="34"/>
  <c r="H311" i="34"/>
  <c r="G311" i="34"/>
  <c r="F311" i="34"/>
  <c r="E311" i="34"/>
  <c r="I311" i="34"/>
  <c r="C311" i="34"/>
  <c r="F318" i="34"/>
  <c r="G318" i="34"/>
  <c r="E318" i="34"/>
  <c r="D318" i="34"/>
  <c r="C318" i="34"/>
  <c r="J318" i="34"/>
  <c r="I318" i="34"/>
  <c r="H318" i="34"/>
  <c r="E278" i="34"/>
  <c r="C278" i="34"/>
  <c r="J278" i="34"/>
  <c r="I278" i="34"/>
  <c r="F278" i="34"/>
  <c r="H278" i="34"/>
  <c r="G278" i="34"/>
  <c r="D278" i="34"/>
  <c r="J333" i="34"/>
  <c r="H333" i="34"/>
  <c r="G333" i="34"/>
  <c r="F333" i="34"/>
  <c r="E333" i="34"/>
  <c r="D333" i="34"/>
  <c r="I333" i="34"/>
  <c r="C333" i="34"/>
  <c r="E288" i="34"/>
  <c r="J288" i="34"/>
  <c r="I288" i="34"/>
  <c r="H288" i="34"/>
  <c r="D288" i="34"/>
  <c r="G288" i="34"/>
  <c r="F288" i="34"/>
  <c r="C288" i="34"/>
  <c r="E250" i="34"/>
  <c r="I250" i="34"/>
  <c r="H250" i="34"/>
  <c r="C250" i="34"/>
  <c r="J250" i="34"/>
  <c r="F250" i="34"/>
  <c r="G250" i="34"/>
  <c r="D250" i="34"/>
  <c r="J365" i="34"/>
  <c r="H365" i="34"/>
  <c r="G365" i="34"/>
  <c r="F365" i="34"/>
  <c r="E365" i="34"/>
  <c r="D365" i="34"/>
  <c r="I365" i="34"/>
  <c r="C365" i="34"/>
  <c r="F316" i="34"/>
  <c r="H316" i="34"/>
  <c r="J316" i="34"/>
  <c r="I316" i="34"/>
  <c r="G316" i="34"/>
  <c r="E316" i="34"/>
  <c r="C316" i="34"/>
  <c r="D316" i="34"/>
  <c r="F377" i="34"/>
  <c r="D377" i="34"/>
  <c r="H377" i="34"/>
  <c r="G377" i="34"/>
  <c r="E377" i="34"/>
  <c r="C377" i="34"/>
  <c r="I377" i="34"/>
  <c r="J377" i="34"/>
  <c r="J363" i="34"/>
  <c r="E363" i="34"/>
  <c r="D363" i="34"/>
  <c r="C363" i="34"/>
  <c r="I363" i="34"/>
  <c r="G363" i="34"/>
  <c r="F363" i="34"/>
  <c r="H363" i="34"/>
  <c r="F338" i="34"/>
  <c r="C338" i="34"/>
  <c r="J338" i="34"/>
  <c r="I338" i="34"/>
  <c r="H338" i="34"/>
  <c r="G338" i="34"/>
  <c r="E338" i="34"/>
  <c r="D338" i="34"/>
  <c r="F348" i="34"/>
  <c r="J348" i="34"/>
  <c r="I348" i="34"/>
  <c r="H348" i="34"/>
  <c r="G348" i="34"/>
  <c r="E348" i="34"/>
  <c r="D348" i="34"/>
  <c r="C348" i="34"/>
  <c r="J345" i="34"/>
  <c r="I345" i="34"/>
  <c r="H345" i="34"/>
  <c r="G345" i="34"/>
  <c r="F345" i="34"/>
  <c r="E345" i="34"/>
  <c r="D345" i="34"/>
  <c r="C345" i="34"/>
  <c r="F336" i="34"/>
  <c r="I336" i="34"/>
  <c r="H336" i="34"/>
  <c r="G336" i="34"/>
  <c r="E336" i="34"/>
  <c r="D336" i="34"/>
  <c r="J336" i="34"/>
  <c r="C336" i="34"/>
  <c r="F399" i="34"/>
  <c r="D399" i="34"/>
  <c r="G399" i="34"/>
  <c r="E399" i="34"/>
  <c r="C399" i="34"/>
  <c r="J399" i="34"/>
  <c r="I399" i="34"/>
  <c r="H399" i="34"/>
  <c r="J390" i="34"/>
  <c r="E390" i="34"/>
  <c r="D390" i="34"/>
  <c r="I390" i="34"/>
  <c r="H390" i="34"/>
  <c r="G390" i="34"/>
  <c r="F390" i="34"/>
  <c r="C390" i="34"/>
  <c r="J412" i="34"/>
  <c r="G412" i="34"/>
  <c r="F412" i="34"/>
  <c r="D412" i="34"/>
  <c r="H412" i="34"/>
  <c r="E412" i="34"/>
  <c r="C412" i="34"/>
  <c r="I412" i="34"/>
  <c r="E471" i="34"/>
  <c r="J471" i="34"/>
  <c r="I471" i="34"/>
  <c r="H471" i="34"/>
  <c r="G471" i="34"/>
  <c r="F471" i="34"/>
  <c r="D471" i="34"/>
  <c r="C471" i="34"/>
  <c r="F379" i="34"/>
  <c r="I379" i="34"/>
  <c r="H379" i="34"/>
  <c r="E379" i="34"/>
  <c r="G379" i="34"/>
  <c r="D379" i="34"/>
  <c r="C379" i="34"/>
  <c r="J379" i="34"/>
  <c r="J422" i="34"/>
  <c r="F422" i="34"/>
  <c r="E422" i="34"/>
  <c r="D422" i="34"/>
  <c r="C422" i="34"/>
  <c r="I422" i="34"/>
  <c r="H422" i="34"/>
  <c r="G422" i="34"/>
  <c r="I468" i="34"/>
  <c r="F468" i="34"/>
  <c r="E468" i="34"/>
  <c r="H468" i="34"/>
  <c r="G468" i="34"/>
  <c r="D468" i="34"/>
  <c r="J468" i="34"/>
  <c r="C468" i="34"/>
  <c r="J426" i="34"/>
  <c r="D426" i="34"/>
  <c r="C426" i="34"/>
  <c r="I426" i="34"/>
  <c r="G426" i="34"/>
  <c r="H426" i="34"/>
  <c r="F426" i="34"/>
  <c r="E426" i="34"/>
  <c r="E453" i="34"/>
  <c r="J453" i="34"/>
  <c r="I453" i="34"/>
  <c r="F453" i="34"/>
  <c r="D453" i="34"/>
  <c r="C453" i="34"/>
  <c r="H453" i="34"/>
  <c r="G453" i="34"/>
  <c r="F443" i="34"/>
  <c r="J443" i="34"/>
  <c r="I443" i="34"/>
  <c r="H443" i="34"/>
  <c r="G443" i="34"/>
  <c r="D443" i="34"/>
  <c r="E443" i="34"/>
  <c r="C443" i="34"/>
  <c r="E469" i="34"/>
  <c r="J469" i="34"/>
  <c r="I469" i="34"/>
  <c r="H469" i="34"/>
  <c r="G469" i="34"/>
  <c r="F469" i="34"/>
  <c r="D469" i="34"/>
  <c r="C469" i="34"/>
  <c r="I504" i="34"/>
  <c r="F504" i="34"/>
  <c r="E504" i="34"/>
  <c r="J504" i="34"/>
  <c r="H504" i="34"/>
  <c r="G504" i="34"/>
  <c r="D504" i="34"/>
  <c r="C504" i="34"/>
  <c r="E497" i="34"/>
  <c r="J497" i="34"/>
  <c r="I497" i="34"/>
  <c r="F497" i="34"/>
  <c r="D497" i="34"/>
  <c r="C497" i="34"/>
  <c r="G497" i="34"/>
  <c r="H497" i="34"/>
  <c r="E461" i="34"/>
  <c r="J461" i="34"/>
  <c r="I461" i="34"/>
  <c r="C461" i="34"/>
  <c r="D461" i="34"/>
  <c r="H461" i="34"/>
  <c r="G461" i="34"/>
  <c r="F461" i="34"/>
  <c r="E475" i="34"/>
  <c r="J475" i="34"/>
  <c r="I475" i="34"/>
  <c r="C475" i="34"/>
  <c r="H475" i="34"/>
  <c r="G475" i="34"/>
  <c r="F475" i="34"/>
  <c r="D475" i="34"/>
  <c r="J38" i="34"/>
  <c r="H38" i="34"/>
  <c r="G38" i="34"/>
  <c r="F38" i="34"/>
  <c r="E38" i="34"/>
  <c r="C38" i="34"/>
  <c r="D38" i="34"/>
  <c r="I38" i="34"/>
  <c r="F22" i="34"/>
  <c r="E22" i="34"/>
  <c r="D22" i="34"/>
  <c r="C22" i="34"/>
  <c r="J22" i="34"/>
  <c r="I22" i="34"/>
  <c r="H22" i="34"/>
  <c r="G22" i="34"/>
  <c r="C83" i="34"/>
  <c r="D83" i="34"/>
  <c r="H83" i="34"/>
  <c r="I83" i="34"/>
  <c r="G83" i="34"/>
  <c r="F83" i="34"/>
  <c r="E83" i="34"/>
  <c r="J83" i="34"/>
  <c r="J58" i="34"/>
  <c r="F58" i="34"/>
  <c r="E58" i="34"/>
  <c r="D58" i="34"/>
  <c r="C58" i="34"/>
  <c r="I58" i="34"/>
  <c r="H58" i="34"/>
  <c r="G58" i="34"/>
  <c r="G154" i="34"/>
  <c r="E154" i="34"/>
  <c r="D154" i="34"/>
  <c r="C154" i="34"/>
  <c r="J154" i="34"/>
  <c r="I154" i="34"/>
  <c r="H154" i="34"/>
  <c r="F154" i="34"/>
  <c r="F65" i="34"/>
  <c r="D65" i="34"/>
  <c r="C65" i="34"/>
  <c r="J65" i="34"/>
  <c r="I65" i="34"/>
  <c r="H65" i="34"/>
  <c r="G65" i="34"/>
  <c r="E65" i="34"/>
  <c r="F27" i="34"/>
  <c r="C27" i="34"/>
  <c r="J27" i="34"/>
  <c r="I27" i="34"/>
  <c r="H27" i="34"/>
  <c r="G27" i="34"/>
  <c r="E27" i="34"/>
  <c r="D27" i="34"/>
  <c r="C101" i="34"/>
  <c r="F101" i="34"/>
  <c r="J101" i="34"/>
  <c r="H101" i="34"/>
  <c r="E101" i="34"/>
  <c r="D101" i="34"/>
  <c r="I101" i="34"/>
  <c r="G101" i="34"/>
  <c r="F37" i="34"/>
  <c r="J37" i="34"/>
  <c r="I37" i="34"/>
  <c r="H37" i="34"/>
  <c r="E37" i="34"/>
  <c r="G37" i="34"/>
  <c r="D37" i="34"/>
  <c r="C37" i="34"/>
  <c r="J7" i="34"/>
  <c r="I7" i="34"/>
  <c r="H7" i="34"/>
  <c r="G7" i="34"/>
  <c r="F7" i="34"/>
  <c r="E7" i="34"/>
  <c r="D7" i="34"/>
  <c r="C7" i="34"/>
  <c r="F63" i="34"/>
  <c r="J63" i="34"/>
  <c r="I63" i="34"/>
  <c r="H63" i="34"/>
  <c r="G63" i="34"/>
  <c r="E63" i="34"/>
  <c r="D63" i="34"/>
  <c r="C63" i="34"/>
  <c r="F41" i="34"/>
  <c r="I41" i="34"/>
  <c r="H41" i="34"/>
  <c r="G41" i="34"/>
  <c r="E41" i="34"/>
  <c r="C41" i="34"/>
  <c r="D41" i="34"/>
  <c r="J41" i="34"/>
  <c r="G90" i="34"/>
  <c r="F90" i="34"/>
  <c r="I90" i="34"/>
  <c r="E90" i="34"/>
  <c r="D90" i="34"/>
  <c r="C90" i="34"/>
  <c r="J90" i="34"/>
  <c r="H90" i="34"/>
  <c r="C129" i="34"/>
  <c r="F129" i="34"/>
  <c r="G129" i="34"/>
  <c r="E129" i="34"/>
  <c r="D129" i="34"/>
  <c r="J129" i="34"/>
  <c r="I129" i="34"/>
  <c r="H129" i="34"/>
  <c r="G96" i="34"/>
  <c r="D96" i="34"/>
  <c r="I96" i="34"/>
  <c r="F96" i="34"/>
  <c r="J96" i="34"/>
  <c r="H96" i="34"/>
  <c r="E96" i="34"/>
  <c r="C96" i="34"/>
  <c r="G130" i="34"/>
  <c r="D130" i="34"/>
  <c r="C130" i="34"/>
  <c r="J130" i="34"/>
  <c r="I130" i="34"/>
  <c r="H130" i="34"/>
  <c r="F130" i="34"/>
  <c r="E130" i="34"/>
  <c r="G126" i="34"/>
  <c r="F126" i="34"/>
  <c r="J126" i="34"/>
  <c r="I126" i="34"/>
  <c r="H126" i="34"/>
  <c r="E126" i="34"/>
  <c r="D126" i="34"/>
  <c r="C126" i="34"/>
  <c r="C167" i="34"/>
  <c r="G167" i="34"/>
  <c r="F167" i="34"/>
  <c r="E167" i="34"/>
  <c r="D167" i="34"/>
  <c r="H167" i="34"/>
  <c r="J167" i="34"/>
  <c r="I167" i="34"/>
  <c r="G116" i="34"/>
  <c r="I116" i="34"/>
  <c r="H116" i="34"/>
  <c r="F116" i="34"/>
  <c r="E116" i="34"/>
  <c r="D116" i="34"/>
  <c r="J116" i="34"/>
  <c r="C116" i="34"/>
  <c r="G204" i="34"/>
  <c r="H204" i="34"/>
  <c r="F204" i="34"/>
  <c r="E204" i="34"/>
  <c r="D204" i="34"/>
  <c r="C204" i="34"/>
  <c r="I204" i="34"/>
  <c r="J204" i="34"/>
  <c r="I214" i="34"/>
  <c r="F214" i="34"/>
  <c r="D214" i="34"/>
  <c r="H214" i="34"/>
  <c r="G214" i="34"/>
  <c r="E214" i="34"/>
  <c r="C214" i="34"/>
  <c r="J214" i="34"/>
  <c r="C173" i="34"/>
  <c r="E173" i="34"/>
  <c r="D173" i="34"/>
  <c r="J173" i="34"/>
  <c r="I173" i="34"/>
  <c r="F173" i="34"/>
  <c r="H173" i="34"/>
  <c r="G173" i="34"/>
  <c r="G128" i="34"/>
  <c r="I128" i="34"/>
  <c r="H128" i="34"/>
  <c r="F128" i="34"/>
  <c r="E128" i="34"/>
  <c r="D128" i="34"/>
  <c r="C128" i="34"/>
  <c r="J128" i="34"/>
  <c r="G192" i="34"/>
  <c r="C192" i="34"/>
  <c r="J192" i="34"/>
  <c r="I192" i="34"/>
  <c r="H192" i="34"/>
  <c r="F192" i="34"/>
  <c r="D192" i="34"/>
  <c r="E192" i="34"/>
  <c r="C179" i="34"/>
  <c r="J179" i="34"/>
  <c r="I179" i="34"/>
  <c r="H179" i="34"/>
  <c r="G179" i="34"/>
  <c r="D179" i="34"/>
  <c r="F179" i="34"/>
  <c r="E179" i="34"/>
  <c r="G158" i="34"/>
  <c r="J158" i="34"/>
  <c r="I158" i="34"/>
  <c r="H158" i="34"/>
  <c r="F158" i="34"/>
  <c r="E158" i="34"/>
  <c r="C158" i="34"/>
  <c r="D158" i="34"/>
  <c r="C153" i="34"/>
  <c r="I153" i="34"/>
  <c r="H153" i="34"/>
  <c r="G153" i="34"/>
  <c r="F153" i="34"/>
  <c r="E153" i="34"/>
  <c r="J153" i="34"/>
  <c r="D153" i="34"/>
  <c r="E221" i="34"/>
  <c r="J221" i="34"/>
  <c r="I221" i="34"/>
  <c r="H221" i="34"/>
  <c r="F221" i="34"/>
  <c r="G221" i="34"/>
  <c r="D221" i="34"/>
  <c r="C221" i="34"/>
  <c r="I245" i="34"/>
  <c r="E245" i="34"/>
  <c r="D245" i="34"/>
  <c r="H245" i="34"/>
  <c r="G245" i="34"/>
  <c r="F245" i="34"/>
  <c r="J245" i="34"/>
  <c r="C245" i="34"/>
  <c r="E246" i="34"/>
  <c r="J246" i="34"/>
  <c r="H246" i="34"/>
  <c r="G246" i="34"/>
  <c r="F246" i="34"/>
  <c r="C246" i="34"/>
  <c r="I246" i="34"/>
  <c r="D246" i="34"/>
  <c r="F362" i="34"/>
  <c r="H362" i="34"/>
  <c r="G362" i="34"/>
  <c r="E362" i="34"/>
  <c r="D362" i="34"/>
  <c r="C362" i="34"/>
  <c r="J362" i="34"/>
  <c r="I362" i="34"/>
  <c r="I261" i="34"/>
  <c r="E261" i="34"/>
  <c r="D261" i="34"/>
  <c r="H261" i="34"/>
  <c r="F261" i="34"/>
  <c r="C261" i="34"/>
  <c r="G261" i="34"/>
  <c r="J261" i="34"/>
  <c r="E258" i="34"/>
  <c r="D258" i="34"/>
  <c r="C258" i="34"/>
  <c r="H258" i="34"/>
  <c r="I258" i="34"/>
  <c r="G258" i="34"/>
  <c r="J258" i="34"/>
  <c r="F258" i="34"/>
  <c r="I251" i="34"/>
  <c r="F251" i="34"/>
  <c r="E251" i="34"/>
  <c r="J251" i="34"/>
  <c r="H251" i="34"/>
  <c r="C251" i="34"/>
  <c r="D251" i="34"/>
  <c r="G251" i="34"/>
  <c r="J317" i="34"/>
  <c r="E317" i="34"/>
  <c r="H317" i="34"/>
  <c r="G317" i="34"/>
  <c r="F317" i="34"/>
  <c r="D317" i="34"/>
  <c r="I317" i="34"/>
  <c r="C317" i="34"/>
  <c r="J321" i="34"/>
  <c r="F321" i="34"/>
  <c r="D321" i="34"/>
  <c r="C321" i="34"/>
  <c r="I321" i="34"/>
  <c r="H321" i="34"/>
  <c r="G321" i="34"/>
  <c r="E321" i="34"/>
  <c r="I281" i="34"/>
  <c r="D281" i="34"/>
  <c r="C281" i="34"/>
  <c r="J281" i="34"/>
  <c r="F281" i="34"/>
  <c r="H281" i="34"/>
  <c r="G281" i="34"/>
  <c r="E281" i="34"/>
  <c r="F340" i="34"/>
  <c r="G340" i="34"/>
  <c r="E340" i="34"/>
  <c r="D340" i="34"/>
  <c r="C340" i="34"/>
  <c r="I340" i="34"/>
  <c r="H340" i="34"/>
  <c r="J340" i="34"/>
  <c r="I291" i="34"/>
  <c r="C291" i="34"/>
  <c r="J291" i="34"/>
  <c r="H291" i="34"/>
  <c r="F291" i="34"/>
  <c r="E291" i="34"/>
  <c r="G291" i="34"/>
  <c r="D291" i="34"/>
  <c r="I253" i="34"/>
  <c r="J253" i="34"/>
  <c r="H253" i="34"/>
  <c r="D253" i="34"/>
  <c r="E253" i="34"/>
  <c r="C253" i="34"/>
  <c r="F253" i="34"/>
  <c r="G253" i="34"/>
  <c r="F373" i="34"/>
  <c r="G373" i="34"/>
  <c r="D373" i="34"/>
  <c r="I373" i="34"/>
  <c r="H373" i="34"/>
  <c r="E373" i="34"/>
  <c r="C373" i="34"/>
  <c r="J373" i="34"/>
  <c r="J337" i="34"/>
  <c r="F337" i="34"/>
  <c r="E337" i="34"/>
  <c r="D337" i="34"/>
  <c r="C337" i="34"/>
  <c r="I337" i="34"/>
  <c r="H337" i="34"/>
  <c r="G337" i="34"/>
  <c r="J380" i="34"/>
  <c r="F380" i="34"/>
  <c r="E380" i="34"/>
  <c r="C380" i="34"/>
  <c r="I380" i="34"/>
  <c r="H380" i="34"/>
  <c r="G380" i="34"/>
  <c r="D380" i="34"/>
  <c r="J378" i="34"/>
  <c r="H378" i="34"/>
  <c r="F378" i="34"/>
  <c r="E378" i="34"/>
  <c r="D378" i="34"/>
  <c r="C378" i="34"/>
  <c r="I378" i="34"/>
  <c r="G378" i="34"/>
  <c r="J341" i="34"/>
  <c r="D341" i="34"/>
  <c r="C341" i="34"/>
  <c r="I341" i="34"/>
  <c r="H341" i="34"/>
  <c r="G341" i="34"/>
  <c r="F341" i="34"/>
  <c r="E341" i="34"/>
  <c r="J351" i="34"/>
  <c r="C351" i="34"/>
  <c r="I351" i="34"/>
  <c r="H351" i="34"/>
  <c r="G351" i="34"/>
  <c r="D351" i="34"/>
  <c r="F351" i="34"/>
  <c r="E351" i="34"/>
  <c r="F358" i="34"/>
  <c r="J358" i="34"/>
  <c r="I358" i="34"/>
  <c r="H358" i="34"/>
  <c r="G358" i="34"/>
  <c r="E358" i="34"/>
  <c r="D358" i="34"/>
  <c r="C358" i="34"/>
  <c r="J339" i="34"/>
  <c r="I339" i="34"/>
  <c r="H339" i="34"/>
  <c r="G339" i="34"/>
  <c r="F339" i="34"/>
  <c r="E339" i="34"/>
  <c r="D339" i="34"/>
  <c r="C339" i="34"/>
  <c r="J404" i="34"/>
  <c r="H404" i="34"/>
  <c r="F404" i="34"/>
  <c r="E404" i="34"/>
  <c r="D404" i="34"/>
  <c r="C404" i="34"/>
  <c r="I404" i="34"/>
  <c r="G404" i="34"/>
  <c r="F405" i="34"/>
  <c r="E405" i="34"/>
  <c r="D405" i="34"/>
  <c r="C405" i="34"/>
  <c r="J405" i="34"/>
  <c r="I405" i="34"/>
  <c r="H405" i="34"/>
  <c r="G405" i="34"/>
  <c r="J416" i="34"/>
  <c r="E416" i="34"/>
  <c r="D416" i="34"/>
  <c r="H416" i="34"/>
  <c r="G416" i="34"/>
  <c r="F416" i="34"/>
  <c r="C416" i="34"/>
  <c r="I416" i="34"/>
  <c r="J372" i="34"/>
  <c r="I372" i="34"/>
  <c r="G372" i="34"/>
  <c r="H372" i="34"/>
  <c r="F372" i="34"/>
  <c r="E372" i="34"/>
  <c r="D372" i="34"/>
  <c r="C372" i="34"/>
  <c r="J382" i="34"/>
  <c r="I382" i="34"/>
  <c r="H382" i="34"/>
  <c r="F382" i="34"/>
  <c r="G382" i="34"/>
  <c r="E382" i="34"/>
  <c r="D382" i="34"/>
  <c r="C382" i="34"/>
  <c r="F435" i="34"/>
  <c r="E435" i="34"/>
  <c r="D435" i="34"/>
  <c r="C435" i="34"/>
  <c r="I435" i="34"/>
  <c r="J435" i="34"/>
  <c r="H435" i="34"/>
  <c r="G435" i="34"/>
  <c r="I470" i="34"/>
  <c r="F470" i="34"/>
  <c r="E470" i="34"/>
  <c r="J470" i="34"/>
  <c r="H470" i="34"/>
  <c r="G470" i="34"/>
  <c r="D470" i="34"/>
  <c r="C470" i="34"/>
  <c r="F439" i="34"/>
  <c r="C439" i="34"/>
  <c r="J439" i="34"/>
  <c r="I439" i="34"/>
  <c r="G439" i="34"/>
  <c r="E439" i="34"/>
  <c r="D439" i="34"/>
  <c r="H439" i="34"/>
  <c r="I464" i="34"/>
  <c r="F464" i="34"/>
  <c r="E464" i="34"/>
  <c r="D464" i="34"/>
  <c r="C464" i="34"/>
  <c r="G464" i="34"/>
  <c r="J464" i="34"/>
  <c r="H464" i="34"/>
  <c r="J446" i="34"/>
  <c r="I446" i="34"/>
  <c r="H446" i="34"/>
  <c r="G446" i="34"/>
  <c r="E446" i="34"/>
  <c r="F446" i="34"/>
  <c r="D446" i="34"/>
  <c r="C446" i="34"/>
  <c r="I502" i="34"/>
  <c r="F502" i="34"/>
  <c r="E502" i="34"/>
  <c r="J502" i="34"/>
  <c r="H502" i="34"/>
  <c r="G502" i="34"/>
  <c r="D502" i="34"/>
  <c r="C502" i="34"/>
  <c r="I482" i="34"/>
  <c r="F482" i="34"/>
  <c r="E482" i="34"/>
  <c r="G482" i="34"/>
  <c r="D482" i="34"/>
  <c r="C482" i="34"/>
  <c r="H482" i="34"/>
  <c r="J482" i="34"/>
  <c r="I462" i="34"/>
  <c r="F462" i="34"/>
  <c r="E462" i="34"/>
  <c r="C462" i="34"/>
  <c r="D462" i="34"/>
  <c r="H462" i="34"/>
  <c r="G462" i="34"/>
  <c r="J462" i="34"/>
  <c r="I476" i="34"/>
  <c r="F476" i="34"/>
  <c r="E476" i="34"/>
  <c r="C476" i="34"/>
  <c r="J476" i="34"/>
  <c r="H476" i="34"/>
  <c r="G476" i="34"/>
  <c r="D476" i="34"/>
  <c r="I490" i="34"/>
  <c r="F490" i="34"/>
  <c r="E490" i="34"/>
  <c r="J490" i="34"/>
  <c r="H490" i="34"/>
  <c r="G490" i="34"/>
  <c r="D490" i="34"/>
  <c r="C490" i="34"/>
  <c r="F51" i="34"/>
  <c r="H51" i="34"/>
  <c r="G51" i="34"/>
  <c r="E51" i="34"/>
  <c r="D51" i="34"/>
  <c r="C51" i="34"/>
  <c r="J51" i="34"/>
  <c r="I51" i="34"/>
  <c r="J26" i="34"/>
  <c r="F26" i="34"/>
  <c r="E26" i="34"/>
  <c r="D26" i="34"/>
  <c r="C26" i="34"/>
  <c r="I26" i="34"/>
  <c r="H26" i="34"/>
  <c r="G26" i="34"/>
  <c r="G94" i="34"/>
  <c r="F94" i="34"/>
  <c r="D94" i="34"/>
  <c r="J94" i="34"/>
  <c r="I94" i="34"/>
  <c r="H94" i="34"/>
  <c r="E94" i="34"/>
  <c r="C94" i="34"/>
  <c r="F71" i="34"/>
  <c r="E71" i="34"/>
  <c r="D71" i="34"/>
  <c r="C71" i="34"/>
  <c r="J71" i="34"/>
  <c r="I71" i="34"/>
  <c r="H71" i="34"/>
  <c r="G71" i="34"/>
  <c r="F6" i="34"/>
  <c r="E6" i="34"/>
  <c r="C6" i="34"/>
  <c r="I6" i="34"/>
  <c r="J6" i="34"/>
  <c r="H6" i="34"/>
  <c r="G6" i="34"/>
  <c r="D6" i="34"/>
  <c r="J68" i="34"/>
  <c r="E68" i="34"/>
  <c r="D68" i="34"/>
  <c r="C68" i="34"/>
  <c r="I68" i="34"/>
  <c r="H68" i="34"/>
  <c r="G68" i="34"/>
  <c r="F68" i="34"/>
  <c r="J30" i="34"/>
  <c r="D30" i="34"/>
  <c r="C30" i="34"/>
  <c r="I30" i="34"/>
  <c r="H30" i="34"/>
  <c r="G30" i="34"/>
  <c r="F30" i="34"/>
  <c r="E30" i="34"/>
  <c r="C111" i="34"/>
  <c r="H111" i="34"/>
  <c r="F111" i="34"/>
  <c r="E111" i="34"/>
  <c r="D111" i="34"/>
  <c r="J111" i="34"/>
  <c r="I111" i="34"/>
  <c r="G111" i="34"/>
  <c r="J40" i="34"/>
  <c r="C40" i="34"/>
  <c r="I40" i="34"/>
  <c r="H40" i="34"/>
  <c r="G40" i="34"/>
  <c r="F40" i="34"/>
  <c r="E40" i="34"/>
  <c r="D40" i="34"/>
  <c r="J13" i="34"/>
  <c r="I13" i="34"/>
  <c r="H13" i="34"/>
  <c r="G13" i="34"/>
  <c r="E13" i="34"/>
  <c r="F13" i="34"/>
  <c r="D13" i="34"/>
  <c r="C13" i="34"/>
  <c r="J66" i="34"/>
  <c r="I66" i="34"/>
  <c r="H66" i="34"/>
  <c r="G66" i="34"/>
  <c r="F66" i="34"/>
  <c r="E66" i="34"/>
  <c r="D66" i="34"/>
  <c r="C66" i="34"/>
  <c r="J44" i="34"/>
  <c r="I44" i="34"/>
  <c r="H44" i="34"/>
  <c r="G44" i="34"/>
  <c r="F44" i="34"/>
  <c r="E44" i="34"/>
  <c r="D44" i="34"/>
  <c r="C44" i="34"/>
  <c r="G98" i="34"/>
  <c r="F98" i="34"/>
  <c r="I98" i="34"/>
  <c r="C98" i="34"/>
  <c r="J98" i="34"/>
  <c r="H98" i="34"/>
  <c r="E98" i="34"/>
  <c r="D98" i="34"/>
  <c r="C133" i="34"/>
  <c r="J133" i="34"/>
  <c r="G133" i="34"/>
  <c r="F133" i="34"/>
  <c r="E133" i="34"/>
  <c r="D133" i="34"/>
  <c r="I133" i="34"/>
  <c r="H133" i="34"/>
  <c r="G104" i="34"/>
  <c r="D104" i="34"/>
  <c r="I104" i="34"/>
  <c r="F104" i="34"/>
  <c r="J104" i="34"/>
  <c r="H104" i="34"/>
  <c r="E104" i="34"/>
  <c r="C104" i="34"/>
  <c r="C137" i="34"/>
  <c r="H137" i="34"/>
  <c r="F137" i="34"/>
  <c r="D137" i="34"/>
  <c r="J137" i="34"/>
  <c r="I137" i="34"/>
  <c r="G137" i="34"/>
  <c r="E137" i="34"/>
  <c r="G138" i="34"/>
  <c r="D138" i="34"/>
  <c r="C138" i="34"/>
  <c r="J138" i="34"/>
  <c r="I138" i="34"/>
  <c r="H138" i="34"/>
  <c r="F138" i="34"/>
  <c r="E138" i="34"/>
  <c r="C183" i="34"/>
  <c r="G183" i="34"/>
  <c r="F183" i="34"/>
  <c r="E183" i="34"/>
  <c r="D183" i="34"/>
  <c r="H183" i="34"/>
  <c r="J183" i="34"/>
  <c r="I183" i="34"/>
  <c r="C127" i="34"/>
  <c r="D127" i="34"/>
  <c r="J127" i="34"/>
  <c r="I127" i="34"/>
  <c r="H127" i="34"/>
  <c r="G127" i="34"/>
  <c r="F127" i="34"/>
  <c r="E127" i="34"/>
  <c r="F212" i="34"/>
  <c r="H212" i="34"/>
  <c r="I212" i="34"/>
  <c r="G212" i="34"/>
  <c r="E212" i="34"/>
  <c r="D212" i="34"/>
  <c r="C212" i="34"/>
  <c r="J212" i="34"/>
  <c r="E215" i="34"/>
  <c r="J215" i="34"/>
  <c r="C215" i="34"/>
  <c r="H215" i="34"/>
  <c r="G215" i="34"/>
  <c r="F215" i="34"/>
  <c r="D215" i="34"/>
  <c r="I215" i="34"/>
  <c r="C181" i="34"/>
  <c r="E181" i="34"/>
  <c r="D181" i="34"/>
  <c r="J181" i="34"/>
  <c r="I181" i="34"/>
  <c r="F181" i="34"/>
  <c r="H181" i="34"/>
  <c r="G181" i="34"/>
  <c r="G136" i="34"/>
  <c r="I136" i="34"/>
  <c r="E136" i="34"/>
  <c r="D136" i="34"/>
  <c r="C136" i="34"/>
  <c r="J136" i="34"/>
  <c r="H136" i="34"/>
  <c r="F136" i="34"/>
  <c r="G200" i="34"/>
  <c r="C200" i="34"/>
  <c r="J200" i="34"/>
  <c r="I200" i="34"/>
  <c r="H200" i="34"/>
  <c r="F200" i="34"/>
  <c r="D200" i="34"/>
  <c r="E200" i="34"/>
  <c r="C187" i="34"/>
  <c r="J187" i="34"/>
  <c r="I187" i="34"/>
  <c r="H187" i="34"/>
  <c r="G187" i="34"/>
  <c r="F187" i="34"/>
  <c r="D187" i="34"/>
  <c r="E187" i="34"/>
  <c r="G166" i="34"/>
  <c r="J166" i="34"/>
  <c r="I166" i="34"/>
  <c r="H166" i="34"/>
  <c r="F166" i="34"/>
  <c r="E166" i="34"/>
  <c r="D166" i="34"/>
  <c r="C166" i="34"/>
  <c r="C161" i="34"/>
  <c r="I161" i="34"/>
  <c r="H161" i="34"/>
  <c r="G161" i="34"/>
  <c r="F161" i="34"/>
  <c r="E161" i="34"/>
  <c r="J161" i="34"/>
  <c r="D161" i="34"/>
  <c r="I224" i="34"/>
  <c r="F224" i="34"/>
  <c r="H224" i="34"/>
  <c r="E224" i="34"/>
  <c r="D224" i="34"/>
  <c r="C224" i="34"/>
  <c r="G224" i="34"/>
  <c r="J224" i="34"/>
  <c r="E219" i="34"/>
  <c r="J219" i="34"/>
  <c r="H219" i="34"/>
  <c r="I219" i="34"/>
  <c r="G219" i="34"/>
  <c r="F219" i="34"/>
  <c r="D219" i="34"/>
  <c r="C219" i="34"/>
  <c r="E260" i="34"/>
  <c r="H260" i="34"/>
  <c r="G260" i="34"/>
  <c r="D260" i="34"/>
  <c r="C260" i="34"/>
  <c r="J260" i="34"/>
  <c r="F260" i="34"/>
  <c r="I260" i="34"/>
  <c r="I255" i="34"/>
  <c r="D255" i="34"/>
  <c r="C255" i="34"/>
  <c r="G255" i="34"/>
  <c r="J255" i="34"/>
  <c r="H255" i="34"/>
  <c r="F255" i="34"/>
  <c r="E255" i="34"/>
  <c r="E268" i="34"/>
  <c r="C268" i="34"/>
  <c r="G268" i="34"/>
  <c r="F268" i="34"/>
  <c r="D268" i="34"/>
  <c r="J268" i="34"/>
  <c r="H268" i="34"/>
  <c r="I268" i="34"/>
  <c r="E284" i="34"/>
  <c r="D284" i="34"/>
  <c r="C284" i="34"/>
  <c r="J284" i="34"/>
  <c r="G284" i="34"/>
  <c r="F284" i="34"/>
  <c r="H284" i="34"/>
  <c r="I284" i="34"/>
  <c r="E264" i="34"/>
  <c r="F264" i="34"/>
  <c r="D264" i="34"/>
  <c r="I264" i="34"/>
  <c r="J264" i="34"/>
  <c r="H264" i="34"/>
  <c r="G264" i="34"/>
  <c r="C264" i="34"/>
  <c r="F334" i="34"/>
  <c r="E334" i="34"/>
  <c r="D334" i="34"/>
  <c r="C334" i="34"/>
  <c r="J334" i="34"/>
  <c r="I334" i="34"/>
  <c r="H334" i="34"/>
  <c r="G334" i="34"/>
  <c r="F328" i="34"/>
  <c r="D328" i="34"/>
  <c r="C328" i="34"/>
  <c r="J328" i="34"/>
  <c r="I328" i="34"/>
  <c r="H328" i="34"/>
  <c r="G328" i="34"/>
  <c r="E328" i="34"/>
  <c r="E294" i="34"/>
  <c r="C294" i="34"/>
  <c r="J294" i="34"/>
  <c r="I294" i="34"/>
  <c r="G294" i="34"/>
  <c r="F294" i="34"/>
  <c r="D294" i="34"/>
  <c r="H294" i="34"/>
  <c r="E240" i="34"/>
  <c r="J240" i="34"/>
  <c r="I240" i="34"/>
  <c r="H240" i="34"/>
  <c r="G240" i="34"/>
  <c r="F240" i="34"/>
  <c r="C240" i="34"/>
  <c r="D240" i="34"/>
  <c r="F302" i="34"/>
  <c r="C302" i="34"/>
  <c r="J302" i="34"/>
  <c r="I302" i="34"/>
  <c r="G302" i="34"/>
  <c r="E302" i="34"/>
  <c r="D302" i="34"/>
  <c r="H302" i="34"/>
  <c r="E266" i="34"/>
  <c r="I266" i="34"/>
  <c r="H266" i="34"/>
  <c r="C266" i="34"/>
  <c r="J266" i="34"/>
  <c r="G266" i="34"/>
  <c r="F266" i="34"/>
  <c r="D266" i="34"/>
  <c r="E276" i="34"/>
  <c r="I276" i="34"/>
  <c r="H276" i="34"/>
  <c r="G276" i="34"/>
  <c r="F276" i="34"/>
  <c r="J276" i="34"/>
  <c r="D276" i="34"/>
  <c r="C276" i="34"/>
  <c r="F346" i="34"/>
  <c r="H346" i="34"/>
  <c r="G346" i="34"/>
  <c r="E346" i="34"/>
  <c r="D346" i="34"/>
  <c r="C346" i="34"/>
  <c r="J346" i="34"/>
  <c r="I346" i="34"/>
  <c r="J386" i="34"/>
  <c r="G386" i="34"/>
  <c r="F386" i="34"/>
  <c r="D386" i="34"/>
  <c r="I386" i="34"/>
  <c r="H386" i="34"/>
  <c r="E386" i="34"/>
  <c r="C386" i="34"/>
  <c r="F389" i="34"/>
  <c r="H389" i="34"/>
  <c r="G389" i="34"/>
  <c r="D389" i="34"/>
  <c r="C389" i="34"/>
  <c r="I389" i="34"/>
  <c r="E389" i="34"/>
  <c r="J389" i="34"/>
  <c r="F354" i="34"/>
  <c r="C354" i="34"/>
  <c r="J354" i="34"/>
  <c r="I354" i="34"/>
  <c r="H354" i="34"/>
  <c r="G354" i="34"/>
  <c r="E354" i="34"/>
  <c r="D354" i="34"/>
  <c r="F364" i="34"/>
  <c r="J364" i="34"/>
  <c r="I364" i="34"/>
  <c r="H364" i="34"/>
  <c r="G364" i="34"/>
  <c r="E364" i="34"/>
  <c r="D364" i="34"/>
  <c r="C364" i="34"/>
  <c r="J361" i="34"/>
  <c r="I361" i="34"/>
  <c r="H361" i="34"/>
  <c r="G361" i="34"/>
  <c r="F361" i="34"/>
  <c r="E361" i="34"/>
  <c r="D361" i="34"/>
  <c r="C361" i="34"/>
  <c r="F352" i="34"/>
  <c r="I352" i="34"/>
  <c r="H352" i="34"/>
  <c r="G352" i="34"/>
  <c r="E352" i="34"/>
  <c r="D352" i="34"/>
  <c r="J352" i="34"/>
  <c r="C352" i="34"/>
  <c r="F409" i="34"/>
  <c r="G409" i="34"/>
  <c r="C409" i="34"/>
  <c r="J409" i="34"/>
  <c r="I409" i="34"/>
  <c r="H409" i="34"/>
  <c r="E409" i="34"/>
  <c r="D409" i="34"/>
  <c r="J444" i="34"/>
  <c r="G444" i="34"/>
  <c r="F444" i="34"/>
  <c r="E444" i="34"/>
  <c r="D444" i="34"/>
  <c r="I444" i="34"/>
  <c r="H444" i="34"/>
  <c r="C444" i="34"/>
  <c r="F395" i="34"/>
  <c r="G395" i="34"/>
  <c r="J395" i="34"/>
  <c r="I395" i="34"/>
  <c r="H395" i="34"/>
  <c r="D395" i="34"/>
  <c r="C395" i="34"/>
  <c r="E395" i="34"/>
  <c r="F385" i="34"/>
  <c r="J385" i="34"/>
  <c r="I385" i="34"/>
  <c r="G385" i="34"/>
  <c r="E385" i="34"/>
  <c r="D385" i="34"/>
  <c r="C385" i="34"/>
  <c r="H385" i="34"/>
  <c r="J396" i="34"/>
  <c r="D396" i="34"/>
  <c r="I396" i="34"/>
  <c r="H396" i="34"/>
  <c r="G396" i="34"/>
  <c r="F396" i="34"/>
  <c r="E396" i="34"/>
  <c r="C396" i="34"/>
  <c r="J438" i="34"/>
  <c r="F438" i="34"/>
  <c r="E438" i="34"/>
  <c r="D438" i="34"/>
  <c r="C438" i="34"/>
  <c r="I438" i="34"/>
  <c r="H438" i="34"/>
  <c r="G438" i="34"/>
  <c r="E485" i="34"/>
  <c r="J485" i="34"/>
  <c r="I485" i="34"/>
  <c r="H485" i="34"/>
  <c r="G485" i="34"/>
  <c r="F485" i="34"/>
  <c r="D485" i="34"/>
  <c r="C485" i="34"/>
  <c r="J442" i="34"/>
  <c r="D442" i="34"/>
  <c r="C442" i="34"/>
  <c r="I442" i="34"/>
  <c r="G442" i="34"/>
  <c r="H442" i="34"/>
  <c r="F442" i="34"/>
  <c r="E442" i="34"/>
  <c r="I486" i="34"/>
  <c r="F486" i="34"/>
  <c r="E486" i="34"/>
  <c r="J486" i="34"/>
  <c r="H486" i="34"/>
  <c r="G486" i="34"/>
  <c r="D486" i="34"/>
  <c r="C486" i="34"/>
  <c r="I452" i="34"/>
  <c r="F452" i="34"/>
  <c r="E452" i="34"/>
  <c r="D452" i="34"/>
  <c r="J452" i="34"/>
  <c r="H452" i="34"/>
  <c r="G452" i="34"/>
  <c r="C452" i="34"/>
  <c r="I456" i="34"/>
  <c r="F456" i="34"/>
  <c r="E456" i="34"/>
  <c r="H456" i="34"/>
  <c r="J456" i="34"/>
  <c r="G456" i="34"/>
  <c r="D456" i="34"/>
  <c r="C456" i="34"/>
  <c r="E483" i="34"/>
  <c r="J483" i="34"/>
  <c r="I483" i="34"/>
  <c r="G483" i="34"/>
  <c r="F483" i="34"/>
  <c r="D483" i="34"/>
  <c r="C483" i="34"/>
  <c r="H483" i="34"/>
  <c r="E463" i="34"/>
  <c r="J463" i="34"/>
  <c r="I463" i="34"/>
  <c r="D463" i="34"/>
  <c r="C463" i="34"/>
  <c r="F463" i="34"/>
  <c r="H463" i="34"/>
  <c r="G463" i="34"/>
  <c r="E477" i="34"/>
  <c r="J477" i="34"/>
  <c r="I477" i="34"/>
  <c r="C477" i="34"/>
  <c r="D477" i="34"/>
  <c r="G477" i="34"/>
  <c r="F477" i="34"/>
  <c r="H477" i="34"/>
  <c r="E491" i="34"/>
  <c r="J491" i="34"/>
  <c r="I491" i="34"/>
  <c r="H491" i="34"/>
  <c r="G491" i="34"/>
  <c r="C491" i="34"/>
  <c r="F491" i="34"/>
  <c r="D491" i="34"/>
  <c r="J391" i="32"/>
  <c r="C391" i="32"/>
  <c r="F391" i="32"/>
  <c r="G391" i="32"/>
  <c r="D391" i="32"/>
  <c r="E391" i="32"/>
  <c r="H391" i="32"/>
  <c r="I391" i="32"/>
  <c r="I261" i="32"/>
  <c r="J261" i="32"/>
  <c r="E261" i="32"/>
  <c r="C261" i="32"/>
  <c r="D261" i="32"/>
  <c r="F261" i="32"/>
  <c r="G261" i="32"/>
  <c r="H261" i="32"/>
  <c r="J445" i="32"/>
  <c r="F445" i="32"/>
  <c r="G445" i="32"/>
  <c r="H445" i="32"/>
  <c r="C445" i="32"/>
  <c r="D445" i="32"/>
  <c r="E445" i="32"/>
  <c r="I445" i="32"/>
  <c r="J384" i="32"/>
  <c r="C384" i="32"/>
  <c r="F384" i="32"/>
  <c r="D384" i="32"/>
  <c r="E384" i="32"/>
  <c r="G384" i="32"/>
  <c r="H384" i="32"/>
  <c r="I384" i="32"/>
  <c r="I313" i="32"/>
  <c r="G313" i="32"/>
  <c r="C313" i="32"/>
  <c r="F313" i="32"/>
  <c r="D313" i="32"/>
  <c r="J313" i="32"/>
  <c r="H313" i="32"/>
  <c r="E313" i="32"/>
  <c r="F227" i="32"/>
  <c r="H227" i="32"/>
  <c r="I227" i="32"/>
  <c r="E227" i="32"/>
  <c r="C227" i="32"/>
  <c r="J227" i="32"/>
  <c r="G227" i="32"/>
  <c r="D227" i="32"/>
  <c r="E137" i="32"/>
  <c r="F137" i="32"/>
  <c r="G137" i="32"/>
  <c r="H137" i="32"/>
  <c r="I137" i="32"/>
  <c r="J137" i="32"/>
  <c r="D137" i="32"/>
  <c r="C137" i="32"/>
  <c r="F218" i="32"/>
  <c r="H218" i="32"/>
  <c r="I218" i="32"/>
  <c r="E218" i="32"/>
  <c r="C218" i="32"/>
  <c r="D218" i="32"/>
  <c r="G218" i="32"/>
  <c r="J218" i="32"/>
  <c r="J434" i="32"/>
  <c r="C434" i="32"/>
  <c r="F434" i="32"/>
  <c r="E434" i="32"/>
  <c r="G434" i="32"/>
  <c r="H434" i="32"/>
  <c r="D434" i="32"/>
  <c r="I434" i="32"/>
  <c r="J370" i="32"/>
  <c r="C370" i="32"/>
  <c r="F370" i="32"/>
  <c r="D370" i="32"/>
  <c r="E370" i="32"/>
  <c r="I370" i="32"/>
  <c r="H370" i="32"/>
  <c r="G370" i="32"/>
  <c r="I301" i="32"/>
  <c r="C301" i="32"/>
  <c r="D301" i="32"/>
  <c r="E301" i="32"/>
  <c r="F301" i="32"/>
  <c r="G301" i="32"/>
  <c r="H301" i="32"/>
  <c r="J301" i="32"/>
  <c r="F215" i="32"/>
  <c r="H215" i="32"/>
  <c r="I215" i="32"/>
  <c r="E215" i="32"/>
  <c r="C215" i="32"/>
  <c r="D215" i="32"/>
  <c r="G215" i="32"/>
  <c r="J215" i="32"/>
  <c r="I119" i="32"/>
  <c r="C119" i="32"/>
  <c r="D119" i="32"/>
  <c r="E119" i="32"/>
  <c r="F119" i="32"/>
  <c r="G119" i="32"/>
  <c r="H119" i="32"/>
  <c r="J119" i="32"/>
  <c r="F229" i="32"/>
  <c r="H229" i="32"/>
  <c r="I229" i="32"/>
  <c r="E229" i="32"/>
  <c r="C229" i="32"/>
  <c r="D229" i="32"/>
  <c r="G229" i="32"/>
  <c r="J229" i="32"/>
  <c r="J497" i="32"/>
  <c r="C497" i="32"/>
  <c r="D497" i="32"/>
  <c r="E497" i="32"/>
  <c r="F497" i="32"/>
  <c r="G497" i="32"/>
  <c r="I497" i="32"/>
  <c r="H497" i="32"/>
  <c r="G455" i="32"/>
  <c r="H455" i="32"/>
  <c r="I455" i="32"/>
  <c r="D455" i="32"/>
  <c r="C455" i="32"/>
  <c r="E455" i="32"/>
  <c r="F455" i="32"/>
  <c r="J455" i="32"/>
  <c r="J401" i="32"/>
  <c r="C401" i="32"/>
  <c r="F401" i="32"/>
  <c r="H401" i="32"/>
  <c r="I401" i="32"/>
  <c r="E401" i="32"/>
  <c r="D401" i="32"/>
  <c r="G401" i="32"/>
  <c r="C331" i="32"/>
  <c r="F331" i="32"/>
  <c r="J331" i="32"/>
  <c r="E331" i="32"/>
  <c r="I331" i="32"/>
  <c r="G331" i="32"/>
  <c r="D331" i="32"/>
  <c r="H331" i="32"/>
  <c r="F246" i="32"/>
  <c r="H246" i="32"/>
  <c r="I246" i="32"/>
  <c r="E246" i="32"/>
  <c r="C246" i="32"/>
  <c r="D246" i="32"/>
  <c r="G246" i="32"/>
  <c r="J246" i="32"/>
  <c r="E161" i="32"/>
  <c r="F161" i="32"/>
  <c r="G161" i="32"/>
  <c r="H161" i="32"/>
  <c r="I161" i="32"/>
  <c r="J161" i="32"/>
  <c r="D161" i="32"/>
  <c r="C161" i="32"/>
  <c r="J372" i="32"/>
  <c r="C372" i="32"/>
  <c r="F372" i="32"/>
  <c r="I372" i="32"/>
  <c r="G372" i="32"/>
  <c r="E372" i="32"/>
  <c r="H372" i="32"/>
  <c r="D372" i="32"/>
  <c r="J486" i="32"/>
  <c r="C486" i="32"/>
  <c r="D486" i="32"/>
  <c r="E486" i="32"/>
  <c r="F486" i="32"/>
  <c r="G486" i="32"/>
  <c r="I486" i="32"/>
  <c r="H486" i="32"/>
  <c r="J394" i="32"/>
  <c r="C394" i="32"/>
  <c r="F394" i="32"/>
  <c r="D394" i="32"/>
  <c r="I394" i="32"/>
  <c r="E394" i="32"/>
  <c r="G394" i="32"/>
  <c r="H394" i="32"/>
  <c r="C330" i="32"/>
  <c r="F330" i="32"/>
  <c r="H330" i="32"/>
  <c r="I330" i="32"/>
  <c r="D330" i="32"/>
  <c r="E330" i="32"/>
  <c r="G330" i="32"/>
  <c r="J330" i="32"/>
  <c r="F245" i="32"/>
  <c r="H245" i="32"/>
  <c r="I245" i="32"/>
  <c r="E245" i="32"/>
  <c r="C245" i="32"/>
  <c r="D245" i="32"/>
  <c r="G245" i="32"/>
  <c r="J245" i="32"/>
  <c r="E159" i="32"/>
  <c r="F159" i="32"/>
  <c r="G159" i="32"/>
  <c r="H159" i="32"/>
  <c r="I159" i="32"/>
  <c r="J159" i="32"/>
  <c r="C159" i="32"/>
  <c r="D159" i="32"/>
  <c r="J359" i="32"/>
  <c r="C359" i="32"/>
  <c r="F359" i="32"/>
  <c r="D359" i="32"/>
  <c r="H359" i="32"/>
  <c r="G359" i="32"/>
  <c r="I359" i="32"/>
  <c r="E359" i="32"/>
  <c r="J448" i="32"/>
  <c r="I448" i="32"/>
  <c r="C448" i="32"/>
  <c r="F448" i="32"/>
  <c r="D448" i="32"/>
  <c r="E448" i="32"/>
  <c r="G448" i="32"/>
  <c r="H448" i="32"/>
  <c r="J393" i="32"/>
  <c r="C393" i="32"/>
  <c r="F393" i="32"/>
  <c r="H393" i="32"/>
  <c r="I393" i="32"/>
  <c r="D393" i="32"/>
  <c r="G393" i="32"/>
  <c r="E393" i="32"/>
  <c r="C318" i="32"/>
  <c r="F318" i="32"/>
  <c r="H318" i="32"/>
  <c r="I318" i="32"/>
  <c r="G318" i="32"/>
  <c r="D318" i="32"/>
  <c r="E318" i="32"/>
  <c r="J318" i="32"/>
  <c r="F233" i="32"/>
  <c r="H233" i="32"/>
  <c r="I233" i="32"/>
  <c r="E233" i="32"/>
  <c r="C233" i="32"/>
  <c r="D233" i="32"/>
  <c r="G233" i="32"/>
  <c r="J233" i="32"/>
  <c r="E145" i="32"/>
  <c r="F145" i="32"/>
  <c r="G145" i="32"/>
  <c r="H145" i="32"/>
  <c r="I145" i="32"/>
  <c r="J145" i="32"/>
  <c r="D145" i="32"/>
  <c r="C145" i="32"/>
  <c r="F250" i="32"/>
  <c r="H250" i="32"/>
  <c r="I250" i="32"/>
  <c r="E250" i="32"/>
  <c r="C250" i="32"/>
  <c r="D250" i="32"/>
  <c r="G250" i="32"/>
  <c r="J250" i="32"/>
  <c r="G458" i="32"/>
  <c r="H458" i="32"/>
  <c r="I458" i="32"/>
  <c r="D458" i="32"/>
  <c r="E458" i="32"/>
  <c r="F458" i="32"/>
  <c r="J458" i="32"/>
  <c r="C458" i="32"/>
  <c r="J380" i="32"/>
  <c r="C380" i="32"/>
  <c r="F380" i="32"/>
  <c r="I380" i="32"/>
  <c r="G380" i="32"/>
  <c r="H380" i="32"/>
  <c r="D380" i="32"/>
  <c r="E380" i="32"/>
  <c r="I306" i="32"/>
  <c r="H306" i="32"/>
  <c r="J306" i="32"/>
  <c r="C306" i="32"/>
  <c r="D306" i="32"/>
  <c r="E306" i="32"/>
  <c r="G306" i="32"/>
  <c r="F306" i="32"/>
  <c r="F221" i="32"/>
  <c r="H221" i="32"/>
  <c r="I221" i="32"/>
  <c r="E221" i="32"/>
  <c r="C221" i="32"/>
  <c r="G221" i="32"/>
  <c r="J221" i="32"/>
  <c r="D221" i="32"/>
  <c r="I129" i="32"/>
  <c r="C129" i="32"/>
  <c r="F129" i="32"/>
  <c r="G129" i="32"/>
  <c r="H129" i="32"/>
  <c r="J129" i="32"/>
  <c r="E129" i="32"/>
  <c r="D129" i="32"/>
  <c r="G473" i="32"/>
  <c r="H473" i="32"/>
  <c r="I473" i="32"/>
  <c r="D473" i="32"/>
  <c r="C473" i="32"/>
  <c r="E473" i="32"/>
  <c r="F473" i="32"/>
  <c r="J473" i="32"/>
  <c r="J430" i="32"/>
  <c r="C430" i="32"/>
  <c r="F430" i="32"/>
  <c r="G430" i="32"/>
  <c r="H430" i="32"/>
  <c r="I430" i="32"/>
  <c r="D430" i="32"/>
  <c r="E430" i="32"/>
  <c r="J366" i="32"/>
  <c r="C366" i="32"/>
  <c r="F366" i="32"/>
  <c r="G366" i="32"/>
  <c r="H366" i="32"/>
  <c r="I366" i="32"/>
  <c r="D366" i="32"/>
  <c r="E366" i="32"/>
  <c r="I294" i="32"/>
  <c r="E294" i="32"/>
  <c r="H294" i="32"/>
  <c r="J294" i="32"/>
  <c r="C294" i="32"/>
  <c r="D294" i="32"/>
  <c r="F294" i="32"/>
  <c r="G294" i="32"/>
  <c r="F209" i="32"/>
  <c r="H209" i="32"/>
  <c r="I209" i="32"/>
  <c r="E209" i="32"/>
  <c r="C209" i="32"/>
  <c r="D209" i="32"/>
  <c r="G209" i="32"/>
  <c r="J209" i="32"/>
  <c r="I97" i="32"/>
  <c r="C97" i="32"/>
  <c r="D97" i="32"/>
  <c r="E97" i="32"/>
  <c r="F97" i="32"/>
  <c r="H97" i="32"/>
  <c r="J97" i="32"/>
  <c r="G97" i="32"/>
  <c r="F252" i="32"/>
  <c r="H252" i="32"/>
  <c r="I252" i="32"/>
  <c r="E252" i="32"/>
  <c r="C252" i="32"/>
  <c r="D252" i="32"/>
  <c r="J252" i="32"/>
  <c r="G252" i="32"/>
  <c r="I124" i="32"/>
  <c r="C124" i="32"/>
  <c r="D124" i="32"/>
  <c r="F124" i="32"/>
  <c r="E124" i="32"/>
  <c r="G124" i="32"/>
  <c r="H124" i="32"/>
  <c r="J124" i="32"/>
  <c r="C336" i="32"/>
  <c r="G336" i="32"/>
  <c r="H336" i="32"/>
  <c r="D336" i="32"/>
  <c r="E336" i="32"/>
  <c r="J336" i="32"/>
  <c r="F336" i="32"/>
  <c r="I336" i="32"/>
  <c r="F208" i="32"/>
  <c r="H208" i="32"/>
  <c r="I208" i="32"/>
  <c r="E208" i="32"/>
  <c r="C208" i="32"/>
  <c r="D208" i="32"/>
  <c r="J208" i="32"/>
  <c r="G208" i="32"/>
  <c r="E80" i="32"/>
  <c r="G80" i="32"/>
  <c r="H80" i="32"/>
  <c r="D80" i="32"/>
  <c r="F80" i="32"/>
  <c r="I80" i="32"/>
  <c r="J80" i="32"/>
  <c r="C80" i="32"/>
  <c r="E138" i="32"/>
  <c r="F138" i="32"/>
  <c r="G138" i="32"/>
  <c r="H138" i="32"/>
  <c r="I138" i="32"/>
  <c r="J138" i="32"/>
  <c r="D138" i="32"/>
  <c r="C138" i="32"/>
  <c r="I95" i="32"/>
  <c r="C95" i="32"/>
  <c r="D95" i="32"/>
  <c r="E95" i="32"/>
  <c r="F95" i="32"/>
  <c r="G95" i="32"/>
  <c r="H95" i="32"/>
  <c r="J95" i="32"/>
  <c r="E53" i="32"/>
  <c r="F53" i="32"/>
  <c r="G53" i="32"/>
  <c r="H53" i="32"/>
  <c r="C53" i="32"/>
  <c r="D53" i="32"/>
  <c r="J53" i="32"/>
  <c r="I53" i="32"/>
  <c r="E10" i="32"/>
  <c r="F10" i="32"/>
  <c r="G10" i="32"/>
  <c r="H10" i="32"/>
  <c r="C10" i="32"/>
  <c r="I10" i="32"/>
  <c r="J10" i="32"/>
  <c r="D10" i="32"/>
  <c r="F228" i="32"/>
  <c r="H228" i="32"/>
  <c r="I228" i="32"/>
  <c r="E228" i="32"/>
  <c r="C228" i="32"/>
  <c r="D228" i="32"/>
  <c r="G228" i="32"/>
  <c r="J228" i="32"/>
  <c r="I100" i="32"/>
  <c r="C100" i="32"/>
  <c r="D100" i="32"/>
  <c r="E100" i="32"/>
  <c r="F100" i="32"/>
  <c r="G100" i="32"/>
  <c r="H100" i="32"/>
  <c r="J100" i="32"/>
  <c r="I110" i="32"/>
  <c r="C110" i="32"/>
  <c r="D110" i="32"/>
  <c r="E110" i="32"/>
  <c r="F110" i="32"/>
  <c r="J110" i="32"/>
  <c r="H110" i="32"/>
  <c r="G110" i="32"/>
  <c r="E67" i="32"/>
  <c r="F67" i="32"/>
  <c r="G67" i="32"/>
  <c r="H67" i="32"/>
  <c r="C67" i="32"/>
  <c r="D67" i="32"/>
  <c r="I67" i="32"/>
  <c r="J67" i="32"/>
  <c r="E25" i="32"/>
  <c r="F25" i="32"/>
  <c r="G25" i="32"/>
  <c r="H25" i="32"/>
  <c r="C25" i="32"/>
  <c r="D25" i="32"/>
  <c r="I25" i="32"/>
  <c r="J25" i="32"/>
  <c r="I280" i="32"/>
  <c r="J280" i="32"/>
  <c r="E280" i="32"/>
  <c r="C280" i="32"/>
  <c r="D280" i="32"/>
  <c r="F280" i="32"/>
  <c r="H280" i="32"/>
  <c r="G280" i="32"/>
  <c r="E152" i="32"/>
  <c r="F152" i="32"/>
  <c r="G152" i="32"/>
  <c r="H152" i="32"/>
  <c r="I152" i="32"/>
  <c r="J152" i="32"/>
  <c r="D152" i="32"/>
  <c r="C152" i="32"/>
  <c r="E24" i="32"/>
  <c r="F24" i="32"/>
  <c r="G24" i="32"/>
  <c r="H24" i="32"/>
  <c r="C24" i="32"/>
  <c r="I24" i="32"/>
  <c r="J24" i="32"/>
  <c r="D24" i="32"/>
  <c r="E77" i="32"/>
  <c r="F77" i="32"/>
  <c r="G77" i="32"/>
  <c r="H77" i="32"/>
  <c r="C77" i="32"/>
  <c r="D77" i="32"/>
  <c r="I77" i="32"/>
  <c r="J77" i="32"/>
  <c r="E34" i="32"/>
  <c r="F34" i="32"/>
  <c r="G34" i="32"/>
  <c r="H34" i="32"/>
  <c r="C34" i="32"/>
  <c r="I34" i="32"/>
  <c r="J34" i="32"/>
  <c r="D34" i="32"/>
  <c r="E197" i="32"/>
  <c r="G197" i="32"/>
  <c r="I197" i="32"/>
  <c r="J197" i="32"/>
  <c r="F197" i="32"/>
  <c r="C197" i="32"/>
  <c r="D197" i="32"/>
  <c r="H197" i="32"/>
  <c r="J440" i="32"/>
  <c r="F440" i="32"/>
  <c r="E440" i="32"/>
  <c r="G440" i="32"/>
  <c r="H440" i="32"/>
  <c r="C440" i="32"/>
  <c r="D440" i="32"/>
  <c r="I440" i="32"/>
  <c r="J377" i="32"/>
  <c r="C377" i="32"/>
  <c r="F377" i="32"/>
  <c r="H377" i="32"/>
  <c r="I377" i="32"/>
  <c r="E377" i="32"/>
  <c r="D377" i="32"/>
  <c r="G377" i="32"/>
  <c r="I302" i="32"/>
  <c r="D302" i="32"/>
  <c r="E302" i="32"/>
  <c r="F302" i="32"/>
  <c r="G302" i="32"/>
  <c r="H302" i="32"/>
  <c r="C302" i="32"/>
  <c r="J302" i="32"/>
  <c r="F217" i="32"/>
  <c r="H217" i="32"/>
  <c r="I217" i="32"/>
  <c r="E217" i="32"/>
  <c r="C217" i="32"/>
  <c r="D217" i="32"/>
  <c r="G217" i="32"/>
  <c r="J217" i="32"/>
  <c r="I123" i="32"/>
  <c r="C123" i="32"/>
  <c r="D123" i="32"/>
  <c r="F123" i="32"/>
  <c r="H123" i="32"/>
  <c r="J123" i="32"/>
  <c r="G123" i="32"/>
  <c r="E123" i="32"/>
  <c r="E165" i="32"/>
  <c r="F165" i="32"/>
  <c r="G165" i="32"/>
  <c r="H165" i="32"/>
  <c r="I165" i="32"/>
  <c r="J165" i="32"/>
  <c r="D165" i="32"/>
  <c r="C165" i="32"/>
  <c r="J428" i="32"/>
  <c r="C428" i="32"/>
  <c r="F428" i="32"/>
  <c r="D428" i="32"/>
  <c r="E428" i="32"/>
  <c r="I428" i="32"/>
  <c r="G428" i="32"/>
  <c r="H428" i="32"/>
  <c r="J364" i="32"/>
  <c r="C364" i="32"/>
  <c r="F364" i="32"/>
  <c r="I364" i="32"/>
  <c r="G364" i="32"/>
  <c r="D364" i="32"/>
  <c r="E364" i="32"/>
  <c r="H364" i="32"/>
  <c r="I290" i="32"/>
  <c r="E290" i="32"/>
  <c r="H290" i="32"/>
  <c r="J290" i="32"/>
  <c r="C290" i="32"/>
  <c r="G290" i="32"/>
  <c r="D290" i="32"/>
  <c r="F290" i="32"/>
  <c r="F205" i="32"/>
  <c r="H205" i="32"/>
  <c r="I205" i="32"/>
  <c r="E205" i="32"/>
  <c r="C205" i="32"/>
  <c r="G205" i="32"/>
  <c r="J205" i="32"/>
  <c r="D205" i="32"/>
  <c r="E81" i="32"/>
  <c r="G81" i="32"/>
  <c r="H81" i="32"/>
  <c r="F81" i="32"/>
  <c r="J81" i="32"/>
  <c r="C81" i="32"/>
  <c r="D81" i="32"/>
  <c r="I81" i="32"/>
  <c r="E175" i="32"/>
  <c r="F175" i="32"/>
  <c r="G175" i="32"/>
  <c r="H175" i="32"/>
  <c r="I175" i="32"/>
  <c r="C175" i="32"/>
  <c r="J175" i="32"/>
  <c r="D175" i="32"/>
  <c r="J492" i="32"/>
  <c r="C492" i="32"/>
  <c r="D492" i="32"/>
  <c r="E492" i="32"/>
  <c r="F492" i="32"/>
  <c r="G492" i="32"/>
  <c r="I492" i="32"/>
  <c r="H492" i="32"/>
  <c r="J449" i="32"/>
  <c r="C449" i="32"/>
  <c r="D449" i="32"/>
  <c r="G449" i="32"/>
  <c r="H449" i="32"/>
  <c r="I449" i="32"/>
  <c r="E449" i="32"/>
  <c r="F449" i="32"/>
  <c r="J395" i="32"/>
  <c r="C395" i="32"/>
  <c r="F395" i="32"/>
  <c r="E395" i="32"/>
  <c r="G395" i="32"/>
  <c r="H395" i="32"/>
  <c r="D395" i="32"/>
  <c r="I395" i="32"/>
  <c r="C321" i="32"/>
  <c r="F321" i="32"/>
  <c r="E321" i="32"/>
  <c r="G321" i="32"/>
  <c r="J321" i="32"/>
  <c r="D321" i="32"/>
  <c r="H321" i="32"/>
  <c r="I321" i="32"/>
  <c r="F235" i="32"/>
  <c r="H235" i="32"/>
  <c r="I235" i="32"/>
  <c r="E235" i="32"/>
  <c r="C235" i="32"/>
  <c r="D235" i="32"/>
  <c r="G235" i="32"/>
  <c r="J235" i="32"/>
  <c r="E147" i="32"/>
  <c r="F147" i="32"/>
  <c r="G147" i="32"/>
  <c r="H147" i="32"/>
  <c r="I147" i="32"/>
  <c r="J147" i="32"/>
  <c r="D147" i="32"/>
  <c r="C147" i="32"/>
  <c r="I303" i="32"/>
  <c r="E303" i="32"/>
  <c r="F303" i="32"/>
  <c r="G303" i="32"/>
  <c r="H303" i="32"/>
  <c r="J303" i="32"/>
  <c r="C303" i="32"/>
  <c r="D303" i="32"/>
  <c r="G470" i="32"/>
  <c r="H470" i="32"/>
  <c r="I470" i="32"/>
  <c r="D470" i="32"/>
  <c r="E470" i="32"/>
  <c r="F470" i="32"/>
  <c r="J470" i="32"/>
  <c r="C470" i="32"/>
  <c r="J388" i="32"/>
  <c r="C388" i="32"/>
  <c r="F388" i="32"/>
  <c r="I388" i="32"/>
  <c r="G388" i="32"/>
  <c r="D388" i="32"/>
  <c r="E388" i="32"/>
  <c r="H388" i="32"/>
  <c r="C319" i="32"/>
  <c r="F319" i="32"/>
  <c r="J319" i="32"/>
  <c r="E319" i="32"/>
  <c r="D319" i="32"/>
  <c r="G319" i="32"/>
  <c r="H319" i="32"/>
  <c r="I319" i="32"/>
  <c r="F234" i="32"/>
  <c r="H234" i="32"/>
  <c r="I234" i="32"/>
  <c r="E234" i="32"/>
  <c r="C234" i="32"/>
  <c r="D234" i="32"/>
  <c r="G234" i="32"/>
  <c r="J234" i="32"/>
  <c r="E146" i="32"/>
  <c r="F146" i="32"/>
  <c r="G146" i="32"/>
  <c r="H146" i="32"/>
  <c r="I146" i="32"/>
  <c r="J146" i="32"/>
  <c r="D146" i="32"/>
  <c r="C146" i="32"/>
  <c r="I282" i="32"/>
  <c r="J282" i="32"/>
  <c r="E282" i="32"/>
  <c r="H282" i="32"/>
  <c r="C282" i="32"/>
  <c r="D282" i="32"/>
  <c r="F282" i="32"/>
  <c r="G282" i="32"/>
  <c r="J443" i="32"/>
  <c r="F443" i="32"/>
  <c r="C443" i="32"/>
  <c r="D443" i="32"/>
  <c r="E443" i="32"/>
  <c r="I443" i="32"/>
  <c r="G443" i="32"/>
  <c r="H443" i="32"/>
  <c r="J387" i="32"/>
  <c r="C387" i="32"/>
  <c r="F387" i="32"/>
  <c r="E387" i="32"/>
  <c r="G387" i="32"/>
  <c r="H387" i="32"/>
  <c r="I387" i="32"/>
  <c r="D387" i="32"/>
  <c r="I307" i="32"/>
  <c r="J307" i="32"/>
  <c r="C307" i="32"/>
  <c r="D307" i="32"/>
  <c r="E307" i="32"/>
  <c r="F307" i="32"/>
  <c r="G307" i="32"/>
  <c r="H307" i="32"/>
  <c r="F222" i="32"/>
  <c r="H222" i="32"/>
  <c r="I222" i="32"/>
  <c r="E222" i="32"/>
  <c r="C222" i="32"/>
  <c r="D222" i="32"/>
  <c r="G222" i="32"/>
  <c r="J222" i="32"/>
  <c r="I130" i="32"/>
  <c r="C130" i="32"/>
  <c r="F130" i="32"/>
  <c r="D130" i="32"/>
  <c r="E130" i="32"/>
  <c r="G130" i="32"/>
  <c r="J130" i="32"/>
  <c r="H130" i="32"/>
  <c r="J501" i="32"/>
  <c r="C501" i="32"/>
  <c r="D501" i="32"/>
  <c r="E501" i="32"/>
  <c r="F501" i="32"/>
  <c r="G501" i="32"/>
  <c r="I501" i="32"/>
  <c r="H501" i="32"/>
  <c r="J442" i="32"/>
  <c r="F442" i="32"/>
  <c r="C442" i="32"/>
  <c r="G442" i="32"/>
  <c r="H442" i="32"/>
  <c r="I442" i="32"/>
  <c r="E442" i="32"/>
  <c r="D442" i="32"/>
  <c r="J373" i="32"/>
  <c r="C373" i="32"/>
  <c r="F373" i="32"/>
  <c r="D373" i="32"/>
  <c r="E373" i="32"/>
  <c r="G373" i="32"/>
  <c r="H373" i="32"/>
  <c r="I373" i="32"/>
  <c r="I295" i="32"/>
  <c r="E295" i="32"/>
  <c r="C295" i="32"/>
  <c r="D295" i="32"/>
  <c r="F295" i="32"/>
  <c r="G295" i="32"/>
  <c r="H295" i="32"/>
  <c r="J295" i="32"/>
  <c r="F210" i="32"/>
  <c r="H210" i="32"/>
  <c r="I210" i="32"/>
  <c r="E210" i="32"/>
  <c r="C210" i="32"/>
  <c r="D210" i="32"/>
  <c r="G210" i="32"/>
  <c r="J210" i="32"/>
  <c r="I102" i="32"/>
  <c r="C102" i="32"/>
  <c r="D102" i="32"/>
  <c r="E102" i="32"/>
  <c r="F102" i="32"/>
  <c r="J102" i="32"/>
  <c r="H102" i="32"/>
  <c r="G102" i="32"/>
  <c r="G468" i="32"/>
  <c r="H468" i="32"/>
  <c r="I468" i="32"/>
  <c r="D468" i="32"/>
  <c r="E468" i="32"/>
  <c r="F468" i="32"/>
  <c r="J468" i="32"/>
  <c r="C468" i="32"/>
  <c r="J424" i="32"/>
  <c r="C424" i="32"/>
  <c r="F424" i="32"/>
  <c r="H424" i="32"/>
  <c r="I424" i="32"/>
  <c r="D424" i="32"/>
  <c r="E424" i="32"/>
  <c r="G424" i="32"/>
  <c r="J360" i="32"/>
  <c r="C360" i="32"/>
  <c r="F360" i="32"/>
  <c r="D360" i="32"/>
  <c r="E360" i="32"/>
  <c r="G360" i="32"/>
  <c r="H360" i="32"/>
  <c r="I360" i="32"/>
  <c r="I283" i="32"/>
  <c r="J283" i="32"/>
  <c r="E283" i="32"/>
  <c r="C283" i="32"/>
  <c r="D283" i="32"/>
  <c r="F283" i="32"/>
  <c r="G283" i="32"/>
  <c r="H283" i="32"/>
  <c r="E198" i="32"/>
  <c r="H198" i="32"/>
  <c r="J198" i="32"/>
  <c r="G198" i="32"/>
  <c r="D198" i="32"/>
  <c r="F198" i="32"/>
  <c r="I198" i="32"/>
  <c r="C198" i="32"/>
  <c r="E54" i="32"/>
  <c r="F54" i="32"/>
  <c r="G54" i="32"/>
  <c r="H54" i="32"/>
  <c r="C54" i="32"/>
  <c r="I54" i="32"/>
  <c r="J54" i="32"/>
  <c r="D54" i="32"/>
  <c r="F236" i="32"/>
  <c r="H236" i="32"/>
  <c r="I236" i="32"/>
  <c r="E236" i="32"/>
  <c r="C236" i="32"/>
  <c r="D236" i="32"/>
  <c r="G236" i="32"/>
  <c r="J236" i="32"/>
  <c r="I108" i="32"/>
  <c r="C108" i="32"/>
  <c r="D108" i="32"/>
  <c r="E108" i="32"/>
  <c r="F108" i="32"/>
  <c r="G108" i="32"/>
  <c r="H108" i="32"/>
  <c r="J108" i="32"/>
  <c r="C320" i="32"/>
  <c r="F320" i="32"/>
  <c r="D320" i="32"/>
  <c r="H320" i="32"/>
  <c r="I320" i="32"/>
  <c r="E320" i="32"/>
  <c r="G320" i="32"/>
  <c r="J320" i="32"/>
  <c r="E192" i="32"/>
  <c r="J192" i="32"/>
  <c r="C192" i="32"/>
  <c r="D192" i="32"/>
  <c r="I192" i="32"/>
  <c r="G192" i="32"/>
  <c r="H192" i="32"/>
  <c r="F192" i="32"/>
  <c r="E64" i="32"/>
  <c r="F64" i="32"/>
  <c r="G64" i="32"/>
  <c r="H64" i="32"/>
  <c r="C64" i="32"/>
  <c r="I64" i="32"/>
  <c r="J64" i="32"/>
  <c r="D64" i="32"/>
  <c r="E133" i="32"/>
  <c r="F133" i="32"/>
  <c r="G133" i="32"/>
  <c r="H133" i="32"/>
  <c r="I133" i="32"/>
  <c r="J133" i="32"/>
  <c r="D133" i="32"/>
  <c r="C133" i="32"/>
  <c r="E90" i="32"/>
  <c r="I90" i="32"/>
  <c r="C90" i="32"/>
  <c r="D90" i="32"/>
  <c r="F90" i="32"/>
  <c r="G90" i="32"/>
  <c r="H90" i="32"/>
  <c r="J90" i="32"/>
  <c r="E47" i="32"/>
  <c r="F47" i="32"/>
  <c r="G47" i="32"/>
  <c r="H47" i="32"/>
  <c r="C47" i="32"/>
  <c r="D47" i="32"/>
  <c r="I47" i="32"/>
  <c r="J47" i="32"/>
  <c r="J340" i="32"/>
  <c r="C340" i="32"/>
  <c r="F340" i="32"/>
  <c r="I340" i="32"/>
  <c r="G340" i="32"/>
  <c r="H340" i="32"/>
  <c r="D340" i="32"/>
  <c r="E340" i="32"/>
  <c r="F212" i="32"/>
  <c r="H212" i="32"/>
  <c r="I212" i="32"/>
  <c r="E212" i="32"/>
  <c r="C212" i="32"/>
  <c r="D212" i="32"/>
  <c r="G212" i="32"/>
  <c r="J212" i="32"/>
  <c r="E84" i="32"/>
  <c r="G84" i="32"/>
  <c r="H84" i="32"/>
  <c r="I84" i="32"/>
  <c r="C84" i="32"/>
  <c r="J84" i="32"/>
  <c r="F84" i="32"/>
  <c r="D84" i="32"/>
  <c r="I105" i="32"/>
  <c r="C105" i="32"/>
  <c r="D105" i="32"/>
  <c r="E105" i="32"/>
  <c r="F105" i="32"/>
  <c r="H105" i="32"/>
  <c r="J105" i="32"/>
  <c r="G105" i="32"/>
  <c r="E62" i="32"/>
  <c r="F62" i="32"/>
  <c r="G62" i="32"/>
  <c r="H62" i="32"/>
  <c r="C62" i="32"/>
  <c r="I62" i="32"/>
  <c r="J62" i="32"/>
  <c r="D62" i="32"/>
  <c r="E19" i="32"/>
  <c r="F19" i="32"/>
  <c r="G19" i="32"/>
  <c r="H19" i="32"/>
  <c r="C19" i="32"/>
  <c r="D19" i="32"/>
  <c r="I19" i="32"/>
  <c r="J19" i="32"/>
  <c r="I264" i="32"/>
  <c r="J264" i="32"/>
  <c r="E264" i="32"/>
  <c r="C264" i="32"/>
  <c r="D264" i="32"/>
  <c r="F264" i="32"/>
  <c r="G264" i="32"/>
  <c r="H264" i="32"/>
  <c r="E136" i="32"/>
  <c r="F136" i="32"/>
  <c r="G136" i="32"/>
  <c r="H136" i="32"/>
  <c r="I136" i="32"/>
  <c r="J136" i="32"/>
  <c r="D136" i="32"/>
  <c r="C136" i="32"/>
  <c r="I114" i="32"/>
  <c r="C114" i="32"/>
  <c r="D114" i="32"/>
  <c r="E114" i="32"/>
  <c r="F114" i="32"/>
  <c r="G114" i="32"/>
  <c r="H114" i="32"/>
  <c r="J114" i="32"/>
  <c r="E71" i="32"/>
  <c r="F71" i="32"/>
  <c r="G71" i="32"/>
  <c r="H71" i="32"/>
  <c r="C71" i="32"/>
  <c r="D71" i="32"/>
  <c r="I71" i="32"/>
  <c r="J71" i="32"/>
  <c r="E29" i="32"/>
  <c r="F29" i="32"/>
  <c r="G29" i="32"/>
  <c r="H29" i="32"/>
  <c r="C29" i="32"/>
  <c r="D29" i="32"/>
  <c r="I29" i="32"/>
  <c r="J29" i="32"/>
  <c r="E153" i="32"/>
  <c r="F153" i="32"/>
  <c r="G153" i="32"/>
  <c r="H153" i="32"/>
  <c r="I153" i="32"/>
  <c r="J153" i="32"/>
  <c r="D153" i="32"/>
  <c r="C153" i="32"/>
  <c r="J435" i="32"/>
  <c r="C435" i="32"/>
  <c r="F435" i="32"/>
  <c r="I435" i="32"/>
  <c r="E435" i="32"/>
  <c r="D435" i="32"/>
  <c r="G435" i="32"/>
  <c r="H435" i="32"/>
  <c r="J371" i="32"/>
  <c r="C371" i="32"/>
  <c r="F371" i="32"/>
  <c r="E371" i="32"/>
  <c r="G371" i="32"/>
  <c r="H371" i="32"/>
  <c r="I371" i="32"/>
  <c r="D371" i="32"/>
  <c r="I291" i="32"/>
  <c r="E291" i="32"/>
  <c r="C291" i="32"/>
  <c r="D291" i="32"/>
  <c r="F291" i="32"/>
  <c r="G291" i="32"/>
  <c r="H291" i="32"/>
  <c r="J291" i="32"/>
  <c r="F206" i="32"/>
  <c r="H206" i="32"/>
  <c r="I206" i="32"/>
  <c r="E206" i="32"/>
  <c r="C206" i="32"/>
  <c r="D206" i="32"/>
  <c r="G206" i="32"/>
  <c r="J206" i="32"/>
  <c r="E86" i="32"/>
  <c r="G86" i="32"/>
  <c r="H86" i="32"/>
  <c r="D86" i="32"/>
  <c r="I86" i="32"/>
  <c r="J86" i="32"/>
  <c r="C86" i="32"/>
  <c r="F86" i="32"/>
  <c r="I91" i="32"/>
  <c r="C91" i="32"/>
  <c r="D91" i="32"/>
  <c r="E91" i="32"/>
  <c r="F91" i="32"/>
  <c r="G91" i="32"/>
  <c r="J91" i="32"/>
  <c r="H91" i="32"/>
  <c r="J421" i="32"/>
  <c r="C421" i="32"/>
  <c r="F421" i="32"/>
  <c r="D421" i="32"/>
  <c r="E421" i="32"/>
  <c r="G421" i="32"/>
  <c r="H421" i="32"/>
  <c r="I421" i="32"/>
  <c r="J357" i="32"/>
  <c r="C357" i="32"/>
  <c r="F357" i="32"/>
  <c r="D357" i="32"/>
  <c r="E357" i="32"/>
  <c r="G357" i="32"/>
  <c r="I357" i="32"/>
  <c r="H357" i="32"/>
  <c r="I279" i="32"/>
  <c r="J279" i="32"/>
  <c r="E279" i="32"/>
  <c r="G279" i="32"/>
  <c r="H279" i="32"/>
  <c r="C279" i="32"/>
  <c r="F279" i="32"/>
  <c r="D279" i="32"/>
  <c r="E194" i="32"/>
  <c r="C194" i="32"/>
  <c r="F194" i="32"/>
  <c r="G194" i="32"/>
  <c r="I194" i="32"/>
  <c r="J194" i="32"/>
  <c r="H194" i="32"/>
  <c r="D194" i="32"/>
  <c r="E38" i="32"/>
  <c r="F38" i="32"/>
  <c r="G38" i="32"/>
  <c r="H38" i="32"/>
  <c r="C38" i="32"/>
  <c r="I38" i="32"/>
  <c r="J38" i="32"/>
  <c r="D38" i="32"/>
  <c r="E139" i="32"/>
  <c r="F139" i="32"/>
  <c r="G139" i="32"/>
  <c r="H139" i="32"/>
  <c r="I139" i="32"/>
  <c r="J139" i="32"/>
  <c r="D139" i="32"/>
  <c r="C139" i="32"/>
  <c r="J487" i="32"/>
  <c r="C487" i="32"/>
  <c r="D487" i="32"/>
  <c r="E487" i="32"/>
  <c r="F487" i="32"/>
  <c r="G487" i="32"/>
  <c r="H487" i="32"/>
  <c r="I487" i="32"/>
  <c r="J444" i="32"/>
  <c r="E444" i="32"/>
  <c r="F444" i="32"/>
  <c r="G444" i="32"/>
  <c r="C444" i="32"/>
  <c r="D444" i="32"/>
  <c r="H444" i="32"/>
  <c r="I444" i="32"/>
  <c r="J382" i="32"/>
  <c r="C382" i="32"/>
  <c r="F382" i="32"/>
  <c r="G382" i="32"/>
  <c r="H382" i="32"/>
  <c r="I382" i="32"/>
  <c r="D382" i="32"/>
  <c r="E382" i="32"/>
  <c r="I310" i="32"/>
  <c r="D310" i="32"/>
  <c r="G310" i="32"/>
  <c r="F310" i="32"/>
  <c r="C310" i="32"/>
  <c r="E310" i="32"/>
  <c r="H310" i="32"/>
  <c r="J310" i="32"/>
  <c r="F225" i="32"/>
  <c r="H225" i="32"/>
  <c r="I225" i="32"/>
  <c r="E225" i="32"/>
  <c r="C225" i="32"/>
  <c r="D225" i="32"/>
  <c r="G225" i="32"/>
  <c r="J225" i="32"/>
  <c r="E134" i="32"/>
  <c r="F134" i="32"/>
  <c r="G134" i="32"/>
  <c r="H134" i="32"/>
  <c r="I134" i="32"/>
  <c r="J134" i="32"/>
  <c r="D134" i="32"/>
  <c r="C134" i="32"/>
  <c r="F239" i="32"/>
  <c r="H239" i="32"/>
  <c r="I239" i="32"/>
  <c r="E239" i="32"/>
  <c r="C239" i="32"/>
  <c r="D239" i="32"/>
  <c r="J239" i="32"/>
  <c r="G239" i="32"/>
  <c r="G454" i="32"/>
  <c r="H454" i="32"/>
  <c r="I454" i="32"/>
  <c r="D454" i="32"/>
  <c r="E454" i="32"/>
  <c r="F454" i="32"/>
  <c r="J454" i="32"/>
  <c r="C454" i="32"/>
  <c r="J381" i="32"/>
  <c r="C381" i="32"/>
  <c r="F381" i="32"/>
  <c r="D381" i="32"/>
  <c r="E381" i="32"/>
  <c r="G381" i="32"/>
  <c r="H381" i="32"/>
  <c r="I381" i="32"/>
  <c r="I309" i="32"/>
  <c r="C309" i="32"/>
  <c r="F309" i="32"/>
  <c r="H309" i="32"/>
  <c r="J309" i="32"/>
  <c r="G309" i="32"/>
  <c r="D309" i="32"/>
  <c r="E309" i="32"/>
  <c r="F223" i="32"/>
  <c r="H223" i="32"/>
  <c r="I223" i="32"/>
  <c r="E223" i="32"/>
  <c r="C223" i="32"/>
  <c r="D223" i="32"/>
  <c r="G223" i="32"/>
  <c r="J223" i="32"/>
  <c r="C131" i="32"/>
  <c r="F131" i="32"/>
  <c r="D131" i="32"/>
  <c r="E131" i="32"/>
  <c r="G131" i="32"/>
  <c r="H131" i="32"/>
  <c r="I131" i="32"/>
  <c r="J131" i="32"/>
  <c r="F207" i="32"/>
  <c r="H207" i="32"/>
  <c r="I207" i="32"/>
  <c r="E207" i="32"/>
  <c r="C207" i="32"/>
  <c r="D207" i="32"/>
  <c r="G207" i="32"/>
  <c r="J207" i="32"/>
  <c r="J437" i="32"/>
  <c r="C437" i="32"/>
  <c r="F437" i="32"/>
  <c r="G437" i="32"/>
  <c r="H437" i="32"/>
  <c r="I437" i="32"/>
  <c r="D437" i="32"/>
  <c r="E437" i="32"/>
  <c r="J374" i="32"/>
  <c r="C374" i="32"/>
  <c r="F374" i="32"/>
  <c r="G374" i="32"/>
  <c r="H374" i="32"/>
  <c r="I374" i="32"/>
  <c r="D374" i="32"/>
  <c r="E374" i="32"/>
  <c r="I297" i="32"/>
  <c r="E297" i="32"/>
  <c r="F297" i="32"/>
  <c r="G297" i="32"/>
  <c r="H297" i="32"/>
  <c r="J297" i="32"/>
  <c r="C297" i="32"/>
  <c r="D297" i="32"/>
  <c r="F211" i="32"/>
  <c r="H211" i="32"/>
  <c r="I211" i="32"/>
  <c r="E211" i="32"/>
  <c r="C211" i="32"/>
  <c r="J211" i="32"/>
  <c r="G211" i="32"/>
  <c r="D211" i="32"/>
  <c r="I107" i="32"/>
  <c r="C107" i="32"/>
  <c r="D107" i="32"/>
  <c r="E107" i="32"/>
  <c r="F107" i="32"/>
  <c r="G107" i="32"/>
  <c r="J107" i="32"/>
  <c r="H107" i="32"/>
  <c r="J491" i="32"/>
  <c r="C491" i="32"/>
  <c r="D491" i="32"/>
  <c r="E491" i="32"/>
  <c r="F491" i="32"/>
  <c r="G491" i="32"/>
  <c r="H491" i="32"/>
  <c r="I491" i="32"/>
  <c r="J431" i="32"/>
  <c r="C431" i="32"/>
  <c r="F431" i="32"/>
  <c r="D431" i="32"/>
  <c r="E431" i="32"/>
  <c r="G431" i="32"/>
  <c r="H431" i="32"/>
  <c r="I431" i="32"/>
  <c r="J367" i="32"/>
  <c r="C367" i="32"/>
  <c r="F367" i="32"/>
  <c r="D367" i="32"/>
  <c r="H367" i="32"/>
  <c r="I367" i="32"/>
  <c r="E367" i="32"/>
  <c r="G367" i="32"/>
  <c r="I285" i="32"/>
  <c r="J285" i="32"/>
  <c r="E285" i="32"/>
  <c r="C285" i="32"/>
  <c r="D285" i="32"/>
  <c r="F285" i="32"/>
  <c r="H285" i="32"/>
  <c r="G285" i="32"/>
  <c r="E199" i="32"/>
  <c r="I199" i="32"/>
  <c r="C199" i="32"/>
  <c r="H199" i="32"/>
  <c r="F199" i="32"/>
  <c r="G199" i="32"/>
  <c r="D199" i="32"/>
  <c r="J199" i="32"/>
  <c r="E59" i="32"/>
  <c r="F59" i="32"/>
  <c r="G59" i="32"/>
  <c r="H59" i="32"/>
  <c r="C59" i="32"/>
  <c r="D59" i="32"/>
  <c r="J59" i="32"/>
  <c r="I59" i="32"/>
  <c r="G463" i="32"/>
  <c r="H463" i="32"/>
  <c r="I463" i="32"/>
  <c r="D463" i="32"/>
  <c r="C463" i="32"/>
  <c r="E463" i="32"/>
  <c r="F463" i="32"/>
  <c r="J463" i="32"/>
  <c r="J417" i="32"/>
  <c r="C417" i="32"/>
  <c r="F417" i="32"/>
  <c r="H417" i="32"/>
  <c r="I417" i="32"/>
  <c r="D417" i="32"/>
  <c r="E417" i="32"/>
  <c r="G417" i="32"/>
  <c r="J353" i="32"/>
  <c r="C353" i="32"/>
  <c r="F353" i="32"/>
  <c r="H353" i="32"/>
  <c r="I353" i="32"/>
  <c r="E353" i="32"/>
  <c r="G353" i="32"/>
  <c r="D353" i="32"/>
  <c r="I273" i="32"/>
  <c r="J273" i="32"/>
  <c r="E273" i="32"/>
  <c r="D273" i="32"/>
  <c r="F273" i="32"/>
  <c r="G273" i="32"/>
  <c r="H273" i="32"/>
  <c r="C273" i="32"/>
  <c r="E187" i="32"/>
  <c r="D187" i="32"/>
  <c r="G187" i="32"/>
  <c r="H187" i="32"/>
  <c r="C187" i="32"/>
  <c r="J187" i="32"/>
  <c r="F187" i="32"/>
  <c r="I187" i="32"/>
  <c r="E11" i="32"/>
  <c r="F11" i="32"/>
  <c r="G11" i="32"/>
  <c r="H11" i="32"/>
  <c r="C11" i="32"/>
  <c r="D11" i="32"/>
  <c r="J11" i="32"/>
  <c r="I11" i="32"/>
  <c r="F220" i="32"/>
  <c r="H220" i="32"/>
  <c r="I220" i="32"/>
  <c r="E220" i="32"/>
  <c r="C220" i="32"/>
  <c r="D220" i="32"/>
  <c r="G220" i="32"/>
  <c r="J220" i="32"/>
  <c r="I92" i="32"/>
  <c r="C92" i="32"/>
  <c r="D92" i="32"/>
  <c r="E92" i="32"/>
  <c r="F92" i="32"/>
  <c r="G92" i="32"/>
  <c r="H92" i="32"/>
  <c r="J92" i="32"/>
  <c r="I304" i="32"/>
  <c r="F304" i="32"/>
  <c r="G304" i="32"/>
  <c r="H304" i="32"/>
  <c r="J304" i="32"/>
  <c r="C304" i="32"/>
  <c r="D304" i="32"/>
  <c r="E304" i="32"/>
  <c r="E176" i="32"/>
  <c r="F176" i="32"/>
  <c r="G176" i="32"/>
  <c r="H176" i="32"/>
  <c r="I176" i="32"/>
  <c r="J176" i="32"/>
  <c r="D176" i="32"/>
  <c r="C176" i="32"/>
  <c r="E48" i="32"/>
  <c r="F48" i="32"/>
  <c r="G48" i="32"/>
  <c r="H48" i="32"/>
  <c r="C48" i="32"/>
  <c r="I48" i="32"/>
  <c r="J48" i="32"/>
  <c r="D48" i="32"/>
  <c r="I127" i="32"/>
  <c r="C127" i="32"/>
  <c r="D127" i="32"/>
  <c r="F127" i="32"/>
  <c r="H127" i="32"/>
  <c r="J127" i="32"/>
  <c r="G127" i="32"/>
  <c r="E127" i="32"/>
  <c r="E85" i="32"/>
  <c r="G85" i="32"/>
  <c r="H85" i="32"/>
  <c r="C85" i="32"/>
  <c r="D85" i="32"/>
  <c r="F85" i="32"/>
  <c r="I85" i="32"/>
  <c r="J85" i="32"/>
  <c r="E42" i="32"/>
  <c r="F42" i="32"/>
  <c r="G42" i="32"/>
  <c r="H42" i="32"/>
  <c r="C42" i="32"/>
  <c r="I42" i="32"/>
  <c r="J42" i="32"/>
  <c r="D42" i="32"/>
  <c r="C324" i="32"/>
  <c r="F324" i="32"/>
  <c r="D324" i="32"/>
  <c r="H324" i="32"/>
  <c r="E324" i="32"/>
  <c r="J324" i="32"/>
  <c r="I324" i="32"/>
  <c r="G324" i="32"/>
  <c r="E196" i="32"/>
  <c r="F196" i="32"/>
  <c r="H196" i="32"/>
  <c r="I196" i="32"/>
  <c r="D196" i="32"/>
  <c r="C196" i="32"/>
  <c r="G196" i="32"/>
  <c r="J196" i="32"/>
  <c r="E68" i="32"/>
  <c r="F68" i="32"/>
  <c r="G68" i="32"/>
  <c r="H68" i="32"/>
  <c r="C68" i="32"/>
  <c r="I68" i="32"/>
  <c r="J68" i="32"/>
  <c r="D68" i="32"/>
  <c r="I99" i="32"/>
  <c r="C99" i="32"/>
  <c r="D99" i="32"/>
  <c r="E99" i="32"/>
  <c r="F99" i="32"/>
  <c r="G99" i="32"/>
  <c r="J99" i="32"/>
  <c r="H99" i="32"/>
  <c r="E57" i="32"/>
  <c r="F57" i="32"/>
  <c r="G57" i="32"/>
  <c r="H57" i="32"/>
  <c r="C57" i="32"/>
  <c r="D57" i="32"/>
  <c r="I57" i="32"/>
  <c r="J57" i="32"/>
  <c r="E14" i="32"/>
  <c r="F14" i="32"/>
  <c r="G14" i="32"/>
  <c r="H14" i="32"/>
  <c r="C14" i="32"/>
  <c r="I14" i="32"/>
  <c r="J14" i="32"/>
  <c r="D14" i="32"/>
  <c r="F248" i="32"/>
  <c r="H248" i="32"/>
  <c r="I248" i="32"/>
  <c r="E248" i="32"/>
  <c r="C248" i="32"/>
  <c r="D248" i="32"/>
  <c r="G248" i="32"/>
  <c r="J248" i="32"/>
  <c r="I120" i="32"/>
  <c r="C120" i="32"/>
  <c r="D120" i="32"/>
  <c r="E120" i="32"/>
  <c r="F120" i="32"/>
  <c r="G120" i="32"/>
  <c r="H120" i="32"/>
  <c r="J120" i="32"/>
  <c r="I109" i="32"/>
  <c r="C109" i="32"/>
  <c r="D109" i="32"/>
  <c r="E109" i="32"/>
  <c r="F109" i="32"/>
  <c r="G109" i="32"/>
  <c r="H109" i="32"/>
  <c r="J109" i="32"/>
  <c r="E66" i="32"/>
  <c r="F66" i="32"/>
  <c r="G66" i="32"/>
  <c r="H66" i="32"/>
  <c r="C66" i="32"/>
  <c r="I66" i="32"/>
  <c r="J66" i="32"/>
  <c r="D66" i="32"/>
  <c r="E23" i="32"/>
  <c r="F23" i="32"/>
  <c r="G23" i="32"/>
  <c r="H23" i="32"/>
  <c r="C23" i="32"/>
  <c r="D23" i="32"/>
  <c r="I23" i="32"/>
  <c r="J23" i="32"/>
  <c r="J504" i="32"/>
  <c r="C504" i="32"/>
  <c r="D504" i="32"/>
  <c r="E504" i="32"/>
  <c r="F504" i="32"/>
  <c r="G504" i="32"/>
  <c r="H504" i="32"/>
  <c r="I504" i="32"/>
  <c r="J422" i="32"/>
  <c r="C422" i="32"/>
  <c r="F422" i="32"/>
  <c r="H422" i="32"/>
  <c r="E422" i="32"/>
  <c r="D422" i="32"/>
  <c r="G422" i="32"/>
  <c r="I422" i="32"/>
  <c r="J358" i="32"/>
  <c r="C358" i="32"/>
  <c r="F358" i="32"/>
  <c r="G358" i="32"/>
  <c r="H358" i="32"/>
  <c r="I358" i="32"/>
  <c r="D358" i="32"/>
  <c r="E358" i="32"/>
  <c r="I281" i="32"/>
  <c r="J281" i="32"/>
  <c r="E281" i="32"/>
  <c r="D281" i="32"/>
  <c r="F281" i="32"/>
  <c r="G281" i="32"/>
  <c r="H281" i="32"/>
  <c r="C281" i="32"/>
  <c r="E195" i="32"/>
  <c r="D195" i="32"/>
  <c r="G195" i="32"/>
  <c r="H195" i="32"/>
  <c r="C195" i="32"/>
  <c r="J195" i="32"/>
  <c r="F195" i="32"/>
  <c r="I195" i="32"/>
  <c r="E43" i="32"/>
  <c r="F43" i="32"/>
  <c r="G43" i="32"/>
  <c r="H43" i="32"/>
  <c r="C43" i="32"/>
  <c r="D43" i="32"/>
  <c r="J43" i="32"/>
  <c r="I43" i="32"/>
  <c r="J488" i="32"/>
  <c r="C488" i="32"/>
  <c r="D488" i="32"/>
  <c r="E488" i="32"/>
  <c r="F488" i="32"/>
  <c r="G488" i="32"/>
  <c r="I488" i="32"/>
  <c r="H488" i="32"/>
  <c r="J415" i="32"/>
  <c r="C415" i="32"/>
  <c r="F415" i="32"/>
  <c r="D415" i="32"/>
  <c r="E415" i="32"/>
  <c r="G415" i="32"/>
  <c r="I415" i="32"/>
  <c r="H415" i="32"/>
  <c r="J351" i="32"/>
  <c r="C351" i="32"/>
  <c r="F351" i="32"/>
  <c r="D351" i="32"/>
  <c r="H351" i="32"/>
  <c r="E351" i="32"/>
  <c r="G351" i="32"/>
  <c r="I351" i="32"/>
  <c r="I269" i="32"/>
  <c r="J269" i="32"/>
  <c r="E269" i="32"/>
  <c r="C269" i="32"/>
  <c r="D269" i="32"/>
  <c r="F269" i="32"/>
  <c r="G269" i="32"/>
  <c r="H269" i="32"/>
  <c r="E183" i="32"/>
  <c r="I183" i="32"/>
  <c r="C183" i="32"/>
  <c r="H183" i="32"/>
  <c r="F183" i="32"/>
  <c r="G183" i="32"/>
  <c r="J183" i="32"/>
  <c r="D183" i="32"/>
  <c r="J494" i="32"/>
  <c r="C494" i="32"/>
  <c r="D494" i="32"/>
  <c r="E494" i="32"/>
  <c r="F494" i="32"/>
  <c r="G494" i="32"/>
  <c r="I494" i="32"/>
  <c r="H494" i="32"/>
  <c r="E49" i="32"/>
  <c r="F49" i="32"/>
  <c r="G49" i="32"/>
  <c r="H49" i="32"/>
  <c r="C49" i="32"/>
  <c r="D49" i="32"/>
  <c r="I49" i="32"/>
  <c r="J49" i="32"/>
  <c r="J481" i="32"/>
  <c r="C481" i="32"/>
  <c r="D481" i="32"/>
  <c r="E481" i="32"/>
  <c r="F481" i="32"/>
  <c r="G481" i="32"/>
  <c r="H481" i="32"/>
  <c r="I481" i="32"/>
  <c r="J439" i="32"/>
  <c r="F439" i="32"/>
  <c r="C439" i="32"/>
  <c r="D439" i="32"/>
  <c r="E439" i="32"/>
  <c r="I439" i="32"/>
  <c r="H439" i="32"/>
  <c r="G439" i="32"/>
  <c r="J376" i="32"/>
  <c r="C376" i="32"/>
  <c r="F376" i="32"/>
  <c r="D376" i="32"/>
  <c r="E376" i="32"/>
  <c r="G376" i="32"/>
  <c r="H376" i="32"/>
  <c r="I376" i="32"/>
  <c r="I299" i="32"/>
  <c r="J299" i="32"/>
  <c r="C299" i="32"/>
  <c r="D299" i="32"/>
  <c r="E299" i="32"/>
  <c r="F299" i="32"/>
  <c r="G299" i="32"/>
  <c r="H299" i="32"/>
  <c r="F214" i="32"/>
  <c r="H214" i="32"/>
  <c r="I214" i="32"/>
  <c r="E214" i="32"/>
  <c r="C214" i="32"/>
  <c r="D214" i="32"/>
  <c r="G214" i="32"/>
  <c r="J214" i="32"/>
  <c r="I118" i="32"/>
  <c r="C118" i="32"/>
  <c r="D118" i="32"/>
  <c r="E118" i="32"/>
  <c r="F118" i="32"/>
  <c r="J118" i="32"/>
  <c r="H118" i="32"/>
  <c r="G118" i="32"/>
  <c r="E186" i="32"/>
  <c r="C186" i="32"/>
  <c r="F186" i="32"/>
  <c r="G186" i="32"/>
  <c r="I186" i="32"/>
  <c r="H186" i="32"/>
  <c r="D186" i="32"/>
  <c r="J186" i="32"/>
  <c r="J438" i="32"/>
  <c r="C438" i="32"/>
  <c r="F438" i="32"/>
  <c r="G438" i="32"/>
  <c r="D438" i="32"/>
  <c r="E438" i="32"/>
  <c r="H438" i="32"/>
  <c r="I438" i="32"/>
  <c r="J375" i="32"/>
  <c r="C375" i="32"/>
  <c r="F375" i="32"/>
  <c r="D375" i="32"/>
  <c r="H375" i="32"/>
  <c r="E375" i="32"/>
  <c r="G375" i="32"/>
  <c r="I375" i="32"/>
  <c r="I298" i="32"/>
  <c r="E298" i="32"/>
  <c r="H298" i="32"/>
  <c r="J298" i="32"/>
  <c r="C298" i="32"/>
  <c r="F298" i="32"/>
  <c r="D298" i="32"/>
  <c r="G298" i="32"/>
  <c r="F213" i="32"/>
  <c r="H213" i="32"/>
  <c r="I213" i="32"/>
  <c r="E213" i="32"/>
  <c r="C213" i="32"/>
  <c r="D213" i="32"/>
  <c r="G213" i="32"/>
  <c r="J213" i="32"/>
  <c r="I113" i="32"/>
  <c r="C113" i="32"/>
  <c r="D113" i="32"/>
  <c r="E113" i="32"/>
  <c r="F113" i="32"/>
  <c r="H113" i="32"/>
  <c r="J113" i="32"/>
  <c r="G113" i="32"/>
  <c r="J496" i="32"/>
  <c r="C496" i="32"/>
  <c r="D496" i="32"/>
  <c r="E496" i="32"/>
  <c r="F496" i="32"/>
  <c r="I496" i="32"/>
  <c r="G496" i="32"/>
  <c r="H496" i="32"/>
  <c r="J432" i="32"/>
  <c r="C432" i="32"/>
  <c r="F432" i="32"/>
  <c r="H432" i="32"/>
  <c r="I432" i="32"/>
  <c r="D432" i="32"/>
  <c r="E432" i="32"/>
  <c r="G432" i="32"/>
  <c r="J368" i="32"/>
  <c r="C368" i="32"/>
  <c r="F368" i="32"/>
  <c r="D368" i="32"/>
  <c r="E368" i="32"/>
  <c r="G368" i="32"/>
  <c r="H368" i="32"/>
  <c r="I368" i="32"/>
  <c r="I286" i="32"/>
  <c r="J286" i="32"/>
  <c r="E286" i="32"/>
  <c r="C286" i="32"/>
  <c r="D286" i="32"/>
  <c r="F286" i="32"/>
  <c r="G286" i="32"/>
  <c r="H286" i="32"/>
  <c r="E201" i="32"/>
  <c r="D201" i="32"/>
  <c r="F201" i="32"/>
  <c r="J201" i="32"/>
  <c r="H201" i="32"/>
  <c r="I201" i="32"/>
  <c r="C201" i="32"/>
  <c r="G201" i="32"/>
  <c r="E65" i="32"/>
  <c r="F65" i="32"/>
  <c r="G65" i="32"/>
  <c r="H65" i="32"/>
  <c r="C65" i="32"/>
  <c r="D65" i="32"/>
  <c r="I65" i="32"/>
  <c r="J65" i="32"/>
  <c r="J480" i="32"/>
  <c r="C480" i="32"/>
  <c r="D480" i="32"/>
  <c r="E480" i="32"/>
  <c r="F480" i="32"/>
  <c r="G480" i="32"/>
  <c r="I480" i="32"/>
  <c r="H480" i="32"/>
  <c r="J418" i="32"/>
  <c r="C418" i="32"/>
  <c r="F418" i="32"/>
  <c r="G418" i="32"/>
  <c r="D418" i="32"/>
  <c r="E418" i="32"/>
  <c r="H418" i="32"/>
  <c r="I418" i="32"/>
  <c r="J354" i="32"/>
  <c r="C354" i="32"/>
  <c r="F354" i="32"/>
  <c r="D354" i="32"/>
  <c r="E354" i="32"/>
  <c r="I354" i="32"/>
  <c r="G354" i="32"/>
  <c r="H354" i="32"/>
  <c r="I274" i="32"/>
  <c r="J274" i="32"/>
  <c r="E274" i="32"/>
  <c r="H274" i="32"/>
  <c r="C274" i="32"/>
  <c r="F274" i="32"/>
  <c r="G274" i="32"/>
  <c r="D274" i="32"/>
  <c r="E189" i="32"/>
  <c r="G189" i="32"/>
  <c r="I189" i="32"/>
  <c r="J189" i="32"/>
  <c r="F189" i="32"/>
  <c r="C189" i="32"/>
  <c r="D189" i="32"/>
  <c r="H189" i="32"/>
  <c r="E17" i="32"/>
  <c r="F17" i="32"/>
  <c r="G17" i="32"/>
  <c r="H17" i="32"/>
  <c r="C17" i="32"/>
  <c r="D17" i="32"/>
  <c r="I17" i="32"/>
  <c r="J17" i="32"/>
  <c r="G457" i="32"/>
  <c r="H457" i="32"/>
  <c r="I457" i="32"/>
  <c r="D457" i="32"/>
  <c r="C457" i="32"/>
  <c r="E457" i="32"/>
  <c r="F457" i="32"/>
  <c r="J457" i="32"/>
  <c r="J411" i="32"/>
  <c r="C411" i="32"/>
  <c r="F411" i="32"/>
  <c r="E411" i="32"/>
  <c r="G411" i="32"/>
  <c r="D411" i="32"/>
  <c r="I411" i="32"/>
  <c r="H411" i="32"/>
  <c r="J347" i="32"/>
  <c r="C347" i="32"/>
  <c r="F347" i="32"/>
  <c r="E347" i="32"/>
  <c r="G347" i="32"/>
  <c r="H347" i="32"/>
  <c r="I347" i="32"/>
  <c r="D347" i="32"/>
  <c r="I262" i="32"/>
  <c r="J262" i="32"/>
  <c r="E262" i="32"/>
  <c r="C262" i="32"/>
  <c r="D262" i="32"/>
  <c r="F262" i="32"/>
  <c r="G262" i="32"/>
  <c r="H262" i="32"/>
  <c r="E177" i="32"/>
  <c r="F177" i="32"/>
  <c r="G177" i="32"/>
  <c r="H177" i="32"/>
  <c r="I177" i="32"/>
  <c r="D177" i="32"/>
  <c r="J177" i="32"/>
  <c r="C177" i="32"/>
  <c r="C332" i="32"/>
  <c r="D332" i="32"/>
  <c r="G332" i="32"/>
  <c r="E332" i="32"/>
  <c r="F332" i="32"/>
  <c r="H332" i="32"/>
  <c r="J332" i="32"/>
  <c r="I332" i="32"/>
  <c r="E204" i="32"/>
  <c r="F204" i="32"/>
  <c r="H204" i="32"/>
  <c r="I204" i="32"/>
  <c r="D204" i="32"/>
  <c r="C204" i="32"/>
  <c r="G204" i="32"/>
  <c r="J204" i="32"/>
  <c r="E76" i="32"/>
  <c r="F76" i="32"/>
  <c r="G76" i="32"/>
  <c r="H76" i="32"/>
  <c r="C76" i="32"/>
  <c r="I76" i="32"/>
  <c r="J76" i="32"/>
  <c r="D76" i="32"/>
  <c r="I288" i="32"/>
  <c r="J288" i="32"/>
  <c r="E288" i="32"/>
  <c r="C288" i="32"/>
  <c r="D288" i="32"/>
  <c r="F288" i="32"/>
  <c r="G288" i="32"/>
  <c r="H288" i="32"/>
  <c r="E160" i="32"/>
  <c r="F160" i="32"/>
  <c r="G160" i="32"/>
  <c r="H160" i="32"/>
  <c r="I160" i="32"/>
  <c r="J160" i="32"/>
  <c r="D160" i="32"/>
  <c r="C160" i="32"/>
  <c r="E32" i="32"/>
  <c r="F32" i="32"/>
  <c r="G32" i="32"/>
  <c r="H32" i="32"/>
  <c r="C32" i="32"/>
  <c r="I32" i="32"/>
  <c r="J32" i="32"/>
  <c r="D32" i="32"/>
  <c r="I122" i="32"/>
  <c r="C122" i="32"/>
  <c r="D122" i="32"/>
  <c r="F122" i="32"/>
  <c r="E122" i="32"/>
  <c r="G122" i="32"/>
  <c r="H122" i="32"/>
  <c r="J122" i="32"/>
  <c r="E79" i="32"/>
  <c r="G79" i="32"/>
  <c r="H79" i="32"/>
  <c r="J79" i="32"/>
  <c r="C79" i="32"/>
  <c r="D79" i="32"/>
  <c r="F79" i="32"/>
  <c r="I79" i="32"/>
  <c r="E37" i="32"/>
  <c r="F37" i="32"/>
  <c r="G37" i="32"/>
  <c r="H37" i="32"/>
  <c r="C37" i="32"/>
  <c r="D37" i="32"/>
  <c r="J37" i="32"/>
  <c r="I37" i="32"/>
  <c r="I308" i="32"/>
  <c r="D308" i="32"/>
  <c r="E308" i="32"/>
  <c r="C308" i="32"/>
  <c r="F308" i="32"/>
  <c r="J308" i="32"/>
  <c r="G308" i="32"/>
  <c r="H308" i="32"/>
  <c r="E180" i="32"/>
  <c r="F180" i="32"/>
  <c r="H180" i="32"/>
  <c r="C180" i="32"/>
  <c r="J180" i="32"/>
  <c r="G180" i="32"/>
  <c r="I180" i="32"/>
  <c r="D180" i="32"/>
  <c r="E52" i="32"/>
  <c r="F52" i="32"/>
  <c r="G52" i="32"/>
  <c r="H52" i="32"/>
  <c r="C52" i="32"/>
  <c r="I52" i="32"/>
  <c r="J52" i="32"/>
  <c r="D52" i="32"/>
  <c r="I94" i="32"/>
  <c r="C94" i="32"/>
  <c r="D94" i="32"/>
  <c r="E94" i="32"/>
  <c r="F94" i="32"/>
  <c r="J94" i="32"/>
  <c r="H94" i="32"/>
  <c r="G94" i="32"/>
  <c r="E51" i="32"/>
  <c r="F51" i="32"/>
  <c r="G51" i="32"/>
  <c r="H51" i="32"/>
  <c r="C51" i="32"/>
  <c r="D51" i="32"/>
  <c r="I51" i="32"/>
  <c r="J51" i="32"/>
  <c r="E9" i="32"/>
  <c r="F9" i="32"/>
  <c r="G9" i="32"/>
  <c r="H9" i="32"/>
  <c r="C9" i="32"/>
  <c r="D9" i="32"/>
  <c r="I9" i="32"/>
  <c r="J9" i="32"/>
  <c r="F232" i="32"/>
  <c r="H232" i="32"/>
  <c r="I232" i="32"/>
  <c r="E232" i="32"/>
  <c r="C232" i="32"/>
  <c r="D232" i="32"/>
  <c r="G232" i="32"/>
  <c r="J232" i="32"/>
  <c r="I104" i="32"/>
  <c r="C104" i="32"/>
  <c r="D104" i="32"/>
  <c r="E104" i="32"/>
  <c r="F104" i="32"/>
  <c r="G104" i="32"/>
  <c r="H104" i="32"/>
  <c r="J104" i="32"/>
  <c r="I103" i="32"/>
  <c r="C103" i="32"/>
  <c r="D103" i="32"/>
  <c r="E103" i="32"/>
  <c r="F103" i="32"/>
  <c r="G103" i="32"/>
  <c r="H103" i="32"/>
  <c r="J103" i="32"/>
  <c r="E61" i="32"/>
  <c r="F61" i="32"/>
  <c r="G61" i="32"/>
  <c r="H61" i="32"/>
  <c r="C61" i="32"/>
  <c r="D61" i="32"/>
  <c r="I61" i="32"/>
  <c r="J61" i="32"/>
  <c r="E18" i="32"/>
  <c r="F18" i="32"/>
  <c r="G18" i="32"/>
  <c r="H18" i="32"/>
  <c r="C18" i="32"/>
  <c r="I18" i="32"/>
  <c r="J18" i="32"/>
  <c r="D18" i="32"/>
  <c r="J483" i="32"/>
  <c r="C483" i="32"/>
  <c r="D483" i="32"/>
  <c r="E483" i="32"/>
  <c r="F483" i="32"/>
  <c r="G483" i="32"/>
  <c r="H483" i="32"/>
  <c r="I483" i="32"/>
  <c r="J416" i="32"/>
  <c r="C416" i="32"/>
  <c r="F416" i="32"/>
  <c r="D416" i="32"/>
  <c r="E416" i="32"/>
  <c r="G416" i="32"/>
  <c r="H416" i="32"/>
  <c r="I416" i="32"/>
  <c r="J352" i="32"/>
  <c r="C352" i="32"/>
  <c r="F352" i="32"/>
  <c r="D352" i="32"/>
  <c r="E352" i="32"/>
  <c r="G352" i="32"/>
  <c r="H352" i="32"/>
  <c r="I352" i="32"/>
  <c r="I270" i="32"/>
  <c r="J270" i="32"/>
  <c r="E270" i="32"/>
  <c r="C270" i="32"/>
  <c r="D270" i="32"/>
  <c r="F270" i="32"/>
  <c r="G270" i="32"/>
  <c r="H270" i="32"/>
  <c r="E185" i="32"/>
  <c r="D185" i="32"/>
  <c r="F185" i="32"/>
  <c r="J185" i="32"/>
  <c r="H185" i="32"/>
  <c r="I185" i="32"/>
  <c r="C185" i="32"/>
  <c r="G185" i="32"/>
  <c r="G462" i="32"/>
  <c r="H462" i="32"/>
  <c r="I462" i="32"/>
  <c r="D462" i="32"/>
  <c r="E462" i="32"/>
  <c r="F462" i="32"/>
  <c r="J462" i="32"/>
  <c r="C462" i="32"/>
  <c r="G467" i="32"/>
  <c r="H467" i="32"/>
  <c r="I467" i="32"/>
  <c r="D467" i="32"/>
  <c r="C467" i="32"/>
  <c r="E467" i="32"/>
  <c r="F467" i="32"/>
  <c r="J467" i="32"/>
  <c r="J402" i="32"/>
  <c r="C402" i="32"/>
  <c r="F402" i="32"/>
  <c r="E402" i="32"/>
  <c r="G402" i="32"/>
  <c r="H402" i="32"/>
  <c r="D402" i="32"/>
  <c r="I402" i="32"/>
  <c r="J343" i="32"/>
  <c r="C343" i="32"/>
  <c r="F343" i="32"/>
  <c r="D343" i="32"/>
  <c r="H343" i="32"/>
  <c r="E343" i="32"/>
  <c r="G343" i="32"/>
  <c r="I343" i="32"/>
  <c r="F258" i="32"/>
  <c r="H258" i="32"/>
  <c r="E258" i="32"/>
  <c r="G258" i="32"/>
  <c r="D258" i="32"/>
  <c r="I258" i="32"/>
  <c r="J258" i="32"/>
  <c r="C258" i="32"/>
  <c r="E173" i="32"/>
  <c r="F173" i="32"/>
  <c r="G173" i="32"/>
  <c r="H173" i="32"/>
  <c r="I173" i="32"/>
  <c r="J173" i="32"/>
  <c r="C173" i="32"/>
  <c r="D173" i="32"/>
  <c r="J410" i="32"/>
  <c r="C410" i="32"/>
  <c r="F410" i="32"/>
  <c r="H410" i="32"/>
  <c r="I410" i="32"/>
  <c r="D410" i="32"/>
  <c r="E410" i="32"/>
  <c r="G410" i="32"/>
  <c r="J493" i="32"/>
  <c r="C493" i="32"/>
  <c r="D493" i="32"/>
  <c r="E493" i="32"/>
  <c r="F493" i="32"/>
  <c r="G493" i="32"/>
  <c r="H493" i="32"/>
  <c r="I493" i="32"/>
  <c r="G476" i="32"/>
  <c r="H476" i="32"/>
  <c r="I476" i="32"/>
  <c r="D476" i="32"/>
  <c r="E476" i="32"/>
  <c r="F476" i="32"/>
  <c r="J476" i="32"/>
  <c r="C476" i="32"/>
  <c r="J433" i="32"/>
  <c r="C433" i="32"/>
  <c r="F433" i="32"/>
  <c r="D433" i="32"/>
  <c r="H433" i="32"/>
  <c r="I433" i="32"/>
  <c r="G433" i="32"/>
  <c r="E433" i="32"/>
  <c r="J369" i="32"/>
  <c r="C369" i="32"/>
  <c r="F369" i="32"/>
  <c r="H369" i="32"/>
  <c r="I369" i="32"/>
  <c r="E369" i="32"/>
  <c r="D369" i="32"/>
  <c r="G369" i="32"/>
  <c r="I289" i="32"/>
  <c r="J289" i="32"/>
  <c r="E289" i="32"/>
  <c r="D289" i="32"/>
  <c r="F289" i="32"/>
  <c r="G289" i="32"/>
  <c r="H289" i="32"/>
  <c r="C289" i="32"/>
  <c r="E203" i="32"/>
  <c r="D203" i="32"/>
  <c r="G203" i="32"/>
  <c r="H203" i="32"/>
  <c r="C203" i="32"/>
  <c r="J203" i="32"/>
  <c r="F203" i="32"/>
  <c r="I203" i="32"/>
  <c r="E75" i="32"/>
  <c r="F75" i="32"/>
  <c r="G75" i="32"/>
  <c r="H75" i="32"/>
  <c r="C75" i="32"/>
  <c r="D75" i="32"/>
  <c r="J75" i="32"/>
  <c r="I75" i="32"/>
  <c r="I125" i="32"/>
  <c r="C125" i="32"/>
  <c r="D125" i="32"/>
  <c r="F125" i="32"/>
  <c r="H125" i="32"/>
  <c r="J125" i="32"/>
  <c r="G125" i="32"/>
  <c r="E125" i="32"/>
  <c r="J426" i="32"/>
  <c r="C426" i="32"/>
  <c r="F426" i="32"/>
  <c r="E426" i="32"/>
  <c r="G426" i="32"/>
  <c r="H426" i="32"/>
  <c r="D426" i="32"/>
  <c r="I426" i="32"/>
  <c r="J362" i="32"/>
  <c r="C362" i="32"/>
  <c r="F362" i="32"/>
  <c r="D362" i="32"/>
  <c r="E362" i="32"/>
  <c r="I362" i="32"/>
  <c r="G362" i="32"/>
  <c r="H362" i="32"/>
  <c r="I287" i="32"/>
  <c r="J287" i="32"/>
  <c r="E287" i="32"/>
  <c r="G287" i="32"/>
  <c r="H287" i="32"/>
  <c r="C287" i="32"/>
  <c r="D287" i="32"/>
  <c r="F287" i="32"/>
  <c r="E202" i="32"/>
  <c r="C202" i="32"/>
  <c r="F202" i="32"/>
  <c r="G202" i="32"/>
  <c r="I202" i="32"/>
  <c r="D202" i="32"/>
  <c r="H202" i="32"/>
  <c r="J202" i="32"/>
  <c r="E70" i="32"/>
  <c r="F70" i="32"/>
  <c r="G70" i="32"/>
  <c r="H70" i="32"/>
  <c r="C70" i="32"/>
  <c r="I70" i="32"/>
  <c r="J70" i="32"/>
  <c r="D70" i="32"/>
  <c r="J485" i="32"/>
  <c r="C485" i="32"/>
  <c r="D485" i="32"/>
  <c r="E485" i="32"/>
  <c r="F485" i="32"/>
  <c r="G485" i="32"/>
  <c r="H485" i="32"/>
  <c r="I485" i="32"/>
  <c r="J425" i="32"/>
  <c r="C425" i="32"/>
  <c r="F425" i="32"/>
  <c r="D425" i="32"/>
  <c r="H425" i="32"/>
  <c r="E425" i="32"/>
  <c r="G425" i="32"/>
  <c r="I425" i="32"/>
  <c r="J361" i="32"/>
  <c r="C361" i="32"/>
  <c r="F361" i="32"/>
  <c r="H361" i="32"/>
  <c r="I361" i="32"/>
  <c r="E361" i="32"/>
  <c r="G361" i="32"/>
  <c r="D361" i="32"/>
  <c r="I275" i="32"/>
  <c r="J275" i="32"/>
  <c r="E275" i="32"/>
  <c r="C275" i="32"/>
  <c r="D275" i="32"/>
  <c r="F275" i="32"/>
  <c r="G275" i="32"/>
  <c r="H275" i="32"/>
  <c r="E190" i="32"/>
  <c r="H190" i="32"/>
  <c r="J190" i="32"/>
  <c r="G190" i="32"/>
  <c r="D190" i="32"/>
  <c r="F190" i="32"/>
  <c r="C190" i="32"/>
  <c r="I190" i="32"/>
  <c r="E22" i="32"/>
  <c r="F22" i="32"/>
  <c r="G22" i="32"/>
  <c r="H22" i="32"/>
  <c r="C22" i="32"/>
  <c r="I22" i="32"/>
  <c r="J22" i="32"/>
  <c r="D22" i="32"/>
  <c r="G469" i="32"/>
  <c r="H469" i="32"/>
  <c r="I469" i="32"/>
  <c r="D469" i="32"/>
  <c r="C469" i="32"/>
  <c r="E469" i="32"/>
  <c r="F469" i="32"/>
  <c r="J469" i="32"/>
  <c r="J412" i="32"/>
  <c r="C412" i="32"/>
  <c r="F412" i="32"/>
  <c r="I412" i="32"/>
  <c r="H412" i="32"/>
  <c r="D412" i="32"/>
  <c r="E412" i="32"/>
  <c r="G412" i="32"/>
  <c r="J348" i="32"/>
  <c r="C348" i="32"/>
  <c r="F348" i="32"/>
  <c r="I348" i="32"/>
  <c r="G348" i="32"/>
  <c r="D348" i="32"/>
  <c r="E348" i="32"/>
  <c r="H348" i="32"/>
  <c r="I263" i="32"/>
  <c r="J263" i="32"/>
  <c r="E263" i="32"/>
  <c r="G263" i="32"/>
  <c r="H263" i="32"/>
  <c r="C263" i="32"/>
  <c r="D263" i="32"/>
  <c r="F263" i="32"/>
  <c r="E178" i="32"/>
  <c r="F178" i="32"/>
  <c r="G178" i="32"/>
  <c r="H178" i="32"/>
  <c r="I178" i="32"/>
  <c r="D178" i="32"/>
  <c r="J178" i="32"/>
  <c r="C178" i="32"/>
  <c r="J495" i="32"/>
  <c r="C495" i="32"/>
  <c r="D495" i="32"/>
  <c r="E495" i="32"/>
  <c r="F495" i="32"/>
  <c r="G495" i="32"/>
  <c r="H495" i="32"/>
  <c r="I495" i="32"/>
  <c r="J452" i="32"/>
  <c r="E452" i="32"/>
  <c r="F452" i="32"/>
  <c r="G452" i="32"/>
  <c r="C452" i="32"/>
  <c r="D452" i="32"/>
  <c r="H452" i="32"/>
  <c r="I452" i="32"/>
  <c r="J398" i="32"/>
  <c r="C398" i="32"/>
  <c r="F398" i="32"/>
  <c r="G398" i="32"/>
  <c r="H398" i="32"/>
  <c r="I398" i="32"/>
  <c r="D398" i="32"/>
  <c r="E398" i="32"/>
  <c r="C337" i="32"/>
  <c r="H337" i="32"/>
  <c r="I337" i="32"/>
  <c r="D337" i="32"/>
  <c r="F337" i="32"/>
  <c r="G337" i="32"/>
  <c r="J337" i="32"/>
  <c r="E337" i="32"/>
  <c r="F251" i="32"/>
  <c r="H251" i="32"/>
  <c r="I251" i="32"/>
  <c r="E251" i="32"/>
  <c r="C251" i="32"/>
  <c r="D251" i="32"/>
  <c r="G251" i="32"/>
  <c r="J251" i="32"/>
  <c r="E166" i="32"/>
  <c r="F166" i="32"/>
  <c r="G166" i="32"/>
  <c r="H166" i="32"/>
  <c r="I166" i="32"/>
  <c r="J166" i="32"/>
  <c r="C166" i="32"/>
  <c r="D166" i="32"/>
  <c r="I316" i="32"/>
  <c r="E316" i="32"/>
  <c r="C316" i="32"/>
  <c r="G316" i="32"/>
  <c r="J316" i="32"/>
  <c r="F316" i="32"/>
  <c r="D316" i="32"/>
  <c r="H316" i="32"/>
  <c r="E188" i="32"/>
  <c r="F188" i="32"/>
  <c r="H188" i="32"/>
  <c r="I188" i="32"/>
  <c r="D188" i="32"/>
  <c r="C188" i="32"/>
  <c r="G188" i="32"/>
  <c r="J188" i="32"/>
  <c r="E60" i="32"/>
  <c r="F60" i="32"/>
  <c r="G60" i="32"/>
  <c r="H60" i="32"/>
  <c r="C60" i="32"/>
  <c r="I60" i="32"/>
  <c r="J60" i="32"/>
  <c r="D60" i="32"/>
  <c r="I272" i="32"/>
  <c r="J272" i="32"/>
  <c r="E272" i="32"/>
  <c r="C272" i="32"/>
  <c r="D272" i="32"/>
  <c r="F272" i="32"/>
  <c r="G272" i="32"/>
  <c r="H272" i="32"/>
  <c r="E144" i="32"/>
  <c r="F144" i="32"/>
  <c r="G144" i="32"/>
  <c r="H144" i="32"/>
  <c r="I144" i="32"/>
  <c r="J144" i="32"/>
  <c r="D144" i="32"/>
  <c r="C144" i="32"/>
  <c r="E16" i="32"/>
  <c r="F16" i="32"/>
  <c r="G16" i="32"/>
  <c r="H16" i="32"/>
  <c r="C16" i="32"/>
  <c r="I16" i="32"/>
  <c r="J16" i="32"/>
  <c r="D16" i="32"/>
  <c r="I117" i="32"/>
  <c r="C117" i="32"/>
  <c r="D117" i="32"/>
  <c r="E117" i="32"/>
  <c r="F117" i="32"/>
  <c r="G117" i="32"/>
  <c r="H117" i="32"/>
  <c r="J117" i="32"/>
  <c r="E74" i="32"/>
  <c r="F74" i="32"/>
  <c r="G74" i="32"/>
  <c r="H74" i="32"/>
  <c r="C74" i="32"/>
  <c r="I74" i="32"/>
  <c r="J74" i="32"/>
  <c r="D74" i="32"/>
  <c r="E31" i="32"/>
  <c r="F31" i="32"/>
  <c r="G31" i="32"/>
  <c r="H31" i="32"/>
  <c r="C31" i="32"/>
  <c r="D31" i="32"/>
  <c r="I31" i="32"/>
  <c r="J31" i="32"/>
  <c r="I292" i="32"/>
  <c r="E292" i="32"/>
  <c r="C292" i="32"/>
  <c r="D292" i="32"/>
  <c r="F292" i="32"/>
  <c r="G292" i="32"/>
  <c r="H292" i="32"/>
  <c r="J292" i="32"/>
  <c r="E164" i="32"/>
  <c r="F164" i="32"/>
  <c r="G164" i="32"/>
  <c r="H164" i="32"/>
  <c r="I164" i="32"/>
  <c r="J164" i="32"/>
  <c r="D164" i="32"/>
  <c r="C164" i="32"/>
  <c r="E36" i="32"/>
  <c r="F36" i="32"/>
  <c r="G36" i="32"/>
  <c r="H36" i="32"/>
  <c r="C36" i="32"/>
  <c r="I36" i="32"/>
  <c r="J36" i="32"/>
  <c r="D36" i="32"/>
  <c r="E89" i="32"/>
  <c r="G89" i="32"/>
  <c r="H89" i="32"/>
  <c r="F89" i="32"/>
  <c r="J89" i="32"/>
  <c r="D89" i="32"/>
  <c r="I89" i="32"/>
  <c r="C89" i="32"/>
  <c r="E46" i="32"/>
  <c r="F46" i="32"/>
  <c r="G46" i="32"/>
  <c r="H46" i="32"/>
  <c r="C46" i="32"/>
  <c r="I46" i="32"/>
  <c r="J46" i="32"/>
  <c r="D46" i="32"/>
  <c r="J344" i="32"/>
  <c r="C344" i="32"/>
  <c r="F344" i="32"/>
  <c r="D344" i="32"/>
  <c r="E344" i="32"/>
  <c r="G344" i="32"/>
  <c r="H344" i="32"/>
  <c r="I344" i="32"/>
  <c r="F216" i="32"/>
  <c r="H216" i="32"/>
  <c r="I216" i="32"/>
  <c r="E216" i="32"/>
  <c r="C216" i="32"/>
  <c r="D216" i="32"/>
  <c r="G216" i="32"/>
  <c r="J216" i="32"/>
  <c r="E88" i="32"/>
  <c r="G88" i="32"/>
  <c r="H88" i="32"/>
  <c r="D88" i="32"/>
  <c r="F88" i="32"/>
  <c r="I88" i="32"/>
  <c r="J88" i="32"/>
  <c r="C88" i="32"/>
  <c r="I98" i="32"/>
  <c r="C98" i="32"/>
  <c r="D98" i="32"/>
  <c r="E98" i="32"/>
  <c r="F98" i="32"/>
  <c r="G98" i="32"/>
  <c r="H98" i="32"/>
  <c r="J98" i="32"/>
  <c r="E55" i="32"/>
  <c r="F55" i="32"/>
  <c r="G55" i="32"/>
  <c r="H55" i="32"/>
  <c r="C55" i="32"/>
  <c r="D55" i="32"/>
  <c r="I55" i="32"/>
  <c r="J55" i="32"/>
  <c r="E13" i="32"/>
  <c r="F13" i="32"/>
  <c r="G13" i="32"/>
  <c r="H13" i="32"/>
  <c r="C13" i="32"/>
  <c r="D13" i="32"/>
  <c r="I13" i="32"/>
  <c r="J13" i="32"/>
  <c r="J446" i="32"/>
  <c r="G446" i="32"/>
  <c r="H446" i="32"/>
  <c r="I446" i="32"/>
  <c r="D446" i="32"/>
  <c r="C446" i="32"/>
  <c r="E446" i="32"/>
  <c r="F446" i="32"/>
  <c r="G461" i="32"/>
  <c r="H461" i="32"/>
  <c r="I461" i="32"/>
  <c r="D461" i="32"/>
  <c r="C461" i="32"/>
  <c r="E461" i="32"/>
  <c r="F461" i="32"/>
  <c r="J461" i="32"/>
  <c r="J409" i="32"/>
  <c r="C409" i="32"/>
  <c r="F409" i="32"/>
  <c r="H409" i="32"/>
  <c r="I409" i="32"/>
  <c r="D409" i="32"/>
  <c r="E409" i="32"/>
  <c r="G409" i="32"/>
  <c r="J345" i="32"/>
  <c r="C345" i="32"/>
  <c r="F345" i="32"/>
  <c r="H345" i="32"/>
  <c r="I345" i="32"/>
  <c r="E345" i="32"/>
  <c r="D345" i="32"/>
  <c r="G345" i="32"/>
  <c r="F259" i="32"/>
  <c r="H259" i="32"/>
  <c r="I259" i="32"/>
  <c r="J259" i="32"/>
  <c r="C259" i="32"/>
  <c r="D259" i="32"/>
  <c r="E259" i="32"/>
  <c r="G259" i="32"/>
  <c r="E174" i="32"/>
  <c r="F174" i="32"/>
  <c r="G174" i="32"/>
  <c r="H174" i="32"/>
  <c r="I174" i="32"/>
  <c r="C174" i="32"/>
  <c r="J174" i="32"/>
  <c r="D174" i="32"/>
  <c r="J397" i="32"/>
  <c r="C397" i="32"/>
  <c r="F397" i="32"/>
  <c r="D397" i="32"/>
  <c r="E397" i="32"/>
  <c r="H397" i="32"/>
  <c r="I397" i="32"/>
  <c r="G397" i="32"/>
  <c r="J482" i="32"/>
  <c r="C482" i="32"/>
  <c r="D482" i="32"/>
  <c r="E482" i="32"/>
  <c r="F482" i="32"/>
  <c r="G482" i="32"/>
  <c r="I482" i="32"/>
  <c r="H482" i="32"/>
  <c r="J396" i="32"/>
  <c r="C396" i="32"/>
  <c r="F396" i="32"/>
  <c r="I396" i="32"/>
  <c r="G396" i="32"/>
  <c r="D396" i="32"/>
  <c r="E396" i="32"/>
  <c r="H396" i="32"/>
  <c r="C333" i="32"/>
  <c r="D333" i="32"/>
  <c r="E333" i="32"/>
  <c r="H333" i="32"/>
  <c r="I333" i="32"/>
  <c r="J333" i="32"/>
  <c r="F333" i="32"/>
  <c r="G333" i="32"/>
  <c r="F247" i="32"/>
  <c r="H247" i="32"/>
  <c r="I247" i="32"/>
  <c r="E247" i="32"/>
  <c r="C247" i="32"/>
  <c r="D247" i="32"/>
  <c r="G247" i="32"/>
  <c r="J247" i="32"/>
  <c r="E162" i="32"/>
  <c r="F162" i="32"/>
  <c r="G162" i="32"/>
  <c r="H162" i="32"/>
  <c r="I162" i="32"/>
  <c r="J162" i="32"/>
  <c r="C162" i="32"/>
  <c r="D162" i="32"/>
  <c r="J365" i="32"/>
  <c r="C365" i="32"/>
  <c r="F365" i="32"/>
  <c r="D365" i="32"/>
  <c r="E365" i="32"/>
  <c r="G365" i="32"/>
  <c r="H365" i="32"/>
  <c r="I365" i="32"/>
  <c r="G472" i="32"/>
  <c r="H472" i="32"/>
  <c r="I472" i="32"/>
  <c r="D472" i="32"/>
  <c r="E472" i="32"/>
  <c r="F472" i="32"/>
  <c r="J472" i="32"/>
  <c r="C472" i="32"/>
  <c r="G471" i="32"/>
  <c r="H471" i="32"/>
  <c r="I471" i="32"/>
  <c r="D471" i="32"/>
  <c r="C471" i="32"/>
  <c r="E471" i="32"/>
  <c r="F471" i="32"/>
  <c r="J471" i="32"/>
  <c r="J427" i="32"/>
  <c r="C427" i="32"/>
  <c r="F427" i="32"/>
  <c r="I427" i="32"/>
  <c r="E427" i="32"/>
  <c r="G427" i="32"/>
  <c r="H427" i="32"/>
  <c r="D427" i="32"/>
  <c r="J363" i="32"/>
  <c r="C363" i="32"/>
  <c r="F363" i="32"/>
  <c r="E363" i="32"/>
  <c r="G363" i="32"/>
  <c r="H363" i="32"/>
  <c r="I363" i="32"/>
  <c r="D363" i="32"/>
  <c r="I278" i="32"/>
  <c r="J278" i="32"/>
  <c r="E278" i="32"/>
  <c r="C278" i="32"/>
  <c r="D278" i="32"/>
  <c r="F278" i="32"/>
  <c r="G278" i="32"/>
  <c r="H278" i="32"/>
  <c r="E193" i="32"/>
  <c r="D193" i="32"/>
  <c r="F193" i="32"/>
  <c r="J193" i="32"/>
  <c r="H193" i="32"/>
  <c r="C193" i="32"/>
  <c r="G193" i="32"/>
  <c r="I193" i="32"/>
  <c r="E33" i="32"/>
  <c r="F33" i="32"/>
  <c r="G33" i="32"/>
  <c r="H33" i="32"/>
  <c r="C33" i="32"/>
  <c r="D33" i="32"/>
  <c r="I33" i="32"/>
  <c r="J33" i="32"/>
  <c r="J499" i="32"/>
  <c r="C499" i="32"/>
  <c r="D499" i="32"/>
  <c r="E499" i="32"/>
  <c r="F499" i="32"/>
  <c r="G499" i="32"/>
  <c r="I499" i="32"/>
  <c r="H499" i="32"/>
  <c r="J420" i="32"/>
  <c r="C420" i="32"/>
  <c r="F420" i="32"/>
  <c r="G420" i="32"/>
  <c r="H420" i="32"/>
  <c r="I420" i="32"/>
  <c r="D420" i="32"/>
  <c r="E420" i="32"/>
  <c r="J356" i="32"/>
  <c r="C356" i="32"/>
  <c r="F356" i="32"/>
  <c r="I356" i="32"/>
  <c r="G356" i="32"/>
  <c r="D356" i="32"/>
  <c r="E356" i="32"/>
  <c r="H356" i="32"/>
  <c r="I277" i="32"/>
  <c r="J277" i="32"/>
  <c r="E277" i="32"/>
  <c r="C277" i="32"/>
  <c r="D277" i="32"/>
  <c r="F277" i="32"/>
  <c r="G277" i="32"/>
  <c r="H277" i="32"/>
  <c r="E191" i="32"/>
  <c r="I191" i="32"/>
  <c r="C191" i="32"/>
  <c r="H191" i="32"/>
  <c r="F191" i="32"/>
  <c r="D191" i="32"/>
  <c r="G191" i="32"/>
  <c r="J191" i="32"/>
  <c r="E27" i="32"/>
  <c r="F27" i="32"/>
  <c r="G27" i="32"/>
  <c r="H27" i="32"/>
  <c r="C27" i="32"/>
  <c r="D27" i="32"/>
  <c r="J27" i="32"/>
  <c r="I27" i="32"/>
  <c r="G475" i="32"/>
  <c r="H475" i="32"/>
  <c r="I475" i="32"/>
  <c r="D475" i="32"/>
  <c r="C475" i="32"/>
  <c r="E475" i="32"/>
  <c r="F475" i="32"/>
  <c r="J475" i="32"/>
  <c r="J419" i="32"/>
  <c r="C419" i="32"/>
  <c r="F419" i="32"/>
  <c r="E419" i="32"/>
  <c r="G419" i="32"/>
  <c r="D419" i="32"/>
  <c r="H419" i="32"/>
  <c r="I419" i="32"/>
  <c r="J355" i="32"/>
  <c r="C355" i="32"/>
  <c r="F355" i="32"/>
  <c r="E355" i="32"/>
  <c r="G355" i="32"/>
  <c r="H355" i="32"/>
  <c r="I355" i="32"/>
  <c r="D355" i="32"/>
  <c r="I265" i="32"/>
  <c r="J265" i="32"/>
  <c r="E265" i="32"/>
  <c r="D265" i="32"/>
  <c r="F265" i="32"/>
  <c r="G265" i="32"/>
  <c r="H265" i="32"/>
  <c r="C265" i="32"/>
  <c r="E179" i="32"/>
  <c r="F179" i="32"/>
  <c r="G179" i="32"/>
  <c r="H179" i="32"/>
  <c r="D179" i="32"/>
  <c r="J179" i="32"/>
  <c r="C179" i="32"/>
  <c r="I179" i="32"/>
  <c r="J429" i="32"/>
  <c r="C429" i="32"/>
  <c r="F429" i="32"/>
  <c r="G429" i="32"/>
  <c r="H429" i="32"/>
  <c r="I429" i="32"/>
  <c r="D429" i="32"/>
  <c r="E429" i="32"/>
  <c r="G459" i="32"/>
  <c r="H459" i="32"/>
  <c r="I459" i="32"/>
  <c r="D459" i="32"/>
  <c r="C459" i="32"/>
  <c r="E459" i="32"/>
  <c r="F459" i="32"/>
  <c r="J459" i="32"/>
  <c r="J405" i="32"/>
  <c r="C405" i="32"/>
  <c r="F405" i="32"/>
  <c r="D405" i="32"/>
  <c r="H405" i="32"/>
  <c r="E405" i="32"/>
  <c r="G405" i="32"/>
  <c r="I405" i="32"/>
  <c r="C338" i="32"/>
  <c r="I338" i="32"/>
  <c r="J338" i="32"/>
  <c r="E338" i="32"/>
  <c r="D338" i="32"/>
  <c r="H338" i="32"/>
  <c r="F338" i="32"/>
  <c r="G338" i="32"/>
  <c r="F253" i="32"/>
  <c r="H253" i="32"/>
  <c r="I253" i="32"/>
  <c r="E253" i="32"/>
  <c r="C253" i="32"/>
  <c r="G253" i="32"/>
  <c r="J253" i="32"/>
  <c r="D253" i="32"/>
  <c r="E167" i="32"/>
  <c r="F167" i="32"/>
  <c r="G167" i="32"/>
  <c r="H167" i="32"/>
  <c r="I167" i="32"/>
  <c r="J167" i="32"/>
  <c r="C167" i="32"/>
  <c r="D167" i="32"/>
  <c r="J489" i="32"/>
  <c r="C489" i="32"/>
  <c r="D489" i="32"/>
  <c r="E489" i="32"/>
  <c r="F489" i="32"/>
  <c r="G489" i="32"/>
  <c r="H489" i="32"/>
  <c r="I489" i="32"/>
  <c r="J447" i="32"/>
  <c r="H447" i="32"/>
  <c r="I447" i="32"/>
  <c r="E447" i="32"/>
  <c r="F447" i="32"/>
  <c r="G447" i="32"/>
  <c r="D447" i="32"/>
  <c r="C447" i="32"/>
  <c r="J392" i="32"/>
  <c r="C392" i="32"/>
  <c r="F392" i="32"/>
  <c r="D392" i="32"/>
  <c r="E392" i="32"/>
  <c r="G392" i="32"/>
  <c r="H392" i="32"/>
  <c r="I392" i="32"/>
  <c r="C326" i="32"/>
  <c r="F326" i="32"/>
  <c r="H326" i="32"/>
  <c r="I326" i="32"/>
  <c r="D326" i="32"/>
  <c r="E326" i="32"/>
  <c r="G326" i="32"/>
  <c r="J326" i="32"/>
  <c r="F241" i="32"/>
  <c r="H241" i="32"/>
  <c r="I241" i="32"/>
  <c r="E241" i="32"/>
  <c r="C241" i="32"/>
  <c r="D241" i="32"/>
  <c r="G241" i="32"/>
  <c r="J241" i="32"/>
  <c r="E155" i="32"/>
  <c r="F155" i="32"/>
  <c r="G155" i="32"/>
  <c r="H155" i="32"/>
  <c r="I155" i="32"/>
  <c r="J155" i="32"/>
  <c r="D155" i="32"/>
  <c r="C155" i="32"/>
  <c r="I300" i="32"/>
  <c r="C300" i="32"/>
  <c r="D300" i="32"/>
  <c r="E300" i="32"/>
  <c r="F300" i="32"/>
  <c r="G300" i="32"/>
  <c r="H300" i="32"/>
  <c r="J300" i="32"/>
  <c r="E172" i="32"/>
  <c r="F172" i="32"/>
  <c r="G172" i="32"/>
  <c r="H172" i="32"/>
  <c r="I172" i="32"/>
  <c r="C172" i="32"/>
  <c r="D172" i="32"/>
  <c r="J172" i="32"/>
  <c r="E44" i="32"/>
  <c r="F44" i="32"/>
  <c r="G44" i="32"/>
  <c r="H44" i="32"/>
  <c r="C44" i="32"/>
  <c r="I44" i="32"/>
  <c r="J44" i="32"/>
  <c r="D44" i="32"/>
  <c r="F256" i="32"/>
  <c r="H256" i="32"/>
  <c r="E256" i="32"/>
  <c r="D256" i="32"/>
  <c r="G256" i="32"/>
  <c r="I256" i="32"/>
  <c r="J256" i="32"/>
  <c r="C256" i="32"/>
  <c r="I128" i="32"/>
  <c r="C128" i="32"/>
  <c r="D128" i="32"/>
  <c r="F128" i="32"/>
  <c r="E128" i="32"/>
  <c r="G128" i="32"/>
  <c r="H128" i="32"/>
  <c r="J128" i="32"/>
  <c r="E154" i="32"/>
  <c r="F154" i="32"/>
  <c r="G154" i="32"/>
  <c r="H154" i="32"/>
  <c r="I154" i="32"/>
  <c r="J154" i="32"/>
  <c r="D154" i="32"/>
  <c r="C154" i="32"/>
  <c r="I111" i="32"/>
  <c r="C111" i="32"/>
  <c r="D111" i="32"/>
  <c r="E111" i="32"/>
  <c r="F111" i="32"/>
  <c r="G111" i="32"/>
  <c r="H111" i="32"/>
  <c r="J111" i="32"/>
  <c r="E69" i="32"/>
  <c r="F69" i="32"/>
  <c r="G69" i="32"/>
  <c r="H69" i="32"/>
  <c r="C69" i="32"/>
  <c r="D69" i="32"/>
  <c r="J69" i="32"/>
  <c r="I69" i="32"/>
  <c r="E26" i="32"/>
  <c r="F26" i="32"/>
  <c r="G26" i="32"/>
  <c r="H26" i="32"/>
  <c r="C26" i="32"/>
  <c r="I26" i="32"/>
  <c r="J26" i="32"/>
  <c r="D26" i="32"/>
  <c r="I276" i="32"/>
  <c r="J276" i="32"/>
  <c r="E276" i="32"/>
  <c r="F276" i="32"/>
  <c r="G276" i="32"/>
  <c r="H276" i="32"/>
  <c r="C276" i="32"/>
  <c r="D276" i="32"/>
  <c r="E148" i="32"/>
  <c r="F148" i="32"/>
  <c r="G148" i="32"/>
  <c r="H148" i="32"/>
  <c r="I148" i="32"/>
  <c r="J148" i="32"/>
  <c r="D148" i="32"/>
  <c r="C148" i="32"/>
  <c r="E20" i="32"/>
  <c r="F20" i="32"/>
  <c r="G20" i="32"/>
  <c r="H20" i="32"/>
  <c r="C20" i="32"/>
  <c r="I20" i="32"/>
  <c r="J20" i="32"/>
  <c r="D20" i="32"/>
  <c r="E83" i="32"/>
  <c r="G83" i="32"/>
  <c r="H83" i="32"/>
  <c r="C83" i="32"/>
  <c r="F83" i="32"/>
  <c r="I83" i="32"/>
  <c r="J83" i="32"/>
  <c r="D83" i="32"/>
  <c r="E41" i="32"/>
  <c r="F41" i="32"/>
  <c r="G41" i="32"/>
  <c r="H41" i="32"/>
  <c r="C41" i="32"/>
  <c r="D41" i="32"/>
  <c r="I41" i="32"/>
  <c r="J41" i="32"/>
  <c r="C328" i="32"/>
  <c r="F328" i="32"/>
  <c r="D328" i="32"/>
  <c r="H328" i="32"/>
  <c r="E328" i="32"/>
  <c r="G328" i="32"/>
  <c r="I328" i="32"/>
  <c r="J328" i="32"/>
  <c r="E200" i="32"/>
  <c r="J200" i="32"/>
  <c r="C200" i="32"/>
  <c r="D200" i="32"/>
  <c r="I200" i="32"/>
  <c r="G200" i="32"/>
  <c r="F200" i="32"/>
  <c r="H200" i="32"/>
  <c r="E72" i="32"/>
  <c r="F72" i="32"/>
  <c r="G72" i="32"/>
  <c r="H72" i="32"/>
  <c r="C72" i="32"/>
  <c r="I72" i="32"/>
  <c r="J72" i="32"/>
  <c r="D72" i="32"/>
  <c r="I93" i="32"/>
  <c r="C93" i="32"/>
  <c r="D93" i="32"/>
  <c r="E93" i="32"/>
  <c r="F93" i="32"/>
  <c r="G93" i="32"/>
  <c r="H93" i="32"/>
  <c r="J93" i="32"/>
  <c r="E50" i="32"/>
  <c r="F50" i="32"/>
  <c r="G50" i="32"/>
  <c r="H50" i="32"/>
  <c r="C50" i="32"/>
  <c r="I50" i="32"/>
  <c r="J50" i="32"/>
  <c r="D50" i="32"/>
  <c r="E6" i="32"/>
  <c r="F6" i="32"/>
  <c r="G6" i="32"/>
  <c r="H6" i="32"/>
  <c r="C6" i="32"/>
  <c r="I6" i="32"/>
  <c r="J6" i="32"/>
  <c r="D6" i="32"/>
  <c r="G456" i="32"/>
  <c r="H456" i="32"/>
  <c r="I456" i="32"/>
  <c r="D456" i="32"/>
  <c r="E456" i="32"/>
  <c r="F456" i="32"/>
  <c r="J456" i="32"/>
  <c r="C456" i="32"/>
  <c r="J403" i="32"/>
  <c r="C403" i="32"/>
  <c r="F403" i="32"/>
  <c r="E403" i="32"/>
  <c r="G403" i="32"/>
  <c r="H403" i="32"/>
  <c r="I403" i="32"/>
  <c r="D403" i="32"/>
  <c r="C334" i="32"/>
  <c r="E334" i="32"/>
  <c r="F334" i="32"/>
  <c r="I334" i="32"/>
  <c r="D334" i="32"/>
  <c r="G334" i="32"/>
  <c r="H334" i="32"/>
  <c r="J334" i="32"/>
  <c r="F249" i="32"/>
  <c r="H249" i="32"/>
  <c r="I249" i="32"/>
  <c r="E249" i="32"/>
  <c r="C249" i="32"/>
  <c r="D249" i="32"/>
  <c r="J249" i="32"/>
  <c r="G249" i="32"/>
  <c r="E163" i="32"/>
  <c r="F163" i="32"/>
  <c r="G163" i="32"/>
  <c r="H163" i="32"/>
  <c r="I163" i="32"/>
  <c r="J163" i="32"/>
  <c r="C163" i="32"/>
  <c r="D163" i="32"/>
  <c r="J346" i="32"/>
  <c r="C346" i="32"/>
  <c r="F346" i="32"/>
  <c r="D346" i="32"/>
  <c r="E346" i="32"/>
  <c r="I346" i="32"/>
  <c r="H346" i="32"/>
  <c r="G346" i="32"/>
  <c r="G466" i="32"/>
  <c r="H466" i="32"/>
  <c r="I466" i="32"/>
  <c r="D466" i="32"/>
  <c r="E466" i="32"/>
  <c r="F466" i="32"/>
  <c r="J466" i="32"/>
  <c r="C466" i="32"/>
  <c r="J389" i="32"/>
  <c r="C389" i="32"/>
  <c r="F389" i="32"/>
  <c r="D389" i="32"/>
  <c r="E389" i="32"/>
  <c r="G389" i="32"/>
  <c r="H389" i="32"/>
  <c r="I389" i="32"/>
  <c r="C322" i="32"/>
  <c r="F322" i="32"/>
  <c r="H322" i="32"/>
  <c r="I322" i="32"/>
  <c r="D322" i="32"/>
  <c r="J322" i="32"/>
  <c r="E322" i="32"/>
  <c r="G322" i="32"/>
  <c r="F237" i="32"/>
  <c r="H237" i="32"/>
  <c r="I237" i="32"/>
  <c r="E237" i="32"/>
  <c r="C237" i="32"/>
  <c r="G237" i="32"/>
  <c r="J237" i="32"/>
  <c r="D237" i="32"/>
  <c r="E150" i="32"/>
  <c r="F150" i="32"/>
  <c r="G150" i="32"/>
  <c r="H150" i="32"/>
  <c r="I150" i="32"/>
  <c r="J150" i="32"/>
  <c r="D150" i="32"/>
  <c r="C150" i="32"/>
  <c r="C325" i="32"/>
  <c r="F325" i="32"/>
  <c r="E325" i="32"/>
  <c r="G325" i="32"/>
  <c r="J325" i="32"/>
  <c r="H325" i="32"/>
  <c r="I325" i="32"/>
  <c r="D325" i="32"/>
  <c r="J498" i="32"/>
  <c r="C498" i="32"/>
  <c r="D498" i="32"/>
  <c r="E498" i="32"/>
  <c r="F498" i="32"/>
  <c r="G498" i="32"/>
  <c r="H498" i="32"/>
  <c r="I498" i="32"/>
  <c r="G465" i="32"/>
  <c r="H465" i="32"/>
  <c r="I465" i="32"/>
  <c r="D465" i="32"/>
  <c r="C465" i="32"/>
  <c r="E465" i="32"/>
  <c r="F465" i="32"/>
  <c r="J465" i="32"/>
  <c r="J414" i="32"/>
  <c r="C414" i="32"/>
  <c r="F414" i="32"/>
  <c r="G414" i="32"/>
  <c r="H414" i="32"/>
  <c r="D414" i="32"/>
  <c r="E414" i="32"/>
  <c r="I414" i="32"/>
  <c r="J350" i="32"/>
  <c r="C350" i="32"/>
  <c r="F350" i="32"/>
  <c r="G350" i="32"/>
  <c r="H350" i="32"/>
  <c r="I350" i="32"/>
  <c r="D350" i="32"/>
  <c r="E350" i="32"/>
  <c r="I267" i="32"/>
  <c r="J267" i="32"/>
  <c r="E267" i="32"/>
  <c r="C267" i="32"/>
  <c r="D267" i="32"/>
  <c r="F267" i="32"/>
  <c r="G267" i="32"/>
  <c r="H267" i="32"/>
  <c r="E182" i="32"/>
  <c r="H182" i="32"/>
  <c r="G182" i="32"/>
  <c r="J182" i="32"/>
  <c r="F182" i="32"/>
  <c r="C182" i="32"/>
  <c r="D182" i="32"/>
  <c r="I182" i="32"/>
  <c r="J500" i="32"/>
  <c r="C500" i="32"/>
  <c r="D500" i="32"/>
  <c r="E500" i="32"/>
  <c r="F500" i="32"/>
  <c r="G500" i="32"/>
  <c r="H500" i="32"/>
  <c r="I500" i="32"/>
  <c r="G477" i="32"/>
  <c r="D477" i="32"/>
  <c r="J477" i="32"/>
  <c r="C477" i="32"/>
  <c r="E477" i="32"/>
  <c r="F477" i="32"/>
  <c r="H477" i="32"/>
  <c r="I477" i="32"/>
  <c r="J413" i="32"/>
  <c r="C413" i="32"/>
  <c r="F413" i="32"/>
  <c r="D413" i="32"/>
  <c r="E413" i="32"/>
  <c r="G413" i="32"/>
  <c r="H413" i="32"/>
  <c r="I413" i="32"/>
  <c r="J349" i="32"/>
  <c r="C349" i="32"/>
  <c r="F349" i="32"/>
  <c r="D349" i="32"/>
  <c r="E349" i="32"/>
  <c r="G349" i="32"/>
  <c r="H349" i="32"/>
  <c r="I349" i="32"/>
  <c r="I266" i="32"/>
  <c r="J266" i="32"/>
  <c r="E266" i="32"/>
  <c r="H266" i="32"/>
  <c r="C266" i="32"/>
  <c r="D266" i="32"/>
  <c r="F266" i="32"/>
  <c r="G266" i="32"/>
  <c r="E181" i="32"/>
  <c r="F181" i="32"/>
  <c r="H181" i="32"/>
  <c r="C181" i="32"/>
  <c r="G181" i="32"/>
  <c r="I181" i="32"/>
  <c r="D181" i="32"/>
  <c r="J181" i="32"/>
  <c r="J478" i="32"/>
  <c r="C478" i="32"/>
  <c r="D478" i="32"/>
  <c r="E478" i="32"/>
  <c r="F478" i="32"/>
  <c r="G478" i="32"/>
  <c r="I478" i="32"/>
  <c r="H478" i="32"/>
  <c r="G464" i="32"/>
  <c r="H464" i="32"/>
  <c r="I464" i="32"/>
  <c r="D464" i="32"/>
  <c r="E464" i="32"/>
  <c r="F464" i="32"/>
  <c r="J464" i="32"/>
  <c r="C464" i="32"/>
  <c r="J406" i="32"/>
  <c r="C406" i="32"/>
  <c r="F406" i="32"/>
  <c r="G406" i="32"/>
  <c r="H406" i="32"/>
  <c r="E406" i="32"/>
  <c r="I406" i="32"/>
  <c r="D406" i="32"/>
  <c r="C339" i="32"/>
  <c r="J339" i="32"/>
  <c r="F339" i="32"/>
  <c r="E339" i="32"/>
  <c r="G339" i="32"/>
  <c r="H339" i="32"/>
  <c r="I339" i="32"/>
  <c r="D339" i="32"/>
  <c r="F254" i="32"/>
  <c r="H254" i="32"/>
  <c r="I254" i="32"/>
  <c r="E254" i="32"/>
  <c r="C254" i="32"/>
  <c r="D254" i="32"/>
  <c r="G254" i="32"/>
  <c r="J254" i="32"/>
  <c r="E169" i="32"/>
  <c r="F169" i="32"/>
  <c r="G169" i="32"/>
  <c r="H169" i="32"/>
  <c r="I169" i="32"/>
  <c r="D169" i="32"/>
  <c r="J169" i="32"/>
  <c r="C169" i="32"/>
  <c r="J378" i="32"/>
  <c r="C378" i="32"/>
  <c r="F378" i="32"/>
  <c r="D378" i="32"/>
  <c r="E378" i="32"/>
  <c r="I378" i="32"/>
  <c r="H378" i="32"/>
  <c r="G378" i="32"/>
  <c r="J490" i="32"/>
  <c r="C490" i="32"/>
  <c r="D490" i="32"/>
  <c r="E490" i="32"/>
  <c r="F490" i="32"/>
  <c r="G490" i="32"/>
  <c r="I490" i="32"/>
  <c r="H490" i="32"/>
  <c r="J399" i="32"/>
  <c r="C399" i="32"/>
  <c r="F399" i="32"/>
  <c r="I399" i="32"/>
  <c r="E399" i="32"/>
  <c r="G399" i="32"/>
  <c r="H399" i="32"/>
  <c r="D399" i="32"/>
  <c r="C327" i="32"/>
  <c r="F327" i="32"/>
  <c r="J327" i="32"/>
  <c r="E327" i="32"/>
  <c r="H327" i="32"/>
  <c r="I327" i="32"/>
  <c r="D327" i="32"/>
  <c r="G327" i="32"/>
  <c r="F242" i="32"/>
  <c r="H242" i="32"/>
  <c r="I242" i="32"/>
  <c r="E242" i="32"/>
  <c r="C242" i="32"/>
  <c r="D242" i="32"/>
  <c r="G242" i="32"/>
  <c r="J242" i="32"/>
  <c r="E157" i="32"/>
  <c r="F157" i="32"/>
  <c r="G157" i="32"/>
  <c r="H157" i="32"/>
  <c r="I157" i="32"/>
  <c r="J157" i="32"/>
  <c r="D157" i="32"/>
  <c r="C157" i="32"/>
  <c r="J484" i="32"/>
  <c r="C484" i="32"/>
  <c r="D484" i="32"/>
  <c r="E484" i="32"/>
  <c r="F484" i="32"/>
  <c r="G484" i="32"/>
  <c r="I484" i="32"/>
  <c r="H484" i="32"/>
  <c r="J441" i="32"/>
  <c r="F441" i="32"/>
  <c r="H441" i="32"/>
  <c r="I441" i="32"/>
  <c r="D441" i="32"/>
  <c r="C441" i="32"/>
  <c r="E441" i="32"/>
  <c r="G441" i="32"/>
  <c r="J385" i="32"/>
  <c r="C385" i="32"/>
  <c r="F385" i="32"/>
  <c r="H385" i="32"/>
  <c r="I385" i="32"/>
  <c r="E385" i="32"/>
  <c r="D385" i="32"/>
  <c r="G385" i="32"/>
  <c r="I315" i="32"/>
  <c r="J315" i="32"/>
  <c r="D315" i="32"/>
  <c r="H315" i="32"/>
  <c r="C315" i="32"/>
  <c r="E315" i="32"/>
  <c r="F315" i="32"/>
  <c r="G315" i="32"/>
  <c r="F230" i="32"/>
  <c r="H230" i="32"/>
  <c r="I230" i="32"/>
  <c r="E230" i="32"/>
  <c r="C230" i="32"/>
  <c r="D230" i="32"/>
  <c r="G230" i="32"/>
  <c r="J230" i="32"/>
  <c r="E141" i="32"/>
  <c r="F141" i="32"/>
  <c r="G141" i="32"/>
  <c r="H141" i="32"/>
  <c r="I141" i="32"/>
  <c r="J141" i="32"/>
  <c r="D141" i="32"/>
  <c r="C141" i="32"/>
  <c r="I284" i="32"/>
  <c r="J284" i="32"/>
  <c r="E284" i="32"/>
  <c r="F284" i="32"/>
  <c r="G284" i="32"/>
  <c r="H284" i="32"/>
  <c r="D284" i="32"/>
  <c r="C284" i="32"/>
  <c r="E156" i="32"/>
  <c r="F156" i="32"/>
  <c r="G156" i="32"/>
  <c r="H156" i="32"/>
  <c r="I156" i="32"/>
  <c r="J156" i="32"/>
  <c r="D156" i="32"/>
  <c r="C156" i="32"/>
  <c r="E28" i="32"/>
  <c r="F28" i="32"/>
  <c r="G28" i="32"/>
  <c r="H28" i="32"/>
  <c r="C28" i="32"/>
  <c r="I28" i="32"/>
  <c r="J28" i="32"/>
  <c r="D28" i="32"/>
  <c r="F240" i="32"/>
  <c r="H240" i="32"/>
  <c r="I240" i="32"/>
  <c r="E240" i="32"/>
  <c r="C240" i="32"/>
  <c r="D240" i="32"/>
  <c r="J240" i="32"/>
  <c r="G240" i="32"/>
  <c r="I112" i="32"/>
  <c r="C112" i="32"/>
  <c r="D112" i="32"/>
  <c r="E112" i="32"/>
  <c r="F112" i="32"/>
  <c r="G112" i="32"/>
  <c r="H112" i="32"/>
  <c r="J112" i="32"/>
  <c r="E149" i="32"/>
  <c r="F149" i="32"/>
  <c r="G149" i="32"/>
  <c r="H149" i="32"/>
  <c r="I149" i="32"/>
  <c r="J149" i="32"/>
  <c r="D149" i="32"/>
  <c r="C149" i="32"/>
  <c r="I106" i="32"/>
  <c r="C106" i="32"/>
  <c r="D106" i="32"/>
  <c r="E106" i="32"/>
  <c r="F106" i="32"/>
  <c r="G106" i="32"/>
  <c r="H106" i="32"/>
  <c r="J106" i="32"/>
  <c r="E63" i="32"/>
  <c r="F63" i="32"/>
  <c r="G63" i="32"/>
  <c r="H63" i="32"/>
  <c r="C63" i="32"/>
  <c r="D63" i="32"/>
  <c r="I63" i="32"/>
  <c r="J63" i="32"/>
  <c r="E21" i="32"/>
  <c r="F21" i="32"/>
  <c r="G21" i="32"/>
  <c r="H21" i="32"/>
  <c r="C21" i="32"/>
  <c r="D21" i="32"/>
  <c r="J21" i="32"/>
  <c r="I21" i="32"/>
  <c r="I260" i="32"/>
  <c r="J260" i="32"/>
  <c r="E260" i="32"/>
  <c r="F260" i="32"/>
  <c r="G260" i="32"/>
  <c r="H260" i="32"/>
  <c r="D260" i="32"/>
  <c r="C260" i="32"/>
  <c r="E132" i="32"/>
  <c r="F132" i="32"/>
  <c r="G132" i="32"/>
  <c r="H132" i="32"/>
  <c r="I132" i="32"/>
  <c r="J132" i="32"/>
  <c r="D132" i="32"/>
  <c r="C132" i="32"/>
  <c r="I121" i="32"/>
  <c r="C121" i="32"/>
  <c r="D121" i="32"/>
  <c r="E121" i="32"/>
  <c r="F121" i="32"/>
  <c r="H121" i="32"/>
  <c r="J121" i="32"/>
  <c r="G121" i="32"/>
  <c r="E78" i="32"/>
  <c r="F78" i="32"/>
  <c r="G78" i="32"/>
  <c r="H78" i="32"/>
  <c r="C78" i="32"/>
  <c r="I78" i="32"/>
  <c r="J78" i="32"/>
  <c r="D78" i="32"/>
  <c r="E35" i="32"/>
  <c r="F35" i="32"/>
  <c r="G35" i="32"/>
  <c r="H35" i="32"/>
  <c r="C35" i="32"/>
  <c r="D35" i="32"/>
  <c r="I35" i="32"/>
  <c r="J35" i="32"/>
  <c r="I312" i="32"/>
  <c r="F312" i="32"/>
  <c r="J312" i="32"/>
  <c r="H312" i="32"/>
  <c r="C312" i="32"/>
  <c r="D312" i="32"/>
  <c r="E312" i="32"/>
  <c r="G312" i="32"/>
  <c r="E184" i="32"/>
  <c r="J184" i="32"/>
  <c r="C184" i="32"/>
  <c r="D184" i="32"/>
  <c r="I184" i="32"/>
  <c r="G184" i="32"/>
  <c r="F184" i="32"/>
  <c r="H184" i="32"/>
  <c r="E56" i="32"/>
  <c r="F56" i="32"/>
  <c r="G56" i="32"/>
  <c r="H56" i="32"/>
  <c r="C56" i="32"/>
  <c r="I56" i="32"/>
  <c r="J56" i="32"/>
  <c r="D56" i="32"/>
  <c r="E87" i="32"/>
  <c r="G87" i="32"/>
  <c r="H87" i="32"/>
  <c r="J87" i="32"/>
  <c r="C87" i="32"/>
  <c r="D87" i="32"/>
  <c r="F87" i="32"/>
  <c r="I87" i="32"/>
  <c r="E45" i="32"/>
  <c r="F45" i="32"/>
  <c r="G45" i="32"/>
  <c r="H45" i="32"/>
  <c r="C45" i="32"/>
  <c r="D45" i="32"/>
  <c r="I45" i="32"/>
  <c r="J45" i="32"/>
  <c r="E8" i="32"/>
  <c r="F8" i="32"/>
  <c r="G8" i="32"/>
  <c r="H8" i="32"/>
  <c r="C8" i="32"/>
  <c r="I8" i="32"/>
  <c r="J8" i="32"/>
  <c r="D8" i="32"/>
  <c r="C335" i="32"/>
  <c r="F335" i="32"/>
  <c r="G335" i="32"/>
  <c r="J335" i="32"/>
  <c r="H335" i="32"/>
  <c r="I335" i="32"/>
  <c r="D335" i="32"/>
  <c r="E335" i="32"/>
  <c r="J451" i="32"/>
  <c r="D451" i="32"/>
  <c r="E451" i="32"/>
  <c r="F451" i="32"/>
  <c r="I451" i="32"/>
  <c r="C451" i="32"/>
  <c r="H451" i="32"/>
  <c r="G451" i="32"/>
  <c r="J390" i="32"/>
  <c r="C390" i="32"/>
  <c r="F390" i="32"/>
  <c r="G390" i="32"/>
  <c r="H390" i="32"/>
  <c r="I390" i="32"/>
  <c r="D390" i="32"/>
  <c r="E390" i="32"/>
  <c r="C323" i="32"/>
  <c r="F323" i="32"/>
  <c r="J323" i="32"/>
  <c r="E323" i="32"/>
  <c r="G323" i="32"/>
  <c r="H323" i="32"/>
  <c r="I323" i="32"/>
  <c r="D323" i="32"/>
  <c r="F238" i="32"/>
  <c r="H238" i="32"/>
  <c r="I238" i="32"/>
  <c r="E238" i="32"/>
  <c r="C238" i="32"/>
  <c r="D238" i="32"/>
  <c r="G238" i="32"/>
  <c r="J238" i="32"/>
  <c r="E151" i="32"/>
  <c r="F151" i="32"/>
  <c r="G151" i="32"/>
  <c r="H151" i="32"/>
  <c r="I151" i="32"/>
  <c r="J151" i="32"/>
  <c r="D151" i="32"/>
  <c r="C151" i="32"/>
  <c r="I271" i="32"/>
  <c r="J271" i="32"/>
  <c r="E271" i="32"/>
  <c r="G271" i="32"/>
  <c r="H271" i="32"/>
  <c r="C271" i="32"/>
  <c r="D271" i="32"/>
  <c r="F271" i="32"/>
  <c r="J450" i="32"/>
  <c r="C450" i="32"/>
  <c r="D450" i="32"/>
  <c r="E450" i="32"/>
  <c r="H450" i="32"/>
  <c r="F450" i="32"/>
  <c r="G450" i="32"/>
  <c r="I450" i="32"/>
  <c r="J383" i="32"/>
  <c r="C383" i="32"/>
  <c r="F383" i="32"/>
  <c r="D383" i="32"/>
  <c r="H383" i="32"/>
  <c r="G383" i="32"/>
  <c r="E383" i="32"/>
  <c r="I383" i="32"/>
  <c r="I311" i="32"/>
  <c r="E311" i="32"/>
  <c r="H311" i="32"/>
  <c r="D311" i="32"/>
  <c r="F311" i="32"/>
  <c r="G311" i="32"/>
  <c r="C311" i="32"/>
  <c r="J311" i="32"/>
  <c r="F226" i="32"/>
  <c r="H226" i="32"/>
  <c r="I226" i="32"/>
  <c r="E226" i="32"/>
  <c r="C226" i="32"/>
  <c r="D226" i="32"/>
  <c r="G226" i="32"/>
  <c r="J226" i="32"/>
  <c r="E135" i="32"/>
  <c r="F135" i="32"/>
  <c r="G135" i="32"/>
  <c r="H135" i="32"/>
  <c r="I135" i="32"/>
  <c r="J135" i="32"/>
  <c r="D135" i="32"/>
  <c r="C135" i="32"/>
  <c r="I293" i="32"/>
  <c r="E293" i="32"/>
  <c r="F293" i="32"/>
  <c r="G293" i="32"/>
  <c r="H293" i="32"/>
  <c r="J293" i="32"/>
  <c r="C293" i="32"/>
  <c r="D293" i="32"/>
  <c r="J503" i="32"/>
  <c r="C503" i="32"/>
  <c r="D503" i="32"/>
  <c r="E503" i="32"/>
  <c r="F503" i="32"/>
  <c r="G503" i="32"/>
  <c r="I503" i="32"/>
  <c r="H503" i="32"/>
  <c r="G460" i="32"/>
  <c r="H460" i="32"/>
  <c r="I460" i="32"/>
  <c r="D460" i="32"/>
  <c r="E460" i="32"/>
  <c r="F460" i="32"/>
  <c r="J460" i="32"/>
  <c r="C460" i="32"/>
  <c r="J408" i="32"/>
  <c r="C408" i="32"/>
  <c r="F408" i="32"/>
  <c r="D408" i="32"/>
  <c r="E408" i="32"/>
  <c r="H408" i="32"/>
  <c r="I408" i="32"/>
  <c r="G408" i="32"/>
  <c r="J342" i="32"/>
  <c r="C342" i="32"/>
  <c r="F342" i="32"/>
  <c r="G342" i="32"/>
  <c r="H342" i="32"/>
  <c r="I342" i="32"/>
  <c r="D342" i="32"/>
  <c r="E342" i="32"/>
  <c r="F257" i="32"/>
  <c r="H257" i="32"/>
  <c r="C257" i="32"/>
  <c r="D257" i="32"/>
  <c r="I257" i="32"/>
  <c r="E257" i="32"/>
  <c r="G257" i="32"/>
  <c r="J257" i="32"/>
  <c r="E171" i="32"/>
  <c r="F171" i="32"/>
  <c r="G171" i="32"/>
  <c r="H171" i="32"/>
  <c r="I171" i="32"/>
  <c r="D171" i="32"/>
  <c r="C171" i="32"/>
  <c r="J171" i="32"/>
  <c r="J423" i="32"/>
  <c r="C423" i="32"/>
  <c r="F423" i="32"/>
  <c r="D423" i="32"/>
  <c r="E423" i="32"/>
  <c r="G423" i="32"/>
  <c r="H423" i="32"/>
  <c r="I423" i="32"/>
  <c r="J502" i="32"/>
  <c r="C502" i="32"/>
  <c r="D502" i="32"/>
  <c r="E502" i="32"/>
  <c r="F502" i="32"/>
  <c r="G502" i="32"/>
  <c r="H502" i="32"/>
  <c r="I502" i="32"/>
  <c r="J407" i="32"/>
  <c r="C407" i="32"/>
  <c r="F407" i="32"/>
  <c r="D407" i="32"/>
  <c r="H407" i="32"/>
  <c r="I407" i="32"/>
  <c r="E407" i="32"/>
  <c r="G407" i="32"/>
  <c r="J341" i="32"/>
  <c r="C341" i="32"/>
  <c r="F341" i="32"/>
  <c r="D341" i="32"/>
  <c r="E341" i="32"/>
  <c r="G341" i="32"/>
  <c r="H341" i="32"/>
  <c r="I341" i="32"/>
  <c r="F255" i="32"/>
  <c r="H255" i="32"/>
  <c r="I255" i="32"/>
  <c r="J255" i="32"/>
  <c r="C255" i="32"/>
  <c r="D255" i="32"/>
  <c r="E255" i="32"/>
  <c r="G255" i="32"/>
  <c r="E170" i="32"/>
  <c r="F170" i="32"/>
  <c r="G170" i="32"/>
  <c r="H170" i="32"/>
  <c r="I170" i="32"/>
  <c r="D170" i="32"/>
  <c r="J170" i="32"/>
  <c r="C170" i="32"/>
  <c r="J404" i="32"/>
  <c r="C404" i="32"/>
  <c r="F404" i="32"/>
  <c r="I404" i="32"/>
  <c r="E404" i="32"/>
  <c r="G404" i="32"/>
  <c r="H404" i="32"/>
  <c r="D404" i="32"/>
  <c r="J453" i="32"/>
  <c r="F453" i="32"/>
  <c r="G453" i="32"/>
  <c r="H453" i="32"/>
  <c r="C453" i="32"/>
  <c r="D453" i="32"/>
  <c r="E453" i="32"/>
  <c r="I453" i="32"/>
  <c r="J400" i="32"/>
  <c r="C400" i="32"/>
  <c r="F400" i="32"/>
  <c r="D400" i="32"/>
  <c r="E400" i="32"/>
  <c r="G400" i="32"/>
  <c r="H400" i="32"/>
  <c r="I400" i="32"/>
  <c r="C329" i="32"/>
  <c r="F329" i="32"/>
  <c r="E329" i="32"/>
  <c r="G329" i="32"/>
  <c r="J329" i="32"/>
  <c r="I329" i="32"/>
  <c r="D329" i="32"/>
  <c r="H329" i="32"/>
  <c r="F243" i="32"/>
  <c r="H243" i="32"/>
  <c r="I243" i="32"/>
  <c r="E243" i="32"/>
  <c r="C243" i="32"/>
  <c r="J243" i="32"/>
  <c r="D243" i="32"/>
  <c r="G243" i="32"/>
  <c r="E158" i="32"/>
  <c r="F158" i="32"/>
  <c r="G158" i="32"/>
  <c r="H158" i="32"/>
  <c r="I158" i="32"/>
  <c r="J158" i="32"/>
  <c r="C158" i="32"/>
  <c r="D158" i="32"/>
  <c r="I314" i="32"/>
  <c r="H314" i="32"/>
  <c r="C314" i="32"/>
  <c r="E314" i="32"/>
  <c r="F314" i="32"/>
  <c r="G314" i="32"/>
  <c r="J314" i="32"/>
  <c r="D314" i="32"/>
  <c r="G474" i="32"/>
  <c r="H474" i="32"/>
  <c r="I474" i="32"/>
  <c r="D474" i="32"/>
  <c r="E474" i="32"/>
  <c r="F474" i="32"/>
  <c r="J474" i="32"/>
  <c r="C474" i="32"/>
  <c r="J386" i="32"/>
  <c r="C386" i="32"/>
  <c r="F386" i="32"/>
  <c r="D386" i="32"/>
  <c r="E386" i="32"/>
  <c r="I386" i="32"/>
  <c r="G386" i="32"/>
  <c r="H386" i="32"/>
  <c r="C317" i="32"/>
  <c r="F317" i="32"/>
  <c r="E317" i="32"/>
  <c r="G317" i="32"/>
  <c r="J317" i="32"/>
  <c r="D317" i="32"/>
  <c r="H317" i="32"/>
  <c r="I317" i="32"/>
  <c r="F231" i="32"/>
  <c r="H231" i="32"/>
  <c r="I231" i="32"/>
  <c r="E231" i="32"/>
  <c r="C231" i="32"/>
  <c r="D231" i="32"/>
  <c r="G231" i="32"/>
  <c r="J231" i="32"/>
  <c r="E142" i="32"/>
  <c r="F142" i="32"/>
  <c r="G142" i="32"/>
  <c r="H142" i="32"/>
  <c r="I142" i="32"/>
  <c r="J142" i="32"/>
  <c r="D142" i="32"/>
  <c r="C142" i="32"/>
  <c r="J479" i="32"/>
  <c r="C479" i="32"/>
  <c r="D479" i="32"/>
  <c r="E479" i="32"/>
  <c r="F479" i="32"/>
  <c r="G479" i="32"/>
  <c r="H479" i="32"/>
  <c r="I479" i="32"/>
  <c r="J436" i="32"/>
  <c r="C436" i="32"/>
  <c r="F436" i="32"/>
  <c r="D436" i="32"/>
  <c r="E436" i="32"/>
  <c r="I436" i="32"/>
  <c r="H436" i="32"/>
  <c r="G436" i="32"/>
  <c r="J379" i="32"/>
  <c r="C379" i="32"/>
  <c r="F379" i="32"/>
  <c r="E379" i="32"/>
  <c r="G379" i="32"/>
  <c r="H379" i="32"/>
  <c r="I379" i="32"/>
  <c r="D379" i="32"/>
  <c r="I305" i="32"/>
  <c r="G305" i="32"/>
  <c r="H305" i="32"/>
  <c r="J305" i="32"/>
  <c r="C305" i="32"/>
  <c r="F305" i="32"/>
  <c r="D305" i="32"/>
  <c r="E305" i="32"/>
  <c r="F219" i="32"/>
  <c r="H219" i="32"/>
  <c r="I219" i="32"/>
  <c r="E219" i="32"/>
  <c r="C219" i="32"/>
  <c r="D219" i="32"/>
  <c r="G219" i="32"/>
  <c r="J219" i="32"/>
  <c r="I126" i="32"/>
  <c r="C126" i="32"/>
  <c r="D126" i="32"/>
  <c r="F126" i="32"/>
  <c r="E126" i="32"/>
  <c r="G126" i="32"/>
  <c r="H126" i="32"/>
  <c r="J126" i="32"/>
  <c r="I268" i="32"/>
  <c r="J268" i="32"/>
  <c r="E268" i="32"/>
  <c r="F268" i="32"/>
  <c r="G268" i="32"/>
  <c r="H268" i="32"/>
  <c r="D268" i="32"/>
  <c r="C268" i="32"/>
  <c r="E140" i="32"/>
  <c r="F140" i="32"/>
  <c r="G140" i="32"/>
  <c r="H140" i="32"/>
  <c r="I140" i="32"/>
  <c r="J140" i="32"/>
  <c r="D140" i="32"/>
  <c r="C140" i="32"/>
  <c r="E12" i="32"/>
  <c r="F12" i="32"/>
  <c r="G12" i="32"/>
  <c r="H12" i="32"/>
  <c r="C12" i="32"/>
  <c r="I12" i="32"/>
  <c r="J12" i="32"/>
  <c r="D12" i="32"/>
  <c r="F224" i="32"/>
  <c r="H224" i="32"/>
  <c r="I224" i="32"/>
  <c r="E224" i="32"/>
  <c r="C224" i="32"/>
  <c r="D224" i="32"/>
  <c r="J224" i="32"/>
  <c r="G224" i="32"/>
  <c r="I96" i="32"/>
  <c r="C96" i="32"/>
  <c r="D96" i="32"/>
  <c r="E96" i="32"/>
  <c r="F96" i="32"/>
  <c r="G96" i="32"/>
  <c r="H96" i="32"/>
  <c r="J96" i="32"/>
  <c r="E143" i="32"/>
  <c r="F143" i="32"/>
  <c r="G143" i="32"/>
  <c r="H143" i="32"/>
  <c r="I143" i="32"/>
  <c r="J143" i="32"/>
  <c r="D143" i="32"/>
  <c r="C143" i="32"/>
  <c r="I101" i="32"/>
  <c r="C101" i="32"/>
  <c r="D101" i="32"/>
  <c r="E101" i="32"/>
  <c r="F101" i="32"/>
  <c r="G101" i="32"/>
  <c r="H101" i="32"/>
  <c r="J101" i="32"/>
  <c r="E58" i="32"/>
  <c r="F58" i="32"/>
  <c r="G58" i="32"/>
  <c r="H58" i="32"/>
  <c r="C58" i="32"/>
  <c r="I58" i="32"/>
  <c r="J58" i="32"/>
  <c r="D58" i="32"/>
  <c r="E15" i="32"/>
  <c r="F15" i="32"/>
  <c r="G15" i="32"/>
  <c r="H15" i="32"/>
  <c r="C15" i="32"/>
  <c r="D15" i="32"/>
  <c r="I15" i="32"/>
  <c r="J15" i="32"/>
  <c r="F244" i="32"/>
  <c r="H244" i="32"/>
  <c r="I244" i="32"/>
  <c r="E244" i="32"/>
  <c r="C244" i="32"/>
  <c r="D244" i="32"/>
  <c r="G244" i="32"/>
  <c r="J244" i="32"/>
  <c r="I116" i="32"/>
  <c r="C116" i="32"/>
  <c r="D116" i="32"/>
  <c r="E116" i="32"/>
  <c r="F116" i="32"/>
  <c r="G116" i="32"/>
  <c r="H116" i="32"/>
  <c r="J116" i="32"/>
  <c r="I115" i="32"/>
  <c r="C115" i="32"/>
  <c r="D115" i="32"/>
  <c r="E115" i="32"/>
  <c r="F115" i="32"/>
  <c r="G115" i="32"/>
  <c r="J115" i="32"/>
  <c r="H115" i="32"/>
  <c r="E73" i="32"/>
  <c r="F73" i="32"/>
  <c r="G73" i="32"/>
  <c r="H73" i="32"/>
  <c r="C73" i="32"/>
  <c r="D73" i="32"/>
  <c r="I73" i="32"/>
  <c r="J73" i="32"/>
  <c r="E30" i="32"/>
  <c r="F30" i="32"/>
  <c r="G30" i="32"/>
  <c r="H30" i="32"/>
  <c r="C30" i="32"/>
  <c r="I30" i="32"/>
  <c r="J30" i="32"/>
  <c r="D30" i="32"/>
  <c r="I296" i="32"/>
  <c r="E296" i="32"/>
  <c r="C296" i="32"/>
  <c r="D296" i="32"/>
  <c r="F296" i="32"/>
  <c r="G296" i="32"/>
  <c r="H296" i="32"/>
  <c r="J296" i="32"/>
  <c r="E168" i="32"/>
  <c r="F168" i="32"/>
  <c r="G168" i="32"/>
  <c r="H168" i="32"/>
  <c r="I168" i="32"/>
  <c r="J168" i="32"/>
  <c r="D168" i="32"/>
  <c r="C168" i="32"/>
  <c r="E40" i="32"/>
  <c r="F40" i="32"/>
  <c r="G40" i="32"/>
  <c r="H40" i="32"/>
  <c r="C40" i="32"/>
  <c r="I40" i="32"/>
  <c r="J40" i="32"/>
  <c r="D40" i="32"/>
  <c r="E82" i="32"/>
  <c r="G82" i="32"/>
  <c r="H82" i="32"/>
  <c r="C82" i="32"/>
  <c r="D82" i="32"/>
  <c r="F82" i="32"/>
  <c r="I82" i="32"/>
  <c r="J82" i="32"/>
  <c r="E39" i="32"/>
  <c r="F39" i="32"/>
  <c r="G39" i="32"/>
  <c r="H39" i="32"/>
  <c r="C39" i="32"/>
  <c r="D39" i="32"/>
  <c r="I39" i="32"/>
  <c r="J39" i="32"/>
  <c r="E7" i="32"/>
  <c r="F7" i="32"/>
  <c r="G7" i="32"/>
  <c r="H7" i="32"/>
  <c r="C7" i="32"/>
  <c r="D7" i="32"/>
  <c r="I7" i="32"/>
  <c r="J7" i="32"/>
  <c r="C5" i="32"/>
  <c r="E5" i="32"/>
  <c r="F5" i="32"/>
  <c r="G5" i="32"/>
  <c r="I5" i="32"/>
  <c r="J5" i="32"/>
  <c r="H5" i="32"/>
  <c r="D5" i="32"/>
  <c r="AD545" i="10"/>
  <c r="AD818" i="10"/>
  <c r="AD835" i="10"/>
  <c r="AD813" i="10"/>
  <c r="AD14" i="10"/>
  <c r="AD176" i="10"/>
  <c r="AD21" i="10"/>
  <c r="AD394" i="10"/>
  <c r="AD704" i="10"/>
  <c r="AD488" i="10"/>
  <c r="AD92" i="10"/>
  <c r="AD628" i="10"/>
  <c r="AD312" i="10"/>
  <c r="AD9" i="10"/>
  <c r="AD205" i="10"/>
  <c r="AD490" i="10"/>
  <c r="AD15" i="10"/>
  <c r="AD99" i="10"/>
  <c r="AD350" i="10"/>
  <c r="AD489" i="10"/>
  <c r="AD809" i="10"/>
  <c r="AD17" i="10"/>
  <c r="AD479" i="10"/>
  <c r="AD16" i="10"/>
  <c r="AD253" i="10"/>
  <c r="AD568" i="10"/>
  <c r="AD13" i="10"/>
  <c r="AD664" i="10"/>
  <c r="AD832" i="10"/>
  <c r="AD62" i="10"/>
  <c r="AD80" i="10"/>
  <c r="AD575" i="10"/>
  <c r="AD668" i="10"/>
  <c r="AD27" i="10"/>
  <c r="AD768" i="10"/>
  <c r="AD810" i="10"/>
  <c r="AD469" i="10"/>
  <c r="AD25" i="10"/>
  <c r="AD379" i="10"/>
  <c r="AD49" i="10"/>
  <c r="AD629" i="10"/>
  <c r="AD193" i="10"/>
  <c r="AD536" i="10"/>
  <c r="AD782" i="10"/>
  <c r="L5" i="14" l="1"/>
  <c r="L9" i="14"/>
  <c r="L21" i="14"/>
  <c r="L298" i="14"/>
  <c r="L284" i="14"/>
  <c r="L245" i="14"/>
  <c r="L501" i="14"/>
  <c r="L360" i="14"/>
  <c r="L387" i="14"/>
  <c r="L75" i="14"/>
  <c r="L114" i="14"/>
  <c r="L420" i="14"/>
  <c r="L250" i="14"/>
  <c r="L78" i="14"/>
  <c r="L115" i="14"/>
  <c r="L383" i="14"/>
  <c r="L395" i="14"/>
  <c r="L110" i="14"/>
  <c r="L253" i="14"/>
  <c r="L329" i="14"/>
  <c r="L427" i="14"/>
  <c r="L169" i="14"/>
  <c r="L399" i="14"/>
  <c r="L474" i="14"/>
  <c r="L318" i="14"/>
  <c r="L357" i="14"/>
  <c r="L438" i="14"/>
  <c r="L94" i="14"/>
  <c r="L107" i="14"/>
  <c r="L101" i="14"/>
  <c r="L425" i="14"/>
  <c r="L184" i="14"/>
  <c r="L227" i="14"/>
  <c r="L302" i="14"/>
  <c r="L57" i="14"/>
  <c r="L492" i="14"/>
  <c r="L162" i="14"/>
  <c r="L439" i="14"/>
  <c r="L379" i="14"/>
  <c r="L413" i="14"/>
  <c r="L349" i="14"/>
  <c r="L307" i="14"/>
  <c r="L49" i="14"/>
  <c r="L359" i="14"/>
  <c r="L207" i="14"/>
  <c r="L68" i="14"/>
  <c r="L277" i="14"/>
  <c r="L175" i="14"/>
  <c r="L127" i="14"/>
  <c r="L403" i="14"/>
  <c r="L60" i="14"/>
  <c r="L132" i="14"/>
  <c r="L321" i="14"/>
  <c r="L121" i="14"/>
  <c r="L355" i="14"/>
  <c r="L371" i="14"/>
  <c r="L291" i="14"/>
  <c r="L113" i="14"/>
  <c r="L88" i="14"/>
  <c r="L350" i="14"/>
  <c r="L190" i="14"/>
  <c r="L32" i="14"/>
  <c r="L279" i="14"/>
  <c r="L53" i="14"/>
  <c r="L119" i="14"/>
  <c r="L239" i="14"/>
  <c r="L415" i="14"/>
  <c r="L467" i="14"/>
  <c r="L198" i="14"/>
  <c r="L195" i="14"/>
  <c r="L472" i="14"/>
  <c r="L183" i="14"/>
  <c r="L358" i="14"/>
  <c r="L31" i="14"/>
  <c r="L204" i="14"/>
  <c r="L496" i="14"/>
  <c r="L209" i="14"/>
  <c r="L145" i="14"/>
  <c r="L391" i="14"/>
  <c r="L41" i="14"/>
  <c r="L99" i="14"/>
  <c r="L139" i="14"/>
  <c r="L255" i="14"/>
  <c r="L281" i="14"/>
  <c r="L412" i="14"/>
  <c r="L364" i="14"/>
  <c r="L312" i="14"/>
  <c r="L120" i="14"/>
  <c r="L471" i="14"/>
  <c r="L289" i="14"/>
  <c r="L48" i="14"/>
  <c r="L130" i="14"/>
  <c r="L429" i="14"/>
  <c r="L185" i="14"/>
  <c r="L8" i="14"/>
  <c r="L489" i="14"/>
  <c r="L178" i="14"/>
  <c r="L447" i="14"/>
  <c r="L208" i="14"/>
  <c r="L390" i="14"/>
  <c r="L422" i="14"/>
  <c r="L73" i="14"/>
  <c r="L156" i="14"/>
  <c r="L480" i="14"/>
  <c r="L407" i="14"/>
  <c r="L443" i="14"/>
  <c r="L141" i="14"/>
  <c r="L87" i="14"/>
  <c r="L487" i="14"/>
  <c r="L86" i="14"/>
  <c r="L202" i="14"/>
  <c r="L15" i="14"/>
  <c r="L488" i="14"/>
  <c r="L199" i="14"/>
  <c r="L406" i="14"/>
  <c r="L408" i="14"/>
  <c r="L104" i="14"/>
  <c r="L374" i="14"/>
  <c r="L455" i="14"/>
  <c r="L152" i="14"/>
  <c r="L319" i="14"/>
  <c r="L63" i="14"/>
  <c r="L497" i="14"/>
  <c r="L375" i="14"/>
  <c r="L148" i="14"/>
  <c r="L372" i="14"/>
  <c r="L442" i="14"/>
  <c r="L347" i="14"/>
  <c r="L179" i="14"/>
  <c r="L361" i="14"/>
  <c r="L274" i="14"/>
  <c r="L236" i="14"/>
  <c r="L234" i="14"/>
  <c r="L476" i="14"/>
  <c r="L485" i="14"/>
  <c r="L416" i="14"/>
  <c r="L212" i="14"/>
  <c r="L43" i="14"/>
  <c r="L477" i="14"/>
  <c r="L450" i="14"/>
  <c r="L444" i="14"/>
  <c r="L280" i="14"/>
  <c r="L337" i="14"/>
  <c r="L483" i="14"/>
  <c r="L191" i="14"/>
  <c r="L340" i="14"/>
  <c r="L301" i="14"/>
  <c r="L26" i="14"/>
  <c r="L229" i="14"/>
  <c r="L100" i="14"/>
  <c r="L498" i="14"/>
  <c r="L328" i="14"/>
  <c r="L270" i="14"/>
  <c r="L34" i="14"/>
  <c r="L112" i="14"/>
  <c r="L368" i="14"/>
  <c r="L11" i="14"/>
  <c r="L42" i="14"/>
  <c r="L421" i="14"/>
  <c r="L478" i="14"/>
  <c r="L376" i="14"/>
  <c r="L296" i="14"/>
  <c r="L356" i="14"/>
  <c r="L170" i="14"/>
  <c r="L80" i="14"/>
  <c r="L344" i="14"/>
  <c r="L50" i="14"/>
  <c r="L352" i="14"/>
  <c r="L252" i="14"/>
  <c r="L233" i="14"/>
  <c r="L144" i="14"/>
  <c r="L224" i="14"/>
  <c r="L454" i="14"/>
  <c r="L326" i="14"/>
  <c r="L414" i="14"/>
  <c r="L237" i="14"/>
  <c r="L342" i="14"/>
  <c r="L219" i="14"/>
  <c r="L490" i="14"/>
  <c r="L451" i="14"/>
  <c r="L410" i="14"/>
  <c r="L51" i="14"/>
  <c r="L10" i="14"/>
  <c r="L504" i="14"/>
  <c r="L95" i="14"/>
  <c r="L223" i="14"/>
  <c r="L59" i="14"/>
  <c r="L35" i="14"/>
  <c r="L332" i="14"/>
  <c r="L479" i="14"/>
  <c r="L418" i="14"/>
  <c r="L290" i="14"/>
  <c r="L151" i="14"/>
  <c r="L458" i="14"/>
  <c r="L260" i="14"/>
  <c r="L304" i="14"/>
  <c r="L380" i="14"/>
  <c r="L367" i="14"/>
  <c r="L214" i="14"/>
  <c r="L97" i="14"/>
  <c r="L165" i="14"/>
  <c r="L192" i="14"/>
  <c r="L66" i="14"/>
  <c r="L244" i="14"/>
  <c r="L317" i="14"/>
  <c r="L69" i="14"/>
  <c r="L200" i="14"/>
  <c r="L45" i="14"/>
  <c r="L305" i="14"/>
  <c r="L251" i="14"/>
  <c r="L271" i="14"/>
  <c r="L248" i="14"/>
  <c r="L310" i="14"/>
  <c r="L257" i="14"/>
  <c r="L203" i="14"/>
  <c r="L64" i="14"/>
  <c r="L499" i="14"/>
  <c r="L90" i="14"/>
  <c r="L27" i="14"/>
  <c r="L46" i="14"/>
  <c r="L138" i="14"/>
  <c r="L493" i="14"/>
  <c r="L353" i="14"/>
  <c r="L230" i="14"/>
  <c r="L62" i="14"/>
  <c r="L71" i="14"/>
  <c r="L378" i="14"/>
  <c r="L56" i="14"/>
  <c r="L211" i="14"/>
  <c r="L150" i="14"/>
  <c r="L441" i="14"/>
  <c r="L241" i="14"/>
  <c r="L384" i="14"/>
  <c r="L247" i="14"/>
  <c r="L205" i="14"/>
  <c r="L469" i="14"/>
  <c r="L336" i="14"/>
  <c r="L503" i="14"/>
  <c r="L246" i="14"/>
  <c r="L343" i="14"/>
  <c r="L215" i="14"/>
  <c r="L242" i="14"/>
  <c r="L405" i="14"/>
  <c r="L363" i="14"/>
  <c r="L6" i="14"/>
  <c r="L172" i="14"/>
  <c r="L324" i="14"/>
  <c r="L180" i="14"/>
  <c r="L445" i="14"/>
  <c r="L109" i="14"/>
  <c r="L286" i="14"/>
  <c r="L93" i="14"/>
  <c r="L278" i="14"/>
  <c r="L235" i="14"/>
  <c r="L164" i="14"/>
  <c r="L36" i="14"/>
  <c r="L409" i="14"/>
  <c r="L327" i="14"/>
  <c r="L268" i="14"/>
  <c r="L24" i="14"/>
  <c r="L261" i="14"/>
  <c r="L220" i="14"/>
  <c r="L341" i="14"/>
  <c r="L287" i="14"/>
  <c r="L13" i="14"/>
  <c r="L283" i="14"/>
  <c r="L351" i="14"/>
  <c r="L79" i="14"/>
  <c r="L92" i="14"/>
  <c r="L106" i="14"/>
  <c r="L61" i="14"/>
  <c r="L400" i="14"/>
  <c r="L159" i="14"/>
  <c r="L228" i="14"/>
  <c r="L330" i="14"/>
  <c r="L424" i="14"/>
  <c r="L465" i="14"/>
  <c r="L466" i="14"/>
  <c r="L38" i="14"/>
  <c r="L29" i="14"/>
  <c r="L25" i="14"/>
  <c r="L369" i="14"/>
  <c r="L186" i="14"/>
  <c r="L249" i="14"/>
  <c r="L140" i="14"/>
  <c r="L394" i="14"/>
  <c r="L166" i="14"/>
  <c r="L457" i="14"/>
  <c r="L196" i="14"/>
  <c r="L417" i="14"/>
  <c r="L231" i="14"/>
  <c r="L389" i="14"/>
  <c r="L449" i="14"/>
  <c r="L382" i="14"/>
  <c r="L276" i="14"/>
  <c r="L333" i="14"/>
  <c r="L30" i="14"/>
  <c r="L89" i="14"/>
  <c r="L381" i="14"/>
  <c r="L288" i="14"/>
  <c r="L176" i="14"/>
  <c r="L197" i="14"/>
  <c r="L475" i="14"/>
  <c r="L339" i="14"/>
  <c r="L303" i="14"/>
  <c r="L238" i="14"/>
  <c r="L14" i="14"/>
  <c r="L256" i="14"/>
  <c r="L365" i="14"/>
  <c r="L254" i="14"/>
  <c r="L419" i="14"/>
  <c r="L366" i="14"/>
  <c r="L370" i="14"/>
  <c r="L264" i="14"/>
  <c r="L118" i="14"/>
  <c r="L316" i="14"/>
  <c r="L453" i="14"/>
  <c r="L401" i="14"/>
  <c r="L470" i="14"/>
  <c r="L385" i="14"/>
  <c r="L137" i="14"/>
  <c r="L23" i="14"/>
  <c r="L193" i="14"/>
  <c r="L377" i="14"/>
  <c r="L146" i="14"/>
  <c r="L28" i="14"/>
  <c r="L16" i="14"/>
  <c r="L167" i="14"/>
  <c r="L188" i="14"/>
  <c r="L393" i="14"/>
  <c r="L486" i="14"/>
  <c r="L52" i="14"/>
  <c r="L47" i="14"/>
  <c r="L436" i="14"/>
  <c r="L125" i="14"/>
  <c r="L446" i="14"/>
  <c r="L306" i="14"/>
  <c r="L201" i="14"/>
  <c r="L432" i="14"/>
  <c r="L397" i="14"/>
  <c r="L404" i="14"/>
  <c r="L111" i="14"/>
  <c r="L39" i="14"/>
  <c r="L362" i="14"/>
  <c r="L177" i="14"/>
  <c r="L216" i="14"/>
  <c r="L98" i="14"/>
  <c r="L58" i="14"/>
  <c r="L309" i="14"/>
  <c r="L293" i="14"/>
  <c r="L85" i="14"/>
  <c r="L136" i="14"/>
  <c r="L81" i="14"/>
  <c r="L128" i="14"/>
  <c r="L481" i="14"/>
  <c r="L325" i="14"/>
  <c r="L494" i="14"/>
  <c r="L295" i="14"/>
  <c r="L163" i="14"/>
  <c r="L273" i="14"/>
  <c r="L143" i="14"/>
  <c r="L335" i="14"/>
  <c r="L168" i="14"/>
  <c r="L158" i="14"/>
  <c r="L181" i="14"/>
  <c r="L388" i="14"/>
  <c r="L123" i="14"/>
  <c r="L354" i="14"/>
  <c r="L12" i="14"/>
  <c r="L210" i="14"/>
  <c r="L84" i="14"/>
  <c r="L396" i="14"/>
  <c r="L266" i="14"/>
  <c r="L285" i="14"/>
  <c r="L348" i="14"/>
  <c r="L7" i="14"/>
  <c r="L171" i="14"/>
  <c r="L452" i="14"/>
  <c r="L495" i="14"/>
  <c r="L213" i="14"/>
  <c r="L174" i="14"/>
  <c r="L265" i="14"/>
  <c r="L299" i="14"/>
  <c r="L19" i="14"/>
  <c r="L226" i="14"/>
  <c r="L70" i="14"/>
  <c r="L153" i="14"/>
  <c r="L217" i="14"/>
  <c r="L17" i="14"/>
  <c r="L491" i="14"/>
  <c r="L105" i="14"/>
  <c r="L102" i="14"/>
  <c r="L67" i="14"/>
  <c r="L275" i="14"/>
  <c r="L484" i="14"/>
  <c r="L65" i="14"/>
  <c r="L194" i="14"/>
  <c r="L44" i="14"/>
  <c r="L189" i="14"/>
  <c r="L473" i="14"/>
  <c r="L323" i="14"/>
  <c r="L314" i="14"/>
  <c r="L272" i="14"/>
  <c r="L313" i="14"/>
  <c r="L300" i="14"/>
  <c r="L155" i="14"/>
  <c r="L225" i="14"/>
  <c r="L221" i="14"/>
  <c r="L117" i="14"/>
  <c r="L83" i="14"/>
  <c r="L448" i="14"/>
  <c r="L20" i="14"/>
  <c r="L315" i="14"/>
  <c r="L157" i="14"/>
  <c r="L77" i="14"/>
  <c r="L206" i="14"/>
  <c r="L373" i="14"/>
  <c r="L240" i="14"/>
  <c r="L463" i="14"/>
  <c r="L482" i="14"/>
  <c r="L33" i="14"/>
  <c r="L500" i="14"/>
  <c r="L262" i="14"/>
  <c r="L346" i="14"/>
  <c r="L149" i="14"/>
  <c r="L142" i="14"/>
  <c r="L411" i="14"/>
  <c r="L91" i="14"/>
  <c r="L433" i="14"/>
  <c r="L187" i="14"/>
  <c r="L297" i="14"/>
  <c r="L440" i="14"/>
  <c r="L468" i="14"/>
  <c r="L322" i="14"/>
  <c r="L464" i="14"/>
  <c r="L131" i="14"/>
  <c r="L331" i="14"/>
  <c r="L22" i="14"/>
  <c r="L338" i="14"/>
  <c r="L435" i="14"/>
  <c r="L430" i="14"/>
  <c r="L461" i="14"/>
  <c r="L459" i="14"/>
  <c r="L40" i="14"/>
  <c r="L82" i="14"/>
  <c r="L402" i="14"/>
  <c r="L160" i="14"/>
  <c r="L76" i="14"/>
  <c r="L282" i="14"/>
  <c r="L294" i="14"/>
  <c r="L96" i="14"/>
  <c r="L392" i="14"/>
  <c r="L462" i="14"/>
  <c r="L147" i="14"/>
  <c r="L37" i="14"/>
  <c r="L428" i="14"/>
  <c r="L154" i="14"/>
  <c r="L345" i="14"/>
  <c r="L108" i="14"/>
  <c r="L243" i="14"/>
  <c r="L426" i="14"/>
  <c r="L259" i="14"/>
  <c r="L460" i="14"/>
  <c r="L218" i="14"/>
  <c r="L232" i="14"/>
  <c r="L72" i="14"/>
  <c r="L308" i="14"/>
  <c r="L124" i="14"/>
  <c r="L320" i="14"/>
  <c r="L267" i="14"/>
  <c r="L334" i="14"/>
  <c r="L263" i="14"/>
  <c r="L456" i="14"/>
  <c r="L161" i="14"/>
  <c r="L134" i="14"/>
  <c r="L55" i="14"/>
  <c r="L423" i="14"/>
  <c r="L54" i="14"/>
  <c r="L103" i="14"/>
  <c r="L133" i="14"/>
  <c r="L74" i="14"/>
  <c r="L398" i="14"/>
  <c r="L116" i="14"/>
  <c r="L122" i="14"/>
  <c r="L173" i="14"/>
  <c r="L434" i="14"/>
  <c r="L502" i="14"/>
  <c r="L311" i="14"/>
  <c r="L431" i="14"/>
  <c r="L182" i="14"/>
  <c r="L269" i="14"/>
  <c r="L292" i="14"/>
  <c r="L386" i="14"/>
  <c r="L129" i="14"/>
  <c r="L258" i="14"/>
  <c r="L222" i="14"/>
  <c r="L135" i="14"/>
  <c r="L126" i="14"/>
  <c r="L437" i="14"/>
  <c r="L18" i="14"/>
  <c r="K5" i="14"/>
  <c r="K9" i="14"/>
  <c r="K21" i="14"/>
  <c r="M21" i="14" s="1"/>
  <c r="K298" i="14"/>
  <c r="M298" i="14" s="1"/>
  <c r="K118" i="14"/>
  <c r="K312" i="14"/>
  <c r="K120" i="14"/>
  <c r="K471" i="14"/>
  <c r="K289" i="14"/>
  <c r="K48" i="14"/>
  <c r="M48" i="14" s="1"/>
  <c r="K130" i="14"/>
  <c r="K429" i="14"/>
  <c r="M429" i="14" s="1"/>
  <c r="K185" i="14"/>
  <c r="K8" i="14"/>
  <c r="K177" i="14"/>
  <c r="K216" i="14"/>
  <c r="K98" i="14"/>
  <c r="K58" i="14"/>
  <c r="K309" i="14"/>
  <c r="K293" i="14"/>
  <c r="K231" i="14"/>
  <c r="K389" i="14"/>
  <c r="K449" i="14"/>
  <c r="K382" i="14"/>
  <c r="K276" i="14"/>
  <c r="K333" i="14"/>
  <c r="K30" i="14"/>
  <c r="K344" i="14"/>
  <c r="K488" i="14"/>
  <c r="M488" i="14" s="1"/>
  <c r="K199" i="14"/>
  <c r="M199" i="14" s="1"/>
  <c r="K406" i="14"/>
  <c r="M406" i="14" s="1"/>
  <c r="K408" i="14"/>
  <c r="M408" i="14" s="1"/>
  <c r="K104" i="14"/>
  <c r="M104" i="14" s="1"/>
  <c r="K374" i="14"/>
  <c r="M374" i="14" s="1"/>
  <c r="K455" i="14"/>
  <c r="M455" i="14" s="1"/>
  <c r="K152" i="14"/>
  <c r="M152" i="14" s="1"/>
  <c r="K319" i="14"/>
  <c r="M319" i="14" s="1"/>
  <c r="K172" i="14"/>
  <c r="K324" i="14"/>
  <c r="K180" i="14"/>
  <c r="K445" i="14"/>
  <c r="K109" i="14"/>
  <c r="K286" i="14"/>
  <c r="K93" i="14"/>
  <c r="K338" i="14"/>
  <c r="K435" i="14"/>
  <c r="K430" i="14"/>
  <c r="K461" i="14"/>
  <c r="K459" i="14"/>
  <c r="K40" i="14"/>
  <c r="K82" i="14"/>
  <c r="K326" i="14"/>
  <c r="K161" i="14"/>
  <c r="K349" i="14"/>
  <c r="K378" i="14"/>
  <c r="M378" i="14" s="1"/>
  <c r="K261" i="14"/>
  <c r="K220" i="14"/>
  <c r="K341" i="14"/>
  <c r="K287" i="14"/>
  <c r="K13" i="14"/>
  <c r="K244" i="14"/>
  <c r="K317" i="14"/>
  <c r="K69" i="14"/>
  <c r="K200" i="14"/>
  <c r="K45" i="14"/>
  <c r="K305" i="14"/>
  <c r="K46" i="14"/>
  <c r="K229" i="14"/>
  <c r="K100" i="14"/>
  <c r="K498" i="14"/>
  <c r="K328" i="14"/>
  <c r="K270" i="14"/>
  <c r="K34" i="14"/>
  <c r="K112" i="14"/>
  <c r="K368" i="14"/>
  <c r="K11" i="14"/>
  <c r="K225" i="14"/>
  <c r="K221" i="14"/>
  <c r="K117" i="14"/>
  <c r="K83" i="14"/>
  <c r="K448" i="14"/>
  <c r="K20" i="14"/>
  <c r="K81" i="14"/>
  <c r="K128" i="14"/>
  <c r="K481" i="14"/>
  <c r="K325" i="14"/>
  <c r="K494" i="14"/>
  <c r="K295" i="14"/>
  <c r="K163" i="14"/>
  <c r="K55" i="14"/>
  <c r="K414" i="14"/>
  <c r="M414" i="14" s="1"/>
  <c r="K237" i="14"/>
  <c r="M237" i="14" s="1"/>
  <c r="K342" i="14"/>
  <c r="M342" i="14" s="1"/>
  <c r="K219" i="14"/>
  <c r="M219" i="14" s="1"/>
  <c r="K490" i="14"/>
  <c r="M490" i="14" s="1"/>
  <c r="K451" i="14"/>
  <c r="M451" i="14" s="1"/>
  <c r="K410" i="14"/>
  <c r="M410" i="14" s="1"/>
  <c r="K51" i="14"/>
  <c r="M51" i="14" s="1"/>
  <c r="K10" i="14"/>
  <c r="M10" i="14" s="1"/>
  <c r="K256" i="14"/>
  <c r="K365" i="14"/>
  <c r="K254" i="14"/>
  <c r="K419" i="14"/>
  <c r="K366" i="14"/>
  <c r="K370" i="14"/>
  <c r="K264" i="14"/>
  <c r="K245" i="14"/>
  <c r="K501" i="14"/>
  <c r="K360" i="14"/>
  <c r="K387" i="14"/>
  <c r="K75" i="14"/>
  <c r="K114" i="14"/>
  <c r="M114" i="14" s="1"/>
  <c r="K420" i="14"/>
  <c r="M420" i="14" s="1"/>
  <c r="K42" i="14"/>
  <c r="M42" i="14" s="1"/>
  <c r="K251" i="14"/>
  <c r="K350" i="14"/>
  <c r="M350" i="14" s="1"/>
  <c r="K302" i="14"/>
  <c r="M302" i="14" s="1"/>
  <c r="K193" i="14"/>
  <c r="K377" i="14"/>
  <c r="K146" i="14"/>
  <c r="K28" i="14"/>
  <c r="K16" i="14"/>
  <c r="K283" i="14"/>
  <c r="K351" i="14"/>
  <c r="K79" i="14"/>
  <c r="M79" i="14" s="1"/>
  <c r="K92" i="14"/>
  <c r="K106" i="14"/>
  <c r="K61" i="14"/>
  <c r="K57" i="14"/>
  <c r="M57" i="14" s="1"/>
  <c r="K271" i="14"/>
  <c r="K248" i="14"/>
  <c r="K310" i="14"/>
  <c r="K257" i="14"/>
  <c r="M257" i="14" s="1"/>
  <c r="K203" i="14"/>
  <c r="K64" i="14"/>
  <c r="K499" i="14"/>
  <c r="K90" i="14"/>
  <c r="K27" i="14"/>
  <c r="K320" i="14"/>
  <c r="K267" i="14"/>
  <c r="K334" i="14"/>
  <c r="K263" i="14"/>
  <c r="K456" i="14"/>
  <c r="K134" i="14"/>
  <c r="K77" i="14"/>
  <c r="K206" i="14"/>
  <c r="K373" i="14"/>
  <c r="K240" i="14"/>
  <c r="K463" i="14"/>
  <c r="K482" i="14"/>
  <c r="K33" i="14"/>
  <c r="K469" i="14"/>
  <c r="M469" i="14" s="1"/>
  <c r="K336" i="14"/>
  <c r="M336" i="14" s="1"/>
  <c r="K503" i="14"/>
  <c r="M503" i="14" s="1"/>
  <c r="K246" i="14"/>
  <c r="M246" i="14" s="1"/>
  <c r="K343" i="14"/>
  <c r="M343" i="14" s="1"/>
  <c r="K215" i="14"/>
  <c r="M215" i="14" s="1"/>
  <c r="K242" i="14"/>
  <c r="M242" i="14" s="1"/>
  <c r="K405" i="14"/>
  <c r="M405" i="14" s="1"/>
  <c r="K363" i="14"/>
  <c r="M363" i="14" s="1"/>
  <c r="K6" i="14"/>
  <c r="M6" i="14" s="1"/>
  <c r="K210" i="14"/>
  <c r="K84" i="14"/>
  <c r="K396" i="14"/>
  <c r="K266" i="14"/>
  <c r="K285" i="14"/>
  <c r="K348" i="14"/>
  <c r="K7" i="14"/>
  <c r="K467" i="14"/>
  <c r="M467" i="14" s="1"/>
  <c r="K198" i="14"/>
  <c r="K195" i="14"/>
  <c r="K472" i="14"/>
  <c r="K183" i="14"/>
  <c r="K358" i="14"/>
  <c r="M358" i="14" s="1"/>
  <c r="K31" i="14"/>
  <c r="M31" i="14" s="1"/>
  <c r="K369" i="14"/>
  <c r="K297" i="14"/>
  <c r="K110" i="14"/>
  <c r="M110" i="14" s="1"/>
  <c r="K280" i="14"/>
  <c r="M280" i="14" s="1"/>
  <c r="K226" i="14"/>
  <c r="K70" i="14"/>
  <c r="K153" i="14"/>
  <c r="K217" i="14"/>
  <c r="K17" i="14"/>
  <c r="K167" i="14"/>
  <c r="K188" i="14"/>
  <c r="K393" i="14"/>
  <c r="K486" i="14"/>
  <c r="K52" i="14"/>
  <c r="M52" i="14" s="1"/>
  <c r="K47" i="14"/>
  <c r="K315" i="14"/>
  <c r="K159" i="14"/>
  <c r="K228" i="14"/>
  <c r="K330" i="14"/>
  <c r="K424" i="14"/>
  <c r="K465" i="14"/>
  <c r="K466" i="14"/>
  <c r="M466" i="14" s="1"/>
  <c r="K38" i="14"/>
  <c r="K29" i="14"/>
  <c r="K25" i="14"/>
  <c r="K492" i="14"/>
  <c r="M492" i="14" s="1"/>
  <c r="K162" i="14"/>
  <c r="K439" i="14"/>
  <c r="M439" i="14" s="1"/>
  <c r="K379" i="14"/>
  <c r="K413" i="14"/>
  <c r="K136" i="14"/>
  <c r="K423" i="14"/>
  <c r="K54" i="14"/>
  <c r="K103" i="14"/>
  <c r="K133" i="14"/>
  <c r="K74" i="14"/>
  <c r="K398" i="14"/>
  <c r="K116" i="14"/>
  <c r="K89" i="14"/>
  <c r="M89" i="14" s="1"/>
  <c r="K381" i="14"/>
  <c r="M381" i="14" s="1"/>
  <c r="K288" i="14"/>
  <c r="M288" i="14" s="1"/>
  <c r="K176" i="14"/>
  <c r="M176" i="14" s="1"/>
  <c r="K197" i="14"/>
  <c r="M197" i="14" s="1"/>
  <c r="K475" i="14"/>
  <c r="M475" i="14" s="1"/>
  <c r="K339" i="14"/>
  <c r="M339" i="14" s="1"/>
  <c r="K303" i="14"/>
  <c r="M303" i="14" s="1"/>
  <c r="K238" i="14"/>
  <c r="M238" i="14" s="1"/>
  <c r="K14" i="14"/>
  <c r="M14" i="14" s="1"/>
  <c r="K440" i="14"/>
  <c r="K468" i="14"/>
  <c r="K322" i="14"/>
  <c r="K464" i="14"/>
  <c r="K131" i="14"/>
  <c r="K331" i="14"/>
  <c r="K22" i="14"/>
  <c r="K361" i="14"/>
  <c r="K274" i="14"/>
  <c r="K236" i="14"/>
  <c r="K234" i="14"/>
  <c r="K476" i="14"/>
  <c r="M476" i="14" s="1"/>
  <c r="K485" i="14"/>
  <c r="K416" i="14"/>
  <c r="K417" i="14"/>
  <c r="M417" i="14" s="1"/>
  <c r="K415" i="14"/>
  <c r="M415" i="14" s="1"/>
  <c r="K41" i="14"/>
  <c r="K402" i="14"/>
  <c r="K160" i="14"/>
  <c r="K76" i="14"/>
  <c r="K282" i="14"/>
  <c r="K294" i="14"/>
  <c r="K178" i="14"/>
  <c r="M178" i="14" s="1"/>
  <c r="K491" i="14"/>
  <c r="K105" i="14"/>
  <c r="K102" i="14"/>
  <c r="K67" i="14"/>
  <c r="K275" i="14"/>
  <c r="K484" i="14"/>
  <c r="K278" i="14"/>
  <c r="K125" i="14"/>
  <c r="K446" i="14"/>
  <c r="K306" i="14"/>
  <c r="K201" i="14"/>
  <c r="K432" i="14"/>
  <c r="K397" i="14"/>
  <c r="K404" i="14"/>
  <c r="K111" i="14"/>
  <c r="M111" i="14" s="1"/>
  <c r="K489" i="14"/>
  <c r="K447" i="14"/>
  <c r="M447" i="14" s="1"/>
  <c r="K208" i="14"/>
  <c r="M208" i="14" s="1"/>
  <c r="K390" i="14"/>
  <c r="K422" i="14"/>
  <c r="K73" i="14"/>
  <c r="M73" i="14" s="1"/>
  <c r="K49" i="14"/>
  <c r="M49" i="14" s="1"/>
  <c r="K359" i="14"/>
  <c r="M359" i="14" s="1"/>
  <c r="K207" i="14"/>
  <c r="K68" i="14"/>
  <c r="M68" i="14" s="1"/>
  <c r="K277" i="14"/>
  <c r="K175" i="14"/>
  <c r="K127" i="14"/>
  <c r="K403" i="14"/>
  <c r="M403" i="14" s="1"/>
  <c r="K273" i="14"/>
  <c r="K143" i="14"/>
  <c r="M143" i="14" s="1"/>
  <c r="K335" i="14"/>
  <c r="M335" i="14" s="1"/>
  <c r="K168" i="14"/>
  <c r="M168" i="14" s="1"/>
  <c r="K158" i="14"/>
  <c r="M158" i="14" s="1"/>
  <c r="K181" i="14"/>
  <c r="M181" i="14" s="1"/>
  <c r="K388" i="14"/>
  <c r="M388" i="14" s="1"/>
  <c r="K123" i="14"/>
  <c r="M123" i="14" s="1"/>
  <c r="K354" i="14"/>
  <c r="M354" i="14" s="1"/>
  <c r="K12" i="14"/>
  <c r="M12" i="14" s="1"/>
  <c r="K129" i="14"/>
  <c r="K258" i="14"/>
  <c r="K222" i="14"/>
  <c r="K135" i="14"/>
  <c r="K126" i="14"/>
  <c r="K437" i="14"/>
  <c r="K18" i="14"/>
  <c r="K290" i="14"/>
  <c r="K151" i="14"/>
  <c r="M151" i="14" s="1"/>
  <c r="K458" i="14"/>
  <c r="K260" i="14"/>
  <c r="K304" i="14"/>
  <c r="K380" i="14"/>
  <c r="K367" i="14"/>
  <c r="M367" i="14" s="1"/>
  <c r="K157" i="14"/>
  <c r="K400" i="14"/>
  <c r="K156" i="14"/>
  <c r="K250" i="14"/>
  <c r="K78" i="14"/>
  <c r="M78" i="14" s="1"/>
  <c r="K115" i="14"/>
  <c r="K383" i="14"/>
  <c r="K395" i="14"/>
  <c r="K85" i="14"/>
  <c r="K392" i="14"/>
  <c r="M392" i="14" s="1"/>
  <c r="K462" i="14"/>
  <c r="K147" i="14"/>
  <c r="K37" i="14"/>
  <c r="K428" i="14"/>
  <c r="K154" i="14"/>
  <c r="K65" i="14"/>
  <c r="K194" i="14"/>
  <c r="K44" i="14"/>
  <c r="M44" i="14" s="1"/>
  <c r="K189" i="14"/>
  <c r="K473" i="14"/>
  <c r="K323" i="14"/>
  <c r="K314" i="14"/>
  <c r="K272" i="14"/>
  <c r="K313" i="14"/>
  <c r="K421" i="14"/>
  <c r="K478" i="14"/>
  <c r="K376" i="14"/>
  <c r="M376" i="14" s="1"/>
  <c r="K296" i="14"/>
  <c r="K356" i="14"/>
  <c r="K170" i="14"/>
  <c r="K407" i="14"/>
  <c r="K443" i="14"/>
  <c r="M443" i="14" s="1"/>
  <c r="K141" i="14"/>
  <c r="M141" i="14" s="1"/>
  <c r="K87" i="14"/>
  <c r="M87" i="14" s="1"/>
  <c r="K487" i="14"/>
  <c r="K86" i="14"/>
  <c r="K202" i="14"/>
  <c r="K15" i="14"/>
  <c r="K500" i="14"/>
  <c r="M500" i="14" s="1"/>
  <c r="K262" i="14"/>
  <c r="M262" i="14" s="1"/>
  <c r="K346" i="14"/>
  <c r="M346" i="14" s="1"/>
  <c r="K149" i="14"/>
  <c r="M149" i="14" s="1"/>
  <c r="K142" i="14"/>
  <c r="M142" i="14" s="1"/>
  <c r="K411" i="14"/>
  <c r="M411" i="14" s="1"/>
  <c r="K91" i="14"/>
  <c r="M91" i="14" s="1"/>
  <c r="K433" i="14"/>
  <c r="M433" i="14" s="1"/>
  <c r="K187" i="14"/>
  <c r="M187" i="14" s="1"/>
  <c r="K307" i="14"/>
  <c r="M307" i="14" s="1"/>
  <c r="K190" i="14"/>
  <c r="M190" i="14" s="1"/>
  <c r="K32" i="14"/>
  <c r="K279" i="14"/>
  <c r="K53" i="14"/>
  <c r="K119" i="14"/>
  <c r="K239" i="14"/>
  <c r="M239" i="14" s="1"/>
  <c r="K362" i="14"/>
  <c r="K235" i="14"/>
  <c r="M235" i="14" s="1"/>
  <c r="K164" i="14"/>
  <c r="K36" i="14"/>
  <c r="K409" i="14"/>
  <c r="M409" i="14" s="1"/>
  <c r="K327" i="14"/>
  <c r="K268" i="14"/>
  <c r="K24" i="14"/>
  <c r="K96" i="14"/>
  <c r="K179" i="14"/>
  <c r="K63" i="14"/>
  <c r="K204" i="14"/>
  <c r="M204" i="14" s="1"/>
  <c r="K496" i="14"/>
  <c r="M496" i="14" s="1"/>
  <c r="K209" i="14"/>
  <c r="K145" i="14"/>
  <c r="M145" i="14" s="1"/>
  <c r="K391" i="14"/>
  <c r="K436" i="14"/>
  <c r="M436" i="14" s="1"/>
  <c r="K253" i="14"/>
  <c r="M253" i="14" s="1"/>
  <c r="K329" i="14"/>
  <c r="M329" i="14" s="1"/>
  <c r="K427" i="14"/>
  <c r="K169" i="14"/>
  <c r="K399" i="14"/>
  <c r="K474" i="14"/>
  <c r="K345" i="14"/>
  <c r="K108" i="14"/>
  <c r="K243" i="14"/>
  <c r="K426" i="14"/>
  <c r="K259" i="14"/>
  <c r="K460" i="14"/>
  <c r="K218" i="14"/>
  <c r="K232" i="14"/>
  <c r="K72" i="14"/>
  <c r="K138" i="14"/>
  <c r="K493" i="14"/>
  <c r="M493" i="14" s="1"/>
  <c r="K353" i="14"/>
  <c r="K230" i="14"/>
  <c r="K62" i="14"/>
  <c r="M62" i="14" s="1"/>
  <c r="K71" i="14"/>
  <c r="K50" i="14"/>
  <c r="K352" i="14"/>
  <c r="K252" i="14"/>
  <c r="K233" i="14"/>
  <c r="K144" i="14"/>
  <c r="K224" i="14"/>
  <c r="M224" i="14" s="1"/>
  <c r="K454" i="14"/>
  <c r="K155" i="14"/>
  <c r="K122" i="14"/>
  <c r="M122" i="14" s="1"/>
  <c r="K173" i="14"/>
  <c r="M173" i="14" s="1"/>
  <c r="K434" i="14"/>
  <c r="M434" i="14" s="1"/>
  <c r="K502" i="14"/>
  <c r="M502" i="14" s="1"/>
  <c r="K311" i="14"/>
  <c r="M311" i="14" s="1"/>
  <c r="K431" i="14"/>
  <c r="M431" i="14" s="1"/>
  <c r="K182" i="14"/>
  <c r="M182" i="14" s="1"/>
  <c r="K269" i="14"/>
  <c r="M269" i="14" s="1"/>
  <c r="K292" i="14"/>
  <c r="M292" i="14" s="1"/>
  <c r="K56" i="14"/>
  <c r="K497" i="14"/>
  <c r="K375" i="14"/>
  <c r="K148" i="14"/>
  <c r="K372" i="14"/>
  <c r="K442" i="14"/>
  <c r="K347" i="14"/>
  <c r="K124" i="14"/>
  <c r="M124" i="14" s="1"/>
  <c r="K316" i="14"/>
  <c r="K453" i="14"/>
  <c r="K401" i="14"/>
  <c r="M401" i="14" s="1"/>
  <c r="K470" i="14"/>
  <c r="K385" i="14"/>
  <c r="K137" i="14"/>
  <c r="M137" i="14" s="1"/>
  <c r="K23" i="14"/>
  <c r="K284" i="14"/>
  <c r="K386" i="14"/>
  <c r="M386" i="14" s="1"/>
  <c r="K308" i="14"/>
  <c r="K212" i="14"/>
  <c r="K43" i="14"/>
  <c r="K477" i="14"/>
  <c r="M477" i="14" s="1"/>
  <c r="K450" i="14"/>
  <c r="K444" i="14"/>
  <c r="K418" i="14"/>
  <c r="K99" i="14"/>
  <c r="K139" i="14"/>
  <c r="M139" i="14" s="1"/>
  <c r="K255" i="14"/>
  <c r="M255" i="14" s="1"/>
  <c r="K281" i="14"/>
  <c r="K412" i="14"/>
  <c r="K364" i="14"/>
  <c r="K318" i="14"/>
  <c r="M318" i="14" s="1"/>
  <c r="K227" i="14"/>
  <c r="K150" i="14"/>
  <c r="K132" i="14"/>
  <c r="M132" i="14" s="1"/>
  <c r="K504" i="14"/>
  <c r="K452" i="14"/>
  <c r="K300" i="14"/>
  <c r="K337" i="14"/>
  <c r="K357" i="14"/>
  <c r="M357" i="14" s="1"/>
  <c r="K186" i="14"/>
  <c r="K441" i="14"/>
  <c r="K321" i="14"/>
  <c r="K95" i="14"/>
  <c r="K495" i="14"/>
  <c r="K80" i="14"/>
  <c r="K483" i="14"/>
  <c r="K438" i="14"/>
  <c r="M438" i="14" s="1"/>
  <c r="K249" i="14"/>
  <c r="M249" i="14" s="1"/>
  <c r="K241" i="14"/>
  <c r="K121" i="14"/>
  <c r="M121" i="14" s="1"/>
  <c r="K223" i="14"/>
  <c r="K213" i="14"/>
  <c r="M213" i="14" s="1"/>
  <c r="K214" i="14"/>
  <c r="K191" i="14"/>
  <c r="M191" i="14" s="1"/>
  <c r="K94" i="14"/>
  <c r="M94" i="14" s="1"/>
  <c r="K140" i="14"/>
  <c r="K384" i="14"/>
  <c r="K355" i="14"/>
  <c r="K59" i="14"/>
  <c r="K174" i="14"/>
  <c r="K97" i="14"/>
  <c r="K340" i="14"/>
  <c r="M340" i="14" s="1"/>
  <c r="K107" i="14"/>
  <c r="K394" i="14"/>
  <c r="K247" i="14"/>
  <c r="K371" i="14"/>
  <c r="K35" i="14"/>
  <c r="M35" i="14" s="1"/>
  <c r="K265" i="14"/>
  <c r="M265" i="14" s="1"/>
  <c r="K165" i="14"/>
  <c r="M165" i="14" s="1"/>
  <c r="K301" i="14"/>
  <c r="M301" i="14" s="1"/>
  <c r="K101" i="14"/>
  <c r="M101" i="14" s="1"/>
  <c r="K166" i="14"/>
  <c r="K205" i="14"/>
  <c r="K291" i="14"/>
  <c r="K332" i="14"/>
  <c r="K299" i="14"/>
  <c r="K192" i="14"/>
  <c r="K26" i="14"/>
  <c r="K425" i="14"/>
  <c r="K457" i="14"/>
  <c r="K480" i="14"/>
  <c r="K113" i="14"/>
  <c r="M113" i="14" s="1"/>
  <c r="K479" i="14"/>
  <c r="M479" i="14" s="1"/>
  <c r="K19" i="14"/>
  <c r="M19" i="14" s="1"/>
  <c r="K66" i="14"/>
  <c r="K184" i="14"/>
  <c r="K211" i="14"/>
  <c r="K60" i="14"/>
  <c r="M60" i="14" s="1"/>
  <c r="K88" i="14"/>
  <c r="M88" i="14" s="1"/>
  <c r="K171" i="14"/>
  <c r="K39" i="14"/>
  <c r="M39" i="14" s="1"/>
  <c r="K196" i="14"/>
  <c r="AD770" i="10" a="1"/>
  <c r="AD667" i="10" a="1"/>
  <c r="AD416" i="10" a="1"/>
  <c r="AD197" i="10" a="1"/>
  <c r="AD751" i="10" a="1"/>
  <c r="AD562" i="10" a="1"/>
  <c r="AD604" i="10" a="1"/>
  <c r="AD183" i="10" a="1"/>
  <c r="AD706" i="10" a="1"/>
  <c r="AD735" i="10" a="1"/>
  <c r="AD190" i="10" a="1"/>
  <c r="AD639" i="10" a="1"/>
  <c r="AD716" i="10" a="1"/>
  <c r="AD691" i="10" a="1"/>
  <c r="AD698" i="10" a="1"/>
  <c r="AD441" i="10" a="1"/>
  <c r="AD758" i="10" a="1"/>
  <c r="AD292" i="10" a="1"/>
  <c r="AD421" i="10" a="1"/>
  <c r="AD443" i="10" a="1"/>
  <c r="AD572" i="10" a="1"/>
  <c r="AD750" i="10" a="1"/>
  <c r="AD89" i="10" a="1"/>
  <c r="AD707" i="10" a="1"/>
  <c r="AD218" i="10" a="1"/>
  <c r="AD86" i="10" a="1"/>
  <c r="AD615" i="10" a="1"/>
  <c r="AD31" i="10" a="1"/>
  <c r="AD456" i="10" a="1"/>
  <c r="AD279" i="10" a="1"/>
  <c r="AD150" i="10" a="1"/>
  <c r="AD508" i="10" a="1"/>
  <c r="AD665" i="10" a="1"/>
  <c r="AD324" i="10" a="1"/>
  <c r="AD207" i="10" a="1"/>
  <c r="AD445" i="10" a="1"/>
  <c r="AD206" i="10" a="1"/>
  <c r="AD200" i="10" a="1"/>
  <c r="AD528" i="10" a="1"/>
  <c r="AD404" i="10" a="1"/>
  <c r="AD47" i="10" a="1"/>
  <c r="AD94" i="10" a="1"/>
  <c r="AD240" i="10" a="1"/>
  <c r="AD242" i="10" a="1"/>
  <c r="AD323" i="10" a="1"/>
  <c r="AD606" i="10" a="1"/>
  <c r="AD117" i="10" a="1"/>
  <c r="AD334" i="10" a="1"/>
  <c r="AD173" i="10" a="1"/>
  <c r="AD243" i="10" a="1"/>
  <c r="AD616" i="10" a="1"/>
  <c r="AD692" i="10" a="1"/>
  <c r="AD795" i="10" a="1"/>
  <c r="AD743" i="10" a="1"/>
  <c r="AD579" i="10" a="1"/>
  <c r="AD364" i="10" a="1"/>
  <c r="AD261" i="10" a="1"/>
  <c r="AD289" i="10" a="1"/>
  <c r="AD166" i="10" a="1"/>
  <c r="AD82" i="10" a="1"/>
  <c r="AD306" i="10" a="1"/>
  <c r="AD480" i="10" a="1"/>
  <c r="AD103" i="10" a="1"/>
  <c r="AD433" i="10" a="1"/>
  <c r="AD357" i="10" a="1"/>
  <c r="AD322" i="10" a="1"/>
  <c r="AD440" i="10" a="1"/>
  <c r="AD339" i="10" a="1"/>
  <c r="AD525" i="10" a="1"/>
  <c r="AD710" i="10" a="1"/>
  <c r="AD635" i="10" a="1"/>
  <c r="AD762" i="10" a="1"/>
  <c r="AD192" i="10" a="1"/>
  <c r="AD436" i="10" a="1"/>
  <c r="AD473" i="10" a="1"/>
  <c r="AD518" i="10" a="1"/>
  <c r="AD403" i="10" a="1"/>
  <c r="AD585" i="10" a="1"/>
  <c r="AD60" i="10" a="1"/>
  <c r="AD268" i="10" a="1"/>
  <c r="AD375" i="10" a="1"/>
  <c r="AD640" i="10" a="1"/>
  <c r="AD50" i="10" a="1"/>
  <c r="AD529" i="10" a="1"/>
  <c r="AD163" i="10" a="1"/>
  <c r="AD756" i="10" a="1"/>
  <c r="AD720" i="10" a="1"/>
  <c r="AD505" i="10" a="1"/>
  <c r="AD506" i="10" a="1"/>
  <c r="AD127" i="10" a="1"/>
  <c r="AD493" i="10" a="1"/>
  <c r="AD138" i="10" a="1"/>
  <c r="AD468" i="10" a="1"/>
  <c r="AD177" i="10" a="1"/>
  <c r="AD397" i="10" a="1"/>
  <c r="AD498" i="10" a="1"/>
  <c r="AD83" i="10" a="1"/>
  <c r="AD709" i="10" a="1"/>
  <c r="AD542" i="10" a="1"/>
  <c r="AD752" i="10" a="1"/>
  <c r="AD180" i="10" a="1"/>
  <c r="AD580" i="10" a="1"/>
  <c r="AD415" i="10" a="1"/>
  <c r="AD669" i="10" a="1"/>
  <c r="AD747" i="10" a="1"/>
  <c r="M273" i="14" l="1"/>
  <c r="M18" i="14"/>
  <c r="M131" i="14"/>
  <c r="M396" i="14"/>
  <c r="M65" i="14"/>
  <c r="M248" i="14"/>
  <c r="M243" i="14"/>
  <c r="M281" i="14"/>
  <c r="M313" i="14"/>
  <c r="M397" i="14"/>
  <c r="M424" i="14"/>
  <c r="M390" i="14"/>
  <c r="M9" i="14"/>
  <c r="M247" i="14"/>
  <c r="M72" i="14"/>
  <c r="M345" i="14"/>
  <c r="M314" i="14"/>
  <c r="M201" i="14"/>
  <c r="M228" i="14"/>
  <c r="M90" i="14"/>
  <c r="M289" i="14"/>
  <c r="M75" i="14"/>
  <c r="M86" i="14"/>
  <c r="M259" i="14"/>
  <c r="M32" i="14"/>
  <c r="M157" i="14"/>
  <c r="M195" i="14"/>
  <c r="M364" i="14"/>
  <c r="M169" i="14"/>
  <c r="M148" i="14"/>
  <c r="M194" i="14"/>
  <c r="M404" i="14"/>
  <c r="M398" i="14"/>
  <c r="M465" i="14"/>
  <c r="M240" i="14"/>
  <c r="M310" i="14"/>
  <c r="M128" i="14"/>
  <c r="M11" i="14"/>
  <c r="M229" i="14"/>
  <c r="M223" i="14"/>
  <c r="M251" i="14"/>
  <c r="M192" i="14"/>
  <c r="M174" i="14"/>
  <c r="M452" i="14"/>
  <c r="M43" i="14"/>
  <c r="M426" i="14"/>
  <c r="M63" i="14"/>
  <c r="M233" i="14"/>
  <c r="M275" i="14"/>
  <c r="M393" i="14"/>
  <c r="M283" i="14"/>
  <c r="M126" i="14"/>
  <c r="M322" i="14"/>
  <c r="M210" i="14"/>
  <c r="M369" i="14"/>
  <c r="M23" i="14"/>
  <c r="M71" i="14"/>
  <c r="M327" i="14"/>
  <c r="M296" i="14"/>
  <c r="M458" i="14"/>
  <c r="M361" i="14"/>
  <c r="M294" i="14"/>
  <c r="M70" i="14"/>
  <c r="M375" i="14"/>
  <c r="M130" i="14"/>
  <c r="M316" i="14"/>
  <c r="M56" i="14"/>
  <c r="M24" i="14"/>
  <c r="M170" i="14"/>
  <c r="M304" i="14"/>
  <c r="M236" i="14"/>
  <c r="M217" i="14"/>
  <c r="M26" i="14"/>
  <c r="M450" i="14"/>
  <c r="M482" i="14"/>
  <c r="M394" i="14"/>
  <c r="M256" i="14"/>
  <c r="M93" i="14"/>
  <c r="M332" i="14"/>
  <c r="M320" i="14"/>
  <c r="M321" i="14"/>
  <c r="M453" i="14"/>
  <c r="M138" i="14"/>
  <c r="M380" i="14"/>
  <c r="M422" i="14"/>
  <c r="M234" i="14"/>
  <c r="M162" i="14"/>
  <c r="M198" i="14"/>
  <c r="M140" i="14"/>
  <c r="M284" i="14"/>
  <c r="M17" i="14"/>
  <c r="M146" i="14"/>
  <c r="M261" i="14"/>
  <c r="M211" i="14"/>
  <c r="M107" i="14"/>
  <c r="M444" i="14"/>
  <c r="M209" i="14"/>
  <c r="M250" i="14"/>
  <c r="M423" i="14"/>
  <c r="M315" i="14"/>
  <c r="M33" i="14"/>
  <c r="M494" i="14"/>
  <c r="M449" i="14"/>
  <c r="M454" i="14"/>
  <c r="M487" i="14"/>
  <c r="M462" i="14"/>
  <c r="M207" i="14"/>
  <c r="M47" i="14"/>
  <c r="M92" i="14"/>
  <c r="M317" i="14"/>
  <c r="M80" i="14"/>
  <c r="M300" i="14"/>
  <c r="M412" i="14"/>
  <c r="M427" i="14"/>
  <c r="M278" i="14"/>
  <c r="M331" i="14"/>
  <c r="M266" i="14"/>
  <c r="M365" i="14"/>
  <c r="M55" i="14"/>
  <c r="M20" i="14"/>
  <c r="M40" i="14"/>
  <c r="M58" i="14"/>
  <c r="M82" i="14"/>
  <c r="M309" i="14"/>
  <c r="M97" i="14"/>
  <c r="M214" i="14"/>
  <c r="M299" i="14"/>
  <c r="M470" i="14"/>
  <c r="M353" i="14"/>
  <c r="M267" i="14"/>
  <c r="M326" i="14"/>
  <c r="M344" i="14"/>
  <c r="M293" i="14"/>
  <c r="M334" i="14"/>
  <c r="M368" i="14"/>
  <c r="M46" i="14"/>
  <c r="M155" i="14"/>
  <c r="M147" i="14"/>
  <c r="M491" i="14"/>
  <c r="M377" i="14"/>
  <c r="M325" i="14"/>
  <c r="M478" i="14"/>
  <c r="M244" i="14"/>
  <c r="M161" i="14"/>
  <c r="M456" i="14"/>
  <c r="M389" i="14"/>
  <c r="M164" i="14"/>
  <c r="M421" i="14"/>
  <c r="M166" i="14"/>
  <c r="M418" i="14"/>
  <c r="M50" i="14"/>
  <c r="M202" i="14"/>
  <c r="M277" i="14"/>
  <c r="M85" i="14"/>
  <c r="M37" i="14"/>
  <c r="M425" i="14"/>
  <c r="M399" i="14"/>
  <c r="M337" i="14"/>
  <c r="M442" i="14"/>
  <c r="M279" i="14"/>
  <c r="M156" i="14"/>
  <c r="M245" i="14"/>
  <c r="M150" i="14"/>
  <c r="M402" i="14"/>
  <c r="M28" i="14"/>
  <c r="M220" i="14"/>
  <c r="M54" i="14"/>
  <c r="M295" i="14"/>
  <c r="M382" i="14"/>
  <c r="M106" i="14"/>
  <c r="M69" i="14"/>
  <c r="M129" i="14"/>
  <c r="M22" i="14"/>
  <c r="M285" i="14"/>
  <c r="M254" i="14"/>
  <c r="M172" i="14"/>
  <c r="M372" i="14"/>
  <c r="M290" i="14"/>
  <c r="M416" i="14"/>
  <c r="M413" i="14"/>
  <c r="M183" i="14"/>
  <c r="M100" i="14"/>
  <c r="M185" i="14"/>
  <c r="M184" i="14"/>
  <c r="M117" i="14"/>
  <c r="M474" i="14"/>
  <c r="M483" i="14"/>
  <c r="M457" i="14"/>
  <c r="M385" i="14"/>
  <c r="M230" i="14"/>
  <c r="M36" i="14"/>
  <c r="M400" i="14"/>
  <c r="M484" i="14"/>
  <c r="M282" i="14"/>
  <c r="M486" i="14"/>
  <c r="M226" i="14"/>
  <c r="M351" i="14"/>
  <c r="M13" i="14"/>
  <c r="M153" i="14"/>
  <c r="M116" i="14"/>
  <c r="M231" i="14"/>
  <c r="M196" i="14"/>
  <c r="M59" i="14"/>
  <c r="M212" i="14"/>
  <c r="M179" i="14"/>
  <c r="M437" i="14"/>
  <c r="M464" i="14"/>
  <c r="M74" i="14"/>
  <c r="M84" i="14"/>
  <c r="M171" i="14"/>
  <c r="M291" i="14"/>
  <c r="M252" i="14"/>
  <c r="M108" i="14"/>
  <c r="M272" i="14"/>
  <c r="M127" i="14"/>
  <c r="M432" i="14"/>
  <c r="M67" i="14"/>
  <c r="M330" i="14"/>
  <c r="M188" i="14"/>
  <c r="M27" i="14"/>
  <c r="M271" i="14"/>
  <c r="M264" i="14"/>
  <c r="M112" i="14"/>
  <c r="M305" i="14"/>
  <c r="M109" i="14"/>
  <c r="M66" i="14"/>
  <c r="M463" i="14"/>
  <c r="M495" i="14"/>
  <c r="M144" i="14"/>
  <c r="M95" i="14"/>
  <c r="M395" i="14"/>
  <c r="M373" i="14"/>
  <c r="M81" i="14"/>
  <c r="M286" i="14"/>
  <c r="M30" i="14"/>
  <c r="M308" i="14"/>
  <c r="M497" i="14"/>
  <c r="M96" i="14"/>
  <c r="M407" i="14"/>
  <c r="M154" i="14"/>
  <c r="M205" i="14"/>
  <c r="M384" i="14"/>
  <c r="M99" i="14"/>
  <c r="M135" i="14"/>
  <c r="M468" i="14"/>
  <c r="M370" i="14"/>
  <c r="M448" i="14"/>
  <c r="M34" i="14"/>
  <c r="M459" i="14"/>
  <c r="M481" i="14"/>
  <c r="M118" i="14"/>
  <c r="M186" i="14"/>
  <c r="M227" i="14"/>
  <c r="M232" i="14"/>
  <c r="M268" i="14"/>
  <c r="M119" i="14"/>
  <c r="M356" i="14"/>
  <c r="M323" i="14"/>
  <c r="M260" i="14"/>
  <c r="M306" i="14"/>
  <c r="M105" i="14"/>
  <c r="M274" i="14"/>
  <c r="M25" i="14"/>
  <c r="M159" i="14"/>
  <c r="M134" i="14"/>
  <c r="M499" i="14"/>
  <c r="M61" i="14"/>
  <c r="M83" i="14"/>
  <c r="M270" i="14"/>
  <c r="M461" i="14"/>
  <c r="M216" i="14"/>
  <c r="M471" i="14"/>
  <c r="M193" i="14"/>
  <c r="M387" i="14"/>
  <c r="M349" i="14"/>
  <c r="M485" i="14"/>
  <c r="M379" i="14"/>
  <c r="M472" i="14"/>
  <c r="M501" i="14"/>
  <c r="M355" i="14"/>
  <c r="M16" i="14"/>
  <c r="M341" i="14"/>
  <c r="M160" i="14"/>
  <c r="M441" i="14"/>
  <c r="M391" i="14"/>
  <c r="M115" i="14"/>
  <c r="M103" i="14"/>
  <c r="M297" i="14"/>
  <c r="M77" i="14"/>
  <c r="M163" i="14"/>
  <c r="M445" i="14"/>
  <c r="M98" i="14"/>
  <c r="M200" i="14"/>
  <c r="M258" i="14"/>
  <c r="M348" i="14"/>
  <c r="M419" i="14"/>
  <c r="M324" i="14"/>
  <c r="M460" i="14"/>
  <c r="M189" i="14"/>
  <c r="M125" i="14"/>
  <c r="M38" i="14"/>
  <c r="M203" i="14"/>
  <c r="M498" i="14"/>
  <c r="M8" i="14"/>
  <c r="M312" i="14"/>
  <c r="M225" i="14"/>
  <c r="M338" i="14"/>
  <c r="M276" i="14"/>
  <c r="M504" i="14"/>
  <c r="M76" i="14"/>
  <c r="M287" i="14"/>
  <c r="M362" i="14"/>
  <c r="M133" i="14"/>
  <c r="M206" i="14"/>
  <c r="M333" i="14"/>
  <c r="M371" i="14"/>
  <c r="M383" i="14"/>
  <c r="M480" i="14"/>
  <c r="M241" i="14"/>
  <c r="M352" i="14"/>
  <c r="M15" i="14"/>
  <c r="M428" i="14"/>
  <c r="M175" i="14"/>
  <c r="M102" i="14"/>
  <c r="M167" i="14"/>
  <c r="M45" i="14"/>
  <c r="M440" i="14"/>
  <c r="M7" i="14"/>
  <c r="M366" i="14"/>
  <c r="M180" i="14"/>
  <c r="M222" i="14"/>
  <c r="M41" i="14"/>
  <c r="M347" i="14"/>
  <c r="M218" i="14"/>
  <c r="M53" i="14"/>
  <c r="M473" i="14"/>
  <c r="M446" i="14"/>
  <c r="M29" i="14"/>
  <c r="M64" i="14"/>
  <c r="M328" i="14"/>
  <c r="M430" i="14"/>
  <c r="M177" i="14"/>
  <c r="M120" i="14"/>
  <c r="M489" i="14"/>
  <c r="M136" i="14"/>
  <c r="M263" i="14"/>
  <c r="M221" i="14"/>
  <c r="M435" i="14"/>
  <c r="M360" i="14"/>
  <c r="AD127" i="10"/>
  <c r="AD735" i="10"/>
  <c r="AD440" i="10"/>
  <c r="AD334" i="10"/>
  <c r="AD518" i="10"/>
  <c r="AD445" i="10"/>
  <c r="AD436" i="10"/>
  <c r="AD292" i="10"/>
  <c r="AD756" i="10"/>
  <c r="AD240" i="10"/>
  <c r="AD542" i="10"/>
  <c r="AD357" i="10"/>
  <c r="AD397" i="10"/>
  <c r="AD416" i="10"/>
  <c r="AD364" i="10"/>
  <c r="AD339" i="10"/>
  <c r="AD750" i="10"/>
  <c r="AD579" i="10"/>
  <c r="AD243" i="10"/>
  <c r="AD572" i="10"/>
  <c r="AD268" i="10"/>
  <c r="AD60" i="10"/>
  <c r="AD138" i="10"/>
  <c r="AD242" i="10"/>
  <c r="AD506" i="10"/>
  <c r="AD528" i="10"/>
  <c r="AD691" i="10"/>
  <c r="AD606" i="10"/>
  <c r="AD83" i="10"/>
  <c r="AD324" i="10"/>
  <c r="AD751" i="10"/>
  <c r="AD89" i="10"/>
  <c r="AD762" i="10"/>
  <c r="AD669" i="10"/>
  <c r="AD493" i="10"/>
  <c r="AD525" i="10"/>
  <c r="AD50" i="10"/>
  <c r="AD508" i="10"/>
  <c r="AD752" i="10"/>
  <c r="AD404" i="10"/>
  <c r="AD456" i="10"/>
  <c r="AD207" i="10"/>
  <c r="AD758" i="10"/>
  <c r="AD173" i="10"/>
  <c r="AD306" i="10"/>
  <c r="AD443" i="10"/>
  <c r="AD709" i="10"/>
  <c r="AD580" i="10"/>
  <c r="AD639" i="10"/>
  <c r="AD716" i="10"/>
  <c r="AD505" i="10"/>
  <c r="AD747" i="10"/>
  <c r="AD192" i="10"/>
  <c r="AD706" i="10"/>
  <c r="AD710" i="10"/>
  <c r="AD720" i="10"/>
  <c r="AD82" i="10"/>
  <c r="AD529" i="10"/>
  <c r="AD421" i="10"/>
  <c r="AD707" i="10"/>
  <c r="AD743" i="10"/>
  <c r="AD473" i="10"/>
  <c r="AD667" i="10"/>
  <c r="AD177" i="10"/>
  <c r="AD150" i="10"/>
  <c r="AD166" i="10"/>
  <c r="AD163" i="10"/>
  <c r="AD261" i="10"/>
  <c r="AD468" i="10"/>
  <c r="AD197" i="10"/>
  <c r="AD795" i="10"/>
  <c r="AD441" i="10"/>
  <c r="AD279" i="10"/>
  <c r="AD289" i="10"/>
  <c r="AD117" i="10"/>
  <c r="AD47" i="10"/>
  <c r="AD103" i="10"/>
  <c r="AD640" i="10"/>
  <c r="AD616" i="10"/>
  <c r="AD562" i="10"/>
  <c r="AD770" i="10"/>
  <c r="AD183" i="10"/>
  <c r="AD200" i="10"/>
  <c r="AD415" i="10"/>
  <c r="AD433" i="10"/>
  <c r="AD480" i="10"/>
  <c r="AD498" i="10"/>
  <c r="AD635" i="10"/>
  <c r="AD665" i="10"/>
  <c r="AD403" i="10"/>
  <c r="AD180" i="10"/>
  <c r="AD206" i="10"/>
  <c r="AD190" i="10"/>
  <c r="AD698" i="10"/>
  <c r="AD322" i="10"/>
  <c r="AD94" i="10"/>
  <c r="AD323" i="10"/>
  <c r="AD585" i="10"/>
  <c r="AD86" i="10"/>
  <c r="AD615" i="10"/>
  <c r="AD604" i="10"/>
  <c r="AD31" i="10"/>
  <c r="AD692" i="10"/>
  <c r="AD218" i="10"/>
  <c r="AD375" i="10"/>
  <c r="M5" i="14"/>
  <c r="AD310" i="10" a="1"/>
  <c r="AD737" i="10" a="1"/>
  <c r="AD690" i="10" a="1"/>
  <c r="AD801" i="10" a="1"/>
  <c r="AD538" i="10" a="1"/>
  <c r="AD523" i="10" a="1"/>
  <c r="AD740" i="10" a="1"/>
  <c r="AD284" i="10" a="1"/>
  <c r="AD285" i="10" a="1"/>
  <c r="AD432" i="10" a="1"/>
  <c r="AD658" i="10" a="1"/>
  <c r="AD683" i="10" a="1"/>
  <c r="AD122" i="10" a="1"/>
  <c r="AD652" i="10" a="1"/>
  <c r="AD409" i="10" a="1"/>
  <c r="AD172" i="10" a="1"/>
  <c r="AD605" i="10" a="1"/>
  <c r="AD269" i="10" a="1"/>
  <c r="AD526" i="10" a="1"/>
  <c r="AD162" i="10" a="1"/>
  <c r="AD265" i="10" a="1"/>
  <c r="AD723" i="10" a="1"/>
  <c r="AD317" i="10" a="1"/>
  <c r="AD685" i="10" a="1"/>
  <c r="AD766" i="10" a="1"/>
  <c r="AD319" i="10" a="1"/>
  <c r="AD576" i="10" a="1"/>
  <c r="AD244" i="10" a="1"/>
  <c r="AD376" i="10" a="1"/>
  <c r="AD769" i="10" a="1"/>
  <c r="AD178" i="10" a="1"/>
  <c r="AD335" i="10" a="1"/>
  <c r="AD311" i="10" a="1"/>
  <c r="AD431" i="10" a="1"/>
  <c r="AD460" i="10" a="1"/>
  <c r="AD450" i="10" a="1"/>
  <c r="AD472" i="10" a="1"/>
  <c r="AD509" i="10" a="1"/>
  <c r="AD291" i="10" a="1"/>
  <c r="AD426" i="10" a="1"/>
  <c r="AD258" i="10" a="1"/>
  <c r="AD136" i="10" a="1"/>
  <c r="AD363" i="10" a="1"/>
  <c r="AD266" i="10" a="1"/>
  <c r="AD405" i="10" a="1"/>
  <c r="AD59" i="10" a="1"/>
  <c r="AD396" i="10" a="1"/>
  <c r="AD717" i="10" a="1"/>
  <c r="AD492" i="10" a="1"/>
  <c r="AD325" i="10" a="1"/>
  <c r="AD474" i="10" a="1"/>
  <c r="AD792" i="10" a="1"/>
  <c r="AD467" i="10" a="1"/>
  <c r="AD118" i="10" a="1"/>
  <c r="AD714" i="10" a="1"/>
  <c r="AD659" i="10" a="1"/>
  <c r="AD102" i="10" a="1"/>
  <c r="AD524" i="10" a="1"/>
  <c r="AD71" i="10" a="1"/>
  <c r="AD543" i="10" a="1"/>
  <c r="AD271" i="10" a="1"/>
  <c r="AD264" i="10" a="1"/>
  <c r="AD395" i="10" a="1"/>
  <c r="AD789" i="10" a="1"/>
  <c r="AD304" i="10" a="1"/>
  <c r="AD184" i="10" a="1"/>
  <c r="AD799" i="10" a="1"/>
  <c r="AD20" i="10" a="1"/>
  <c r="AD246" i="10" a="1"/>
  <c r="AD539" i="10" a="1"/>
  <c r="AD462" i="10" a="1"/>
  <c r="AD354" i="10" a="1"/>
  <c r="AD161" i="10" a="1"/>
  <c r="AD646" i="10" a="1"/>
  <c r="AD179" i="10" a="1"/>
  <c r="AD718" i="10" a="1"/>
  <c r="AD753" i="10" a="1"/>
  <c r="AD51" i="10" a="1"/>
  <c r="AD139" i="10" a="1"/>
  <c r="AD134" i="10" a="1"/>
  <c r="AD588" i="10" a="1"/>
  <c r="AD500" i="10" a="1"/>
  <c r="AD365" i="10" a="1"/>
  <c r="AD399" i="10" a="1"/>
  <c r="AD208" i="10" a="1"/>
  <c r="AD829" i="10" a="1"/>
  <c r="AD465" i="10" a="1"/>
  <c r="AD198" i="10" a="1"/>
  <c r="AD418" i="10" a="1"/>
  <c r="AD719" i="10" a="1"/>
  <c r="AD610" i="10" a="1"/>
  <c r="AD167" i="10" a="1"/>
  <c r="AD199" i="10" a="1"/>
  <c r="AD609" i="10" a="1"/>
  <c r="AD458" i="10" a="1"/>
  <c r="AD532" i="10" a="1"/>
  <c r="AD214" i="10" a="1"/>
  <c r="AD561" i="10" a="1"/>
  <c r="AD804" i="10" a="1"/>
  <c r="AD666" i="10" a="1"/>
  <c r="AD303" i="10" a="1"/>
  <c r="AD137" i="10" a="1"/>
  <c r="AD305" i="10" a="1"/>
  <c r="AD128" i="10" a="1"/>
  <c r="AD487" i="10" a="1"/>
  <c r="AD647" i="10" a="1"/>
  <c r="AD784" i="10" a="1"/>
  <c r="AD537" i="10" a="1"/>
  <c r="AD388" i="10" a="1"/>
  <c r="AD429" i="10" a="1"/>
  <c r="AD645" i="10" a="1"/>
  <c r="AD135" i="10" a="1"/>
  <c r="AD48" i="10" a="1"/>
  <c r="AD591" i="10" a="1"/>
  <c r="AD694" i="10" a="1"/>
  <c r="AD248" i="10" a="1"/>
  <c r="AD636" i="10" a="1"/>
  <c r="AD688" i="10" a="1"/>
  <c r="AD336" i="10" a="1"/>
  <c r="AD587" i="10" a="1"/>
  <c r="AD263" i="10" a="1"/>
  <c r="AD748" i="10" a="1"/>
  <c r="AD693" i="10" a="1"/>
  <c r="AD451" i="10" a="1"/>
  <c r="AD519" i="10" a="1"/>
  <c r="AD290" i="10" a="1"/>
  <c r="AD398" i="10" a="1"/>
  <c r="AD788" i="10" a="1"/>
  <c r="AD257" i="10" a="1"/>
  <c r="AD209" i="10" a="1"/>
  <c r="AD320" i="10" a="1"/>
  <c r="AD115" i="10" a="1"/>
  <c r="AD91" i="10" a="1"/>
  <c r="AD219" i="10" a="1"/>
  <c r="AD759" i="10" a="1"/>
  <c r="AD189" i="10" a="1"/>
  <c r="AD41" i="10" a="1"/>
  <c r="AD657" i="10" a="1"/>
  <c r="AD188" i="10" a="1"/>
  <c r="AD559" i="10" a="1"/>
  <c r="AD63" i="10" a="1"/>
  <c r="AD686" i="10" a="1"/>
  <c r="AD760" i="10" a="1"/>
  <c r="AD283" i="10" a="1"/>
  <c r="AD129" i="10" a="1"/>
  <c r="AD653" i="10" a="1"/>
  <c r="AD581" i="10" a="1"/>
  <c r="AD785" i="10" a="1"/>
  <c r="AD684" i="10" a="1"/>
  <c r="AD708" i="10" a="1"/>
  <c r="AD125" i="10" a="1"/>
  <c r="AD321" i="10" a="1"/>
  <c r="AD497" i="10" a="1"/>
  <c r="AD738" i="10" a="1"/>
  <c r="AD552" i="10" a="1"/>
  <c r="AD689" i="10" a="1"/>
  <c r="AD578" i="10" a="1"/>
  <c r="AD577" i="10" a="1"/>
  <c r="AD130" i="10" a="1"/>
  <c r="AD43" i="10" a="1"/>
  <c r="AD705" i="10" a="1"/>
  <c r="AD569" i="10" a="1"/>
  <c r="AD757" i="10" a="1"/>
  <c r="AD715" i="10" a="1"/>
  <c r="AD164" i="10" a="1"/>
  <c r="AD88" i="10" a="1"/>
  <c r="AD171" i="10" a="1"/>
  <c r="AD302" i="10" a="1"/>
  <c r="AD749" i="10" a="1"/>
  <c r="AD420" i="10" a="1"/>
  <c r="AD470" i="10" a="1"/>
  <c r="AD249" i="10" a="1"/>
  <c r="AD174" i="10" a="1"/>
  <c r="AD140" i="10" a="1"/>
  <c r="AD755" i="10" a="1"/>
  <c r="AD272" i="10" a="1"/>
  <c r="AD582" i="10" a="1"/>
  <c r="AD793" i="10" a="1"/>
  <c r="AD566" i="10" a="1"/>
  <c r="AD361" i="10" a="1"/>
  <c r="AD727" i="10" a="1"/>
  <c r="AD116" i="10" a="1"/>
  <c r="AD655" i="10" a="1"/>
  <c r="AD316" i="10" a="1"/>
  <c r="AD695" i="10" a="1"/>
  <c r="AD637" i="10" a="1"/>
  <c r="AD42" i="10" a="1"/>
  <c r="AD761" i="10" a="1"/>
  <c r="AD419" i="10" a="1"/>
  <c r="AD270" i="10" a="1"/>
  <c r="AD540" i="10" a="1"/>
  <c r="AD210" i="10" a="1"/>
  <c r="AD634" i="10" a="1"/>
  <c r="AD72" i="10" a="1"/>
  <c r="AD231" i="10" a="1"/>
  <c r="AD642" i="10" a="1"/>
  <c r="AD90" i="10" a="1"/>
  <c r="AD201" i="10" a="1"/>
  <c r="AD729" i="10" a="1"/>
  <c r="AD408" i="10" a="1"/>
  <c r="AD831" i="10" a="1"/>
  <c r="AD315" i="10" a="1"/>
  <c r="AD560" i="10" a="1"/>
  <c r="AD486" i="10" a="1"/>
  <c r="AD633" i="10" a="1"/>
  <c r="AD196" i="10" a="1"/>
  <c r="AD649" i="10" a="1"/>
  <c r="AD389" i="10" a="1"/>
  <c r="AD288" i="10" a="1"/>
  <c r="AD830" i="10" a="1"/>
  <c r="AD449" i="10" a="1"/>
  <c r="AD802" i="10" a="1"/>
  <c r="AD583" i="10" a="1"/>
  <c r="AD724" i="10" a="1"/>
  <c r="AD254" i="10" a="1"/>
  <c r="AD700" i="10" a="1"/>
  <c r="AD457" i="10" a="1"/>
  <c r="AD318" i="10" a="1"/>
  <c r="AD427" i="10" a="1"/>
  <c r="AD141" i="10" a="1"/>
  <c r="AD459" i="10" a="1"/>
  <c r="AD282" i="10" a="1"/>
  <c r="AD340" i="10" a="1"/>
  <c r="AD471" i="10" a="1"/>
  <c r="AD754" i="10" a="1"/>
  <c r="AD203" i="10" a="1"/>
  <c r="AD381" i="10" a="1"/>
  <c r="AD764" i="10" a="1"/>
  <c r="AD195" i="10" a="1"/>
  <c r="AD380" i="10" a="1"/>
  <c r="AD660" i="10" a="1"/>
  <c r="AD531" i="10" a="1"/>
  <c r="AD721" i="10" a="1"/>
  <c r="AD631" i="10" a="1"/>
  <c r="AD170" i="10" a="1"/>
  <c r="AD241" i="10" a="1"/>
  <c r="AD87" i="10" a="1"/>
  <c r="AD194" i="10" a="1"/>
  <c r="AD632" i="10" a="1"/>
  <c r="AD643" i="10" a="1"/>
  <c r="AD794" i="10" a="1"/>
  <c r="AD273" i="10" a="1"/>
  <c r="AD736" i="10" a="1"/>
  <c r="AD362" i="10" a="1"/>
  <c r="AD551" i="10" a="1"/>
  <c r="AD78" i="10" a="1"/>
  <c r="AD353" i="10" a="1"/>
  <c r="AD93" i="10" a="1"/>
  <c r="AD828" i="10" a="1"/>
  <c r="AD774" i="10" a="1"/>
  <c r="AD239" i="10" a="1"/>
  <c r="AD522" i="10" a="1"/>
  <c r="AD767" i="10" a="1"/>
  <c r="AD213" i="10" a="1"/>
  <c r="AD400" i="10" a="1"/>
  <c r="AD372" i="10" a="1"/>
  <c r="AD181" i="10" a="1"/>
  <c r="AD573" i="10" a="1"/>
  <c r="AD373" i="10" a="1"/>
  <c r="AD800" i="10" a="1"/>
  <c r="AD481" i="10" a="1"/>
  <c r="AD356" i="10" a="1"/>
  <c r="AD264" i="10" l="1"/>
  <c r="AD524" i="10"/>
  <c r="AD302" i="10"/>
  <c r="AD90" i="10"/>
  <c r="AD122" i="10"/>
  <c r="AD249" i="10"/>
  <c r="AD465" i="10"/>
  <c r="AD78" i="10"/>
  <c r="AD325" i="10"/>
  <c r="AD788" i="10"/>
  <c r="AD689" i="10"/>
  <c r="AD538" i="10"/>
  <c r="AD715" i="10"/>
  <c r="AD273" i="10"/>
  <c r="AD285" i="10"/>
  <c r="AD118" i="10"/>
  <c r="AD365" i="10"/>
  <c r="AD43" i="10"/>
  <c r="AD139" i="10"/>
  <c r="AD194" i="10"/>
  <c r="AD321" i="10"/>
  <c r="AD652" i="10"/>
  <c r="AD540" i="10"/>
  <c r="AD792" i="10"/>
  <c r="AD573" i="10"/>
  <c r="AD523" i="10"/>
  <c r="AD754" i="10"/>
  <c r="AD646" i="10"/>
  <c r="AD181" i="10"/>
  <c r="AD459" i="10"/>
  <c r="AD48" i="10"/>
  <c r="AD450" i="10"/>
  <c r="AD472" i="10"/>
  <c r="AD737" i="10"/>
  <c r="AD408" i="10"/>
  <c r="AD304" i="10"/>
  <c r="AD588" i="10"/>
  <c r="AD87" i="10"/>
  <c r="AD399" i="10"/>
  <c r="AD659" i="10"/>
  <c r="AD642" i="10"/>
  <c r="AD271" i="10"/>
  <c r="AD266" i="10"/>
  <c r="AD161" i="10"/>
  <c r="AD116" i="10"/>
  <c r="AD802" i="10"/>
  <c r="AD769" i="10"/>
  <c r="AD270" i="10"/>
  <c r="AD829" i="10"/>
  <c r="AD246" i="10"/>
  <c r="AD789" i="10"/>
  <c r="AD649" i="10"/>
  <c r="AD59" i="10"/>
  <c r="AD457" i="10"/>
  <c r="AD581" i="10"/>
  <c r="AD125" i="10"/>
  <c r="AD213" i="10"/>
  <c r="AD577" i="10"/>
  <c r="AD130" i="10"/>
  <c r="AD462" i="10"/>
  <c r="AD760" i="10"/>
  <c r="AD336" i="10"/>
  <c r="AD167" i="10"/>
  <c r="AD793" i="10"/>
  <c r="AD578" i="10"/>
  <c r="AD738" i="10"/>
  <c r="AD804" i="10"/>
  <c r="AD201" i="10"/>
  <c r="AD335" i="10"/>
  <c r="AD140" i="10"/>
  <c r="AD196" i="10"/>
  <c r="AD684" i="10"/>
  <c r="AD189" i="10"/>
  <c r="AD576" i="10"/>
  <c r="AD519" i="10"/>
  <c r="AD283" i="10"/>
  <c r="AD729" i="10"/>
  <c r="AD72" i="10"/>
  <c r="AD497" i="10"/>
  <c r="AD128" i="10"/>
  <c r="AD305" i="10"/>
  <c r="AD736" i="10"/>
  <c r="AD500" i="10"/>
  <c r="AD645" i="10"/>
  <c r="AD427" i="10"/>
  <c r="AD666" i="10"/>
  <c r="AD587" i="10"/>
  <c r="AD310" i="10"/>
  <c r="AD381" i="10"/>
  <c r="AD559" i="10"/>
  <c r="AD685" i="10"/>
  <c r="AD757" i="10"/>
  <c r="AD354" i="10"/>
  <c r="AD471" i="10"/>
  <c r="AD317" i="10"/>
  <c r="AD219" i="10"/>
  <c r="AD724" i="10"/>
  <c r="AD178" i="10"/>
  <c r="AD102" i="10"/>
  <c r="AD426" i="10"/>
  <c r="AD210" i="10"/>
  <c r="AD690" i="10"/>
  <c r="AD398" i="10"/>
  <c r="AD714" i="10"/>
  <c r="AD658" i="10"/>
  <c r="AD214" i="10"/>
  <c r="AD522" i="10"/>
  <c r="AD552" i="10"/>
  <c r="AD657" i="10"/>
  <c r="AD188" i="10"/>
  <c r="AD537" i="10"/>
  <c r="AD91" i="10"/>
  <c r="AD828" i="10"/>
  <c r="AD561" i="10"/>
  <c r="AD282" i="10"/>
  <c r="AD694" i="10"/>
  <c r="AD203" i="10"/>
  <c r="AD566" i="10"/>
  <c r="AD539" i="10"/>
  <c r="AD693" i="10"/>
  <c r="AD288" i="10"/>
  <c r="AD171" i="10"/>
  <c r="AD320" i="10"/>
  <c r="AD269" i="10"/>
  <c r="AD400" i="10"/>
  <c r="AD633" i="10"/>
  <c r="AD164" i="10"/>
  <c r="AD209" i="10"/>
  <c r="AD583" i="10"/>
  <c r="AD363" i="10"/>
  <c r="AD315" i="10"/>
  <c r="AD764" i="10"/>
  <c r="AD631" i="10"/>
  <c r="AD115" i="10"/>
  <c r="AD135" i="10"/>
  <c r="AD460" i="10"/>
  <c r="AD526" i="10"/>
  <c r="AD395" i="10"/>
  <c r="AD380" i="10"/>
  <c r="AD93" i="10"/>
  <c r="AD632" i="10"/>
  <c r="AD420" i="10"/>
  <c r="AD170" i="10"/>
  <c r="AD799" i="10"/>
  <c r="AD509" i="10"/>
  <c r="AD543" i="10"/>
  <c r="AD431" i="10"/>
  <c r="AD141" i="10"/>
  <c r="AD532" i="10"/>
  <c r="AD458" i="10"/>
  <c r="AD284" i="10"/>
  <c r="AD419" i="10"/>
  <c r="AD759" i="10"/>
  <c r="AD129" i="10"/>
  <c r="AD239" i="10"/>
  <c r="AD405" i="10"/>
  <c r="AD451" i="10"/>
  <c r="AD531" i="10"/>
  <c r="AD265" i="10"/>
  <c r="AD801" i="10"/>
  <c r="AD830" i="10"/>
  <c r="AD353" i="10"/>
  <c r="AD340" i="10"/>
  <c r="AD199" i="10"/>
  <c r="AD258" i="10"/>
  <c r="AD51" i="10"/>
  <c r="AD609" i="10"/>
  <c r="AD318" i="10"/>
  <c r="AD467" i="10"/>
  <c r="AD634" i="10"/>
  <c r="AD487" i="10"/>
  <c r="AD470" i="10"/>
  <c r="AD134" i="10"/>
  <c r="AD162" i="10"/>
  <c r="AD740" i="10"/>
  <c r="AD784" i="10"/>
  <c r="AD244" i="10"/>
  <c r="AD376" i="10"/>
  <c r="AD785" i="10"/>
  <c r="AD721" i="10"/>
  <c r="AD719" i="10"/>
  <c r="AD241" i="10"/>
  <c r="AD195" i="10"/>
  <c r="AD429" i="10"/>
  <c r="AD362" i="10"/>
  <c r="AD137" i="10"/>
  <c r="AD636" i="10"/>
  <c r="AD396" i="10"/>
  <c r="AD231" i="10"/>
  <c r="AD388" i="10"/>
  <c r="AD647" i="10"/>
  <c r="AD316" i="10"/>
  <c r="AD254" i="10"/>
  <c r="AD683" i="10"/>
  <c r="AD582" i="10"/>
  <c r="AD653" i="10"/>
  <c r="AD303" i="10"/>
  <c r="AD257" i="10"/>
  <c r="AD643" i="10"/>
  <c r="AD486" i="10"/>
  <c r="AD749" i="10"/>
  <c r="AD700" i="10"/>
  <c r="AD311" i="10"/>
  <c r="AD389" i="10"/>
  <c r="AD263" i="10"/>
  <c r="AD319" i="10"/>
  <c r="AD800" i="10"/>
  <c r="AD418" i="10"/>
  <c r="AD172" i="10"/>
  <c r="AD688" i="10"/>
  <c r="AD449" i="10"/>
  <c r="AD361" i="10"/>
  <c r="AD705" i="10"/>
  <c r="AD637" i="10"/>
  <c r="AD551" i="10"/>
  <c r="AD708" i="10"/>
  <c r="AD774" i="10"/>
  <c r="AD560" i="10"/>
  <c r="AD474" i="10"/>
  <c r="AD655" i="10"/>
  <c r="AD291" i="10"/>
  <c r="AD71" i="10"/>
  <c r="AD42" i="10"/>
  <c r="AD409" i="10"/>
  <c r="AD748" i="10"/>
  <c r="AD718" i="10"/>
  <c r="AD373" i="10"/>
  <c r="AD695" i="10"/>
  <c r="AD174" i="10"/>
  <c r="AD272" i="10"/>
  <c r="AD660" i="10"/>
  <c r="AD179" i="10"/>
  <c r="AD372" i="10"/>
  <c r="AD831" i="10"/>
  <c r="AD766" i="10"/>
  <c r="AD591" i="10"/>
  <c r="AD686" i="10"/>
  <c r="AD198" i="10"/>
  <c r="AD136" i="10"/>
  <c r="AD610" i="10"/>
  <c r="AD727" i="10"/>
  <c r="AD492" i="10"/>
  <c r="AD794" i="10"/>
  <c r="AD63" i="10"/>
  <c r="AD481" i="10"/>
  <c r="AD248" i="10"/>
  <c r="AD41" i="10"/>
  <c r="AD723" i="10"/>
  <c r="AD755" i="10"/>
  <c r="AD767" i="10"/>
  <c r="AD432" i="10"/>
  <c r="AD208" i="10"/>
  <c r="AD88" i="10"/>
  <c r="AD356" i="10"/>
  <c r="AD605" i="10"/>
  <c r="AD761" i="10"/>
  <c r="AD184" i="10"/>
  <c r="AD290" i="10"/>
  <c r="AD753" i="10"/>
  <c r="AD717" i="10"/>
  <c r="AD569" i="10"/>
  <c r="AD20" i="10"/>
</calcChain>
</file>

<file path=xl/comments1.xml><?xml version="1.0" encoding="utf-8"?>
<comments xmlns="http://schemas.openxmlformats.org/spreadsheetml/2006/main">
  <authors>
    <author>坂下 健郎</author>
  </authors>
  <commentList>
    <comment ref="T1" authorId="0" shapeId="0">
      <text>
        <r>
          <rPr>
            <b/>
            <sz val="18"/>
            <color indexed="81"/>
            <rFont val="MS P ゴシック"/>
            <family val="3"/>
            <charset val="128"/>
          </rPr>
          <t>坂下 健郎:</t>
        </r>
        <r>
          <rPr>
            <sz val="18"/>
            <color indexed="81"/>
            <rFont val="MS P ゴシック"/>
            <family val="3"/>
            <charset val="128"/>
          </rPr>
          <t xml:space="preserve">
0:名前も薬価も合わない
1:完全一致
2: 薬価一致。名前も大体あってるのであってるだろう
3: 名前だけ大体あってそう
10：非採用
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<sst xmlns="http://schemas.openxmlformats.org/spreadsheetml/2006/main" count="19747" uniqueCount="5437">
  <si>
    <t>品名</t>
  </si>
  <si>
    <t>新単位薬価</t>
  </si>
  <si>
    <t>容量</t>
  </si>
  <si>
    <t>メーカー</t>
  </si>
  <si>
    <t>単位数量</t>
  </si>
  <si>
    <t>薬価単位</t>
  </si>
  <si>
    <t>包装形態</t>
  </si>
  <si>
    <t>分類</t>
  </si>
  <si>
    <t>007　ﾂﾑﾗ　ハチミジオウガン</t>
  </si>
  <si>
    <t>メディセオ</t>
  </si>
  <si>
    <t/>
  </si>
  <si>
    <t>2.5ｇｘ189</t>
  </si>
  <si>
    <t>ツムラ</t>
  </si>
  <si>
    <t>ｇ</t>
  </si>
  <si>
    <t>粉</t>
  </si>
  <si>
    <t>5.2</t>
  </si>
  <si>
    <t>2.5ｇｘ42</t>
  </si>
  <si>
    <t>012　ﾂﾑﾗ　ｻｲｺｶﾘｭｳｺﾂﾎﾞﾚｲﾄｳ</t>
  </si>
  <si>
    <t>g</t>
  </si>
  <si>
    <t>016　ﾂﾑﾗ　ハンゲコウボクトウ</t>
  </si>
  <si>
    <t>017 ﾂﾑﾗ　ｺﾞﾚｲｻﾝ</t>
  </si>
  <si>
    <t>019　ツムラ　ショウセイリュウトウ</t>
  </si>
  <si>
    <t>3ｇX42</t>
  </si>
  <si>
    <t>043 ツムラ　リツクンシトウ</t>
  </si>
  <si>
    <t>048　ﾂﾑﾗ　ｼﾞｭｳｾﾞﾝﾀｲﾎﾄｳ</t>
  </si>
  <si>
    <t>2.5ｇｘ189包</t>
  </si>
  <si>
    <t>054 ﾂﾑﾗ ﾖｸｶﾝｻﾝ</t>
  </si>
  <si>
    <t>2.5ｇX189</t>
  </si>
  <si>
    <t>062 ﾂﾑﾗ 　ﾎﾞｳﾌｳﾂｳｼﾖｳｻﾝ</t>
  </si>
  <si>
    <t>068　ﾂﾑﾗ　ｼｬｸﾔｸｶﾝｿﾞｳﾄｳ</t>
  </si>
  <si>
    <t>083 ﾂﾑﾗ ﾖｸｶﾝｻﾝｶﾁﾝﾋﾟﾊﾝｹﾞ</t>
  </si>
  <si>
    <t>100 ﾂﾑﾗ ﾀﾞｲｹﾝﾁﾕｳﾄｳ</t>
  </si>
  <si>
    <t>108　ツムラ　ニンジンヨウエイトウ</t>
  </si>
  <si>
    <t>3ｇｘ42包</t>
  </si>
  <si>
    <t>112　ツムラ　チョレイトウゴウシモットウ</t>
  </si>
  <si>
    <t>25ｍｇｱﾘﾅﾐﾝ F糖衣錠</t>
  </si>
  <si>
    <t>100Ｔ</t>
  </si>
  <si>
    <t>武田薬品工業</t>
  </si>
  <si>
    <t>錠</t>
  </si>
  <si>
    <t>PTP</t>
  </si>
  <si>
    <t>3.1.2</t>
  </si>
  <si>
    <t>ＥＫ１　葛根湯エキス細粒</t>
  </si>
  <si>
    <t>2.5ｇ×294</t>
  </si>
  <si>
    <t>クラシエ</t>
  </si>
  <si>
    <t>アルフレッサ</t>
  </si>
  <si>
    <t>EK114　柴苓湯　　　　　　　　　　　</t>
  </si>
  <si>
    <t>2.7ｇ×２９４</t>
  </si>
  <si>
    <t>EK15　黄連解毒湯エキス細粒</t>
  </si>
  <si>
    <t>2ｇｘ42包</t>
  </si>
  <si>
    <t>EK19　小青竜湯エキス細粒</t>
  </si>
  <si>
    <t>ＥＫ24　加味逍遥散料エキス細粒</t>
  </si>
  <si>
    <t>ＥＫ40　猪苓湯エキス細粒</t>
  </si>
  <si>
    <t>EK41　補中益気湯エキス細粒</t>
  </si>
  <si>
    <t>2.5ｇｘ294</t>
  </si>
  <si>
    <t>EPLカプセル250ｍｇ　販売中止</t>
  </si>
  <si>
    <t>４００Ｐ</t>
  </si>
  <si>
    <t>アルフレッサファーマ</t>
  </si>
  <si>
    <t>cap</t>
  </si>
  <si>
    <t>ＰＴＰ</t>
  </si>
  <si>
    <t>2.1.8</t>
  </si>
  <si>
    <t>SPトローチ0.25ｍｇ「明治」</t>
  </si>
  <si>
    <t>1200T</t>
  </si>
  <si>
    <t>meijiseika</t>
  </si>
  <si>
    <t>2.3.9</t>
  </si>
  <si>
    <t>T72　ヨクイニンエキス錠「コタロー」</t>
  </si>
  <si>
    <t>126Tx10</t>
  </si>
  <si>
    <t>小太郎漢方</t>
  </si>
  <si>
    <t>バラ</t>
  </si>
  <si>
    <t>アーチスト錠1.25ｍｇ</t>
  </si>
  <si>
    <t>100T</t>
  </si>
  <si>
    <t>第一三共</t>
  </si>
  <si>
    <t>KSK</t>
  </si>
  <si>
    <t>2.1.4</t>
  </si>
  <si>
    <t>アイファガン点眼液0.1％</t>
  </si>
  <si>
    <t>5ｍｌｘ5</t>
  </si>
  <si>
    <t>ｍｌ</t>
  </si>
  <si>
    <t>1.3.1</t>
  </si>
  <si>
    <t>アウィクリ注 フレックスタッチ 総量300単位</t>
  </si>
  <si>
    <t>0.43ｍｌｘ2kit</t>
  </si>
  <si>
    <t>ノボノルディスク</t>
  </si>
  <si>
    <t>kit</t>
  </si>
  <si>
    <t>2.4.9</t>
  </si>
  <si>
    <t>アキネトン細粒1％</t>
  </si>
  <si>
    <t>100ｇ</t>
  </si>
  <si>
    <t>住友ファーマ</t>
  </si>
  <si>
    <t>1.1.6</t>
  </si>
  <si>
    <t>アキネトン注射液５ｍｇ　　　　　　　　　</t>
  </si>
  <si>
    <t>１ｍＬ×5０Ａ</t>
  </si>
  <si>
    <t>A</t>
  </si>
  <si>
    <t>アクアチムクリーム1%</t>
  </si>
  <si>
    <t>スズケン</t>
  </si>
  <si>
    <t>10ｇX10</t>
  </si>
  <si>
    <t>大塚製薬</t>
  </si>
  <si>
    <t>2.6.3</t>
  </si>
  <si>
    <t>アクチット輸液　　　　　　　　　　　　　　</t>
  </si>
  <si>
    <t>500ｍｌｘ20袋</t>
  </si>
  <si>
    <t>扶桑薬品</t>
  </si>
  <si>
    <t>袋</t>
  </si>
  <si>
    <t>3.3.1</t>
  </si>
  <si>
    <t>アクトシン軟膏３％</t>
  </si>
  <si>
    <t>30ｇ</t>
  </si>
  <si>
    <t>マルホ</t>
  </si>
  <si>
    <t>2.6.9</t>
  </si>
  <si>
    <t>アザルフィジンＥＮ錠500ｍｇ</t>
  </si>
  <si>
    <t>ファイザー</t>
  </si>
  <si>
    <t>6.2.1</t>
  </si>
  <si>
    <t>アシクロビル点滴静注用250ｍｇ「サワイ」</t>
  </si>
  <si>
    <t>10V</t>
  </si>
  <si>
    <t>沢井製薬</t>
  </si>
  <si>
    <t>東邦</t>
  </si>
  <si>
    <t>V</t>
  </si>
  <si>
    <t>6.2.5</t>
  </si>
  <si>
    <t>アジスロマイシン錠250ｍｇ「ﾄｰﾜ」</t>
  </si>
  <si>
    <t>60T</t>
  </si>
  <si>
    <t>東和薬品</t>
  </si>
  <si>
    <t>6.1.4</t>
  </si>
  <si>
    <t>アジルサルタンOD錠20ｍｇ「サワイ」</t>
  </si>
  <si>
    <t>200T</t>
  </si>
  <si>
    <t>アスコルビン酸注500ｍｇ「イセイ」　</t>
  </si>
  <si>
    <t>2ｍｌｘ50Ａ</t>
  </si>
  <si>
    <t>愛知イセイ</t>
  </si>
  <si>
    <t>3.1.4</t>
  </si>
  <si>
    <t>アスコルビン酸注射液500ｍｇ「トーワ」　　</t>
  </si>
  <si>
    <t>2ｍｌｘ1００Ａ</t>
  </si>
  <si>
    <t>アズノール軟膏0.033%</t>
  </si>
  <si>
    <t>20ｇｘ10</t>
  </si>
  <si>
    <t>日本新薬</t>
  </si>
  <si>
    <t>10ｇ</t>
  </si>
  <si>
    <t>2.6.4</t>
  </si>
  <si>
    <t>アスパラ-CA錠200</t>
  </si>
  <si>
    <t>ニプロES</t>
  </si>
  <si>
    <t>3.2.1</t>
  </si>
  <si>
    <t>500Ｔ</t>
  </si>
  <si>
    <t>ニプロＥＳ</t>
  </si>
  <si>
    <t>アスパラカリウム散50％</t>
  </si>
  <si>
    <t>500ｇ</t>
  </si>
  <si>
    <t>3.2.2</t>
  </si>
  <si>
    <t>アスパラカリウム錠300ｍｇ</t>
  </si>
  <si>
    <t>1000T</t>
  </si>
  <si>
    <t>ニプロ</t>
  </si>
  <si>
    <t>アスパラギン酸カリウム注　10MEQｷｯﾄ「テルモ」</t>
  </si>
  <si>
    <t>10ｍｌｘ10</t>
  </si>
  <si>
    <t>テルモ</t>
  </si>
  <si>
    <t>10ｍｌ</t>
  </si>
  <si>
    <t>アズレン点眼液0.02％「ﾆｯﾄｰ」</t>
  </si>
  <si>
    <t>5ｍｌｘ10</t>
  </si>
  <si>
    <t>日東メディック</t>
  </si>
  <si>
    <t>瓶</t>
  </si>
  <si>
    <t>アセサイド消毒液6％　800ｍｌｘ2</t>
  </si>
  <si>
    <t>6本セット</t>
  </si>
  <si>
    <t>オリンパス</t>
  </si>
  <si>
    <t>8</t>
  </si>
  <si>
    <t>アセリオ静注液1000ｍｇバッグ</t>
  </si>
  <si>
    <t>100ｍｌｘ20</t>
  </si>
  <si>
    <t>1.1.4</t>
  </si>
  <si>
    <t>アセレンド注100μｇ</t>
  </si>
  <si>
    <t>2ｍｌｘ10A</t>
  </si>
  <si>
    <t>藤本製薬</t>
  </si>
  <si>
    <t>アゾセミド錠30ｍｇ「ＤＳＥＰ」</t>
  </si>
  <si>
    <t>2.1.3</t>
  </si>
  <si>
    <t>アゾセミド錠60ｍｇ「ＤＳＥＰ」</t>
  </si>
  <si>
    <t>アダラートCR錠20ｍｇ</t>
  </si>
  <si>
    <t>バイエル</t>
  </si>
  <si>
    <t>2.1.7</t>
  </si>
  <si>
    <t>アタラックス錠25ｍｇ</t>
  </si>
  <si>
    <t>1.1.7.1</t>
  </si>
  <si>
    <t>アドエア500ディスカス
60吸入用</t>
  </si>
  <si>
    <t>60ﾌﾞﾘｽﾀｰｘ１</t>
  </si>
  <si>
    <t>GSK</t>
  </si>
  <si>
    <t>個</t>
  </si>
  <si>
    <t>2.2.9</t>
  </si>
  <si>
    <t>アドナ散10％</t>
  </si>
  <si>
    <t>3.3.2</t>
  </si>
  <si>
    <t>アドナ錠30ｍｇ</t>
  </si>
  <si>
    <t>500T</t>
  </si>
  <si>
    <t>アドナ注（静脈用）５０ｍｇ　　　　　　　</t>
  </si>
  <si>
    <t>10ml×50A</t>
  </si>
  <si>
    <t>10ml×10A</t>
  </si>
  <si>
    <t>アドフィードパップ40ｍｇ</t>
  </si>
  <si>
    <t>７枚ｘ50</t>
  </si>
  <si>
    <t>科研製薬</t>
  </si>
  <si>
    <t>枚</t>
  </si>
  <si>
    <t>アトモキセチンカプセル10ｍｇ　「VTRS」</t>
  </si>
  <si>
    <t>140P</t>
  </si>
  <si>
    <t>ヴィアトリス製薬</t>
  </si>
  <si>
    <t>1.1.7.3</t>
  </si>
  <si>
    <t>アトモキセチンカプセル10ｍｇ　「サワイ」</t>
  </si>
  <si>
    <t>アトモキセチンカプセル40ｍｇ　「VTRS」</t>
  </si>
  <si>
    <t>アトモキセチンカプセル40ｍｇ　「サワイ」</t>
  </si>
  <si>
    <t>アトルバスタチンOD錠10ｍｇ「ﾄｰﾜ」</t>
  </si>
  <si>
    <t>300T</t>
  </si>
  <si>
    <t>アトロピン硫酸塩注0.5ｍｇ「ニプロ」</t>
  </si>
  <si>
    <t>1ｍｌｘ10A</t>
  </si>
  <si>
    <t>1.2.4</t>
  </si>
  <si>
    <t>30Ｔ</t>
  </si>
  <si>
    <t>日本化薬</t>
  </si>
  <si>
    <t>4.2.9</t>
  </si>
  <si>
    <t>アナストロゾール錠1ｍｇ「サワイ」</t>
  </si>
  <si>
    <t>アナフラニール錠１０ｍｇ</t>
  </si>
  <si>
    <t>300錠</t>
  </si>
  <si>
    <t>アネキセート注射液0.5MG</t>
  </si>
  <si>
    <t>5MLX5A</t>
  </si>
  <si>
    <t>アステラス製薬</t>
  </si>
  <si>
    <t>2.2.1</t>
  </si>
  <si>
    <t>アノーロエリプタ30吸入用</t>
  </si>
  <si>
    <t>1個</t>
  </si>
  <si>
    <t>キット</t>
  </si>
  <si>
    <t>2.2.5</t>
  </si>
  <si>
    <t>アマンタジン塩酸塩錠50ｍｇ「杏林」</t>
  </si>
  <si>
    <t>キョーリンリメディオ</t>
  </si>
  <si>
    <t>アミティーザカプセル24μｇ</t>
  </si>
  <si>
    <t>500P</t>
  </si>
  <si>
    <t>ヴィアトリス</t>
  </si>
  <si>
    <t>2.3.5</t>
  </si>
  <si>
    <t>アミノレバンEN配合散　　　　　コーヒー味</t>
  </si>
  <si>
    <t>50ｇX21包</t>
  </si>
  <si>
    <t>3.2.5</t>
  </si>
  <si>
    <t>アミノレバン点滴静注</t>
  </si>
  <si>
    <t>500ｍｌｘ20</t>
  </si>
  <si>
    <t>アムロジピンOD錠2.5ｍｇ「明治」</t>
  </si>
  <si>
    <t>Ｍｅファルマ</t>
  </si>
  <si>
    <t>アリドネパッチ27.5ｍｇ</t>
  </si>
  <si>
    <t>28枚</t>
  </si>
  <si>
    <t>興和</t>
  </si>
  <si>
    <t>1.1.9</t>
  </si>
  <si>
    <t>アリドネパッチ55ｍｇ</t>
  </si>
  <si>
    <t>アリピプラゾールＯＤ錠12ｍｇ「ニプロ」</t>
  </si>
  <si>
    <t>1.1.7.2</t>
  </si>
  <si>
    <t>アリピプラゾールＯＤ錠3ｍｇ「ニプロ」</t>
  </si>
  <si>
    <t>アリピプラゾールＯＤ錠6ｍｇ「ニプロ」</t>
  </si>
  <si>
    <t>アリピプラゾール散1％「ニプロ」</t>
  </si>
  <si>
    <t>アリピプラゾール錠1ｍｇ「サワイ」</t>
  </si>
  <si>
    <t>アルダクトンＡ錠25ｍｇ</t>
  </si>
  <si>
    <t>アルファカルシドールカプセル0.5μｇ「フソー」</t>
  </si>
  <si>
    <t>3.1.1</t>
  </si>
  <si>
    <t>アルブミナー25％静注12.5ｇ/50ｍｌ</t>
  </si>
  <si>
    <t>50ｍｌｘ1V</t>
  </si>
  <si>
    <t>CSLベーリング</t>
  </si>
  <si>
    <t>6.3.4</t>
  </si>
  <si>
    <t>アルメタ軟膏</t>
  </si>
  <si>
    <t>5ｇｘ10</t>
  </si>
  <si>
    <t>塩野義製薬</t>
  </si>
  <si>
    <t>アレギサール点眼液0.1％　　　　販売中止</t>
  </si>
  <si>
    <t>参天製薬</t>
  </si>
  <si>
    <t>本</t>
  </si>
  <si>
    <t>アレビアチン散１０％</t>
  </si>
  <si>
    <t>1.1.3</t>
  </si>
  <si>
    <t>アレビアチン錠100ｍｇ</t>
  </si>
  <si>
    <t>アレビアチン注２５０ｍｇ</t>
  </si>
  <si>
    <t>５ｍＬＸ１０管</t>
  </si>
  <si>
    <t>アロプリノール錠100mg｢ｻﾜｲ」</t>
  </si>
  <si>
    <t>3.9.4</t>
  </si>
  <si>
    <t>アンテベート軟膏0.05％</t>
  </si>
  <si>
    <t>10ｇｘ10</t>
  </si>
  <si>
    <t>鳥居薬品</t>
  </si>
  <si>
    <t>イコサペント酸エチルカプセル　３００ｍｇ「日医工」</t>
  </si>
  <si>
    <t>1000P</t>
  </si>
  <si>
    <t>日医工</t>
  </si>
  <si>
    <t>3.3.9</t>
  </si>
  <si>
    <t>イソプロパノール消毒液70％ 「ヨシダ」</t>
  </si>
  <si>
    <t>500ｍｌ</t>
  </si>
  <si>
    <t>吉田製薬　　</t>
  </si>
  <si>
    <t>2.6.1</t>
  </si>
  <si>
    <t>イノソリッド配合経腸用半固形剤</t>
  </si>
  <si>
    <t>300ｇｘ18バッグ</t>
  </si>
  <si>
    <t>イノラス配合経腸用液（コーヒー）</t>
  </si>
  <si>
    <t>187.5ｍｌｘ28</t>
  </si>
  <si>
    <t>イバンドロン酸静注1ｍｇシリンジ「トーワ」</t>
  </si>
  <si>
    <t>1シリンジ</t>
  </si>
  <si>
    <t>ｼﾘﾝｼﾞ</t>
  </si>
  <si>
    <t>3.9.9</t>
  </si>
  <si>
    <t>10シリンジ</t>
  </si>
  <si>
    <t>イフェクサーＳＲカプセル37.5ｍｇ</t>
  </si>
  <si>
    <t>イフェクサーＳＲカプセル75ｍｇ</t>
  </si>
  <si>
    <t>イベニティ皮下注105ｍｇシリンジ</t>
  </si>
  <si>
    <t>2筒</t>
  </si>
  <si>
    <t>イリボー錠５μｇ</t>
  </si>
  <si>
    <t>イルベサルタン錠50ｍｇ「サワイ」</t>
  </si>
  <si>
    <t>インヴェガ錠３ｍｇ</t>
  </si>
  <si>
    <t>ヤンセン</t>
  </si>
  <si>
    <t>インヴェガ錠６ｍｇ</t>
  </si>
  <si>
    <t>インチュニブ錠1ｍｇ</t>
  </si>
  <si>
    <t>インテバンクリーム１％　　　　　　　　　</t>
  </si>
  <si>
    <t>25ｇｌｘ10</t>
  </si>
  <si>
    <t>帝国製薬</t>
  </si>
  <si>
    <t>インテバン外用液１％　　　　　　　　　</t>
  </si>
  <si>
    <t>50ｍｌｘ10</t>
  </si>
  <si>
    <t>インデラル錠10ｍｇ</t>
  </si>
  <si>
    <t>太陽ファルマ</t>
  </si>
  <si>
    <t>2.1.2</t>
  </si>
  <si>
    <t>イントラリポス輸液20％　　　　　　ソフトバッグ　100ｍｌ</t>
  </si>
  <si>
    <t>100ｍｌｘ10</t>
  </si>
  <si>
    <t>100ｍｌ</t>
  </si>
  <si>
    <t>3.2.9</t>
  </si>
  <si>
    <t>6.3.1</t>
  </si>
  <si>
    <t>ウインタミン細粒10％　採用中止</t>
  </si>
  <si>
    <t>ウルソデオキシコール酸錠100mg「ｻﾜｲ」</t>
  </si>
  <si>
    <t>1000Ｔ</t>
  </si>
  <si>
    <t>2.3.6</t>
  </si>
  <si>
    <t>エイゾプト懸濁性点眼液1%</t>
  </si>
  <si>
    <t>ノバルティス</t>
  </si>
  <si>
    <t>エスシタロプラムＯＤ錠10ｍｇ「トーワ」</t>
  </si>
  <si>
    <t>エスゾピクロン錠1ｍｇ「トーワ」</t>
  </si>
  <si>
    <t>1.1.2</t>
  </si>
  <si>
    <t>エゼチミブOD錠10ｍｇ「トーワ」</t>
  </si>
  <si>
    <t>エソメプラゾールカプセル20ｍｇ「ニプロ」</t>
  </si>
  <si>
    <t>2.3.2</t>
  </si>
  <si>
    <t>エチゾラム錠0.5ｍｇ「アメル」</t>
  </si>
  <si>
    <t>共和薬品</t>
  </si>
  <si>
    <t>エチゾラム錠1ｍｇ「アメル」</t>
  </si>
  <si>
    <t>エナラプリルマレイン酸塩錠５ｍｇ「サワイ」　</t>
  </si>
  <si>
    <t>日新製薬</t>
  </si>
  <si>
    <t>エバスチンOD錠5ｍｇ「サワイ」</t>
  </si>
  <si>
    <t>4.4.9</t>
  </si>
  <si>
    <t>杏林製薬</t>
  </si>
  <si>
    <t>エビスタ錠60ｍｇ</t>
  </si>
  <si>
    <t>クリニジェン</t>
  </si>
  <si>
    <t>エピナスチン塩酸塩錠20ｍｇ「トーワ」</t>
  </si>
  <si>
    <t>エピペン注射液0.3ｍｇ</t>
  </si>
  <si>
    <t>1kit</t>
  </si>
  <si>
    <t>マイランEPD</t>
  </si>
  <si>
    <t>2.4.5</t>
  </si>
  <si>
    <t>エビリファイ持続性水懸筋注用300ｍｇ　シリンジ</t>
  </si>
  <si>
    <t>1キット</t>
  </si>
  <si>
    <t>エビリファイ持続性水懸筋注用400ｍｇ　シリンジ</t>
  </si>
  <si>
    <t>１キット</t>
  </si>
  <si>
    <t>エビリファイ内用液0.1％（3ｍｌ）</t>
  </si>
  <si>
    <t>3ｍｌｘ28</t>
  </si>
  <si>
    <t>エビリファイ内用液0.1％（6ｍｌ）</t>
  </si>
  <si>
    <t>6ｍｌｘ28</t>
  </si>
  <si>
    <t>エフィエント錠2.5ｍｇ</t>
  </si>
  <si>
    <t>エフィナコナゾール爪外用液10％「サワイ」　3.56ｇ</t>
  </si>
  <si>
    <t>4.1ｍｌｘ5</t>
  </si>
  <si>
    <t>6.2.9</t>
  </si>
  <si>
    <t>エブランチルカプセル15ｍｇ「三和」</t>
  </si>
  <si>
    <t>500Cap</t>
  </si>
  <si>
    <t>三和化学</t>
  </si>
  <si>
    <t>エペリゾン塩酸塩錠50ｍｇ「日医工」</t>
  </si>
  <si>
    <t>中外製薬</t>
  </si>
  <si>
    <t>エホチール注10ｍｇ</t>
  </si>
  <si>
    <t>サノフィ</t>
  </si>
  <si>
    <t>2.1.1</t>
  </si>
  <si>
    <t>エリキュース錠2.5ｍｇ</t>
  </si>
  <si>
    <t>3.3.3</t>
  </si>
  <si>
    <t>エリスロシン錠200ｍｇ</t>
  </si>
  <si>
    <t>エンテカビルOD錠0.5ｍｇ「サワイ」</t>
  </si>
  <si>
    <t>70T</t>
  </si>
  <si>
    <t>エンレスト錠100ｍｇ</t>
  </si>
  <si>
    <t>2.1.9</t>
  </si>
  <si>
    <t>オイラックスクリーム10%</t>
  </si>
  <si>
    <t>１０ｇＸ１０</t>
  </si>
  <si>
    <t>オーグメンチン配合錠250ＲＳ（375ｍｇ）</t>
  </si>
  <si>
    <t>ＧＳＫ</t>
  </si>
  <si>
    <t>6.1.3</t>
  </si>
  <si>
    <t>オキサロール軟膏25μｇ/ｇ0.0025％</t>
  </si>
  <si>
    <t>10GX10</t>
  </si>
  <si>
    <t>オセルタミビルカプセル75ｍｇ「ｻﾜｲ」</t>
  </si>
  <si>
    <t>10P</t>
  </si>
  <si>
    <t>56Ｔ</t>
  </si>
  <si>
    <t>オフロキサシン点眼液0.3％「JG」</t>
  </si>
  <si>
    <t>日本ジェネリック</t>
  </si>
  <si>
    <t>オランザピンOD錠10ｍｇ「ニプロ」</t>
  </si>
  <si>
    <t>オランザピンOD錠5ｍｇ「ニプロ」</t>
  </si>
  <si>
    <t>オランザピン細粒1％「ニプロ」</t>
  </si>
  <si>
    <t>オランザピン錠2.5ｍｇ「ニプロ」　　</t>
  </si>
  <si>
    <t>オリブ油</t>
  </si>
  <si>
    <t>山善製薬</t>
  </si>
  <si>
    <t>7.1.2</t>
  </si>
  <si>
    <t>オルメテックOD錠10ｍｇ</t>
  </si>
  <si>
    <t>オロパタジン塩酸塩OD錠5ｍｇ「トーワ」</t>
  </si>
  <si>
    <t>カモスタットメシル酸塩錠100mg「サワイ」</t>
  </si>
  <si>
    <t>ガランタミンＯＤ錠12ｍｇ「日医工」</t>
  </si>
  <si>
    <t>ガランタミンＯＤ錠4ｍｇ「日医工」</t>
  </si>
  <si>
    <t>140Ｔ</t>
  </si>
  <si>
    <t>カリメートドライシロップ92.59％</t>
  </si>
  <si>
    <t>5.4ｇｘ126包</t>
  </si>
  <si>
    <t>カルバマゼピン細粒５０％「アメル」　　　</t>
  </si>
  <si>
    <t>カルバマゼピン錠100mg｢ｱﾒﾙ」</t>
  </si>
  <si>
    <t>カルバマゼピン錠200ｍｇ｢ｱﾒﾙ」</t>
  </si>
  <si>
    <t>カルベジロール錠10ｍｇ「DSEP」</t>
  </si>
  <si>
    <t>第一三共エスファ</t>
  </si>
  <si>
    <t>カルボシステイン錠250ｍｇ「ﾄｰﾜ」</t>
  </si>
  <si>
    <t>2.2.3</t>
  </si>
  <si>
    <t>カロナール坐剤200</t>
  </si>
  <si>
    <t>５０個　　　　</t>
  </si>
  <si>
    <t>あゆみ製薬</t>
  </si>
  <si>
    <t>カロナール錠200</t>
  </si>
  <si>
    <t>サンド</t>
  </si>
  <si>
    <t>1.2.1</t>
  </si>
  <si>
    <t>キシロカイン注シリンジ0.5％　　</t>
  </si>
  <si>
    <t>キシロカイン注ﾎﾟﾘｱﾝﾌﾟ0.5％</t>
  </si>
  <si>
    <t>5ｍｌｘ10Ａ</t>
  </si>
  <si>
    <t>キュバール100エアゾール15ｍｇ　　</t>
  </si>
  <si>
    <t>8.7ｇｘ1</t>
  </si>
  <si>
    <t>クアゼパム錠15mg「ｱﾒﾙ」</t>
  </si>
  <si>
    <t>クービビック錠25ｍｇ</t>
  </si>
  <si>
    <t>クービビック錠50ｍｇ</t>
  </si>
  <si>
    <t>グーフィス錠5ｍｇ</t>
  </si>
  <si>
    <t>持田製薬</t>
  </si>
  <si>
    <t>クエチアピン細粒50％「アメル」</t>
  </si>
  <si>
    <t>クエチアピン錠100ｍｇ「アメル」</t>
  </si>
  <si>
    <t>クエチアピン錠12.5ｍｇ「ｱﾒﾙ」</t>
  </si>
  <si>
    <t>クエチアピン錠200ｍｇ「アメル」</t>
  </si>
  <si>
    <t>クエチアピン錠25ｍｇ「アメル」</t>
  </si>
  <si>
    <t>グラアルファ配合点眼液</t>
  </si>
  <si>
    <t>グラクティブ錠50ｍｇ</t>
  </si>
  <si>
    <t>小野薬品</t>
  </si>
  <si>
    <t>3.9.6</t>
  </si>
  <si>
    <t>グラナテック点眼液0.4％</t>
  </si>
  <si>
    <t>グラマリール細粒10％</t>
  </si>
  <si>
    <t>グラマリール錠25ｍｇ</t>
  </si>
  <si>
    <t>グラマリール錠50ｍｇ</t>
  </si>
  <si>
    <t>クラリシッド錠200ｍｇ</t>
  </si>
  <si>
    <t>ケミファ</t>
  </si>
  <si>
    <t>クラリチン錠10ｍｇ</t>
  </si>
  <si>
    <t>グランダキシン錠50</t>
  </si>
  <si>
    <t>グリセオール注</t>
  </si>
  <si>
    <t>200ｍｌｘ10</t>
  </si>
  <si>
    <t>グリセリン浣腸液50％「ムネ」　60ｍｌ</t>
  </si>
  <si>
    <t>60ｍｌｘ10</t>
  </si>
  <si>
    <t>丸石製薬</t>
  </si>
  <si>
    <t>グリチロン配合錠</t>
  </si>
  <si>
    <t>ＥＡファーマ</t>
  </si>
  <si>
    <t>3.9.1</t>
  </si>
  <si>
    <t>グリメピリドOD錠1ｍｇ「トーワ」</t>
  </si>
  <si>
    <t>300Ｔ</t>
  </si>
  <si>
    <t>10A</t>
  </si>
  <si>
    <t>6.1.1</t>
  </si>
  <si>
    <t>クレナフィン爪外用液10％3.56ｇ</t>
  </si>
  <si>
    <t>4ｍｌｘ5</t>
  </si>
  <si>
    <t>クレメジン細粒分包2ｇ</t>
  </si>
  <si>
    <t>2ｇｘ84包</t>
  </si>
  <si>
    <t>田辺三菱</t>
  </si>
  <si>
    <t>3.9.2</t>
  </si>
  <si>
    <t>クロピドグレル錠25ｍｇ「JG」</t>
  </si>
  <si>
    <t>クロピドグレル錠75ｍｇ「JG」</t>
  </si>
  <si>
    <t>クロフェクトン錠25ｍｇ</t>
  </si>
  <si>
    <t>クロベタゾールプロピオン酸エステル軟膏0.05％「イワキ」</t>
  </si>
  <si>
    <t>岩城製薬</t>
  </si>
  <si>
    <t>クロマイ腟錠100mg</t>
  </si>
  <si>
    <t>ｱﾙﾌﾚｯｻﾌｧｰﾏ</t>
  </si>
  <si>
    <t>2.5.2</t>
  </si>
  <si>
    <t>クロモグリク酸Na点眼液2%「ニットー」　</t>
  </si>
  <si>
    <t>5MLX10V</t>
  </si>
  <si>
    <t>5MLX5V</t>
  </si>
  <si>
    <t>ケイツーＮ静注１０ｍｇ</t>
  </si>
  <si>
    <t>2ｍｌｘ１０管</t>
  </si>
  <si>
    <t>エーザイ</t>
  </si>
  <si>
    <t>3.1.6</t>
  </si>
  <si>
    <t>ゲーベンクリーム１％　　　　　　　　　　</t>
  </si>
  <si>
    <t>１００ｇ</t>
  </si>
  <si>
    <t>ケトチフェン点鼻液0.05％「サワイ」</t>
  </si>
  <si>
    <t>6.048/8ｍｌｘ10</t>
  </si>
  <si>
    <t>1.3.2</t>
  </si>
  <si>
    <t>ケトプロフェンパップ30ｍｇ 「三和」　　10ｘ14ｃｍ</t>
  </si>
  <si>
    <t>7枚ｘ100</t>
  </si>
  <si>
    <t>ケフラールカプセル250ｍｇ</t>
  </si>
  <si>
    <t>100CAP</t>
  </si>
  <si>
    <t>ケフレックスカプセル250ｍｇ</t>
  </si>
  <si>
    <t>ケルロング錠１０ｍｇ</t>
  </si>
  <si>
    <t>チェプラファーム</t>
  </si>
  <si>
    <t>ゲンタマイシン硫酸塩軟膏0.1%「イワキ」</t>
  </si>
  <si>
    <t>イワキ</t>
  </si>
  <si>
    <t>コートリル錠10ｍｇ</t>
  </si>
  <si>
    <t>コールタイジン点鼻液</t>
  </si>
  <si>
    <t>１５ｍＬＸ１０</t>
  </si>
  <si>
    <t>陽進堂</t>
  </si>
  <si>
    <t>コソプト配合点眼液</t>
  </si>
  <si>
    <t>コデインリン酸塩散1％「ホエイ」</t>
  </si>
  <si>
    <t>2.2.4</t>
  </si>
  <si>
    <t>コミナティ筋注シリンジ</t>
  </si>
  <si>
    <t>シリンジ</t>
  </si>
  <si>
    <t>コンサータ錠18ｍｇ</t>
  </si>
  <si>
    <t>コントミン糖衣錠１００ｍｇ</t>
  </si>
  <si>
    <t>コントミン糖衣錠２５ｍｇ</t>
  </si>
  <si>
    <t>コントミン糖衣錠５０ｍｇ</t>
  </si>
  <si>
    <t>サリベートエアゾール</t>
  </si>
  <si>
    <t>50ｇｘ6個</t>
  </si>
  <si>
    <t>帝人ファーマ</t>
  </si>
  <si>
    <t>サワシリン錠２５０</t>
  </si>
  <si>
    <t>ＬＴＬファーマ</t>
  </si>
  <si>
    <t>サンリズムカプセル25ｍｇ</t>
  </si>
  <si>
    <t>100P</t>
  </si>
  <si>
    <t>ジアゼパム錠２ｍｇ「アメル」</t>
  </si>
  <si>
    <t>ジアゼパム錠５ｍｇ「アメル」</t>
  </si>
  <si>
    <t>ジアゼパム注射液5ｍｇ「ＮＩＧ」</t>
  </si>
  <si>
    <t>管</t>
  </si>
  <si>
    <t>シアナマイド内用液１％「ﾀﾅﾍﾞ」</t>
  </si>
  <si>
    <t>3.9.3</t>
  </si>
  <si>
    <t>シアノコバラミン点眼液0.02％「日点」</t>
  </si>
  <si>
    <t>５ｍＬＸ１０</t>
  </si>
  <si>
    <t>ロートニッテン</t>
  </si>
  <si>
    <t>シーピー配合顆粒</t>
  </si>
  <si>
    <t>1ｇｘ1050包</t>
  </si>
  <si>
    <t>3.1.7</t>
  </si>
  <si>
    <t>ジェニナック錠200MG</t>
  </si>
  <si>
    <t>ジギラノゲン注0.4ｍｇ　0.02％</t>
  </si>
  <si>
    <t>2ｍＬＸ10管</t>
  </si>
  <si>
    <t>ﾈｵｸﾘﾃｨｹｱ製薬</t>
  </si>
  <si>
    <t>ジクアス点眼液3％</t>
  </si>
  <si>
    <t>シクレスト舌下錠10ｍｇ</t>
  </si>
  <si>
    <t>Meijiseika</t>
  </si>
  <si>
    <t>シクレスト舌下錠5ｍｇ</t>
  </si>
  <si>
    <t>シクロスポリンカプセル50ｍｇ「ﾄｰﾜ」</t>
  </si>
  <si>
    <t>100cap</t>
  </si>
  <si>
    <t>ジクロフェナクナトリウム坐剤25ｍｇ「ＪＧ」</t>
  </si>
  <si>
    <t>50個</t>
  </si>
  <si>
    <t>ジスチグミン臭化物錠5ｍｇ「ＮＩＧ」</t>
  </si>
  <si>
    <t>1.2.3</t>
  </si>
  <si>
    <t>ジスバルカプセル40ｍｇ</t>
  </si>
  <si>
    <t>ジフェニドール塩酸塩錠25ｍｇ「NIG」</t>
  </si>
  <si>
    <t>1.3.3</t>
  </si>
  <si>
    <t>ジプレキサ ｻﾞｲﾃﾞｨｽ錠10ｍｇ</t>
  </si>
  <si>
    <t>350T</t>
  </si>
  <si>
    <t>ジプレキサ ｻﾞｲﾃﾞｨｽ錠2.5ｍｇ</t>
  </si>
  <si>
    <t>70Ｔ</t>
  </si>
  <si>
    <t>ジプレキサ ｻﾞｲﾃﾞｨｽ錠5ｍｇ</t>
  </si>
  <si>
    <t>シベンゾリンコハク酸塩錠100ｍｇ「サワイ」</t>
  </si>
  <si>
    <t>ジメチコン錠40ｍｇ「ＹＤ」</t>
  </si>
  <si>
    <t>2.3.1</t>
  </si>
  <si>
    <t>シロスタゾールOD錠100ｍｇ「タカタ」</t>
  </si>
  <si>
    <t>高田製薬</t>
  </si>
  <si>
    <t>シロスタゾールOD錠100ｍｇ「タカタ」　</t>
  </si>
  <si>
    <t>シロドシンＯＤ錠4ｍｇ「ＫＭＰ」</t>
  </si>
  <si>
    <t>共創未来</t>
  </si>
  <si>
    <t>2.5.9</t>
  </si>
  <si>
    <t>シングレア錠１０ｍｇ</t>
  </si>
  <si>
    <t>オルガノン</t>
  </si>
  <si>
    <t>スクロードパスタ</t>
  </si>
  <si>
    <t>スタデルムクリーム5％</t>
  </si>
  <si>
    <t>10ｇｘ10本</t>
  </si>
  <si>
    <t>ストロメクトール錠3ｍｇ</t>
  </si>
  <si>
    <t>10T</t>
  </si>
  <si>
    <t>6.4.2</t>
  </si>
  <si>
    <t>スピール膏Ｍ　ＳＰＭ１６</t>
  </si>
  <si>
    <t>６枚</t>
  </si>
  <si>
    <t>ニチバン</t>
  </si>
  <si>
    <t>2.6.6</t>
  </si>
  <si>
    <t>スピリーバ2.5μｇレスピマット60吸入</t>
  </si>
  <si>
    <t>１セット</t>
  </si>
  <si>
    <t>NBI</t>
  </si>
  <si>
    <t>スピロペント錠10μｇ</t>
  </si>
  <si>
    <t>スミスリンローション5％</t>
  </si>
  <si>
    <t>30ｇｘ2</t>
  </si>
  <si>
    <t>スルバシリン静注用1.5ｇ</t>
  </si>
  <si>
    <t>10瓶</t>
  </si>
  <si>
    <t>スルピリド錠１００mg「アメル」</t>
  </si>
  <si>
    <t>スルピリド錠２００mg「アメル」</t>
  </si>
  <si>
    <t>スルピリド錠５０mg「アメル」</t>
  </si>
  <si>
    <t>スワブスティック　（ﾍｷｼｼﾞﾝ)</t>
  </si>
  <si>
    <t>Mｻｲｽﾞ　60入</t>
  </si>
  <si>
    <t>ケンツメディコ</t>
  </si>
  <si>
    <t>スワブスティック（ﾎﾟﾋﾞﾄﾞﾝﾖｰﾄﾞ）　　　Ｍサイズ</t>
  </si>
  <si>
    <t>60包</t>
  </si>
  <si>
    <t>包</t>
  </si>
  <si>
    <t>セディール錠１０ｍｇ　　　　　　　　　　</t>
  </si>
  <si>
    <t>５００Ｔ</t>
  </si>
  <si>
    <t>セパゾン錠１</t>
  </si>
  <si>
    <t>セパゾン錠２</t>
  </si>
  <si>
    <t>セパミット細粒1％</t>
  </si>
  <si>
    <t>1ｇｘ300包</t>
  </si>
  <si>
    <t>セフェピム塩酸塩静注用1ｇ「サンド」</t>
  </si>
  <si>
    <t>セフタジジム静注用1ｇ「ＶＴＲＳ」</t>
  </si>
  <si>
    <t>セフトリアキソンNa静注1G「ﾆﾁｲｺｳ」</t>
  </si>
  <si>
    <t>1G   10V</t>
  </si>
  <si>
    <t>ゼプリオン水懸筋注100ｍｇ ｼﾘﾝｼﾞ</t>
  </si>
  <si>
    <t>1本</t>
  </si>
  <si>
    <t>ゼプリオン水懸筋注150ｍｇ ｼﾘﾝｼﾞ</t>
  </si>
  <si>
    <t>ゼプリオン水懸筋注50ｍｇｼﾘﾝｼﾞ</t>
  </si>
  <si>
    <t>１シリンジ</t>
  </si>
  <si>
    <t>ゼプリオン水懸筋注75ｍｇｼﾘﾝｼﾞ</t>
  </si>
  <si>
    <t>1ｼﾘﾝｼﾞ</t>
  </si>
  <si>
    <t>セララ錠50ｍｇ</t>
  </si>
  <si>
    <t>セルトラリン錠25ｍｇ「明治」</t>
  </si>
  <si>
    <t>セレコキシブ錠100ｍｇ「DSEP」</t>
  </si>
  <si>
    <t>セレスタミン配合錠</t>
  </si>
  <si>
    <t>ＭＳＤ</t>
  </si>
  <si>
    <t>セレニカR顆粒40％</t>
  </si>
  <si>
    <t>セレネース注５ｍｇ</t>
  </si>
  <si>
    <t>１ｍＬＸ５０管</t>
  </si>
  <si>
    <t>セレネース内服液０．２％</t>
  </si>
  <si>
    <t>５００ｍＬ</t>
  </si>
  <si>
    <t>センノシド錠12ｍｇ「クニヒロ」</t>
  </si>
  <si>
    <t>皇漢堂製薬</t>
  </si>
  <si>
    <t>センブリ・重曹散</t>
  </si>
  <si>
    <t>2.3.3</t>
  </si>
  <si>
    <t>ゾシン静注用4.5</t>
  </si>
  <si>
    <t>10Ｖ</t>
  </si>
  <si>
    <t>大鵬薬品</t>
  </si>
  <si>
    <t>ソタロール塩酸塩錠80ｍｇ「TE」</t>
  </si>
  <si>
    <t>140T</t>
  </si>
  <si>
    <t>トーアエイヨー</t>
  </si>
  <si>
    <t>ゾニサミドOD錠25ｍｇＴＲＥ「ＤＳＥＰ」</t>
  </si>
  <si>
    <t>ゾニサミド錠100MG「アメル」</t>
  </si>
  <si>
    <t>ゾピクロン錠７．５ｍｇ「トーワ」</t>
  </si>
  <si>
    <t>ゾフルーザ錠20ｍｇ</t>
  </si>
  <si>
    <t>ソラナックス0.4ｍｇ錠</t>
  </si>
  <si>
    <t>ソラナックス0.8ｍｇ錠</t>
  </si>
  <si>
    <t>ソリフェナシンコハク酸塩OD錠5ｍｇ「トーワ」</t>
  </si>
  <si>
    <t>ソルダクトン静注用100mg</t>
  </si>
  <si>
    <t>10管</t>
  </si>
  <si>
    <t>ソルデム-１輸液　200ｍｌ</t>
  </si>
  <si>
    <t>200MLX30</t>
  </si>
  <si>
    <t>ソルデム１輸液　500ｍｌ</t>
  </si>
  <si>
    <t>２０袋</t>
  </si>
  <si>
    <t>ダーブロック錠2ｍｇ</t>
  </si>
  <si>
    <t>協和キリン</t>
  </si>
  <si>
    <t>ダイアップ坐剤４</t>
  </si>
  <si>
    <t>４ｍｇ　５０個</t>
  </si>
  <si>
    <t>ダイビタミックス注</t>
  </si>
  <si>
    <t>2ｍｌｘ50管</t>
  </si>
  <si>
    <t>原沢製薬</t>
  </si>
  <si>
    <t>ダイフェン配合錠</t>
  </si>
  <si>
    <t>鶴原製薬</t>
  </si>
  <si>
    <t>タクロリムスカプセル1ｍｇ「ニプロ」</t>
  </si>
  <si>
    <t>タケキャブOD錠10ｍｇ</t>
  </si>
  <si>
    <t>200Ｔ</t>
  </si>
  <si>
    <t>タケキャブOD錠20ｍｇ</t>
  </si>
  <si>
    <t>タケプロン静注用30ｍｇ</t>
  </si>
  <si>
    <t>1Vx10</t>
  </si>
  <si>
    <t>タチオン錠50ｍｇ</t>
  </si>
  <si>
    <t>120T</t>
  </si>
  <si>
    <t>タムスロシン塩酸塩OD錠0.2ｍｇ「サワイ」</t>
  </si>
  <si>
    <t>ダラシンカプセル150ｍｇ</t>
  </si>
  <si>
    <t>タリージェ錠5ｍｇ</t>
  </si>
  <si>
    <t>タリビッド眼軟膏0.3％</t>
  </si>
  <si>
    <t>3.5ｇｘ10</t>
  </si>
  <si>
    <t>タリビッド耳科用液0.3％</t>
  </si>
  <si>
    <t>５ｍＬＸ５</t>
  </si>
  <si>
    <t>ダルベポエチン アルファBS注120μgシリンジ「三和」</t>
  </si>
  <si>
    <t>ダルベポエチン アルファBS注30μgシリンジ「三和」</t>
  </si>
  <si>
    <t>ダルベポエチンアルファBS注60μgシリンジ「三和」</t>
  </si>
  <si>
    <t>ダントリウム ｶﾌﾟｾﾙ 25MG</t>
  </si>
  <si>
    <t>1.2.2</t>
  </si>
  <si>
    <t>ダントリウム静注用20MG</t>
  </si>
  <si>
    <t>5V</t>
  </si>
  <si>
    <t>タンニン酸アルブミン「VTRS」原末　　　</t>
  </si>
  <si>
    <t>タンボコール錠50ｍｇ</t>
  </si>
  <si>
    <t>チエナム点滴静注用0.5ｇ</t>
  </si>
  <si>
    <t>MSD</t>
  </si>
  <si>
    <t>チザニジン錠1ｍｇ「トーワ」　</t>
  </si>
  <si>
    <t>チモロール点眼液0.5％「ニッテン」</t>
  </si>
  <si>
    <t>5MLX10</t>
  </si>
  <si>
    <t>チラーヂンS錠25μｇ</t>
  </si>
  <si>
    <t>2.4.3</t>
  </si>
  <si>
    <t>チラーヂンS錠５０μｇ</t>
  </si>
  <si>
    <t>チラーヂンS静注液200μg</t>
  </si>
  <si>
    <t>1ｍｌｘ2A</t>
  </si>
  <si>
    <t>ツイミーグ錠500ｍｇ</t>
  </si>
  <si>
    <t>ツロブテロールテープ1ｍｇ「サワイ」</t>
  </si>
  <si>
    <t>70枚</t>
  </si>
  <si>
    <t>デエビゴ錠2.5ｍｇ</t>
  </si>
  <si>
    <t>デエビゴ錠5ｍｇ</t>
  </si>
  <si>
    <t>テオフィリン徐放U錠200ｍｇ「トーワ」</t>
  </si>
  <si>
    <t>デカドロン錠0.5ｍｇ</t>
  </si>
  <si>
    <t>デカドロン注射液3.3ｍｇ</t>
  </si>
  <si>
    <t>デカドロン注射液6.6ｍｇ</t>
  </si>
  <si>
    <t>2ｍｌｘ10</t>
  </si>
  <si>
    <t>アスペンジャパン</t>
  </si>
  <si>
    <t>デキサメタゾン口腔用軟膏0.1％「日医工」</t>
  </si>
  <si>
    <t>5ｇX10</t>
  </si>
  <si>
    <t>デキストロメトルファン臭化水素酸塩錠15ｍｇ「トーワ」</t>
  </si>
  <si>
    <t>2.2.2</t>
  </si>
  <si>
    <t>テクスメテン ユニバーサル クリーム0.1%</t>
  </si>
  <si>
    <t>佐藤製薬</t>
  </si>
  <si>
    <t>テトラミド錠１０ｍｇ</t>
  </si>
  <si>
    <t>105Ｔ</t>
  </si>
  <si>
    <t>テトラミド錠30ｍｇ</t>
  </si>
  <si>
    <t>デノタスチュアブル配合錠</t>
  </si>
  <si>
    <t>60錠</t>
  </si>
  <si>
    <t>デパケンＲ錠２００ｍｇ</t>
  </si>
  <si>
    <t>デパケンＲ錠２００mg</t>
  </si>
  <si>
    <t>デパス細粒1％</t>
  </si>
  <si>
    <t>テプレノンカプセル50ｍｇ「YD」</t>
  </si>
  <si>
    <t>テプレノン細粒10％「YD」</t>
  </si>
  <si>
    <t>デプロメール錠25</t>
  </si>
  <si>
    <t>デュタステリドカプセル0.5ｍｇＡＶ「サワイ」</t>
  </si>
  <si>
    <t>30Ｐ</t>
  </si>
  <si>
    <t>デュロキセチンカプセル20ｍｇ「DSEP」</t>
  </si>
  <si>
    <t>テリボン皮下注用56.5μｇ　溶解液付</t>
  </si>
  <si>
    <t>1瓶</t>
  </si>
  <si>
    <t>旭化成ファーマ</t>
  </si>
  <si>
    <t>2.6.5</t>
  </si>
  <si>
    <t>テルビナフィン塩酸塩クリーム 1%「サワイ」</t>
  </si>
  <si>
    <t>テルビナフィン塩酸塩外用液1%「サワイ」</t>
  </si>
  <si>
    <t>テルミサルタンＯＤ錠20ｍｇ「トーワ」</t>
  </si>
  <si>
    <t>デルモゾールG軟膏</t>
  </si>
  <si>
    <t>5ｇX50</t>
  </si>
  <si>
    <t>デルモベート軟膏0.05%</t>
  </si>
  <si>
    <t>5GX10</t>
  </si>
  <si>
    <t>トアラセット配合錠「オーハラ」</t>
  </si>
  <si>
    <t>大原薬品</t>
  </si>
  <si>
    <t>トーワチーム配合顆粒</t>
  </si>
  <si>
    <t>1ｇｘ800</t>
  </si>
  <si>
    <t>1.1.8</t>
  </si>
  <si>
    <t>6.2.4</t>
  </si>
  <si>
    <t>ドネペジル塩酸塩OD錠10ｍｇ「トーワ」</t>
  </si>
  <si>
    <t>ドネペジル塩酸塩OD錠3ｍｇ「トーワ」</t>
  </si>
  <si>
    <t>28T</t>
  </si>
  <si>
    <t>ドネペジル塩酸塩OD錠5ｍｇ「トーワ」</t>
  </si>
  <si>
    <t>ドパストン静注50ｍｇ</t>
  </si>
  <si>
    <t>20ｍｌｘ10A</t>
  </si>
  <si>
    <t>ドパミン塩酸塩点滴静注100ｍｇ「ＮＰ」</t>
  </si>
  <si>
    <t>5ｍｌｘ10A</t>
  </si>
  <si>
    <t>トピロリック錠40ｍｇ</t>
  </si>
  <si>
    <t>富士薬品</t>
  </si>
  <si>
    <t>ドプスOD錠100ｍｇ</t>
  </si>
  <si>
    <t>トフラニール錠１０ｍｇ</t>
  </si>
  <si>
    <t>トラセミド錠4ｍｇ「ＫＯ」</t>
  </si>
  <si>
    <t>寿製薬</t>
  </si>
  <si>
    <t>トラゼンタ錠5ｍｇ</t>
  </si>
  <si>
    <t>トラゾドン塩酸塩錠25ｍｇ「アメル」</t>
  </si>
  <si>
    <t>トラマールＯＤ錠25ｍｇ</t>
  </si>
  <si>
    <t>トランサミンカプセル250ｍｇ　　　　　　　　</t>
  </si>
  <si>
    <t>100Ｐ　　　</t>
  </si>
  <si>
    <t>トランサミン注５％　　　　　　　　　　</t>
  </si>
  <si>
    <t>5ml×10Ａ</t>
  </si>
  <si>
    <t>トリアゾラム錠0.25ｍｇ「CH」　　　採用中止</t>
  </si>
  <si>
    <t>トリアゾラム錠0.25ｍｇ「日医工」　　　　　　　　</t>
  </si>
  <si>
    <t>トリプタノール錠２５</t>
  </si>
  <si>
    <t>トリヘキシフェニジル塩酸塩錠2ｍｇ「NIG」　</t>
  </si>
  <si>
    <t>武田薬品</t>
  </si>
  <si>
    <t>1200Ｔ</t>
  </si>
  <si>
    <t>トリメブチンマレイン酸塩錠100mg「トーワ」</t>
  </si>
  <si>
    <t>トリンテリックス錠10ｍｇ</t>
  </si>
  <si>
    <t>トルバプタンOD錠7.5ｍｇ「ＴＥ」</t>
  </si>
  <si>
    <t>20T</t>
  </si>
  <si>
    <t>ドルミカム注射液10ｍｇ</t>
  </si>
  <si>
    <t>トルリシティ皮下注0.75ｍｇアテオス</t>
  </si>
  <si>
    <t>2kit</t>
  </si>
  <si>
    <t>イーライリリー</t>
  </si>
  <si>
    <t>トレシーバ注フレックスタッチ</t>
  </si>
  <si>
    <t>3ｍｌｘ2</t>
  </si>
  <si>
    <t>トレドミン錠15ｍｇ　　　　　　　</t>
  </si>
  <si>
    <t>トレドミン錠25ｍｇ　　　　　　　</t>
  </si>
  <si>
    <t>ドロキシドパカプセル100mg「アメル」</t>
  </si>
  <si>
    <t>ドンペリドン錠10mg「JG」</t>
  </si>
  <si>
    <t>ナウゼリン坐剤60</t>
  </si>
  <si>
    <t>２０個</t>
  </si>
  <si>
    <t>ナトリックス錠１</t>
  </si>
  <si>
    <t>ニコランジル錠５ｍｇ「ﾄｰﾜ」　　　　　　　　　</t>
  </si>
  <si>
    <t>ニセルゴリン錠5mg「トーワ」</t>
  </si>
  <si>
    <t>ニゾラールクリーム２％　　　　　　　　　</t>
  </si>
  <si>
    <t>１０gx20</t>
  </si>
  <si>
    <t>ニゾラールローション２％</t>
  </si>
  <si>
    <t>１０ｇ×１０本</t>
  </si>
  <si>
    <t>ニトロペン舌下錠0.3ｍｇ</t>
  </si>
  <si>
    <t>ニフェジピンカプセル10ｍｇ「ｻﾜｲ」</t>
  </si>
  <si>
    <t>ニュープロパッチ4.5ｍｇ</t>
  </si>
  <si>
    <t>ニューモバックスNＰシリンジ</t>
  </si>
  <si>
    <t>0.5ｍｌｘ１</t>
  </si>
  <si>
    <t>ニューレプチル錠10ｍｇ</t>
  </si>
  <si>
    <t>ニューレプチル錠5ｍｇ</t>
  </si>
  <si>
    <t>ニルバジピン錠２ｍｇ「サワイ」</t>
  </si>
  <si>
    <t>ニルバジピン錠4ｍｇ「サワイ」</t>
  </si>
  <si>
    <t>ネイリンカプセル100ｍｇ</t>
  </si>
  <si>
    <t>84T</t>
  </si>
  <si>
    <t>ネオドパストン配合錠Ｌ１００</t>
  </si>
  <si>
    <t>ネオファーゲン静注20ｍｌ</t>
  </si>
  <si>
    <t>20ｍｌｘ50A</t>
  </si>
  <si>
    <t>ネオフィリン注250ｍｇ</t>
  </si>
  <si>
    <t>ネオメドロールEE軟膏</t>
  </si>
  <si>
    <t>3ｇｘ10</t>
  </si>
  <si>
    <t>ノイロトロピン錠4単位</t>
  </si>
  <si>
    <t>日本臓器</t>
  </si>
  <si>
    <t>ノイロビタン配合錠</t>
  </si>
  <si>
    <t>ノウリアスト錠20ｍｇ</t>
  </si>
  <si>
    <t>ノベルジン錠25ｍｇ</t>
  </si>
  <si>
    <t>ノーベル</t>
  </si>
  <si>
    <t>ノルアドリナリン注1ｍｇ</t>
  </si>
  <si>
    <t>１ｍＬＸ１０管</t>
  </si>
  <si>
    <t>ハーフジゴキシンＫＹ錠0.125</t>
  </si>
  <si>
    <t>ハイペン錠200ｍｇ</t>
  </si>
  <si>
    <t>パキシルＣＲ錠12.5ｍｇ</t>
  </si>
  <si>
    <t>バッサミン配合錠A81</t>
  </si>
  <si>
    <t>バナン錠100ｍｇ（第一三共）</t>
  </si>
  <si>
    <t>ハベカシン注射液75ｍｇ</t>
  </si>
  <si>
    <t>1.5ｍｌｘ10A</t>
  </si>
  <si>
    <t>Ａ</t>
  </si>
  <si>
    <t>バラシクロビル錠500ｍｇ「SPKK」</t>
  </si>
  <si>
    <t>42Ｔ</t>
  </si>
  <si>
    <t>バルプロ酸NA徐放顆粒40％「フジナガ」</t>
  </si>
  <si>
    <t>バルプロ酸ナトリウムシロップ５％「ＤＳＰ」</t>
  </si>
  <si>
    <t>１２０ｍＬ</t>
  </si>
  <si>
    <t>バルプロ酸ナトリウム錠２００ｍｇ「DSP」</t>
  </si>
  <si>
    <t>パレプラス輸液</t>
  </si>
  <si>
    <t>パロキセチンOD錠10ｍｇ「トーワ」</t>
  </si>
  <si>
    <t>ハロペリドール細粒1％「ヨシトミ」　　　　　　　</t>
  </si>
  <si>
    <t>ハロペリドール錠0.75mg「アメル」　　　　　　</t>
  </si>
  <si>
    <t>ハロペリドール錠１.5mg「アメル」　　　　　　　</t>
  </si>
  <si>
    <t>ハロペリドール錠１mg「アメル」</t>
  </si>
  <si>
    <t>ハロペリドール錠１mg「ｱﾒﾙ」</t>
  </si>
  <si>
    <t>ハロペリドール錠3mg｢ｱﾒﾙ」</t>
  </si>
  <si>
    <t>ハロマンス注100ｍｇ</t>
  </si>
  <si>
    <t>1ｍｌｘ10</t>
  </si>
  <si>
    <t>ハロマンス注50ｍｇ</t>
  </si>
  <si>
    <t>バンコマイシン塩酸塩点滴静注用0.5ｇ「ＶＴＲＳ」</t>
  </si>
  <si>
    <t>パントール注射液500MG</t>
  </si>
  <si>
    <t>２ｍｌｘ50A</t>
  </si>
  <si>
    <t>3.1.3</t>
  </si>
  <si>
    <t>パントシン散20％</t>
  </si>
  <si>
    <t>パントシン錠200</t>
  </si>
  <si>
    <t>ビ・シフロール錠0.125ｍｇ</t>
  </si>
  <si>
    <t>ヒアルロン酸Na点眼液0.1％「ニットー」</t>
  </si>
  <si>
    <t>ピーゼットシー糖衣錠４ｍｇ</t>
  </si>
  <si>
    <t>ピオグリダゾンOD錠15ｍｇ「ﾄｰﾜ」</t>
  </si>
  <si>
    <t>ビオフェルミン錠剤</t>
  </si>
  <si>
    <t>大正製薬</t>
  </si>
  <si>
    <t>630T</t>
  </si>
  <si>
    <t>ビオフェルミン配合散</t>
  </si>
  <si>
    <t>1ｋｇ</t>
  </si>
  <si>
    <t>1ｇｘ120</t>
  </si>
  <si>
    <t>1ｇｘ600</t>
  </si>
  <si>
    <t>30T</t>
  </si>
  <si>
    <t>ビカルタミド錠80ｍｇ「オーハラ」</t>
  </si>
  <si>
    <t>ピコスルファートナトリウム錠2.5ｍｇ「イワキ」</t>
  </si>
  <si>
    <t>ピコスルファートナトリウム内用液0.75％「イワキ」</t>
  </si>
  <si>
    <t>ビソノテープ２ｍｇ</t>
  </si>
  <si>
    <t>ビソノテープ4ｍｇ</t>
  </si>
  <si>
    <t>ビソプロロールフマル酸塩錠0.625ｍｇ「トーワ」</t>
  </si>
  <si>
    <t>ビソプロロールフマル酸塩錠2.5ｍｇ「トーワ」</t>
  </si>
  <si>
    <t>ビダラビン軟膏3%｢SW」</t>
  </si>
  <si>
    <t>５ｇX5</t>
  </si>
  <si>
    <t>ビブラマイシン錠50ｍｇ</t>
  </si>
  <si>
    <t>6.1.5</t>
  </si>
  <si>
    <t>ビプレッソ徐放錠150ｍｇ</t>
  </si>
  <si>
    <t>ビプレッソ徐放錠50ｍｇ</t>
  </si>
  <si>
    <t>ビペリデン塩酸塩錠1ｍｇ「アメル」</t>
  </si>
  <si>
    <t>ヒベルナ注25ｍｇ</t>
  </si>
  <si>
    <t>1ｍｌｘ50</t>
  </si>
  <si>
    <t>4.4.1</t>
  </si>
  <si>
    <t>ヒベルナ糖衣錠２５ｍｇ</t>
  </si>
  <si>
    <t>ビムパット錠100ｍｇ</t>
  </si>
  <si>
    <t>ビムパット錠50ｍｇ　採用中止</t>
  </si>
  <si>
    <t>ピメノールカプセル50ｍｇ</t>
  </si>
  <si>
    <t>カプセル</t>
  </si>
  <si>
    <t>ピモベンダン錠1.25ｍｇ「TE」</t>
  </si>
  <si>
    <t>ヒューマリンR注U100単位/ｍｌ　10ｍｌ</t>
  </si>
  <si>
    <t>10MLX1V</t>
  </si>
  <si>
    <t>ヒューマリンR注ミリオペン　300単位</t>
  </si>
  <si>
    <t>ヒューマログミックス50注ミリオペン　300単位</t>
  </si>
  <si>
    <t>ピューラックス6％</t>
  </si>
  <si>
    <t>600ｍｌ</t>
  </si>
  <si>
    <t>オーヤラックス</t>
  </si>
  <si>
    <t>ビラノアOD錠20ｍｇ</t>
  </si>
  <si>
    <t>ヒルドイドソフト軟膏 0.3％</t>
  </si>
  <si>
    <t>25ｇｘ10本</t>
  </si>
  <si>
    <t>ヒルナミン細粒10％</t>
  </si>
  <si>
    <t>ヒルナミン錠（25ｍｇ）</t>
  </si>
  <si>
    <t>ヒルナミン錠（50ｍｇ）</t>
  </si>
  <si>
    <t>ヒルナミン錠（5ｍｇ）</t>
  </si>
  <si>
    <t>ピレノキシン懸濁性点眼液0.005%「参天」</t>
  </si>
  <si>
    <t>ファモチジンＤ錠20ｍｇ「サワイ」</t>
  </si>
  <si>
    <t>ファモチジン静注液20mg「サワイ」</t>
  </si>
  <si>
    <t>20mgx10A</t>
  </si>
  <si>
    <t>ファロム錠200ｍｇ</t>
  </si>
  <si>
    <t>フィコンパ錠2ｍｇ</t>
  </si>
  <si>
    <t>56T</t>
  </si>
  <si>
    <t>フェジン静注40ｍｇ</t>
  </si>
  <si>
    <t xml:space="preserve"> 2MLX10A</t>
  </si>
  <si>
    <t>フェノバール錠30ｍｇ</t>
  </si>
  <si>
    <t>フェノバール注射液100ｍｇ</t>
  </si>
  <si>
    <t>フェブキソスタット錠１０ｍｇ「サワイ」　</t>
  </si>
  <si>
    <t>フェロジピン錠5ｍｇ「NIG」</t>
  </si>
  <si>
    <t>フェロミア錠50ｍｇ</t>
  </si>
  <si>
    <t>フェロミア顆粒８．３％　</t>
  </si>
  <si>
    <t>フォシーガ錠５ｍｇ</t>
  </si>
  <si>
    <t>フォリアミン錠５ｍｇ</t>
  </si>
  <si>
    <t>ブスコパン注20ｍｇ　2％</t>
  </si>
  <si>
    <t>ブドウ糖</t>
  </si>
  <si>
    <t>3.2.3</t>
  </si>
  <si>
    <t>ブドウ糖注20％ＰＬ「フソー」　　</t>
  </si>
  <si>
    <t>20ｍｌ×10Ｐ　</t>
  </si>
  <si>
    <t>筒</t>
  </si>
  <si>
    <t>ブドウ糖注５％ＰＬ「フソー」　　　　　　</t>
  </si>
  <si>
    <t>100ｍｌ×10Ｐ</t>
  </si>
  <si>
    <t>ブドウ糖注５％ＰＬ「フソー」20ｍｌ</t>
  </si>
  <si>
    <t>20ｍｌｘ10</t>
  </si>
  <si>
    <t>フラジール内服錠250ｍｇ</t>
  </si>
  <si>
    <t>100錠</t>
  </si>
  <si>
    <t>6.4.1</t>
  </si>
  <si>
    <t>フラジール腟錠250mg</t>
  </si>
  <si>
    <t>富士製薬</t>
  </si>
  <si>
    <t>プラバスタチンNa錠５mg「サワイ」</t>
  </si>
  <si>
    <t>プラリア皮下注60ｍｇシリンジ</t>
  </si>
  <si>
    <t>1ｍｌｘ1本</t>
  </si>
  <si>
    <t>フランドルテープ40mg</t>
  </si>
  <si>
    <t>70ﾏｲ</t>
  </si>
  <si>
    <t>プリンペラン注射液10ｍｇ</t>
  </si>
  <si>
    <t>フルイトラン錠２ｍｇ</t>
  </si>
  <si>
    <t>フルオロメトロン点眼液0.1％「NIT」</t>
  </si>
  <si>
    <t>フルデカシン筋注２５ｍｇ</t>
  </si>
  <si>
    <t>１ｍＬＸ５瓶</t>
  </si>
  <si>
    <t>フルニトラゼパム錠1mg「ｱﾒﾙ」</t>
  </si>
  <si>
    <t>フルニトラゼパム錠２mg「ｱﾒﾙ」</t>
  </si>
  <si>
    <t>プレガバリンＯＤ錠25ｍｇ「サワイ」</t>
  </si>
  <si>
    <t>プレガバリンＯＤ錠75ｍｇ「サワイ」</t>
  </si>
  <si>
    <t>プレドニゾロン錠1ｍｇ「VTRS」</t>
  </si>
  <si>
    <t>プレドニゾロン錠５ｍｇ「VTRS」　　　　　</t>
  </si>
  <si>
    <t>プロスタンディン軟膏0.003％</t>
  </si>
  <si>
    <t>30ｇｘ1</t>
  </si>
  <si>
    <t>フロセミド錠20ｍｇ「NIG」</t>
  </si>
  <si>
    <t>1200錠</t>
  </si>
  <si>
    <t>フロセミド注20ｍｇ「NIG｣</t>
  </si>
  <si>
    <t>フロセミド注20ｍｇ「トーワ｣</t>
  </si>
  <si>
    <t>ブロチゾラム錠0.25ｍｇ「ヨシトミ」</t>
  </si>
  <si>
    <t>田辺ファーマ</t>
  </si>
  <si>
    <t>ブロナック点眼液0.1％</t>
  </si>
  <si>
    <t>ブロナンセリン散2％「DSPB」</t>
  </si>
  <si>
    <t>ブロナンセリン錠2ｍｇ「DSPB」</t>
  </si>
  <si>
    <t>ブロナンセリン錠4ｍｇ「DSPB」</t>
  </si>
  <si>
    <t>ブロナンセリン錠8ｍｇ「DSPB」</t>
  </si>
  <si>
    <t>プロピベリン塩酸塩錠10mg「ＮＩＧ」　</t>
  </si>
  <si>
    <t>プロマックD錠75</t>
  </si>
  <si>
    <t>ゼリア</t>
  </si>
  <si>
    <t>ブロムヘキシン塩酸塩吸入液0.2％「タイヨー」</t>
  </si>
  <si>
    <t>45ｍｌ</t>
  </si>
  <si>
    <t>ブロムヘキシン塩酸塩注射液4mg「タイヨー」</t>
  </si>
  <si>
    <t>2ｍｌｘ50A</t>
  </si>
  <si>
    <t>ブロムペリドール錠3mg｢ｱﾒﾙ｣</t>
  </si>
  <si>
    <t>ベオーパ錠50ｍｇ</t>
  </si>
  <si>
    <t>ベクルリー点滴静注用100ｍｇ</t>
  </si>
  <si>
    <t>1Ｖ</t>
  </si>
  <si>
    <t>ギリアド</t>
  </si>
  <si>
    <t>ベサコリン散５％</t>
  </si>
  <si>
    <t>ベザフィブラートＳＲ錠２００ｍｇ「日医工」　　　</t>
  </si>
  <si>
    <t>ベタナミン錠10ｍｇ</t>
  </si>
  <si>
    <t>ベタニス錠50ｍｇ</t>
  </si>
  <si>
    <t>ベタメタゾン吉草酸エステルﾛ-ｼｮﾝ0.12％「イワキ」</t>
  </si>
  <si>
    <t>10MLX10</t>
  </si>
  <si>
    <t>ヘパリンＮＡロック用10単位/ｍｌ「オーツカ」　100単位</t>
  </si>
  <si>
    <t>ヘパリンＮａ注5千単位/5ｍｌ「モチダ」</t>
  </si>
  <si>
    <t>5ｍｌｘ5Ｖ</t>
  </si>
  <si>
    <t>ヘパリン類似物質外用スプレー0.3％「サトウ」</t>
  </si>
  <si>
    <t>100ｇｘ10</t>
  </si>
  <si>
    <t>ヘパリン類似物質外用泡状スプレー0.3％「日本臓器」　販売中止</t>
  </si>
  <si>
    <t>ヘパリン類似物質油性クリーム0.3％「ニチイコウ」</t>
  </si>
  <si>
    <t>ヘブスブリンＩＨ静注1000単位</t>
  </si>
  <si>
    <t>5ｍｌｘ1Ｖ</t>
  </si>
  <si>
    <t>日本血液製剤</t>
  </si>
  <si>
    <t>ベプリコール錠50ｍｇ</t>
  </si>
  <si>
    <t>ペミロラストK点眼液0.1％「TS」</t>
  </si>
  <si>
    <t>テイカ製薬</t>
  </si>
  <si>
    <t>ヘモレックス軟膏</t>
  </si>
  <si>
    <t>２ｇｘ70</t>
  </si>
  <si>
    <t>ジェイドルフ</t>
  </si>
  <si>
    <t>2.5.5</t>
  </si>
  <si>
    <t>ベルソムラ錠15ｍｇ</t>
  </si>
  <si>
    <t>ベルソムラ錠20ｍｇ</t>
  </si>
  <si>
    <t>ヘルベッサー錠30　　　　　</t>
  </si>
  <si>
    <t>ヘルベッサー注射用50</t>
  </si>
  <si>
    <t>ベンザリン細粒1%</t>
  </si>
  <si>
    <t>100g</t>
  </si>
  <si>
    <t>ベンザリン錠5</t>
  </si>
  <si>
    <t>ペンタサ顆粒94％　500ｍｇ含有</t>
  </si>
  <si>
    <t>0.53ｇｘ100包</t>
  </si>
  <si>
    <t>ペントシリン注射用１ｇ　　　　　　　　　</t>
  </si>
  <si>
    <t>１０Ｖ</t>
  </si>
  <si>
    <t>富士Ｆ富山化学</t>
  </si>
  <si>
    <t>ボアラ軟膏0.12％</t>
  </si>
  <si>
    <t>ホーリンV膣用錠1ｍｇ</t>
  </si>
  <si>
    <t>あすか製薬</t>
  </si>
  <si>
    <t>ボグリボーズＯＤ錠0.2ｍｇ　「トーワ」</t>
  </si>
  <si>
    <t>ボグリボーズＯＤ錠0.2ｍｇ「トーワ」</t>
  </si>
  <si>
    <t>ホスホマイシンナトリウム静注用２ｇ「日医工」</t>
  </si>
  <si>
    <t>２ｇ×１０Ｖ</t>
  </si>
  <si>
    <t>ボスミン注1ｍｇ　0.1％</t>
  </si>
  <si>
    <t>１mlx10管</t>
  </si>
  <si>
    <t>ホスリボン配合顆粒</t>
  </si>
  <si>
    <t>200包</t>
  </si>
  <si>
    <t>ポタコールR輸液　250ｍｌ</t>
  </si>
  <si>
    <t>250ｍｌX20B</t>
  </si>
  <si>
    <t>ポタコールR輸液　500ｍｌ</t>
  </si>
  <si>
    <t>30ｍｌｘ50</t>
  </si>
  <si>
    <t>健栄製薬</t>
  </si>
  <si>
    <t>2.2.6</t>
  </si>
  <si>
    <t>ポビドンヨード液10％　　　綿球20ケンエー</t>
  </si>
  <si>
    <t>20ｘ1ｘ90</t>
  </si>
  <si>
    <t>ポララミン注5ｍｇ</t>
  </si>
  <si>
    <t>1ｍｌｘ10Ａ</t>
  </si>
  <si>
    <t>ポリスチレンスルホン酸Ca経口ゼリー20%分包25g「三和」</t>
  </si>
  <si>
    <t>105個</t>
  </si>
  <si>
    <t>ボルズｲ錠5ｍｇ</t>
  </si>
  <si>
    <t>ＭｅｉｊｉＳｅｉｋａファル</t>
  </si>
  <si>
    <t>ボルタレン錠25ｍｇ</t>
  </si>
  <si>
    <t>マーズレンＳ配合顆粒</t>
  </si>
  <si>
    <t>400ｇ（0.67ｆｘ600）</t>
  </si>
  <si>
    <t>1000ｇ</t>
  </si>
  <si>
    <t>マイザー軟膏0.05％</t>
  </si>
  <si>
    <t>マイスタン錠５ｍｇ</t>
  </si>
  <si>
    <t>マイスリー錠５ｍｇ</t>
  </si>
  <si>
    <t>マグミット錠330ｍｇ</t>
  </si>
  <si>
    <t>2.3.4</t>
  </si>
  <si>
    <t>マグミット錠500ｍｇ</t>
  </si>
  <si>
    <t>マドパー配合錠L100</t>
  </si>
  <si>
    <t>マプロチリン塩酸塩錠10ｍｇ「アメル」</t>
  </si>
  <si>
    <t>マプロチリン塩酸塩錠25ｍｇ「アメル」</t>
  </si>
  <si>
    <t>ミケルナ配合点眼液</t>
  </si>
  <si>
    <t>2.5ｍｌｘ10</t>
  </si>
  <si>
    <t>ミチグリニドCa・OD錠10ｍｇ「三和」</t>
  </si>
  <si>
    <t>ミドドリン塩酸塩錠２ｍｇ「トーワ」</t>
  </si>
  <si>
    <t>2.1.6</t>
  </si>
  <si>
    <t>ミノサイクリン塩酸塩点滴静注用100ｍｇ「日医工」</t>
  </si>
  <si>
    <t>ミノドロン酸錠50ｍｇ「JG」</t>
  </si>
  <si>
    <t>2Ｔ</t>
  </si>
  <si>
    <t>ミルタザピンOD錠15ｍｇ「サワイ」</t>
  </si>
  <si>
    <t>ムコスタ点眼液UD2％</t>
  </si>
  <si>
    <t>0.35ｍｌｘ112</t>
  </si>
  <si>
    <t>メイラックス錠1ｍｇ</t>
  </si>
  <si>
    <t>メイロン静注7％　ﾌﾟﾗｱﾝﾌﾟﾙ</t>
  </si>
  <si>
    <t>20MLX10A</t>
  </si>
  <si>
    <t>メキシチールカプセル50ｍｇ</t>
  </si>
  <si>
    <t>メコバラミン錠５００「トーワ」</t>
  </si>
  <si>
    <t>メトトレキサート錠2ｍｇ「あゆみ」</t>
  </si>
  <si>
    <t>48T</t>
  </si>
  <si>
    <t>メトホルミン塩酸塩錠250ｍｇMT「DSPB」</t>
  </si>
  <si>
    <t>メプチンｴｱ-10μｇ吸入100回　　0.0143％</t>
  </si>
  <si>
    <t>メマンチン塩酸塩ＯＤ錠20ｍｇ「DSEP」</t>
  </si>
  <si>
    <t>メマンチン塩酸塩ＯＤ錠5ｍｇ「DSEP」</t>
  </si>
  <si>
    <t>メリスロン錠6ｍｇ</t>
  </si>
  <si>
    <t>メルカゾール錠５ｍｇ</t>
  </si>
  <si>
    <t>メロペネム点滴静注用0.5ｇ「サワイ」</t>
  </si>
  <si>
    <t>500ｍｇｘ10V</t>
  </si>
  <si>
    <t>モサプリドクエン酸塩散１％「日医工」</t>
  </si>
  <si>
    <t>モサプリドクエン酸塩錠5ｍｇ「日医工」</t>
  </si>
  <si>
    <t>モディオダール錠100mg</t>
  </si>
  <si>
    <t>1.1.7.9</t>
  </si>
  <si>
    <t>モビコール配合内用剤ＬＤ（1）　　　6.8523g/1包</t>
  </si>
  <si>
    <t>100包</t>
  </si>
  <si>
    <t>ユーロジン2ｍｇ錠</t>
  </si>
  <si>
    <t>ユベラNソフトカプセル200ｍｇ</t>
  </si>
  <si>
    <t>210P</t>
  </si>
  <si>
    <t>ユリス錠1ｍｇ</t>
  </si>
  <si>
    <t>ユリス錠2ｍｇ</t>
  </si>
  <si>
    <t>ヨウ化カリウム丸50ｍｇ「日医工」</t>
  </si>
  <si>
    <t>1000丸</t>
  </si>
  <si>
    <t>丸</t>
  </si>
  <si>
    <t>ラクツロースシロップ65%「タカタ」</t>
  </si>
  <si>
    <t>ラゲブリオカプセル200ｍｇ</t>
  </si>
  <si>
    <t>40cap</t>
  </si>
  <si>
    <t>ラコールNF配合経腸液（コーヒー）</t>
  </si>
  <si>
    <t>200ｍｌｘ28</t>
  </si>
  <si>
    <t>10ml</t>
  </si>
  <si>
    <t>ラコールNF配合経腸液（ミルク）</t>
  </si>
  <si>
    <t>ラコサミド錠50ｍｇ「ＪＧ」</t>
  </si>
  <si>
    <t>ラジカット内用懸濁液2.1％　　　35ｍｌ</t>
  </si>
  <si>
    <t>35ｍｌｘ1</t>
  </si>
  <si>
    <t>ラジカット内用懸濁液2.1％　　　50ｍｌ</t>
  </si>
  <si>
    <t>50ｍｌｘ1</t>
  </si>
  <si>
    <t>ラスビック点滴静注キット150ｍｇ</t>
  </si>
  <si>
    <t>ラタノプロスト点眼液0.005％「センジュ」</t>
  </si>
  <si>
    <t>ラツーダ錠20ｍｇ</t>
  </si>
  <si>
    <t>ラツーダ錠40ｍｇ</t>
  </si>
  <si>
    <t>ラピアクタ点滴静注バッグ300ｍｇ</t>
  </si>
  <si>
    <t>60ｍｌｘ1</t>
  </si>
  <si>
    <t>ラメルテオン錠8ｍｇ「トーワ」</t>
  </si>
  <si>
    <t>ラモトリギン錠100ｍｇ「トーワ」</t>
  </si>
  <si>
    <t>ラモトリギン錠25ｍｇ「トーワ」</t>
  </si>
  <si>
    <t>ランソプラゾールＯＤ錠15ｍｇ「トーワ」</t>
  </si>
  <si>
    <t>ランタスXR注ソロスター450単位</t>
  </si>
  <si>
    <t>1.5ｍｌｘ2本</t>
  </si>
  <si>
    <t>ランタス注ソロスター300単位</t>
  </si>
  <si>
    <t>3ｍｌｘ2本</t>
  </si>
  <si>
    <t>リーゼ錠５ｍｇ</t>
  </si>
  <si>
    <t>リオレサール錠5ｍｇ</t>
  </si>
  <si>
    <t>サンファーマ</t>
  </si>
  <si>
    <t>リクシアナOD錠30ｍｇ</t>
  </si>
  <si>
    <t>リクラスト点滴静注液5ｍｇ</t>
  </si>
  <si>
    <t>1袋</t>
  </si>
  <si>
    <t>リスパダールコンスタ筋注用25ｍｇ</t>
  </si>
  <si>
    <t>1　キット</t>
  </si>
  <si>
    <t>リスパダール細粒１％</t>
  </si>
  <si>
    <t>リスパダール錠１ｍｇ　　　　　　　　　　</t>
  </si>
  <si>
    <t>リスパダール錠２ｍｇ　　　　　　　　　　</t>
  </si>
  <si>
    <t>リスパダール錠３ｍｇ</t>
  </si>
  <si>
    <t>3０ｍＬ</t>
  </si>
  <si>
    <t>リスパダール内用液（1ｍｇ/ｍｌ）0.5ml</t>
  </si>
  <si>
    <t>0.5ml×50包</t>
  </si>
  <si>
    <t>リスパダール内用液１mg/ml　　（1ｍｌ）　　　　</t>
  </si>
  <si>
    <t>１ｍｌｘ50包</t>
  </si>
  <si>
    <t>リスペリドンOD錠0.5ｍｇ「アメル」</t>
  </si>
  <si>
    <t>リスペリドンOD錠1ｍｇ「アメル」</t>
  </si>
  <si>
    <t>リスペリドンOD錠2ｍｇ「アメル」</t>
  </si>
  <si>
    <t>リスペリドンOD錠3ｍｇ「アメル」</t>
  </si>
  <si>
    <t>リスペリドン細粒1％「アメル」</t>
  </si>
  <si>
    <t>リスペリドン錠0.5ｍｇ「アメル」</t>
  </si>
  <si>
    <t>リスペリドン錠1ｍｇ「アメル」</t>
  </si>
  <si>
    <t>リスペリドン内用液分包0.5ｍｇ「アメル」0.5ｍｌ</t>
  </si>
  <si>
    <t>0.5ｍｌｘ50</t>
  </si>
  <si>
    <t>リスペリドン内用液分包1ｍｇ「アメル」　1ｍｌ</t>
  </si>
  <si>
    <t>リスミー錠2ｍｇ</t>
  </si>
  <si>
    <t>リドメックスコーワ軟膏0.3％</t>
  </si>
  <si>
    <t>リバーロキサバンOD錠10ｍｇ「バイエル」</t>
  </si>
  <si>
    <t>リバスチグミンテープ13.5ｍｇ「トーワ」　</t>
  </si>
  <si>
    <t>14枚</t>
  </si>
  <si>
    <t>リバスチグミンテープ18ｍｇ「トーワ」　</t>
  </si>
  <si>
    <t>リバスチグミンテープ4.5ｍｇ「トーワ」</t>
  </si>
  <si>
    <t>リバスチグミンテープ9ｍｇ「トーワ」　</t>
  </si>
  <si>
    <t>リフキシマ錠200ｍｇ</t>
  </si>
  <si>
    <t>6.1.9</t>
  </si>
  <si>
    <t>リボトリール錠0.5ｍｇ</t>
  </si>
  <si>
    <t>リボトリール錠1ｍｇ</t>
  </si>
  <si>
    <t>リマチル錠100ｍｇ</t>
  </si>
  <si>
    <t>4.4.2</t>
  </si>
  <si>
    <t>リマプロスト　アルファデクス錠5μｇ「サワイ」</t>
  </si>
  <si>
    <t>リュープロレリン酢酸塩注射用キット3.75ｍｇ「あすか」</t>
  </si>
  <si>
    <t>1筒</t>
  </si>
  <si>
    <t>リルゾール錠50ｍｇ「ニプロ」</t>
  </si>
  <si>
    <t>リンゼス錠0.25ｍｇ</t>
  </si>
  <si>
    <t>リンデロン-V クリーム0.12%</t>
  </si>
  <si>
    <t>5ｇX10入</t>
  </si>
  <si>
    <t>リンデロン懸濁注2.5ｍｇ</t>
  </si>
  <si>
    <t>0.5ｘ10A</t>
  </si>
  <si>
    <t>リンデロン点眼点耳点鼻液0.1％</t>
  </si>
  <si>
    <t>ルーラン錠４ｍｇ　　　　　　　　　　　　</t>
  </si>
  <si>
    <t>100Ｔ　　　　</t>
  </si>
  <si>
    <t>ルーラン錠８ｍｇ</t>
  </si>
  <si>
    <t>ルーラン錠８ｍｇ　　　　　　　　　　　　</t>
  </si>
  <si>
    <t>レキサルティOD錠0.5ｍｇ</t>
  </si>
  <si>
    <t>レキサルティOD錠1ｍｇ</t>
  </si>
  <si>
    <t>レキサルティＯＤ錠2ｍｇ</t>
  </si>
  <si>
    <t>レキサルティOD錠2ｍｇ</t>
  </si>
  <si>
    <t>レキソタン錠２</t>
  </si>
  <si>
    <t>サンドファーマ</t>
  </si>
  <si>
    <t>レキソタン錠５</t>
  </si>
  <si>
    <t>レグテクト錠333ｍｇ</t>
  </si>
  <si>
    <t>100Ｔ　</t>
  </si>
  <si>
    <t>500Ｔ　</t>
  </si>
  <si>
    <t>レスタミンコーワクリーム1％</t>
  </si>
  <si>
    <t>レスプレン錠20ｍｇ</t>
  </si>
  <si>
    <t>レトロゾール錠2.5ｍｇ「サワイ」</t>
  </si>
  <si>
    <t>レバミピド錠100ｍｇ「オーツカ」</t>
  </si>
  <si>
    <t>レベチラセタムDS50％「トーワ」</t>
  </si>
  <si>
    <t>100Ｇ</t>
  </si>
  <si>
    <t>レベチラセタム錠250ｍｇ「トーワ」</t>
  </si>
  <si>
    <t>レベチラセタム点滴静注500ｍｇ「明治」</t>
  </si>
  <si>
    <t>レボカルニチンFF錠250ｍｇ「アメル」</t>
  </si>
  <si>
    <t>レボフロキサシン細粒10％「DSEP」</t>
  </si>
  <si>
    <t>レボフロキサシン錠250ｍｇ「DSEP」</t>
  </si>
  <si>
    <t>レボフロキサシン点眼液1.5％「ニットー」</t>
  </si>
  <si>
    <t>レボフロキサシン点滴静注バッグ500ｍｇ/100ｍｌ「ＤＳＥＰ」</t>
  </si>
  <si>
    <t>10袋</t>
  </si>
  <si>
    <t>レボレード錠12.5ｍｇ</t>
  </si>
  <si>
    <t>レルパックス錠20ｍｇ</t>
  </si>
  <si>
    <t>レルベア100エリプタ30吸入用</t>
  </si>
  <si>
    <t>レルベア200エリプタ30吸入用</t>
  </si>
  <si>
    <t>ロイコボリン注3ｍｇ</t>
  </si>
  <si>
    <t>ロキソニン細粒10％</t>
  </si>
  <si>
    <t>ロキソプロフェンNaテープ100ｍｇ「DSEP」</t>
  </si>
  <si>
    <t>700枚</t>
  </si>
  <si>
    <t>ロキソプロフェンナトリウム錠60ｍｇ「日医工」</t>
  </si>
  <si>
    <t>ロケルマ懸濁用散分包5ｇ</t>
  </si>
  <si>
    <t>28包</t>
  </si>
  <si>
    <t>アストラゼネカ</t>
  </si>
  <si>
    <t>ロコイド軟膏0.1％</t>
  </si>
  <si>
    <t>ロスバスタチン錠2.5ｍｇ「トーワ」</t>
  </si>
  <si>
    <t>ロゼレム錠8ｍｇ</t>
  </si>
  <si>
    <t>ロドピン細粒50％</t>
  </si>
  <si>
    <t>ロドピン錠25ｍｇ</t>
  </si>
  <si>
    <t>ロドピン錠50ｍｇ</t>
  </si>
  <si>
    <t>ロナセンテープ20ｍｇ</t>
  </si>
  <si>
    <t>ロナセンテープ40ｍｇ</t>
  </si>
  <si>
    <t>ロペミンカプセル１ｍｇ</t>
  </si>
  <si>
    <t>100Ｐ</t>
  </si>
  <si>
    <t>ロラゼパム錠0.5ｍｇ「サワイ」</t>
  </si>
  <si>
    <t>ロラメット錠1.0（アスカ）</t>
  </si>
  <si>
    <t>ワーファリン錠１ｍｇ</t>
  </si>
  <si>
    <t>ワゴスチグミン注　0.5ｍｇ</t>
  </si>
  <si>
    <t>0.5ｍｇｘ10A</t>
  </si>
  <si>
    <t>ワソラン錠40ｍｇ</t>
  </si>
  <si>
    <t>ワソラン静注5ｍｇ</t>
  </si>
  <si>
    <t>2ｍｌｘ10Ａ</t>
  </si>
  <si>
    <t>ワンパル2号輸液（1）</t>
  </si>
  <si>
    <t>800ｍｌｘ10袋</t>
  </si>
  <si>
    <t>ワンパル2号輸液1200ｍｌ</t>
  </si>
  <si>
    <t>1200ｍｌｘ7</t>
  </si>
  <si>
    <t>塩化カリウム</t>
  </si>
  <si>
    <t>塩化ナトリウム</t>
  </si>
  <si>
    <t>塩酸メトクロプラミド注射液10mg「タカタ」</t>
  </si>
  <si>
    <t>逆性石ｹﾝ液10％｢ﾖｼﾀﾞ｣</t>
  </si>
  <si>
    <t>500ML</t>
  </si>
  <si>
    <t>重カマ「ヨシダ」（細粒状）</t>
  </si>
  <si>
    <t>硝酸イソソルビド徐放カプセル20ｍｇ「St」</t>
  </si>
  <si>
    <t>1000Ｐ</t>
  </si>
  <si>
    <t>新レシカルボン坐剤　　　　　　　　　　　</t>
  </si>
  <si>
    <t>12Sx5</t>
  </si>
  <si>
    <t>水溶性ハイドロコートン注射１００ｍｇ</t>
  </si>
  <si>
    <t>２ｍＬＸ１０瓶</t>
  </si>
  <si>
    <t>2.4.4</t>
  </si>
  <si>
    <t>水溶性プレドニン10ｍｇ</t>
  </si>
  <si>
    <t>生食注シリンジ「NP」中口10ｍｌ</t>
  </si>
  <si>
    <t>生食溶解液キットH（１）</t>
  </si>
  <si>
    <t>ニプロファーマ</t>
  </si>
  <si>
    <t>生理食塩液「ＶＴＲＳ」100ｍｌ</t>
  </si>
  <si>
    <t>100ｍｌｘ10Ｖ</t>
  </si>
  <si>
    <t>20ｍｌ×100A</t>
  </si>
  <si>
    <t>精製水「ケンエー」</t>
  </si>
  <si>
    <t>7.1.3</t>
  </si>
  <si>
    <t>静注用キシロカイン２％</t>
  </si>
  <si>
    <t>5ｘ10A</t>
  </si>
  <si>
    <t>500ml×20Ｂ　</t>
  </si>
  <si>
    <t>500mlx20袋</t>
  </si>
  <si>
    <t>大塚糖液５％　　　　　　　　　　　　　</t>
  </si>
  <si>
    <t>100ｍｌｘ10B</t>
  </si>
  <si>
    <t>B</t>
  </si>
  <si>
    <t>炭酸リチウム錠100ｍｇ「大正」</t>
  </si>
  <si>
    <t>100Ｔ　　</t>
  </si>
  <si>
    <t>1000Ｔ　　</t>
  </si>
  <si>
    <t>炭酸リチウム錠200mg「大正」</t>
  </si>
  <si>
    <t>炭酸水素ﾅﾄﾘｳﾑ</t>
  </si>
  <si>
    <t>100ml×10P　</t>
  </si>
  <si>
    <t>20ml×50P　</t>
  </si>
  <si>
    <t>乳糖水和物「ケンエー」粒状</t>
  </si>
  <si>
    <t>ケンエー</t>
  </si>
  <si>
    <t>7.1.1</t>
  </si>
  <si>
    <t>尿素クリーム10％「日医工」</t>
  </si>
  <si>
    <t>20ｇX10</t>
  </si>
  <si>
    <t>白色ワセリン「ケンエー」</t>
  </si>
  <si>
    <t>2025年度卸</t>
    <phoneticPr fontId="2"/>
  </si>
  <si>
    <t>2025年度薬価</t>
    <phoneticPr fontId="2"/>
  </si>
  <si>
    <t>2025年納入価格</t>
    <phoneticPr fontId="2"/>
  </si>
  <si>
    <t>単位納入価</t>
    <rPh sb="0" eb="2">
      <t>タンイ</t>
    </rPh>
    <rPh sb="2" eb="5">
      <t>ノウニュウカ</t>
    </rPh>
    <phoneticPr fontId="2"/>
  </si>
  <si>
    <t>A</t>
    <phoneticPr fontId="2"/>
  </si>
  <si>
    <t>生理食塩液「VTRS」20ｍｌ</t>
    <phoneticPr fontId="2"/>
  </si>
  <si>
    <t>ポビドンヨードガーグル７％「ケンエー」</t>
    <phoneticPr fontId="2"/>
  </si>
  <si>
    <t>亜鉛華軟膏「ニッコー」　</t>
    <phoneticPr fontId="2"/>
  </si>
  <si>
    <t>大塚生食注　　プラ細口　</t>
    <phoneticPr fontId="2"/>
  </si>
  <si>
    <t>大塚生食注　ソフトバッグ</t>
    <phoneticPr fontId="2"/>
  </si>
  <si>
    <t>注射用水ＰＬ「フソー」100ｍｌ（スタンタフル）</t>
    <phoneticPr fontId="2"/>
  </si>
  <si>
    <t>注射用水ＰＬ「フソー」20ｍｌ（スノープル）</t>
    <phoneticPr fontId="2"/>
  </si>
  <si>
    <t>トリフリード輸液（１）</t>
    <phoneticPr fontId="2"/>
  </si>
  <si>
    <t>トリアゾラム錠0.125ｍｇ「CH」　　採用中止</t>
    <phoneticPr fontId="2"/>
  </si>
  <si>
    <t>リスパダール内用液　1mg/ml(30ml瓶）　　　</t>
    <phoneticPr fontId="2"/>
  </si>
  <si>
    <t>リスパダールコンスタ筋注用50ｍｇ</t>
    <phoneticPr fontId="2"/>
  </si>
  <si>
    <t>ブロムヘキシン塩酸塩錠４ｍｇ「トーワ」</t>
    <phoneticPr fontId="2"/>
  </si>
  <si>
    <t>単位当たり利益</t>
    <rPh sb="0" eb="2">
      <t>タンイ</t>
    </rPh>
    <rPh sb="2" eb="3">
      <t>ア</t>
    </rPh>
    <rPh sb="5" eb="7">
      <t>リエキ</t>
    </rPh>
    <phoneticPr fontId="2"/>
  </si>
  <si>
    <t>トリフリード輸液（１）</t>
  </si>
  <si>
    <t>ブロムヘキシン塩酸塩錠４ｍｇ「トーワ」</t>
  </si>
  <si>
    <t>ポビドンヨードガーグル７％「ケンエー」</t>
  </si>
  <si>
    <t>亜鉛華軟膏「ニッコー」　</t>
  </si>
  <si>
    <t>大塚生食注　　プラ細口　</t>
  </si>
  <si>
    <t>大塚生食注　ソフトバッグ</t>
  </si>
  <si>
    <t>アイファガン点眼液０．１％</t>
  </si>
  <si>
    <t>亜鉛華軟膏「ニッコー」</t>
  </si>
  <si>
    <t>アキネトン細粒１％</t>
  </si>
  <si>
    <t>アキネトン注射液５ｍｇ</t>
  </si>
  <si>
    <t>アクアチムクリーム１％</t>
  </si>
  <si>
    <t>アクチット輸液</t>
  </si>
  <si>
    <t>アザルフィジンＥＮ錠５００ｍｇ</t>
  </si>
  <si>
    <t>アシクロビル点滴静注用２５０ｍｇ「サワイ」</t>
  </si>
  <si>
    <t>アジスロマイシン錠２５０ｍｇ「トーワ」</t>
  </si>
  <si>
    <t>アジルサルタンＯＤ錠２０ｍｇ「サワイ」</t>
  </si>
  <si>
    <t>アスコルビン酸注５００ｍｇ「イセイ」</t>
  </si>
  <si>
    <t>アズノール軟膏０．０３３％</t>
  </si>
  <si>
    <t>アスパラ－ＣＡ錠２００</t>
  </si>
  <si>
    <t>アスパラカリウム錠３００ｍｇ</t>
  </si>
  <si>
    <t>アスパラカリウム散５０％</t>
  </si>
  <si>
    <t>アスパラギン酸カリウム注１０ｍＥｑキット「テルモ」</t>
  </si>
  <si>
    <t>アズレン点眼液０．０２％「ニットー」</t>
  </si>
  <si>
    <t>アセリオ静注液１０００ｍｇバッグ</t>
  </si>
  <si>
    <t>アセレンド注１００μｇ</t>
  </si>
  <si>
    <t>アゾセミド錠３０ｍｇ「ＤＳＥＰ」</t>
  </si>
  <si>
    <t>アゾセミド錠６０ｍｇ「ＤＳＥＰ」</t>
  </si>
  <si>
    <t>アタラックス錠２５ｍｇ</t>
  </si>
  <si>
    <t>アダラートＣＲ錠２０ｍｇ</t>
  </si>
  <si>
    <t>アーチスト錠１．２５ｍｇ</t>
  </si>
  <si>
    <t>アドエア５００ディスカス６０吸入用</t>
  </si>
  <si>
    <t>アドナ錠３０ｍｇ</t>
  </si>
  <si>
    <t>アドナ注（静脈用）５０ｍｇ</t>
  </si>
  <si>
    <t>アドナ散１０％</t>
  </si>
  <si>
    <t>アドフィードパップ４０ｍｇ</t>
  </si>
  <si>
    <t>アトモキセチンカプセル１０ｍｇ「サワイ」</t>
  </si>
  <si>
    <t>アトモキセチンカプセル４０ｍｇ「ＶＴＲＳ」</t>
  </si>
  <si>
    <t>アトルバスタチンＯＤ錠１０ｍｇ「トーワ」</t>
  </si>
  <si>
    <t>アトロピン硫酸塩注０．５ｍｇ「ニプロ」</t>
  </si>
  <si>
    <t>アナストロゾール錠１ｍｇ「サワイ」</t>
  </si>
  <si>
    <t>アナフラニール点滴静注液２５ｍｇ</t>
  </si>
  <si>
    <t>アネキセート注射液０．５ｍｇ</t>
  </si>
  <si>
    <t>アノーロエリプタ３０吸入用</t>
  </si>
  <si>
    <t>アマンタジン塩酸塩錠５０ｍｇ「杏林」</t>
  </si>
  <si>
    <t>アミオダロン塩酸塩速崩錠５０ｍｇ「ＴＥ」</t>
  </si>
  <si>
    <t>アミティーザカプセル２４μｇ</t>
  </si>
  <si>
    <t>アミノレバンＥＮ配合散</t>
  </si>
  <si>
    <t>アミノレバン点滴静注（用時購入）</t>
  </si>
  <si>
    <t>アムロジピンＯＤ錠２．５ｍｇ「明治」</t>
  </si>
  <si>
    <t>アリドネパッチ２７．５ｍｇ</t>
  </si>
  <si>
    <t>アリドネパッチ５５ｍｇ</t>
  </si>
  <si>
    <t>２５ｍｇアリナミンＦ糖衣錠</t>
  </si>
  <si>
    <t>アリピプラゾールＯＤ錠３ｍｇ「ニプロ」</t>
  </si>
  <si>
    <t>アリピプラゾールＯＤ錠１２ｍｇ「ニプロ」</t>
  </si>
  <si>
    <t>アリピプラゾールＯＤ錠６ｍｇ「ニプロ」</t>
  </si>
  <si>
    <t>アリピプラゾール散１％「ニプロ」</t>
  </si>
  <si>
    <t>アリピプラゾール錠１ｍｇ「サワイ」</t>
  </si>
  <si>
    <t>アルダクトンＡ錠２５ｍｇ</t>
  </si>
  <si>
    <t>アルブミナー２５％静注１２．５ｇ／５０ｍＬ</t>
  </si>
  <si>
    <t>アルファカルシドールカプセル０．５μｇ「フソー」</t>
  </si>
  <si>
    <t>アロプリノール錠１００ｍｇ「サワイ」</t>
  </si>
  <si>
    <t>アンテベート軟膏０．０５％</t>
  </si>
  <si>
    <t>イコサペント酸エチルカプセル３００ｍｇ「日医工」</t>
  </si>
  <si>
    <t>胃散(院内製剤)</t>
  </si>
  <si>
    <t>イバンドロン酸静注１ｍｇシリンジ「トーワ」</t>
  </si>
  <si>
    <t>ＥＰＬカプセル２５０ｍｇ</t>
  </si>
  <si>
    <t>イフェクサーＳＲカプセル３７．５ｍｇ</t>
  </si>
  <si>
    <t>イフェクサーＳＲカプセル７５ｍｇ</t>
  </si>
  <si>
    <t>イベニティ皮下注１０５ｍｇシリンジ</t>
  </si>
  <si>
    <t>イルベサルタン錠５０ｍｇ「サワイ」</t>
  </si>
  <si>
    <t>インチュニブ錠１ｍｇ</t>
  </si>
  <si>
    <t>インテバン外用液１％</t>
  </si>
  <si>
    <t>インデラル錠１０ｍｇ</t>
  </si>
  <si>
    <t>インテバンクリーム１％</t>
  </si>
  <si>
    <t>イントラリポス輸液２０％</t>
  </si>
  <si>
    <t>ウルソデオキシコール酸錠１００ｍｇ「サワイ」</t>
  </si>
  <si>
    <t>エイゾプト懸濁性点眼液１％</t>
  </si>
  <si>
    <t>エスシタロプラムＯＤ錠１０ｍｇ「トーワ」</t>
  </si>
  <si>
    <t>エスゾピクロン錠１ｍｇ「トーワ」</t>
  </si>
  <si>
    <t>ＳＰトローチ０．２５ｍｇ「明治」</t>
  </si>
  <si>
    <t>エゼチミブＯＤ錠１０ｍｇ「トーワ」</t>
  </si>
  <si>
    <t>エソメプラゾールカプセル２０ｍｇ「ニプロ」</t>
  </si>
  <si>
    <t>エチゾラム錠０．５ｍｇ「アメル」</t>
  </si>
  <si>
    <t>エチゾラム錠１ｍｇ「アメル」</t>
  </si>
  <si>
    <t>エナラプリルマレイン酸塩錠５ｍｇ「サワイ」</t>
  </si>
  <si>
    <t>エバスチンＯＤ錠５ｍｇ「サワイ」</t>
  </si>
  <si>
    <t>エビスタ錠６０ｍｇ</t>
  </si>
  <si>
    <t>エピナスチン塩酸塩錠２０ｍｇ「トーワ」</t>
  </si>
  <si>
    <t>エビリファイ持続性水懸筋注用３００ｍｇシリンジ</t>
  </si>
  <si>
    <t>エビリファイ持続性水懸筋注用４００ｍｇシリンジ外来用</t>
  </si>
  <si>
    <t>エビリファイ内用液0.1％　3ml</t>
  </si>
  <si>
    <t>エビリファイ内用液0.1％　6ml</t>
  </si>
  <si>
    <t>エフィエント錠２．５ｍｇ</t>
  </si>
  <si>
    <t>エフィナコナゾール爪外用液１０％「サワイ」</t>
  </si>
  <si>
    <t>エブランチルカプセル１５ｍｇ</t>
  </si>
  <si>
    <t>エペリゾン塩酸塩錠５０ｍｇ「日医工」</t>
  </si>
  <si>
    <t>エホチール注１０ｍｇ</t>
  </si>
  <si>
    <t>エリキュース錠２．５ｍｇ</t>
  </si>
  <si>
    <t>エリスロシン錠２００ｍｇ</t>
  </si>
  <si>
    <t>エルカルチンＦＦ錠２５０ｍｇ</t>
  </si>
  <si>
    <t>１０％塩化ナトリウム注射液</t>
  </si>
  <si>
    <t>塩酸メトクロプラミド注射液１０ｍｇ「タカタ」</t>
  </si>
  <si>
    <t>エンテカビルＯＤ錠０．５ｍｇ「サワイ」</t>
  </si>
  <si>
    <t>エンレスト錠１００ｍｇ</t>
  </si>
  <si>
    <t>オイラックスクリーム１０％</t>
  </si>
  <si>
    <t>オキサロール軟膏２５μｇ／ｇ</t>
  </si>
  <si>
    <t>オーグメンチン配合錠２５０ＲＳ</t>
  </si>
  <si>
    <t>オセルタミビルカプセル７５ｍｇ「サワイ」</t>
  </si>
  <si>
    <t>オテズラ錠３０ｍｇ</t>
  </si>
  <si>
    <t>オフロキサシン点眼液０．３％「ＪＧ」</t>
  </si>
  <si>
    <t>オランザピンＯＤ錠５ｍｇ「ニプロ」</t>
  </si>
  <si>
    <t>オランザピンＯＤ錠１０ｍｇ「ニプロ」</t>
  </si>
  <si>
    <t>オランザピン細粒１％「ニプロ」</t>
  </si>
  <si>
    <t>オランザピン錠２．５ｍｇ「ニプロ」</t>
  </si>
  <si>
    <t>オルメテックＯＤ錠１０ｍｇ</t>
  </si>
  <si>
    <t>オロパタジン塩酸塩ＯＤ錠５ｍｇ「トーワ」</t>
  </si>
  <si>
    <t>風邪Ⅲ(院内製剤)</t>
  </si>
  <si>
    <t>風邪Ⅱ(院内製剤)</t>
  </si>
  <si>
    <t>カモスタットメシル酸塩錠１００ｍｇ「サワイ」</t>
  </si>
  <si>
    <t>ガランタミンＯＤ錠４ｍｇ「日医工」</t>
  </si>
  <si>
    <t>ガランタミンＯＤ錠１２ｍｇ「日医工」</t>
  </si>
  <si>
    <t>カリメートドライシロップ９２．５９％</t>
  </si>
  <si>
    <t>カルバマゼピン錠１００ｍｇ「アメル」</t>
  </si>
  <si>
    <t>カルバマゼピン錠２００ｍｇ「アメル」</t>
  </si>
  <si>
    <t>カルバマゼピン細粒５０％「アメル」</t>
  </si>
  <si>
    <t>カルベジロール錠１０ｍｇ「ＤＳＥＰ」</t>
  </si>
  <si>
    <t>カルボシステイン錠２５０ｍｇ「トーワ」</t>
  </si>
  <si>
    <t>カロナール細粒２０％</t>
  </si>
  <si>
    <t>カロナール錠２００</t>
  </si>
  <si>
    <t>カロナール坐剤２００</t>
  </si>
  <si>
    <t>キシロカイン注シリンジ０．５％</t>
  </si>
  <si>
    <t>キシロカインポンプスプレー８％</t>
  </si>
  <si>
    <t>キュバール１００エアゾール</t>
  </si>
  <si>
    <t>クアゼパム錠１５ｍｇ「アメル」</t>
  </si>
  <si>
    <t>クエチアピン錠１２．５ｍｇ「アメル」</t>
  </si>
  <si>
    <t>クエチアピン錠２５ｍｇ「アメル」</t>
  </si>
  <si>
    <t>クエチアピン錠１００ｍｇ「アメル」</t>
  </si>
  <si>
    <t>クエチアピン錠２００ｍｇ「アメル」</t>
  </si>
  <si>
    <t>クエチアピン細粒５０％「アメル」</t>
  </si>
  <si>
    <t>クービビック錠５０ｍｇ</t>
  </si>
  <si>
    <t>クービビック錠２５ｍｇ</t>
  </si>
  <si>
    <t>グーフィス錠５ｍｇ</t>
  </si>
  <si>
    <t>グラクティブ錠５０ｍｇ</t>
  </si>
  <si>
    <t>クラシエ葛根湯エキス細粒</t>
  </si>
  <si>
    <t>クラシエ黄連解毒湯エキス細粒</t>
  </si>
  <si>
    <t>クラシエ加味逍遙散料エキス細粒</t>
  </si>
  <si>
    <t>クラシエ猪苓湯エキス細粒</t>
  </si>
  <si>
    <t>クラシエ補中益気湯エキス細粒</t>
  </si>
  <si>
    <t>クラシエ柴苓湯エキス細粒</t>
  </si>
  <si>
    <t>グラナテック点眼液０．４％</t>
  </si>
  <si>
    <t>グラマリール錠２５ｍｇ</t>
  </si>
  <si>
    <t>グラマリール錠５０ｍｇ</t>
  </si>
  <si>
    <t>グラマリール細粒１０％</t>
  </si>
  <si>
    <t>クラリチン錠１０ｍｇ</t>
  </si>
  <si>
    <t>クラリシッド錠２００ｍｇ</t>
  </si>
  <si>
    <t>グランダキシン錠５０</t>
  </si>
  <si>
    <t>グリセリン浣腸液５０％「ムネ」６０ｍＬ</t>
  </si>
  <si>
    <t>グリメピリドＯＤ錠１ｍｇ「トーワ」</t>
  </si>
  <si>
    <t>クリンダマイシンリン酸エステル６００ｍｇ注射液</t>
  </si>
  <si>
    <t>クレメジン細粒分包２ｇ</t>
  </si>
  <si>
    <t>クロピドグレル錠２５ｍｇ「ＪＧ」</t>
  </si>
  <si>
    <t>クロピドグレル錠７５ｍｇ「ＪＧ」</t>
  </si>
  <si>
    <t>クロフェクトン錠２５ｍｇ</t>
  </si>
  <si>
    <t>クロベタゾールプロピオン酸エステル軟膏０．０５％「イワキ」</t>
  </si>
  <si>
    <t>クロマイ腟錠１００ｍｇ</t>
  </si>
  <si>
    <t>クロモグリク酸Ｎａ点眼液２％「ニットー」</t>
  </si>
  <si>
    <t>ｄ－クロルフェニラミンマレイン酸塩徐放錠６ｍｇ「武田テバ」</t>
  </si>
  <si>
    <t>ケトチフェン点鼻液０．０５％「サワイ」</t>
  </si>
  <si>
    <t>ケトプロフェンパップ３０ｍｇ「三和」</t>
  </si>
  <si>
    <t>ケフラールカプセル２５０ｍｇ</t>
  </si>
  <si>
    <t>ケフレックスカプセル２５０ｍｇ</t>
  </si>
  <si>
    <t>ゲーベンクリーム１％</t>
  </si>
  <si>
    <t>ゲンタマイシン硫酸塩軟膏０．１％「イワキ」</t>
  </si>
  <si>
    <t>アイトロール錠１０ｍｇ</t>
  </si>
  <si>
    <t>塩化リゾチーム１０ｍｇ錠</t>
  </si>
  <si>
    <t>コートリル錠１０ｍｇ</t>
  </si>
  <si>
    <t>コンサータ錠１８ｍｇ</t>
  </si>
  <si>
    <t>５％サリチル酸ワセリン軟膏東豊</t>
  </si>
  <si>
    <t>酸化マグネシウム</t>
  </si>
  <si>
    <t>サンリズムカプセル２５ｍｇ</t>
  </si>
  <si>
    <t>ジアゼパム注射液５ｍｇ「ＮＩＧ」</t>
  </si>
  <si>
    <t>シアナマイド内用液１％「タナベ」</t>
  </si>
  <si>
    <t>シアノコバラミン点眼液０．０２％「日点」</t>
  </si>
  <si>
    <t>ジェニナック錠２００ｍｇ</t>
  </si>
  <si>
    <t>ジギラノゲン注０．４ｍｇ</t>
  </si>
  <si>
    <t>ジクアス点眼液３％</t>
  </si>
  <si>
    <t>シクレスト舌下錠５ｍｇ</t>
  </si>
  <si>
    <t>シクレスト舌下錠１０ｍｇ</t>
  </si>
  <si>
    <t>ジクロフェナクナトリウム坐剤２５ｍｇ「ＪＧ」</t>
  </si>
  <si>
    <t>シクロスポリンカプセル５０ｍｇ「トーワ」</t>
  </si>
  <si>
    <t>ジスチグミン臭化物錠５ｍｇ「ＮＩＧ」</t>
  </si>
  <si>
    <t>ジスバルカプセル４０ｍｇ</t>
  </si>
  <si>
    <t>ジフェニドール塩酸塩錠２５ｍｇ「ＮＩＧ」</t>
  </si>
  <si>
    <t>ジプレキサザイディス錠２．５ｍｇ</t>
  </si>
  <si>
    <t>ジプレキサザイディス錠５ｍｇ</t>
  </si>
  <si>
    <t>ジプレキサザイディス錠１０ｍｇ</t>
  </si>
  <si>
    <t>ジプレキサ筋注用１０ｍｇ</t>
  </si>
  <si>
    <t>シベンゾリンコハク酸塩錠１００ｍｇ「サワイ」</t>
  </si>
  <si>
    <t>ジメチコン錠４０ｍｇ「ＹＤ」</t>
  </si>
  <si>
    <t>硝酸イソソルビド徐放カプセル２０ｍｇ「Ｓｔ」</t>
  </si>
  <si>
    <t>照射赤血球液－ＬＲ「日赤」</t>
  </si>
  <si>
    <t>シロスタゾールＯＤ錠１００ｍｇ「タカタ」</t>
  </si>
  <si>
    <t>シロドシンＯＤ錠４ｍｇ「ＫＭＰ」</t>
  </si>
  <si>
    <t>新レシカルボン坐剤</t>
  </si>
  <si>
    <t>水溶性ハイドロコートン注射液１００ｍｇ</t>
  </si>
  <si>
    <t>スタデルムクリーム５％</t>
  </si>
  <si>
    <t>ストロメクトール錠３ｍｇ</t>
  </si>
  <si>
    <t>スピリーバ２．５μｇレスピマット６０吸入</t>
  </si>
  <si>
    <t>スピール膏Ｍ</t>
  </si>
  <si>
    <t>スピロペント錠１０μｇ</t>
  </si>
  <si>
    <t>スミスリンローション５％</t>
  </si>
  <si>
    <t>スルバシリン静注用１．５ｇ</t>
  </si>
  <si>
    <t>スルピリド錠１００ｍｇ「アメル」</t>
  </si>
  <si>
    <t>スルピリド錠２００ｍｇ「アメル」</t>
  </si>
  <si>
    <t>スルピリド錠５０ｍｇ「アメル」</t>
  </si>
  <si>
    <t>大塚生食注</t>
  </si>
  <si>
    <t>生食溶解液キットＨ</t>
  </si>
  <si>
    <t>生食注シリンジ「ＮＰ」</t>
  </si>
  <si>
    <t>生理食塩液「ＶＴＲＳ」</t>
  </si>
  <si>
    <t>セディール錠１０ｍｇ</t>
  </si>
  <si>
    <t>セパミット細粒１％</t>
  </si>
  <si>
    <t>セフェピム塩酸塩静注用１ｇ「サンド」</t>
  </si>
  <si>
    <t>セフタジジム静注用１ｇ「ＶＴＲＳ」</t>
  </si>
  <si>
    <t>セフトリアキソンナトリウム静注用１ｇ「日医工」</t>
  </si>
  <si>
    <t>ゼプリオン水懸筋注２５ｍｇシリンジ</t>
  </si>
  <si>
    <t>ゼプリオン水懸筋注５０ｍｇシリンジ</t>
  </si>
  <si>
    <t>ゼプリオン水懸筋注７５ｍｇシリンジ</t>
  </si>
  <si>
    <t>ゼプリオン水懸筋注１００ｍｇシリンジ</t>
  </si>
  <si>
    <t>ゼプリオン水懸筋注１５０ｍｇシリンジ</t>
  </si>
  <si>
    <t>セララ錠５０ｍｇ</t>
  </si>
  <si>
    <t>セルトラリン錠２５ｍｇ「明治」</t>
  </si>
  <si>
    <t>セレコキシブ錠１００ｍｇ「ＤＳＥＰ」</t>
  </si>
  <si>
    <t>セレニカＲ顆粒４０％</t>
  </si>
  <si>
    <t>センノシド錠１２ｍｇ「クニヒロ」</t>
  </si>
  <si>
    <t>センブリ・重曹散「ヨシダ」</t>
  </si>
  <si>
    <t>ゾシン静注用４．５</t>
  </si>
  <si>
    <t>ソタロール塩酸塩錠８０ｍｇ「ＴＥ」</t>
  </si>
  <si>
    <t>ゾニサミド錠１００ｍｇ「アメル」</t>
  </si>
  <si>
    <t>ゾニサミドＯＤ錠２５ｍｇＴＲＥ「ＤＳＥＰ」</t>
  </si>
  <si>
    <t>ゾフルーザ錠２０ｍｇ</t>
  </si>
  <si>
    <t>ソラナックス０．４ｍｇ錠</t>
  </si>
  <si>
    <t>ソラナックス０．８ｍｇ錠</t>
  </si>
  <si>
    <t>ソリフェナシンコハク酸塩ＯＤ錠５ｍｇ「トーワ」</t>
  </si>
  <si>
    <t>ソルダクトン静注用１００ｍｇ</t>
  </si>
  <si>
    <t>ソルデム１輸液</t>
  </si>
  <si>
    <t>タクロリムスカプセル１ｍｇ「ニプロ」</t>
  </si>
  <si>
    <t>タケキャブＯＤ錠１０ｍｇ</t>
  </si>
  <si>
    <t>タケキャブＯＤ錠２０ｍｇ</t>
  </si>
  <si>
    <t>タケプロン静注用３０ｍｇ</t>
  </si>
  <si>
    <t>タチオン錠５０ｍｇ</t>
  </si>
  <si>
    <t>タプロス点眼液０．００１５％</t>
  </si>
  <si>
    <t>ダーブロック錠２ｍｇ</t>
  </si>
  <si>
    <t>タムスロシン塩酸塩ＯＤ錠０．２ｍｇ「サワイ」</t>
  </si>
  <si>
    <t>ダラシンカプセル１５０ｍｇ</t>
  </si>
  <si>
    <t>タリージェ錠５ｍｇ</t>
  </si>
  <si>
    <t>タリビッド眼軟膏０．３％</t>
  </si>
  <si>
    <t>タリビッド耳科用液０．３％</t>
  </si>
  <si>
    <t>ダルベポエチン アルファＢＳ注１２０μｇシリンジ「三和」</t>
  </si>
  <si>
    <t>ダルベポエチン アルファＢＳ注３０μｇシリンジ「三和」</t>
  </si>
  <si>
    <t>ダルベポエチン アルファＢＳ注６０μｇシリンジ「三和」</t>
  </si>
  <si>
    <t>ダルベポエチン アルファＢＳ注１５μｇシリンジ「三和」</t>
  </si>
  <si>
    <t>炭酸水素ナトリウム</t>
  </si>
  <si>
    <t>炭酸リチウム錠２００ｍｇ「大正」</t>
  </si>
  <si>
    <t>炭酸リチウム錠１００ｍｇ「大正」</t>
  </si>
  <si>
    <t>ダントリウムカプセル２５ｍｇ</t>
  </si>
  <si>
    <t>ダントリウム静注用２０ｍｇ</t>
  </si>
  <si>
    <t>タンニン酸アルブミン「ＶＴＲＳ」原末</t>
  </si>
  <si>
    <t>タンボコール錠５０ｍｇ</t>
  </si>
  <si>
    <t>チエナム点滴静注用０．５ｇ</t>
  </si>
  <si>
    <t>チザニジン錠１ｍｇ「トーワ」</t>
  </si>
  <si>
    <t>チモロール点眼液０．５％「ニッテン」</t>
  </si>
  <si>
    <t>注射用水ＰＬ「フソー」</t>
  </si>
  <si>
    <t>腸散Ⅱ(院内製剤)</t>
  </si>
  <si>
    <t>チラーヂンＳ錠２５μｇ</t>
  </si>
  <si>
    <t>チラーヂンＳ錠５０μｇ</t>
  </si>
  <si>
    <t>チラーヂンＳ静注液２００μｇ</t>
  </si>
  <si>
    <t>ツイミーグ錠５００ｍｇ</t>
  </si>
  <si>
    <t>ツムラ八味地黄丸エキス顆粒（医療用）</t>
  </si>
  <si>
    <t>ツムラ柴胡加竜骨牡蛎湯エキス顆粒（医療用）</t>
  </si>
  <si>
    <t>ツムラ半夏厚朴湯エキス顆粒（医療用）</t>
  </si>
  <si>
    <t>ツムラ五苓散エキス顆粒（医療用）</t>
  </si>
  <si>
    <t>ツムラ小青竜湯エキス顆粒（医療用）</t>
  </si>
  <si>
    <t>ツムラ当帰芍薬散エキス顆粒（医療用）</t>
  </si>
  <si>
    <t>ツムラ六君子湯エキス顆粒（医療用）</t>
  </si>
  <si>
    <t>ツムラ抑肝散エキス顆粒（医療用）</t>
  </si>
  <si>
    <t>ツムラ防風通聖散エキス顆粒（医療用）</t>
  </si>
  <si>
    <t>ツムラ芍薬甘草湯エキス顆粒（医療用）</t>
  </si>
  <si>
    <t>ツムラ抑肝散加陳皮半夏エキス顆粒（医療用）</t>
  </si>
  <si>
    <t>ツムラ大建中湯エキス顆粒（医療用）</t>
  </si>
  <si>
    <t>ツムラ人参養栄湯エキス顆粒（医療用）</t>
  </si>
  <si>
    <t>ツムラ猪苓湯合四物湯エキス顆粒（医療用）</t>
  </si>
  <si>
    <t>ツロブテロールテープ１ｍｇ「サワイ」</t>
  </si>
  <si>
    <t>デエビゴ錠２．５ｍｇ</t>
  </si>
  <si>
    <t>デエビゴ錠５ｍｇ</t>
  </si>
  <si>
    <t>テオフィリン徐放Ｕ錠２００ｍｇ「トーワ」</t>
  </si>
  <si>
    <t>デカドロン注射液３．３ｍｇ</t>
  </si>
  <si>
    <t>デキサメタゾン口腔用軟膏０．１％「日医工」</t>
  </si>
  <si>
    <t>デキストロメトルファン臭化水素酸塩錠１５ｍｇ「トーワ」</t>
  </si>
  <si>
    <t>テクスメテン ユニバーサル クリーム０．１％</t>
  </si>
  <si>
    <t>ﾃｽﾄﾔｸﾋﾝ9999999999999999999</t>
  </si>
  <si>
    <t>テトラミド錠３０ｍｇ</t>
  </si>
  <si>
    <t>デパス細粒１％</t>
  </si>
  <si>
    <t>テプレノン細粒１０％「ＹＤ」</t>
  </si>
  <si>
    <t>テプレノンカプセル５０ｍｇ「ＹＤ」</t>
  </si>
  <si>
    <t>デプロメール錠２５</t>
  </si>
  <si>
    <t>デュタステリドカプセル０．５ｍｇＡＶ「サワイ」</t>
  </si>
  <si>
    <t>デュロキセチンカプセル２０ｍｇ「ＤＳＥＰ」</t>
  </si>
  <si>
    <t>テリボン皮下注用５６．５μｇ</t>
  </si>
  <si>
    <t>テルビナフィン塩酸塩クリーム１％「サワイ」</t>
  </si>
  <si>
    <t>テルビナフィン塩酸塩外用液１％「サワイ」</t>
  </si>
  <si>
    <t>テルミサルタンＯＤ錠２０ｍｇ「トーワ」</t>
  </si>
  <si>
    <t>デルモベート軟膏０．０５％</t>
  </si>
  <si>
    <t>デルモゾールＧ軟膏</t>
  </si>
  <si>
    <t>大塚糖液５％</t>
  </si>
  <si>
    <t>トスキサシン錠１５０ｍｇ</t>
  </si>
  <si>
    <t>ドネペジル塩酸塩ＯＤ錠３ｍｇ「トーワ」</t>
  </si>
  <si>
    <t>ドネペジル塩酸塩ＯＤ錠５ｍｇ「トーワ」</t>
  </si>
  <si>
    <t>ドネペジル塩酸塩ＯＤ錠１０ｍｇ「トーワ」</t>
  </si>
  <si>
    <t>ドパストン静注５０ｍｇ</t>
  </si>
  <si>
    <t>ドパミン塩酸塩点滴静注１００ｍｇ「ＮＰ」</t>
  </si>
  <si>
    <t>トピロリック錠４０ｍｇ</t>
  </si>
  <si>
    <t>ドプスＯＤ錠１００ｍｇ</t>
  </si>
  <si>
    <t>トラゼンタ錠５ｍｇ</t>
  </si>
  <si>
    <t>トラセミド錠４ｍｇ「ＫＯ」</t>
  </si>
  <si>
    <t>トラゾドン塩酸塩錠２５ｍｇ「アメル」</t>
  </si>
  <si>
    <t>トラマールＯＤ錠２５ｍｇ</t>
  </si>
  <si>
    <t>トランサミンカプセル２５０ｍｇ</t>
  </si>
  <si>
    <t>トランサミン注５％</t>
  </si>
  <si>
    <t>トリアゾラム錠０．２５ｍｇ「日医工」</t>
  </si>
  <si>
    <t>トリフリード輸液</t>
  </si>
  <si>
    <t>トリヘキシフェニジル塩酸塩錠２ｍｇ「ＮＩＧ」</t>
  </si>
  <si>
    <t>トリメブチンマレイン酸塩錠１００ｍｇ「トーワ」</t>
  </si>
  <si>
    <t>トリンテリックス錠１０ｍｇ</t>
  </si>
  <si>
    <t>トルソプト点眼液１％</t>
  </si>
  <si>
    <t>トルバプタンＯＤ錠７．５ｍｇ「ＴＥ」</t>
  </si>
  <si>
    <t>ドルミカム注射液１０ｍｇ</t>
  </si>
  <si>
    <t>トルリシティ皮下注０．７５ｍｇアテオス</t>
  </si>
  <si>
    <t>トレシーバ注 フレックスタッチ</t>
  </si>
  <si>
    <t>トレドミン錠１５ｍｇ</t>
  </si>
  <si>
    <t>トレドミン錠２５ｍｇ</t>
  </si>
  <si>
    <t>ドロキシドパカプセル１００ｍｇ「アメル」</t>
  </si>
  <si>
    <t>トロペロン注４ｍｇ</t>
  </si>
  <si>
    <t>ドンペリドン錠１０ｍｇ「ＪＧ」</t>
  </si>
  <si>
    <t>ナウゼリン坐剤６０</t>
  </si>
  <si>
    <t>ニコチン酸アミド散１０％「ゾンネ」</t>
  </si>
  <si>
    <t>ニコランジル錠５ｍｇ「トーワ」</t>
  </si>
  <si>
    <t>ニセルゴリン錠５ｍｇ「トーワ」</t>
  </si>
  <si>
    <t>ニゾラールクリーム２％</t>
  </si>
  <si>
    <t>ニトロペン舌下錠０．３ｍｇ</t>
  </si>
  <si>
    <t>ニフェジピンカプセル１０ｍｇ「サワイ」</t>
  </si>
  <si>
    <t>乳糖水和物</t>
  </si>
  <si>
    <t>ニュープロパッチ４．５ｍｇ</t>
  </si>
  <si>
    <t>ニューモバックスＮＰシリンジ（用時購入）</t>
  </si>
  <si>
    <t>ニューレプチル錠５ｍｇ</t>
  </si>
  <si>
    <t>ニューレプチル錠１０ｍｇ</t>
  </si>
  <si>
    <t>尿素クリーム１０％「日医工」</t>
  </si>
  <si>
    <t>ニルバジピン錠４ｍｇ「サワイ」</t>
  </si>
  <si>
    <t>ネイリンカプセル１００ｍｇ（用時購入）</t>
  </si>
  <si>
    <t>ネオフィリン注２５０ｍｇ</t>
  </si>
  <si>
    <t>ネオファーゲン静注２０ｍＬ</t>
  </si>
  <si>
    <t>ネオメドロールＥＥ軟膏</t>
  </si>
  <si>
    <t>ノイロトロピン錠４単位</t>
  </si>
  <si>
    <t>ノウリアスト錠２０ｍｇ</t>
  </si>
  <si>
    <t>ノベルジン錠２５ｍｇ</t>
  </si>
  <si>
    <t>ノルアドレナリン注射液</t>
  </si>
  <si>
    <t>ハイペン錠２００ｍｇ</t>
  </si>
  <si>
    <t>パキシルＣＲ錠１２．５ｍｇ</t>
  </si>
  <si>
    <t>パキロビッドパック３００</t>
  </si>
  <si>
    <t>パキロビッドパック６００</t>
  </si>
  <si>
    <t>白色ワセリン</t>
  </si>
  <si>
    <t>バッサミン配合錠Ａ８１</t>
  </si>
  <si>
    <t>バナン錠１００ｍｇ</t>
  </si>
  <si>
    <t>ハーフジゴキシンＫＹ錠０．１２５</t>
  </si>
  <si>
    <t>ハベカシン注射液７５ｍｇ</t>
  </si>
  <si>
    <t>バラシクロビル錠５００ｍｇ「ＳＰＫＫ」</t>
  </si>
  <si>
    <t>バルプロ酸ナトリウム錠２００ｍｇ「ＤＳＰ」</t>
  </si>
  <si>
    <t>パロキセチンＯＤ錠１０ｍｇ「トーワ」</t>
  </si>
  <si>
    <t>ハロペリドール錠０．７５ｍｇ「アメル」</t>
  </si>
  <si>
    <t>ハロペリドール錠１ｍｇ「アメル」</t>
  </si>
  <si>
    <t>ハロペリドール錠１．５ｍｇ「アメル」</t>
  </si>
  <si>
    <t>ハロペリドール錠３ｍｇ「アメル」</t>
  </si>
  <si>
    <t>ハロペリドール細粒１％「ヨシトミ」</t>
  </si>
  <si>
    <t>ハロマンス注５０ｍｇ</t>
  </si>
  <si>
    <t>ハロマンス注１００ｍｇ</t>
  </si>
  <si>
    <t>バンコマイシン塩酸塩点滴静注用０．５ｇ「ＶＴＲＳ」</t>
  </si>
  <si>
    <t>パントシン散２０％</t>
  </si>
  <si>
    <t>パントシン錠２００</t>
  </si>
  <si>
    <t>パントール注射液５００ｍｇ</t>
  </si>
  <si>
    <t>ヒアルロン酸Ｎａ点眼液０．１％「ニットー」</t>
  </si>
  <si>
    <t>ビカルタミド錠８０ｍｇ「オーハラ」</t>
  </si>
  <si>
    <t>ピコスルファートナトリウム錠２．５ｍｇ「イワキ」</t>
  </si>
  <si>
    <t>ピコスルファートナトリウム内用液０．７５％「イワキ」</t>
  </si>
  <si>
    <t>ビ・シフロール錠０．１２５ｍｇ</t>
  </si>
  <si>
    <t>ビソノテープ４ｍｇ</t>
  </si>
  <si>
    <t>ビソプロロールフマル酸塩錠２．５ｍｇ「トーワ」</t>
  </si>
  <si>
    <t>ビソプロロールフマル酸塩錠０．６２５ｍｇ「トーワ」</t>
  </si>
  <si>
    <t>ビダラビン軟膏３％「ＳＷ」</t>
  </si>
  <si>
    <t>ビブラマイシン錠５０ｍｇ</t>
  </si>
  <si>
    <t>ビプレッソ徐放錠５０ｍｇ</t>
  </si>
  <si>
    <t>ビプレッソ徐放錠１５０ｍｇ</t>
  </si>
  <si>
    <t>ビペリデン塩酸塩錠１ｍｇ「アメル」</t>
  </si>
  <si>
    <t>ビペリデン塩酸塩細粒１％「アメル」</t>
  </si>
  <si>
    <t>ヒベルナ注２５ｍｇ</t>
  </si>
  <si>
    <t>ビムパット錠１００ｍｇ</t>
  </si>
  <si>
    <t>ピメノールカプセル５０ｍｇ</t>
  </si>
  <si>
    <t>ピモベンダン錠１．２５ｍｇ「ＴＥ」</t>
  </si>
  <si>
    <t>ヒューマリンＲ注１００単位／ｍＬ</t>
  </si>
  <si>
    <t>ヒューマログミックス５０注ミリオペン</t>
  </si>
  <si>
    <t>ビラノアＯＤ錠２０ｍｇ</t>
  </si>
  <si>
    <t>ヒルドイドソフト軟膏０．３％</t>
  </si>
  <si>
    <t>ヒルナミン錠（５ｍｇ）</t>
  </si>
  <si>
    <t>ヒルナミン錠（２５ｍｇ）</t>
  </si>
  <si>
    <t>ヒルナミン錠（５０ｍｇ）</t>
  </si>
  <si>
    <t>ヒルナミン細粒１０％</t>
  </si>
  <si>
    <t>ピレノキシン懸濁性点眼液０．００５％「参天」</t>
  </si>
  <si>
    <t>ファモチジンＤ錠２０ｍｇ「サワイ」</t>
  </si>
  <si>
    <t>ファモチジン静注液２０ｍｇ「サワイ」</t>
  </si>
  <si>
    <t>ファロム錠２００ｍｇ</t>
  </si>
  <si>
    <t>ファンギゾンシロップ１００ｍｇ／ｍＬ</t>
  </si>
  <si>
    <t>フィコンパ錠２ｍｇ</t>
  </si>
  <si>
    <t>フェジン静注４０ｍｇ</t>
  </si>
  <si>
    <t>フェノバルビタール散１０％「ホエイ」</t>
  </si>
  <si>
    <t>フェノバール錠３０ｍｇ</t>
  </si>
  <si>
    <t>フェノバール注射液１００ｍｇ</t>
  </si>
  <si>
    <t>フェブキソスタットＯＤ錠１０ｍｇ「サワイ」</t>
  </si>
  <si>
    <t>フェロミア錠５０ｍｇ</t>
  </si>
  <si>
    <t>フェロジピン錠５ｍｇ「ＮＩＧ」</t>
  </si>
  <si>
    <t>フォリアミン錠</t>
  </si>
  <si>
    <t>注射用フサン５０</t>
  </si>
  <si>
    <t>ブスコパン注２０ｍｇ</t>
  </si>
  <si>
    <t>ブドウ糖＊（扶桑）</t>
  </si>
  <si>
    <t>ブドウ糖注５％ＰＬ「フソー」</t>
  </si>
  <si>
    <t>ブドウ糖注５０％ＰＬ「フソー」</t>
  </si>
  <si>
    <t>フラジール腟錠２５０ｍｇ</t>
  </si>
  <si>
    <t>フラジール内服錠２５０ｍｇ</t>
  </si>
  <si>
    <t>プラセボカプセル</t>
  </si>
  <si>
    <t>プラセボ散</t>
  </si>
  <si>
    <t>プラバスタチンＮａ錠５ｍｇ「サワイ」</t>
  </si>
  <si>
    <t>プラリアＨＩ皮下注６０ｍｇシリンジ０．５ｍＬ（用時購入）</t>
  </si>
  <si>
    <t>フランドルテープ４０ｍｇ</t>
  </si>
  <si>
    <t>プリモボラン錠５ｍｇ</t>
  </si>
  <si>
    <t>プリンペラン注射液１０ｍｇ</t>
  </si>
  <si>
    <t>フルオロメトロン点眼液０．１％「ＮＩＴ」</t>
  </si>
  <si>
    <t>フルコナゾールカプセル１００ｍｇ「サワイ」</t>
  </si>
  <si>
    <t>フルニトラゼパム錠１ｍｇ「アメル」</t>
  </si>
  <si>
    <t>フルニトラゼパム錠２ｍｇ「アメル」</t>
  </si>
  <si>
    <t>プレガバリンＯＤ錠２５ｍｇ「サワイ」</t>
  </si>
  <si>
    <t>プレガバリンＯＤ錠７５ｍｇ「サワイ」</t>
  </si>
  <si>
    <t>プレドニゾロン錠１ｍｇ「ＶＴＲＳ」</t>
  </si>
  <si>
    <t>プレドニゾロン錠５ｍｇ「ＶＴＲＳ」</t>
  </si>
  <si>
    <t>水溶性プレドニン１０ｍｇ</t>
  </si>
  <si>
    <t>プロスタンディン軟膏０．００３％</t>
  </si>
  <si>
    <t>フロセミド錠２０ｍｇ「ＮＩＧ」</t>
  </si>
  <si>
    <t>フロセミド細粒４％「ＥＭＥＣ」</t>
  </si>
  <si>
    <t>フロセミド注２０ｍｇ「トーワ」</t>
  </si>
  <si>
    <t>ブロチゾラム錠０．２５ｍｇ「ヨシトミ」</t>
  </si>
  <si>
    <t>ブロナンセリン錠２ｍｇ「ＤＳＰＢ」</t>
  </si>
  <si>
    <t>ブロナンセリン錠４ｍｇ「ＤＳＰＢ」</t>
  </si>
  <si>
    <t>ブロナンセリン錠８ｍｇ「ＤＳＰＢ」</t>
  </si>
  <si>
    <t>ブロナンセリン散２％「ＤＳＰＢ」</t>
  </si>
  <si>
    <t>ブロナック点眼液０．１％</t>
  </si>
  <si>
    <t>プロピベリン塩酸塩錠１０ｍｇ「ＮＩＧ」</t>
  </si>
  <si>
    <t>プロマックＤ錠７５</t>
  </si>
  <si>
    <t>ブロムペリドール錠３ｍｇ「アメル」</t>
  </si>
  <si>
    <t>ブロムペリドール細粒１％「アメル」</t>
  </si>
  <si>
    <t>ブロムヘキシン塩酸塩０．２％吸入液</t>
  </si>
  <si>
    <t>ブロムヘキシン塩酸塩注射液４ｍｇ「タイヨー」</t>
  </si>
  <si>
    <t>ブロメライン軟膏５万単位／ｇ＊（ジェイドルフ）</t>
  </si>
  <si>
    <t>ベオーバ錠５０ｍｇ</t>
  </si>
  <si>
    <t>ベクルリー点滴静注用１００ｍｇ</t>
  </si>
  <si>
    <t>ベザフィブラートＳＲ錠２００ｍｇ「日医工」</t>
  </si>
  <si>
    <t>ベタナミン錠１０ｍｇ</t>
  </si>
  <si>
    <t>ベタニス錠５０ｍｇ</t>
  </si>
  <si>
    <t>ベタメタゾン吉草酸エステルローション０．１２％「イワキ」</t>
  </si>
  <si>
    <t>献血ベニロン－Ｉ静注用２５００ｍｇ</t>
  </si>
  <si>
    <t>ヘパリンＮａ注５千単位／５ｍＬ「モチダ」</t>
  </si>
  <si>
    <t>ヘパリンＮａロック用１０単位／ｍＬシリンジ「オーツカ」１０ｍＬ</t>
  </si>
  <si>
    <t>ヘパリン類似物質外用泡状スプレー０．３％「日本臓器」</t>
  </si>
  <si>
    <t>ヘパリン類似物質外用スプレー０．３％「サトウ」</t>
  </si>
  <si>
    <t>ヘパリン類似物質油性クリーム０．３％「日医工」</t>
  </si>
  <si>
    <t>ヘブスブリンＩＨ静注１０００単位</t>
  </si>
  <si>
    <t>ベプリコール錠５０ｍｇ</t>
  </si>
  <si>
    <t>ペミロラストＫ点眼液０．１％「ＴＳ」</t>
  </si>
  <si>
    <t>ベルソムラ錠１５ｍｇ</t>
  </si>
  <si>
    <t>ベルソムラ錠２０ｍｇ</t>
  </si>
  <si>
    <t>ヘルベッサー錠３０</t>
  </si>
  <si>
    <t>ヘルベッサー注射用５０</t>
  </si>
  <si>
    <t>ベンザリン錠５</t>
  </si>
  <si>
    <t>ベンザリン細粒１％</t>
  </si>
  <si>
    <t>ペンタサ顆粒９４％</t>
  </si>
  <si>
    <t>ペントシリン注射用１ｇ</t>
  </si>
  <si>
    <t>ボアラ軟膏０．１２％</t>
  </si>
  <si>
    <t>ボグリボースＯＤ錠０．２ｍｇ「トーワ」</t>
  </si>
  <si>
    <t>ボスミン注１ｍｇ</t>
  </si>
  <si>
    <t>ポタコールＲ輸液250?</t>
  </si>
  <si>
    <t>ポタコールＲ輸液500?</t>
  </si>
  <si>
    <t>ポビドンヨードガーグル液７％「ケンエー」</t>
  </si>
  <si>
    <t>ﾎﾟﾋﾞﾄﾞﾝﾖｰﾄﾞｹﾞﾙ10%</t>
  </si>
  <si>
    <t>ポララミン注５ｍｇ</t>
  </si>
  <si>
    <t>ポリスチレンスルホン酸Ｃａ経口ゼリー２０％分包２５ｇ「三和」</t>
  </si>
  <si>
    <t>ホーリンＶ腟用錠１ｍｇ</t>
  </si>
  <si>
    <t>ボルズィ錠５ｍｇ</t>
  </si>
  <si>
    <t>ボルタレン錠２５ｍｇ</t>
  </si>
  <si>
    <t>マイザー軟膏０．０５％</t>
  </si>
  <si>
    <t>マグミット錠３３０ｍｇ</t>
  </si>
  <si>
    <t>マグミット錠５００ｍｇ</t>
  </si>
  <si>
    <t>マドパー配合錠Ｌ１００</t>
  </si>
  <si>
    <t>マプロチリン塩酸塩錠１０ｍｇ「アメル」</t>
  </si>
  <si>
    <t>マプロチリン塩酸塩錠２５ｍｇ「アメル」</t>
  </si>
  <si>
    <t>マンジャロ皮下注２．５ｍｇアテオス</t>
  </si>
  <si>
    <t>ミチグリニドＣａ・ＯＤ錠１０ｍｇ「三和」</t>
  </si>
  <si>
    <t>ミドリンＰ点眼液（用時購入）</t>
  </si>
  <si>
    <t>ミノサイクリン塩酸塩点滴静注用１００ｍｇ「日医工」</t>
  </si>
  <si>
    <t>ミノドロン酸錠５０ｍｇ「ＪＧ」</t>
  </si>
  <si>
    <t>ミルタザピンＯＤ錠１５ｍｇ「サワイ」</t>
  </si>
  <si>
    <t>ムコスタ点眼液ＵＤ２％</t>
  </si>
  <si>
    <t>メイラックス錠１ｍｇ</t>
  </si>
  <si>
    <t>メイロン静注７％</t>
  </si>
  <si>
    <t>メキシチールカプセル５０ｍｇ</t>
  </si>
  <si>
    <t>メトトレキサート錠２ｍｇ「あゆみ」</t>
  </si>
  <si>
    <t>メトホルミン塩酸塩錠２５０ｍｇＭＴ「ＤＳＰＢ」</t>
  </si>
  <si>
    <t>メプチンエアー１０μｇ吸入１００回</t>
  </si>
  <si>
    <t>メマンチン塩酸塩ＯＤ錠５ｍｇ「ＤＳＥＰ」</t>
  </si>
  <si>
    <t>メマンチン塩酸塩ＯＤ錠２０ｍｇ「ＤＳＥＰ」</t>
  </si>
  <si>
    <t>メリスロン錠６ｍｇ</t>
  </si>
  <si>
    <t>メロペネム点滴静注用０．５ｇ「サワイ」</t>
  </si>
  <si>
    <t>モキシフロキサシン点眼液０．５％「サンド」</t>
  </si>
  <si>
    <t>モサプリドクエン酸塩錠５ｍｇ「日医工」</t>
  </si>
  <si>
    <t>モディオダール錠１００ｍｇ</t>
  </si>
  <si>
    <t>モビコール配合内用剤ＬＤ</t>
  </si>
  <si>
    <t>ユベラＮソフトカプセル２００ｍｇ</t>
  </si>
  <si>
    <t>ユリス錠１ｍｇ</t>
  </si>
  <si>
    <t>ユリス錠２ｍｇ</t>
  </si>
  <si>
    <t>ユーロジン２ｍｇ錠</t>
  </si>
  <si>
    <t>ヨウ化カリウム丸５０ｍｇ「日医工」</t>
  </si>
  <si>
    <t>ヨクイニンエキス錠「コタロー」</t>
  </si>
  <si>
    <t>ラクツロースシロップ６５％「タカタ」</t>
  </si>
  <si>
    <t>ラゲブリオカプセル２００ｍｇ</t>
  </si>
  <si>
    <t>ラコサミド錠５０ｍｇ「ＪＧ」</t>
  </si>
  <si>
    <t>ラコールＮＦ配合経腸用液【ミルク】</t>
  </si>
  <si>
    <t>ラコールＮＦ配合経腸用液【コーヒー】</t>
  </si>
  <si>
    <t>ラジカット内用懸濁液２．１％</t>
  </si>
  <si>
    <t>ラスビック点滴静注キット１５０ｍｇ</t>
  </si>
  <si>
    <t>ラタノプロスト点眼液０．００５％「センジュ」</t>
  </si>
  <si>
    <t>ラツーダ錠２０ｍｇ</t>
  </si>
  <si>
    <t>ラツーダ錠４０ｍｇ</t>
  </si>
  <si>
    <t>ラピアクタ点滴静注液バッグ３００ｍｇ</t>
  </si>
  <si>
    <t>ラメルテオン錠８ｍｇ「トーワ」</t>
  </si>
  <si>
    <t>ラモトリギン錠２５ｍｇ「トーワ」</t>
  </si>
  <si>
    <t>ラモトリギン錠１００ｍｇ「トーワ」</t>
  </si>
  <si>
    <t>ランソプラゾールＯＤ錠１５ｍｇ「トーワ」</t>
  </si>
  <si>
    <t>ランタス注ソロスター</t>
  </si>
  <si>
    <t>リオレサール錠５ｍｇ</t>
  </si>
  <si>
    <t>リクシアナＯＤ錠３０ｍｇ</t>
  </si>
  <si>
    <t>リクラスト点滴静注液５ｍｇ（用時購入）</t>
  </si>
  <si>
    <t>リコモジュリン点滴静注用１２８００（用時購入）</t>
  </si>
  <si>
    <t>リスパダール錠１ｍｇ</t>
  </si>
  <si>
    <t>リスパダール内用液１ｍｇ／ｍＬ分包品</t>
  </si>
  <si>
    <t>リスパダール内用液１ｍｇ／ｍＬ</t>
  </si>
  <si>
    <t>リスパダール内用液0.5ｍｇ／0.5ｍＬ分包品</t>
  </si>
  <si>
    <t>リスパダール錠２ｍｇ</t>
  </si>
  <si>
    <t>リスパダール コンスタ筋注用２５ｍｇ</t>
  </si>
  <si>
    <t>リスパダール コンスタ筋注用３７．５ｍｇ</t>
  </si>
  <si>
    <t>リスパダール コンスタ筋注用５０ｍｇ</t>
  </si>
  <si>
    <t>リスペリドン錠０．５ｍｇ「アメル」</t>
  </si>
  <si>
    <t>リスペリドン内用液分包０．５ｍｇ「アメル」</t>
  </si>
  <si>
    <t>リスペリドン錠１ｍｇ「アメル」</t>
  </si>
  <si>
    <t>リスペリドン内用液分包１ｍｇ「アメル」</t>
  </si>
  <si>
    <t>リスペリドン細粒１％「アメル」</t>
  </si>
  <si>
    <t>リスペリドンＯＤ錠０．５ｍｇ「アメル」</t>
  </si>
  <si>
    <t>リスペリドンＯＤ錠１ｍｇ「アメル」</t>
  </si>
  <si>
    <t>リスペリドンＯＤ錠２ｍｇ「アメル」</t>
  </si>
  <si>
    <t>リスペリドンＯＤ錠３ｍｇ「アメル」</t>
  </si>
  <si>
    <t>リスミー錠２ｍｇ</t>
  </si>
  <si>
    <t>リドメックスコーワ軟膏０．３％</t>
  </si>
  <si>
    <t>リバスチグミンテープ４．５ｍｇ「トーワ」</t>
  </si>
  <si>
    <t>リバスチグミンテープ９ｍｇ「トーワ」</t>
  </si>
  <si>
    <t>リバスチグミンテープ１３．５ｍｇ「トーワ」</t>
  </si>
  <si>
    <t>リバスチグミンテープ１８ｍｇ「トーワ」</t>
  </si>
  <si>
    <t>リバーロキサバンＯＤ錠１０ｍｇ「バイエル」</t>
  </si>
  <si>
    <t>リフキシマ錠２００ｍｇ</t>
  </si>
  <si>
    <t>リボトリール錠０．５ｍｇ</t>
  </si>
  <si>
    <t>リボトリール錠１ｍｇ</t>
  </si>
  <si>
    <t>リマチル錠１００ｍｇ</t>
  </si>
  <si>
    <t>リマプロストアルファデクス錠５μｇ「サワイ」</t>
  </si>
  <si>
    <t>リュープロレリン酢酸塩注射用キット３．７５ｍｇ「あすか」</t>
  </si>
  <si>
    <t>リルゾール錠５０ｍｇ「ニプロ」</t>
  </si>
  <si>
    <t>リンゼス錠０．２５ｍｇ</t>
  </si>
  <si>
    <t>リンデロン点眼・点耳・点鼻液０．１％</t>
  </si>
  <si>
    <t>リンデロン－Ｖクリーム０．１２％</t>
  </si>
  <si>
    <t>リンデロン－Ｖ軟膏０．１２％</t>
  </si>
  <si>
    <t>リンデロン懸濁注</t>
  </si>
  <si>
    <t>ルーラン錠４ｍｇ</t>
  </si>
  <si>
    <t>レキサルティＯＤ錠１ｍｇ</t>
  </si>
  <si>
    <t>レキサルティＯＤ錠２ｍｇ</t>
  </si>
  <si>
    <t>レキサルティＯＤ錠０．５ｍｇ</t>
  </si>
  <si>
    <t>レクチゾール錠２５ｍｇ</t>
  </si>
  <si>
    <t>レグテクト錠３３３ｍｇ</t>
  </si>
  <si>
    <t>レスタミンコーワクリーム１％</t>
  </si>
  <si>
    <t>レスプレン錠２０ｍｇ</t>
  </si>
  <si>
    <t>レトロゾール錠２．５ｍｇ「サワイ」</t>
  </si>
  <si>
    <t>レバミピド錠１００ｍｇ「オーツカ」</t>
  </si>
  <si>
    <t>レペタン坐剤０．２ｍｇ</t>
  </si>
  <si>
    <t>レベチラセタム点滴静注５００ｍｇ「明治」</t>
  </si>
  <si>
    <t>レベチラセタム錠２５０ｍｇ「トーワ」</t>
  </si>
  <si>
    <t>レベチラセタムＤＳ５０％「トーワ」</t>
  </si>
  <si>
    <t>レボカルニチンＦＦ錠２５０ｍｇ「アメル」</t>
  </si>
  <si>
    <t>レボフロキサシン細粒１０％「ＤＳＥＰ」</t>
  </si>
  <si>
    <t>レボフロキサシン錠２５０ｍｇ「ＤＳＥＰ」</t>
  </si>
  <si>
    <t>レボフロキサシン点滴静注バッグ５００ｍｇ／１００ｍＬ「ＤＳＥＰ」</t>
  </si>
  <si>
    <t>レボフロキサシン点眼液１．５％「ニットー」</t>
  </si>
  <si>
    <t>レボレード錠１２．５ｍｇ</t>
  </si>
  <si>
    <t>レルパックス錠２０ｍｇ</t>
  </si>
  <si>
    <t>レルベア２００エリプタ３０吸入用</t>
  </si>
  <si>
    <t>レルベア１００エリプタ３０吸入用</t>
  </si>
  <si>
    <t>ロキソプロフェンナトリウム錠６０ｍｇ「日医工」</t>
  </si>
  <si>
    <t>ロキソニン細粒１０％</t>
  </si>
  <si>
    <t>ロキソプロフェンＮａテープ１００ｍｇ「ＤＳＥＰ」</t>
  </si>
  <si>
    <t>ロケルマ懸濁用散分包５ｇ</t>
  </si>
  <si>
    <t>ロコイド軟膏０．１％</t>
  </si>
  <si>
    <t>ロスバスタチン錠２．５ｍｇ「トーワ」</t>
  </si>
  <si>
    <t>ロゼレム錠８ｍｇ</t>
  </si>
  <si>
    <t>ロドピン錠２５ｍｇ</t>
  </si>
  <si>
    <t>ロドピン錠５０ｍｇ</t>
  </si>
  <si>
    <t>ロドピン細粒５０％</t>
  </si>
  <si>
    <t>ロナセンテープ２０ｍｇ</t>
  </si>
  <si>
    <t>ロナセンテープ４０ｍｇ</t>
  </si>
  <si>
    <t>ロラゼパム錠０．５ｍｇ「サワイ」</t>
  </si>
  <si>
    <t>ロラメット錠１．０</t>
  </si>
  <si>
    <t>ワゴスチグミン注０．５ｍｇ</t>
  </si>
  <si>
    <t>ワソラン静注５ｍｇ</t>
  </si>
  <si>
    <t>ワソラン錠４０ｍｇ</t>
  </si>
  <si>
    <t>ワンパル２号輸液1200</t>
  </si>
  <si>
    <t>ワンパル２号輸液</t>
  </si>
  <si>
    <t>薬品マスタ</t>
  </si>
  <si>
    <t>PK</t>
  </si>
  <si>
    <t>TZMYAKUHINMEISHO</t>
  </si>
  <si>
    <t>TZMYAKUHIN</t>
  </si>
  <si>
    <t>TZMYAKUHINBETSUKIHONJOHOKUBUN</t>
  </si>
  <si>
    <t>TZMYAKUKA</t>
  </si>
  <si>
    <t>YAKUHIN_CODE</t>
  </si>
  <si>
    <t>YAKUHIN_NM</t>
  </si>
  <si>
    <t>HOST_CODE</t>
  </si>
  <si>
    <t>SAIYO_DIV</t>
  </si>
  <si>
    <t>YAKKA</t>
  </si>
  <si>
    <t>YAKUHIN_NM_KANA</t>
  </si>
  <si>
    <t>ZAIKEI_CODE</t>
  </si>
  <si>
    <t>DOKUGEKIYAKU_DIV</t>
  </si>
  <si>
    <t>コード(区分値)</t>
  </si>
  <si>
    <t>コード</t>
  </si>
  <si>
    <t>名称</t>
  </si>
  <si>
    <t>ホストコード</t>
  </si>
  <si>
    <t>採用区分（区分値）(区分値)</t>
  </si>
  <si>
    <t>採用区分（区分値）</t>
  </si>
  <si>
    <t>薬価</t>
  </si>
  <si>
    <t>カナ名称</t>
  </si>
  <si>
    <t>剤形(区分値)</t>
  </si>
  <si>
    <t>剤形</t>
  </si>
  <si>
    <t>毒劇薬（区分値）(区分値)</t>
  </si>
  <si>
    <t>毒劇薬（区分値）</t>
  </si>
  <si>
    <t>ｱｴﾝ001</t>
  </si>
  <si>
    <t>ｱｴﾝｶﾅﾝ</t>
  </si>
  <si>
    <t>ｱｴﾝｶﾅﾝｺｳ｢ﾆｯｺｰ｣</t>
  </si>
  <si>
    <t>軟膏</t>
  </si>
  <si>
    <t>ｱｷﾈ002</t>
  </si>
  <si>
    <t>ｱｷﾈﾄﾝﾁ</t>
  </si>
  <si>
    <t>ｱｷﾈﾄﾝﾁｭｳｼｬｴｷ5mg</t>
  </si>
  <si>
    <t>注射剤</t>
  </si>
  <si>
    <t>ｱｸｱ001</t>
  </si>
  <si>
    <t>ｱｸｱﾁﾑ</t>
  </si>
  <si>
    <t>ｱｸｱﾁﾑｸﾘｰﾑ1%</t>
  </si>
  <si>
    <t>クリーム</t>
  </si>
  <si>
    <t>ｱｸﾁ002</t>
  </si>
  <si>
    <t>ｱｸﾁﾂﾄﾕｴｷ</t>
  </si>
  <si>
    <t>ｱｸﾄ001</t>
  </si>
  <si>
    <t>ｱｸﾄｼﾝ</t>
  </si>
  <si>
    <t>ｱｸﾄｼﾝﾅﾝｺｳ3%</t>
  </si>
  <si>
    <t>ｱｻﾙ001</t>
  </si>
  <si>
    <t>ｱｻﾞﾙ1</t>
  </si>
  <si>
    <t>ｱｻﾞﾙﾌｨｼﾞﾝENｼﾞｮｳ500mg</t>
  </si>
  <si>
    <t>錠剤</t>
  </si>
  <si>
    <t>ｱｼｸ001</t>
  </si>
  <si>
    <t>ｱｼｸﾛ</t>
  </si>
  <si>
    <t>ｱｼｸﾛﾋﾞﾙﾃﾝﾃｷｼﾞｮｳﾁｭｳﾖｳ250mg｢ｻﾜｲ｣</t>
  </si>
  <si>
    <t>ｱｼｽ001</t>
  </si>
  <si>
    <t>ｱｼﾞｽ</t>
  </si>
  <si>
    <t>ｱｼﾞｽﾛﾏｲｼﾝｼﾞｮｳ250mg｢ﾄｰﾜ｣</t>
  </si>
  <si>
    <t>ｱｼﾙ003</t>
  </si>
  <si>
    <t>ｱｼﾞﾙｻﾙﾀﾝODｼﾞﾖｳ20MGｻﾜｲ</t>
  </si>
  <si>
    <t>ｱｽｺ003</t>
  </si>
  <si>
    <t>ｱｽｺﾙﾋﾞﾝｻﾝﾁﾕｳ500MGｲｾｲ</t>
  </si>
  <si>
    <t>ｱｽﾉ002</t>
  </si>
  <si>
    <t>ｱｽﾞﾉ3</t>
  </si>
  <si>
    <t>ｱｽﾞﾉｰﾙﾅﾝｺｳ0.033%</t>
  </si>
  <si>
    <t>ｱｽﾊ001</t>
  </si>
  <si>
    <t>ｱｽﾊﾟ</t>
  </si>
  <si>
    <t>ｱｽﾊﾟﾗ-CAｼﾞｮｳ200</t>
  </si>
  <si>
    <t>ｱｽﾊ002</t>
  </si>
  <si>
    <t>ｱｽﾊﾟﾗ</t>
  </si>
  <si>
    <t>ｱｽﾊﾟﾗｶﾘｳﾑｼﾞｮｳ300mg</t>
  </si>
  <si>
    <t>ｱｽﾊ003</t>
  </si>
  <si>
    <t>ｱｽﾊﾟ1</t>
  </si>
  <si>
    <t>ｱｽﾊﾟﾗｶﾘｳﾑｻﾝ50%</t>
  </si>
  <si>
    <t>散</t>
  </si>
  <si>
    <t>ｱｽﾊ004</t>
  </si>
  <si>
    <t>ｱｽﾊﾟ2</t>
  </si>
  <si>
    <t>ｱｽﾊﾟﾗｷﾞﾝｻﾝｶﾘｳﾑﾁｭｳ10mEqｷｯﾄ｢ﾃﾙﾓ｣</t>
  </si>
  <si>
    <t>ｱｽﾚ001</t>
  </si>
  <si>
    <t>ｱｽﾞﾚ</t>
  </si>
  <si>
    <t>ｱｽﾞﾚﾝﾃﾝｶﾞﾝｴｷ0.02%｢ﾆｯﾄｰ｣</t>
  </si>
  <si>
    <t>点眼剤</t>
  </si>
  <si>
    <t>ｱｾﾘ001</t>
  </si>
  <si>
    <t>ｱｾﾘ</t>
  </si>
  <si>
    <t>ｱｾﾘｵｼﾞｮｳﾁｭｳｴｷ1000mgﾊﾞｯｸﾞ</t>
  </si>
  <si>
    <t>ｱｾﾚ001</t>
  </si>
  <si>
    <t>ｱｾﾚ</t>
  </si>
  <si>
    <t>ｱｾﾚﾝﾄﾞﾁｭｳ100μg</t>
  </si>
  <si>
    <t>ｱｿｾ002</t>
  </si>
  <si>
    <t>ｱｿﾞｾ2</t>
  </si>
  <si>
    <t>ｱｿﾞｾﾐﾄﾞｼﾞｮｳ30mg｢DSEP｣</t>
  </si>
  <si>
    <t>ｱﾀﾗ001</t>
  </si>
  <si>
    <t>ｱﾀﾗｯ2</t>
  </si>
  <si>
    <t>ｱﾀﾗｯｸｽｼﾞｮｳ25mg</t>
  </si>
  <si>
    <t>ｱﾀﾗ002</t>
  </si>
  <si>
    <t>ｱﾀﾞﾗ</t>
  </si>
  <si>
    <t>ｱﾀﾞﾗｰﾄCRｼﾞｮｳ20mg</t>
  </si>
  <si>
    <t>ｱﾁｽ001</t>
  </si>
  <si>
    <t>ｱｰﾁ</t>
  </si>
  <si>
    <t>ｱｰﾁｽﾄｼﾞｮｳ1.25mg</t>
  </si>
  <si>
    <t>ｱﾄｴ001</t>
  </si>
  <si>
    <t>ｱﾄﾞｴ</t>
  </si>
  <si>
    <t>ｱﾄﾞｴｱ500ﾃﾞｨｽｶｽ60ｷｭｳﾆｭｳﾖｳ</t>
  </si>
  <si>
    <t>吸入剤</t>
  </si>
  <si>
    <t>ｱﾄﾅ001</t>
  </si>
  <si>
    <t>ｱﾄﾞﾅ</t>
  </si>
  <si>
    <t>ｱﾄﾞﾅｼﾞｮｳ30mg</t>
  </si>
  <si>
    <t>ｱﾄﾅ002</t>
  </si>
  <si>
    <t>ｱﾄﾞﾅ1</t>
  </si>
  <si>
    <t>ｱﾄﾞﾅﾁｭｳ(ｼﾞｮｳﾐｬｸﾖｳ)50mg</t>
  </si>
  <si>
    <t>ｱﾄﾅ003</t>
  </si>
  <si>
    <t>ｱﾄﾞﾅ2*</t>
  </si>
  <si>
    <t>ｱﾄﾞﾅｻﾝ10%</t>
  </si>
  <si>
    <t>ｱﾄﾌ001</t>
  </si>
  <si>
    <t>ｱﾄﾞﾌｲ-ﾄﾞﾊﾟﾂﾌﾟ40MG</t>
  </si>
  <si>
    <t>貼付剤</t>
  </si>
  <si>
    <t>ｱﾄﾓ001</t>
  </si>
  <si>
    <t>ｱﾄ10</t>
  </si>
  <si>
    <t>ｱﾄﾓｷｾﾁﾝｶﾌﾟｾﾙ10mg｢ｻﾜｲ｣</t>
  </si>
  <si>
    <t>ｱﾄﾓ005</t>
  </si>
  <si>
    <t>ｱﾄﾓｷｾﾁﾝｶﾌﾟｾﾙ40MGVTRS</t>
  </si>
  <si>
    <t>ｱﾄﾙ002</t>
  </si>
  <si>
    <t>ｱﾄﾙﾊﾞｽﾀﾁﾝODｼﾞﾖｳ10MGﾄ-ﾜ</t>
  </si>
  <si>
    <t>ｱﾄﾛ001</t>
  </si>
  <si>
    <t>ｱﾄﾛ</t>
  </si>
  <si>
    <t>ｱﾄﾛﾋﾟﾝﾘﾕｳｻﾝｴﾝﾁﾕｳ0.5MGﾆﾌﾟﾛ</t>
  </si>
  <si>
    <t>ｱﾅｽ002</t>
  </si>
  <si>
    <t>ｱﾅｽﾄﾛｿﾞ-ﾙｼﾞﾖｳ1MGｻﾜｲ</t>
  </si>
  <si>
    <t>ｱﾅﾌ002</t>
  </si>
  <si>
    <t>ｱﾅﾌﾗﾆｰ</t>
  </si>
  <si>
    <t>ｱﾅﾌﾗﾆｰﾙﾃﾝﾃｷｼﾞｮｳﾁｭｳｴｷ25mg</t>
  </si>
  <si>
    <t>ｱﾈｷ001</t>
  </si>
  <si>
    <t>ｱﾈｷｾ</t>
  </si>
  <si>
    <t>ｱﾈｷｾｰﾄﾁｭｳｼｬｴｷ0.5mg</t>
  </si>
  <si>
    <t>ｱﾏﾝ001</t>
  </si>
  <si>
    <t>ｱﾏﾝﾀ</t>
  </si>
  <si>
    <t>ｱﾏﾝﾀｼﾞﾝｴﾝｻﾝｴﾝｼﾞｮｳ50mg｢ｷｮｳﾘﾝ｣</t>
  </si>
  <si>
    <t>ｱﾐｵ001</t>
  </si>
  <si>
    <t>ｱﾐｵ</t>
  </si>
  <si>
    <t>ｱﾐｵﾀﾞﾛﾝｴﾝｻﾝｴﾝｿｸﾎｳｼﾞｮｳ50mg｢TE｣</t>
  </si>
  <si>
    <t>ｱﾐﾃ001</t>
  </si>
  <si>
    <t>ｱﾐﾃ</t>
  </si>
  <si>
    <t>ｱﾐﾃｨｰｻﾞｶﾌﾟｾﾙ24μg</t>
  </si>
  <si>
    <t>ｱﾐﾉ001</t>
  </si>
  <si>
    <t>ｱﾐﾉﾚ1*</t>
  </si>
  <si>
    <t>ｱﾐﾉﾚﾊﾞﾝENﾊｲｺﾞｳｻﾝ</t>
  </si>
  <si>
    <t>ｱﾐﾉ002</t>
  </si>
  <si>
    <t>ｱﾐﾉﾚﾊﾞﾝﾃﾝﾃｷｼﾞﾖｳﾁﾕｳ</t>
  </si>
  <si>
    <t>ｱﾑﾛ002</t>
  </si>
  <si>
    <t>ｱﾑﾛｼﾞﾋﾟﾝODｼﾞﾖｳ2.5MGﾒｲｼﾞ</t>
  </si>
  <si>
    <t>ｱﾘﾄ001</t>
  </si>
  <si>
    <t>ｱﾘﾄﾞﾈﾊﾟﾂﾁ27.5MG</t>
  </si>
  <si>
    <t>ｱﾘﾄ002</t>
  </si>
  <si>
    <t>ｱﾘﾄﾞﾈﾊﾟﾂﾁ55MG</t>
  </si>
  <si>
    <t>ｱﾘﾅ001</t>
  </si>
  <si>
    <t>ｱﾘF**</t>
  </si>
  <si>
    <t>25mgｱﾘﾅﾐﾝFﾄｳｲｼﾞｮｳ</t>
  </si>
  <si>
    <t>ｱﾘﾋ007</t>
  </si>
  <si>
    <t>ｱﾘﾋﾟﾌﾟﾗｿﾞ-ﾙODｼﾞﾖｳ3MGﾆﾌﾟﾛ</t>
  </si>
  <si>
    <t>ｱﾘﾋ008</t>
  </si>
  <si>
    <t>ｱﾘﾋﾟﾌﾟﾗｿﾞ-ﾙODｼﾞﾖｳ12MGﾆﾌﾟﾛ</t>
  </si>
  <si>
    <t>ｱﾘﾋ009</t>
  </si>
  <si>
    <t>ｱﾘﾋﾟﾌﾟﾗｿﾞ-ﾙODｼﾞﾖｳ6MGﾆﾌﾟﾛ</t>
  </si>
  <si>
    <t>ｱﾘﾋ010</t>
  </si>
  <si>
    <t>ｱﾘﾋﾟﾌﾟﾗｿﾞ-ﾙｻﾝ1%ﾆﾌﾟﾛ</t>
  </si>
  <si>
    <t>ｱﾘﾋ011</t>
  </si>
  <si>
    <t>ｱﾘﾋﾟﾌﾟﾗｿﾞ-ﾙｼﾞﾖｳ1MGｻﾜｲ</t>
  </si>
  <si>
    <t>ｱﾙﾀ001</t>
  </si>
  <si>
    <t>ｱﾙﾀﾞ</t>
  </si>
  <si>
    <t>ｱﾙﾀﾞｸﾄﾝAｼﾞｮｳ25mg</t>
  </si>
  <si>
    <t>ｱﾙﾌ002</t>
  </si>
  <si>
    <t>ｱﾙﾌﾞ</t>
  </si>
  <si>
    <t>ｱﾙﾌﾞﾐﾅｰ25%ｼﾞｮｳﾁｭｳ12.5g/50mL</t>
  </si>
  <si>
    <t>ｱﾙﾌ003</t>
  </si>
  <si>
    <t>ｱﾙﾌｱｶﾙｼﾄﾞ-ﾙｶﾌﾟｾﾙ0.5ﾏｲｸﾛGﾌｿ-</t>
  </si>
  <si>
    <t>ｱﾚﾋ001</t>
  </si>
  <si>
    <t>ｱﾚﾋﾞｱﾁ</t>
  </si>
  <si>
    <t>ｱﾚﾋﾞｱﾁﾝｻﾝ10%</t>
  </si>
  <si>
    <t>ｱﾚﾋ002</t>
  </si>
  <si>
    <t>ｱﾚﾋﾞｱ</t>
  </si>
  <si>
    <t>ｱﾚﾋﾞｱﾁﾝﾁﾕｳ250MG</t>
  </si>
  <si>
    <t>ｱﾛﾌ001</t>
  </si>
  <si>
    <t>ｱﾛﾌﾟ</t>
  </si>
  <si>
    <t>ｱﾛﾌﾟﾘﾉｰﾙｼﾞｮｳ100mg｢ｻﾜｲ｣</t>
  </si>
  <si>
    <t>ｲｺｻ001</t>
  </si>
  <si>
    <t>ｲｺｻ</t>
  </si>
  <si>
    <t>ｲｺｻﾍﾟﾝﾄｻﾝｴﾁﾙｶﾌﾟｾﾙ300mg｢ﾆﾁｲｺｳ｣</t>
  </si>
  <si>
    <t>ｲｻﾝ001</t>
  </si>
  <si>
    <t>ｲｻﾝ</t>
  </si>
  <si>
    <t>ｲｻﾝ(院ﾅｲｾｲｻﾞｲ)</t>
  </si>
  <si>
    <t>ｲﾉｿ001</t>
  </si>
  <si>
    <t>ｲﾉｿﾘﾂﾄﾞﾊｲｺﾞｳｹｲﾁﾖｳﾖｳﾊﾝｺｹｲｻﾞｲ</t>
  </si>
  <si>
    <t>その他</t>
  </si>
  <si>
    <t>ｲﾊﾝ001</t>
  </si>
  <si>
    <t>ｲﾊﾞﾝ</t>
  </si>
  <si>
    <t>ｲﾊﾞﾝﾄﾞﾛﾝｻﾝｼﾞｮｳﾁｭｳ1mgｼﾘﾝｼﾞ｢ﾄｰﾜ｣</t>
  </si>
  <si>
    <t>ｲﾋｴ001</t>
  </si>
  <si>
    <t>EPL**</t>
  </si>
  <si>
    <t>EPLｶﾌﾟｾﾙ250mg</t>
  </si>
  <si>
    <t>ｲﾌｴ001</t>
  </si>
  <si>
    <t>ｲﾌｪｸ</t>
  </si>
  <si>
    <t>ｲﾌｪｸｻｰSRｶﾌﾟｾﾙ37.5mg</t>
  </si>
  <si>
    <t>ｲﾌｴ002</t>
  </si>
  <si>
    <t>ｲﾌｪｸ1</t>
  </si>
  <si>
    <t>ｲﾌｪｸｻｰSRｶﾌﾟｾﾙ75mg</t>
  </si>
  <si>
    <t>ｲﾍﾆ001</t>
  </si>
  <si>
    <t>ｲﾍﾞﾆ</t>
  </si>
  <si>
    <t>ｲﾍﾞﾆﾃｨﾋｶﾁｭｳ105mgｼﾘﾝｼﾞ</t>
  </si>
  <si>
    <t>ｲﾘﾎ001</t>
  </si>
  <si>
    <t>ｲﾘﾎﾞ</t>
  </si>
  <si>
    <t>ｲﾘﾎﾞｰｼﾞｮｳ5μg</t>
  </si>
  <si>
    <t>ｲﾙﾍ002</t>
  </si>
  <si>
    <t>ｲﾙﾍﾞ2</t>
  </si>
  <si>
    <t>ｲﾙﾍﾞｻﾙﾀﾝｼﾞｮｳ50mg｢ｻﾜｲ｣</t>
  </si>
  <si>
    <t>ｲﾝｳ001</t>
  </si>
  <si>
    <t>ｲﾝｳﾞｪ3</t>
  </si>
  <si>
    <t>ｲﾝｳﾞｪｶﾞｼﾞｮｳ3mg</t>
  </si>
  <si>
    <t>ｲﾝｳ002</t>
  </si>
  <si>
    <t>ｲﾝｳﾞｪ6</t>
  </si>
  <si>
    <t>ｲﾝｳﾞｪｶﾞｼﾞｮｳ6mg</t>
  </si>
  <si>
    <t>ｲﾝﾁ001</t>
  </si>
  <si>
    <t>ｲﾝﾁｭ</t>
  </si>
  <si>
    <t>ｲﾝﾁｭﾆﾌﾞｼﾞｮｳ1mg</t>
  </si>
  <si>
    <t>ｲﾝﾃ002</t>
  </si>
  <si>
    <t>ｲﾝﾃﾊﾞﾝ</t>
  </si>
  <si>
    <t>ｲﾝﾃﾊﾞﾝｶﾞｲﾖｳｴｷ1%</t>
  </si>
  <si>
    <t>外用液剤</t>
  </si>
  <si>
    <t>ｲﾝﾃ003</t>
  </si>
  <si>
    <t>ｲﾝﾃﾞﾗﾙｼﾞﾖｳ10MG</t>
  </si>
  <si>
    <t>ｲﾝﾃ004</t>
  </si>
  <si>
    <t>ｲﾝﾃﾊﾞﾝｸﾘ-ﾑ1%</t>
  </si>
  <si>
    <t>ｲﾝﾄ001</t>
  </si>
  <si>
    <t>ｲﾝﾄ</t>
  </si>
  <si>
    <t>ｲﾝﾄﾗﾘﾎﾟｽﾕｴｷ20%</t>
  </si>
  <si>
    <t>ｳﾙｿ001</t>
  </si>
  <si>
    <t>ｳﾙｿ</t>
  </si>
  <si>
    <t>ｳﾙｿﾃﾞｵｷｼｺｰﾙｻﾝｼﾞｮｳ100mg｢ｻﾜｲ｣</t>
  </si>
  <si>
    <t>ｴｲｿ001</t>
  </si>
  <si>
    <t>ｴｲｿﾞ</t>
  </si>
  <si>
    <t>ｴｲｿﾞﾌﾟﾄｹﾝﾀﾞｸｾｲﾃﾝｶﾞﾝｴｷ1%</t>
  </si>
  <si>
    <t>ｴｽｼ001</t>
  </si>
  <si>
    <t>ｴｽｼ</t>
  </si>
  <si>
    <t>ｴｽｼﾀﾛﾌﾟﾗﾑODｼﾞｮｳ10mg｢ﾄｰﾜ｣</t>
  </si>
  <si>
    <t>ｴｽｿ001</t>
  </si>
  <si>
    <t>ｴｽｿﾞ</t>
  </si>
  <si>
    <t>ｴｽｿﾞﾋﾟｸﾛﾝｼﾞｮｳ1mg｢ﾄｰﾜ｣</t>
  </si>
  <si>
    <t>ｴｽﾋ001</t>
  </si>
  <si>
    <t>SPﾄ</t>
  </si>
  <si>
    <t>SPﾄﾛｰﾁ0.25mg｢ﾒｲｼﾞ｣</t>
  </si>
  <si>
    <t>トローチ</t>
  </si>
  <si>
    <t>ｴｾﾁ001</t>
  </si>
  <si>
    <t>ｴｾﾞﾁﾐﾌﾞODｼﾞﾖｳ10MGﾄ-ﾜ</t>
  </si>
  <si>
    <t>ｴｿﾒ001</t>
  </si>
  <si>
    <t>ｴｿﾒﾌﾟﾗｿﾞ-ﾙｶﾌﾟｾﾙ20MGﾆﾌﾟﾛ</t>
  </si>
  <si>
    <t>ｴﾁｿ001</t>
  </si>
  <si>
    <t>ｴﾁｿﾞ5</t>
  </si>
  <si>
    <t>ｴﾁｿﾞﾗﾑｼﾞｮｳ0.5mg｢ｱﾒﾙ｣</t>
  </si>
  <si>
    <t>ｴﾁｿ002</t>
  </si>
  <si>
    <t>ｴﾁｿﾞ4</t>
  </si>
  <si>
    <t>ｴﾁｿﾞﾗﾑｼﾞｮｳ1mg｢ｱﾒﾙ｣</t>
  </si>
  <si>
    <t>ｴﾅﾗ002</t>
  </si>
  <si>
    <t>ｴﾅﾗﾌﾟﾘﾙﾏﾚｲﾝｻﾝｴﾝｼﾞﾖｳ5MGｻﾜｲ</t>
  </si>
  <si>
    <t>ｴﾊｽ003</t>
  </si>
  <si>
    <t>ｴﾊﾞｽﾁﾝODｼﾞﾖｳ5MGｻﾜｲ</t>
  </si>
  <si>
    <t>ｴﾋｽ001</t>
  </si>
  <si>
    <t>ｴﾋﾞｽ</t>
  </si>
  <si>
    <t>ｴﾋﾞｽﾀｼﾞｮｳ60mg</t>
  </si>
  <si>
    <t>ｴﾋﾅ002</t>
  </si>
  <si>
    <t>ｴﾋﾟﾅｽ</t>
  </si>
  <si>
    <t>ｴﾋﾟﾅｽﾁﾝｴﾝｻﾝｴﾝｼﾞｮｳ20mg｢ﾄｰﾜ｣</t>
  </si>
  <si>
    <t>ｴﾋﾘ006</t>
  </si>
  <si>
    <t>ｴﾋﾞﾘ11</t>
  </si>
  <si>
    <t>ｴﾋﾞﾘﾌｧｲ持続ｾｲｽｲ懸ｷﾝﾁｭｳﾖｳ300mgｼﾘﾝｼﾞ</t>
  </si>
  <si>
    <t>ｴﾋﾘ007</t>
  </si>
  <si>
    <t>ｴﾋﾞﾘ10</t>
  </si>
  <si>
    <t>ｴﾋﾞﾘﾌｧｲ持続ｾｲｽｲ懸ｷﾝﾁｭｳﾖｳ400mgｼﾘﾝｼﾞ</t>
  </si>
  <si>
    <t>ｴﾋﾘ009</t>
  </si>
  <si>
    <t>ｴﾋﾞﾘﾌｱｲﾅｲﾖｳｴｷ0.1%</t>
  </si>
  <si>
    <t>液（内用）</t>
  </si>
  <si>
    <t>ｴﾋﾘ010</t>
  </si>
  <si>
    <t>ｴﾌｲ001</t>
  </si>
  <si>
    <t>ｴﾌｨ</t>
  </si>
  <si>
    <t>ｴﾌｨｴﾝﾄｼﾞｮｳ2.5mg</t>
  </si>
  <si>
    <t>ｴﾌｲ002</t>
  </si>
  <si>
    <t>ｴﾌｲﾅｺﾅｿﾞ-ﾙﾂﾒｶﾞｲﾖｳｴｷ10%ｻﾜｲ</t>
  </si>
  <si>
    <t>ｴﾌﾗ001</t>
  </si>
  <si>
    <t>ｴﾌﾞﾗ</t>
  </si>
  <si>
    <t>ｴﾌﾞﾗﾝﾁﾙｶﾌﾟｾﾙ15mg</t>
  </si>
  <si>
    <t>ｴﾎﾁ001</t>
  </si>
  <si>
    <t>ｴﾎﾁ1</t>
  </si>
  <si>
    <t>ｴﾎﾁｰﾙﾁｭｳ10mg</t>
  </si>
  <si>
    <t>ｴﾘｷ001</t>
  </si>
  <si>
    <t>ｴﾘｽ</t>
  </si>
  <si>
    <t>ｴﾘｷｭｰｽｼﾞｮｳ2.5mg</t>
  </si>
  <si>
    <t>ｴﾘｽ003</t>
  </si>
  <si>
    <t>ｴﾘｽﾛｼﾝｼﾞﾖｳ200MG</t>
  </si>
  <si>
    <t>ｴﾙｶ001</t>
  </si>
  <si>
    <t>ｴﾙｶﾙ2</t>
  </si>
  <si>
    <t>ｴﾙｶﾙﾁﾝFFｼﾞｮｳ250mg</t>
  </si>
  <si>
    <t>ｴﾝｶ001</t>
  </si>
  <si>
    <t>ｴﾝｶｶ2*</t>
  </si>
  <si>
    <t>ｴﾝｶｶﾘｳﾑ</t>
  </si>
  <si>
    <t>ｴﾝｶ002</t>
  </si>
  <si>
    <t>ｴﾝｶﾅﾄ</t>
  </si>
  <si>
    <t>ｴﾝｶﾅﾄﾘｳﾑ</t>
  </si>
  <si>
    <t>ｴﾝｶ003</t>
  </si>
  <si>
    <t>ｴﾝｶ1</t>
  </si>
  <si>
    <t>10%ｴﾝｶﾅﾄﾘｳﾑﾁﾕｳｼﾔｴｷ</t>
  </si>
  <si>
    <t>ｴﾝﾚ001</t>
  </si>
  <si>
    <t>ｴﾝﾚ</t>
  </si>
  <si>
    <t>ｴﾝﾚｽﾄｼﾞｮｳ100mg</t>
  </si>
  <si>
    <t>ｵｲﾗ001</t>
  </si>
  <si>
    <t>ｵｲﾗｯｸ</t>
  </si>
  <si>
    <t>ｵｲﾗｯｸｽｸﾘｰﾑ10%</t>
  </si>
  <si>
    <t>ｵｷｻ001</t>
  </si>
  <si>
    <t>ｵｷｻﾛｰﾙ</t>
  </si>
  <si>
    <t>ｵｷｻﾛｰﾙﾅﾝｺｳ25μg/g</t>
  </si>
  <si>
    <t>ｵｸﾒ001</t>
  </si>
  <si>
    <t>ｵｰｸﾞ</t>
  </si>
  <si>
    <t>ｵｰｸﾞﾒﾝﾁﾝﾊｲｺﾞｳｼﾞｮｳ250RS</t>
  </si>
  <si>
    <t>ｵｾﾙ001</t>
  </si>
  <si>
    <t>ｵｾﾙ</t>
  </si>
  <si>
    <t>ｵｾﾙﾀﾐﾋﾞﾙｶﾌﾟｾﾙ75mg｢ｻﾜｲ｣</t>
  </si>
  <si>
    <t>ｵﾃｽ003</t>
  </si>
  <si>
    <t>ｵﾃｽﾞ</t>
  </si>
  <si>
    <t>ｵﾃｽﾞﾗｼﾞｮｳ30mg</t>
  </si>
  <si>
    <t>ｵﾌﾛ001</t>
  </si>
  <si>
    <t>ｵﾌﾛ</t>
  </si>
  <si>
    <t>ｵﾌﾛｷｻｼﾝﾃﾝｶﾞﾝｴｷ0.3%｢JG｣</t>
  </si>
  <si>
    <t>ｵﾗﾝ010</t>
  </si>
  <si>
    <t>ｵﾗﾝｻﾞﾋﾟﾝODｼﾞﾖｳ5MGﾆﾌﾟﾛ</t>
  </si>
  <si>
    <t>ｵﾗﾝ011</t>
  </si>
  <si>
    <t>ｵﾗﾝｻﾞﾋﾟﾝODｼﾞﾖｳ10MGﾆﾌﾟﾛ</t>
  </si>
  <si>
    <t>ｵﾗﾝ012</t>
  </si>
  <si>
    <t>ｵﾗﾝｻﾞﾋﾟﾝｻｲﾘﾕｳ1%ﾆﾌﾟﾛ</t>
  </si>
  <si>
    <t>細粒</t>
  </si>
  <si>
    <t>ｵﾗﾝ013</t>
  </si>
  <si>
    <t>ｵﾗﾝｻﾞﾋﾟﾝｼﾞﾖｳ2.5MGﾆﾌﾟﾛ</t>
  </si>
  <si>
    <t>ｵﾙﾒ001</t>
  </si>
  <si>
    <t>ｵﾙﾒ</t>
  </si>
  <si>
    <t>ｵﾙﾒﾃｯｸODｼﾞｮｳ10mg</t>
  </si>
  <si>
    <t>ｵﾛﾊ003</t>
  </si>
  <si>
    <t>ｵﾛﾊﾟﾀｼﾞﾝｴﾝｻﾝｴﾝODｼﾞﾖｳ5MGﾄ-ﾜ</t>
  </si>
  <si>
    <t>ｶｾｻ001</t>
  </si>
  <si>
    <t>ｶｾﾞ3</t>
  </si>
  <si>
    <t>ﾌｳ邪Ⅲ(院ﾅｲｾｲｻﾞｲ)</t>
  </si>
  <si>
    <t>ｶｾﾆ001</t>
  </si>
  <si>
    <t>ｶｾﾞ2</t>
  </si>
  <si>
    <t>ﾌｳ邪Ⅱ(院ﾅｲｾｲｻﾞｲ)</t>
  </si>
  <si>
    <t>ｶﾓｽ001</t>
  </si>
  <si>
    <t>ｶﾓｽﾀ</t>
  </si>
  <si>
    <t>ｶﾓｽﾀｯﾄﾒｼﾙｻﾝｴﾝｼﾞｮｳ100mg｢ｻﾜｲ｣</t>
  </si>
  <si>
    <t>ｶﾗﾝ001</t>
  </si>
  <si>
    <t>ｶﾞﾗﾝ1</t>
  </si>
  <si>
    <t>ｶﾞﾗﾝﾀﾐﾝODｼﾞｮｳ4mg｢ﾆﾁｲｺｳ｣</t>
  </si>
  <si>
    <t>ｶﾗﾝ004</t>
  </si>
  <si>
    <t>ｶﾞﾗﾝ2</t>
  </si>
  <si>
    <t>ｶﾞﾗﾝﾀﾐﾝODｼﾞｮｳ12mg｢ﾆﾁｲｺｳ｣</t>
  </si>
  <si>
    <t>ｶﾘﾒ001</t>
  </si>
  <si>
    <t>ｶﾘﾒ-ﾄﾄﾞﾗｲｼﾛﾂﾌﾟ92.59%</t>
  </si>
  <si>
    <t>ｶﾙﾊ001</t>
  </si>
  <si>
    <t>ｶﾙﾊ100</t>
  </si>
  <si>
    <t>ｶﾙﾊﾞﾏｾﾞﾋﾟﾝｼﾞｮｳ100mg｢ｱﾒﾙ｣</t>
  </si>
  <si>
    <t>ｶﾙﾊ002</t>
  </si>
  <si>
    <t>ｶﾙﾊ200</t>
  </si>
  <si>
    <t>ｶﾙﾊﾞﾏｾﾞﾋﾟﾝｼﾞｮｳ200mg｢ｱﾒﾙ｣</t>
  </si>
  <si>
    <t>ｶﾙﾊ003</t>
  </si>
  <si>
    <t>ｶﾙﾊﾞ**</t>
  </si>
  <si>
    <t>ｶﾙﾊﾞﾏｾﾞﾋﾟﾝｻｲﾘｭｳ50%｢ｱﾒﾙ｣</t>
  </si>
  <si>
    <t>ｶﾙﾍ002</t>
  </si>
  <si>
    <t>ｶﾙﾍﾞｼﾞﾛ-ﾙｼﾞﾖｳ10MGDSEP</t>
  </si>
  <si>
    <t>ｶﾙﾎ001</t>
  </si>
  <si>
    <t>ｶﾙﾎﾞ25</t>
  </si>
  <si>
    <t>ｶﾙﾎﾞｼｽﾃｲﾝｼﾞﾖｳ250MGﾄ-ﾜ</t>
  </si>
  <si>
    <t>ｶﾛﾅ001</t>
  </si>
  <si>
    <t>ｶﾛﾅｰﾙ2</t>
  </si>
  <si>
    <t>ｶﾛﾅｰﾙｻｲﾘｭｳ20%</t>
  </si>
  <si>
    <t>ｶﾛﾅ002</t>
  </si>
  <si>
    <t>ｶﾛﾅｼﾞｮ</t>
  </si>
  <si>
    <t>ｶﾛﾅｰﾙｼﾞｮｳ200</t>
  </si>
  <si>
    <t>ｶﾛﾅ003</t>
  </si>
  <si>
    <t>ｶﾛﾅ-ﾙｻ</t>
  </si>
  <si>
    <t>ｶﾛﾅｰﾙｻﾞｻﾞｲ200</t>
  </si>
  <si>
    <t>坐剤</t>
  </si>
  <si>
    <t>ｷｼﾛ002</t>
  </si>
  <si>
    <t>ｷｼﾛ2</t>
  </si>
  <si>
    <t>ｷｼﾛｶｲﾝﾁｭｳｼﾘﾝｼﾞ0.5%</t>
  </si>
  <si>
    <t>ｷｼﾛ004</t>
  </si>
  <si>
    <t>ｷｼﾛｶ2</t>
  </si>
  <si>
    <t>ｷｼﾛｶｲﾝﾎﾟﾝﾌﾟｽﾌﾟﾚｰ8%</t>
  </si>
  <si>
    <t>噴霧剤</t>
  </si>
  <si>
    <t>ｷﾕﾊ001</t>
  </si>
  <si>
    <t>ｷｭﾊﾞ10</t>
  </si>
  <si>
    <t>ｷｭﾊﾞｰﾙ100ｴｱｿﾞｰﾙ</t>
  </si>
  <si>
    <t>ｸｱｾ001</t>
  </si>
  <si>
    <t>ｸｱｾﾞ</t>
  </si>
  <si>
    <t>ｸｱｾﾞﾊﾟﾑｼﾞｮｳ15mg｢ｱﾒﾙ｣</t>
  </si>
  <si>
    <t>ｸｴﾁ001</t>
  </si>
  <si>
    <t>ｸｴﾁ1</t>
  </si>
  <si>
    <t>ｸｴﾁｱﾋﾟﾝｼﾞｮｳ12.5mg｢ｱﾒﾙ｣</t>
  </si>
  <si>
    <t>ｸｴﾁ002</t>
  </si>
  <si>
    <t>ｸｴﾁ2</t>
  </si>
  <si>
    <t>ｸｴﾁｱﾋﾟﾝｼﾞｮｳ25mg｢ｱﾒﾙ｣</t>
  </si>
  <si>
    <t>ｸｴﾁ003</t>
  </si>
  <si>
    <t>ｸｴﾁ3</t>
  </si>
  <si>
    <t>ｸｴﾁｱﾋﾟﾝｼﾞｮｳ100mg｢ｱﾒﾙ｣</t>
  </si>
  <si>
    <t>ｸｴﾁ004</t>
  </si>
  <si>
    <t>ｸｴﾁ5</t>
  </si>
  <si>
    <t>ｸｴﾁｱﾋﾟﾝｼﾞｮｳ200mg｢ｱﾒﾙ｣</t>
  </si>
  <si>
    <t>ｸｴﾁ005</t>
  </si>
  <si>
    <t>ｸｴﾁ4</t>
  </si>
  <si>
    <t>ｸｴﾁｱﾋﾟﾝｻｲﾘｭｳ50%｢ｱﾒﾙ｣</t>
  </si>
  <si>
    <t>ｸﾋﾋ002</t>
  </si>
  <si>
    <t>ｸ-ﾋﾞﾋﾞﾂｸｼﾞﾖｳ25MG</t>
  </si>
  <si>
    <t>ｸﾌｲ001</t>
  </si>
  <si>
    <t>ｸﾞｰﾌｨ</t>
  </si>
  <si>
    <t>ｸﾞｰﾌｨｽｼﾞｮｳ5mg</t>
  </si>
  <si>
    <t>ｸﾗｱ001</t>
  </si>
  <si>
    <t>ｸﾞﾗｱﾙﾌｱﾊｲｺﾞｳﾃﾝｶﾞﾝｴｷ</t>
  </si>
  <si>
    <t>ｸﾗｸ001</t>
  </si>
  <si>
    <t>ｸﾞﾗｸ</t>
  </si>
  <si>
    <t>ｸﾞﾗｸﾃｨﾌﾞｼﾞｮｳ50mg</t>
  </si>
  <si>
    <t>ｸﾗｼ001</t>
  </si>
  <si>
    <t>ｶｯｺﾝ</t>
  </si>
  <si>
    <t>ｸﾗｼｴｶｯｺﾝﾄｳｴｷｽｻｲﾘｭｳ</t>
  </si>
  <si>
    <t>ｸﾗｼ015</t>
  </si>
  <si>
    <t>ｵｳ</t>
  </si>
  <si>
    <t>ｸﾗｼｴｵｳﾚﾝｹﾞﾄﾞｸﾄｳｴｷｽｻｲﾘｭｳ</t>
  </si>
  <si>
    <t>ｸﾗｼ024</t>
  </si>
  <si>
    <t>ｶﾐｼｮ1</t>
  </si>
  <si>
    <t>ｸﾗｼｴｶﾐｼｮｳﾖｳｻﾝﾘｮｳｴｷｽｻｲﾘｭｳ</t>
  </si>
  <si>
    <t>ｸﾗｼ040</t>
  </si>
  <si>
    <t>ﾁｮﾚ</t>
  </si>
  <si>
    <t>ｸﾗｼｴﾁｮﾚｲﾄｳｴｷｽｻｲﾘｭｳ</t>
  </si>
  <si>
    <t>ｸﾗｼ041</t>
  </si>
  <si>
    <t>ﾎﾁｭｳ</t>
  </si>
  <si>
    <t>ｸﾗｼｴﾎﾁｭｳｴｯｷﾄｳｴｷｽｻｲﾘｭｳ</t>
  </si>
  <si>
    <t>ｸﾗｼ114</t>
  </si>
  <si>
    <t>ｻｲﾚ</t>
  </si>
  <si>
    <t>ｸﾗｼｴｻｲﾚｲﾄｳｴｷｽｻｲﾘｭｳ</t>
  </si>
  <si>
    <t>ｸﾗﾏ001</t>
  </si>
  <si>
    <t>ｸﾞﾗﾏ</t>
  </si>
  <si>
    <t>ｸﾞﾗﾏﾘｰﾙｼﾞｮｳ25mg</t>
  </si>
  <si>
    <t>ｸﾗﾏ002</t>
  </si>
  <si>
    <t>ｸﾞﾗﾏ1</t>
  </si>
  <si>
    <t>ｸﾞﾗﾏﾘｰﾙｼﾞｮｳ50mg</t>
  </si>
  <si>
    <t>ｸﾗﾏ003</t>
  </si>
  <si>
    <t>ｸﾞﾗﾏﾘ</t>
  </si>
  <si>
    <t>ｸﾞﾗﾏﾘｰﾙｻｲﾘｭｳ10%</t>
  </si>
  <si>
    <t>ｸﾗﾘ001</t>
  </si>
  <si>
    <t>ｸﾗﾘ</t>
  </si>
  <si>
    <t>ｸﾗﾘﾁﾝｼﾞｮｳ10mg</t>
  </si>
  <si>
    <t>ｸﾗﾘ002</t>
  </si>
  <si>
    <t>ｸﾗﾘｼ1</t>
  </si>
  <si>
    <t>ｸﾗﾘｼｯﾄﾞｼﾞｮｳ200mg</t>
  </si>
  <si>
    <t>ｸﾗﾝ001</t>
  </si>
  <si>
    <t>ｸﾞﾗﾝ50</t>
  </si>
  <si>
    <t>ｸﾞﾗﾝﾀﾞｷｼﾝｼﾞｮｳ50</t>
  </si>
  <si>
    <t>ｸﾘｾ001</t>
  </si>
  <si>
    <t>ｸﾞﾘｾ1</t>
  </si>
  <si>
    <t>ｸﾞﾘｾｵｰﾙﾁｭｳ</t>
  </si>
  <si>
    <t>ｸﾘｾ002</t>
  </si>
  <si>
    <t>ｸﾞﾘｾ2</t>
  </si>
  <si>
    <t>ｸﾞﾘｾﾘﾝｶﾝﾁｮｳｴｷ50%｢ﾑﾈ｣60mL</t>
  </si>
  <si>
    <t>浣腸</t>
  </si>
  <si>
    <t>ｸﾘﾁ001</t>
  </si>
  <si>
    <t>ｸﾞﾘﾁﾛﾝ</t>
  </si>
  <si>
    <t>ｸﾞﾘﾁﾛﾝﾊｲｺﾞｳｼﾞｮｳ</t>
  </si>
  <si>
    <t>ｸﾘﾒ002</t>
  </si>
  <si>
    <t>ｸﾞﾘﾒﾋﾟﾘﾄﾞODｼﾞﾖｳ1MGﾄ-ﾜ</t>
  </si>
  <si>
    <t>ｸﾘﾝ002</t>
  </si>
  <si>
    <t>ｸﾘﾝﾀﾞﾏｲｼﾝﾘﾝｻﾝｴｽﾃﾙ600MGﾁﾕｳｼﾔｴｷ</t>
  </si>
  <si>
    <t>ｸﾚﾒ001</t>
  </si>
  <si>
    <t>ｸﾚﾒ</t>
  </si>
  <si>
    <t>ｸﾚﾒｼﾞﾝｻｲﾘｭｳﾌﾞﾝﾎﾟｳ2g</t>
  </si>
  <si>
    <t>ｸﾛﾋ003</t>
  </si>
  <si>
    <t>ｸﾛﾋﾟﾄﾞｸﾞﾚﾙｼﾞﾖｳ25MGJG</t>
  </si>
  <si>
    <t>ｸﾛﾋ004</t>
  </si>
  <si>
    <t>ｸﾛﾋﾟﾄﾞｸﾞﾚﾙｼﾞﾖｳ75MGJG</t>
  </si>
  <si>
    <t>ｸﾛﾌ001</t>
  </si>
  <si>
    <t>ｸﾛﾌｪｸ2</t>
  </si>
  <si>
    <t>ｸﾛﾌｪｸﾄﾝｼﾞｮｳ25mg</t>
  </si>
  <si>
    <t>ｸﾛﾍ001</t>
  </si>
  <si>
    <t>ｸﾛﾍﾞﾀｿﾞ-ﾙﾌﾟﾛﾋﾟｵﾝｻﾝｴｽﾃﾙﾅﾝｺｳ0.05%ｲﾜｷ</t>
  </si>
  <si>
    <t>ｸﾛﾏ001</t>
  </si>
  <si>
    <t>ｸﾛﾏｲ</t>
  </si>
  <si>
    <t>ｸﾛﾏｲﾁﾂｼﾞｮｳ100mg</t>
  </si>
  <si>
    <t>膣錠</t>
  </si>
  <si>
    <t>ｸﾛﾓ004</t>
  </si>
  <si>
    <t>ｸﾛﾓｸﾞﾘｸｻﾝNAﾃﾝｶﾞﾝｴｷ2%ﾆﾂﾄ-</t>
  </si>
  <si>
    <t>ｹｲﾂ001</t>
  </si>
  <si>
    <t>ｹｲﾂｰ</t>
  </si>
  <si>
    <t>ｹｲﾂｰNｼﾞｮｳﾁｭｳ10mg</t>
  </si>
  <si>
    <t>ｹﾄﾁ001</t>
  </si>
  <si>
    <t>ｹﾄﾁ</t>
  </si>
  <si>
    <t>ｹﾄﾁﾌｪﾝﾃﾝﾋﾞｴｷ0.05%｢ｻﾜｲ｣</t>
  </si>
  <si>
    <t>点鼻薬</t>
  </si>
  <si>
    <t>ｹﾄﾌ001</t>
  </si>
  <si>
    <t>ｹﾄﾌﾟ</t>
  </si>
  <si>
    <t>ｹﾄﾌﾟﾛﾌｪﾝﾊﾟｯﾌﾟ30mg｢ｻﾝﾜ｣</t>
  </si>
  <si>
    <t>ｹﾌﾗ001</t>
  </si>
  <si>
    <t>ｹﾌﾗ</t>
  </si>
  <si>
    <t>ｹﾌﾗｰﾙｶﾌﾟｾﾙ250mg</t>
  </si>
  <si>
    <t>ｹﾍﾝ001</t>
  </si>
  <si>
    <t>ｹﾞｰﾍﾞﾝ</t>
  </si>
  <si>
    <t>ｹﾞ-ﾍﾞﾝｸﾘ-ﾑ1%</t>
  </si>
  <si>
    <t>ｹﾙﾛ001</t>
  </si>
  <si>
    <t>ｹﾙﾛﾝｸﾞ</t>
  </si>
  <si>
    <t>ｹﾙﾛﾝｸﾞｼﾞｮｳ10mg</t>
  </si>
  <si>
    <t>ｹﾝﾀ001</t>
  </si>
  <si>
    <t>ｹﾞﾝﾀ</t>
  </si>
  <si>
    <t>ｹﾞﾝﾀﾏｲｼﾝﾘｭｳｻﾝｴﾝﾅﾝｺｳ0.1%｢ｲﾜｷ｣</t>
  </si>
  <si>
    <t>ｹﾝﾀﾞｸ1</t>
  </si>
  <si>
    <t>ｱｲﾄﾛ-ﾙｼﾞﾖｳ10MG</t>
  </si>
  <si>
    <t>ｹﾝﾀﾞｸ2</t>
  </si>
  <si>
    <t>ｴﾝｶﾘｿﾞﾁ-ﾑ10MGｼﾞﾖｳ</t>
  </si>
  <si>
    <t>ｺｿﾌ001</t>
  </si>
  <si>
    <t>ｺｿﾌﾟ</t>
  </si>
  <si>
    <t>ｺｿﾌﾟﾄﾊｲｺﾞｳﾃﾝｶﾞﾝｴｷ</t>
  </si>
  <si>
    <t>ｺﾙﾀ001</t>
  </si>
  <si>
    <t>ｺｰﾙﾀｲｼ</t>
  </si>
  <si>
    <t>ｺｰﾙﾀｲｼﾞﾝﾃﾝﾋﾞｴｷ</t>
  </si>
  <si>
    <t>ｺﾝｻ001</t>
  </si>
  <si>
    <t>ｺﾝｻ</t>
  </si>
  <si>
    <t>ｺﾝｻｰﾀｼﾞｮｳ18mg</t>
  </si>
  <si>
    <t>ｺﾝﾄ001</t>
  </si>
  <si>
    <t>ｺﾝﾄﾐ2</t>
  </si>
  <si>
    <t>ｺﾝﾄﾐﾝﾄｳｲｼﾞｮｳ25mg</t>
  </si>
  <si>
    <t>ｺﾝﾄ002</t>
  </si>
  <si>
    <t>ｺﾝﾄﾐ3</t>
  </si>
  <si>
    <t>ｺﾝﾄﾐﾝﾄｳｲｼﾞｮｳ50mg</t>
  </si>
  <si>
    <t>ｺﾝﾄ003</t>
  </si>
  <si>
    <t>ｺﾝﾄﾐ4</t>
  </si>
  <si>
    <t>ｺﾝﾄﾐﾝﾄｳｲｼﾞｮｳ100mg</t>
  </si>
  <si>
    <t>ｻﾘﾁ001</t>
  </si>
  <si>
    <t>ｻﾘﾁﾙﾜｾ</t>
  </si>
  <si>
    <t>5%ｻﾘﾁﾙｻﾝﾜｾﾘﾝﾅﾝｺｳﾄｳﾎｳ</t>
  </si>
  <si>
    <t>ｻﾜｼ001</t>
  </si>
  <si>
    <t>ｻﾜｼﾘﾝ</t>
  </si>
  <si>
    <t>ｻﾜｼﾘﾝｼﾞｮｳ250</t>
  </si>
  <si>
    <t>ｻﾝｶ001</t>
  </si>
  <si>
    <t>ｶﾏｸﾞ**</t>
  </si>
  <si>
    <t>ｻﾝｶﾏｸﾞﾈｼｳﾑ</t>
  </si>
  <si>
    <t>ｻﾝﾘ001</t>
  </si>
  <si>
    <t>ｻﾝﾘ</t>
  </si>
  <si>
    <t>ｻﾝﾘｽﾞﾑｶﾌﾟｾﾙ25mg</t>
  </si>
  <si>
    <t>ｼｱｾ001</t>
  </si>
  <si>
    <t>ｼﾞｱｾﾞ2</t>
  </si>
  <si>
    <t>ｼﾞｱｾﾞﾊﾟﾑｼﾞｮｳ2mg｢ｱﾒﾙ｣</t>
  </si>
  <si>
    <t>ｼｱｾ002</t>
  </si>
  <si>
    <t>ｼﾞｱｾﾞ5</t>
  </si>
  <si>
    <t>ｼﾞｱｾﾞﾊﾟﾑｼﾞｮｳ5mg｢ｱﾒﾙ｣</t>
  </si>
  <si>
    <t>ｼｱｾ003</t>
  </si>
  <si>
    <t>ｼﾞｱｾﾞﾊﾟﾑﾁﾕｳｼﾔｴｷ5MGNIG</t>
  </si>
  <si>
    <t>ｼｱﾅ001</t>
  </si>
  <si>
    <t>ｼｱﾅﾏ</t>
  </si>
  <si>
    <t>ｼｱﾅﾏｲﾄﾞﾅｲﾖｳｴｷ1%｢ﾀﾅﾍﾞ｣</t>
  </si>
  <si>
    <t>ｼｱﾉ001</t>
  </si>
  <si>
    <t>ｼｱﾉ</t>
  </si>
  <si>
    <t>ｼｱﾉｺﾊﾞﾗﾐﾝﾃﾝｶﾞﾝｴｷ0.02%｢ﾆｯﾃﾝ｣</t>
  </si>
  <si>
    <t>ｼｴﾆ001</t>
  </si>
  <si>
    <t>ｼﾞｪﾆﾅ</t>
  </si>
  <si>
    <t>ｼﾞｴﾆﾅﾂｸｼﾞﾖｳ200MG</t>
  </si>
  <si>
    <t>ｼｷﾗ001</t>
  </si>
  <si>
    <t>ｼﾞｷﾞﾗﾉ</t>
  </si>
  <si>
    <t>ｼﾞｷﾞﾗﾉｹﾞﾝﾁｭｳ0.4mg</t>
  </si>
  <si>
    <t>ｼｸｱ001</t>
  </si>
  <si>
    <t>ｼﾞｸｱ</t>
  </si>
  <si>
    <t>ｼﾞｸｱｽﾃﾝｶﾞﾝｴｷ3%</t>
  </si>
  <si>
    <t>ｼｸﾚ001</t>
  </si>
  <si>
    <t>ｼｸﾚ5</t>
  </si>
  <si>
    <t>ｼｸﾚｽﾄｾﾞｯｶｼﾞｮｳ5mg</t>
  </si>
  <si>
    <t>ｼｸﾚ002</t>
  </si>
  <si>
    <t>ｼｸﾚ10</t>
  </si>
  <si>
    <t>ｼｸﾚｽﾄｾﾞｯｶｼﾞｮｳ10mg</t>
  </si>
  <si>
    <t>ｼｸﾛ001</t>
  </si>
  <si>
    <t>ｼﾞｸﾛ</t>
  </si>
  <si>
    <t>ｼﾞｸﾛﾌｪﾅｸﾅﾄﾘｳﾑｻﾞｻﾞｲ25mg｢JG｣</t>
  </si>
  <si>
    <t>ｼｸﾛ002</t>
  </si>
  <si>
    <t>ｼｸﾛ</t>
  </si>
  <si>
    <t>ｼｸﾛｽﾎﾟﾘﾝｶﾌﾟｾﾙ50mg｢ﾄｰﾜ｣</t>
  </si>
  <si>
    <t>ｼｽﾁ001</t>
  </si>
  <si>
    <t>ｼﾞｽﾁ</t>
  </si>
  <si>
    <t>ｼﾞｽﾁｸﾞﾐﾝｼｭｳｶﾌﾞﾂｼﾞｮｳ5mg｢NIG｣</t>
  </si>
  <si>
    <t>ｼﾋﾊ001</t>
  </si>
  <si>
    <t>ｼｰﾋﾟｰ</t>
  </si>
  <si>
    <t>ｼｰﾋﾟｰﾊｲｺﾞｳｶﾘｭｳ</t>
  </si>
  <si>
    <t>ｼﾌｴ001</t>
  </si>
  <si>
    <t>ｼﾞﾌｪﾆﾄ</t>
  </si>
  <si>
    <t>ｼﾞﾌｪﾆﾄﾞｰﾙｴﾝｻﾝｴﾝｼﾞｮｳ25mg｢NIG｣</t>
  </si>
  <si>
    <t>ｼﾌﾚ001</t>
  </si>
  <si>
    <t>ｼﾞﾌﾟﾚ7</t>
  </si>
  <si>
    <t>ｼﾞﾌﾟﾚｷｻｻﾞｲﾃﾞｨｽｼﾞｮｳ2.5mg</t>
  </si>
  <si>
    <t>ｼﾌﾚ002</t>
  </si>
  <si>
    <t>ｼﾞﾌﾟﾚ4</t>
  </si>
  <si>
    <t>ｼﾞﾌﾟﾚｷｻｻﾞｲﾃﾞｨｽｼﾞｮｳ5mg</t>
  </si>
  <si>
    <t>ｼﾌﾚ003</t>
  </si>
  <si>
    <t>ｼﾞﾌﾟﾚ5</t>
  </si>
  <si>
    <t>ｼﾞﾌﾟﾚｷｻｻﾞｲﾃﾞｨｽｼﾞｮｳ10mg</t>
  </si>
  <si>
    <t>ｼﾌﾚ004</t>
  </si>
  <si>
    <t>ｼﾞﾌﾟﾚ6</t>
  </si>
  <si>
    <t>ｼﾞﾌﾟﾚｷｻｷﾝﾁｭｳﾖｳ10mg</t>
  </si>
  <si>
    <t>ｼﾍﾝ001</t>
  </si>
  <si>
    <t>ｼﾍﾞﾝｿﾞﾘﾝｺﾊｸｻﾝｴﾝｼﾞﾖｳ100MGｻﾜｲ</t>
  </si>
  <si>
    <t>ｼﾒﾁ001</t>
  </si>
  <si>
    <t>ｼﾞﾒﾁ</t>
  </si>
  <si>
    <t>ｼﾞﾒﾁｺﾝｼﾞｮｳ40mg｢YD｣</t>
  </si>
  <si>
    <t>ｼﾖｳ001</t>
  </si>
  <si>
    <t>ｼｮｳ20</t>
  </si>
  <si>
    <t>ｼｮｳｻﾝｲｿｿﾙﾋﾞﾄﾞｼﾞｮﾎｳｶﾌﾟｾﾙ20mg｢St｣</t>
  </si>
  <si>
    <t>ｼﾖｳ002</t>
  </si>
  <si>
    <t>ｼｮｳｼｬ</t>
  </si>
  <si>
    <t>ｼｮｳｼｬｾｯｹｯｷｭｳｴｷ-LR｢ﾆｯｾｷ｣</t>
  </si>
  <si>
    <t>ｼﾛｽ003</t>
  </si>
  <si>
    <t>ｼﾛｽﾀｿﾞ-ﾙODｼﾞﾖｳ100MGﾀｶﾀ</t>
  </si>
  <si>
    <t>ｼﾛﾄ001</t>
  </si>
  <si>
    <t>ｼﾛﾄﾞｼﾝODｼﾞﾖｳ4MGKMP</t>
  </si>
  <si>
    <t>ｼﾝｸ001</t>
  </si>
  <si>
    <t>ｼﾝｸﾞﾚｱ</t>
  </si>
  <si>
    <t>ｼﾝｸﾞﾚｱｼﾞｮｳ10mg</t>
  </si>
  <si>
    <t>ｼﾝﾚ001</t>
  </si>
  <si>
    <t>ﾚｼｶﾙ</t>
  </si>
  <si>
    <t>ｼﾝﾚｼｶﾙﾎﾞﾝｻﾞｻﾞｲ</t>
  </si>
  <si>
    <t>ｽｲﾖ001</t>
  </si>
  <si>
    <t>ﾊｲﾄﾞﾛ</t>
  </si>
  <si>
    <t>ｽｲﾖｳｾｲﾊｲﾄﾞﾛｺ-ﾄﾝﾁﾕｳｼﾔｴｷ100MG</t>
  </si>
  <si>
    <t>ｽｸﾛ001</t>
  </si>
  <si>
    <t>ｽｸﾛｰﾄﾞ</t>
  </si>
  <si>
    <t>ｽｸﾛｰﾄﾞﾊﾟｽﾀ</t>
  </si>
  <si>
    <t>ｽﾀﾃ001</t>
  </si>
  <si>
    <t>ｽﾀﾃﾞ</t>
  </si>
  <si>
    <t>ｽﾀﾃﾞﾙﾑｸﾘｰﾑ5%</t>
  </si>
  <si>
    <t>ｽﾄﾛ001</t>
  </si>
  <si>
    <t>ｽﾄﾛﾒｸﾄ</t>
  </si>
  <si>
    <t>ｽﾄﾛﾒｸﾄｰﾙｼﾞｮｳ3mg</t>
  </si>
  <si>
    <t>ｽﾋﾙ001</t>
  </si>
  <si>
    <t>ｽﾋﾟｰﾙ</t>
  </si>
  <si>
    <t>ｽﾋﾟｰﾙｺｳM</t>
  </si>
  <si>
    <t>ｽﾋﾛ002</t>
  </si>
  <si>
    <t>ｽﾋﾟﾛﾍﾟ</t>
  </si>
  <si>
    <t>ｽﾋﾟﾛﾍﾟﾝﾄｼﾞｮｳ10μg</t>
  </si>
  <si>
    <t>ｽﾐｽ001</t>
  </si>
  <si>
    <t>ｽﾐｽﾘﾝﾛ-ｼﾖﾝ5%</t>
  </si>
  <si>
    <t>ｽﾙﾊ001</t>
  </si>
  <si>
    <t>ｽﾙﾊﾞ</t>
  </si>
  <si>
    <t>ｽﾙﾊﾞｼﾘﾝｼﾞｮｳﾁｭｳﾖｳ1.5g</t>
  </si>
  <si>
    <t>ｽﾙﾋ001</t>
  </si>
  <si>
    <t>ｽﾙﾋﾟﾘ1</t>
  </si>
  <si>
    <t>ｽﾙﾋﾟﾘﾄﾞｼﾞｮｳ100mg｢ｱﾒﾙ｣</t>
  </si>
  <si>
    <t>ｽﾙﾋ002</t>
  </si>
  <si>
    <t>ｽﾙﾋﾟﾘ2</t>
  </si>
  <si>
    <t>ｽﾙﾋﾟﾘﾄﾞｼﾞｮｳ200mg｢ｱﾒﾙ｣</t>
  </si>
  <si>
    <t>ｽﾙﾋ003</t>
  </si>
  <si>
    <t>ｽﾙﾋﾟ</t>
  </si>
  <si>
    <t>ｽﾙﾋﾟﾘﾄﾞｼﾞｮｳ50mg｢ｱﾒﾙ｣</t>
  </si>
  <si>
    <t>ｾｲｼ001</t>
  </si>
  <si>
    <t>ｾｲｼｮｸ3</t>
  </si>
  <si>
    <t>ｵｵﾂｶｾｲｼｮｸﾁｭｳ</t>
  </si>
  <si>
    <t>ｾｲｼ002</t>
  </si>
  <si>
    <t>ｾｲｼｮｸ4</t>
  </si>
  <si>
    <t>ｾｲｼ003</t>
  </si>
  <si>
    <t>ｾｲｼｮｸ6</t>
  </si>
  <si>
    <t>ｾｲｼｮｸﾖｳｶｲｴｷｷｯﾄH</t>
  </si>
  <si>
    <t>ｾｲｼ005</t>
  </si>
  <si>
    <t>ｾｲｼﾖｸﾁﾕｳｼﾘﾝｼﾞNP</t>
  </si>
  <si>
    <t>ｾｲﾘ001</t>
  </si>
  <si>
    <t>ｾｲｼｮｸ9</t>
  </si>
  <si>
    <t>ｾｲﾘｼｮｸｴﾝｴｷ｢VTRS｣</t>
  </si>
  <si>
    <t>ｾｲﾘ002</t>
  </si>
  <si>
    <t>ｾｲﾘｼﾖｸｴﾝｴｷVTRS</t>
  </si>
  <si>
    <t>ｾﾃｲ001</t>
  </si>
  <si>
    <t>ｾﾃﾞｨ</t>
  </si>
  <si>
    <t>ｾﾃﾞｨｰﾙｼﾞｮｳ10mg</t>
  </si>
  <si>
    <t>ｾﾊｿ001</t>
  </si>
  <si>
    <t>ｾﾊﾟｿﾞ1</t>
  </si>
  <si>
    <t>ｾﾊﾟｿﾞﾝｼﾞｮｳ1</t>
  </si>
  <si>
    <t>ｾﾊｿ002</t>
  </si>
  <si>
    <t>ｾﾊﾟｿﾞ2</t>
  </si>
  <si>
    <t>ｾﾊﾟｿﾞﾝｼﾞｮｳ2</t>
  </si>
  <si>
    <t>ｾﾊﾐ001</t>
  </si>
  <si>
    <t>ｾﾊﾟﾐﾂﾄｻｲﾘﾕｳ1%</t>
  </si>
  <si>
    <t>ｾﾌｴ001</t>
  </si>
  <si>
    <t>ｾﾌｪ</t>
  </si>
  <si>
    <t>ｾﾌｪﾋﾟﾑｴﾝｻﾝｴﾝｼﾞｮｳﾁｭｳﾖｳ1g｢ｻﾝﾄﾞ｣</t>
  </si>
  <si>
    <t>ｾﾌﾀ002</t>
  </si>
  <si>
    <t>ｾﾌﾀｼﾞｼﾞﾑｼﾞﾖｳﾁﾕｳﾖｳ1GVTRS</t>
  </si>
  <si>
    <t>ｾﾌﾄ001</t>
  </si>
  <si>
    <t>ｾﾌﾄ</t>
  </si>
  <si>
    <t>ｾﾌﾄﾘｱｷｿﾝﾅﾄﾘｳﾑｼﾞｮｳﾁｭｳﾖｳ1g｢ﾆﾁｲｺｳ｣</t>
  </si>
  <si>
    <t>ｾﾌﾘ001</t>
  </si>
  <si>
    <t>ｾﾞﾌﾟﾘ1</t>
  </si>
  <si>
    <t>ｾﾞﾌﾟﾘｵﾝｽｲ懸ｷﾝﾁｭｳ25mgｼﾘﾝｼﾞ</t>
  </si>
  <si>
    <t>ｾﾌﾘ002</t>
  </si>
  <si>
    <t>ｾﾞﾌﾟﾘ2</t>
  </si>
  <si>
    <t>ｾﾞﾌﾟﾘｵﾝｽｲ懸ｷﾝﾁｭｳ50mgｼﾘﾝｼﾞ</t>
  </si>
  <si>
    <t>ｾﾌﾘ003</t>
  </si>
  <si>
    <t>ｾﾞﾌﾟﾘ3</t>
  </si>
  <si>
    <t>ｾﾞﾌﾟﾘｵﾝｽｲ懸ｷﾝﾁｭｳ75mgｼﾘﾝｼﾞ</t>
  </si>
  <si>
    <t>ｾﾌﾘ004</t>
  </si>
  <si>
    <t>ｾﾞﾌﾟﾘ4</t>
  </si>
  <si>
    <t>ｾﾞﾌﾟﾘｵﾝｽｲ懸ｷﾝﾁｭｳ100mgｼﾘﾝｼﾞ</t>
  </si>
  <si>
    <t>ｾﾌﾘ005</t>
  </si>
  <si>
    <t>ｾﾞﾌﾟﾘ5</t>
  </si>
  <si>
    <t>ｾﾞﾌﾟﾘｵﾝｽｲ懸ｷﾝﾁｭｳ150mgｼﾘﾝｼﾞ</t>
  </si>
  <si>
    <t>ｾﾗﾗ001</t>
  </si>
  <si>
    <t>ｾﾗﾗ</t>
  </si>
  <si>
    <t>ｾﾗﾗｼﾞｮｳ50mg</t>
  </si>
  <si>
    <t>ｾﾙﾄ001</t>
  </si>
  <si>
    <t>ｾﾙﾄﾗﾘﾝｼﾞﾖｳ25MGﾒｲｼﾞ</t>
  </si>
  <si>
    <t>ｾﾚｺ001</t>
  </si>
  <si>
    <t>ｾﾚｺ</t>
  </si>
  <si>
    <t>ｾﾚｺｷｼﾌﾞｼﾞｮｳ100mg｢DSEP｣</t>
  </si>
  <si>
    <t>ｾﾚｽ001</t>
  </si>
  <si>
    <t>ｾﾚｽﾀ**</t>
  </si>
  <si>
    <t>ｾﾚｽﾀﾐﾝﾊｲｺﾞｳｼﾞｮｳ</t>
  </si>
  <si>
    <t>ｾﾚﾆ001</t>
  </si>
  <si>
    <t>ｾﾚﾆｶRｶﾘﾕｳ40%</t>
  </si>
  <si>
    <t>顆粒</t>
  </si>
  <si>
    <t>ｾﾚﾈ001</t>
  </si>
  <si>
    <t>ｾﾚﾈｰｽﾁ</t>
  </si>
  <si>
    <t>ｾﾚﾈｰｽﾁｭｳ5mg</t>
  </si>
  <si>
    <t>ｾﾚﾈ002</t>
  </si>
  <si>
    <t>ｾﾚﾈｰｽｴ</t>
  </si>
  <si>
    <t>ｾﾚﾈ-ｽﾅｲﾌｸｴｷ0.2%</t>
  </si>
  <si>
    <t>ｾﾝﾉ003</t>
  </si>
  <si>
    <t>ｾﾝﾉｼﾄﾞｼﾞﾖｳ12MGｸﾆﾋﾛ</t>
  </si>
  <si>
    <t>ｾﾝﾌ001</t>
  </si>
  <si>
    <t>ｾﾝﾌﾞﾘ</t>
  </si>
  <si>
    <t>ｾﾝﾌﾞﾘ･ｼﾞｭｳｿｳｻﾝ｢ﾖｼﾀﾞ｣</t>
  </si>
  <si>
    <t>ｿｼﾝ001</t>
  </si>
  <si>
    <t>ｿﾞｼﾝ</t>
  </si>
  <si>
    <t>ｿﾞｼﾝｼﾞｮｳﾁｭｳﾖｳ4.5</t>
  </si>
  <si>
    <t>ｿﾀﾛ001</t>
  </si>
  <si>
    <t>ｿﾀﾛ-ﾙｴﾝｻﾝｴﾝｼﾞﾖｳ80MGTE</t>
  </si>
  <si>
    <t>ｿﾆｻ001</t>
  </si>
  <si>
    <t>ｿﾞﾆｻ</t>
  </si>
  <si>
    <t>ｿﾞﾆｻﾐﾄﾞｼﾞｮｳ100mg｢ｱﾒﾙ｣</t>
  </si>
  <si>
    <t>ｿﾆｻ003</t>
  </si>
  <si>
    <t>ｿﾞﾆｻﾐﾄﾞODｼﾞﾖｳ25MGTREDSEP</t>
  </si>
  <si>
    <t>ｿﾋｸ001</t>
  </si>
  <si>
    <t>ｿﾞﾋﾟｸ</t>
  </si>
  <si>
    <t>ｿﾞﾋﾟｸﾛﾝｼﾞｮｳ7.5mg｢ﾄｰﾜ｣</t>
  </si>
  <si>
    <t>ｿﾌﾙ001</t>
  </si>
  <si>
    <t>ｿﾞﾌﾙ</t>
  </si>
  <si>
    <t>ｿﾞﾌﾙｰｻﾞｼﾞｮｳ20mg</t>
  </si>
  <si>
    <t>ｿﾗﾅ001</t>
  </si>
  <si>
    <t>ｿﾗﾅｯｸｽ</t>
  </si>
  <si>
    <t>ｿﾗﾅｯｸｽ0.4mgｼﾞｮｳ</t>
  </si>
  <si>
    <t>ｿﾗﾅ002</t>
  </si>
  <si>
    <t>ｿﾗﾅｯｸ*</t>
  </si>
  <si>
    <t>ｿﾗﾅｯｸｽ0.8mgｼﾞｮｳ</t>
  </si>
  <si>
    <t>ｿﾘﾌ001</t>
  </si>
  <si>
    <t>ｿﾘﾌｴﾅｼﾝｺﾊｸｻﾝｴﾝODｼﾞﾖｳ5MGﾄ-ﾜ</t>
  </si>
  <si>
    <t>ｿﾙﾀ001</t>
  </si>
  <si>
    <t>ｿﾙﾀﾞｸﾄﾝｼﾞﾖｳﾁﾕｳﾖｳ100MG</t>
  </si>
  <si>
    <t>ｿﾙﾃ001</t>
  </si>
  <si>
    <t>ｿﾙﾃﾞﾑ</t>
  </si>
  <si>
    <t>ｿﾙﾃﾞﾑ1ﾕｴｷ</t>
  </si>
  <si>
    <t>ｿﾙﾃ002</t>
  </si>
  <si>
    <t>ｿﾙﾃﾞﾑ2</t>
  </si>
  <si>
    <t>ﾀｲｱ001</t>
  </si>
  <si>
    <t>ﾀﾞｲｱｯﾌ</t>
  </si>
  <si>
    <t>ﾀﾞｲｱｯﾌﾟｻﾞｻﾞｲ4</t>
  </si>
  <si>
    <t>ﾀｲﾋ001</t>
  </si>
  <si>
    <t>ﾀﾞｲﾋﾞﾀﾐﾂｸｽﾁﾕｳ</t>
  </si>
  <si>
    <t>ﾀｲﾌ001</t>
  </si>
  <si>
    <t>ﾀﾞｲﾌ</t>
  </si>
  <si>
    <t>ﾀﾞｲﾌｪﾝﾊｲｺﾞｳｼﾞｮｳ</t>
  </si>
  <si>
    <t>ﾀｸﾛ001</t>
  </si>
  <si>
    <t>ﾀｸﾛﾘﾑｽｶﾌﾟｾﾙ1MGﾆﾌﾟﾛ</t>
  </si>
  <si>
    <t>ﾀｹｷ003</t>
  </si>
  <si>
    <t>ﾀｹｷﾔﾌﾞODｼﾞﾖｳ10MG</t>
  </si>
  <si>
    <t>ﾀｹｷ004</t>
  </si>
  <si>
    <t>ﾀｹｷﾔﾌﾞODｼﾞﾖｳ20MG</t>
  </si>
  <si>
    <t>ﾀｹﾌ001</t>
  </si>
  <si>
    <t>ﾀｹﾌﾟ30</t>
  </si>
  <si>
    <t>ﾀｹﾌﾟﾛﾝｼﾞｮｳﾁｭｳﾖｳ30mg</t>
  </si>
  <si>
    <t>ﾀﾁｵ001</t>
  </si>
  <si>
    <t>ﾀﾁｵ</t>
  </si>
  <si>
    <t>ﾀﾁｵﾝｼﾞｮｳ50mg</t>
  </si>
  <si>
    <t>ﾀﾌﾛ001</t>
  </si>
  <si>
    <t>ﾀﾌﾟﾛ</t>
  </si>
  <si>
    <t>ﾀﾌﾟﾛｽﾃﾝｶﾞﾝｴｷ0.0015%</t>
  </si>
  <si>
    <t>ﾀﾌﾛ002</t>
  </si>
  <si>
    <t>ﾀﾞ-ﾌﾞﾛﾂｸｼﾞﾖｳ2MG</t>
  </si>
  <si>
    <t>ﾀﾑｽ001</t>
  </si>
  <si>
    <t>ﾀﾑｽ</t>
  </si>
  <si>
    <t>ﾀﾑｽﾛｼﾝｴﾝｻﾝｴﾝODｼﾞｮｳ0.2mg｢ｻﾜｲ｣</t>
  </si>
  <si>
    <t>ﾀﾗｼ001</t>
  </si>
  <si>
    <t>ﾀﾞﾗｼﾝｶﾌﾟｾﾙ150MG</t>
  </si>
  <si>
    <t>ﾀﾘｼ001</t>
  </si>
  <si>
    <t>ﾀﾘ-ｼﾞｴｼﾞﾖｳ5MG</t>
  </si>
  <si>
    <t>ﾀﾘﾋ001</t>
  </si>
  <si>
    <t>ﾀﾘﾋﾞ2</t>
  </si>
  <si>
    <t>ﾀﾘﾋﾞｯﾄﾞｶﾞﾝﾅﾝｺｳ0.3%</t>
  </si>
  <si>
    <t>ﾀﾘﾋ002</t>
  </si>
  <si>
    <t>ﾀﾘﾋﾞ</t>
  </si>
  <si>
    <t>ﾀﾘﾋﾞｯﾄﾞｼﾞｶﾖｳｴｷ0.3%</t>
  </si>
  <si>
    <t>点耳薬</t>
  </si>
  <si>
    <t>ﾀﾘﾍ003</t>
  </si>
  <si>
    <t>ﾀﾞﾙﾍﾞﾎﾟｴﾁﾝｱﾙﾌｱBSﾁﾕｳ120ﾏｲｸﾛGｼﾘﾝｼﾞｻﾝﾜ</t>
  </si>
  <si>
    <t>ﾀﾙﾍ001</t>
  </si>
  <si>
    <t>ﾀﾞﾙﾍﾞ</t>
  </si>
  <si>
    <t>ﾀﾞﾙﾍﾞﾎﾟｴﾁﾝ ｱﾙﾌｧBSﾁｭｳ30μgｼﾘﾝｼﾞ｢ｻﾝﾜ｣</t>
  </si>
  <si>
    <t>ﾀﾙﾍ002</t>
  </si>
  <si>
    <t>ﾀﾞﾙﾍﾞﾎﾟｴﾁﾝｱﾙﾌｱBSﾁﾕｳ60ﾏｲｸﾛGｼﾘﾝｼﾞｻﾝﾜ</t>
  </si>
  <si>
    <t>ﾀﾙﾍ004</t>
  </si>
  <si>
    <t>ﾀﾞﾙﾍﾞﾎﾟｴﾁﾝｱﾙﾌｱBSﾁﾕｳ15ﾏｲｸﾛGｼﾘﾝｼﾞｻﾝﾜ</t>
  </si>
  <si>
    <t>ﾀﾝｻ003</t>
  </si>
  <si>
    <t>ﾀﾝｻﾝｽ*</t>
  </si>
  <si>
    <t>ﾀﾝｻﾝｽｲｿﾅﾄﾘｳﾑ</t>
  </si>
  <si>
    <t>ﾀﾝｻ004</t>
  </si>
  <si>
    <t>ﾀﾝｻﾝﾘﾁｳﾑｼﾞﾖｳ200MGﾀｲｼﾖｳ</t>
  </si>
  <si>
    <t>ﾀﾝｻ005</t>
  </si>
  <si>
    <t>ﾀﾝｻﾝﾘﾁｳﾑｼﾞﾖｳ100MGﾀｲｼﾖｳ</t>
  </si>
  <si>
    <t>ﾀﾝﾄ001</t>
  </si>
  <si>
    <t>ﾀﾞﾝﾄ1*</t>
  </si>
  <si>
    <t>ﾀﾞﾝﾄﾘｳﾑｶﾌﾟｾﾙ25mg</t>
  </si>
  <si>
    <t>ﾀﾝﾄ002</t>
  </si>
  <si>
    <t>ﾀﾞﾝﾄ1</t>
  </si>
  <si>
    <t>ﾀﾞﾝﾄﾘｳﾑｼﾞｮｳﾁｭｳﾖｳ20mg</t>
  </si>
  <si>
    <t>ﾀﾝﾆ001</t>
  </si>
  <si>
    <t>ﾀﾝﾆﾝ</t>
  </si>
  <si>
    <t>ﾀﾝﾆﾝｻﾝｱﾙﾌﾞﾐﾝ｢VTRS｣ｹﾞﾝﾏﾂ</t>
  </si>
  <si>
    <t>ﾀﾝﾎ001</t>
  </si>
  <si>
    <t>ﾀﾝﾎﾞ</t>
  </si>
  <si>
    <t>ﾀﾝﾎﾞｺｰﾙｼﾞｮｳ50mg</t>
  </si>
  <si>
    <t>ﾁｴﾅ001</t>
  </si>
  <si>
    <t>ﾁｴﾅ</t>
  </si>
  <si>
    <t>ﾁｴﾅﾑﾃﾝﾃｷｼﾞｮｳﾁｭｳﾖｳ0.5g</t>
  </si>
  <si>
    <t>ﾁｻﾆ001</t>
  </si>
  <si>
    <t>ﾁｻﾞﾆ</t>
  </si>
  <si>
    <t>ﾁｻﾞﾆｼﾞﾝｼﾞｮｳ1mg｢ﾄｰﾜ｣</t>
  </si>
  <si>
    <t>ﾁﾓﾛ001</t>
  </si>
  <si>
    <t>ﾁﾓﾛ</t>
  </si>
  <si>
    <t>ﾁﾓﾛｰﾙﾃﾝｶﾞﾝｴｷ0.5%｢ﾆｯﾃﾝ｣</t>
  </si>
  <si>
    <t>ﾁﾕｳ001</t>
  </si>
  <si>
    <t>ﾁｭｳｼｬ2</t>
  </si>
  <si>
    <t>ﾁｭｳｼｬﾖｳｽｲPL｢ﾌｿｰ｣</t>
  </si>
  <si>
    <t>ﾁﾕｳ002</t>
  </si>
  <si>
    <t>ﾁｭｳｼｬｽ</t>
  </si>
  <si>
    <t>ﾁﾖｳ001</t>
  </si>
  <si>
    <t>ﾁｮｳｻﾝ</t>
  </si>
  <si>
    <t>腸ｻﾝ(院ﾅｲｾｲｻﾞｲ)</t>
  </si>
  <si>
    <t>ﾁﾗﾁ001</t>
  </si>
  <si>
    <t>ﾁﾗｰ25</t>
  </si>
  <si>
    <t>ﾁﾗｰﾁﾞﾝSｼﾞｮｳ25μg</t>
  </si>
  <si>
    <t>ﾁﾗﾁ002</t>
  </si>
  <si>
    <t>ﾁﾗｰｼﾞS</t>
  </si>
  <si>
    <t>ﾁﾗｰﾁﾞﾝSｼﾞｮｳ50μg</t>
  </si>
  <si>
    <t>ﾁﾗﾁ003</t>
  </si>
  <si>
    <t>ﾁﾗ-ﾁﾞﾝSｼﾞﾖｳﾁﾕｳｴｷ200ﾏｲｸﾛG</t>
  </si>
  <si>
    <t>ﾂｲﾐ001</t>
  </si>
  <si>
    <t>ﾂｲﾐ-ｸﾞｼﾞﾖｳ500MG</t>
  </si>
  <si>
    <t>ﾂﾑﾗ007</t>
  </si>
  <si>
    <t>ﾊﾁﾐ</t>
  </si>
  <si>
    <t>ﾂﾑﾗﾊﾁﾐｼﾞｵｳｶﾞﾝｴｷｽｶﾘｭｳ(ｲﾘｮｳﾖｳ)</t>
  </si>
  <si>
    <t>ﾂﾑﾗ012</t>
  </si>
  <si>
    <t>ｻｲｺ</t>
  </si>
  <si>
    <t>ﾂﾑﾗｻｲｺｶﾘｭｳｺﾂﾎﾞﾚｲﾄｳｴｷｽｶﾘｭｳ(ｲﾘｮｳﾖｳ)</t>
  </si>
  <si>
    <t>ﾂﾑﾗ016</t>
  </si>
  <si>
    <t>ﾊﾝｹﾞｺ</t>
  </si>
  <si>
    <t>ﾂﾑﾗﾊﾝｹﾞｺｳﾎﾞｸﾄｳｴｷｽｶﾘｭｳ(ｲﾘｮｳﾖｳ)</t>
  </si>
  <si>
    <t>ﾂﾑﾗ017</t>
  </si>
  <si>
    <t>ｺﾞﾚｲ</t>
  </si>
  <si>
    <t>ﾂﾑﾗｺﾞﾚｲｻﾝｴｷｽｶﾘｭｳ(ｲﾘｮｳﾖｳ)</t>
  </si>
  <si>
    <t>ﾂﾑﾗ019</t>
  </si>
  <si>
    <t>ﾂﾑﾗｼﾖｳｾｲﾘﾕｳﾄｳｴｷｽｶﾘﾕｳｲﾘﾖｳﾖｳ</t>
  </si>
  <si>
    <t>ﾂﾑﾗ023</t>
  </si>
  <si>
    <t>ﾄｳｷ</t>
  </si>
  <si>
    <t>ﾂﾑﾗﾄｳｷｼｬｸﾔｸｻﾝｴｷｽｶﾘｭｳ(ｲﾘｮｳﾖｳ)</t>
  </si>
  <si>
    <t>ﾂﾑﾗ043</t>
  </si>
  <si>
    <t>ﾘｯｸ</t>
  </si>
  <si>
    <t>ﾂﾑﾗﾘｯｸﾝｼﾄｳｴｷｽｶﾘｭｳ(ｲﾘｮｳﾖｳ)</t>
  </si>
  <si>
    <t>ﾂﾑﾗ054</t>
  </si>
  <si>
    <t>ﾖｸｶ</t>
  </si>
  <si>
    <t>ﾂﾑﾗﾖｸｶﾝｻﾝｴｷｽｶﾘｭｳ(ｲﾘｮｳﾖｳ)</t>
  </si>
  <si>
    <t>ﾂﾑﾗ062</t>
  </si>
  <si>
    <t>ﾎﾞｳﾌｳ</t>
  </si>
  <si>
    <t>ﾂﾑﾗﾎﾞｳﾌｳﾂｳｼｮｳｻﾝｴｷｽｶﾘｭｳ(ｲﾘｮｳﾖｳ)</t>
  </si>
  <si>
    <t>ﾂﾑﾗ068</t>
  </si>
  <si>
    <t>ｼｬｸ</t>
  </si>
  <si>
    <t>ﾂﾑﾗｼｬｸﾔｸｶﾝｿﾞｳﾄｳｴｷｽｶﾘｭｳ(ｲﾘｮｳﾖｳ)</t>
  </si>
  <si>
    <t>ﾂﾑﾗ083</t>
  </si>
  <si>
    <t>ﾖｸｶﾁﾝ</t>
  </si>
  <si>
    <t>ﾂﾑﾗﾖｸｶﾝｻﾝｶﾁﾝﾋﾟﾊﾝｹﾞｴｷｽｶﾘｭｳ(ｲﾘｮｳﾖｳ)</t>
  </si>
  <si>
    <t>ﾂﾑﾗ100</t>
  </si>
  <si>
    <t>ﾀﾞｲｹﾝﾁ</t>
  </si>
  <si>
    <t>ﾂﾑﾗﾀﾞｲｹﾝﾁｭｳﾄｳｴｷｽｶﾘｭｳ(ｲﾘｮｳﾖｳ)</t>
  </si>
  <si>
    <t>ﾂﾑﾗ108</t>
  </si>
  <si>
    <t>ﾆﾝｼﾞﾝﾖ</t>
  </si>
  <si>
    <t>ﾂﾑﾗﾆﾝｼﾞﾝﾖｳｴｲﾄｳｴｷｽｶﾘｭｳ(ｲﾘｮｳﾖｳ)</t>
  </si>
  <si>
    <t>ﾂﾑﾗ112</t>
  </si>
  <si>
    <t>ﾂﾑﾗﾁﾖﾚｲﾄｳｺﾞｳｼﾓﾂﾄｳｴｷｽｶﾘﾕｳｲﾘﾖｳﾖｳ</t>
  </si>
  <si>
    <t>ﾂﾛﾌ001</t>
  </si>
  <si>
    <t>ﾂﾛﾌﾞ</t>
  </si>
  <si>
    <t>ﾂﾛﾌﾞﾃﾛｰﾙﾃｰﾌﾟ1mg｢ｻﾜｲ｣</t>
  </si>
  <si>
    <t>ﾃｲｸ001</t>
  </si>
  <si>
    <t>ｸﾛﾙ</t>
  </si>
  <si>
    <t>d-ｸﾛﾙﾌｪﾆﾗﾐﾝﾏﾚｲﾝｻﾝｴﾝｼﾞｮﾎｳｼﾞｮｳ6mg｢武田ﾃﾊﾞ｣</t>
  </si>
  <si>
    <t>ﾃｴﾋ001</t>
  </si>
  <si>
    <t>ﾃﾞｴﾋﾞ2</t>
  </si>
  <si>
    <t>ﾃﾞｴﾋﾞｺﾞｼﾞｮｳ2.5mg</t>
  </si>
  <si>
    <t>ﾃｴﾋ002</t>
  </si>
  <si>
    <t>ﾃﾞｴﾋﾞ</t>
  </si>
  <si>
    <t>ﾃﾞｴﾋﾞｺﾞｼﾞｮｳ5mg</t>
  </si>
  <si>
    <t>ﾃｵﾌ001</t>
  </si>
  <si>
    <t>ﾃｵﾌｨ</t>
  </si>
  <si>
    <t>ﾃｵﾌｨﾘﾝ徐放Uｼﾞｮｳ200mg｢ﾄｰﾜ｣</t>
  </si>
  <si>
    <t>ﾃｶﾄ001</t>
  </si>
  <si>
    <t>ﾃﾞｶﾄﾞﾛﾝﾁﾕｳｼﾔｴｷ3.3MG</t>
  </si>
  <si>
    <t>ﾃｷｻ001</t>
  </si>
  <si>
    <t>ﾃﾞｷｻ</t>
  </si>
  <si>
    <t>ﾃﾞｷｻﾒﾀｿﾞﾝｺｳｸｳﾖｳﾅﾝｺｳ0.1%｢ﾆﾁｲｺｳ｣</t>
  </si>
  <si>
    <t>ﾃｷｽ001</t>
  </si>
  <si>
    <t>ﾃﾞｷｽﾄﾛﾒﾄﾙﾌｱﾝｼﾕｳｶｽｲｿｻﾝｴﾝｼﾞﾖｳ15MGﾄ-ﾜ</t>
  </si>
  <si>
    <t>ﾃｸｽ001</t>
  </si>
  <si>
    <t>ﾃｸｽﾒﾃﾝﾕﾆﾊﾞ-ｻﾙｸﾘ-ﾑ0.1%</t>
  </si>
  <si>
    <t>ﾃｽﾄ001</t>
  </si>
  <si>
    <t>ﾃｽﾄ01</t>
  </si>
  <si>
    <t>ﾃﾄﾗ001</t>
  </si>
  <si>
    <t>ﾃﾄﾗﾐ1*</t>
  </si>
  <si>
    <t>ﾃﾄﾗﾐﾄﾞｼﾞｮｳ10mg</t>
  </si>
  <si>
    <t>ﾃﾄﾗ002</t>
  </si>
  <si>
    <t>ﾃﾄﾗﾐ2</t>
  </si>
  <si>
    <t>ﾃﾄﾗﾐﾄﾞｼﾞﾖｳ30MG</t>
  </si>
  <si>
    <t>ﾃﾊｹ002</t>
  </si>
  <si>
    <t>ﾃﾞﾊﾟR2</t>
  </si>
  <si>
    <t>ﾃﾞﾊﾟｹﾝRｼﾞﾖｳ200MG</t>
  </si>
  <si>
    <t>ﾃﾊｽ003</t>
  </si>
  <si>
    <t>ﾃﾞﾊﾟｽ2</t>
  </si>
  <si>
    <t>ﾃﾞﾊﾟｽｻｲﾘｭｳ1%</t>
  </si>
  <si>
    <t>ﾃﾌﾚ002</t>
  </si>
  <si>
    <t>ﾃﾌﾟﾚ2</t>
  </si>
  <si>
    <t>ﾃﾌﾟﾚﾉﾝｻｲﾘｭｳ10%｢YD｣</t>
  </si>
  <si>
    <t>ﾃﾌﾚ003</t>
  </si>
  <si>
    <t>ﾃﾌﾟﾚﾉﾝｶﾌﾟｾﾙ50MGYD</t>
  </si>
  <si>
    <t>ﾃﾌﾛ001</t>
  </si>
  <si>
    <t>ﾃﾞﾌﾟﾛﾒ-ﾙｼﾞﾖｳ25</t>
  </si>
  <si>
    <t>ﾃﾕﾀ001</t>
  </si>
  <si>
    <t>ﾃﾞｭﾀ</t>
  </si>
  <si>
    <t>ﾃﾞｭﾀｽﾃﾘﾄﾞｶﾌﾟｾﾙ0.5mgAV｢ｻﾜｲ｣</t>
  </si>
  <si>
    <t>ﾃﾕﾛ001</t>
  </si>
  <si>
    <t>ﾃﾞｭﾛ</t>
  </si>
  <si>
    <t>ﾃﾞｭﾛｷｾﾁﾝｶﾌﾟｾﾙ20mg｢DSEP｣</t>
  </si>
  <si>
    <t>ﾃﾘﾎ001</t>
  </si>
  <si>
    <t>ﾃﾘﾎﾞ</t>
  </si>
  <si>
    <t>ﾃﾘﾎﾞﾝﾋｶﾁｭｳﾖｳ56.5μg</t>
  </si>
  <si>
    <t>ﾃﾙﾋ004</t>
  </si>
  <si>
    <t>ﾃﾙﾋﾞﾅﾌｲﾝｴﾝｻﾝｴﾝｸﾘ-ﾑ1%ｻﾜｲ</t>
  </si>
  <si>
    <t>ﾃﾙﾋ005</t>
  </si>
  <si>
    <t>ﾃﾙﾋﾞﾅﾌｲﾝｴﾝｻﾝｴﾝｶﾞｲﾖｳｴｷ1%ｻﾜｲ</t>
  </si>
  <si>
    <t>ﾃﾙﾐ002</t>
  </si>
  <si>
    <t>ﾃﾙﾐｻﾙﾀﾝODｼﾞﾖｳ20MGﾄ-ﾜ</t>
  </si>
  <si>
    <t>ﾃﾙﾓ002</t>
  </si>
  <si>
    <t>ﾃﾞﾙﾓｿ</t>
  </si>
  <si>
    <t>ﾃﾞﾙﾓｿﾞｰﾙGﾅﾝｺｳ</t>
  </si>
  <si>
    <t>ﾄｱﾗ001</t>
  </si>
  <si>
    <t>ﾄｱﾗｾﾂﾄﾊｲｺﾞｳｼﾞﾖｳｵ-ﾊﾗ</t>
  </si>
  <si>
    <t>ﾄｳｴ002</t>
  </si>
  <si>
    <t>ﾄｳｴｷ</t>
  </si>
  <si>
    <t>ｵｵﾂｶﾄｳｴｷ5%</t>
  </si>
  <si>
    <t>ﾄｽｷ001</t>
  </si>
  <si>
    <t>ﾄｽｷｻｼﾝｼﾞﾖｳ150MG</t>
  </si>
  <si>
    <t>ﾄﾈﾍ008</t>
  </si>
  <si>
    <t>ﾄﾞﾈﾍﾟｼﾞﾙｴﾝｻﾝｴﾝODｼﾞﾖｳ3MGﾄ-ﾜ</t>
  </si>
  <si>
    <t>ﾄﾈﾍ009</t>
  </si>
  <si>
    <t>ﾄﾞﾈﾍﾟｼﾞﾙｴﾝｻﾝｴﾝODｼﾞﾖｳ5MGﾄ-ﾜ</t>
  </si>
  <si>
    <t>ﾄﾈﾍ010</t>
  </si>
  <si>
    <t>ﾄﾞﾈﾍﾟｼﾞﾙｴﾝｻﾝｴﾝODｼﾞﾖｳ10MGﾄ-ﾜ</t>
  </si>
  <si>
    <t>ﾄﾊｽ001</t>
  </si>
  <si>
    <t>ﾄﾞﾊﾟｽ</t>
  </si>
  <si>
    <t>ﾄﾞﾊﾟｽﾄﾝｼﾞｮｳﾁｭｳ50mg</t>
  </si>
  <si>
    <t>ﾄﾊﾐ001</t>
  </si>
  <si>
    <t>ﾄﾞﾊﾟﾐ</t>
  </si>
  <si>
    <t>ﾄﾞﾊﾟﾐﾝｴﾝｻﾝｴﾝﾃﾝﾃｷｼﾞｮｳﾁｭｳ100mg｢NP｣</t>
  </si>
  <si>
    <t>ﾄﾋﾛ001</t>
  </si>
  <si>
    <t>ﾄﾋﾟﾛ2</t>
  </si>
  <si>
    <t>ﾄﾋﾟﾛﾘｯｸｼﾞｮｳ40mg</t>
  </si>
  <si>
    <t>ﾄﾌｽ001</t>
  </si>
  <si>
    <t>ﾄﾞﾌﾟｽ</t>
  </si>
  <si>
    <t>ﾄﾞﾌﾟｽODｼﾞｮｳ100mg</t>
  </si>
  <si>
    <t>ﾄﾌﾗ001</t>
  </si>
  <si>
    <t>ﾄﾌﾗ1**</t>
  </si>
  <si>
    <t>ﾄﾌﾗﾆｰﾙｼﾞｮｳ10mg</t>
  </si>
  <si>
    <t>ﾄﾗｾ001</t>
  </si>
  <si>
    <t>ﾄﾗｾﾞ</t>
  </si>
  <si>
    <t>ﾄﾗｾﾞﾝﾀｼﾞｮｳ5mg</t>
  </si>
  <si>
    <t>ﾄﾗｾ002</t>
  </si>
  <si>
    <t>ﾄﾗｾﾐﾄﾞｼﾞﾖｳ4MGKO</t>
  </si>
  <si>
    <t>ﾄﾗｿ001</t>
  </si>
  <si>
    <t>ﾄﾗｿﾞ</t>
  </si>
  <si>
    <t>ﾄﾗｿﾞﾄﾞﾝｴﾝｻﾝｴﾝｼﾞｮｳ25mg｢ｱﾒﾙ｣</t>
  </si>
  <si>
    <t>ﾄﾗﾏ002</t>
  </si>
  <si>
    <t>ﾄﾗﾏ-ﾙODｼﾞﾖｳ25MG</t>
  </si>
  <si>
    <t>ﾄﾗﾝ001</t>
  </si>
  <si>
    <t>ﾄﾗﾝｻﾐ2</t>
  </si>
  <si>
    <t>ﾄﾗﾝｻﾐﾝｶﾌﾟｾﾙ250mg</t>
  </si>
  <si>
    <t>ﾄﾗﾝ002</t>
  </si>
  <si>
    <t>ﾄﾗﾝｻﾐﾝ</t>
  </si>
  <si>
    <t>ﾄﾗﾝｻﾐﾝﾁｭｳ5%</t>
  </si>
  <si>
    <t>ﾄﾘｱ001</t>
  </si>
  <si>
    <t>ﾄﾘｱ</t>
  </si>
  <si>
    <t>ﾄﾘｱｿﾞﾗﾑｼﾞｮｳ0.25mg｢ﾆﾁｲｺｳ｣</t>
  </si>
  <si>
    <t>ﾄﾘﾌ001</t>
  </si>
  <si>
    <t>ﾄﾘﾌﾟ2</t>
  </si>
  <si>
    <t>ﾄﾘﾌﾟﾀﾉｰﾙｼﾞｮｳ25</t>
  </si>
  <si>
    <t>ﾄﾘﾌ002</t>
  </si>
  <si>
    <t>ﾄﾘﾌﾘｰﾄ</t>
  </si>
  <si>
    <t>ﾄﾘﾌﾘｰﾄﾞﾕｴｷ</t>
  </si>
  <si>
    <t>ﾄﾘﾍ002</t>
  </si>
  <si>
    <t>ﾄﾘﾍｷｼﾌｴﾆｼﾞﾙｴﾝｻﾝｴﾝｼﾞﾖｳ2MGNIG</t>
  </si>
  <si>
    <t>ﾄﾘﾒ001</t>
  </si>
  <si>
    <t>ﾄﾘﾒ</t>
  </si>
  <si>
    <t>ﾄﾘﾒﾌﾞﾁﾝﾏﾚｲﾝｻﾝｴﾝｼﾞｮｳ100mg｢ﾄｰﾜ｣</t>
  </si>
  <si>
    <t>ﾄﾘﾝ001</t>
  </si>
  <si>
    <t>ﾄﾘﾝ</t>
  </si>
  <si>
    <t>ﾄﾘﾝﾃﾘｯｸｽｼﾞｮｳ10mg</t>
  </si>
  <si>
    <t>ﾄﾙｿ001</t>
  </si>
  <si>
    <t>ﾄﾙｿ</t>
  </si>
  <si>
    <t>ﾄﾙｿﾌﾟﾄﾃﾝｶﾞﾝｴｷ1%</t>
  </si>
  <si>
    <t>ﾄﾙﾊ001</t>
  </si>
  <si>
    <t>ﾄﾙﾊﾞ</t>
  </si>
  <si>
    <t>ﾄﾙﾊﾞﾌﾟﾀﾝODｼﾞｮｳ7.5mg｢TE｣</t>
  </si>
  <si>
    <t>ﾄﾙﾐ001</t>
  </si>
  <si>
    <t>ﾄﾞﾙﾐ</t>
  </si>
  <si>
    <t>ﾄﾞﾙﾐｶﾑﾁｭｳｼｬｴｷ10mg</t>
  </si>
  <si>
    <t>ﾄﾙﾘ001</t>
  </si>
  <si>
    <t>ﾄﾙﾘ</t>
  </si>
  <si>
    <t>ﾄﾙﾘｼﾃｨﾋｶﾁｭｳ0.75mgｱﾃｵｽ</t>
  </si>
  <si>
    <t>ﾄﾚｼ001</t>
  </si>
  <si>
    <t>ﾄﾚｼ</t>
  </si>
  <si>
    <t>ﾄﾚｼｰﾊﾞﾁｭｳ ﾌﾚｯｸｽﾀｯﾁ</t>
  </si>
  <si>
    <t>ﾄﾚﾄ001</t>
  </si>
  <si>
    <t>ﾄﾚﾄﾞ15</t>
  </si>
  <si>
    <t>ﾄﾚﾄﾞﾐﾝｼﾞｮｳ15mg</t>
  </si>
  <si>
    <t>ﾄﾚﾄ002</t>
  </si>
  <si>
    <t>ﾄﾚﾄﾞ25</t>
  </si>
  <si>
    <t>ﾄﾚﾄﾞﾐﾝｼﾞｮｳ25mg</t>
  </si>
  <si>
    <t>ﾄﾛﾍ004</t>
  </si>
  <si>
    <t>ﾄﾛﾍﾟﾛﾝ</t>
  </si>
  <si>
    <t>ﾄﾛﾍﾟﾛﾝﾁｭｳ4mg</t>
  </si>
  <si>
    <t>ﾄﾜﾁ001</t>
  </si>
  <si>
    <t>ﾄｰﾜ</t>
  </si>
  <si>
    <t>ﾄｰﾜﾁｰﾑﾊｲｺﾞｳｶﾘｭｳ</t>
  </si>
  <si>
    <t>ﾄﾝﾍ002</t>
  </si>
  <si>
    <t>ﾄﾞﾝﾍﾟﾘﾄﾞﾝｼﾞﾖｳ10MGJG</t>
  </si>
  <si>
    <t>ﾅｳｾ001</t>
  </si>
  <si>
    <t>ﾅｳｾﾞﾘﾝｻﾞｻﾞｲ60</t>
  </si>
  <si>
    <t>ﾅﾄﾘ001</t>
  </si>
  <si>
    <t>ﾅﾄﾘ</t>
  </si>
  <si>
    <t>ﾅﾄﾘｯｸｽｼﾞｮｳ1</t>
  </si>
  <si>
    <t>ﾆｺﾁ001</t>
  </si>
  <si>
    <t>ﾆｺﾁ</t>
  </si>
  <si>
    <t>ﾆｺﾁﾝｻﾝｱﾐﾄﾞｻﾝ10%｢ｿﾞﾝﾈ｣</t>
  </si>
  <si>
    <t>ﾆｺﾗ001</t>
  </si>
  <si>
    <t>ﾆｺﾗ2</t>
  </si>
  <si>
    <t>ﾆｺﾗﾝｼﾞﾙｼﾞｮｳ5mg｢ﾄｰﾜ｣</t>
  </si>
  <si>
    <t>ﾆｾﾙ001</t>
  </si>
  <si>
    <t>ﾆｾﾙ</t>
  </si>
  <si>
    <t>ﾆｾﾙｺﾞﾘﾝｼﾞｮｳ5mg｢ﾄｰﾜ｣</t>
  </si>
  <si>
    <t>ﾆｿﾗ001</t>
  </si>
  <si>
    <t>ﾆｿﾞﾗｰ</t>
  </si>
  <si>
    <t>ﾆｿﾞﾗｰﾙｸﾘｰﾑ2%</t>
  </si>
  <si>
    <t>ﾆｿﾗ002</t>
  </si>
  <si>
    <t>ﾆｿﾞﾗｰﾙ</t>
  </si>
  <si>
    <t>ﾆｿﾞﾗｰﾙﾛｰｼｮﾝ2%</t>
  </si>
  <si>
    <t>ﾆﾄﾛ001</t>
  </si>
  <si>
    <t>ﾆﾄﾛﾍﾟ</t>
  </si>
  <si>
    <t>ﾆﾄﾛﾍﾟﾝｾﾞｯｶｼﾞｮｳ0.3mg</t>
  </si>
  <si>
    <t>ﾆﾌｴ001</t>
  </si>
  <si>
    <t>ﾆﾌｪ</t>
  </si>
  <si>
    <t>ﾆﾌｪｼﾞﾋﾟﾝｶﾌﾟｾﾙ10mg｢ｻﾜｲ｣</t>
  </si>
  <si>
    <t>ﾆﾕｳ001</t>
  </si>
  <si>
    <t>ﾆｭｳﾄｳ</t>
  </si>
  <si>
    <t>ﾆｭｳﾄｳｽｲﾜﾌﾞﾂ</t>
  </si>
  <si>
    <t>ﾆﾕﾌ002</t>
  </si>
  <si>
    <t>ﾆﾕ-ﾌﾟﾛﾊﾟﾂﾁ4.5MG</t>
  </si>
  <si>
    <t>ﾆﾕﾓ001</t>
  </si>
  <si>
    <t>ﾆｭｰﾓ1</t>
  </si>
  <si>
    <t>ﾆｭｰﾓﾊﾞｯｸｽNPｼﾘﾝｼﾞ</t>
  </si>
  <si>
    <t>ﾆﾕﾚ001</t>
  </si>
  <si>
    <t>ﾆｭｰﾚ5</t>
  </si>
  <si>
    <t>ﾆｭｰﾚﾌﾟﾁﾙｼﾞｮｳ5mg</t>
  </si>
  <si>
    <t>ﾆﾕﾚ002</t>
  </si>
  <si>
    <t>ﾆｭｰﾚ10</t>
  </si>
  <si>
    <t>ﾆｭｰﾚﾌﾟﾁﾙｼﾞｮｳ10mg</t>
  </si>
  <si>
    <t>ﾆﾖｳ001</t>
  </si>
  <si>
    <t>ﾆｮｳｿ</t>
  </si>
  <si>
    <t>ﾆｮｳｿｸﾘｰﾑ10%｢ﾆﾁｲｺｳ｣</t>
  </si>
  <si>
    <t>ﾆﾙﾊ002</t>
  </si>
  <si>
    <t>ﾆﾙﾊﾞｼﾞﾋﾟﾝｼﾞﾖｳ4MGｻﾜｲ</t>
  </si>
  <si>
    <t>ﾈｲﾘ001</t>
  </si>
  <si>
    <t>ﾈｲﾘ</t>
  </si>
  <si>
    <t>ﾈｲﾘﾝｶﾌﾟｾﾙ100mg</t>
  </si>
  <si>
    <t>ﾈｵﾄ001</t>
  </si>
  <si>
    <t>ﾈｵﾄﾞﾊﾟ</t>
  </si>
  <si>
    <t>ﾈｵﾄﾞﾊﾟｽﾄﾝﾊｲｺﾞｳｼﾞｮｳL100</t>
  </si>
  <si>
    <t>ﾈｵﾌ001</t>
  </si>
  <si>
    <t>ﾈｵﾌｨﾘﾝ</t>
  </si>
  <si>
    <t>ﾈｵﾌｨﾘﾝﾁｭｳ250mg</t>
  </si>
  <si>
    <t>ﾈｵﾌ002</t>
  </si>
  <si>
    <t>ﾈｵﾌｧ</t>
  </si>
  <si>
    <t>ﾈｵﾌｧｰｹﾞﾝｼﾞｮｳﾁｭｳ20mL</t>
  </si>
  <si>
    <t>ﾈｵﾒ001</t>
  </si>
  <si>
    <t>ﾈｵﾒﾄﾞﾛ-ﾙEEﾅﾝｺｳ</t>
  </si>
  <si>
    <t>ﾉｲﾛ001</t>
  </si>
  <si>
    <t>ﾉｲﾛﾄﾛﾋ</t>
  </si>
  <si>
    <t>ﾉｲﾛﾄﾛﾋﾟﾝｼﾞｮｳ4ﾀﾝｲ</t>
  </si>
  <si>
    <t>ﾉｲﾛ003</t>
  </si>
  <si>
    <t>ﾉｲﾛﾋﾞﾀﾝﾊｲｺﾞｳｼﾞﾖｳ</t>
  </si>
  <si>
    <t>ﾉﾍﾙ001</t>
  </si>
  <si>
    <t>ﾉﾍﾞﾙ</t>
  </si>
  <si>
    <t>ﾉﾍﾞﾙｼﾞﾝｼﾞｮｳ25mg</t>
  </si>
  <si>
    <t>ﾉﾙｱ001</t>
  </si>
  <si>
    <t>ﾉﾙｱﾄﾞﾚ</t>
  </si>
  <si>
    <t>ﾉﾙｱﾄﾞﾚﾅﾘﾝﾁｭｳｼｬｴｷ</t>
  </si>
  <si>
    <t>ﾊｲﾍ001</t>
  </si>
  <si>
    <t>ﾊｲﾍﾟﾝｼﾞﾖｳ200MG</t>
  </si>
  <si>
    <t>ﾊｷｼ002</t>
  </si>
  <si>
    <t>ﾊﾟｷｼ</t>
  </si>
  <si>
    <t>ﾊﾟｷｼﾙCRｼﾞｮｳ12.5mg</t>
  </si>
  <si>
    <t>ﾊｷﾛ001</t>
  </si>
  <si>
    <t>ﾊﾟｷﾛﾋﾞﾂﾄﾞﾊﾟﾂｸ300</t>
  </si>
  <si>
    <t>ﾊｷﾛ002</t>
  </si>
  <si>
    <t>ﾊﾟｷﾛﾋﾞﾂﾄﾞﾊﾟﾂｸ600</t>
  </si>
  <si>
    <t>ﾊｸｼ001</t>
  </si>
  <si>
    <t>ﾜｾﾘﾝ</t>
  </si>
  <si>
    <t>ﾊｸｼｮｸﾜｾﾘﾝ</t>
  </si>
  <si>
    <t>ﾊﾂｻ001</t>
  </si>
  <si>
    <t>ﾊﾞｯｻﾐ</t>
  </si>
  <si>
    <t>ﾊﾞｯｻﾐﾝﾊｲｺﾞｳｼﾞｮｳA81</t>
  </si>
  <si>
    <t>ﾊﾅﾝ001</t>
  </si>
  <si>
    <t>ﾊﾞﾅﾝ1*</t>
  </si>
  <si>
    <t>ﾊﾞﾅﾝｼﾞｮｳ100mg</t>
  </si>
  <si>
    <t>ﾊﾌｼ001</t>
  </si>
  <si>
    <t>ﾊｰﾌ</t>
  </si>
  <si>
    <t>ﾊｰﾌｼﾞｺﾞｷｼﾝKYｼﾞｮｳ0.125</t>
  </si>
  <si>
    <t>ﾊﾍｶ001</t>
  </si>
  <si>
    <t>ﾊﾍﾞｶｼﾝ</t>
  </si>
  <si>
    <t>ﾊﾍﾞｶｼﾝﾁｭｳｼｬｴｷ75mg</t>
  </si>
  <si>
    <t>ﾊﾗｼ002</t>
  </si>
  <si>
    <t>ﾊﾞﾗｼｸﾛﾋﾞﾙｼﾞﾖｳ500MGSPKK</t>
  </si>
  <si>
    <t>ﾊﾙﾌ001</t>
  </si>
  <si>
    <t>ﾊﾞﾙﾌﾟ2</t>
  </si>
  <si>
    <t>ﾊﾞﾙﾌﾟﾛｻﾝﾅﾄﾘｳﾑｼﾞｮｳ200mg｢DSP｣</t>
  </si>
  <si>
    <t>ﾊﾙﾌ003</t>
  </si>
  <si>
    <t>ﾊﾞﾙﾌﾟﾛｻﾝﾅﾄﾘｳﾑｼﾛﾂﾌﾟ5%DSP</t>
  </si>
  <si>
    <t>シロップ</t>
  </si>
  <si>
    <t>ﾊﾚﾌ001</t>
  </si>
  <si>
    <t>ﾊﾟﾚﾌﾟ</t>
  </si>
  <si>
    <t>ﾊﾟﾚﾌﾟﾗｽﾕｴｷ</t>
  </si>
  <si>
    <t>ﾊﾛｷ001</t>
  </si>
  <si>
    <t>ﾊﾟﾛｷｾﾁﾝODｼﾞﾖｳ10MGﾄ-ﾜ</t>
  </si>
  <si>
    <t>ﾊﾛﾍ001</t>
  </si>
  <si>
    <t>ﾊﾛﾍﾟ2</t>
  </si>
  <si>
    <t>ﾊﾛﾍﾟﾘﾄﾞｰﾙｼﾞｮｳ0.75mg｢ｱﾒﾙ｣</t>
  </si>
  <si>
    <t>ﾊﾛﾍ002</t>
  </si>
  <si>
    <t>ﾊﾛﾍﾟ3</t>
  </si>
  <si>
    <t>ﾊﾛﾍﾟﾘﾄﾞｰﾙｼﾞｮｳ1mg｢ｱﾒﾙ｣</t>
  </si>
  <si>
    <t>ﾊﾛﾍ004</t>
  </si>
  <si>
    <t>ﾊﾛﾍﾟ4</t>
  </si>
  <si>
    <t>ﾊﾛﾍﾟﾘﾄﾞｰﾙｼﾞｮｳ1.5mg｢ｱﾒﾙ｣</t>
  </si>
  <si>
    <t>ﾊﾛﾍ005</t>
  </si>
  <si>
    <t>ﾊﾛﾍﾟ5</t>
  </si>
  <si>
    <t>ﾊﾛﾍﾟﾘﾄﾞｰﾙｼﾞｮｳ3mg｢ｱﾒﾙ｣</t>
  </si>
  <si>
    <t>ﾊﾛﾍ007</t>
  </si>
  <si>
    <t>ﾊﾛﾍﾟﾖｼ</t>
  </si>
  <si>
    <t>ﾊﾛﾍﾟﾘﾄﾞｰﾙｻｲﾘｭｳ1%｢ﾖｼﾄﾐ｣</t>
  </si>
  <si>
    <t>ﾊﾛﾏ001</t>
  </si>
  <si>
    <t>ﾊﾛ50</t>
  </si>
  <si>
    <t>ﾊﾛﾏﾝｽﾁｭｳ50mg</t>
  </si>
  <si>
    <t>ﾊﾛﾏ002</t>
  </si>
  <si>
    <t>ﾊﾛ100</t>
  </si>
  <si>
    <t>ﾊﾛﾏﾝｽﾁｭｳ100mg</t>
  </si>
  <si>
    <t>ﾊﾝｺ001</t>
  </si>
  <si>
    <t>ﾊﾞﾝｺ1</t>
  </si>
  <si>
    <t>ﾊﾞﾝｺﾏｲｼﾝｴﾝｻﾝｴﾝﾃﾝﾃｷｼﾞｮｳﾁｭｳﾖｳ0.5g｢VTRS｣</t>
  </si>
  <si>
    <t>ﾊﾝﾄ001</t>
  </si>
  <si>
    <t>ﾊﾟﾝﾄ2</t>
  </si>
  <si>
    <t>ﾊﾟﾝﾄｼﾝｻﾝ20%</t>
  </si>
  <si>
    <t>ﾊﾝﾄ002</t>
  </si>
  <si>
    <t>ﾊﾟﾝﾄｼ</t>
  </si>
  <si>
    <t>ﾊﾟﾝﾄｼﾝｼﾞｮｳ200</t>
  </si>
  <si>
    <t>ﾊﾝﾄ003</t>
  </si>
  <si>
    <t>ﾊﾟﾝﾄ</t>
  </si>
  <si>
    <t>ﾊﾟﾝﾄｰﾙﾁｭｳｼｬｴｷ500mg</t>
  </si>
  <si>
    <t>ﾋｱﾙ001</t>
  </si>
  <si>
    <t>ﾋｱﾙ3</t>
  </si>
  <si>
    <t>ﾋｱﾙﾛﾝｻﾝNaﾃﾝｶﾞﾝｴｷ0.1%｢ﾆｯﾄｰ｣</t>
  </si>
  <si>
    <t>ﾋｵﾌ001</t>
  </si>
  <si>
    <t>ﾋﾞｵﾌｪ2</t>
  </si>
  <si>
    <t>ﾋﾞｵﾌｪﾙﾐﾝﾊｲｺﾞｳｻﾝ</t>
  </si>
  <si>
    <t>ﾋｵﾌ002</t>
  </si>
  <si>
    <t>ﾋﾞｵﾌｪ1</t>
  </si>
  <si>
    <t>ﾋﾞｵﾌｪﾙﾐﾝｼﾞｮｳｻﾞｲ</t>
  </si>
  <si>
    <t>ﾋｶﾙ002</t>
  </si>
  <si>
    <t>ﾋﾞｶﾙﾀﾐﾄﾞｼﾞﾖｳ80MGｵ-ﾊﾗ</t>
  </si>
  <si>
    <t>ﾋｺｽ001</t>
  </si>
  <si>
    <t>ﾋﾟｺｽ1</t>
  </si>
  <si>
    <t>ﾋﾟｺｽﾙﾌｧｰﾄﾅﾄﾘｳﾑｼﾞｮｳ2.5mg｢ｲﾜｷ｣</t>
  </si>
  <si>
    <t>ﾋｺｽ002</t>
  </si>
  <si>
    <t>ﾋﾟｺｽ</t>
  </si>
  <si>
    <t>ﾋﾟｺｽﾙﾌｧｰﾄﾅﾄﾘｳﾑﾅｲﾖｳｴｷ0.75%｢ｲﾜｷ｣</t>
  </si>
  <si>
    <t>ﾋｼﾌ001</t>
  </si>
  <si>
    <t>ﾋﾞｼ</t>
  </si>
  <si>
    <t>ﾋﾞ･ｼﾌﾛｰﾙｼﾞｮｳ0.125mg</t>
  </si>
  <si>
    <t>ﾋｾﾂ001</t>
  </si>
  <si>
    <t>ﾋﾟｰｾﾞ*</t>
  </si>
  <si>
    <t>ﾋﾟｰｾﾞｯﾄｼｰﾄｳｲｼﾞｮｳ4mg</t>
  </si>
  <si>
    <t>ﾋｿﾉ001</t>
  </si>
  <si>
    <t>ﾋﾞｿﾉ</t>
  </si>
  <si>
    <t>ﾋﾞｿﾉﾃｰﾌﾟ4mg</t>
  </si>
  <si>
    <t>ﾋｿﾉ002</t>
  </si>
  <si>
    <t>ﾋﾞｿﾉﾃ-ﾌﾟ2MG</t>
  </si>
  <si>
    <t>ﾋｿﾌ003</t>
  </si>
  <si>
    <t>ﾋﾞｿﾌﾟﾛﾛ-ﾙﾌﾏﾙｻﾝｴﾝｼﾞﾖｳ2.5MGﾄ-ﾜ</t>
  </si>
  <si>
    <t>ﾋｿﾌ004</t>
  </si>
  <si>
    <t>ﾋﾞｿﾌﾟﾛﾛ-ﾙﾌﾏﾙｻﾝｴﾝｼﾞﾖｳ0.625MGﾄ-ﾜ</t>
  </si>
  <si>
    <t>ﾋﾀﾗ001</t>
  </si>
  <si>
    <t>ﾋﾞﾀﾞﾗ1</t>
  </si>
  <si>
    <t>ﾋﾞﾀﾞﾗﾋﾞﾝﾅﾝｺｳ3%｢SW｣</t>
  </si>
  <si>
    <t>ﾋﾌﾗ001</t>
  </si>
  <si>
    <t>ﾋﾞﾌﾞﾗﾏｲｼﾝｼﾞﾖｳ50MG</t>
  </si>
  <si>
    <t>ﾋﾌﾚ001</t>
  </si>
  <si>
    <t>ﾋﾞﾌﾟﾚ</t>
  </si>
  <si>
    <t>ﾋﾞﾌﾟﾚｯｿｼﾞｮﾎｳｼﾞｮｳ50mg</t>
  </si>
  <si>
    <t>ﾋﾌﾚ002</t>
  </si>
  <si>
    <t>ﾋﾞﾌﾟﾚ2</t>
  </si>
  <si>
    <t>ﾋﾞﾌﾟﾚｯｿｼﾞｮﾎｳｼﾞｮｳ150mg</t>
  </si>
  <si>
    <t>ﾋﾍﾘ001</t>
  </si>
  <si>
    <t>ﾋﾞﾍﾟﾘ1</t>
  </si>
  <si>
    <t>ﾋﾞﾍﾟﾘﾃﾞﾝｴﾝｻﾝｴﾝｼﾞｮｳ1mg｢ｱﾒﾙ｣</t>
  </si>
  <si>
    <t>ﾋﾍﾘ002</t>
  </si>
  <si>
    <t>ﾋﾞﾍﾟﾘ0</t>
  </si>
  <si>
    <t>ﾋﾞﾍﾟﾘﾃﾞﾝｴﾝｻﾝｴﾝｻｲﾘｭｳ1%｢ｱﾒﾙ｣</t>
  </si>
  <si>
    <t>ﾋﾍﾙ002</t>
  </si>
  <si>
    <t>ﾋﾍﾞﾙﾅ1</t>
  </si>
  <si>
    <t>ﾋﾍﾞﾙﾅﾄｳｲｼﾞｮｳ25mg</t>
  </si>
  <si>
    <t>ﾋﾒﾉ001</t>
  </si>
  <si>
    <t>ﾋﾟﾒﾉ</t>
  </si>
  <si>
    <t>ﾋﾟﾒﾉｰﾙｶﾌﾟｾﾙ50mg</t>
  </si>
  <si>
    <t>ﾋﾓﾍ001</t>
  </si>
  <si>
    <t>ﾋﾟﾓﾍﾞ</t>
  </si>
  <si>
    <t>ﾋﾟﾓﾍﾞﾝﾀﾞﾝｼﾞｮｳ1.25mg｢TE｣</t>
  </si>
  <si>
    <t>ﾋﾕﾏ001</t>
  </si>
  <si>
    <t>ﾋｭｰﾏR</t>
  </si>
  <si>
    <t>ﾋｭｰﾏﾘﾝRﾁｭｳ100ﾀﾝｲ/mL</t>
  </si>
  <si>
    <t>ﾋﾕﾏ004</t>
  </si>
  <si>
    <t>ﾋﾕ-ﾏﾛｸﾞﾐﾂｸｽ50ﾁﾕｳﾐﾘｵﾍﾟﾝ</t>
  </si>
  <si>
    <t>ﾋﾗﾉ002</t>
  </si>
  <si>
    <t>ﾋﾞﾗﾉｱODｼﾞﾖｳ20MG</t>
  </si>
  <si>
    <t>ﾋﾙﾄ001</t>
  </si>
  <si>
    <t>ﾋﾙﾄﾞｲ3</t>
  </si>
  <si>
    <t>ﾋﾙﾄﾞｲﾄﾞｿﾌﾄﾅﾝｺｳ0.3%</t>
  </si>
  <si>
    <t>ﾋﾙﾅ001</t>
  </si>
  <si>
    <t>ﾋﾙﾅﾐﾝｼﾞﾖｳ5MG</t>
  </si>
  <si>
    <t>ﾋﾙﾅ002</t>
  </si>
  <si>
    <t>ﾋﾙﾅﾐﾝｼﾞﾖｳ25MG</t>
  </si>
  <si>
    <t>ﾋﾙﾅ003</t>
  </si>
  <si>
    <t>ﾋﾙﾅﾐﾝｼﾞﾖｳ50MG</t>
  </si>
  <si>
    <t>ﾋﾙﾅ004</t>
  </si>
  <si>
    <t>ﾋﾙﾅﾐﾝｻｲﾘﾕｳ10%</t>
  </si>
  <si>
    <t>ﾋﾚﾉ001</t>
  </si>
  <si>
    <t>ﾋﾟﾚﾉ</t>
  </si>
  <si>
    <t>ﾋﾟﾚﾉｷｼﾝｹﾝﾀﾞｸｾｲﾃﾝｶﾞﾝｴｷ0.005%｢ｻﾝﾃﾝ｣</t>
  </si>
  <si>
    <t>ﾌｱﾓ001</t>
  </si>
  <si>
    <t>ﾌｧﾓｻﾜ</t>
  </si>
  <si>
    <t>ﾌｧﾓﾁｼﾞﾝDｼﾞｮｳ20mg｢ｻﾜｲ｣</t>
  </si>
  <si>
    <t>ﾌｱﾓ004</t>
  </si>
  <si>
    <t>ﾌｱﾓﾁｼﾞﾝｼﾞﾖｳﾁﾕｳｴｷ20MGｻﾜｲ</t>
  </si>
  <si>
    <t>ﾌｱﾛ001</t>
  </si>
  <si>
    <t>ﾌｧﾛﾑ</t>
  </si>
  <si>
    <t>ﾌｧﾛﾑｼﾞｮｳ200mg</t>
  </si>
  <si>
    <t>ﾌｱﾝ001</t>
  </si>
  <si>
    <t>ﾌｧﾝ</t>
  </si>
  <si>
    <t>ﾌｧﾝｷﾞｿﾞﾝｼﾛｯﾌﾟ100mg/mL</t>
  </si>
  <si>
    <t>ﾌｲｺ001</t>
  </si>
  <si>
    <t>ﾌｨｺ</t>
  </si>
  <si>
    <t>ﾌｨｺﾝﾊﾟｼﾞｮｳ2mg</t>
  </si>
  <si>
    <t>ﾌｴｼ001</t>
  </si>
  <si>
    <t>ﾌｪｼﾞﾝ</t>
  </si>
  <si>
    <t>ﾌｪｼﾞﾝｼﾞｮｳﾁｭｳ40mg</t>
  </si>
  <si>
    <t>ﾌｴﾉ001</t>
  </si>
  <si>
    <t>ﾌｪﾉﾊﾞ2</t>
  </si>
  <si>
    <t>ﾌｪﾉﾊﾞﾙﾋﾞﾀｰﾙｻﾝ10%｢ﾎｴｲ｣</t>
  </si>
  <si>
    <t>ﾌｴﾉ002</t>
  </si>
  <si>
    <t>ﾌｪﾉﾊﾞ3</t>
  </si>
  <si>
    <t>ﾌｪﾉﾊﾞｰﾙｼﾞｮｳ30mg</t>
  </si>
  <si>
    <t>ﾌｴﾉ003</t>
  </si>
  <si>
    <t>ﾌｪﾉﾊﾞ</t>
  </si>
  <si>
    <t>ﾌｪﾉﾊﾞｰﾙﾁｭｳｼｬｴｷ100mg</t>
  </si>
  <si>
    <t>ﾌｴﾌ002</t>
  </si>
  <si>
    <t>ﾌｴﾌﾞｷｿｽﾀﾂﾄODｼﾞﾖｳ10MGｻﾜｲ</t>
  </si>
  <si>
    <t>ﾌｴﾛ004</t>
  </si>
  <si>
    <t>ﾌｴﾛﾐｱｼﾞﾖｳ50MG</t>
  </si>
  <si>
    <t>ﾌｴﾛ005</t>
  </si>
  <si>
    <t>ﾌｴﾛｼﾞﾋﾟﾝｼﾞﾖｳ5MGNIG</t>
  </si>
  <si>
    <t>ﾌｵｼ001</t>
  </si>
  <si>
    <t>ﾌｫｼ</t>
  </si>
  <si>
    <t>ﾌｫｼｰｶﾞｼﾞｮｳ5mg</t>
  </si>
  <si>
    <t>ﾌｵﾘ001</t>
  </si>
  <si>
    <t>ﾌｫﾘｱ2</t>
  </si>
  <si>
    <t>ﾌｫﾘｱﾐﾝｼﾞｮｳ</t>
  </si>
  <si>
    <t>ﾌｻﾝ001</t>
  </si>
  <si>
    <t>ﾁﾕｳｼﾔﾖｳﾌｻﾝ50</t>
  </si>
  <si>
    <t>ﾌｽｺ002</t>
  </si>
  <si>
    <t>ﾌﾞｽｺ</t>
  </si>
  <si>
    <t>ﾌﾞｽｺﾊﾟﾝﾁｭｳ20mg</t>
  </si>
  <si>
    <t>ﾌﾄｳ001</t>
  </si>
  <si>
    <t>ﾌﾞﾄﾞｳ</t>
  </si>
  <si>
    <t>ﾌﾞﾄﾞｳﾄｳ*(ﾌｿｳ)</t>
  </si>
  <si>
    <t>ﾌﾄｳ002</t>
  </si>
  <si>
    <t>ﾄｳﾁｭｳ5</t>
  </si>
  <si>
    <t>ﾌﾞﾄﾞｳﾄｳﾁｭｳ5%PL｢ﾌｿｰ｣</t>
  </si>
  <si>
    <t>ﾌﾄｳ004</t>
  </si>
  <si>
    <t>ﾄｳﾁｭｳ2</t>
  </si>
  <si>
    <t>ﾌﾞﾄﾞｳﾄｳﾁｭｳ50%PL｢ﾌｿｰ｣</t>
  </si>
  <si>
    <t>ﾌﾄｳ005</t>
  </si>
  <si>
    <t>ﾌﾞﾄﾞｳﾄｳﾁﾕｳ5%PLﾌｿ-</t>
  </si>
  <si>
    <t>ﾌﾗｼ001</t>
  </si>
  <si>
    <t>ﾌﾗｼﾞｰﾙ</t>
  </si>
  <si>
    <t>ﾌﾗｼﾞｰﾙﾁﾂｼﾞｮｳ250mg</t>
  </si>
  <si>
    <t>ﾌﾗｼ002</t>
  </si>
  <si>
    <t>ﾌﾗｼﾞ</t>
  </si>
  <si>
    <t>ﾌﾗｼﾞｰﾙﾅｲﾌｸｼﾞｮｳ250mg</t>
  </si>
  <si>
    <t>ﾌﾗｾ001</t>
  </si>
  <si>
    <t>ﾌﾟﾗｾ1</t>
  </si>
  <si>
    <t>ﾌﾟﾗｾﾎﾞｶﾌﾟｾﾙ</t>
  </si>
  <si>
    <t>ﾌﾗｾ003</t>
  </si>
  <si>
    <t>ﾌﾟﾗｾ2</t>
  </si>
  <si>
    <t>ﾌﾟﾗｾﾎﾞｻﾝ</t>
  </si>
  <si>
    <t>ﾌﾗﾊ001</t>
  </si>
  <si>
    <t>ﾌﾟﾗﾊﾞ</t>
  </si>
  <si>
    <t>ﾌﾟﾗﾊﾞｽﾀﾁﾝNaｼﾞｮｳ5mg｢ｻﾜｲ｣</t>
  </si>
  <si>
    <t>ﾌﾗﾘ002</t>
  </si>
  <si>
    <t>ﾌﾟﾗﾘｱHIﾋｶﾁﾕｳ60MGｼﾘﾝｼﾞ0.5ML</t>
  </si>
  <si>
    <t>ﾌﾗﾝ001</t>
  </si>
  <si>
    <t>ﾌﾗﾝﾄﾞ*</t>
  </si>
  <si>
    <t>ﾌﾗﾝﾄﾞﾙﾃｰﾌﾟ40mg</t>
  </si>
  <si>
    <t>ﾌﾘﾓ001</t>
  </si>
  <si>
    <t>ﾌﾟﾘﾓ</t>
  </si>
  <si>
    <t>ﾌﾟﾘﾓﾎﾞﾗﾝｼﾞｮｳ5mg</t>
  </si>
  <si>
    <t>ﾌﾘﾝ001</t>
  </si>
  <si>
    <t>ﾌﾟﾘﾝﾍﾟﾗﾝﾁﾕｳｼﾔｴｷ10MG</t>
  </si>
  <si>
    <t>ﾌﾙｲ001</t>
  </si>
  <si>
    <t>ﾌﾙｲ02</t>
  </si>
  <si>
    <t>ﾌﾙｲﾄﾗﾝｼﾞｮｳ2mg</t>
  </si>
  <si>
    <t>ﾌﾙｵ002</t>
  </si>
  <si>
    <t>ﾌﾙｵﾛﾒﾄﾛﾝﾃﾝｶﾞﾝｴｷ0.1%NIT</t>
  </si>
  <si>
    <t>ﾌﾙｺ001</t>
  </si>
  <si>
    <t>ﾌﾙｺﾅｿﾞ-ﾙｶﾌﾟｾﾙ100MGｻﾜｲ</t>
  </si>
  <si>
    <t>ﾌﾙﾃ001</t>
  </si>
  <si>
    <t>ﾌﾙﾃﾞｶｼ</t>
  </si>
  <si>
    <t>ﾌﾙﾃﾞｶｼﾝｷﾝﾁｭｳ25mg</t>
  </si>
  <si>
    <t>ﾌﾙﾆ001</t>
  </si>
  <si>
    <t>ﾌﾙﾆ1*</t>
  </si>
  <si>
    <t>ﾌﾙﾆﾄﾗｾﾞﾊﾟﾑｼﾞｮｳ1mg｢ｱﾒﾙ｣</t>
  </si>
  <si>
    <t>ﾌﾙﾆ002</t>
  </si>
  <si>
    <t>ﾌﾙﾆ2*</t>
  </si>
  <si>
    <t>ﾌﾙﾆﾄﾗｾﾞﾊﾟﾑｼﾞｮｳ2mg｢ｱﾒﾙ｣</t>
  </si>
  <si>
    <t>ﾌﾚｶ001</t>
  </si>
  <si>
    <t>ﾌﾟﾚｶﾞ</t>
  </si>
  <si>
    <t>ﾌﾟﾚｶﾞﾊﾞﾘﾝODｼﾞｮｳ25mg｢ｻﾜｲ｣</t>
  </si>
  <si>
    <t>ﾌﾚｶ002</t>
  </si>
  <si>
    <t>ﾌﾟﾚ75</t>
  </si>
  <si>
    <t>ﾌﾟﾚｶﾞﾊﾞﾘﾝODｼﾞｮｳ75mg｢ｻﾜｲ｣</t>
  </si>
  <si>
    <t>ﾌﾚﾄ001</t>
  </si>
  <si>
    <t>ﾌﾟﾚﾄﾞ1</t>
  </si>
  <si>
    <t>ﾌﾟﾚﾄﾞﾆｿﾞﾛﾝｼﾞｮｳ1mg｢VTRS｣</t>
  </si>
  <si>
    <t>ﾌﾚﾄ002</t>
  </si>
  <si>
    <t>ﾌﾟﾚﾄﾞﾆ</t>
  </si>
  <si>
    <t>ﾌﾟﾚﾄﾞﾆｿﾞﾛﾝｼﾞｮｳ5mg｢VTRS｣</t>
  </si>
  <si>
    <t>ﾌﾚﾄ003</t>
  </si>
  <si>
    <t>ｽｲﾖｳｾｲﾌﾟﾚﾄﾞﾆﾝ10MG</t>
  </si>
  <si>
    <t>ﾌﾛｽ001</t>
  </si>
  <si>
    <t>ﾌﾟﾛｽ</t>
  </si>
  <si>
    <t>ﾌﾟﾛｽﾀﾝﾃﾞｨﾝﾅﾝｺｳ0.003%</t>
  </si>
  <si>
    <t>ﾌﾛｾ001</t>
  </si>
  <si>
    <t>ﾌﾛｾﾐ</t>
  </si>
  <si>
    <t>ﾌﾛｾﾐﾄﾞｼﾞｮｳ20mg｢NIG｣</t>
  </si>
  <si>
    <t>ﾌﾛｾ002</t>
  </si>
  <si>
    <t>ﾌﾛｾ2</t>
  </si>
  <si>
    <t>ﾌﾛｾﾐﾄﾞｻｲﾘｭｳ4%｢EMEC｣</t>
  </si>
  <si>
    <t>ﾌﾛｾ003</t>
  </si>
  <si>
    <t>ﾌﾛｾ*</t>
  </si>
  <si>
    <t>ﾌﾛｾﾐﾄﾞﾁｭｳ20mg｢ﾄｰﾜ｣</t>
  </si>
  <si>
    <t>ﾌﾛﾁ002</t>
  </si>
  <si>
    <t>ﾌﾞﾛﾁｿﾞﾗﾑｼﾞﾖｳ0.25MGﾖｼﾄﾐ</t>
  </si>
  <si>
    <t>ﾌﾛﾅ001</t>
  </si>
  <si>
    <t>ﾌﾞﾛ2</t>
  </si>
  <si>
    <t>ﾌﾞﾛﾅﾝｾﾘﾝｼﾞｮｳ2mg｢DSPB｣</t>
  </si>
  <si>
    <t>ﾌﾛﾅ002</t>
  </si>
  <si>
    <t>ﾌﾞﾛ4</t>
  </si>
  <si>
    <t>ﾌﾞﾛﾅﾝｾﾘﾝｼﾞｮｳ4mg｢DSPB｣</t>
  </si>
  <si>
    <t>ﾌﾛﾅ003</t>
  </si>
  <si>
    <t>ﾌﾞﾛ8</t>
  </si>
  <si>
    <t>ﾌﾞﾛﾅﾝｾﾘﾝｼﾞｮｳ8mg｢DSPB｣</t>
  </si>
  <si>
    <t>ﾌﾛﾅ004</t>
  </si>
  <si>
    <t>ﾌﾞﾛﾅﾝ</t>
  </si>
  <si>
    <t>ﾌﾞﾛﾅﾝｾﾘﾝｻﾝ2%｢DSPB｣</t>
  </si>
  <si>
    <t>ﾌﾛﾅ005</t>
  </si>
  <si>
    <t>ﾌﾞﾛﾅ</t>
  </si>
  <si>
    <t>ﾌﾞﾛﾅﾂｸﾃﾝｶﾞﾝｴｷ0.1%</t>
  </si>
  <si>
    <t>ﾌﾛﾋ001</t>
  </si>
  <si>
    <t>ﾌﾟﾛﾋﾟ2</t>
  </si>
  <si>
    <t>ﾌﾟﾛﾋﾟﾍﾞﾘﾝｴﾝｻﾝｴﾝｼﾞｮｳ10mg｢NIG｣</t>
  </si>
  <si>
    <t>ﾌﾛﾏ001</t>
  </si>
  <si>
    <t>ﾌﾟﾛﾏ</t>
  </si>
  <si>
    <t>ﾌﾟﾛﾏｯｸDｼﾞｮｳ75</t>
  </si>
  <si>
    <t>ﾌﾛﾑ001</t>
  </si>
  <si>
    <t>ﾌﾞﾛﾑ3</t>
  </si>
  <si>
    <t>ﾌﾞﾛﾑﾍﾟﾘﾄﾞｰﾙｼﾞｮｳ3mg｢ｱﾒﾙ｣</t>
  </si>
  <si>
    <t>ﾌﾛﾑ002</t>
  </si>
  <si>
    <t>ﾌﾞﾛﾑﾍ</t>
  </si>
  <si>
    <t>ﾌﾞﾛﾑﾍｷｼﾝｴﾝｻﾝｴﾝｼﾞｮｳ4mg｢ﾄｰﾜ｣</t>
  </si>
  <si>
    <t>ﾌﾛﾑ003</t>
  </si>
  <si>
    <t>ﾌﾞﾛﾑﾍﾟﾘﾄﾞ-ﾙｻｲﾘﾕｳ1%ｱﾒﾙ</t>
  </si>
  <si>
    <t>ﾌﾛﾑ004</t>
  </si>
  <si>
    <t>ﾌﾞﾛﾑﾍｷｼﾝｴﾝｻﾝｴﾝ0.2%ｷﾕｳﾆﾕｳｴｷ</t>
  </si>
  <si>
    <t>ﾌﾛﾑ005</t>
  </si>
  <si>
    <t>ﾌﾞﾛﾑﾍｷｼﾝｴﾝｻﾝｴﾝﾁﾕｳｼﾔｴｷ4MGﾀｲﾖ-</t>
  </si>
  <si>
    <t>ﾌﾛﾒ001</t>
  </si>
  <si>
    <t>ﾌﾞﾛﾒﾗｲ</t>
  </si>
  <si>
    <t>ﾌﾞﾛﾒﾗｲﾝﾅﾝｺｳ5ﾏﾝﾀﾝｲ/Gｼﾞｴｲﾄﾞﾙﾌ</t>
  </si>
  <si>
    <t>ﾍｵﾊ001</t>
  </si>
  <si>
    <t>ﾍﾞｵ-ﾊﾞｼﾞﾖｳ50MG</t>
  </si>
  <si>
    <t>ﾍｸﾙ001</t>
  </si>
  <si>
    <t>ﾍﾞｸﾙ</t>
  </si>
  <si>
    <t>ﾍﾞｸﾙﾘｰﾃﾝﾃｷｼﾞｮｳﾁｭｳﾖｳ100mg</t>
  </si>
  <si>
    <t>ﾍｻｺ001</t>
  </si>
  <si>
    <t>ﾍﾞｻｺ</t>
  </si>
  <si>
    <t>ﾍﾞｻｺﾘﾝｻﾝ5%</t>
  </si>
  <si>
    <t>ﾍｻﾌ001</t>
  </si>
  <si>
    <t>ﾍﾞｻﾞﾌｨ</t>
  </si>
  <si>
    <t>ﾍﾞｻﾞﾌｨﾌﾞﾗｰﾄSRｼﾞｮｳ200mg｢ﾆﾁｲｺｳ｣</t>
  </si>
  <si>
    <t>ﾍﾀﾅ001</t>
  </si>
  <si>
    <t>ﾍﾞﾀﾅﾐﾝｼﾞﾖｳ10MG</t>
  </si>
  <si>
    <t>ﾍﾀﾒ001</t>
  </si>
  <si>
    <t>ﾍﾞﾀﾒ</t>
  </si>
  <si>
    <t>ﾍﾞﾀﾒﾀｿﾞﾝｷｯｿｳｻﾝｴｽﾃﾙﾛｰｼｮﾝ0.12%｢ｲﾜｷ｣</t>
  </si>
  <si>
    <t>ﾍﾆﾛ001</t>
  </si>
  <si>
    <t>ﾍﾞﾆﾛ</t>
  </si>
  <si>
    <t>ｹﾝｹﾂﾍﾞﾆﾛﾝ-Iｼﾞｮｳﾁｭｳﾖｳ2500mg</t>
  </si>
  <si>
    <t>ﾍﾊﾘ001</t>
  </si>
  <si>
    <t>ﾍﾊﾟﾘ</t>
  </si>
  <si>
    <t>ﾍﾊﾟﾘﾝNaﾁｭｳ5ｾﾝﾀﾝｲ/5mL｢ﾓﾁﾀﾞ｣</t>
  </si>
  <si>
    <t>ﾍﾊﾘ002</t>
  </si>
  <si>
    <t>ﾍﾊﾟﾘﾝ</t>
  </si>
  <si>
    <t>ﾍﾊﾟﾘﾝNaﾛｯｸﾖｳ10ﾀﾝｲ/mLｼﾘﾝｼﾞ｢ｵｰﾂｶ｣10mL</t>
  </si>
  <si>
    <t>ﾍﾊﾘ003</t>
  </si>
  <si>
    <t>ﾍﾊﾟｱﾜ</t>
  </si>
  <si>
    <t>ﾍﾊﾟﾘﾝﾙｲｼﾞﾌﾞｯｼﾂｶﾞｲﾖｳ泡ｼﾞｮｳｽﾌﾟﾚｰ0.3%｢ﾆﾎﾝｿﾞｳｷ｣</t>
  </si>
  <si>
    <t>ﾍﾊﾘ004</t>
  </si>
  <si>
    <t>ﾍﾊﾟﾘ1</t>
  </si>
  <si>
    <t>ﾍﾊﾟﾘﾝﾙｲｼﾞﾌﾞｯｼﾂｶﾞｲﾖｳｽﾌﾟﾚｰ0.3%｢ｻﾄｳ｣</t>
  </si>
  <si>
    <t>ﾍﾊﾟﾘ005</t>
  </si>
  <si>
    <t>ﾍﾊﾟﾘﾝﾙｲｼﾞﾌﾞﾂｼﾂﾕｾｲｸﾘ-ﾑ0.3%ﾆﾁｲｺｳ</t>
  </si>
  <si>
    <t>ﾍﾌｽ001</t>
  </si>
  <si>
    <t>ﾍﾌﾞｽﾌﾞ</t>
  </si>
  <si>
    <t>ﾍﾌﾞｽﾌﾞﾘﾝIHｼﾞｮｳﾁｭｳ1000ﾀﾝｲ</t>
  </si>
  <si>
    <t>ﾍﾌﾘ001</t>
  </si>
  <si>
    <t>ﾍﾞﾌﾟﾘ</t>
  </si>
  <si>
    <t>ﾍﾞﾌﾟﾘｺｰﾙｼﾞｮｳ50mg</t>
  </si>
  <si>
    <t>ﾍﾐﾛ001</t>
  </si>
  <si>
    <t>ﾍﾟﾐﾛﾗｽﾄKﾃﾝｶﾞﾝｴｷ0.1%TS</t>
  </si>
  <si>
    <t>ﾍﾓﾚ001</t>
  </si>
  <si>
    <t>ﾍﾓﾚ</t>
  </si>
  <si>
    <t>ﾍﾓﾚｯｸｽﾅﾝｺｳ</t>
  </si>
  <si>
    <t>ﾍﾙｿ001</t>
  </si>
  <si>
    <t>ﾍﾞﾙｿ15</t>
  </si>
  <si>
    <t>ﾍﾞﾙｿﾑﾗｼﾞｮｳ15mg</t>
  </si>
  <si>
    <t>ﾍﾙｿ002</t>
  </si>
  <si>
    <t>ﾍﾞﾙｿ20</t>
  </si>
  <si>
    <t>ﾍﾞﾙｿﾑﾗｼﾞｮｳ20mg</t>
  </si>
  <si>
    <t>ﾍﾙﾍ001</t>
  </si>
  <si>
    <t>ﾍﾙﾍﾞ1</t>
  </si>
  <si>
    <t>ﾍﾙﾍﾞｯｻｰｼﾞｮｳ30</t>
  </si>
  <si>
    <t>ﾍﾙﾍ002</t>
  </si>
  <si>
    <t>ﾍﾙﾍﾞﾂｻ-ﾁﾕｳｼﾔﾖｳ50</t>
  </si>
  <si>
    <t>ﾍﾝｻ001</t>
  </si>
  <si>
    <t>ﾍﾞﾝｻﾞ</t>
  </si>
  <si>
    <t>ﾍﾞﾝｻﾞﾘﾝｼﾞｮｳ5</t>
  </si>
  <si>
    <t>ﾍﾝｻ002</t>
  </si>
  <si>
    <t>ﾍﾞﾝｻﾞﾘﾝｻｲﾘﾕｳ1%</t>
  </si>
  <si>
    <t>ﾍﾝｻ003</t>
  </si>
  <si>
    <t>ﾍﾟﾝﾀｻｶﾘﾕｳ94%</t>
  </si>
  <si>
    <t>ﾍﾝﾄ001</t>
  </si>
  <si>
    <t>ﾍﾟﾝﾄｼﾘ</t>
  </si>
  <si>
    <t>ﾍﾟﾝﾄｼﾘﾝﾁｭｳｼｬﾖｳ1g</t>
  </si>
  <si>
    <t>ﾎﾞｱﾗ001</t>
  </si>
  <si>
    <t>ﾎﾞｱﾗﾅﾝｺｳ0.12%</t>
  </si>
  <si>
    <t>ﾎｸﾘ002</t>
  </si>
  <si>
    <t>ﾎﾞｸﾞﾘﾎﾞ-ｽODｼﾞﾖｳ0.2MGﾄ-ﾜ</t>
  </si>
  <si>
    <t>ﾎｽﾎ001</t>
  </si>
  <si>
    <t>ﾎｽﾎﾏｲｼ</t>
  </si>
  <si>
    <t>ﾎｽﾎﾏｲｼﾝﾅﾄﾘｳﾑｼﾞｮｳﾁｭｳﾖｳ2g｢ﾆﾁｲｺｳ｣</t>
  </si>
  <si>
    <t>ﾎｽﾐ002</t>
  </si>
  <si>
    <t>ﾎﾞｽﾐﾝ</t>
  </si>
  <si>
    <t>ﾎﾞｽﾐﾝﾁｭｳ1mg</t>
  </si>
  <si>
    <t>ﾎｽﾘ001</t>
  </si>
  <si>
    <t>ﾎｽﾘ</t>
  </si>
  <si>
    <t>ﾎｽﾘﾎﾞﾝﾊｲｺﾞｳｶﾘｭｳ</t>
  </si>
  <si>
    <t>ﾎﾀｺ001</t>
  </si>
  <si>
    <t>ﾎﾟﾀ250</t>
  </si>
  <si>
    <t>ﾎﾟﾀｺｰﾙRﾕｴｷ</t>
  </si>
  <si>
    <t>ﾎﾀｺ002</t>
  </si>
  <si>
    <t>ﾎﾟﾀ500</t>
  </si>
  <si>
    <t>ﾎﾋﾄ001</t>
  </si>
  <si>
    <t>ﾎﾟﾋﾞﾄﾞ</t>
  </si>
  <si>
    <t>ﾎﾟﾋﾞﾄﾞﾝﾖｰﾄﾞｶﾞｰｸﾞﾙｴｷ7%｢ｹﾝｴｰ｣</t>
  </si>
  <si>
    <t>含漱剤</t>
  </si>
  <si>
    <t>ﾎﾋﾄ003</t>
  </si>
  <si>
    <t>ﾎﾟﾋﾞ1</t>
  </si>
  <si>
    <t>ﾎﾗﾗ001</t>
  </si>
  <si>
    <t>ﾎﾟﾗﾗ</t>
  </si>
  <si>
    <t>ﾎﾟﾗﾗﾐﾝﾁｭｳ5mg</t>
  </si>
  <si>
    <t>ﾎﾘｽ001</t>
  </si>
  <si>
    <t>ﾎﾟﾘｽ</t>
  </si>
  <si>
    <t>ﾎﾟﾘｽﾁﾚﾝｽﾙﾎﾝｻﾝCaｹｲｺｳｾﾞﾘｰ20%ﾌﾞﾝﾎﾟｳ25g｢ｻﾝﾜ｣</t>
  </si>
  <si>
    <t>ゼリー（ゲル）</t>
  </si>
  <si>
    <t>ﾎﾘﾝ001</t>
  </si>
  <si>
    <t>ﾎｰﾘﾝ</t>
  </si>
  <si>
    <t>ﾎｰﾘﾝVﾁﾂﾖｳｼﾞｮｳ1mg</t>
  </si>
  <si>
    <t>ﾎﾙｽ001</t>
  </si>
  <si>
    <t>ﾎﾞﾙｽﾞｲｼﾞﾖｳ5MG</t>
  </si>
  <si>
    <t>ﾎﾙﾀ001</t>
  </si>
  <si>
    <t>ﾎﾞﾙﾀ**</t>
  </si>
  <si>
    <t>ﾎﾞﾙﾀﾚﾝｼﾞｮｳ25mg</t>
  </si>
  <si>
    <t>ﾏｲｻ001</t>
  </si>
  <si>
    <t>ﾏｲｻﾞ</t>
  </si>
  <si>
    <t>ﾏｲｻﾞｰﾅﾝｺｳ0.05%</t>
  </si>
  <si>
    <t>ﾏｲｽ001</t>
  </si>
  <si>
    <t>ﾏｲｽﾘ</t>
  </si>
  <si>
    <t>ﾏｲｽﾘｰｼﾞｮｳ5mg</t>
  </si>
  <si>
    <t>ﾏｲｽ002</t>
  </si>
  <si>
    <t>ﾏｲｽ</t>
  </si>
  <si>
    <t>ﾏｲｽﾀﾝｼﾞｮｳ5mg</t>
  </si>
  <si>
    <t>ﾏｸﾐ001</t>
  </si>
  <si>
    <t>ﾏｸﾞﾐ1</t>
  </si>
  <si>
    <t>ﾏｸﾞﾐｯﾄｼﾞｮｳ330mg</t>
  </si>
  <si>
    <t>ﾏｸﾐ002</t>
  </si>
  <si>
    <t>ﾏｸﾞﾐ2</t>
  </si>
  <si>
    <t>ﾏｸﾞﾐｯﾄｼﾞｮｳ500mg</t>
  </si>
  <si>
    <t>ﾏｽﾚ001</t>
  </si>
  <si>
    <t>ﾏｰｽﾞ</t>
  </si>
  <si>
    <t>ﾏｰｽﾞﾚﾝSﾊｲｺﾞｳｶﾘｭｳ</t>
  </si>
  <si>
    <t>ﾏﾌﾛ001</t>
  </si>
  <si>
    <t>ﾏﾌﾟﾛ10</t>
  </si>
  <si>
    <t>ﾏﾌﾟﾛﾁﾘﾝｴﾝｻﾝｴﾝｼﾞｮｳ10mg｢ｱﾒﾙ｣</t>
  </si>
  <si>
    <t>ﾏﾌﾛ002</t>
  </si>
  <si>
    <t>ﾏﾌﾟﾛ25</t>
  </si>
  <si>
    <t>ﾏﾌﾟﾛﾁﾘﾝｴﾝｻﾝｴﾝｼﾞｮｳ25mg｢ｱﾒﾙ｣</t>
  </si>
  <si>
    <t>ﾏﾝｼ001</t>
  </si>
  <si>
    <t>ﾏﾝｼﾞﾔﾛﾋｶﾁﾕｳ2.5MGｱﾃｵｽ</t>
  </si>
  <si>
    <t>ﾐｹﾙ001</t>
  </si>
  <si>
    <t>ﾐｹﾙﾅﾊｲｺﾞｳﾃﾝｶﾞﾝｴｷ</t>
  </si>
  <si>
    <t>ﾐﾁｸ001</t>
  </si>
  <si>
    <t>ﾐﾁｸﾞ</t>
  </si>
  <si>
    <t>ﾐﾁｸﾞﾘﾆﾄﾞCa･ODｼﾞｮｳ10mg｢ｻﾝﾜ｣</t>
  </si>
  <si>
    <t>ﾐﾄﾄ001</t>
  </si>
  <si>
    <t>ﾐﾄﾞﾄﾞ</t>
  </si>
  <si>
    <t>ﾐﾄﾞﾄﾞﾘﾝｴﾝｻﾝｴﾝｼﾞｮｳ2mg｢ﾄｰﾜ｣</t>
  </si>
  <si>
    <t>ﾐﾄﾘ001</t>
  </si>
  <si>
    <t>ﾐﾄﾞﾘ</t>
  </si>
  <si>
    <t>ﾐﾄﾞﾘﾝPﾃﾝｶﾞﾝｴｷ</t>
  </si>
  <si>
    <t>ﾐﾉｻ002</t>
  </si>
  <si>
    <t>ﾐﾉｻ</t>
  </si>
  <si>
    <t>ﾐﾉｻｲｸﾘﾝｴﾝｻﾝｴﾝﾃﾝﾃｷｼﾞｮｳﾁｭｳﾖｳ100mg｢ﾆﾁｲｺｳ｣</t>
  </si>
  <si>
    <t>ﾐﾉﾄ001</t>
  </si>
  <si>
    <t>ﾐﾉﾄﾞﾛ</t>
  </si>
  <si>
    <t>ﾐﾉﾄﾞﾛﾝｻﾝｼﾞｮｳ50mg｢JG｣</t>
  </si>
  <si>
    <t>ﾐﾙﾀ002</t>
  </si>
  <si>
    <t>ﾐﾙﾀｻﾞﾋﾟﾝODｼﾞﾖｳ15MGｻﾜｲ</t>
  </si>
  <si>
    <t>ﾑｺｽ001</t>
  </si>
  <si>
    <t>ﾑｺｽﾃ</t>
  </si>
  <si>
    <t>ﾑｺｽﾀﾃﾝｶﾞﾝｴｷUD2%</t>
  </si>
  <si>
    <t>ﾒｲﾗ001</t>
  </si>
  <si>
    <t>ﾒｲﾗ</t>
  </si>
  <si>
    <t>ﾒｲﾗｯｸｽｼﾞｮｳ1mg</t>
  </si>
  <si>
    <t>ﾒｲﾛ001</t>
  </si>
  <si>
    <t>ﾒｲﾛﾝ</t>
  </si>
  <si>
    <t>ﾒｲﾛﾝｼﾞｮｳﾁｭｳ7%</t>
  </si>
  <si>
    <t>ﾒｷｼ001</t>
  </si>
  <si>
    <t>ﾒｷｼﾁ</t>
  </si>
  <si>
    <t>ﾒｷｼﾁｰﾙｶﾌﾟｾﾙ50mg</t>
  </si>
  <si>
    <t>ﾒｺﾊ001</t>
  </si>
  <si>
    <t>ﾒｺﾊﾞﾗﾐ</t>
  </si>
  <si>
    <t>ﾒｺﾊﾞﾗﾐﾝｼﾞｮｳ500｢ﾄｰﾜ｣</t>
  </si>
  <si>
    <t>ﾒﾄﾄ001</t>
  </si>
  <si>
    <t>ﾒﾄﾄ2</t>
  </si>
  <si>
    <t>ﾒﾄﾄﾚｷｻｰﾄｼﾞｮｳ2mg｢あゆみ｣</t>
  </si>
  <si>
    <t>ﾒﾄﾎ001</t>
  </si>
  <si>
    <t>ﾒﾄﾎ</t>
  </si>
  <si>
    <t>ﾒﾄﾎﾙﾐﾝｴﾝｻﾝｴﾝｼﾞｮｳ250mgMT｢DSPB｣</t>
  </si>
  <si>
    <t>ﾒﾌﾁ001</t>
  </si>
  <si>
    <t>ﾒﾌﾟﾁﾝ3</t>
  </si>
  <si>
    <t>ﾒﾌﾟﾁﾝｴｱ-10ﾏｲｸﾛGｷﾕｳﾆﾕｳ100ｶｲ</t>
  </si>
  <si>
    <t>ﾒﾏﾝ001</t>
  </si>
  <si>
    <t>ﾒﾏﾝﾁ</t>
  </si>
  <si>
    <t>ﾒﾏﾝﾁﾝｴﾝｻﾝｴﾝODｼﾞｮｳ5mg｢DSEP｣</t>
  </si>
  <si>
    <t>ﾒﾏﾝ002</t>
  </si>
  <si>
    <t>ﾒﾏﾝﾁ2</t>
  </si>
  <si>
    <t>ﾒﾏﾝﾁﾝｴﾝｻﾝｴﾝODｼﾞｮｳ20mg｢DSEP｣</t>
  </si>
  <si>
    <t>ﾒﾘｽ001</t>
  </si>
  <si>
    <t>ﾒﾘｽﾛﾝｼﾞﾖｳ6MG</t>
  </si>
  <si>
    <t>ﾒﾙｶ001</t>
  </si>
  <si>
    <t>ﾒﾙｶ</t>
  </si>
  <si>
    <t>ﾒﾙｶｿﾞｰﾙｼﾞｮｳ5mg</t>
  </si>
  <si>
    <t>ﾒﾛﾍ003</t>
  </si>
  <si>
    <t>ﾒﾛﾍﾟﾈﾑﾃﾝﾃｷｼﾞﾖｳﾁﾕｳﾖｳ0.5Gｻﾜｲ</t>
  </si>
  <si>
    <t>ﾓｷｼ001</t>
  </si>
  <si>
    <t>ﾓｷｼﾌﾛｷｻｼﾝﾃﾝｶﾞﾝｴｷ0.5%ｻﾝﾄﾞ</t>
  </si>
  <si>
    <t>ﾓｻﾌ001</t>
  </si>
  <si>
    <t>ﾓｻﾌﾟ5</t>
  </si>
  <si>
    <t>ﾓｻﾌﾟﾘﾄﾞｸｴﾝｻﾝｴﾝｼﾞｮｳ5mg｢ﾆﾁｲｺｳ｣</t>
  </si>
  <si>
    <t>ﾓｻﾌ002</t>
  </si>
  <si>
    <t>ﾓｻﾌﾟ</t>
  </si>
  <si>
    <t>ﾓｻﾌﾟﾘﾄﾞｸｴﾝｻﾝｴﾝｻﾝ1%｢ﾆﾁｲｺｳ｣</t>
  </si>
  <si>
    <t>ﾓﾃｲ001</t>
  </si>
  <si>
    <t>ﾓﾃﾞｲｵﾀﾞ-ﾙｼﾞﾖｳ100MG</t>
  </si>
  <si>
    <t>ﾓﾋｺ001</t>
  </si>
  <si>
    <t>ﾓﾋﾞｺ1</t>
  </si>
  <si>
    <t>ﾓﾋﾞｺｰﾙﾊｲｺﾞｳﾅｲﾖｳｻﾞｲLD</t>
  </si>
  <si>
    <t>ﾕﾍﾗ001</t>
  </si>
  <si>
    <t>ﾕﾍﾞﾗ</t>
  </si>
  <si>
    <t>ﾕﾍﾞﾗNｿﾌﾄｶﾌﾟｾﾙ200mg</t>
  </si>
  <si>
    <t>ﾕﾘｽ002</t>
  </si>
  <si>
    <t>ﾕﾘｽｼﾞﾖｳ2MG</t>
  </si>
  <si>
    <t>ﾕﾛｼ001</t>
  </si>
  <si>
    <t>ﾕｰﾛｼﾞ2</t>
  </si>
  <si>
    <t>ﾕｰﾛｼﾞﾝ2mgｼﾞｮｳ</t>
  </si>
  <si>
    <t>ﾖｳｶ001</t>
  </si>
  <si>
    <t>ﾖｳｶｶﾘｳﾑｶﾞﾝ50MGﾆﾁｲｺｳ</t>
  </si>
  <si>
    <t>ﾖｸｲ001</t>
  </si>
  <si>
    <t>ﾖｸｲﾆﾝｴｷｽｼﾞﾖｳｺﾀﾛ-</t>
  </si>
  <si>
    <t>ﾗｸﾂ001</t>
  </si>
  <si>
    <t>ﾗｸﾂ</t>
  </si>
  <si>
    <t>ﾗｸﾂﾛｰｽｼﾛｯﾌﾟ65%｢ﾀｶﾀ｣</t>
  </si>
  <si>
    <t>ﾗｹﾌ001</t>
  </si>
  <si>
    <t>ﾗｹﾞﾌﾞ</t>
  </si>
  <si>
    <t>ﾗｹﾞﾌﾞﾘｵｶﾌﾟｾﾙ200mg</t>
  </si>
  <si>
    <t>ﾗｺｻ001</t>
  </si>
  <si>
    <t>ﾗｺｻﾐﾄﾞｼﾞﾖｳ50MGJG</t>
  </si>
  <si>
    <t>ﾗｺﾙ002</t>
  </si>
  <si>
    <t>ﾗｺｰ1</t>
  </si>
  <si>
    <t>ﾗｺｰﾙNFﾊｲｺﾞｳｹｲﾁｮｳﾖｳｴｷ</t>
  </si>
  <si>
    <t>ﾗｺﾙ003</t>
  </si>
  <si>
    <t>ﾗｺｰ2</t>
  </si>
  <si>
    <t>ﾗｼｶ001</t>
  </si>
  <si>
    <t>ﾗｼﾞｶﾂﾄﾅｲﾖｳｹﾝﾀﾞｸｴｷ2.1%</t>
  </si>
  <si>
    <t>ﾗｽﾋ001</t>
  </si>
  <si>
    <t>ﾗｽﾋﾞﾂｸﾃﾝﾃｷｼﾞﾖｳﾁﾕｳｷﾂﾄ150MG</t>
  </si>
  <si>
    <t>ﾗﾀﾉ003</t>
  </si>
  <si>
    <t>ﾗﾀﾉﾌﾟﾛｽﾄﾃﾝｶﾞﾝｴｷ0.005%ｾﾝｼﾞﾕ</t>
  </si>
  <si>
    <t>ﾗﾂﾀ001</t>
  </si>
  <si>
    <t>ﾗﾂｰ2</t>
  </si>
  <si>
    <t>ﾗﾂｰﾀﾞｼﾞｮｳ20mg</t>
  </si>
  <si>
    <t>ﾗﾂﾀ002</t>
  </si>
  <si>
    <t>ﾗﾂｰ</t>
  </si>
  <si>
    <t>ﾗﾂｰﾀﾞｼﾞｮｳ40mg</t>
  </si>
  <si>
    <t>ﾗﾋｱ001</t>
  </si>
  <si>
    <t>ﾗﾋﾟｱ</t>
  </si>
  <si>
    <t>ﾗﾋﾟｱｸﾀﾃﾝﾃｷｼﾞｮｳﾁｭｳｴｷﾊﾞｯｸﾞ300mg</t>
  </si>
  <si>
    <t>ﾗﾒﾙ001</t>
  </si>
  <si>
    <t>ﾗﾒﾙ</t>
  </si>
  <si>
    <t>ﾗﾒﾙﾃｵﾝｼﾞｮｳ8mg｢ﾄｰﾜ｣</t>
  </si>
  <si>
    <t>ﾗﾓﾄ001</t>
  </si>
  <si>
    <t>ﾗﾓﾄ25</t>
  </si>
  <si>
    <t>ﾗﾓﾄﾘｷﾞﾝｼﾞｮｳ25mg｢ﾄｰﾜ｣</t>
  </si>
  <si>
    <t>ﾗﾓﾄ002</t>
  </si>
  <si>
    <t>ﾗﾓﾄ</t>
  </si>
  <si>
    <t>ﾗﾓﾄﾘｷﾞﾝｼﾞｮｳ100mg｢ﾄｰﾜ｣</t>
  </si>
  <si>
    <t>ﾗﾝｿ001</t>
  </si>
  <si>
    <t>ﾗﾝｿ15</t>
  </si>
  <si>
    <t>ﾗﾝｿﾌﾟﾗｿﾞｰﾙODｼﾞｮｳ15mg｢ﾄｰﾜ｣</t>
  </si>
  <si>
    <t>ﾗﾝﾀ001</t>
  </si>
  <si>
    <t>ﾗﾝﾀｽ</t>
  </si>
  <si>
    <t>ﾗﾝﾀｽﾁｭｳｿﾛｽﾀｰ</t>
  </si>
  <si>
    <t>ﾘｵﾚ001</t>
  </si>
  <si>
    <t>ﾘｵﾚ</t>
  </si>
  <si>
    <t>ﾘｵﾚｻｰﾙｼﾞｮｳ5mg</t>
  </si>
  <si>
    <t>ﾘｸｼ001</t>
  </si>
  <si>
    <t>ﾘｸｼ1</t>
  </si>
  <si>
    <t>ﾘｸｼｱﾅODｼﾞｮｳ30mg</t>
  </si>
  <si>
    <t>ﾘｸﾗ001</t>
  </si>
  <si>
    <t>ﾘｸﾗ</t>
  </si>
  <si>
    <t>ﾘｸﾗｽﾄﾃﾝﾃｷｼﾞｮｳﾁｭｳｴｷ5mg</t>
  </si>
  <si>
    <t>ﾘｺﾓ001</t>
  </si>
  <si>
    <t>ﾘｺﾓ</t>
  </si>
  <si>
    <t>ﾘｺﾓｼﾞｭﾘﾝﾃﾝﾃｷｼﾞｮｳﾁｭｳﾖｳ12800</t>
  </si>
  <si>
    <t>ﾘｽﾊ001</t>
  </si>
  <si>
    <t>ﾘｽﾊﾟ1</t>
  </si>
  <si>
    <t>ﾘｽﾊﾟﾀﾞｰﾙｼﾞｮｳ1mg</t>
  </si>
  <si>
    <t>ﾘｽﾊ002</t>
  </si>
  <si>
    <t>ﾘｽﾊﾟ5</t>
  </si>
  <si>
    <t>ﾘｽﾊﾟﾀﾞｰﾙﾅｲﾖｳｴｷ1mg/mL</t>
  </si>
  <si>
    <t>ﾘｽﾊ003</t>
  </si>
  <si>
    <t>ﾘｽﾊﾟ6</t>
  </si>
  <si>
    <t>ﾘｽﾊ004</t>
  </si>
  <si>
    <t>ﾘｽﾊﾟ7</t>
  </si>
  <si>
    <t>ﾘｽﾊ005</t>
  </si>
  <si>
    <t>ﾘｽﾊﾟ2</t>
  </si>
  <si>
    <t>ﾘｽﾊﾟﾀﾞｰﾙｼﾞｮｳ2mg</t>
  </si>
  <si>
    <t>ﾘｽﾊ006</t>
  </si>
  <si>
    <t>ﾘｽﾊﾟ3</t>
  </si>
  <si>
    <t>ﾘｽﾊﾟﾀﾞｰﾙｼﾞｮｳ3mg</t>
  </si>
  <si>
    <t>ﾘｽﾊ007</t>
  </si>
  <si>
    <t>ﾘｽﾊﾟ4</t>
  </si>
  <si>
    <t>ﾘｽﾊﾟﾀﾞｰﾙｻｲﾘｭｳ1%</t>
  </si>
  <si>
    <t>ﾘｽﾊ008</t>
  </si>
  <si>
    <t>ﾘｽﾊﾟｺ1</t>
  </si>
  <si>
    <t>ﾘｽﾊﾟﾀﾞｰﾙ ｺﾝｽﾀｷﾝﾁｭｳﾖｳ25mg</t>
  </si>
  <si>
    <t>ﾘｽﾊ009</t>
  </si>
  <si>
    <t>ﾘｽﾊﾟｺ2</t>
  </si>
  <si>
    <t>ﾘｽﾊﾟﾀﾞｰﾙ ｺﾝｽﾀｷﾝﾁｭｳﾖｳ37.5mg</t>
  </si>
  <si>
    <t>ﾘｽﾊ010</t>
  </si>
  <si>
    <t>ﾘｽﾊﾟｺ3</t>
  </si>
  <si>
    <t>ﾘｽﾊﾟﾀﾞｰﾙ ｺﾝｽﾀｷﾝﾁｭｳﾖｳ50mg</t>
  </si>
  <si>
    <t>ﾘｽﾍ002</t>
  </si>
  <si>
    <t>ﾘｽﾍﾟ5</t>
  </si>
  <si>
    <t>ﾘｽﾍﾟﾘﾄﾞﾝﾅｲﾖｳｴｷﾌﾞﾝﾎﾟｳ0.5mg｢ｱﾒﾙ｣</t>
  </si>
  <si>
    <t>ﾘｽﾍ005</t>
  </si>
  <si>
    <t>ﾘｽﾍﾟ4</t>
  </si>
  <si>
    <t>ﾘｽﾍﾟﾘﾄﾞﾝﾅｲﾖｳｴｷﾌﾞﾝﾎﾟｳ1mg｢ｱﾒﾙ｣</t>
  </si>
  <si>
    <t>ﾘｽﾍ010</t>
  </si>
  <si>
    <t>ﾘｽﾍﾟﾘﾄﾞﾝODｼﾞﾖｳ0.5MGｱﾒﾙ</t>
  </si>
  <si>
    <t>ﾘｽﾍ011</t>
  </si>
  <si>
    <t>ﾘｽﾍﾟﾘﾄﾞﾝODｼﾞﾖｳ1MGｱﾒﾙ</t>
  </si>
  <si>
    <t>ﾘｽﾍ012</t>
  </si>
  <si>
    <t>ﾘｽﾍﾟﾘﾄﾞﾝODｼﾞﾖｳ2MGｱﾒﾙ</t>
  </si>
  <si>
    <t>ﾘｽﾍ013</t>
  </si>
  <si>
    <t>ﾘｽﾍﾟﾘﾄﾞﾝODｼﾞﾖｳ3MGｱﾒﾙ</t>
  </si>
  <si>
    <t>ﾘｽﾐ001</t>
  </si>
  <si>
    <t>ﾘｽﾐ</t>
  </si>
  <si>
    <t>ﾘｽﾐｰｼﾞｮｳ2mg</t>
  </si>
  <si>
    <t>ﾘｾｼ001</t>
  </si>
  <si>
    <t>ﾘｰｾﾞ5</t>
  </si>
  <si>
    <t>ﾘｰｾﾞｼﾞｮｳ5mg</t>
  </si>
  <si>
    <t>ﾘﾄﾒ001</t>
  </si>
  <si>
    <t>ﾘﾄﾞﾒﾂｸｽｺ-ﾜﾅﾝｺｳ0.3%</t>
  </si>
  <si>
    <t>ﾘﾊｽ005</t>
  </si>
  <si>
    <t>ﾘﾊﾞｽﾁｸﾞﾐﾝﾃ-ﾌﾟ4.5MGﾄ-ﾜ</t>
  </si>
  <si>
    <t>ﾘﾊｽ006</t>
  </si>
  <si>
    <t>ﾘﾊﾞｽﾁｸﾞﾐﾝﾃ-ﾌﾟ9MGﾄ-ﾜ</t>
  </si>
  <si>
    <t>ﾘﾊｽ007</t>
  </si>
  <si>
    <t>ﾘﾊﾞｽﾁｸﾞﾐﾝﾃ-ﾌﾟ13.5MGﾄ-ﾜ</t>
  </si>
  <si>
    <t>ﾘﾊｽ008</t>
  </si>
  <si>
    <t>ﾘﾊﾞｽﾁｸﾞﾐﾝﾃ-ﾌﾟ18MGﾄ-ﾜ</t>
  </si>
  <si>
    <t>ﾘﾊﾛ002</t>
  </si>
  <si>
    <t>ﾘﾊﾞ-ﾛｷｻﾊﾞﾝODｼﾞﾖｳ10MGﾊﾞｲｴﾙ</t>
  </si>
  <si>
    <t>ﾘﾎﾄ001</t>
  </si>
  <si>
    <t>ﾘﾎﾞﾄ2</t>
  </si>
  <si>
    <t>ﾘﾎﾞﾄﾘｰﾙｼﾞｮｳ0.5mg</t>
  </si>
  <si>
    <t>ﾘﾎﾄ002</t>
  </si>
  <si>
    <t>ﾘﾎﾞﾄ1</t>
  </si>
  <si>
    <t>ﾘﾎﾞﾄﾘｰﾙｼﾞｮｳ1mg</t>
  </si>
  <si>
    <t>ﾘﾏﾁ001</t>
  </si>
  <si>
    <t>ﾘﾏﾁﾙｼﾞﾖｳ100MG</t>
  </si>
  <si>
    <t>ﾘﾏﾌ001</t>
  </si>
  <si>
    <t>ﾘﾏﾌﾟﾛ</t>
  </si>
  <si>
    <t>ﾘﾏﾌﾟﾛｽﾄｱﾙﾌｧﾃﾞｸｽｼﾞｮｳ5μg｢ｻﾜｲ｣</t>
  </si>
  <si>
    <t>ﾘﾕﾌ001</t>
  </si>
  <si>
    <t>ﾘｭｰﾌﾟﾛ</t>
  </si>
  <si>
    <t>ﾘｭｰﾌﾟﾛﾚﾘﾝｻｸｻﾝｴﾝﾁｭｳｼｬﾖｳｷｯﾄ3.75mg｢ｱｽｶ｣</t>
  </si>
  <si>
    <t>ﾘﾙｿ001</t>
  </si>
  <si>
    <t>ﾘﾙｿﾞ-ﾙｼﾞﾖｳ50MGﾆﾌﾟﾛ</t>
  </si>
  <si>
    <t>ﾘﾝｾ001</t>
  </si>
  <si>
    <t>ﾘﾝｾﾞ</t>
  </si>
  <si>
    <t>ﾘﾝｾﾞｽｼﾞｮｳ0.25mg</t>
  </si>
  <si>
    <t>ﾘﾝﾃ001</t>
  </si>
  <si>
    <t>ﾘﾝﾃﾞﾛ</t>
  </si>
  <si>
    <t>ﾘﾝﾃﾞﾛﾝﾃﾝｶﾞﾝ･ﾃﾝｼﾞ･ﾃﾝﾋﾞｴｷ0.1%</t>
  </si>
  <si>
    <t>ﾘﾝﾃ003</t>
  </si>
  <si>
    <t>ﾘﾝﾃﾞV1</t>
  </si>
  <si>
    <t>ﾘﾝﾃﾞﾛﾝ-Vｸﾘｰﾑ0.12%</t>
  </si>
  <si>
    <t>ﾘﾝﾃ004</t>
  </si>
  <si>
    <t>ﾘﾝﾃﾞV2</t>
  </si>
  <si>
    <t>ﾘﾝﾃﾞﾛﾝ-Vﾅﾝｺｳ0.12%</t>
  </si>
  <si>
    <t>ﾘﾝﾃ005</t>
  </si>
  <si>
    <t>ﾘﾝﾃﾞﾛﾝｹﾝﾀﾞｸﾁﾕｳ</t>
  </si>
  <si>
    <t>ﾙﾗﾝ001</t>
  </si>
  <si>
    <t>ﾙｰﾗ4</t>
  </si>
  <si>
    <t>ﾙｰﾗﾝｼﾞｮｳ4mg</t>
  </si>
  <si>
    <t>ﾙﾗﾝ002</t>
  </si>
  <si>
    <t>ﾙｰﾗ8</t>
  </si>
  <si>
    <t>ﾙｰﾗﾝｼﾞｮｳ8mg</t>
  </si>
  <si>
    <t>ﾚｷｻ001</t>
  </si>
  <si>
    <t>ﾚｷｻﾙ1</t>
  </si>
  <si>
    <t>ﾚｷｻﾙﾃｨODｼﾞｮｳ1mg</t>
  </si>
  <si>
    <t>ﾚｷｻ002</t>
  </si>
  <si>
    <t>ﾚｷｻﾙ2</t>
  </si>
  <si>
    <t>ﾚｷｻﾙﾃｨODｼﾞｮｳ2mg</t>
  </si>
  <si>
    <t>ﾚｷｻ003</t>
  </si>
  <si>
    <t>ﾚｷｻﾙﾃｲODｼﾞﾖｳ0.5MG</t>
  </si>
  <si>
    <t>ﾚｷｿ001</t>
  </si>
  <si>
    <t>ﾚｷｿﾀﾝ2</t>
  </si>
  <si>
    <t>ﾚｷｿﾀﾝｼﾞｮｳ2</t>
  </si>
  <si>
    <t>ﾚｷｿ002</t>
  </si>
  <si>
    <t>ﾚｷｿﾀﾝ4</t>
  </si>
  <si>
    <t>ﾚｷｿﾀﾝｼﾞｮｳ5</t>
  </si>
  <si>
    <t>ﾚｸﾁ001</t>
  </si>
  <si>
    <t>ﾚｸﾁ</t>
  </si>
  <si>
    <t>ﾚｸﾁｿﾞｰﾙｼﾞｮｳ25mg</t>
  </si>
  <si>
    <t>ﾚｸﾃ001</t>
  </si>
  <si>
    <t>ﾚｸﾞﾃ</t>
  </si>
  <si>
    <t>ﾚｸﾞﾃｸﾄｼﾞｮｳ333mg</t>
  </si>
  <si>
    <t>ﾚｽﾀ001</t>
  </si>
  <si>
    <t>ﾚｽﾀﾐﾝｺ-ﾜｸﾘ-ﾑ1%</t>
  </si>
  <si>
    <t>ﾚｽﾌ001</t>
  </si>
  <si>
    <t>ﾚｽﾌﾟ2*</t>
  </si>
  <si>
    <t>ﾚｽﾌﾟﾚﾝｼﾞｮｳ20mg</t>
  </si>
  <si>
    <t>ﾚﾄﾛ002</t>
  </si>
  <si>
    <t>ﾚﾄﾛｿﾞ-ﾙｼﾞﾖｳ2.5MGｻﾜｲ</t>
  </si>
  <si>
    <t>ﾚﾊﾐ001</t>
  </si>
  <si>
    <t>ﾚﾊﾞﾐ4</t>
  </si>
  <si>
    <t>ﾚﾊﾞﾐﾋﾟﾄﾞｼﾞﾖｳ100MGｵ-ﾂｶ</t>
  </si>
  <si>
    <t>ﾚﾍﾀ001</t>
  </si>
  <si>
    <t>ﾚﾍﾟﾀ1</t>
  </si>
  <si>
    <t>ﾚﾍﾟﾀﾝｻﾞｻﾞｲ0.2mg</t>
  </si>
  <si>
    <t>ﾚﾍﾁ003</t>
  </si>
  <si>
    <t>ﾚﾍﾞﾁﾁ</t>
  </si>
  <si>
    <t>ﾚﾍﾞﾁﾗｾﾀﾑﾃﾝﾃｷｼﾞｮｳﾁｭｳ500mg｢ﾒｲｼﾞ｣</t>
  </si>
  <si>
    <t>ﾚﾍﾁ004</t>
  </si>
  <si>
    <t>ﾚﾍﾞﾁﾗｾﾀﾑｼﾞﾖｳ250MGﾄ-ﾜ</t>
  </si>
  <si>
    <t>ﾚﾍﾁ005</t>
  </si>
  <si>
    <t>ﾚﾍﾞﾁﾗｾﾀﾑDS50%ﾄ-ﾜ</t>
  </si>
  <si>
    <t>ﾚﾎｶ001</t>
  </si>
  <si>
    <t>ﾚﾎﾞｶﾙﾆﾁﾝFFｼﾞﾖｳ250MGｱﾒﾙ</t>
  </si>
  <si>
    <t>ﾚﾎﾌ001</t>
  </si>
  <si>
    <t>ﾚﾎﾞﾌ10</t>
  </si>
  <si>
    <t>ﾚﾎﾞﾌﾛｷｻｼﾝｻｲﾘｭｳ10%｢DSEP｣</t>
  </si>
  <si>
    <t>ﾚﾎﾌ002</t>
  </si>
  <si>
    <t>ﾚﾎﾞﾌ25</t>
  </si>
  <si>
    <t>ﾚﾎﾞﾌﾛｷｻｼﾝｼﾞｮｳ250mg｢DSEP｣</t>
  </si>
  <si>
    <t>ﾚﾎﾌ003</t>
  </si>
  <si>
    <t>ﾚﾎﾞﾌﾛｷｻｼﾝﾃﾝﾃｷｼﾞﾖｳﾁﾕｳﾊﾞﾂｸﾞ500MG/100MLDSEP</t>
  </si>
  <si>
    <t>ﾚﾎﾌ004</t>
  </si>
  <si>
    <t>ﾚﾎﾞﾌﾛｷｻｼﾝﾃﾝｶﾞﾝｴｷ1.5%ﾆﾂﾄ-</t>
  </si>
  <si>
    <t>ﾚﾎﾚ001</t>
  </si>
  <si>
    <t>ﾚﾎﾞﾚ</t>
  </si>
  <si>
    <t>ﾚﾎﾞﾚｰﾄﾞｼﾞｮｳ12.5mg</t>
  </si>
  <si>
    <t>ﾚﾙﾊ001</t>
  </si>
  <si>
    <t>ﾚﾙﾊﾟ</t>
  </si>
  <si>
    <t>ﾚﾙﾊﾟｯｸｽｼﾞｮｳ20mg</t>
  </si>
  <si>
    <t>ﾚﾙﾍ001</t>
  </si>
  <si>
    <t>ﾚﾙﾍﾞ</t>
  </si>
  <si>
    <t>ﾚﾙﾍﾞｱ200ｴﾘﾌﾟﾀ30ｷｭｳﾆｭｳﾖｳ</t>
  </si>
  <si>
    <t>ﾚﾙﾍ002</t>
  </si>
  <si>
    <t>ﾚﾙﾍﾞｱ</t>
  </si>
  <si>
    <t>ﾚﾙﾍﾞｱ100ｴﾘﾌﾟﾀ30ｷｭｳﾆｭｳﾖｳ</t>
  </si>
  <si>
    <t>ﾛｷｿ001</t>
  </si>
  <si>
    <t>ﾛｷｿ</t>
  </si>
  <si>
    <t>ﾛｷｿﾌﾟﾛﾌｪﾝﾅﾄﾘｳﾑｼﾞｮｳ60mg｢ﾆﾁｲｺｳ｣</t>
  </si>
  <si>
    <t>ﾛｷｿ002</t>
  </si>
  <si>
    <t>ﾛｷｿﾆ</t>
  </si>
  <si>
    <t>ﾛｷｿﾆﾝｻｲﾘｭｳ10%</t>
  </si>
  <si>
    <t>ﾛｷｿ005</t>
  </si>
  <si>
    <t>ﾛｷｿﾌﾟﾛﾌｴﾝNAﾃ-ﾌﾟ100MGDSEP</t>
  </si>
  <si>
    <t>ﾛｹﾙ001</t>
  </si>
  <si>
    <t>ﾛｹﾙﾏｹﾝﾀﾞｸﾖｳｻﾝﾌﾞﾝﾎﾟｳ5G</t>
  </si>
  <si>
    <t>ﾛｺｲ001</t>
  </si>
  <si>
    <t>ﾛｺｲﾄﾞﾅﾝｺｳ0.1%</t>
  </si>
  <si>
    <t>ﾛｽﾊ002</t>
  </si>
  <si>
    <t>ﾛｽﾊﾞｽﾀﾁﾝｼﾞﾖｳ2.5MGﾄ-ﾜ</t>
  </si>
  <si>
    <t>ﾛｾﾚ001</t>
  </si>
  <si>
    <t>ﾛｾﾞﾚ</t>
  </si>
  <si>
    <t>ﾛｾﾞﾚﾑｼﾞｮｳ8mg</t>
  </si>
  <si>
    <t>ﾛﾄﾋ001</t>
  </si>
  <si>
    <t>ﾛﾄﾞﾋﾟ2</t>
  </si>
  <si>
    <t>ﾛﾄﾞﾋﾟﾝｼﾞｮｳ25mg</t>
  </si>
  <si>
    <t>ﾛﾄﾋ002</t>
  </si>
  <si>
    <t>ﾛﾄﾞﾋﾟ1</t>
  </si>
  <si>
    <t>ﾛﾄﾞﾋﾟﾝｼﾞｮｳ50mg</t>
  </si>
  <si>
    <t>ﾛﾄﾋ003</t>
  </si>
  <si>
    <t>ﾛﾄﾞﾋﾟ4</t>
  </si>
  <si>
    <t>ﾛﾄﾞﾋﾟﾝｻｲﾘｭｳ50%</t>
  </si>
  <si>
    <t>ﾛﾅｾ001</t>
  </si>
  <si>
    <t>ﾛﾅｾﾝ</t>
  </si>
  <si>
    <t>ﾛﾅｾﾝﾃｰﾌﾟ20mg</t>
  </si>
  <si>
    <t>ﾛﾅｾ002</t>
  </si>
  <si>
    <t>ﾛﾅｾ5</t>
  </si>
  <si>
    <t>ﾛﾅｾﾝﾃｰﾌﾟ40mg</t>
  </si>
  <si>
    <t>ﾛﾍﾐ001</t>
  </si>
  <si>
    <t>ﾛﾍﾟﾐﾝ1</t>
  </si>
  <si>
    <t>ﾛﾍﾟﾐﾝｶﾌﾟｾﾙ1mg</t>
  </si>
  <si>
    <t>ﾛﾗｾ001</t>
  </si>
  <si>
    <t>ﾛﾗｾﾞ</t>
  </si>
  <si>
    <t>ﾛﾗｾﾞﾊﾟﾑｼﾞｮｳ0.5mg｢ｻﾜｲ｣</t>
  </si>
  <si>
    <t>ﾛﾗﾒ001</t>
  </si>
  <si>
    <t>ﾛﾗﾒｯﾄ</t>
  </si>
  <si>
    <t>ﾛﾗﾒｯﾄｼﾞｮｳ1.0</t>
  </si>
  <si>
    <t>ﾜｺｽ001</t>
  </si>
  <si>
    <t>ﾜｺﾞｽﾁ</t>
  </si>
  <si>
    <t>ﾜｺﾞｽﾁｸﾞﾐﾝﾁｭｳ0.5mg</t>
  </si>
  <si>
    <t>ﾜｿﾗ001</t>
  </si>
  <si>
    <t>ﾜｿﾗ</t>
  </si>
  <si>
    <t>ﾜｿﾗﾝｼﾞｮｳﾁｭｳ5mg</t>
  </si>
  <si>
    <t>ﾜｿﾗ002</t>
  </si>
  <si>
    <t>ﾜｿﾗﾝ**</t>
  </si>
  <si>
    <t>ﾜｿﾗﾝｼﾞｮｳ40mg</t>
  </si>
  <si>
    <t>ﾜﾌｱ001</t>
  </si>
  <si>
    <t>ﾜｰﾌｧ</t>
  </si>
  <si>
    <t>ﾜｰﾌｧﾘﾝｼﾞｮｳ1mg</t>
  </si>
  <si>
    <t>ﾜﾝﾊ001</t>
  </si>
  <si>
    <t>ﾜﾝﾊﾟ</t>
  </si>
  <si>
    <t>ﾜﾝﾊﾟﾙ2ｺﾞｳﾕｴｷ</t>
  </si>
  <si>
    <t>ﾜﾝﾊ002</t>
  </si>
  <si>
    <t>ﾜﾝﾊﾟ2</t>
  </si>
  <si>
    <t>A行番号</t>
  </si>
  <si>
    <t>A薬品名</t>
  </si>
  <si>
    <t>判定</t>
  </si>
  <si>
    <t>候補1_薬品名</t>
  </si>
  <si>
    <t>候補1_行番号</t>
  </si>
  <si>
    <t>候補2_薬品名</t>
  </si>
  <si>
    <t>候補2_行番号</t>
  </si>
  <si>
    <t>候補3_薬品名</t>
  </si>
  <si>
    <t>候補3_行番号</t>
  </si>
  <si>
    <t>候補4_薬品名</t>
  </si>
  <si>
    <t>候補4_行番号</t>
  </si>
  <si>
    <t>候補5_薬品名</t>
  </si>
  <si>
    <t>候補5_行番号</t>
  </si>
  <si>
    <t>候補6_薬品名</t>
  </si>
  <si>
    <t>候補6_行番号</t>
  </si>
  <si>
    <t>候補7_薬品名</t>
  </si>
  <si>
    <t>候補7_行番号</t>
  </si>
  <si>
    <t>候補8_薬品名</t>
  </si>
  <si>
    <t>候補8_行番号</t>
  </si>
  <si>
    <t>候補9_薬品名</t>
  </si>
  <si>
    <t>候補9_行番号</t>
  </si>
  <si>
    <t>候補10_薬品名</t>
  </si>
  <si>
    <t>候補10_行番号</t>
  </si>
  <si>
    <t>候補11_薬品名</t>
  </si>
  <si>
    <t>候補11_行番号</t>
  </si>
  <si>
    <t>候補12_薬品名</t>
  </si>
  <si>
    <t>候補12_行番号</t>
  </si>
  <si>
    <t>候補13_薬品名</t>
  </si>
  <si>
    <t>候補13_行番号</t>
  </si>
  <si>
    <t>候補14_薬品名</t>
  </si>
  <si>
    <t>候補14_行番号</t>
  </si>
  <si>
    <t>候補15_薬品名</t>
  </si>
  <si>
    <t>候補15_行番号</t>
  </si>
  <si>
    <t>候補16_薬品名</t>
  </si>
  <si>
    <t>候補16_行番号</t>
  </si>
  <si>
    <t>候補17_薬品名</t>
  </si>
  <si>
    <t>候補17_行番号</t>
  </si>
  <si>
    <t>候補18_薬品名</t>
  </si>
  <si>
    <t>候補18_行番号</t>
  </si>
  <si>
    <t>候補19_薬品名</t>
  </si>
  <si>
    <t>候補19_行番号</t>
  </si>
  <si>
    <t>候補20_薬品名</t>
  </si>
  <si>
    <t>候補20_行番号</t>
  </si>
  <si>
    <t>候補21_薬品名</t>
  </si>
  <si>
    <t>候補21_行番号</t>
  </si>
  <si>
    <t>候補22_薬品名</t>
  </si>
  <si>
    <t>候補22_行番号</t>
  </si>
  <si>
    <t>候補23_薬品名</t>
  </si>
  <si>
    <t>候補23_行番号</t>
  </si>
  <si>
    <t>候補24_薬品名</t>
  </si>
  <si>
    <t>候補24_行番号</t>
  </si>
  <si>
    <t>候補25_薬品名</t>
  </si>
  <si>
    <t>候補25_行番号</t>
  </si>
  <si>
    <t>候補26_薬品名</t>
  </si>
  <si>
    <t>候補26_行番号</t>
  </si>
  <si>
    <t>候補27_薬品名</t>
  </si>
  <si>
    <t>候補27_行番号</t>
  </si>
  <si>
    <t>候補28_薬品名</t>
  </si>
  <si>
    <t>候補28_行番号</t>
  </si>
  <si>
    <t>候補29_薬品名</t>
  </si>
  <si>
    <t>候補29_行番号</t>
  </si>
  <si>
    <t>候補30_薬品名</t>
  </si>
  <si>
    <t>候補30_行番号</t>
  </si>
  <si>
    <t>候補31_薬品名</t>
  </si>
  <si>
    <t>候補31_行番号</t>
  </si>
  <si>
    <t>候補32_薬品名</t>
  </si>
  <si>
    <t>候補32_行番号</t>
  </si>
  <si>
    <t>候補33_薬品名</t>
  </si>
  <si>
    <t>候補33_行番号</t>
  </si>
  <si>
    <t>候補34_薬品名</t>
  </si>
  <si>
    <t>候補34_行番号</t>
  </si>
  <si>
    <t>候補35_薬品名</t>
  </si>
  <si>
    <t>候補35_行番号</t>
  </si>
  <si>
    <t>候補36_薬品名</t>
  </si>
  <si>
    <t>候補36_行番号</t>
  </si>
  <si>
    <t>候補37_薬品名</t>
  </si>
  <si>
    <t>候補37_行番号</t>
  </si>
  <si>
    <t>候補38_薬品名</t>
  </si>
  <si>
    <t>候補38_行番号</t>
  </si>
  <si>
    <t>候補39_薬品名</t>
  </si>
  <si>
    <t>候補39_行番号</t>
  </si>
  <si>
    <t>候補40_薬品名</t>
  </si>
  <si>
    <t>候補40_行番号</t>
  </si>
  <si>
    <t>００７　ツムラ　ハチミジオウガン</t>
  </si>
  <si>
    <t>薬価一致候補</t>
  </si>
  <si>
    <t>０１２　ツムラ　サイコカリュウコツボレイトウ</t>
  </si>
  <si>
    <t>０１６　ツムラ　ハンゲコウボクトウ</t>
  </si>
  <si>
    <t>０１７　ツムラ　ゴレイサン</t>
  </si>
  <si>
    <t>０１９　ツムラ　ショウセイリュウトウ</t>
  </si>
  <si>
    <t>０４３　ツムラ　リツクンシトウ</t>
  </si>
  <si>
    <t>０４８　ツムラ　ジュウゼンタイホトウ</t>
  </si>
  <si>
    <t>０５４　ツムラ　ヨクカンサン</t>
  </si>
  <si>
    <t>０６２　ツムラ　　ボウフウツウシヨウサン</t>
  </si>
  <si>
    <t>０６８　ツムラ　シャクヤクカンゾウトウ</t>
  </si>
  <si>
    <t>０８３　ツムラ　ヨクカンサンカチンピハンゲ</t>
  </si>
  <si>
    <t>１００　ツムラ　ダイケンチユウトウ</t>
  </si>
  <si>
    <t>１０８　ツムラ　ニンジンヨウエイトウ</t>
  </si>
  <si>
    <t>１１２　ツムラ　チョレイトウゴウシモットウ</t>
  </si>
  <si>
    <t>２５ｍｇアリナミン　Ｆ糖衣錠</t>
  </si>
  <si>
    <t>ＥＫ１１４　柴苓湯　　　　　　　　　　　</t>
  </si>
  <si>
    <t>ＥＫ１５　黄連解毒湯エキス細粒</t>
  </si>
  <si>
    <t>ＥＫ１９　小青竜湯エキス細粒</t>
  </si>
  <si>
    <t>不一致</t>
  </si>
  <si>
    <t>ＥＫ２４　加味逍遥散料エキス細粒</t>
  </si>
  <si>
    <t>ＥＫ４０　猪苓湯エキス細粒</t>
  </si>
  <si>
    <t>ＥＫ４１　補中益気湯エキス細粒</t>
  </si>
  <si>
    <t>ＥＰＬカプセル２５０ｍｇ　販売中止</t>
  </si>
  <si>
    <t>完全一致</t>
  </si>
  <si>
    <t>Ｔ７２　ヨクイニンエキス錠「コタロー」</t>
  </si>
  <si>
    <t>アウィクリ注　フレックスタッチ　総量３００単位</t>
  </si>
  <si>
    <t>アスコルビン酸注５００ｍｇ「イセイ」　</t>
  </si>
  <si>
    <t>アスコルビン酸注射液５００ｍｇ「トーワ」　　</t>
  </si>
  <si>
    <t>アスパラギン酸カリウム注　１０ＭＥＱキット「テルモ」</t>
  </si>
  <si>
    <t>アセサイド消毒液６％　８００ｍｌｘ２</t>
  </si>
  <si>
    <t>アドエア５００ディスカス
６０吸入用</t>
  </si>
  <si>
    <t>アトモキセチンカプセル１０ｍｇ　「ＶＴＲＳ」</t>
  </si>
  <si>
    <t>アトモキセチンカプセル１０ｍｇ　「サワイ」</t>
  </si>
  <si>
    <t>アトモキセチンカプセル４０ｍｇ　「ＶＴＲＳ」</t>
  </si>
  <si>
    <t>アトモキセチンカプセル４０ｍｇ　「サワイ」</t>
  </si>
  <si>
    <t>アネキセート注射液０．５ＭＧ</t>
  </si>
  <si>
    <t>アミノレバンＥＮ配合散　　　　　コーヒー味</t>
  </si>
  <si>
    <t>アルブミナー２５％静注１２．５ｇ／５０ｍｌ</t>
  </si>
  <si>
    <t>アレギサール点眼液０．１％　　　　販売中止</t>
  </si>
  <si>
    <t>アレビアチン錠１００ｍｇ</t>
  </si>
  <si>
    <t>イソプロパノール消毒液７０％　「ヨシダ」</t>
  </si>
  <si>
    <t>イントラリポス輸液２０％　　　　　　ソフトバッグ　１００ｍｌ</t>
  </si>
  <si>
    <t>ウインタミン細粒１０％　採用中止</t>
  </si>
  <si>
    <t>エピペン注射液０．３ｍｇ</t>
  </si>
  <si>
    <t>エビリファイ持続性水懸筋注用３００ｍｇ　シリンジ</t>
  </si>
  <si>
    <t>エビリファイ持続性水懸筋注用４００ｍｇ　シリンジ</t>
  </si>
  <si>
    <t>エビリファイ内用液０．１％（３ｍｌ）</t>
  </si>
  <si>
    <t>エビリファイ内用液０．１％（６ｍｌ）</t>
  </si>
  <si>
    <t>エフィナコナゾール爪外用液１０％「サワイ」　３．５６ｇ</t>
  </si>
  <si>
    <t>エブランチルカプセル１５ｍｇ「三和」</t>
  </si>
  <si>
    <t>オーグメンチン配合錠２５０ＲＳ（３７５ｍｇ）</t>
  </si>
  <si>
    <t>オキサロール軟膏２５μｇ／ｇ０．００２５％</t>
  </si>
  <si>
    <t>オランザピン錠２．５ｍｇ「ニプロ」　　</t>
  </si>
  <si>
    <t>キシロカイン注シリンジ０．５％　　</t>
  </si>
  <si>
    <t>キシロカイン注ポリアンプ０．５％</t>
  </si>
  <si>
    <t>キュバール１００エアゾール１５ｍｇ　　</t>
  </si>
  <si>
    <t>グリセリン浣腸液５０％「ムネ」　６０ｍｌ</t>
  </si>
  <si>
    <t>クレナフィン爪外用液１０％３．５６ｇ</t>
  </si>
  <si>
    <t>クロモグリク酸Ｎａ点眼液２％「ニットー」　</t>
  </si>
  <si>
    <t>ケトプロフェンパップ３０ｍｇ　「三和」　　１０ｘ１４ｃｍ</t>
  </si>
  <si>
    <t>コデインリン酸塩散１％「ホエイ」</t>
  </si>
  <si>
    <t>ジェニナック錠２００ＭＧ</t>
  </si>
  <si>
    <t>ジギラノゲン注０．４ｍｇ　０．０２％</t>
  </si>
  <si>
    <t>ジプレキサ　ザイディス錠１０ｍｇ</t>
  </si>
  <si>
    <t>ジプレキサ　ザイディス錠２．５ｍｇ</t>
  </si>
  <si>
    <t>ジプレキサ　ザイディス錠５ｍｇ</t>
  </si>
  <si>
    <t>シロスタゾールＯＤ錠１００ｍｇ「タカタ」　</t>
  </si>
  <si>
    <t>スワブスティック　（ヘキシジン）</t>
  </si>
  <si>
    <t>スワブスティック（ポビドンヨード）　　　Ｍサイズ</t>
  </si>
  <si>
    <t>セフトリアキソンＮａ静注１Ｇ「ニチイコウ」</t>
  </si>
  <si>
    <t>ゼプリオン水懸筋注１００ｍｇ　シリンジ</t>
  </si>
  <si>
    <t>ゼプリオン水懸筋注１５０ｍｇ　シリンジ</t>
  </si>
  <si>
    <t>ゾニサミド錠１００ＭＧ「アメル」</t>
  </si>
  <si>
    <t>ソルデム－１輸液　２００ｍｌ</t>
  </si>
  <si>
    <t>ソルデム１輸液　５００ｍｌ</t>
  </si>
  <si>
    <t>ダルベポエチン　アルファＢＳ注１２０μｇシリンジ「三和」</t>
  </si>
  <si>
    <t>ダルベポエチン　アルファＢＳ注３０μｇシリンジ「三和」</t>
  </si>
  <si>
    <t>ダルベポエチンアルファＢＳ注６０μｇシリンジ「三和」</t>
  </si>
  <si>
    <t>ダントリウム　カプセル　２５ＭＧ</t>
  </si>
  <si>
    <t>ダントリウム静注用２０ＭＧ</t>
  </si>
  <si>
    <t>タンニン酸アルブミン「ＶＴＲＳ」原末　　　</t>
  </si>
  <si>
    <t>チザニジン錠１ｍｇ「トーワ」　</t>
  </si>
  <si>
    <t>デカドロン錠０．５ｍｇ</t>
  </si>
  <si>
    <t>デカドロン注射液６．６ｍｇ</t>
  </si>
  <si>
    <t>テクスメテン　ユニバーサル　クリーム０．１％</t>
  </si>
  <si>
    <t>テリボン皮下注用５６．５μｇ　溶解液付</t>
  </si>
  <si>
    <t>テルビナフィン塩酸塩クリーム　１％「サワイ」</t>
  </si>
  <si>
    <t>トランサミンカプセル２５０ｍｇ　　　　　　　　</t>
  </si>
  <si>
    <t>トリアゾラム錠０．１２５ｍｇ「ＣＨ」　　採用中止</t>
  </si>
  <si>
    <t>トリアゾラム錠０．２５ｍｇ「ＣＨ」　　　採用中止</t>
  </si>
  <si>
    <t>トリアゾラム錠０．２５ｍｇ「日医工」　　　　　　　　</t>
  </si>
  <si>
    <t>トリヘキシフェニジル塩酸塩錠２ｍｇ「ＮＩＧ」　</t>
  </si>
  <si>
    <t>トレドミン錠１５ｍｇ　　　　　　　</t>
  </si>
  <si>
    <t>トレドミン錠２５ｍｇ　　　　　　　</t>
  </si>
  <si>
    <t>ニコランジル錠５ｍｇ「トーワ」　　　　　　　　　</t>
  </si>
  <si>
    <t>ニューモバックスＮＰシリンジ</t>
  </si>
  <si>
    <t>ネイリンカプセル１００ｍｇ</t>
  </si>
  <si>
    <t>ネオファーゲン静注２０ｍｌ</t>
  </si>
  <si>
    <t>ノルアドリナリン注１ｍｇ</t>
  </si>
  <si>
    <t>バナン錠１００ｍｇ（第一三共）</t>
  </si>
  <si>
    <t>バルプロ酸ＮＡ徐放顆粒４０％「フジナガ」</t>
  </si>
  <si>
    <t>ハロペリドール細粒１％「ヨシトミ」　　　　　　　</t>
  </si>
  <si>
    <t>ハロペリドール錠０．７５ｍｇ「アメル」　　　　　　</t>
  </si>
  <si>
    <t>ハロペリドール錠１．５ｍｇ「アメル」　　　　　　　</t>
  </si>
  <si>
    <t>パントール注射液５００ＭＧ</t>
  </si>
  <si>
    <t>ピオグリダゾンＯＤ錠１５ｍｇ「トーワ」</t>
  </si>
  <si>
    <t>ビムパット錠５０ｍｇ　採用中止</t>
  </si>
  <si>
    <t>ヒューマリンＲ注Ｕ１００単位／ｍｌ　１０ｍｌ</t>
  </si>
  <si>
    <t>ヒューマリンＲ注ミリオペン　３００単位</t>
  </si>
  <si>
    <t>ヒューマログミックス５０注ミリオペン　３００単位</t>
  </si>
  <si>
    <t>ピューラックス６％</t>
  </si>
  <si>
    <t>ヒルドイドソフト軟膏　０．３％</t>
  </si>
  <si>
    <t>フェノバルビタール散１０％
「ホエイ」</t>
  </si>
  <si>
    <t>ブスコパン注２０ｍｇ　２％</t>
  </si>
  <si>
    <t>ブドウ糖注２０％ＰＬ「フソー」　　</t>
  </si>
  <si>
    <t>ブドウ糖注５％ＰＬ「フソー」２０ｍｌ</t>
  </si>
  <si>
    <t>プラリア皮下注６０ｍｇシリンジ</t>
  </si>
  <si>
    <t>プレドニゾロン錠５ｍｇ「ＶＴＲＳ」　　　　　</t>
  </si>
  <si>
    <t>フロセミド注２０ｍｇ「ＮＩＧ」</t>
  </si>
  <si>
    <t>プロピベリン塩酸塩錠１０ｍｇ「ＮＩＧ」　</t>
  </si>
  <si>
    <t>ブロムヘキシン塩酸塩吸入液０．２％「タイヨー」</t>
  </si>
  <si>
    <t>ベオーパ錠５０ｍｇ</t>
  </si>
  <si>
    <t>ベタメタゾン吉草酸エステルロ－ション０．１２％「イワキ」</t>
  </si>
  <si>
    <t>ヘパリンＮＡロック用１０単位／ｍｌ「オーツカ」　１００単位</t>
  </si>
  <si>
    <t>ヘパリンＮａ注５千単位／５ｍｌ「モチダ」</t>
  </si>
  <si>
    <t>ヘパリン類似物質外用泡状スプレー０．３％「日本臓器」　販売中止</t>
  </si>
  <si>
    <t>ヘパリン類似物質油性クリーム０．３％「ニチイコウ」</t>
  </si>
  <si>
    <t>ヘルベッサー錠３０　　　　　</t>
  </si>
  <si>
    <t>ペンタサ顆粒９４％　５００ｍｇ含有</t>
  </si>
  <si>
    <t>ホーリンＶ膣用錠１ｍｇ</t>
  </si>
  <si>
    <t>ボグリボーズＯＤ錠０．２ｍｇ　「トーワ」</t>
  </si>
  <si>
    <t>ボグリボーズＯＤ錠０．２ｍｇ「トーワ」</t>
  </si>
  <si>
    <t>ボスミン注１ｍｇ　０．１％</t>
  </si>
  <si>
    <t>ポタコールＲ輸液　２５０ｍｌ</t>
  </si>
  <si>
    <t>ポタコールＲ輸液　５００ｍｌ</t>
  </si>
  <si>
    <t>ポビドンヨード液１０％　　　綿球２０ケンエー</t>
  </si>
  <si>
    <t>ボルズイ錠５ｍｇ</t>
  </si>
  <si>
    <t>メイロン静注７％　プラアンプル</t>
  </si>
  <si>
    <t>メプチンエア－１０μｇ吸入１００回　　０．０１４３％</t>
  </si>
  <si>
    <t>モビコール配合内用剤ＬＤ（１）　　　６．８５２３ｇ／１包</t>
  </si>
  <si>
    <t>ラコールＮＦ配合経腸液（コーヒー）</t>
  </si>
  <si>
    <t>ラコールＮＦ配合経腸液（ミルク）</t>
  </si>
  <si>
    <t>ラジカット内用懸濁液２．１％　　　３５ｍｌ</t>
  </si>
  <si>
    <t>ラジカット内用懸濁液２．１％　　　５０ｍｌ</t>
  </si>
  <si>
    <t>ラピアクタ点滴静注バッグ３００ｍｇ</t>
  </si>
  <si>
    <t>ランタスＸＲ注ソロスター４５０単位</t>
  </si>
  <si>
    <t>ランタス注ソロスター３００単位</t>
  </si>
  <si>
    <t>リクラスト点滴静注液５ｍｇ</t>
  </si>
  <si>
    <t>リスパダールコンスタ筋注用２５ｍｇ</t>
  </si>
  <si>
    <t>リスパダールコンスタ筋注用５０ｍｇ</t>
  </si>
  <si>
    <t>リスパダール内用液　１ｍｇ／ｍｌ（３０ｍｌ瓶）　　　</t>
  </si>
  <si>
    <t>リスパダール内用液（１ｍｇ／ｍｌ）０．５ｍｌ</t>
  </si>
  <si>
    <t>リスパダール内用液１ｍｇ／ｍｌ　　（１ｍｌ）　　　　</t>
  </si>
  <si>
    <t>リスペリドン内用液分包０．５ｍｇ「アメル」０．５ｍｌ</t>
  </si>
  <si>
    <t>リスペリドン内用液分包１ｍｇ「アメル」　１ｍｌ</t>
  </si>
  <si>
    <t>リバスチグミンテープ１３．５ｍｇ「トーワ」　</t>
  </si>
  <si>
    <t>リバスチグミンテープ１８ｍｇ「トーワ」　</t>
  </si>
  <si>
    <t>リバスチグミンテープ９ｍｇ「トーワ」　</t>
  </si>
  <si>
    <t>リマプロスト　アルファデクス錠５μｇ「サワイ」</t>
  </si>
  <si>
    <t>リンデロン－Ｖ　クリーム０．１２％</t>
  </si>
  <si>
    <t>リンデロン懸濁注２．５ｍｇ</t>
  </si>
  <si>
    <t>リンデロン点眼点耳点鼻液０．１％</t>
  </si>
  <si>
    <t>レボフロキサシン点滴静注バッグ５００ｍｇ／１００ｍｌ「ＤＳＥＰ」</t>
  </si>
  <si>
    <t>ロイコボリン注３ｍｇ</t>
  </si>
  <si>
    <t>ロラメット錠１．０（アスカ）</t>
  </si>
  <si>
    <t>ワゴスチグミン注　０．５ｍｇ</t>
  </si>
  <si>
    <t>ワンパル２号輸液（１）</t>
  </si>
  <si>
    <t>ワンパル２号輸液１２００ｍｌ</t>
  </si>
  <si>
    <t>逆性石ケン液１０％「ヨシダ」</t>
  </si>
  <si>
    <t>生食注シリンジ「ＮＰ」中口１０ｍｌ</t>
  </si>
  <si>
    <t>生食溶解液キットＨ（１）</t>
  </si>
  <si>
    <t>生理食塩液「ＶＴＲＳ」１００ｍｌ</t>
  </si>
  <si>
    <t>生理食塩液「ＶＴＲＳ」２０ｍｌ</t>
  </si>
  <si>
    <t>注射用水ＰＬ「フソー」１００ｍｌ（スタンタフル）</t>
  </si>
  <si>
    <t>注射用水ＰＬ「フソー」２０ｍｌ（スノープル）</t>
  </si>
  <si>
    <t>候補列番</t>
    <rPh sb="0" eb="2">
      <t>コウホ</t>
    </rPh>
    <rPh sb="2" eb="4">
      <t>レツバン</t>
    </rPh>
    <phoneticPr fontId="2"/>
  </si>
  <si>
    <t>薬価一致</t>
    <rPh sb="0" eb="4">
      <t>ヤッカイッチ</t>
    </rPh>
    <phoneticPr fontId="2"/>
  </si>
  <si>
    <t>マスタと完全一致</t>
    <rPh sb="4" eb="6">
      <t>カンゼン</t>
    </rPh>
    <rPh sb="6" eb="8">
      <t>イッチ</t>
    </rPh>
    <phoneticPr fontId="2"/>
  </si>
  <si>
    <t>マスタ名</t>
    <rPh sb="3" eb="4">
      <t>メイ</t>
    </rPh>
    <phoneticPr fontId="2"/>
  </si>
  <si>
    <t>品名</t>
    <rPh sb="0" eb="2">
      <t>ヒンメイ</t>
    </rPh>
    <phoneticPr fontId="2"/>
  </si>
  <si>
    <t>No</t>
    <phoneticPr fontId="2"/>
  </si>
  <si>
    <t>薬品名</t>
    <rPh sb="0" eb="3">
      <t>ヤクヒンメイ</t>
    </rPh>
    <phoneticPr fontId="2"/>
  </si>
  <si>
    <t>毒劇区分</t>
    <rPh sb="0" eb="2">
      <t>ドクゲキ</t>
    </rPh>
    <rPh sb="2" eb="4">
      <t>クブン</t>
    </rPh>
    <phoneticPr fontId="2"/>
  </si>
  <si>
    <t>分類</t>
    <rPh sb="0" eb="2">
      <t>ブンルイ</t>
    </rPh>
    <phoneticPr fontId="2"/>
  </si>
  <si>
    <t>採用０（非採用）はいらない</t>
    <rPh sb="0" eb="2">
      <t>サイヨウ</t>
    </rPh>
    <rPh sb="4" eb="5">
      <t>ヒ</t>
    </rPh>
    <rPh sb="5" eb="7">
      <t>サイヨウ</t>
    </rPh>
    <phoneticPr fontId="2"/>
  </si>
  <si>
    <t>採用２（臨時採用薬）で1グループ</t>
    <rPh sb="0" eb="2">
      <t>サイヨウ</t>
    </rPh>
    <rPh sb="4" eb="9">
      <t>リンジサイヨウヤク</t>
    </rPh>
    <phoneticPr fontId="2"/>
  </si>
  <si>
    <t>採用１（採用薬）</t>
    <rPh sb="0" eb="2">
      <t>サイヨウ</t>
    </rPh>
    <rPh sb="4" eb="7">
      <t>サイヨウヤク</t>
    </rPh>
    <phoneticPr fontId="2"/>
  </si>
  <si>
    <t>散剤</t>
    <rPh sb="0" eb="2">
      <t>サンザイ</t>
    </rPh>
    <phoneticPr fontId="2"/>
  </si>
  <si>
    <t>錠剤</t>
    <rPh sb="0" eb="2">
      <t>ジョウザイ</t>
    </rPh>
    <phoneticPr fontId="2"/>
  </si>
  <si>
    <t>注射</t>
    <rPh sb="0" eb="2">
      <t>チュウシャ</t>
    </rPh>
    <phoneticPr fontId="2"/>
  </si>
  <si>
    <t>点眼</t>
  </si>
  <si>
    <t>点鼻</t>
  </si>
  <si>
    <t>外用剤</t>
  </si>
  <si>
    <t>吸入</t>
  </si>
  <si>
    <t>貼付薬</t>
  </si>
  <si>
    <t>no</t>
    <phoneticPr fontId="2"/>
  </si>
  <si>
    <t>2025年度卸</t>
  </si>
  <si>
    <t>2025年度薬価</t>
  </si>
  <si>
    <t>2025年納入価格</t>
  </si>
  <si>
    <t>チェック</t>
    <phoneticPr fontId="2"/>
  </si>
  <si>
    <t>棚卸</t>
    <rPh sb="0" eb="2">
      <t>タナオロシ</t>
    </rPh>
    <phoneticPr fontId="2"/>
  </si>
  <si>
    <t>マスタ</t>
    <phoneticPr fontId="2"/>
  </si>
  <si>
    <t>棚</t>
    <rPh sb="0" eb="1">
      <t>タナ</t>
    </rPh>
    <phoneticPr fontId="2"/>
  </si>
  <si>
    <t>非採用</t>
    <rPh sb="0" eb="3">
      <t>ヒサイヨウ</t>
    </rPh>
    <phoneticPr fontId="2"/>
  </si>
  <si>
    <t>包装形態</t>
    <rPh sb="0" eb="2">
      <t>ホウソウ</t>
    </rPh>
    <rPh sb="2" eb="4">
      <t>ケイタイ</t>
    </rPh>
    <phoneticPr fontId="2"/>
  </si>
  <si>
    <t>容量</t>
    <rPh sb="0" eb="2">
      <t>ヨウリョウ</t>
    </rPh>
    <phoneticPr fontId="2"/>
  </si>
  <si>
    <t>ルボックス錠２５</t>
  </si>
  <si>
    <t>クレナフィン爪外用液１０％</t>
  </si>
  <si>
    <t>ビムパット錠５０ｍｇ</t>
  </si>
  <si>
    <t>非採用</t>
    <rPh sb="0" eb="3">
      <t>ヒサイヨウ</t>
    </rPh>
    <phoneticPr fontId="2"/>
  </si>
  <si>
    <t>棚</t>
    <rPh sb="0" eb="1">
      <t>タナ</t>
    </rPh>
    <phoneticPr fontId="2"/>
  </si>
  <si>
    <t>調剤棚</t>
    <phoneticPr fontId="2"/>
  </si>
  <si>
    <t>散薬調剤台</t>
    <phoneticPr fontId="2"/>
  </si>
  <si>
    <t>外用.臨時.散薬ヒート</t>
    <phoneticPr fontId="2"/>
  </si>
  <si>
    <t>漢方薬</t>
    <phoneticPr fontId="2"/>
  </si>
  <si>
    <t>普通薬バラ</t>
    <phoneticPr fontId="2"/>
  </si>
  <si>
    <t>劇薬バラ</t>
    <phoneticPr fontId="2"/>
  </si>
  <si>
    <t>軟膏</t>
    <phoneticPr fontId="2"/>
  </si>
  <si>
    <t>抗生剤.小輸液</t>
    <phoneticPr fontId="2"/>
  </si>
  <si>
    <t>注射</t>
    <phoneticPr fontId="2"/>
  </si>
  <si>
    <t>輸液</t>
    <phoneticPr fontId="2"/>
  </si>
  <si>
    <t>冷蔵庫</t>
    <phoneticPr fontId="2"/>
  </si>
  <si>
    <t>湿布</t>
    <phoneticPr fontId="2"/>
  </si>
  <si>
    <t>液剤瓶</t>
    <phoneticPr fontId="2"/>
  </si>
  <si>
    <t>グリセリン浣腸</t>
    <phoneticPr fontId="2"/>
  </si>
  <si>
    <t>不良在庫</t>
    <rPh sb="0" eb="4">
      <t>フリョウザイコ</t>
    </rPh>
    <phoneticPr fontId="2"/>
  </si>
  <si>
    <t>棚場所</t>
    <rPh sb="0" eb="1">
      <t>タナ</t>
    </rPh>
    <rPh sb="1" eb="3">
      <t>バショ</t>
    </rPh>
    <phoneticPr fontId="2"/>
  </si>
  <si>
    <t>フロセミド細粒４％「EMEC」</t>
    <phoneticPr fontId="2"/>
  </si>
  <si>
    <t>フェノバルビタール散10％「ホエイ」</t>
    <phoneticPr fontId="2"/>
  </si>
  <si>
    <t>アジルバ錠１０ｍｇ</t>
  </si>
  <si>
    <t>アスコルビン酸注射液５００ｍｇ「日医工」</t>
  </si>
  <si>
    <t>アスコルビン酸注射液５００ｍｇ「トーワ」</t>
  </si>
  <si>
    <t>アゾセミド錠３０ｍｇ「ＪＧ」</t>
  </si>
  <si>
    <t>アトモキセチンカプセル１０ｍｇ「アメル」</t>
  </si>
  <si>
    <t>アトモキセチンカプセル４０ｍｇ「サワイ」</t>
  </si>
  <si>
    <t>アトモキセチンカプセル４０ｍｇ「アメル」</t>
  </si>
  <si>
    <t>アナフラニール錠２５ｍｇ</t>
  </si>
  <si>
    <t>アリピプラゾール散１％「ヨシトミ」</t>
  </si>
  <si>
    <t>イーケプラ錠２５０ｍｇ</t>
  </si>
  <si>
    <t>イスコチン錠１００ｍｇ</t>
  </si>
  <si>
    <t>イスコチン注１００ｍｇ</t>
  </si>
  <si>
    <t>イノラス配合経腸用液</t>
  </si>
  <si>
    <t>インチュニブ錠３ｍｇ</t>
  </si>
  <si>
    <t>インテバン軟膏１％</t>
  </si>
  <si>
    <t>ウインタミン細粒（１０％）</t>
  </si>
  <si>
    <t>ウレパールクリーム１０％</t>
  </si>
  <si>
    <t>エサンブトール錠２５０ｍｇ</t>
  </si>
  <si>
    <t>エトドラク錠２００ｍｇ「タイヨー」</t>
  </si>
  <si>
    <t>エビプロスタット配合錠ＤＢ</t>
  </si>
  <si>
    <t>エポジン注シリンジ３０００</t>
  </si>
  <si>
    <t>オランザピンＯＤ錠１０ｍｇ「ヨシトミ」</t>
  </si>
  <si>
    <t>オランザピン細粒１％「ヨシトミ」</t>
  </si>
  <si>
    <t>オランザピン細粒１％「ＮＰ」</t>
  </si>
  <si>
    <t>オルセノン軟膏０．２５％</t>
  </si>
  <si>
    <t>オロパタジン塩酸塩錠５ｍｇ「トーワ」</t>
  </si>
  <si>
    <t>ガスコン錠４０ｍｇ</t>
  </si>
  <si>
    <t>カルビスケン錠５ｍｇ</t>
  </si>
  <si>
    <t>カルベジロール錠１０ｍｇ「サワイ」</t>
  </si>
  <si>
    <t>キシロカインビスカス２％</t>
  </si>
  <si>
    <t>グリメピリド錠１ｍｇ「トーワ」</t>
  </si>
  <si>
    <t>クレミン錠２５ｍｇ</t>
  </si>
  <si>
    <t>コデインリン酸塩散１％「フソー」</t>
  </si>
  <si>
    <t>コムタン錠１００ｍｇ</t>
  </si>
  <si>
    <t>サアミオン錠５ｍｇ</t>
  </si>
  <si>
    <t>サノレックス錠０．５ｍｇ</t>
  </si>
  <si>
    <t>ジフルカン静注液５０ｍｇ</t>
  </si>
  <si>
    <t>ジフルカン静注液１００ｍｇ</t>
  </si>
  <si>
    <t>シロスタゾール錠１００ｍｇ「トーワ」</t>
  </si>
  <si>
    <t>シロスタゾールＯＤ錠１００ｍｇ「トーワ」</t>
  </si>
  <si>
    <t>生食注シリンジ「オーツカ」１０ｍＬ</t>
  </si>
  <si>
    <t>ゼチーア錠１０ｍｇ</t>
  </si>
  <si>
    <t>セリンクロ錠１０ｍｇ</t>
  </si>
  <si>
    <t>セルシン注射液１０ｍｇ</t>
  </si>
  <si>
    <t>センノシド錠１２ｍｇ「トーワ」</t>
  </si>
  <si>
    <t>センノシド顆粒８％「日医工」</t>
  </si>
  <si>
    <t>ソタコール錠８０ｍｇ</t>
  </si>
  <si>
    <t>ゾテピン錠５０ｍｇ「ヨシトミ」</t>
  </si>
  <si>
    <t>ゾテピン細粒５０％「ヨシトミ」</t>
  </si>
  <si>
    <t>ダイアモックス錠２５０ｍｇ</t>
  </si>
  <si>
    <t>タモキシフェン錠２０ｍｇ「サワイ」</t>
  </si>
  <si>
    <t>チアプリド錠２５ｍｇ「ＪＧ」</t>
  </si>
  <si>
    <t>チアプリド錠５０ｍｇ「ＪＧ」</t>
  </si>
  <si>
    <t>チアプリド細粒１０％「ＪＧ」</t>
  </si>
  <si>
    <t>デタントール０．０１％点眼液</t>
  </si>
  <si>
    <t>デパケンシロップ５％</t>
  </si>
  <si>
    <t>デパス錠０．５ｍｇ</t>
  </si>
  <si>
    <t>デュオトラバ配合点眼液</t>
  </si>
  <si>
    <t>テルビナフィン塩酸塩クリーム１％「イワキ」</t>
  </si>
  <si>
    <t>テルビナフィン塩酸塩外用液１％「イワキ」</t>
  </si>
  <si>
    <t>テルビナフィン塩酸塩外用液１％「Ｆ」</t>
  </si>
  <si>
    <t>トラマールＯＤ錠５０ｍｇ</t>
  </si>
  <si>
    <t>トリアゾラム錠０．２５ｍｇ「テバ」</t>
  </si>
  <si>
    <t>トリアゾラム錠０．２５ｍｇ「ＣＨ」</t>
  </si>
  <si>
    <t>トロペロン錠３ｍｇ</t>
  </si>
  <si>
    <t>トロペロン細粒１％</t>
  </si>
  <si>
    <t>ドンペリドン錠１０ｍｇ「トーワ」</t>
  </si>
  <si>
    <t>ニコランジル錠５ｍｇ「サワイ」</t>
  </si>
  <si>
    <t>ニプラジロールＰＦ点眼液０．２５％「日点」</t>
  </si>
  <si>
    <t>ネスプ注射液４０μｇプラシリンジ</t>
  </si>
  <si>
    <t>ネスプ注射液１２０μｇプラシリンジ</t>
  </si>
  <si>
    <t>ハイパジールコーワ点眼液０．２５％</t>
  </si>
  <si>
    <t>バラクルード錠０．５ｍｇ</t>
  </si>
  <si>
    <t>ハロペリドール錠１ｍｇ「タカタ」</t>
  </si>
  <si>
    <t>ピオグリタゾンＯＤ錠１５ｍｇ「トーワ」</t>
  </si>
  <si>
    <t>ビカルタミド錠８０ｍｇ「ＶＴＲＳ」</t>
  </si>
  <si>
    <t>ビソルボン注４ｍｇ</t>
  </si>
  <si>
    <t>ビソルボン吸入液０．２％</t>
  </si>
  <si>
    <t>ヒベルナ糖衣錠５ｍｇ</t>
  </si>
  <si>
    <t>ビムパット点滴静注２００ｍｇ</t>
  </si>
  <si>
    <t>ヒューマログミックス２５注ミリオペン</t>
  </si>
  <si>
    <t>ファモチジン散１０％「サワイ」</t>
  </si>
  <si>
    <t>ファモチジン注射用２０ｍｇ「オーハラ」</t>
  </si>
  <si>
    <t>フェロミア顆粒８．３％</t>
  </si>
  <si>
    <t>ブスコパン錠１０ｍｇ</t>
  </si>
  <si>
    <t>ブドウ糖注２０％ＰＬ「フソー」</t>
  </si>
  <si>
    <t>プラザキサカプセル１１０ｍｇ</t>
  </si>
  <si>
    <t>プラリア皮下注６０ｍｇシリンジ（用時購入）</t>
  </si>
  <si>
    <t>プロタノールＳ錠１５ｍｇ</t>
  </si>
  <si>
    <t>ブロチゾラム錠０．２５ｍｇ「トーワ」</t>
  </si>
  <si>
    <t>プロトピック軟膏０．１％</t>
  </si>
  <si>
    <t>ペルサンチン錠２５ｍｇ</t>
  </si>
  <si>
    <t>ペルジピン注射液２ｍｇ</t>
  </si>
  <si>
    <t>ポビドンヨード外用液１０％「ＶＴＲＳ」</t>
  </si>
  <si>
    <t>ホーリット錠２０ｍｇ</t>
  </si>
  <si>
    <t>マーデュオックス軟膏</t>
  </si>
  <si>
    <t>メネシット配合錠１００</t>
  </si>
  <si>
    <t>メロペン点滴用バイアル０．５ｇ</t>
  </si>
  <si>
    <t>ユービット錠１００ｍｇ</t>
  </si>
  <si>
    <t>リアルダ錠１２００ｍｇ</t>
  </si>
  <si>
    <t>リパクレオンカプセル１５０ｍｇ</t>
  </si>
  <si>
    <t>リバーロキサバンＯＤ錠１０ｍｇ「トーワ」</t>
  </si>
  <si>
    <t>硫酸ストレプトマイシン注射用１ｇ「明治」</t>
  </si>
  <si>
    <t>ルジオミール錠２５ｍｇ</t>
  </si>
  <si>
    <t>レベチラセタム錠２５０ｍｇ「明治」</t>
  </si>
  <si>
    <t>レボトミン錠５ｍｇ</t>
  </si>
  <si>
    <t>レボトミン錠２５ｍｇ</t>
  </si>
  <si>
    <t>レボトミン錠５０ｍｇ</t>
  </si>
  <si>
    <t>レボトミン顆粒１０％</t>
  </si>
  <si>
    <t>ロピニロール徐放錠２ｍｇ「サワイ」</t>
  </si>
  <si>
    <t>非採用</t>
    <rPh sb="0" eb="3">
      <t>ヒサイヨウ</t>
    </rPh>
    <phoneticPr fontId="2"/>
  </si>
  <si>
    <t>袋当り
重量</t>
    <rPh sb="0" eb="2">
      <t>フクロア</t>
    </rPh>
    <rPh sb="4" eb="6">
      <t>ジュウリョウ</t>
    </rPh>
    <phoneticPr fontId="2"/>
  </si>
  <si>
    <t>棚番</t>
    <rPh sb="0" eb="1">
      <t>タナ</t>
    </rPh>
    <rPh sb="1" eb="2">
      <t>バン</t>
    </rPh>
    <phoneticPr fontId="2"/>
  </si>
  <si>
    <t>調剤棚　＆　普通薬バラ</t>
    <rPh sb="6" eb="8">
      <t>フツウ</t>
    </rPh>
    <rPh sb="8" eb="9">
      <t>ヤク</t>
    </rPh>
    <phoneticPr fontId="2"/>
  </si>
  <si>
    <t>調剤棚　＆　劇薬バラ</t>
    <rPh sb="0" eb="3">
      <t>チョウザイタナ</t>
    </rPh>
    <rPh sb="6" eb="8">
      <t>ゲキヤク</t>
    </rPh>
    <phoneticPr fontId="2"/>
  </si>
  <si>
    <t>薬価単位</t>
    <rPh sb="0" eb="4">
      <t>ヤッカタンイ</t>
    </rPh>
    <phoneticPr fontId="2"/>
  </si>
  <si>
    <t>Excelシート</t>
    <phoneticPr fontId="2"/>
  </si>
  <si>
    <t>在庫数</t>
    <rPh sb="0" eb="3">
      <t>ザイコスウ</t>
    </rPh>
    <phoneticPr fontId="2"/>
  </si>
  <si>
    <t>場所</t>
    <rPh sb="0" eb="2">
      <t>バショ</t>
    </rPh>
    <phoneticPr fontId="2"/>
  </si>
  <si>
    <t>場所番号</t>
    <rPh sb="0" eb="4">
      <t>バショバンゴウ</t>
    </rPh>
    <phoneticPr fontId="2"/>
  </si>
  <si>
    <t>PTP</t>
    <phoneticPr fontId="2"/>
  </si>
  <si>
    <t>バラ</t>
    <phoneticPr fontId="2"/>
  </si>
  <si>
    <t>合計</t>
    <rPh sb="0" eb="2">
      <t>ゴウケイ</t>
    </rPh>
    <phoneticPr fontId="2"/>
  </si>
  <si>
    <t>数量</t>
    <rPh sb="0" eb="2">
      <t>スウリョウ</t>
    </rPh>
    <phoneticPr fontId="2"/>
  </si>
  <si>
    <t>マスタNo</t>
    <phoneticPr fontId="2"/>
  </si>
  <si>
    <t>ソートキー</t>
    <phoneticPr fontId="2"/>
  </si>
  <si>
    <t>数量</t>
    <rPh sb="0" eb="2">
      <t>スウリョウ</t>
    </rPh>
    <phoneticPr fontId="2"/>
  </si>
  <si>
    <t>外用</t>
    <phoneticPr fontId="2"/>
  </si>
  <si>
    <t>非採用</t>
    <rPh sb="0" eb="3">
      <t>ヒサイヨウ</t>
    </rPh>
    <phoneticPr fontId="2"/>
  </si>
  <si>
    <t>処置薬</t>
    <rPh sb="0" eb="3">
      <t>ショチヤク</t>
    </rPh>
    <phoneticPr fontId="2"/>
  </si>
  <si>
    <t>処置薬</t>
    <rPh sb="0" eb="3">
      <t>ショチヤク</t>
    </rPh>
    <phoneticPr fontId="2"/>
  </si>
  <si>
    <t>非採用/処置薬</t>
    <rPh sb="0" eb="3">
      <t>ヒサイヨウ</t>
    </rPh>
    <rPh sb="4" eb="7">
      <t>ショチヤク</t>
    </rPh>
    <phoneticPr fontId="2"/>
  </si>
  <si>
    <t>ﾃﾉﾀ001</t>
  </si>
  <si>
    <t>ﾃﾞﾉﾀ</t>
  </si>
  <si>
    <t>ﾃﾞﾉﾀｽﾁｭｱﾌﾞﾙﾊｲｺﾞｳｼﾞｮｳ</t>
  </si>
  <si>
    <t>アウィクリ注 フレックスタッチ 総量３００単位</t>
  </si>
  <si>
    <t>アジルバ錠２０ｍｇ</t>
  </si>
  <si>
    <t>アズノールＳＴ錠口腔用５ｍｇ</t>
  </si>
  <si>
    <t>アズノール錠２ｍｇ</t>
  </si>
  <si>
    <t>アズレン点眼液わかもと</t>
  </si>
  <si>
    <t>アトルバスタチン錠１０ｍｇ「Ｍｅ」</t>
  </si>
  <si>
    <t>アナストロゾール錠１ｍｇ「ＮＫ」</t>
  </si>
  <si>
    <t>アフタッチ口腔用貼付剤２５μｇ</t>
  </si>
  <si>
    <t>アムロジピンＯＤ錠２．５ｍｇ「あすか」</t>
  </si>
  <si>
    <t>アラミスト点鼻液２７．５μｇ５６噴霧用</t>
  </si>
  <si>
    <t>アリセプトＤ錠５ｍｇ</t>
  </si>
  <si>
    <t>アリピプラゾールＯＤ錠３ｍｇ「ヨシトミ」</t>
  </si>
  <si>
    <t>アリピプラゾール内用液分包３ｍｇ「ニプロ」</t>
  </si>
  <si>
    <t>アリピプラゾール内用液分包６ｍｇ「ニプロ」</t>
  </si>
  <si>
    <t>アリピプラゾールＯＤ錠６ｍｇ「ヨシトミ」</t>
  </si>
  <si>
    <t>アリピプラゾールＯＤ錠１２ｍｇ「ヨシトミ」</t>
  </si>
  <si>
    <t>アルサルミン液</t>
  </si>
  <si>
    <t>アルファカルシドールカプセル０．５μｇ「サワイ」</t>
  </si>
  <si>
    <t>アレギサール点眼液０．１％</t>
  </si>
  <si>
    <t>アレンドロン酸点滴静注バッグ９００μｇ「ＨＫ」</t>
  </si>
  <si>
    <t>アンヒバ坐剤小児用２００ｍｇ</t>
  </si>
  <si>
    <t>イグザレルト錠１０ｍｇ</t>
  </si>
  <si>
    <t>イグザレルトＯＤ錠１０ｍｇ</t>
  </si>
  <si>
    <t>イーケプラドライシロップ５０％</t>
  </si>
  <si>
    <t>イーケプラ点滴静注５００ｍｇ</t>
  </si>
  <si>
    <t>イルベサルタン錠５０ｍｇ「ニプロ」</t>
  </si>
  <si>
    <t>エチゾラム細粒１％「ＪＧ」</t>
  </si>
  <si>
    <t>エナラプリルマレイン酸塩錠５ｍｇ「日新」</t>
  </si>
  <si>
    <t>エネフリード輸液</t>
  </si>
  <si>
    <t>エバステル錠５ｍｇ</t>
  </si>
  <si>
    <t>エバスチンＯＤ錠５ｍｇ「杏林」</t>
  </si>
  <si>
    <t>エピナスチン塩酸塩錠２０ｍｇ「ＪＧ」</t>
  </si>
  <si>
    <t>エビリファイ錠１ｍｇ</t>
  </si>
  <si>
    <t>エビリファイ錠３ｍｇ</t>
  </si>
  <si>
    <t>エビリファイ錠６ｍｇ</t>
  </si>
  <si>
    <t>エビリファイ散１％</t>
  </si>
  <si>
    <t>エビリファイ錠１２ｍｇ</t>
  </si>
  <si>
    <t>エリスロシンドライシロップＷ２０％</t>
  </si>
  <si>
    <t>オゼックス錠１５０</t>
  </si>
  <si>
    <t>オテズラ錠１０ｍｇ</t>
  </si>
  <si>
    <t>オテズラ錠２０ｍｇ</t>
  </si>
  <si>
    <t>オテズラ錠ｽﾀｰﾀｰﾊﾟｯｸ</t>
  </si>
  <si>
    <t>オランザピン錠２．５ｍｇ「ヨシトミ」</t>
  </si>
  <si>
    <t>オランザピンＯＤ錠５ｍｇ「ヨシトミ」</t>
  </si>
  <si>
    <t>オランザピンＯＤ錠１０ｍｇ「ＮＰ」</t>
  </si>
  <si>
    <t>オランザピンＯＤ錠５ｍｇ「ＮＰ」</t>
  </si>
  <si>
    <t>オランザピン錠２．５ｍｇ「ＮＰ」</t>
  </si>
  <si>
    <t>オランザピンＯＤ錠２．５ｍｇ「ニプロ」</t>
  </si>
  <si>
    <t>オンジェンティス錠２５ｍｇ</t>
  </si>
  <si>
    <t>ガスモチン散１％</t>
  </si>
  <si>
    <t>カタプレス錠７５μｇ</t>
  </si>
  <si>
    <t>ガバペン錠２００ｍｇ</t>
  </si>
  <si>
    <t>ガランタミンＯＤ錠４ｍｇ「アメル」</t>
  </si>
  <si>
    <t>ガランタミンＯＤ錠１２ｍｇ「アメル」</t>
  </si>
  <si>
    <t>球形吸着炭細粒「マイラン」</t>
  </si>
  <si>
    <t>空包</t>
  </si>
  <si>
    <t>クラシエ小青竜湯エキス細粒</t>
  </si>
  <si>
    <t>クラシエ加味帰脾湯エキス細粒</t>
  </si>
  <si>
    <t>クラシエ人参養栄湯エキス細粒</t>
  </si>
  <si>
    <t>グリファーゲン静注２０ｍＬ</t>
  </si>
  <si>
    <t>クリンダマイシンリン酸エステル注３００ｍｇ「トーワ」</t>
  </si>
  <si>
    <t>クリンダマイシンリン酸エステル注射液６００ｍｇ「サワイ」</t>
  </si>
  <si>
    <t>クロピドグレル錠２５ｍｇ「トーワ」</t>
  </si>
  <si>
    <t>クロピドグレル錠７５ｍｇ「トーワ」</t>
  </si>
  <si>
    <t>クロモグリク酸Ｎａ点眼液２％「トーワ」</t>
  </si>
  <si>
    <t>クロモグリク酸Ｎａ点眼液２％「ニッテン」</t>
  </si>
  <si>
    <t>クロモグリク酸Ｎａ点鼻液２％「トーワ」</t>
  </si>
  <si>
    <t>コタロー消風散エキス細粒</t>
  </si>
  <si>
    <t>ゴナックス皮下注用８０ｍｇ</t>
  </si>
  <si>
    <t>ジェイゾロフト錠２５ｍｇ</t>
  </si>
  <si>
    <t>シプロフロキサシン点滴静注２００ｍｇ／１００ｍＬ「明治」</t>
  </si>
  <si>
    <t>ジルチアゼム塩酸塩静注用５０ｍｇ「日医工」</t>
  </si>
  <si>
    <t>スピロノラクトン錠２５ｍｇ「トーワ」</t>
  </si>
  <si>
    <t>スルピリド細粒５０％「アメル」</t>
  </si>
  <si>
    <t>ゼビュディ点滴静注液５００ｍｇ</t>
  </si>
  <si>
    <t>セファゾリンナトリウム注射用１ｇ「日医工」</t>
  </si>
  <si>
    <t>セフタジジム静注用１ｇ「日医工」</t>
  </si>
  <si>
    <t>２ｍｇセルシン錠</t>
  </si>
  <si>
    <t>５ｍｇセルシン錠</t>
  </si>
  <si>
    <t>セレジストＯＤ錠５ｍｇ</t>
  </si>
  <si>
    <t>ゾテピン錠２５ｍｇ「ヨシトミ」</t>
  </si>
  <si>
    <t>ソフラチュール貼付剤１０ｃｍ</t>
  </si>
  <si>
    <t>ソル・メドロール静注用５００ｍｇ</t>
  </si>
  <si>
    <t>タケキャブ錠１０ｍｇ</t>
  </si>
  <si>
    <t>タケキャブ錠２０ｍｇ</t>
  </si>
  <si>
    <t>ダプトマイシン静注用３５０ｍｇ「サワイ」</t>
  </si>
  <si>
    <t>タフマックＥ配合カプセル</t>
  </si>
  <si>
    <t>タフマックＥ配合顆粒</t>
  </si>
  <si>
    <t>ダミー薬品(散薬)</t>
  </si>
  <si>
    <t>ダミー薬品(錠剤)</t>
  </si>
  <si>
    <t>炭酸リチウム錠１００ｍｇ「アメル」</t>
  </si>
  <si>
    <t>炭酸リチウム錠２００ｍｇ「アメル」</t>
  </si>
  <si>
    <t>単シロップ</t>
  </si>
  <si>
    <t>チクロピジン塩酸塩錠１００ｍｇ「日医工」</t>
  </si>
  <si>
    <t>チミペロン錠１ｍｇ「アメル」</t>
  </si>
  <si>
    <t>チミペロン錠３ｍｇ「アメル」</t>
  </si>
  <si>
    <t>チミペロン細粒１％「アメル」</t>
  </si>
  <si>
    <t>ツムラ半夏瀉心湯エキス顆粒（医療用）</t>
  </si>
  <si>
    <t>ツムラ防已黄耆湯エキス顆粒（医療用）</t>
  </si>
  <si>
    <t>ツムラ十全大補湯エキス顆粒（医療用）</t>
  </si>
  <si>
    <t>ツムラ潤腸湯エキス顆粒（医療用）</t>
  </si>
  <si>
    <t>ツムラ酸棗仁湯エキス顆粒（医療用）</t>
  </si>
  <si>
    <t>ツムラ大承気湯エキス顆粒（医療用）</t>
  </si>
  <si>
    <t>ティーエスワン配合カプセルＴ２０</t>
  </si>
  <si>
    <t>デパス錠１ｍｇ</t>
  </si>
  <si>
    <t>テプレノンカプセル５０ｍｇ「日医工Ｐ」</t>
  </si>
  <si>
    <t>テルミサルタン錠２０ｍｇ「杏林」</t>
  </si>
  <si>
    <t>デルモゾールＧクリーム</t>
  </si>
  <si>
    <t>５％糖液キットＨ</t>
  </si>
  <si>
    <t>ドグマチール細粒５０％</t>
  </si>
  <si>
    <t>ドネペジル塩酸塩ＯＤ錠３ｍｇ「明治」</t>
  </si>
  <si>
    <t>ドネペジル塩酸塩ＯＤ錠３ｍｇ「オーハラ」</t>
  </si>
  <si>
    <t>ドネペジル塩酸塩ＯＤ錠５ｍｇ「明治」</t>
  </si>
  <si>
    <t>ドネペジル塩酸塩ＯＤ錠５ｍｇ「オーハラ」</t>
  </si>
  <si>
    <t>ドネペジル塩酸塩細粒０．５％「日医工」</t>
  </si>
  <si>
    <t>ドネペジル塩酸塩ＯＤ錠１０ｍｇ「明治」</t>
  </si>
  <si>
    <t>ドネペジル塩酸塩ＯＤ錠１０ｍｇ「オーハラ」</t>
  </si>
  <si>
    <t>トピナ錠５０ｍｇ</t>
  </si>
  <si>
    <t>ドボネックス軟膏５０μｇ／ｇ</t>
  </si>
  <si>
    <t>トラムセット配合錠</t>
  </si>
  <si>
    <t>トリヘキシフェニジル塩酸塩錠２ｍｇ「タカタ」</t>
  </si>
  <si>
    <t>トレーランＧ液７５ｇ</t>
  </si>
  <si>
    <t>トレリーフＯＤ錠２５ｍｇ</t>
  </si>
  <si>
    <t>トロペロン錠１ｍｇ</t>
  </si>
  <si>
    <t>トロンビン液モチダ ソフトボトル１万</t>
  </si>
  <si>
    <t>ナイロジン注</t>
  </si>
  <si>
    <t>ナファモスタットメシル酸塩５０ｍｇ注射用</t>
  </si>
  <si>
    <t>ニトラゼパム細粒１％「ＴＣＫ」</t>
  </si>
  <si>
    <t>ニュープロパッチ９ｍｇ</t>
  </si>
  <si>
    <t>ネオーラル５０ｍｇカプセル</t>
  </si>
  <si>
    <t>ネリゾナユニバーサルクリーム０．１％</t>
  </si>
  <si>
    <t>ノボラピッド注 フレックスペン</t>
  </si>
  <si>
    <t>ノボリンＮ注フレックスペン</t>
  </si>
  <si>
    <t>パキシル錠１０ｍｇ</t>
  </si>
  <si>
    <t>バラシクロビル錠５００ｍｇ「ＮＰ」</t>
  </si>
  <si>
    <t>バルプロ酸Ｎａ徐放顆粒４０％「フジナガ」</t>
  </si>
  <si>
    <t>パルモディアＸＲ錠０．２ｍｇ</t>
  </si>
  <si>
    <t>ハロペリドール細粒１％「アメル」</t>
  </si>
  <si>
    <t>ビクトーザ皮下注１８ｍｇ</t>
  </si>
  <si>
    <t>ビソプロロールフマル酸塩錠０．６２５ｍｇ「テバ」</t>
  </si>
  <si>
    <t>ビソプロロールフマル酸塩錠２．５ｍｇ「テバ」</t>
  </si>
  <si>
    <t>ビタノイリンカプセル５０</t>
  </si>
  <si>
    <t>ヒベルナ散１０％</t>
  </si>
  <si>
    <t>ヒューマリンＲ注ミリオペン</t>
  </si>
  <si>
    <t>ビラノア錠２０ｍｇ</t>
  </si>
  <si>
    <t>ピラマイド原末</t>
  </si>
  <si>
    <t>ピルシカイニド塩酸塩カプセル５０ｍｇ「日医工」</t>
  </si>
  <si>
    <t>フィブラストスプレー５００</t>
  </si>
  <si>
    <t>フェノール・亜鉛華リニメント「ニッコー」</t>
  </si>
  <si>
    <t>フェブキソスタット錠１０ｍｇ「ＡＦＰ」</t>
  </si>
  <si>
    <t>フェロジピン錠５ｍｇ「武田テバ」</t>
  </si>
  <si>
    <t>フェロ・グラデュメット錠１０５ｍｇ</t>
  </si>
  <si>
    <t>フォルテオ皮下注キット６００μｇ</t>
  </si>
  <si>
    <t>大塚糖液５％100ml</t>
  </si>
  <si>
    <t>プラセボ坐薬</t>
  </si>
  <si>
    <t>プランルカスト錠２２５ｍｇ「日医工」</t>
  </si>
  <si>
    <t>フルタイド１００ディスカス</t>
  </si>
  <si>
    <t>フルツロンカプセル２００</t>
  </si>
  <si>
    <t>フルルバンパップ４０ｍｇ</t>
  </si>
  <si>
    <t>プログラフカプセル１ｍｇ</t>
  </si>
  <si>
    <t>プロプラノロール塩酸塩錠１０ｍｇ「日医工」</t>
  </si>
  <si>
    <t>ブロモクリプチン錠２．５ｍｇ「Ｆ」</t>
  </si>
  <si>
    <t>フロリードゲル経口用２％</t>
  </si>
  <si>
    <t>ベザトールＳＲ錠２００ｍｇ</t>
  </si>
  <si>
    <t>ベシケア錠５ｍｇ</t>
  </si>
  <si>
    <t>ベナパスタ軟膏４％</t>
  </si>
  <si>
    <t>ベピオゲル２．５％</t>
  </si>
  <si>
    <t>ベラプロストＮａ錠２０μｇ「トーワ」</t>
  </si>
  <si>
    <t>ボグリボースＯＤ錠０．２ｍｇ「日医工」</t>
  </si>
  <si>
    <t>ホスミシンＳ耳科用３％</t>
  </si>
  <si>
    <t>ホーリット散１０％</t>
  </si>
  <si>
    <t>マヴィレット配合錠</t>
  </si>
  <si>
    <t>ミカファンギンＮａ点滴静注用５０ｍｇ「サワイ」</t>
  </si>
  <si>
    <t>ミゾリビン錠５０ｍｇ「サワイ」</t>
  </si>
  <si>
    <t>ミノサイクリン塩酸塩錠５０ｍｇ「日医工」</t>
  </si>
  <si>
    <t>ミルタザピン錠１５ｍｇ「明治」</t>
  </si>
  <si>
    <t>ムコスタ顆粒２０％</t>
  </si>
  <si>
    <t>ムコファジン点眼液</t>
  </si>
  <si>
    <t>メロペネム点滴静注用０．５ｇ「ＮＰ」</t>
  </si>
  <si>
    <t>モメタゾンフランカルボン酸エステル軟膏０．１％「ＭＹＫ」</t>
  </si>
  <si>
    <t>ユリーフ錠４ｍｇ</t>
  </si>
  <si>
    <t>ラコールＮＦ配合経腸用半固形剤</t>
  </si>
  <si>
    <t>ラタノプロスト点眼液０．００５％「サワイ」</t>
  </si>
  <si>
    <t>ラタノプロスト点眼液０．００５％「ニットー」</t>
  </si>
  <si>
    <t>ランタスＸＲ注ソロスター</t>
  </si>
  <si>
    <t>リスペリドン内用液１ｍｇ／ｍＬ「アメル」</t>
  </si>
  <si>
    <t>リスペリドン錠２ｍｇ「アメル」</t>
  </si>
  <si>
    <t>リスペリドン錠３ｍｇ「アメル」</t>
  </si>
  <si>
    <t>リバスチグミンテープ４．５ｍｇ「ニプロ」</t>
  </si>
  <si>
    <t>リバスチグミンテープ９ｍｇ「ニプロ」</t>
  </si>
  <si>
    <t>リバスチグミンテープ１３．５ｍｇ「ニプロ」</t>
  </si>
  <si>
    <t>リバスチグミンテープ１８ｍｇ「ニプロ」</t>
  </si>
  <si>
    <t>リファンピシンカプセル１５０ｍｇ「サンド」</t>
  </si>
  <si>
    <t>リプル</t>
  </si>
  <si>
    <t>眼・耳科用リンデロンＡ軟膏</t>
  </si>
  <si>
    <t>ルプラック錠４ｍｇ</t>
  </si>
  <si>
    <t>レベチラセタムドライシロップ５０％「明治」</t>
  </si>
  <si>
    <t>レボトミン筋注２５ｍｇ</t>
  </si>
  <si>
    <t>ロキソプロフェンＮａテープ１００ｍｇ「三和」</t>
  </si>
  <si>
    <t>ロキソプロフェンＮａテープ１００ｍｇ「科研」</t>
  </si>
  <si>
    <t>ロスバスタチン錠２．５ｍｇ「ニプロ」</t>
  </si>
  <si>
    <t>ロートエキス散</t>
  </si>
  <si>
    <t>ロフラゼプ酸エチル錠１ｍｇ「ＳＮ」</t>
  </si>
  <si>
    <t>ワンパル１号輸液</t>
  </si>
  <si>
    <t>ｱｲﾌ001</t>
  </si>
  <si>
    <t>ｱｲﾌｧ</t>
  </si>
  <si>
    <t>ｱｲﾌｧｶﾞﾝﾃﾝｶﾞﾝｴｷ0.1%</t>
  </si>
  <si>
    <t>ｱｳｲ001</t>
  </si>
  <si>
    <t>ｱｳｲｸﾘﾁﾕｳﾌﾚﾂｸｽﾀﾂﾁｿｳﾘﾖｳ300ﾀﾝｲ</t>
  </si>
  <si>
    <t>ｱｷﾈ001</t>
  </si>
  <si>
    <t>ｱｷﾈﾄﾝｻ</t>
  </si>
  <si>
    <t>ｱｷﾈﾄﾝｻｲﾘｭｳ1%</t>
  </si>
  <si>
    <t>ｱｼﾙ001</t>
  </si>
  <si>
    <t>ｱｼﾞﾙ1</t>
  </si>
  <si>
    <t>ｱｼﾞﾙﾊﾞｼﾞｮｳ10mg</t>
  </si>
  <si>
    <t>ｱｼﾙ002</t>
  </si>
  <si>
    <t>ｱｼﾞﾙ</t>
  </si>
  <si>
    <t>ｱｼﾞﾙﾊﾞｼﾞｮｳ20mg</t>
  </si>
  <si>
    <t>ｱｽｺ001</t>
  </si>
  <si>
    <t>ｱｽｺ</t>
  </si>
  <si>
    <t>ｱｽｺﾙﾋﾞﾝｻﾝﾁｭｳｼｬｴｷ500mg｢ﾆﾁｲｺｳ｣</t>
  </si>
  <si>
    <t>ｱｽｺ002</t>
  </si>
  <si>
    <t>ｱｽｺﾙﾋﾞﾝｻﾝﾁﾕｳｼﾔｴｷ500MGﾄ-ﾜ</t>
  </si>
  <si>
    <t>ｱｽﾉ001</t>
  </si>
  <si>
    <t>ｱｽﾞﾉ1</t>
  </si>
  <si>
    <t>ｱｽﾞﾉｰﾙSTｼﾞｮｳｺｳｸｳﾖｳ5mg</t>
  </si>
  <si>
    <t>ｱｽﾉ003</t>
  </si>
  <si>
    <t>ｱｽﾞﾉ-ﾙｼﾞﾖｳ2MG</t>
  </si>
  <si>
    <t>ｱｽﾚ002</t>
  </si>
  <si>
    <t>ｱｽﾞﾚﾝﾃﾝｶﾞﾝｴｷﾜｶﾓﾄ</t>
  </si>
  <si>
    <t>ｱｿｾ001</t>
  </si>
  <si>
    <t>ｱｿﾞｾ1</t>
  </si>
  <si>
    <t>ｱｿﾞｾﾐﾄﾞｼﾞｮｳ30mg｢JG｣</t>
  </si>
  <si>
    <t>ｱｿｾ003</t>
  </si>
  <si>
    <t>ｱｿﾞｾ</t>
  </si>
  <si>
    <t>ｱｿﾞｾﾐﾄﾞｼﾞｮｳ60mg｢DSEP｣</t>
  </si>
  <si>
    <t>ｱﾄﾓ002</t>
  </si>
  <si>
    <t>ｱﾄﾓ10</t>
  </si>
  <si>
    <t>ｱﾄﾓｷｾﾁﾝｶﾌﾟｾﾙ10mg｢ｱﾒﾙ｣</t>
  </si>
  <si>
    <t>ｱﾄﾓ003</t>
  </si>
  <si>
    <t>ｱﾄ40</t>
  </si>
  <si>
    <t>ｱﾄﾓｷｾﾁﾝｶﾌﾟｾﾙ40mg｢ｻﾜｲ｣</t>
  </si>
  <si>
    <t>ｱﾄﾓ004</t>
  </si>
  <si>
    <t>ｱﾄﾓ40</t>
  </si>
  <si>
    <t>ｱﾄﾓｷｾﾁﾝｶﾌﾟｾﾙ40mg｢ｱﾒﾙ｣</t>
  </si>
  <si>
    <t>ｱﾄﾙ001</t>
  </si>
  <si>
    <t>ｱﾄﾙ1</t>
  </si>
  <si>
    <t>ｱﾄﾙﾊﾞｽﾀﾁﾝｼﾞｮｳ10mg｢Me｣</t>
  </si>
  <si>
    <t>ｱﾅｽ001</t>
  </si>
  <si>
    <t>ｱﾅｽﾄ</t>
  </si>
  <si>
    <t>ｱﾅｽﾄﾛｿﾞｰﾙｼﾞｮｳ1mg｢NK｣</t>
  </si>
  <si>
    <t>ｱﾅﾌ001</t>
  </si>
  <si>
    <t>ｱﾅﾌﾗ2*</t>
  </si>
  <si>
    <t>ｱﾅﾌﾗﾆｰﾙｼﾞｮｳ25mg</t>
  </si>
  <si>
    <t>ｱﾉﾛ001</t>
  </si>
  <si>
    <t>ｱﾉ-ﾛｴﾘﾌﾟﾀ30ｷﾕｳﾆﾕｳﾖｳ</t>
  </si>
  <si>
    <t>ｱﾌﾀ001</t>
  </si>
  <si>
    <t>ｱﾌﾀｯﾁ</t>
  </si>
  <si>
    <t>ｱﾌﾀｯﾁｺｳｸｳﾖｳﾁｮｳﾌｻﾞｲ25μg</t>
  </si>
  <si>
    <t>ｱﾑﾛ001</t>
  </si>
  <si>
    <t>ｱﾑﾛOD</t>
  </si>
  <si>
    <t>ｱﾑﾛｼﾞﾋﾟﾝODｼﾞｮｳ2.5mg｢ｱｽｶ｣</t>
  </si>
  <si>
    <t>ｱﾗﾐ001</t>
  </si>
  <si>
    <t>ｱﾗﾐ</t>
  </si>
  <si>
    <t>ｱﾗﾐｽﾄﾃﾝﾋﾞｴｷ27.5μg56ﾌﾝﾑﾖｳ</t>
  </si>
  <si>
    <t>ｱﾘｾ001</t>
  </si>
  <si>
    <t>ｱﾘｾ</t>
  </si>
  <si>
    <t>ｱﾘｾﾌﾟﾄDｼﾞｮｳ5mg</t>
  </si>
  <si>
    <t>ｱﾘﾋ001</t>
  </si>
  <si>
    <t>ｱﾘﾋﾟ1</t>
  </si>
  <si>
    <t>ｱﾘﾋﾟﾌﾟﾗｿﾞｰﾙODｼﾞｮｳ3mg｢ﾖｼﾄﾐ｣</t>
  </si>
  <si>
    <t>ｱﾘﾋ002</t>
  </si>
  <si>
    <t>ｱﾘﾋﾟ5</t>
  </si>
  <si>
    <t>ｱﾘﾋﾟﾌﾟﾗｿﾞｰﾙﾅｲﾖｳｴｷﾌﾞﾝﾎﾟｳ3mg｢ﾆﾌﾟﾛ｣</t>
  </si>
  <si>
    <t>ｱﾘﾋ003</t>
  </si>
  <si>
    <t>ｱﾘﾋﾟ4</t>
  </si>
  <si>
    <t>ｱﾘﾋﾟﾌﾟﾗｿﾞｰﾙﾅｲﾖｳｴｷﾌﾞﾝﾎﾟｳ6mg｢ﾆﾌﾟﾛ｣</t>
  </si>
  <si>
    <t>ｱﾘﾋ004</t>
  </si>
  <si>
    <t>ｱﾘﾋﾟ6</t>
  </si>
  <si>
    <t>ｱﾘﾋﾟﾌﾟﾗｿﾞｰﾙODｼﾞｮｳ6mg｢ﾖｼﾄﾐ｣</t>
  </si>
  <si>
    <t>ｱﾘﾋ005</t>
  </si>
  <si>
    <t>ｱﾘﾋﾟ3</t>
  </si>
  <si>
    <t>ｱﾘﾋﾟﾌﾟﾗｿﾞｰﾙｻﾝ1%｢ﾖｼﾄﾐ｣</t>
  </si>
  <si>
    <t>ｱﾘﾋ006</t>
  </si>
  <si>
    <t>ｱﾘﾋﾟ2</t>
  </si>
  <si>
    <t>ｱﾘﾋﾟﾌﾟﾗｿﾞｰﾙODｼﾞｮｳ12mg｢ﾖｼﾄﾐ｣</t>
  </si>
  <si>
    <t>ｱﾙｻ001</t>
  </si>
  <si>
    <t>ｱﾙｻﾙﾐﾝｴｷ</t>
  </si>
  <si>
    <t>ｱﾙﾌ001</t>
  </si>
  <si>
    <t>ｱﾙﾌ</t>
  </si>
  <si>
    <t>ｱﾙﾌｧｶﾙｼﾄﾞｰﾙｶﾌﾟｾﾙ0.5μg｢ｻﾜｲ｣</t>
  </si>
  <si>
    <t>ｱﾙﾒ001</t>
  </si>
  <si>
    <t>ｱﾙﾒ</t>
  </si>
  <si>
    <t>ｱﾙﾒﾀﾅﾝｺｳ</t>
  </si>
  <si>
    <t>ｱﾚｷ001</t>
  </si>
  <si>
    <t>ｱﾚｷﾞｻｰ</t>
  </si>
  <si>
    <t>ｱﾚｷﾞｻｰﾙﾃﾝｶﾞﾝｴｷ0.1%</t>
  </si>
  <si>
    <t>ｱﾚﾝ001</t>
  </si>
  <si>
    <t>ｱﾚﾝ</t>
  </si>
  <si>
    <t>ｱﾚﾝﾄﾞﾛﾝｻﾝﾃﾝﾃｷｼﾞｮｳﾁｭｳﾊﾞｯｸﾞ900μg｢HK｣</t>
  </si>
  <si>
    <t>ｱﾝﾃ001</t>
  </si>
  <si>
    <t>ｱﾝﾃ</t>
  </si>
  <si>
    <t>ｱﾝﾃﾍﾞｰﾄﾅﾝｺｳ0.05%</t>
  </si>
  <si>
    <t>ｱﾝﾋ001</t>
  </si>
  <si>
    <t>ｱﾝﾋ</t>
  </si>
  <si>
    <t>ｱﾝﾋﾊﾞｻﾞｻﾞｲｼｮｳﾆﾖｳ200mg</t>
  </si>
  <si>
    <t>ｲｸｻ001</t>
  </si>
  <si>
    <t>ｲｸﾞｻﾞﾚ</t>
  </si>
  <si>
    <t>ｲｸﾞｻﾞﾚﾙﾄｼﾞｮｳ10mg</t>
  </si>
  <si>
    <t>ｲｸｻ002</t>
  </si>
  <si>
    <t>ｲｸﾞｻﾞﾚﾙﾄODｼﾞﾖｳ10MG</t>
  </si>
  <si>
    <t>ｲｹﾌ001</t>
  </si>
  <si>
    <t>ｲｰｹﾌﾟ</t>
  </si>
  <si>
    <t>ｲｰｹﾌﾟﾗｼﾞｮｳ250mg</t>
  </si>
  <si>
    <t>ｲｹﾌ002</t>
  </si>
  <si>
    <t>ｲｰｹﾌﾟD</t>
  </si>
  <si>
    <t>ｲｰｹﾌﾟﾗﾄﾞﾗｲｼﾛｯﾌﾟ50%</t>
  </si>
  <si>
    <t>ｲｹﾌ003</t>
  </si>
  <si>
    <t>ｲｰｹﾌﾟﾗ</t>
  </si>
  <si>
    <t>ｲｰｹﾌﾟﾗﾃﾝﾃｷｼﾞｮｳﾁｭｳ500mg</t>
  </si>
  <si>
    <t>ｲｽｺ001</t>
  </si>
  <si>
    <t>ｲｽｺ2</t>
  </si>
  <si>
    <t>ｲｽｺﾁﾝｼﾞｮｳ100mg</t>
  </si>
  <si>
    <t>ｲｽｺ002</t>
  </si>
  <si>
    <t>ｲｽｺ</t>
  </si>
  <si>
    <t>ｲｽｺﾁﾝﾁｭｳ100mg</t>
  </si>
  <si>
    <t>ｲﾉﾗ001</t>
  </si>
  <si>
    <t>ｲﾉﾗｽﾊｲｺﾞｳｹｲﾁﾖｳﾖｳｴｷ</t>
  </si>
  <si>
    <t>ｲﾙﾍ001</t>
  </si>
  <si>
    <t>ｲﾙﾍﾞ</t>
  </si>
  <si>
    <t>ｲﾙﾍﾞｻﾙﾀﾝｼﾞｮｳ50mg｢ﾆﾌﾟﾛ｣</t>
  </si>
  <si>
    <t>ｲﾝﾁ002</t>
  </si>
  <si>
    <t>ｲﾝﾁｭ3</t>
  </si>
  <si>
    <t>ｲﾝﾁｭﾆﾌﾞｼﾞｮｳ3mg</t>
  </si>
  <si>
    <t>ｲﾝﾃ001</t>
  </si>
  <si>
    <t>ｲﾝﾃﾊﾞ1</t>
  </si>
  <si>
    <t>ｲﾝﾃﾊﾞﾝﾅﾝｺｳ1%</t>
  </si>
  <si>
    <t>ｳｲﾝ001</t>
  </si>
  <si>
    <t>ｳｲﾝ</t>
  </si>
  <si>
    <t>ｳｲﾝﾀﾐﾝｻｲﾘｭｳ(10%)</t>
  </si>
  <si>
    <t>ｳﾚﾊ001</t>
  </si>
  <si>
    <t>ｳﾚﾊﾟ-ﾙｸﾘ-ﾑ10%</t>
  </si>
  <si>
    <t>ｴｻﾝ001</t>
  </si>
  <si>
    <t>ｴｻﾝ</t>
  </si>
  <si>
    <t>ｴｻﾝﾌﾞﾄｰﾙｼﾞｮｳ250mg</t>
  </si>
  <si>
    <t>ｴﾁｿ003</t>
  </si>
  <si>
    <t>ｴﾁｿﾞ1</t>
  </si>
  <si>
    <t>ｴﾁｿﾞﾗﾑｻｲﾘｭｳ1%｢JG｣</t>
  </si>
  <si>
    <t>ｴﾄﾄ001</t>
  </si>
  <si>
    <t>ｴﾄﾄﾞﾗ</t>
  </si>
  <si>
    <t>ｴﾄﾄﾞﾗｸｼﾞｮｳ200mg｢ﾀｲﾖｰ｣</t>
  </si>
  <si>
    <t>ｴﾅﾗ001</t>
  </si>
  <si>
    <t>ｴﾅﾗ5</t>
  </si>
  <si>
    <t>ｴﾅﾗﾌﾟﾘﾙﾏﾚｲﾝｻﾝｴﾝｼﾞｮｳ5mg｢ﾆｯｼﾝ｣</t>
  </si>
  <si>
    <t>ｴﾈﾌ001</t>
  </si>
  <si>
    <t>ｴﾈﾌ</t>
  </si>
  <si>
    <t>ｴﾈﾌﾘｰﾄﾞﾕｴｷ</t>
  </si>
  <si>
    <t>ｴﾊｽ001</t>
  </si>
  <si>
    <t>ｴﾊﾞｽ</t>
  </si>
  <si>
    <t>ｴﾊﾞｽﾃﾙｼﾞｮｳ5mg</t>
  </si>
  <si>
    <t>ｴﾊｽ002</t>
  </si>
  <si>
    <t>ｴﾊﾞｽﾁﾝODｼﾞﾖｳ5MGｷﾖｳﾘﾝ</t>
  </si>
  <si>
    <t>ｴﾋﾅ001</t>
  </si>
  <si>
    <t>ｴﾋﾟﾅ</t>
  </si>
  <si>
    <t>ｴﾋﾟﾅｽﾁﾝｴﾝｻﾝｴﾝｼﾞｮｳ20mg｢JG｣</t>
  </si>
  <si>
    <t>ｴﾋﾌ001</t>
  </si>
  <si>
    <t>ｴﾋﾞﾌﾟ</t>
  </si>
  <si>
    <t>ｴﾋﾞﾌﾟﾛｽﾀｯﾄﾊｲｺﾞｳｼﾞｮｳDB</t>
  </si>
  <si>
    <t>ｴﾋﾘ001</t>
  </si>
  <si>
    <t>ｴﾋﾞﾘ12</t>
  </si>
  <si>
    <t>ｴﾋﾞﾘﾌｧｲｼﾞｮｳ1mg</t>
  </si>
  <si>
    <t>ｴﾋﾘ002</t>
  </si>
  <si>
    <t>ｴﾋﾞﾘ1</t>
  </si>
  <si>
    <t>ｴﾋﾞﾘﾌｧｲｼﾞｮｳ3mg</t>
  </si>
  <si>
    <t>ｴﾋﾘ003</t>
  </si>
  <si>
    <t>ｴﾋﾞﾘ2</t>
  </si>
  <si>
    <t>ｴﾋﾞﾘﾌｧｲｼﾞｮｳ6mg</t>
  </si>
  <si>
    <t>ｴﾋﾘ004</t>
  </si>
  <si>
    <t>ｴﾋﾞﾘ3</t>
  </si>
  <si>
    <t>ｴﾋﾞﾘﾌｧｲｻﾝ1%</t>
  </si>
  <si>
    <t>ｴﾋﾘ005</t>
  </si>
  <si>
    <t>ｴﾋﾞﾘ4</t>
  </si>
  <si>
    <t>ｴﾋﾞﾘﾌｧｲｼﾞｮｳ12mg</t>
  </si>
  <si>
    <t>ｴﾍﾘ001</t>
  </si>
  <si>
    <t>ｴﾍﾟﾘ2</t>
  </si>
  <si>
    <t>ｴﾍﾟﾘｿﾞﾝｴﾝｻﾝｴﾝｼﾞｮｳ50mg｢ﾆﾁｲｺｳ｣</t>
  </si>
  <si>
    <t>ｴﾎｼ001</t>
  </si>
  <si>
    <t>ｴﾎﾟ3</t>
  </si>
  <si>
    <t>ｴﾎﾟｼﾞﾝﾁｭｳｼﾘﾝｼﾞ3000</t>
  </si>
  <si>
    <t>ｴﾘｽ002</t>
  </si>
  <si>
    <t>ｴﾘｽﾛｼﾝﾄﾞﾗｲｼﾛﾂﾌﾟW20%</t>
  </si>
  <si>
    <t>ｴﾝｻ001</t>
  </si>
  <si>
    <t>ﾒﾄｸ</t>
  </si>
  <si>
    <t>ｴﾝｻﾝﾒﾄｸﾛﾌﾟﾗﾐﾄﾞﾁｭｳｼｬｴｷ10mg｢ﾀｶﾀ｣</t>
  </si>
  <si>
    <t>ｴﾝﾃ001</t>
  </si>
  <si>
    <t>ｴﾝﾃｶﾋﾞﾙODｼﾞﾖｳ0.5MGｻﾜｲ</t>
  </si>
  <si>
    <t>ｵｾﾂ001</t>
  </si>
  <si>
    <t>ｵｾﾞｯｸｽ</t>
  </si>
  <si>
    <t>ｵｾﾞｯｸｽｼﾞｮｳ150</t>
  </si>
  <si>
    <t>ｵﾃｽ001</t>
  </si>
  <si>
    <t>ｵﾃｽﾞ1</t>
  </si>
  <si>
    <t>ｵﾃｽﾞﾗｼﾞｮｳ10mg</t>
  </si>
  <si>
    <t>ｵﾃｽ002</t>
  </si>
  <si>
    <t>ｵﾃｽﾞ2</t>
  </si>
  <si>
    <t>ｵﾃｽﾞﾗｼﾞｮｳ20mg</t>
  </si>
  <si>
    <t>ｵﾃｽ004</t>
  </si>
  <si>
    <t>ｵﾃｽﾞｽﾀ</t>
  </si>
  <si>
    <t>ｵﾃｽﾞﾗｼﾞｮｳｽﾀｰﾀｰﾊﾟｯｸ</t>
  </si>
  <si>
    <t>ｵﾗﾝ001</t>
  </si>
  <si>
    <t>ｵﾗﾝ2.5</t>
  </si>
  <si>
    <t>ｵﾗﾝｻﾞﾋﾟﾝｼﾞｮｳ2.5mg｢ﾖｼﾄﾐ｣</t>
  </si>
  <si>
    <t>ｵﾗﾝ002</t>
  </si>
  <si>
    <t>ｵﾗﾝ5</t>
  </si>
  <si>
    <t>ｵﾗﾝｻﾞﾋﾟﾝODｼﾞｮｳ5mg｢ﾖｼﾄﾐ｣</t>
  </si>
  <si>
    <t>ｵﾗﾝ003</t>
  </si>
  <si>
    <t>ｵﾗﾝ10</t>
  </si>
  <si>
    <t>ｵﾗﾝｻﾞﾋﾟﾝODｼﾞｮｳ10mg｢ﾖｼﾄﾐ｣</t>
  </si>
  <si>
    <t>ｵﾗﾝ004</t>
  </si>
  <si>
    <t>ｵﾗﾝｻｲ</t>
  </si>
  <si>
    <t>ｵﾗﾝｻﾞﾋﾟﾝｻｲﾘｭｳ1%｢ﾖｼﾄﾐ｣</t>
  </si>
  <si>
    <t>ｵﾗﾝ005</t>
  </si>
  <si>
    <t>ｵﾗﾝｻﾞﾋﾟﾝODｼﾞﾖｳ10MGNP</t>
  </si>
  <si>
    <t>ｵﾗﾝ006</t>
  </si>
  <si>
    <t>ｵﾗﾝｻﾞﾋﾟﾝODｼﾞﾖｳ5MGNP</t>
  </si>
  <si>
    <t>ｵﾗﾝ007</t>
  </si>
  <si>
    <t>ｵﾗﾝｻﾞﾋﾟﾝｼﾞﾖｳ2.5MGNP</t>
  </si>
  <si>
    <t>ｵﾗﾝ008</t>
  </si>
  <si>
    <t>ｵﾗﾝｻﾞﾋﾟﾝｻｲﾘﾕｳ1%NP</t>
  </si>
  <si>
    <t>ｵﾗﾝ009</t>
  </si>
  <si>
    <t>ｵﾗﾝｻﾞﾋﾟﾝODｼﾞﾖｳ2.5MGﾆﾌﾟﾛ</t>
  </si>
  <si>
    <t>ｵﾙｾ001</t>
  </si>
  <si>
    <t>ｵﾙｾ</t>
  </si>
  <si>
    <t>ｵﾙｾﾉﾝﾅﾝｺｳ0.25%</t>
  </si>
  <si>
    <t>ｵﾛﾊ002</t>
  </si>
  <si>
    <t>ｵﾛﾊﾟﾀ</t>
  </si>
  <si>
    <t>ｵﾛﾊﾟﾀｼﾞﾝｴﾝｻﾝｴﾝｼﾞｮｳ5mg｢ﾄｰﾜ｣</t>
  </si>
  <si>
    <t>ｵﾝｼ001</t>
  </si>
  <si>
    <t>ｵﾝｼﾞ</t>
  </si>
  <si>
    <t>ｵﾝｼﾞｪﾝﾃｨｽｼﾞｮｳ25mg</t>
  </si>
  <si>
    <t>ｶｽｺ001</t>
  </si>
  <si>
    <t>ｶﾞｽｺﾝｼﾞﾖｳ40MG</t>
  </si>
  <si>
    <t>ｶｽﾓ001</t>
  </si>
  <si>
    <t>ｶﾞｽﾓ1</t>
  </si>
  <si>
    <t>ｶﾞｽﾓﾁﾝｻﾝ1%</t>
  </si>
  <si>
    <t>ｶﾀﾌ001</t>
  </si>
  <si>
    <t>ｶﾀﾌﾟ</t>
  </si>
  <si>
    <t>ｶﾀﾌﾟﾚｽｼﾞｮｳ75μg</t>
  </si>
  <si>
    <t>ｶﾊﾍ001</t>
  </si>
  <si>
    <t>ｶﾞﾊﾞﾍﾟ</t>
  </si>
  <si>
    <t>ｶﾞﾊﾞﾍﾟﾝｼﾞｮｳ200mg</t>
  </si>
  <si>
    <t>ｶﾗﾝ002</t>
  </si>
  <si>
    <t>ｶﾞﾗﾝ4</t>
  </si>
  <si>
    <t>ｶﾞﾗﾝﾀﾐﾝODｼﾞｮｳ4mg｢ｱﾒﾙ｣</t>
  </si>
  <si>
    <t>ｶﾗﾝ003</t>
  </si>
  <si>
    <t>ｶﾞﾗﾝ12</t>
  </si>
  <si>
    <t>ｶﾞﾗﾝﾀﾐﾝODｼﾞｮｳ12mg｢ｱﾒﾙ｣</t>
  </si>
  <si>
    <t>ｶﾙﾋ001</t>
  </si>
  <si>
    <t>ｶﾙﾋﾞ</t>
  </si>
  <si>
    <t>ｶﾙﾋﾞｽｹﾝｼﾞｮｳ5mg</t>
  </si>
  <si>
    <t>ｶﾙﾍ001</t>
  </si>
  <si>
    <t>ｶﾙﾍﾞｼﾞ</t>
  </si>
  <si>
    <t>ｶﾙﾍﾞｼﾞﾛｰﾙｼﾞｮｳ10mg｢ｻﾜｲ｣</t>
  </si>
  <si>
    <t>ｷｼﾛ001</t>
  </si>
  <si>
    <t>ｷｼﾛ</t>
  </si>
  <si>
    <t>ｷｼﾛｶｲﾝﾋﾞｽｶｽ2%</t>
  </si>
  <si>
    <t>ｷｼﾛ003</t>
  </si>
  <si>
    <t>ｷｼﾛ2%</t>
  </si>
  <si>
    <t>ｼﾞｮｳﾁｭｳﾖｳｷｼﾛｶｲﾝ2%</t>
  </si>
  <si>
    <t>ｷﾕｳ001</t>
  </si>
  <si>
    <t>ｷｭｳ</t>
  </si>
  <si>
    <t>ｷｭｳｹｲｷｭｳﾁｬｸﾀﾝｻｲﾘｭｳ｢ﾏｲﾗﾝ｣</t>
  </si>
  <si>
    <t>ｸｳﾎ001</t>
  </si>
  <si>
    <t>ｸｳﾎ</t>
  </si>
  <si>
    <t>空ﾎｳ</t>
  </si>
  <si>
    <t>ｸﾋﾋ001</t>
  </si>
  <si>
    <t>ｸ-ﾋﾞﾋﾞﾂｸｼﾞﾖｳ50MG</t>
  </si>
  <si>
    <t>ｸﾗｼ019</t>
  </si>
  <si>
    <t>ｼｮｳｾ</t>
  </si>
  <si>
    <t>ｸﾗｼｴｼｮｳｾｲﾘｭｳﾄｳｴｷｽｻｲﾘｭｳ</t>
  </si>
  <si>
    <t>ｸﾗｼ049</t>
  </si>
  <si>
    <t>ｶﾐｷ</t>
  </si>
  <si>
    <t>ｸﾗｼｴｶﾐｷﾋﾄｳｴｷｽｻｲﾘｭｳ</t>
  </si>
  <si>
    <t>ｸﾗｼ108</t>
  </si>
  <si>
    <t>ｸﾗｼｴﾆﾝｼﾞﾝﾖｳｴｲﾄｳｴｷｽｻｲﾘﾕｳ</t>
  </si>
  <si>
    <t>ｸﾗﾅ001</t>
  </si>
  <si>
    <t>ｸﾞﾗﾅ</t>
  </si>
  <si>
    <t>ｸﾞﾗﾅﾃｯｸﾃﾝｶﾞﾝｴｷ0.4%</t>
  </si>
  <si>
    <t>ｸﾘﾌ001</t>
  </si>
  <si>
    <t>ｸﾞﾘﾌｧ</t>
  </si>
  <si>
    <t>ｸﾞﾘﾌｧｰｹﾞﾝｼﾞｮｳﾁｭｳ20mL</t>
  </si>
  <si>
    <t>ｸﾘﾒ001</t>
  </si>
  <si>
    <t>ｸﾞﾘﾒ</t>
  </si>
  <si>
    <t>ｸﾞﾘﾒﾋﾟﾘﾄﾞｼﾞｮｳ1mg｢ﾄｰﾜ｣</t>
  </si>
  <si>
    <t>ｸﾘﾝ001</t>
  </si>
  <si>
    <t>ｸﾘﾝﾀﾞﾏｲｼﾝﾘﾝｻﾝｴｽﾃﾙﾁﾕｳ300MGﾄ-ﾜ</t>
  </si>
  <si>
    <t>ｸﾘﾝ003</t>
  </si>
  <si>
    <t>ｸﾘﾝﾀﾞﾏｲｼﾝﾘﾝｻﾝｴｽﾃﾙﾁﾕｳｼﾔｴｷ600MGｻﾜｲ</t>
  </si>
  <si>
    <t>ｸﾚﾅ001</t>
  </si>
  <si>
    <t>ｸﾚﾅ</t>
  </si>
  <si>
    <t>ｸﾚﾅﾌｨﾝ爪ｶﾞｲﾖｳｴｷ10%</t>
  </si>
  <si>
    <t>ｸﾚﾐ001</t>
  </si>
  <si>
    <t>ｸﾚﾐ2**</t>
  </si>
  <si>
    <t>ｸﾚﾐﾝｼﾞｮｳ25mg</t>
  </si>
  <si>
    <t>ｸﾛﾋ001</t>
  </si>
  <si>
    <t>ｸﾛﾋﾟ2</t>
  </si>
  <si>
    <t>ｸﾛﾋﾟﾄﾞｸﾞﾚﾙｼﾞｮｳ25mg｢ﾄｰﾜ｣</t>
  </si>
  <si>
    <t>ｸﾛﾋ002</t>
  </si>
  <si>
    <t>ｸﾛﾋﾟﾄﾞ</t>
  </si>
  <si>
    <t>ｸﾛﾋﾟﾄﾞｸﾞﾚﾙｼﾞｮｳ75mg｢ﾄｰﾜ｣</t>
  </si>
  <si>
    <t>ｸﾛﾓ001</t>
  </si>
  <si>
    <t>ｸﾛﾓｸﾞ2</t>
  </si>
  <si>
    <t>ｸﾛﾓｸﾞﾘｸｻﾝNaﾃﾝｶﾞﾝｴｷ2%｢ﾄｰﾜ｣</t>
  </si>
  <si>
    <t>ｸﾛﾓ002</t>
  </si>
  <si>
    <t>ｸﾛﾓｸﾞﾘ</t>
  </si>
  <si>
    <t>ｸﾛﾓｸﾞﾘｸｻﾝNaﾃﾝｶﾞﾝｴｷ2%｢ﾆｯﾃﾝ｣</t>
  </si>
  <si>
    <t>ｸﾛﾓ003</t>
  </si>
  <si>
    <t>ｸﾛﾓｸﾞ1</t>
  </si>
  <si>
    <t>ｸﾛﾓｸﾞﾘｸｻﾝNaﾃﾝﾋﾞｴｷ2%｢ﾄｰﾜ｣</t>
  </si>
  <si>
    <t>ｸﾛﾙ001</t>
  </si>
  <si>
    <t>Dｸﾛﾙﾌｴﾆﾗﾐﾝﾏﾚｲﾝｻﾝｴﾝｼﾞﾖﾎｳｼﾞﾖｳ6MGﾀｹﾀﾞﾃﾊﾞ</t>
  </si>
  <si>
    <t>ｹﾌﾚ001</t>
  </si>
  <si>
    <t>ｹﾌﾚﾂｸｽｶﾌﾟｾﾙ250MG</t>
  </si>
  <si>
    <t>ｺｰﾄ001</t>
  </si>
  <si>
    <t>ｺ-ﾄﾘﾙｼﾞﾖｳ10MG</t>
  </si>
  <si>
    <t>ｺﾀﾛ022</t>
  </si>
  <si>
    <t>ｼｮｳﾌ</t>
  </si>
  <si>
    <t>ｺﾀﾛｰｼｮｳﾌｳｻﾝｴｷｽｻｲﾘｭｳ</t>
  </si>
  <si>
    <t>ｺﾃｲ001</t>
  </si>
  <si>
    <t>ｺﾃﾞｲ</t>
  </si>
  <si>
    <t>ｺﾃﾞｲﾝﾘﾝｻﾝｴﾝｻﾝ1%｢ﾌｿｰ｣</t>
  </si>
  <si>
    <t>ｺﾅﾂ001</t>
  </si>
  <si>
    <t>ｺﾞﾅ</t>
  </si>
  <si>
    <t>ｺﾞﾅｯｸｽﾋｶﾁｭｳﾖｳ80mg</t>
  </si>
  <si>
    <t>ｺﾑﾀ001</t>
  </si>
  <si>
    <t>ｺﾑﾀ</t>
  </si>
  <si>
    <t>ｺﾑﾀﾝｼﾞｮｳ100mg</t>
  </si>
  <si>
    <t>ｻｱﾐ001</t>
  </si>
  <si>
    <t>ｻｱﾐ</t>
  </si>
  <si>
    <t>ｻｱﾐｵﾝｼﾞｮｳ5mg</t>
  </si>
  <si>
    <t>ｻﾉﾚ001</t>
  </si>
  <si>
    <t>ｻﾉﾚ</t>
  </si>
  <si>
    <t>ｻﾉﾚｯｸｽｼﾞｮｳ0.5mg</t>
  </si>
  <si>
    <t>ｻﾘﾍ001</t>
  </si>
  <si>
    <t>ｻﾘﾍﾞ-ﾄｴｱｿﾞ-ﾙ</t>
  </si>
  <si>
    <t>ｼｴｲ001</t>
  </si>
  <si>
    <t>ｼﾞｪｲｿﾞ</t>
  </si>
  <si>
    <t>ｼﾞｪｲｿﾞﾛﾌﾄｼﾞｮｳ25mg</t>
  </si>
  <si>
    <t>ｼｽﾊ001</t>
  </si>
  <si>
    <t>ｼﾞｽﾊﾞﾙｶﾌﾟｾﾙ40MG</t>
  </si>
  <si>
    <t>ｼﾌﾙ001</t>
  </si>
  <si>
    <t>ｼﾞﾌﾙ2</t>
  </si>
  <si>
    <t>ｼﾞﾌﾙｶﾝｼﾞｮｳﾁｭｳｴｷ50mg</t>
  </si>
  <si>
    <t>ｼﾌﾙ002</t>
  </si>
  <si>
    <t>ｼﾞﾌﾙ</t>
  </si>
  <si>
    <t>ｼﾞﾌﾙｶﾝｼﾞｮｳﾁｭｳｴｷ100mg</t>
  </si>
  <si>
    <t>ｼﾌﾛ001</t>
  </si>
  <si>
    <t>ｼﾌﾟﾛ</t>
  </si>
  <si>
    <t>ｼﾌﾟﾛﾌﾛｷｻｼﾝﾃﾝﾃｷｼﾞｮｳﾁｭｳ200mg/100mL｢ﾒｲｼﾞ｣</t>
  </si>
  <si>
    <t>ｼﾙﾁ001</t>
  </si>
  <si>
    <t>ｼﾞﾙﾁｱ*</t>
  </si>
  <si>
    <t>ｼﾞﾙﾁｱｾﾞﾑｴﾝｻﾝｴﾝｼﾞｮｳﾁｭｳﾖｳ50mg｢ﾆﾁｲｺｳ｣</t>
  </si>
  <si>
    <t>ｼﾛｽ001</t>
  </si>
  <si>
    <t>ｼﾛｽ100</t>
  </si>
  <si>
    <t>ｼﾛｽﾀｿﾞｰﾙｼﾞｮｳ100mg｢ﾄｰﾜ｣</t>
  </si>
  <si>
    <t>ｼﾛｽ002</t>
  </si>
  <si>
    <t>ｼﾛｽﾀｿﾞ-ﾙODｼﾞﾖｳ100MGﾄ-ﾜ</t>
  </si>
  <si>
    <t>ｽﾋﾘ001</t>
  </si>
  <si>
    <t>ｽﾋﾟﾘﾚ</t>
  </si>
  <si>
    <t>ｽﾋﾟﾘｰﾊﾞ2.5μgﾚｽﾋﾟﾏｯﾄ60ｷｭｳﾆｭｳ</t>
  </si>
  <si>
    <t>ｽﾋﾛ001</t>
  </si>
  <si>
    <t>ｽﾋﾟﾛ</t>
  </si>
  <si>
    <t>ｽﾋﾟﾛﾉﾗｸﾄﾝｼﾞｮｳ25mg｢ﾄｰﾜ｣</t>
  </si>
  <si>
    <t>ｽﾙﾋ004</t>
  </si>
  <si>
    <t>ｽﾙﾋﾟﾘﾄ</t>
  </si>
  <si>
    <t>ｽﾙﾋﾟﾘﾄﾞｻｲﾘｭｳ50%｢ｱﾒﾙ｣</t>
  </si>
  <si>
    <t>ｾｲｼ004</t>
  </si>
  <si>
    <t>ｾｲｼｮｸ8</t>
  </si>
  <si>
    <t>ｾｲｼｮｸﾁｭｳｼﾘﾝｼﾞ｢ｵｰﾂｶ｣10mL</t>
  </si>
  <si>
    <t>ｾﾁｱ001</t>
  </si>
  <si>
    <t>ｾﾞﾁ</t>
  </si>
  <si>
    <t>ｾﾞﾁｰｱｼﾞｮｳ10mg</t>
  </si>
  <si>
    <t>ｾﾋﾕ001</t>
  </si>
  <si>
    <t>ｾﾞﾋﾞｭ</t>
  </si>
  <si>
    <t>ｾﾞﾋﾞｭﾃﾞｨﾃﾝﾃｷｼﾞｮｳﾁｭｳｴｷ500mg</t>
  </si>
  <si>
    <t>ｾﾌｱ001</t>
  </si>
  <si>
    <t>ｾﾌｧ</t>
  </si>
  <si>
    <t>ｾﾌｧｿﾞﾘﾝﾅﾄﾘｳﾑﾁｭｳｼｬﾖｳ1g｢ﾆﾁｲｺｳ｣</t>
  </si>
  <si>
    <t>ｾﾌﾀ001</t>
  </si>
  <si>
    <t>ｾﾌﾀ</t>
  </si>
  <si>
    <t>ｾﾌﾀｼﾞｼﾞﾑｼﾞｮｳﾁｭｳﾖｳ1g｢ﾆﾁｲｺｳ｣</t>
  </si>
  <si>
    <t>ｾﾘﾝ001</t>
  </si>
  <si>
    <t>ｾﾘﾝ</t>
  </si>
  <si>
    <t>ｾﾘﾝｸﾛｼﾞｮｳ10mg</t>
  </si>
  <si>
    <t>ｾﾙｼ001</t>
  </si>
  <si>
    <t>ｾﾙｼ1</t>
  </si>
  <si>
    <t>2mgｾﾙｼﾝｼﾞｮｳ</t>
  </si>
  <si>
    <t>ｾﾙｼ002</t>
  </si>
  <si>
    <t>ｾﾙｼ5</t>
  </si>
  <si>
    <t>5mgｾﾙｼﾝｼﾞｮｳ</t>
  </si>
  <si>
    <t>ｾﾙｼ003</t>
  </si>
  <si>
    <t>ｾﾙｼ</t>
  </si>
  <si>
    <t>ｾﾙｼﾝﾁｭｳｼｬｴｷ10mg</t>
  </si>
  <si>
    <t>ｾﾚｼ001</t>
  </si>
  <si>
    <t>ｾﾚｼﾞ</t>
  </si>
  <si>
    <t>ｾﾚｼﾞｽﾄODｼﾞｮｳ5mg</t>
  </si>
  <si>
    <t>ｾﾝﾉ001</t>
  </si>
  <si>
    <t>ｾﾝﾉｼﾞ</t>
  </si>
  <si>
    <t>ｾﾝﾉｼﾄﾞｼﾞｮｳ12mg｢ﾄｰﾜ｣</t>
  </si>
  <si>
    <t>ｾﾝﾉ002</t>
  </si>
  <si>
    <t>ｾﾝﾉｼ</t>
  </si>
  <si>
    <t>ｾﾝﾉｼﾄﾞｶﾘｭｳ8%｢ﾆﾁｲｺｳ｣</t>
  </si>
  <si>
    <t>ｿﾀｺ001</t>
  </si>
  <si>
    <t>ｿﾀｺ</t>
  </si>
  <si>
    <t>ｿﾀｺｰﾙｼﾞｮｳ80mg</t>
  </si>
  <si>
    <t>ｿﾃﾋ001</t>
  </si>
  <si>
    <t>ｿﾞﾃﾋﾟ2</t>
  </si>
  <si>
    <t>ｿﾞﾃﾋﾟﾝｼﾞｮｳ25mg｢ﾖｼﾄﾐ｣</t>
  </si>
  <si>
    <t>ｿﾃﾋ002</t>
  </si>
  <si>
    <t>ｿﾞﾃﾋﾟ3</t>
  </si>
  <si>
    <t>ｿﾞﾃﾋﾟﾝｼﾞｮｳ50mg｢ﾖｼﾄﾐ｣</t>
  </si>
  <si>
    <t>ｿﾃﾋ003</t>
  </si>
  <si>
    <t>ｿﾞﾃﾋﾟ1</t>
  </si>
  <si>
    <t>ｿﾞﾃﾋﾟﾝｻｲﾘｭｳ50%｢ﾖｼﾄﾐ｣</t>
  </si>
  <si>
    <t>ｿﾌﾗ001</t>
  </si>
  <si>
    <t>ｿﾌﾗ1</t>
  </si>
  <si>
    <t>ｿﾌﾗﾁｭｰﾙﾁｮｳﾌｻﾞｲ10cm</t>
  </si>
  <si>
    <t>ｿﾙﾒ001</t>
  </si>
  <si>
    <t>ｿﾙﾒ</t>
  </si>
  <si>
    <t>ｿﾙ･ﾒﾄﾞﾛｰﾙｼﾞｮｳﾁｭｳﾖｳ500mg</t>
  </si>
  <si>
    <t>ﾀｲｱ002</t>
  </si>
  <si>
    <t>ﾀﾞｲｱ</t>
  </si>
  <si>
    <t>ﾀﾞｲｱﾓｯｸｽｼﾞｮｳ250mg</t>
  </si>
  <si>
    <t>ﾀｹｷ001</t>
  </si>
  <si>
    <t>ﾀｹｷ1</t>
  </si>
  <si>
    <t>ﾀｹｷｬﾌﾞｼﾞｮｳ10mg</t>
  </si>
  <si>
    <t>ﾀｹｷ002</t>
  </si>
  <si>
    <t>ﾀｹｷ</t>
  </si>
  <si>
    <t>ﾀｹｷｬﾌﾞｼﾞｮｳ20mg</t>
  </si>
  <si>
    <t>ﾀﾌﾄ001</t>
  </si>
  <si>
    <t>ﾀﾞﾌﾟﾄﾏｲｼﾝｼﾞﾖｳﾁﾕｳﾖｳ350MGｻﾜｲ</t>
  </si>
  <si>
    <t>ﾀﾌﾏ001</t>
  </si>
  <si>
    <t>ﾀﾌﾏ1</t>
  </si>
  <si>
    <t>ﾀﾌﾏｯｸEﾊｲｺﾞｳｶﾌﾟｾﾙ</t>
  </si>
  <si>
    <t>ﾀﾌﾏ002</t>
  </si>
  <si>
    <t>ﾀﾌﾏﾂｸEﾊｲｺﾞｳｶﾘﾕｳ</t>
  </si>
  <si>
    <t>ﾀﾐﾔ001</t>
  </si>
  <si>
    <t>ﾀﾞﾐ1</t>
  </si>
  <si>
    <t>ﾀﾞﾐｰﾔｸ品(ｻﾝﾔｸ)</t>
  </si>
  <si>
    <t>ﾀﾐﾔ002</t>
  </si>
  <si>
    <t>ﾀﾞﾐ</t>
  </si>
  <si>
    <t>ﾀﾞﾐｰﾔｸ品(ｼﾞｮｳｻﾞｲ)</t>
  </si>
  <si>
    <t>ﾀﾓｷ001</t>
  </si>
  <si>
    <t>ﾀﾓｷ</t>
  </si>
  <si>
    <t>ﾀﾓｷｼﾌｪﾝｼﾞｮｳ20mg｢ｻﾜｲ｣</t>
  </si>
  <si>
    <t>ﾀﾝｻ001</t>
  </si>
  <si>
    <t>ﾀﾝｻﾝﾘ1</t>
  </si>
  <si>
    <t>ﾀﾝｻﾝﾘﾁｳﾑｼﾞｮｳ100mg｢ｱﾒﾙ｣</t>
  </si>
  <si>
    <t>ﾀﾝｻ002</t>
  </si>
  <si>
    <t>ﾀﾝｻﾝﾘ2</t>
  </si>
  <si>
    <t>ﾀﾝｻﾝﾘﾁｳﾑｼﾞｮｳ200mg｢ｱﾒﾙ｣</t>
  </si>
  <si>
    <t>ﾀﾝｼ001</t>
  </si>
  <si>
    <t>ﾀﾝｼﾛ</t>
  </si>
  <si>
    <t>ﾀﾝｼﾛｯﾌﾟ</t>
  </si>
  <si>
    <t>ﾁｱﾌ001</t>
  </si>
  <si>
    <t>ﾁｱﾌﾟ25</t>
  </si>
  <si>
    <t>ﾁｱﾌﾟﾘﾄﾞｼﾞｮｳ25mg｢JG｣</t>
  </si>
  <si>
    <t>ﾁｱﾌ002</t>
  </si>
  <si>
    <t>ﾁｱﾌﾟ50</t>
  </si>
  <si>
    <t>ﾁｱﾌﾟﾘﾄﾞｼﾞｮｳ50mg｢JG｣</t>
  </si>
  <si>
    <t>ﾁｱﾌ003</t>
  </si>
  <si>
    <t>ﾁｱﾌﾟ1</t>
  </si>
  <si>
    <t>ﾁｱﾌﾟﾘﾄﾞｻｲﾘｭｳ10%｢JG｣</t>
  </si>
  <si>
    <t>ﾁｸﾛ001</t>
  </si>
  <si>
    <t>ﾁｸﾛ</t>
  </si>
  <si>
    <t>ﾁｸﾛﾋﾟｼﾞﾝｴﾝｻﾝｴﾝｼﾞｮｳ100mg｢ﾆﾁｲｺｳ｣</t>
  </si>
  <si>
    <t>ﾁﾐﾍ001</t>
  </si>
  <si>
    <t>ﾁﾐﾍﾟ1</t>
  </si>
  <si>
    <t>ﾁﾐﾍﾟﾛﾝｼﾞｮｳ1mg｢ｱﾒﾙ｣</t>
  </si>
  <si>
    <t>ﾁﾐﾍ002</t>
  </si>
  <si>
    <t>ﾁﾐﾍﾟ3</t>
  </si>
  <si>
    <t>ﾁﾐﾍﾟﾛﾝｼﾞｮｳ3mg｢ｱﾒﾙ｣</t>
  </si>
  <si>
    <t>ﾁﾐﾍ003</t>
  </si>
  <si>
    <t>ﾁﾐﾍﾟｻ</t>
  </si>
  <si>
    <t>ﾁﾐﾍﾟﾛﾝｻｲﾘｭｳ1%｢ｱﾒﾙ｣</t>
  </si>
  <si>
    <t>ﾂﾑﾗ014</t>
  </si>
  <si>
    <t>ﾊﾝｹﾞ</t>
  </si>
  <si>
    <t>ﾂﾑﾗﾊﾝｹﾞｼｬｼﾝﾄｳｴｷｽｶﾘｭｳ(ｲﾘｮｳﾖｳ)</t>
  </si>
  <si>
    <t>ﾂﾑﾗ020</t>
  </si>
  <si>
    <t>ﾎﾞｳｲ</t>
  </si>
  <si>
    <t>ﾂﾑﾗﾎﾞｳｲｵｳｷﾞﾄｳｴｷｽｶﾘｭｳ(ｲﾘｮｳﾖｳ)</t>
  </si>
  <si>
    <t>ﾂﾑﾗ048</t>
  </si>
  <si>
    <t>ｼﾞｭｳ</t>
  </si>
  <si>
    <t>ﾂﾑﾗｼﾞｭｳｾﾞﾝﾀｲﾎﾄｳｴｷｽｶﾘｭｳ(ｲﾘｮｳﾖｳ)</t>
  </si>
  <si>
    <t>ﾂﾑﾗ051</t>
  </si>
  <si>
    <t>ｼﾞｭﾝ</t>
  </si>
  <si>
    <t>ﾂﾑﾗｼﾞｭﾝﾁｮｳﾄｳｴｷｽｶﾘｭｳ(ｲﾘｮｳﾖｳ)</t>
  </si>
  <si>
    <t>ﾂﾑﾗ103</t>
  </si>
  <si>
    <t>ｻﾝｿ</t>
  </si>
  <si>
    <t>ﾂﾑﾗｻﾝｿｳﾆﾝﾄｳｴｷｽｶﾘｭｳ(ｲﾘｮｳﾖｳ)</t>
  </si>
  <si>
    <t>ﾂﾑﾗ133</t>
  </si>
  <si>
    <t>ﾀﾞｲｼﾞｮ</t>
  </si>
  <si>
    <t>ﾂﾑﾗﾀﾞｲｼﾞｮｳｷﾄｳｴｷｽｶﾘｭｳ(ｲﾘｮｳﾖｳ)</t>
  </si>
  <si>
    <t>ﾃｲｴ001</t>
  </si>
  <si>
    <t>ﾃｨ</t>
  </si>
  <si>
    <t>ﾃｨｰｴｽﾜﾝﾊｲｺﾞｳｶﾌﾟｾﾙT20</t>
  </si>
  <si>
    <t>ﾃﾀﾝ001</t>
  </si>
  <si>
    <t>ﾃﾞﾀﾝ</t>
  </si>
  <si>
    <t>ﾃﾞﾀﾝﾄｰﾙ0.01%ﾃﾝｶﾞﾝｴｷ</t>
  </si>
  <si>
    <t>ﾃﾊｹ001</t>
  </si>
  <si>
    <t>ﾃﾞﾊﾟ5</t>
  </si>
  <si>
    <t>ﾃﾞﾊﾟｹﾝｼﾛｯﾌﾟ5%</t>
  </si>
  <si>
    <t>ﾃﾊｽ001</t>
  </si>
  <si>
    <t>ﾃﾞﾊﾟｽ</t>
  </si>
  <si>
    <t>ﾃﾞﾊﾟｽｼﾞｮｳ0.5mg</t>
  </si>
  <si>
    <t>ﾃﾊｽ002</t>
  </si>
  <si>
    <t>ﾃﾞﾊﾟｽ1</t>
  </si>
  <si>
    <t>ﾃﾞﾊﾟｽｼﾞｮｳ1mg</t>
  </si>
  <si>
    <t>ﾃﾌﾚ001</t>
  </si>
  <si>
    <t>ﾃﾌﾟﾚﾉﾝ</t>
  </si>
  <si>
    <t>ﾃﾌﾟﾚﾉﾝｶﾌﾟｾﾙ50mg｢ﾆﾁｲｺｳP｣</t>
  </si>
  <si>
    <t>ﾃﾕｵ001</t>
  </si>
  <si>
    <t>ﾃﾞｭｵ</t>
  </si>
  <si>
    <t>ﾃﾞｭｵﾄﾗﾊﾞﾊｲｺﾞｳﾃﾝｶﾞﾝｴｷ</t>
  </si>
  <si>
    <t>ﾃﾙﾋ001</t>
  </si>
  <si>
    <t>ﾃﾙﾋﾞ</t>
  </si>
  <si>
    <t>ﾃﾙﾋﾞﾅﾌｨﾝｴﾝｻﾝｴﾝｸﾘｰﾑ1%｢ｲﾜｷ｣</t>
  </si>
  <si>
    <t>ﾃﾙﾋ002</t>
  </si>
  <si>
    <t>ﾃﾙﾋﾞ2</t>
  </si>
  <si>
    <t>ﾃﾙﾋﾞﾅﾌｨﾝｴﾝｻﾝｴﾝｶﾞｲﾖｳｴｷ1%｢ｲﾜｷ｣</t>
  </si>
  <si>
    <t>ﾃﾙﾋ003</t>
  </si>
  <si>
    <t>ﾃﾙﾋﾞﾅﾌｲﾝｴﾝｻﾝｴﾝｶﾞｲﾖｳｴｷ1%F</t>
  </si>
  <si>
    <t>ﾃﾙﾐ001</t>
  </si>
  <si>
    <t>ﾃﾙﾐ</t>
  </si>
  <si>
    <t>ﾃﾙﾐｻﾙﾀﾝｼﾞｮｳ20mg｢ｷｮｳﾘﾝ｣</t>
  </si>
  <si>
    <t>ﾃﾙﾓ001</t>
  </si>
  <si>
    <t>ﾃﾞﾙﾓ2*</t>
  </si>
  <si>
    <t>ﾃﾞﾙﾓﾍﾞｰﾄﾅﾝｺｳ0.05%</t>
  </si>
  <si>
    <t>ﾃﾙﾓ003</t>
  </si>
  <si>
    <t>ﾃﾞﾙﾓｿｸ</t>
  </si>
  <si>
    <t>ﾃﾞﾙﾓｿﾞｰﾙGｸﾘｰﾑ</t>
  </si>
  <si>
    <t>ﾄｳｴ001</t>
  </si>
  <si>
    <t>ﾄｳｴｷ5%</t>
  </si>
  <si>
    <t>5%ﾄｳｴｷｷｯﾄH</t>
  </si>
  <si>
    <t>ﾄｸﾏ001</t>
  </si>
  <si>
    <t>ﾄﾞｸﾞﾏｻ</t>
  </si>
  <si>
    <t>ﾄﾞｸﾞﾏﾁｰﾙｻｲﾘｭｳ50%</t>
  </si>
  <si>
    <t>ﾄﾈﾍ001</t>
  </si>
  <si>
    <t>ﾄﾞﾈ1</t>
  </si>
  <si>
    <t>ﾄﾞﾈﾍﾟｼﾞﾙｴﾝｻﾝｴﾝODｼﾞｮｳ3mg｢ﾒｲｼﾞ｣</t>
  </si>
  <si>
    <t>ﾄﾈﾍ002</t>
  </si>
  <si>
    <t>ﾄﾞﾈﾍﾟ6</t>
  </si>
  <si>
    <t>ﾄﾞﾈﾍﾟｼﾞﾙｴﾝｻﾝｴﾝODｼﾞｮｳ3mg｢ｵｰﾊﾗ｣</t>
  </si>
  <si>
    <t>ﾄﾈﾍ003</t>
  </si>
  <si>
    <t>ﾄﾞﾈ2</t>
  </si>
  <si>
    <t>ﾄﾞﾈﾍﾟｼﾞﾙｴﾝｻﾝｴﾝODｼﾞｮｳ5mg｢ﾒｲｼﾞ｣</t>
  </si>
  <si>
    <t>ﾄﾈﾍ004</t>
  </si>
  <si>
    <t>ﾄﾞﾈﾍﾟ7</t>
  </si>
  <si>
    <t>ﾄﾞﾈﾍﾟｼﾞﾙｴﾝｻﾝｴﾝODｼﾞｮｳ5mg｢ｵｰﾊﾗ｣</t>
  </si>
  <si>
    <t>ﾄﾈﾍ005</t>
  </si>
  <si>
    <t>ﾄﾞﾈﾍﾟｼ</t>
  </si>
  <si>
    <t>ﾄﾞﾈﾍﾟｼﾞﾙｴﾝｻﾝｴﾝｻｲﾘｭｳ0.5%｢ﾆﾁｲｺｳ｣</t>
  </si>
  <si>
    <t>ﾄﾈﾍ006</t>
  </si>
  <si>
    <t>ﾄﾞﾈ3</t>
  </si>
  <si>
    <t>ﾄﾞﾈﾍﾟｼﾞﾙｴﾝｻﾝｴﾝODｼﾞｮｳ10mg｢ﾒｲｼﾞ｣</t>
  </si>
  <si>
    <t>ﾄﾈﾍ007</t>
  </si>
  <si>
    <t>ﾄﾞﾈﾍﾟ8</t>
  </si>
  <si>
    <t>ﾄﾞﾈﾍﾟｼﾞﾙｴﾝｻﾝｴﾝODｼﾞｮｳ10mg｢ｵｰﾊﾗ｣</t>
  </si>
  <si>
    <t>ﾄﾋﾅ001</t>
  </si>
  <si>
    <t>ﾄﾋﾟﾅ</t>
  </si>
  <si>
    <t>ﾄﾋﾟﾅｼﾞｮｳ50mg</t>
  </si>
  <si>
    <t>ﾄﾎﾈ001</t>
  </si>
  <si>
    <t>ﾄﾞﾎﾞﾈ</t>
  </si>
  <si>
    <t>ﾄﾞﾎﾞﾈｯｸｽﾅﾝｺｳ50μg/g</t>
  </si>
  <si>
    <t>ﾄﾗﾏ001</t>
  </si>
  <si>
    <t>ﾄﾗﾏ</t>
  </si>
  <si>
    <t>ﾄﾗﾏｰﾙODｼﾞｮｳ50mg</t>
  </si>
  <si>
    <t>ﾄﾗﾑ001</t>
  </si>
  <si>
    <t>ﾄﾗﾑ</t>
  </si>
  <si>
    <t>ﾄﾗﾑｾｯﾄﾊｲｺﾞｳｼﾞｮｳ</t>
  </si>
  <si>
    <t>ﾄﾘｱ002</t>
  </si>
  <si>
    <t>ﾄﾘﾃﾊﾞ</t>
  </si>
  <si>
    <t>ﾄﾘｱｿﾞﾗﾑｼﾞｮｳ0.25mg｢ﾃﾊﾞ｣</t>
  </si>
  <si>
    <t>ﾄﾘｱ003</t>
  </si>
  <si>
    <t>ﾄﾘｱｿﾞﾗﾑｼﾞﾖｳ0.25MGCH</t>
  </si>
  <si>
    <t>ﾄﾘﾍ001</t>
  </si>
  <si>
    <t>ﾄﾘﾍ</t>
  </si>
  <si>
    <t>ﾄﾘﾍｷｼﾌｪﾆｼﾞﾙｴﾝｻﾝｴﾝｼﾞｮｳ2mg｢ﾀｶﾀ｣</t>
  </si>
  <si>
    <t>ﾄﾚﾗ001</t>
  </si>
  <si>
    <t>ﾄﾚｰﾗﾝ</t>
  </si>
  <si>
    <t>ﾄﾚｰﾗﾝGｴｷ75g</t>
  </si>
  <si>
    <t>ﾄﾚﾘ001</t>
  </si>
  <si>
    <t>ﾄﾚﾘ2</t>
  </si>
  <si>
    <t>ﾄﾚﾘｰﾌODｼﾞｮｳ25mg</t>
  </si>
  <si>
    <t>ﾄﾛｷ001</t>
  </si>
  <si>
    <t>ﾄﾞﾛｷ</t>
  </si>
  <si>
    <t>ﾄﾞﾛｷｼﾄﾞﾊﾟｶﾌﾟｾﾙ100mg｢ｱﾒﾙ｣</t>
  </si>
  <si>
    <t>ﾄﾛﾍ001</t>
  </si>
  <si>
    <t>ﾄﾛﾍﾟ2</t>
  </si>
  <si>
    <t>ﾄﾛﾍﾟﾛﾝｼﾞｮｳ1mg</t>
  </si>
  <si>
    <t>ﾄﾛﾍ002</t>
  </si>
  <si>
    <t>ﾄﾛﾍﾟ3</t>
  </si>
  <si>
    <t>ﾄﾛﾍﾟﾛﾝｼﾞｮｳ3mg</t>
  </si>
  <si>
    <t>ﾄﾛﾍ003</t>
  </si>
  <si>
    <t>ﾄﾛﾍﾟｻ</t>
  </si>
  <si>
    <t>ﾄﾛﾍﾟﾛﾝｻｲﾘｭｳ1%</t>
  </si>
  <si>
    <t>ﾄﾛﾝ001</t>
  </si>
  <si>
    <t>ﾄﾛﾝ</t>
  </si>
  <si>
    <t>ﾄﾛﾝﾋﾞﾝｴｷﾓﾁﾀﾞ ｿﾌﾄﾎﾞﾄﾙ1ﾏﾝ</t>
  </si>
  <si>
    <t>ﾄﾝﾍ001</t>
  </si>
  <si>
    <t>ﾄﾞﾝﾍﾟ</t>
  </si>
  <si>
    <t>ﾄﾞﾝﾍﾟﾘﾄﾞﾝｼﾞｮｳ10mg｢ﾄｰﾜ｣</t>
  </si>
  <si>
    <t>ﾅｲﾛ001</t>
  </si>
  <si>
    <t>ﾅｲﾛ</t>
  </si>
  <si>
    <t>ﾅｲﾛｼﾞﾝﾁｭｳ</t>
  </si>
  <si>
    <t>ﾅﾌｱ001</t>
  </si>
  <si>
    <t>ﾅﾌｧ50</t>
  </si>
  <si>
    <t>ﾅﾌｧﾓｽﾀｯﾄﾒｼﾙｻﾝｴﾝ50mgﾁｭｳｼｬﾖｳ</t>
  </si>
  <si>
    <t>ﾆｺﾗ002</t>
  </si>
  <si>
    <t>ﾆｺﾗﾝｼﾞﾙｼﾞﾖｳ5MGｻﾜｲ</t>
  </si>
  <si>
    <t>ﾆﾄﾗ001</t>
  </si>
  <si>
    <t>ﾆﾄﾗｾﾞ1</t>
  </si>
  <si>
    <t>ﾆﾄﾗｾﾞﾊﾟﾑｻｲﾘｭｳ1%｢TCK｣</t>
  </si>
  <si>
    <t>ﾆﾌﾗ001</t>
  </si>
  <si>
    <t>ﾆﾌﾟﾗ</t>
  </si>
  <si>
    <t>ﾆﾌﾟﾗｼﾞﾛｰﾙPFﾃﾝｶﾞﾝｴｷ0.25%｢ﾆｯﾃﾝ｣</t>
  </si>
  <si>
    <t>ﾆﾕﾌ001</t>
  </si>
  <si>
    <t>ﾆｭｰﾌﾟ9</t>
  </si>
  <si>
    <t>ﾆｭｰﾌﾟﾛﾊﾟｯﾁ9mg</t>
  </si>
  <si>
    <t>ﾆﾙﾊ001</t>
  </si>
  <si>
    <t>ﾆﾙﾊﾞ2</t>
  </si>
  <si>
    <t>ﾆﾙﾊﾞｼﾞﾋﾟﾝｼﾞｮｳ2mg｢ｻﾜｲ｣</t>
  </si>
  <si>
    <t>ﾈｵﾗ001</t>
  </si>
  <si>
    <t>ﾈｵｰﾗ</t>
  </si>
  <si>
    <t>ﾈｵｰﾗﾙ50mgｶﾌﾟｾﾙ</t>
  </si>
  <si>
    <t>ﾈｽﾌ001</t>
  </si>
  <si>
    <t>ﾈｽﾌﾟ1</t>
  </si>
  <si>
    <t>ﾈｽﾌﾟﾁｭｳｼｬｴｷ40μgﾌﾟﾗｼﾘﾝｼﾞ</t>
  </si>
  <si>
    <t>ﾈｽﾌ002</t>
  </si>
  <si>
    <t>ﾈｽﾌﾟ</t>
  </si>
  <si>
    <t>ﾈｽﾌﾟﾁｭｳｼｬｴｷ120μgﾌﾟﾗｼﾘﾝｼﾞ</t>
  </si>
  <si>
    <t>ﾈﾘｿ001</t>
  </si>
  <si>
    <t>ﾈﾘｿﾞﾅﾕ</t>
  </si>
  <si>
    <t>ﾈﾘｿﾞﾅﾕﾆﾊﾞｰｻﾙｸﾘｰﾑ0.1%</t>
  </si>
  <si>
    <t>ﾉｳﾘ001</t>
  </si>
  <si>
    <t>ﾉｳﾘｱｽﾄｼﾞﾖｳ20MG</t>
  </si>
  <si>
    <t>ﾉﾎﾗ001</t>
  </si>
  <si>
    <t>ﾉﾎﾞﾗ1</t>
  </si>
  <si>
    <t>ﾉﾎﾞﾗﾋﾟｯﾄﾞﾁｭｳ ﾌﾚｯｸｽﾍﾟﾝ</t>
  </si>
  <si>
    <t>ﾉﾎﾘ001</t>
  </si>
  <si>
    <t>ﾉﾎﾞﾘﾝ</t>
  </si>
  <si>
    <t>ﾉﾎﾞﾘﾝNﾁｭｳﾌﾚｯｸｽﾍﾟﾝ</t>
  </si>
  <si>
    <t>ﾊｲﾊ001</t>
  </si>
  <si>
    <t>ﾊｲﾊﾟ</t>
  </si>
  <si>
    <t>ﾊｲﾊﾟｼﾞｰﾙｺｰﾜﾃﾝｶﾞﾝｴｷ0.25%</t>
  </si>
  <si>
    <t>ﾊｷｼ001</t>
  </si>
  <si>
    <t>ﾊﾟｷｼﾙ</t>
  </si>
  <si>
    <t>ﾊﾟｷｼﾙｼﾞｮｳ10mg</t>
  </si>
  <si>
    <t>ﾊﾗｸ001</t>
  </si>
  <si>
    <t>ﾊﾞﾗｸ</t>
  </si>
  <si>
    <t>ﾊﾞﾗｸﾙｰﾄﾞｼﾞｮｳ0.5mg</t>
  </si>
  <si>
    <t>ﾊﾗｼ001</t>
  </si>
  <si>
    <t>ﾊﾞﾗｼ</t>
  </si>
  <si>
    <t>ﾊﾞﾗｼｸﾛﾋﾞﾙｼﾞｮｳ500mg｢NP｣</t>
  </si>
  <si>
    <t>ﾊﾙﾌ002</t>
  </si>
  <si>
    <t>ﾊﾞﾙﾌﾟ</t>
  </si>
  <si>
    <t>ﾊﾞﾙﾌﾟﾛｻﾝNaｼﾞｮﾎｳｶﾘｭｳ40%｢ﾌｼﾞﾅｶﾞ｣</t>
  </si>
  <si>
    <t>ﾊﾙﾓ001</t>
  </si>
  <si>
    <t>ﾊﾟﾙﾓﾃﾞｲｱXRｼﾞﾖｳ0.2MG</t>
  </si>
  <si>
    <t>ﾊﾛﾍ003</t>
  </si>
  <si>
    <t>ﾊﾛﾍﾟ6</t>
  </si>
  <si>
    <t>ﾊﾛﾍﾟﾘﾄﾞｰﾙｼﾞｮｳ1mg｢ﾀｶﾀ｣</t>
  </si>
  <si>
    <t>ﾊﾛﾍ006</t>
  </si>
  <si>
    <t>ﾊﾛﾍﾟ1</t>
  </si>
  <si>
    <t>ﾊﾛﾍﾟﾘﾄﾞｰﾙｻｲﾘｭｳ1%｢ｱﾒﾙ｣</t>
  </si>
  <si>
    <t>ﾋｵｸ001</t>
  </si>
  <si>
    <t>ﾋﾟｵｸﾞﾘﾀｿﾞﾝODｼﾞﾖｳ15MGﾄ-ﾜ</t>
  </si>
  <si>
    <t>ﾋｶﾙ001</t>
  </si>
  <si>
    <t>ﾋﾞｶﾙ2</t>
  </si>
  <si>
    <t>ﾋﾞｶﾙﾀﾐﾄﾞｼﾞｮｳ80mg｢VTRS｣</t>
  </si>
  <si>
    <t>ﾋｸﾄ001</t>
  </si>
  <si>
    <t>ﾋﾞｸﾄ</t>
  </si>
  <si>
    <t>ﾋﾞｸﾄｰｻﾞﾋｶﾁｭｳ18mg</t>
  </si>
  <si>
    <t>ﾋｿﾌ001</t>
  </si>
  <si>
    <t>ﾋﾞｿﾌﾟﾛ</t>
  </si>
  <si>
    <t>ﾋﾞｿﾌﾟﾛﾛｰﾙﾌﾏﾙｻﾝｴﾝｼﾞｮｳ0.625mg｢ﾃﾊﾞ｣</t>
  </si>
  <si>
    <t>ﾋｿﾌ002</t>
  </si>
  <si>
    <t>ﾋﾞｿﾌﾟ</t>
  </si>
  <si>
    <t>ﾋﾞｿﾌﾟﾛﾛｰﾙﾌﾏﾙｻﾝｴﾝｼﾞｮｳ2.5mg｢ﾃﾊﾞ｣</t>
  </si>
  <si>
    <t>ﾋｿﾙ001</t>
  </si>
  <si>
    <t>ﾋﾞｿﾙﾎﾞ</t>
  </si>
  <si>
    <t>ﾋﾞｿﾙﾎﾞﾝﾁｭｳ4mg</t>
  </si>
  <si>
    <t>ﾋｿﾙ002</t>
  </si>
  <si>
    <t>ﾋﾞｿﾙ</t>
  </si>
  <si>
    <t>ﾋﾞｿﾙﾎﾞﾝｷｭｳﾆｭｳｴｷ0.2%</t>
  </si>
  <si>
    <t>ﾋﾀﾉ001</t>
  </si>
  <si>
    <t>ﾋﾞﾀﾉｲ2</t>
  </si>
  <si>
    <t>ﾋﾞﾀﾉｲﾘﾝｶﾌﾟｾﾙ50</t>
  </si>
  <si>
    <t>ﾋﾍﾙ001</t>
  </si>
  <si>
    <t>ﾋﾍﾞﾙﾅ</t>
  </si>
  <si>
    <t>ﾋﾍﾞﾙﾅﾄｳｲｼﾞｮｳ5mg</t>
  </si>
  <si>
    <t>ﾋﾍﾙ003</t>
  </si>
  <si>
    <t>ﾋﾍﾞﾙﾅ2</t>
  </si>
  <si>
    <t>ﾋﾍﾞﾙﾅｻﾝ10%</t>
  </si>
  <si>
    <t>ﾋﾍﾙ004</t>
  </si>
  <si>
    <t>ﾋﾍﾞﾙ</t>
  </si>
  <si>
    <t>ﾋﾍﾞﾙﾅﾁｭｳ25mg</t>
  </si>
  <si>
    <t>ﾋﾑﾊ001</t>
  </si>
  <si>
    <t>ﾋﾞﾑﾊﾟ</t>
  </si>
  <si>
    <t>ﾋﾞﾑﾊﾟｯﾄｼﾞｮｳ50mg</t>
  </si>
  <si>
    <t>ﾋﾑﾊ002</t>
  </si>
  <si>
    <t>ﾋﾞﾑﾊﾟ3</t>
  </si>
  <si>
    <t>ﾋﾞﾑﾊﾟｯﾄｼﾞｮｳ100mg</t>
  </si>
  <si>
    <t>ﾋﾑﾊ003</t>
  </si>
  <si>
    <t>ﾋﾞﾑﾊﾟ2</t>
  </si>
  <si>
    <t>ﾋﾞﾑﾊﾟｯﾄﾃﾝﾃｷｼﾞｮｳﾁｭｳ200mg</t>
  </si>
  <si>
    <t>ﾋﾕﾏ002</t>
  </si>
  <si>
    <t>ﾋｭｰﾏﾘ</t>
  </si>
  <si>
    <t>ﾋｭｰﾏﾘﾝRﾁｭｳﾐﾘｵﾍﾟﾝ</t>
  </si>
  <si>
    <t>ﾋﾕﾏ003</t>
  </si>
  <si>
    <t>ﾋｭｰﾏﾛ2</t>
  </si>
  <si>
    <t>ﾋｭｰﾏﾛｸﾞﾐｯｸｽ25ﾁｭｳﾐﾘｵﾍﾟﾝ</t>
  </si>
  <si>
    <t>ﾋﾗﾉ001</t>
  </si>
  <si>
    <t>ﾋﾞﾗﾉ</t>
  </si>
  <si>
    <t>ﾋﾞﾗﾉｱｼﾞｮｳ20mg</t>
  </si>
  <si>
    <t>ﾋﾗﾏ001</t>
  </si>
  <si>
    <t>ﾋﾟﾗﾏ</t>
  </si>
  <si>
    <t>ﾋﾟﾗﾏｲﾄﾞｹﾞﾝﾏﾂ</t>
  </si>
  <si>
    <t>ﾋﾙｼ001</t>
  </si>
  <si>
    <t>ﾋﾟﾙｼ</t>
  </si>
  <si>
    <t>ﾋﾟﾙｼｶｲﾆﾄﾞｴﾝｻﾝｴﾝｶﾌﾟｾﾙ50mg｢ﾆﾁｲｺｳ｣</t>
  </si>
  <si>
    <t>ﾌｱﾓ002</t>
  </si>
  <si>
    <t>ﾌｧﾓｻ1</t>
  </si>
  <si>
    <t>ﾌｧﾓﾁｼﾞﾝｻﾝ10%｢ｻﾜｲ｣</t>
  </si>
  <si>
    <t>ﾌｱﾓ003</t>
  </si>
  <si>
    <t>ﾌｧﾓﾁ</t>
  </si>
  <si>
    <t>ﾌｧﾓﾁｼﾞﾝﾁｭｳｼｬﾖｳ20mg｢ｵｰﾊﾗ｣</t>
  </si>
  <si>
    <t>ﾌｲﾌ001</t>
  </si>
  <si>
    <t>ﾌｨﾌﾞﾗｽ</t>
  </si>
  <si>
    <t>ﾌｨﾌﾞﾗｽﾄｽﾌﾟﾚｰ500</t>
  </si>
  <si>
    <t>ﾌｴﾉ004</t>
  </si>
  <si>
    <t>ﾌｴﾉ-ﾙｱｴﾝｶﾘﾆﾒﾝﾄﾆﾂｺ-</t>
  </si>
  <si>
    <t>ﾌｴﾌ001</t>
  </si>
  <si>
    <t>ﾌｪﾌﾞｷ</t>
  </si>
  <si>
    <t>ﾌｪﾌﾞｷｿｽﾀｯﾄｼﾞｮｳ10mg｢AFP｣</t>
  </si>
  <si>
    <t>ﾌｴﾛ001</t>
  </si>
  <si>
    <t>ﾌｪﾛｼﾞ</t>
  </si>
  <si>
    <t>ﾌｪﾛｼﾞﾋﾟﾝｼﾞｮｳ5mg｢武田ﾃﾊﾞ｣</t>
  </si>
  <si>
    <t>ﾌｴﾛ002</t>
  </si>
  <si>
    <t>ﾌｪﾛｸﾞ*</t>
  </si>
  <si>
    <t>ﾌｴﾛｸﾞﾗﾃﾞﾕﾒﾂﾄｼﾞﾖｳ105MG</t>
  </si>
  <si>
    <t>ﾌｴﾛ003</t>
  </si>
  <si>
    <t>ﾌｪﾛﾐｱ2</t>
  </si>
  <si>
    <t>ﾌｪﾛﾐｱｶﾘｭｳ8.3%</t>
  </si>
  <si>
    <t>ﾌｵﾙ001</t>
  </si>
  <si>
    <t>ﾌｫﾙ</t>
  </si>
  <si>
    <t>ﾌｫﾙﾃｵﾋｶﾁｭｳｷｯﾄ600μg</t>
  </si>
  <si>
    <t>ﾌｽｺ001</t>
  </si>
  <si>
    <t>ﾌﾞｽｺ**</t>
  </si>
  <si>
    <t>ﾌﾞｽｺﾊﾟﾝｼﾞｮｳ10mg</t>
  </si>
  <si>
    <t>ﾌﾄｳ003</t>
  </si>
  <si>
    <t>ﾄｳﾁｭｳ</t>
  </si>
  <si>
    <t>ﾌﾞﾄﾞｳﾄｳﾁｭｳ20%PL｢ﾌｿｰ｣</t>
  </si>
  <si>
    <t>ﾌﾄｳ006</t>
  </si>
  <si>
    <t>ﾌﾗｻ001</t>
  </si>
  <si>
    <t>ﾌﾟﾗｻﾞ</t>
  </si>
  <si>
    <t>ﾌﾟﾗｻﾞｷｻｶﾌﾟｾﾙ110mg</t>
  </si>
  <si>
    <t>ﾌﾗｾ002</t>
  </si>
  <si>
    <t>ﾌﾟﾗｾ3</t>
  </si>
  <si>
    <t>ﾌﾟﾗｾﾎﾞｻﾞﾔｸ</t>
  </si>
  <si>
    <t>ﾌﾗﾘ001</t>
  </si>
  <si>
    <t>ﾌﾟﾗﾘ</t>
  </si>
  <si>
    <t>ﾌﾟﾗﾘｱﾋｶﾁｭｳ60mgｼﾘﾝｼﾞ</t>
  </si>
  <si>
    <t>ﾌﾗﾝ002</t>
  </si>
  <si>
    <t>ﾌﾟﾗﾝ</t>
  </si>
  <si>
    <t>ﾌﾟﾗﾝﾙｶｽﾄｼﾞｮｳ225mg｢ﾆﾁｲｺｳ｣</t>
  </si>
  <si>
    <t>ﾌﾙﾀ001</t>
  </si>
  <si>
    <t>ﾌﾙﾀｲ</t>
  </si>
  <si>
    <t>ﾌﾙﾀｲﾄﾞ100ﾃﾞｨｽｶｽ</t>
  </si>
  <si>
    <t>ﾌﾙﾂ001</t>
  </si>
  <si>
    <t>ﾌﾙﾂ</t>
  </si>
  <si>
    <t>ﾌﾙﾂﾛﾝｶﾌﾟｾﾙ200</t>
  </si>
  <si>
    <t>ﾌﾙﾙ001</t>
  </si>
  <si>
    <t>ﾌﾙﾙﾊﾞﾝ</t>
  </si>
  <si>
    <t>ﾌﾙﾙﾊﾞﾝﾊﾟｯﾌﾟ40mg</t>
  </si>
  <si>
    <t>ﾌﾛｸ001</t>
  </si>
  <si>
    <t>ﾌﾟﾛｸﾞ</t>
  </si>
  <si>
    <t>ﾌﾟﾛｸﾞﾗﾌｶﾌﾟｾﾙ1mg</t>
  </si>
  <si>
    <t>ﾌﾛﾀ001</t>
  </si>
  <si>
    <t>ﾌﾟﾛﾀﾉｰ</t>
  </si>
  <si>
    <t>ﾌﾟﾛﾀﾉｰﾙSｼﾞｮｳ15mg</t>
  </si>
  <si>
    <t>ﾌﾛﾁ001</t>
  </si>
  <si>
    <t>ﾌﾞﾛﾁ</t>
  </si>
  <si>
    <t>ﾌﾞﾛﾁｿﾞﾗﾑｼﾞｮｳ0.25mg｢ﾄｰﾜ｣</t>
  </si>
  <si>
    <t>ﾌﾛﾄ001</t>
  </si>
  <si>
    <t>ﾌﾟﾛﾄ</t>
  </si>
  <si>
    <t>ﾌﾟﾛﾄﾋﾟｯｸﾅﾝｺｳ0.1%</t>
  </si>
  <si>
    <t>ﾌﾛﾌ001</t>
  </si>
  <si>
    <t>ﾌﾟﾛﾌﾟ</t>
  </si>
  <si>
    <t>ﾌﾟﾛﾌﾟﾗﾉﾛｰﾙｴﾝｻﾝｴﾝｼﾞｮｳ10mg｢ﾆﾁｲｺｳ｣</t>
  </si>
  <si>
    <t>ﾌﾛﾓ001</t>
  </si>
  <si>
    <t>ﾌﾞﾛﾓｸ</t>
  </si>
  <si>
    <t>ﾌﾞﾛﾓｸﾘﾌﾟﾁﾝｼﾞｮｳ2.5mg｢F｣</t>
  </si>
  <si>
    <t>ﾌﾛﾘ001</t>
  </si>
  <si>
    <t>ﾌﾛﾘ</t>
  </si>
  <si>
    <t>ﾌﾛﾘｰﾄﾞｹﾞﾙｹｲｺｳﾖｳ2%</t>
  </si>
  <si>
    <t>ﾍｻﾄ001</t>
  </si>
  <si>
    <t>ﾍﾞｻﾞﾄ</t>
  </si>
  <si>
    <t>ﾍﾞｻﾞﾄｰﾙSRｼﾞｮｳ200mg</t>
  </si>
  <si>
    <t>ﾍｼｹ001</t>
  </si>
  <si>
    <t>ﾍﾞｼｹ5m</t>
  </si>
  <si>
    <t>ﾍﾞｼｹｱｼﾞｮｳ5mg</t>
  </si>
  <si>
    <t>ﾍﾀﾆ001</t>
  </si>
  <si>
    <t>ﾍﾞﾀﾆ</t>
  </si>
  <si>
    <t>ﾍﾞﾀﾆｽｼﾞｮｳ50mg</t>
  </si>
  <si>
    <t>ﾍﾅﾊ001</t>
  </si>
  <si>
    <t>ﾍﾞﾅﾊﾟｽ</t>
  </si>
  <si>
    <t>ﾍﾞﾅﾊﾟｽﾀﾅﾝｺｳ4%</t>
  </si>
  <si>
    <t>ﾍﾋｵ001</t>
  </si>
  <si>
    <t>ﾍﾞﾋﾟｵ</t>
  </si>
  <si>
    <t>ﾍﾞﾋﾟｵｹﾞﾙ2.5%</t>
  </si>
  <si>
    <t>ﾍﾗﾌ001</t>
  </si>
  <si>
    <t>ﾍﾞﾗﾌﾟ2</t>
  </si>
  <si>
    <t>ﾍﾞﾗﾌﾟﾛｽﾄNaｼﾞｮｳ20μg｢ﾄｰﾜ｣</t>
  </si>
  <si>
    <t>ﾍﾙｻ001</t>
  </si>
  <si>
    <t>ﾍﾟﾙｻ</t>
  </si>
  <si>
    <t>ﾍﾟﾙｻﾝﾁﾝｼﾞｮｳ25mg</t>
  </si>
  <si>
    <t>ﾍﾙｼ001</t>
  </si>
  <si>
    <t>ﾍﾟﾙｼﾞﾋﾟﾝﾁﾕｳｼﾔｴｷ2MG</t>
  </si>
  <si>
    <t>ﾎｸﾘ001</t>
  </si>
  <si>
    <t>ﾎﾞｸﾞﾘ</t>
  </si>
  <si>
    <t>ﾎﾞｸﾞﾘﾎﾞｰｽODｼﾞｮｳ0.2mg｢ﾆﾁｲｺｳ｣</t>
  </si>
  <si>
    <t>ﾎｽﾐ001</t>
  </si>
  <si>
    <t>ﾎｽﾐ</t>
  </si>
  <si>
    <t>ﾎｽﾐｼﾝSｼﾞｶﾖｳ3%</t>
  </si>
  <si>
    <t>ﾎﾋﾄ002</t>
  </si>
  <si>
    <t>ﾎﾟﾋﾞ2</t>
  </si>
  <si>
    <t>ﾎﾟﾋﾞﾄﾞﾝﾖｰﾄﾞｶﾞｲﾖｳｴｷ10%｢VTRS｣</t>
  </si>
  <si>
    <t>ﾎﾘﾂ001</t>
  </si>
  <si>
    <t>ﾎｰﾘ1</t>
  </si>
  <si>
    <t>ﾎｰﾘｯﾄｼﾞｮｳ20mg</t>
  </si>
  <si>
    <t>ﾎﾘﾂ002</t>
  </si>
  <si>
    <t>ﾎｰﾘ3</t>
  </si>
  <si>
    <t>ﾎｰﾘｯﾄｻﾝ10%</t>
  </si>
  <si>
    <t>ﾏｳｲ001</t>
  </si>
  <si>
    <t>ﾏｳﾞｨﾚ</t>
  </si>
  <si>
    <t>ﾏｳﾞｨﾚｯﾄﾊｲｺﾞｳｼﾞｮｳ</t>
  </si>
  <si>
    <t>ﾏﾃﾕ001</t>
  </si>
  <si>
    <t>ﾏｰﾃﾞｭ</t>
  </si>
  <si>
    <t>ﾏｰﾃﾞｭｵｯｸｽﾅﾝｺｳ</t>
  </si>
  <si>
    <t>ﾏﾄﾊ001</t>
  </si>
  <si>
    <t>ﾏﾄﾞﾊﾟ-ﾊｲｺﾞｳｼﾞﾖｳL100</t>
  </si>
  <si>
    <t>ﾐｶﾌ001</t>
  </si>
  <si>
    <t>ﾐｶﾌｧ</t>
  </si>
  <si>
    <t>ﾐｶﾌｧﾝｷﾞﾝNaﾃﾝﾃｷｼﾞｮｳﾁｭｳﾖｳ50mg｢ｻﾜｲ｣</t>
  </si>
  <si>
    <t>ﾐｿﾘ001</t>
  </si>
  <si>
    <t>ﾐｿﾞﾘ</t>
  </si>
  <si>
    <t>ﾐｿﾞﾘﾋﾞﾝｼﾞｮｳ50mg｢ｻﾜｲ｣</t>
  </si>
  <si>
    <t>ﾐﾉｻ001</t>
  </si>
  <si>
    <t>ﾐﾉｻ2</t>
  </si>
  <si>
    <t>ﾐﾉｻｲｸﾘﾝｴﾝｻﾝｴﾝｼﾞｮｳ50mg｢ﾆﾁｲｺｳ｣</t>
  </si>
  <si>
    <t>ﾐﾙﾀ001</t>
  </si>
  <si>
    <t>ﾐﾙﾀ</t>
  </si>
  <si>
    <t>ﾐﾙﾀｻﾞﾋﾟﾝｼﾞｮｳ15mg｢ﾒｲｼﾞ｣</t>
  </si>
  <si>
    <t>ﾑｺｽ002</t>
  </si>
  <si>
    <t>ﾑｺｽﾀ2</t>
  </si>
  <si>
    <t>ﾑｺｽﾀｶﾘｭｳ20%</t>
  </si>
  <si>
    <t>ﾑｺﾌ001</t>
  </si>
  <si>
    <t>ﾑｺﾌｧｼﾞ</t>
  </si>
  <si>
    <t>ﾑｺﾌｧｼﾞﾝﾃﾝｶﾞﾝｴｷ</t>
  </si>
  <si>
    <t>ﾒﾈｼ001</t>
  </si>
  <si>
    <t>ﾒﾈｼ</t>
  </si>
  <si>
    <t>ﾒﾈｼｯﾄﾊｲｺﾞｳｼﾞｮｳ100</t>
  </si>
  <si>
    <t>ﾒﾛﾍ001</t>
  </si>
  <si>
    <t>ﾒﾛﾍﾟ</t>
  </si>
  <si>
    <t>ﾒﾛﾍﾟﾝﾃﾝﾃｷﾖｳﾊﾞｲｱﾙ0.5g</t>
  </si>
  <si>
    <t>ﾒﾛﾍ002</t>
  </si>
  <si>
    <t>ﾒﾛﾍﾟﾈﾑﾃﾝﾃｷｼﾞﾖｳﾁﾕｳﾖｳ0.5GNP</t>
  </si>
  <si>
    <t>ﾓﾒﾀ001</t>
  </si>
  <si>
    <t>ﾓﾒﾀｿﾞ</t>
  </si>
  <si>
    <t>ﾓﾒﾀｿﾞﾝﾌﾗﾝｶﾙﾎﾞﾝｻﾝｴｽﾃﾙﾅﾝｺｳ0.1%｢MYK｣</t>
  </si>
  <si>
    <t>ﾕﾋﾂ001</t>
  </si>
  <si>
    <t>ﾕｰﾋﾞ</t>
  </si>
  <si>
    <t>ﾕｰﾋﾞｯﾄｼﾞｮｳ100mg</t>
  </si>
  <si>
    <t>ﾕﾘｽ001</t>
  </si>
  <si>
    <t>ﾕﾘｽｼﾞﾖｳ1MG</t>
  </si>
  <si>
    <t>ﾕﾘﾌ001</t>
  </si>
  <si>
    <t>ﾕﾘﾌ</t>
  </si>
  <si>
    <t>ﾕﾘｰﾌｼﾞｮｳ4mg</t>
  </si>
  <si>
    <t>ﾗｺﾙ001</t>
  </si>
  <si>
    <t>ﾗｺｰ</t>
  </si>
  <si>
    <t>ﾗｺｰﾙNFﾊｲｺﾞｳｹｲﾁｮｳﾖｳ半固形ｻﾞｲ</t>
  </si>
  <si>
    <t>ﾗﾀﾉ001</t>
  </si>
  <si>
    <t>ﾗﾀﾉ</t>
  </si>
  <si>
    <t>ﾗﾀﾉﾌﾟﾛｽﾄﾃﾝｶﾞﾝｴｷ0.005%｢ｻﾜｲ｣</t>
  </si>
  <si>
    <t>ﾗﾀﾉ002</t>
  </si>
  <si>
    <t>ﾗﾀﾉﾌﾟﾛｽﾄﾃﾝｶﾞﾝｴｷ0.005%ﾆﾂﾄ-</t>
  </si>
  <si>
    <t>ﾗﾝﾀ002</t>
  </si>
  <si>
    <t>ﾗﾝﾀｽXRﾁﾕｳｿﾛｽﾀ-</t>
  </si>
  <si>
    <t>ﾘｱﾙ001</t>
  </si>
  <si>
    <t>ﾘｱﾙﾀﾞｼﾞﾖｳ1200MG</t>
  </si>
  <si>
    <t>ﾘｽﾍ001</t>
  </si>
  <si>
    <t>ﾘｽﾍﾟ0</t>
  </si>
  <si>
    <t>ﾘｽﾍﾟﾘﾄﾞﾝｼﾞｮｳ0.5mg｢ｱﾒﾙ｣</t>
  </si>
  <si>
    <t>ﾘｽﾍ003</t>
  </si>
  <si>
    <t>ﾘｽﾍﾟ</t>
  </si>
  <si>
    <t>ﾘｽﾍﾟﾘﾄﾞﾝﾅｲﾖｳｴｷ1mg/mL｢ｱﾒﾙ｣</t>
  </si>
  <si>
    <t>ﾘｽﾍ004</t>
  </si>
  <si>
    <t>ﾘｽﾍﾟ1</t>
  </si>
  <si>
    <t>ﾘｽﾍﾟﾘﾄﾞﾝｼﾞｮｳ1mg｢ｱﾒﾙ｣</t>
  </si>
  <si>
    <t>ﾘｽﾍ006</t>
  </si>
  <si>
    <t>ﾘｽﾍﾟ2</t>
  </si>
  <si>
    <t>ﾘｽﾍﾟﾘﾄﾞﾝｼﾞｮｳ2mg｢ｱﾒﾙ｣</t>
  </si>
  <si>
    <t>ﾘｽﾍ007</t>
  </si>
  <si>
    <t>ﾘｽﾍﾟ3</t>
  </si>
  <si>
    <t>ﾘｽﾍﾟﾘﾄﾞﾝｼﾞｮｳ3mg｢ｱﾒﾙ｣</t>
  </si>
  <si>
    <t>ﾘｽﾍ008</t>
  </si>
  <si>
    <t>ﾘｽﾍﾟｻ</t>
  </si>
  <si>
    <t>ﾘｽﾍﾟﾘﾄﾞﾝｻｲﾘｭｳ1%｢ｱﾒﾙ｣</t>
  </si>
  <si>
    <t>ﾘﾊｸ001</t>
  </si>
  <si>
    <t>ﾘﾊﾟｸ</t>
  </si>
  <si>
    <t>ﾘﾊﾟｸﾚｵﾝｶﾌﾟｾﾙ150mg</t>
  </si>
  <si>
    <t>ﾘﾊｽ001</t>
  </si>
  <si>
    <t>ﾘﾊﾞｽ5</t>
  </si>
  <si>
    <t>ﾘﾊﾞｽﾁｸﾞﾐﾝﾃｰﾌﾟ4.5mg｢ﾆﾌﾟﾛ｣</t>
  </si>
  <si>
    <t>ﾘﾊｽ002</t>
  </si>
  <si>
    <t>ﾘﾊﾞｽ6</t>
  </si>
  <si>
    <t>ﾘﾊﾞｽﾁｸﾞﾐﾝﾃｰﾌﾟ9mg｢ﾆﾌﾟﾛ｣</t>
  </si>
  <si>
    <t>ﾘﾊｽ003</t>
  </si>
  <si>
    <t>ﾘﾊﾞｽ7</t>
  </si>
  <si>
    <t>ﾘﾊﾞｽﾁｸﾞﾐﾝﾃｰﾌﾟ13.5mg｢ﾆﾌﾟﾛ｣</t>
  </si>
  <si>
    <t>ﾘﾊｽ004</t>
  </si>
  <si>
    <t>ﾘﾊﾞｽ8</t>
  </si>
  <si>
    <t>ﾘﾊﾞｽﾁｸﾞﾐﾝﾃｰﾌﾟ18mg｢ﾆﾌﾟﾛ｣</t>
  </si>
  <si>
    <t>ﾘﾊﾛ001</t>
  </si>
  <si>
    <t>ﾘﾊﾞ-ﾛｷｻﾊﾞﾝODｼﾞﾖｳ10MGﾄ-ﾜ</t>
  </si>
  <si>
    <t>ﾘﾌｱ001</t>
  </si>
  <si>
    <t>ﾘﾌｧﾝ</t>
  </si>
  <si>
    <t>ﾘﾌｧﾝﾋﾟｼﾝｶﾌﾟｾﾙ150mg｢ｻﾝﾄﾞ｣</t>
  </si>
  <si>
    <t>ﾘﾌｷ001</t>
  </si>
  <si>
    <t>ﾘﾌｷｼﾏｼﾞﾖｳ200MG</t>
  </si>
  <si>
    <t>ﾘﾌﾙ001</t>
  </si>
  <si>
    <t>ﾘﾌﾟﾙ</t>
  </si>
  <si>
    <t>ﾘﾕｳ001</t>
  </si>
  <si>
    <t>ﾘｭｳ</t>
  </si>
  <si>
    <t>ﾘｭｳｻﾝｽﾄﾚﾌﾟﾄﾏｲｼﾝﾁｭｳｼｬﾖｳ1g｢ﾒｲｼﾞ｣</t>
  </si>
  <si>
    <t>ﾘﾝﾃ002</t>
  </si>
  <si>
    <t>ﾘﾝﾃﾞA</t>
  </si>
  <si>
    <t>ｶﾞﾝ･ｼﾞｶﾖｳﾘﾝﾃﾞﾛﾝAﾅﾝｺｳ</t>
  </si>
  <si>
    <t>ﾙｼｵ001</t>
  </si>
  <si>
    <t>ﾙｼﾞｵ25</t>
  </si>
  <si>
    <t>ﾙｼﾞｵﾐｰﾙｼﾞｮｳ25mg</t>
  </si>
  <si>
    <t>ﾙﾌﾗ001</t>
  </si>
  <si>
    <t>ﾙﾌﾟﾗ</t>
  </si>
  <si>
    <t>ﾙﾌﾟﾗｯｸｼﾞｮｳ4mg</t>
  </si>
  <si>
    <t>ﾙﾎﾂ001</t>
  </si>
  <si>
    <t>ﾙﾎﾞｯｸｽ</t>
  </si>
  <si>
    <t>ﾙﾎﾞｯｸｽｼﾞｮｳ25</t>
  </si>
  <si>
    <t>ﾚﾍﾁ001</t>
  </si>
  <si>
    <t>ﾚﾍﾞﾁ</t>
  </si>
  <si>
    <t>ﾚﾍﾞﾁﾗｾﾀﾑｼﾞｮｳ250mg｢ﾒｲｼﾞ｣</t>
  </si>
  <si>
    <t>ﾚﾍﾁ002</t>
  </si>
  <si>
    <t>ﾚﾍﾞﾁﾄﾞ</t>
  </si>
  <si>
    <t>ﾚﾍﾞﾁﾗｾﾀﾑﾄﾞﾗｲｼﾛｯﾌﾟ50%｢ﾒｲｼﾞ｣</t>
  </si>
  <si>
    <t>ﾚﾎﾄ001</t>
  </si>
  <si>
    <t>ﾚﾎﾞﾄ1*</t>
  </si>
  <si>
    <t>ﾚﾎﾞﾄﾐﾝｼﾞｮｳ5mg</t>
  </si>
  <si>
    <t>ﾚﾎﾄ002</t>
  </si>
  <si>
    <t>ﾚﾎﾞﾄ2*</t>
  </si>
  <si>
    <t>ﾚﾎﾞﾄﾐﾝｼﾞｮｳ25mg</t>
  </si>
  <si>
    <t>ﾚﾎﾄ003</t>
  </si>
  <si>
    <t>ﾚﾎﾞﾄ3*</t>
  </si>
  <si>
    <t>ﾚﾎﾞﾄﾐﾝｼﾞｮｳ50mg</t>
  </si>
  <si>
    <t>ﾚﾎﾄ004</t>
  </si>
  <si>
    <t>ﾚﾎﾞﾄ8*</t>
  </si>
  <si>
    <t>ﾚﾎﾞﾄﾐﾝｶﾘｭｳ10%</t>
  </si>
  <si>
    <t>ﾚﾎﾄ005</t>
  </si>
  <si>
    <t>ﾚﾎﾞﾄﾐﾝ</t>
  </si>
  <si>
    <t>ﾚﾎﾞﾄﾐﾝｷﾝﾁｭｳ25mg</t>
  </si>
  <si>
    <t>ﾛｷｿ003</t>
  </si>
  <si>
    <t>ﾛｷｿﾌﾟ3</t>
  </si>
  <si>
    <t>ﾛｷｿﾌﾟﾛﾌｪﾝNaﾃｰﾌﾟ100mg｢ｻﾝﾜ｣</t>
  </si>
  <si>
    <t>ﾛｷｿ004</t>
  </si>
  <si>
    <t>ﾛｷｿﾌﾟﾛﾌｴﾝNAﾃ-ﾌﾟ100MGｶｹﾝ</t>
  </si>
  <si>
    <t>ﾛｽﾊ001</t>
  </si>
  <si>
    <t>ﾛｽﾊﾞ</t>
  </si>
  <si>
    <t>ﾛｽﾊﾞｽﾀﾁﾝｼﾞｮｳ2.5mg｢ﾆﾌﾟﾛ｣</t>
  </si>
  <si>
    <t>ﾛﾄｴ001</t>
  </si>
  <si>
    <t>ﾛｰﾄｴｷｽ</t>
  </si>
  <si>
    <t>ﾛｰﾄｴｷｽｻﾝ</t>
  </si>
  <si>
    <t>ﾛﾋﾆ001</t>
  </si>
  <si>
    <t>ﾛﾋﾟﾆ</t>
  </si>
  <si>
    <t>ﾛﾋﾟﾆﾛｰﾙｼﾞｮﾎｳｼﾞｮｳ2mg｢ｻﾜｲ｣</t>
  </si>
  <si>
    <t>ﾛﾌﾗ001</t>
  </si>
  <si>
    <t>ﾛﾌﾗ1</t>
  </si>
  <si>
    <t>ﾛﾌﾗｾﾞﾌﾟｻﾝｴﾁﾙｼﾞｮｳ1mg｢SN｣</t>
  </si>
  <si>
    <t>ﾜﾝﾊ003</t>
  </si>
  <si>
    <t>ﾜﾝﾊﾟﾙ1ｺﾞｳﾕｴｷ</t>
  </si>
  <si>
    <t>非採用特別</t>
    <rPh sb="0" eb="3">
      <t>ヒサイヨウ</t>
    </rPh>
    <rPh sb="3" eb="5">
      <t>トクベツ</t>
    </rPh>
    <phoneticPr fontId="2"/>
  </si>
  <si>
    <t>錠</t>
    <rPh sb="0" eb="1">
      <t>ジョウ</t>
    </rPh>
    <phoneticPr fontId="2"/>
  </si>
  <si>
    <t>本</t>
    <rPh sb="0" eb="1">
      <t>ホン</t>
    </rPh>
    <phoneticPr fontId="2"/>
  </si>
  <si>
    <t>瓶</t>
    <rPh sb="0" eb="1">
      <t>ビン</t>
    </rPh>
    <phoneticPr fontId="2"/>
  </si>
  <si>
    <t>袋</t>
    <rPh sb="0" eb="1">
      <t>フクロ</t>
    </rPh>
    <phoneticPr fontId="2"/>
  </si>
  <si>
    <t>枚</t>
    <rPh sb="0" eb="1">
      <t>マイ</t>
    </rPh>
    <phoneticPr fontId="2"/>
  </si>
  <si>
    <t>係数</t>
    <rPh sb="0" eb="2">
      <t>ケイスウ</t>
    </rPh>
    <phoneticPr fontId="2"/>
  </si>
  <si>
    <t>数える単位</t>
    <rPh sb="0" eb="1">
      <t>カゾ</t>
    </rPh>
    <rPh sb="3" eb="5">
      <t>タンイ</t>
    </rPh>
    <phoneticPr fontId="2"/>
  </si>
  <si>
    <t>*2</t>
    <phoneticPr fontId="2"/>
  </si>
  <si>
    <t>*0.67</t>
    <phoneticPr fontId="2"/>
  </si>
  <si>
    <t>このまま</t>
    <phoneticPr fontId="2"/>
  </si>
  <si>
    <t>計算式</t>
    <rPh sb="0" eb="3">
      <t>ケイサンシキ</t>
    </rPh>
    <phoneticPr fontId="2"/>
  </si>
  <si>
    <t>単位</t>
    <rPh sb="0" eb="2">
      <t>タンイ</t>
    </rPh>
    <phoneticPr fontId="2"/>
  </si>
  <si>
    <t>包</t>
    <rPh sb="0" eb="1">
      <t>ホウ</t>
    </rPh>
    <phoneticPr fontId="2"/>
  </si>
  <si>
    <t>ｇ</t>
    <phoneticPr fontId="2"/>
  </si>
  <si>
    <t>*5</t>
    <phoneticPr fontId="2"/>
  </si>
  <si>
    <t>*0.1</t>
  </si>
  <si>
    <t>*0.1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</si>
</sst>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;[Red]\-#,##0.0"/>
    <numFmt numFmtId="177" formatCode="0.00_ "/>
    <numFmt numFmtId="178" formatCode="0.0_ "/>
  </numFmts>
  <fonts count="18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b/>
      <sz val="10"/>
      <color indexed="8"/>
      <name val="ＭＳ Ｐゴシック"/>
      <family val="3"/>
      <charset val="128"/>
    </font>
    <font>
      <b/>
      <sz val="10"/>
      <color theme="1"/>
      <name val="ＭＳ Ｐゴシック"/>
      <family val="3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1"/>
      <color theme="1" tint="0.499984740745262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  <scheme val="minor"/>
    </font>
    <font>
      <b/>
      <sz val="18"/>
      <color indexed="81"/>
      <name val="MS P ゴシック"/>
      <family val="3"/>
      <charset val="128"/>
    </font>
    <font>
      <sz val="18"/>
      <color indexed="81"/>
      <name val="MS P ゴシック"/>
      <family val="3"/>
      <charset val="128"/>
    </font>
    <font>
      <sz val="11"/>
      <color theme="0"/>
      <name val="ＭＳ Ｐゴシック"/>
      <family val="2"/>
      <charset val="128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ck">
        <color auto="1"/>
      </top>
      <bottom/>
      <diagonal/>
    </border>
  </borders>
  <cellStyleXfs count="9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/>
    <xf numFmtId="0" fontId="6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</cellStyleXfs>
  <cellXfs count="92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176" fontId="0" fillId="0" borderId="0" xfId="1" applyNumberFormat="1" applyFont="1" applyAlignment="1">
      <alignment vertical="center" shrinkToFit="1"/>
    </xf>
    <xf numFmtId="0" fontId="0" fillId="0" borderId="0" xfId="0" applyAlignment="1">
      <alignment horizontal="center" vertical="center" shrinkToFit="1"/>
    </xf>
    <xf numFmtId="40" fontId="0" fillId="0" borderId="0" xfId="1" applyNumberFormat="1" applyFont="1" applyAlignment="1">
      <alignment vertical="center" shrinkToFit="1"/>
    </xf>
    <xf numFmtId="38" fontId="0" fillId="0" borderId="0" xfId="1" applyFont="1" applyAlignment="1">
      <alignment vertical="center" shrinkToFit="1"/>
    </xf>
    <xf numFmtId="0" fontId="3" fillId="0" borderId="1" xfId="2" applyBorder="1" applyAlignment="1">
      <alignment shrinkToFit="1"/>
    </xf>
    <xf numFmtId="0" fontId="3" fillId="0" borderId="1" xfId="2" applyBorder="1" applyAlignment="1">
      <alignment horizontal="center" shrinkToFit="1"/>
    </xf>
    <xf numFmtId="176" fontId="3" fillId="0" borderId="1" xfId="1" applyNumberFormat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shrinkToFit="1"/>
    </xf>
    <xf numFmtId="38" fontId="3" fillId="0" borderId="1" xfId="1" applyFont="1" applyFill="1" applyBorder="1" applyAlignment="1">
      <alignment horizontal="right" shrinkToFit="1"/>
    </xf>
    <xf numFmtId="40" fontId="3" fillId="0" borderId="1" xfId="1" applyNumberFormat="1" applyFont="1" applyFill="1" applyBorder="1" applyAlignment="1">
      <alignment horizontal="right" shrinkToFit="1"/>
    </xf>
    <xf numFmtId="38" fontId="3" fillId="0" borderId="1" xfId="1" applyFont="1" applyBorder="1" applyAlignment="1">
      <alignment shrinkToFit="1"/>
    </xf>
    <xf numFmtId="176" fontId="3" fillId="0" borderId="1" xfId="1" applyNumberFormat="1" applyFont="1" applyBorder="1" applyAlignment="1">
      <alignment shrinkToFit="1"/>
    </xf>
    <xf numFmtId="0" fontId="3" fillId="0" borderId="1" xfId="2" applyBorder="1" applyAlignment="1">
      <alignment wrapText="1" shrinkToFit="1"/>
    </xf>
    <xf numFmtId="177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4" fillId="2" borderId="1" xfId="2" applyFont="1" applyFill="1" applyBorder="1" applyAlignment="1">
      <alignment horizontal="center" vertical="center" wrapText="1" shrinkToFit="1"/>
    </xf>
    <xf numFmtId="176" fontId="4" fillId="2" borderId="1" xfId="1" applyNumberFormat="1" applyFont="1" applyFill="1" applyBorder="1" applyAlignment="1">
      <alignment horizontal="center" vertical="center" wrapText="1" shrinkToFit="1"/>
    </xf>
    <xf numFmtId="40" fontId="4" fillId="2" borderId="1" xfId="1" applyNumberFormat="1" applyFont="1" applyFill="1" applyBorder="1" applyAlignment="1">
      <alignment horizontal="center" vertical="center" wrapText="1" shrinkToFit="1"/>
    </xf>
    <xf numFmtId="38" fontId="4" fillId="2" borderId="1" xfId="1" applyFont="1" applyFill="1" applyBorder="1" applyAlignment="1">
      <alignment horizontal="center" vertical="center" wrapText="1" shrinkToFit="1"/>
    </xf>
    <xf numFmtId="177" fontId="5" fillId="3" borderId="0" xfId="0" applyNumberFormat="1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0" fillId="8" borderId="0" xfId="0" applyFill="1">
      <alignment vertical="center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0" fillId="0" borderId="0" xfId="0" applyProtection="1">
      <alignment vertical="center"/>
      <protection locked="0"/>
    </xf>
    <xf numFmtId="0" fontId="9" fillId="0" borderId="0" xfId="0" applyFont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9" fillId="0" borderId="1" xfId="0" applyFont="1" applyBorder="1" applyAlignment="1">
      <alignment vertical="center" wrapText="1"/>
    </xf>
    <xf numFmtId="0" fontId="11" fillId="0" borderId="0" xfId="0" applyFont="1">
      <alignment vertical="center"/>
    </xf>
    <xf numFmtId="0" fontId="6" fillId="5" borderId="0" xfId="3">
      <alignment vertical="center"/>
    </xf>
    <xf numFmtId="0" fontId="7" fillId="6" borderId="0" xfId="4">
      <alignment vertical="center"/>
    </xf>
    <xf numFmtId="0" fontId="8" fillId="6" borderId="2" xfId="5" applyFill="1">
      <alignment vertical="center"/>
    </xf>
    <xf numFmtId="0" fontId="12" fillId="7" borderId="0" xfId="6">
      <alignment vertical="center"/>
    </xf>
    <xf numFmtId="0" fontId="12" fillId="7" borderId="2" xfId="6" applyBorder="1">
      <alignment vertical="center"/>
    </xf>
    <xf numFmtId="0" fontId="3" fillId="0" borderId="0" xfId="2"/>
    <xf numFmtId="0" fontId="6" fillId="5" borderId="3" xfId="3" applyBorder="1">
      <alignment vertical="center"/>
    </xf>
    <xf numFmtId="0" fontId="12" fillId="7" borderId="0" xfId="6" applyAlignment="1"/>
    <xf numFmtId="0" fontId="0" fillId="9" borderId="0" xfId="0" applyFill="1">
      <alignment vertical="center"/>
    </xf>
    <xf numFmtId="0" fontId="13" fillId="0" borderId="1" xfId="2" applyFont="1" applyBorder="1" applyAlignment="1">
      <alignment wrapText="1" shrinkToFit="1"/>
    </xf>
    <xf numFmtId="0" fontId="14" fillId="0" borderId="0" xfId="0" applyFont="1" applyAlignment="1">
      <alignment vertical="center" wrapText="1" shrinkToFit="1"/>
    </xf>
    <xf numFmtId="0" fontId="9" fillId="10" borderId="1" xfId="0" applyFont="1" applyFill="1" applyBorder="1" applyAlignment="1">
      <alignment vertical="center" wrapText="1"/>
    </xf>
    <xf numFmtId="0" fontId="0" fillId="10" borderId="1" xfId="0" applyFill="1" applyBorder="1">
      <alignment vertical="center"/>
    </xf>
    <xf numFmtId="0" fontId="0" fillId="0" borderId="1" xfId="0" applyBorder="1" applyProtection="1">
      <alignment vertical="center"/>
      <protection locked="0"/>
    </xf>
    <xf numFmtId="0" fontId="5" fillId="8" borderId="1" xfId="0" applyFont="1" applyFill="1" applyBorder="1" applyAlignment="1">
      <alignment vertical="center" wrapText="1"/>
    </xf>
    <xf numFmtId="0" fontId="9" fillId="8" borderId="1" xfId="0" applyFont="1" applyFill="1" applyBorder="1">
      <alignment vertical="center"/>
    </xf>
    <xf numFmtId="0" fontId="9" fillId="9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9" fillId="11" borderId="1" xfId="0" applyFont="1" applyFill="1" applyBorder="1">
      <alignment vertical="center"/>
    </xf>
    <xf numFmtId="0" fontId="0" fillId="11" borderId="0" xfId="0" applyFill="1">
      <alignment vertical="center"/>
    </xf>
    <xf numFmtId="0" fontId="9" fillId="0" borderId="1" xfId="0" applyFont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3" borderId="0" xfId="0" applyFill="1">
      <alignment vertical="center"/>
    </xf>
    <xf numFmtId="0" fontId="9" fillId="3" borderId="1" xfId="0" applyFont="1" applyFill="1" applyBorder="1">
      <alignment vertical="center"/>
    </xf>
    <xf numFmtId="0" fontId="0" fillId="9" borderId="1" xfId="0" applyFill="1" applyBorder="1" applyProtection="1">
      <alignment vertical="center"/>
      <protection locked="0"/>
    </xf>
    <xf numFmtId="0" fontId="11" fillId="0" borderId="0" xfId="0" applyFo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9" fillId="12" borderId="1" xfId="0" applyFont="1" applyFill="1" applyBorder="1">
      <alignment vertical="center"/>
    </xf>
    <xf numFmtId="0" fontId="0" fillId="12" borderId="0" xfId="0" applyFill="1">
      <alignment vertical="center"/>
    </xf>
    <xf numFmtId="0" fontId="0" fillId="10" borderId="12" xfId="0" applyFill="1" applyBorder="1">
      <alignment vertical="center"/>
    </xf>
    <xf numFmtId="0" fontId="0" fillId="10" borderId="14" xfId="0" applyFill="1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9" fillId="13" borderId="1" xfId="0" applyFont="1" applyFill="1" applyBorder="1">
      <alignment vertical="center"/>
    </xf>
    <xf numFmtId="0" fontId="0" fillId="13" borderId="0" xfId="0" applyFill="1">
      <alignment vertical="center"/>
    </xf>
    <xf numFmtId="0" fontId="9" fillId="10" borderId="1" xfId="0" applyFont="1" applyFill="1" applyBorder="1" applyAlignment="1" applyProtection="1">
      <alignment vertical="center" wrapText="1"/>
      <protection locked="0"/>
    </xf>
    <xf numFmtId="0" fontId="0" fillId="10" borderId="1" xfId="0" applyFill="1" applyBorder="1" applyProtection="1">
      <alignment vertical="center"/>
      <protection locked="0"/>
    </xf>
    <xf numFmtId="0" fontId="11" fillId="14" borderId="0" xfId="0" applyFont="1" applyFill="1">
      <alignment vertical="center"/>
    </xf>
    <xf numFmtId="0" fontId="0" fillId="14" borderId="1" xfId="0" applyFill="1" applyBorder="1">
      <alignment vertical="center"/>
    </xf>
    <xf numFmtId="0" fontId="0" fillId="14" borderId="0" xfId="0" applyFill="1">
      <alignment vertical="center"/>
    </xf>
    <xf numFmtId="0" fontId="9" fillId="14" borderId="1" xfId="0" applyFont="1" applyFill="1" applyBorder="1">
      <alignment vertical="center"/>
    </xf>
    <xf numFmtId="178" fontId="0" fillId="0" borderId="1" xfId="0" applyNumberFormat="1" applyBorder="1" applyProtection="1">
      <alignment vertical="center"/>
      <protection locked="0"/>
    </xf>
    <xf numFmtId="0" fontId="17" fillId="15" borderId="0" xfId="7" applyProtection="1">
      <alignment vertical="center"/>
      <protection locked="0"/>
    </xf>
    <xf numFmtId="0" fontId="17" fillId="15" borderId="1" xfId="7" applyBorder="1">
      <alignment vertical="center"/>
    </xf>
    <xf numFmtId="0" fontId="17" fillId="15" borderId="1" xfId="7" applyBorder="1" applyProtection="1">
      <alignment vertical="center"/>
      <protection locked="0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7" fillId="16" borderId="0" xfId="8" applyProtection="1">
      <alignment vertical="center"/>
      <protection locked="0"/>
    </xf>
    <xf numFmtId="0" fontId="17" fillId="16" borderId="0" xfId="8" applyAlignment="1" applyProtection="1">
      <alignment vertical="center" wrapText="1"/>
      <protection locked="0"/>
    </xf>
  </cellXfs>
  <cellStyles count="9">
    <cellStyle name="60% - アクセント 1" xfId="7" builtinId="32"/>
    <cellStyle name="アクセント 1" xfId="8" builtinId="29"/>
    <cellStyle name="どちらでもない 2" xfId="6"/>
    <cellStyle name="リンク セル" xfId="5" builtinId="24"/>
    <cellStyle name="悪い" xfId="4" builtinId="27"/>
    <cellStyle name="桁区切り" xfId="1" builtinId="6"/>
    <cellStyle name="標準" xfId="0" builtinId="0"/>
    <cellStyle name="標準_Sheet1_1" xfId="2"/>
    <cellStyle name="良い" xfId="3" builtinId="26"/>
  </cellStyles>
  <dxfs count="0"/>
  <tableStyles count="0" defaultTableStyle="TableStyleMedium2" defaultPivotStyle="PivotStyleLight16"/>
  <colors>
    <mruColors>
      <color rgb="FF99FF99"/>
      <color rgb="FFFFCCFF"/>
      <color rgb="FF9966FF"/>
      <color rgb="FFCCFFFF"/>
      <color rgb="FF9696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D837"/>
  <sheetViews>
    <sheetView workbookViewId="0">
      <pane xSplit="1" ySplit="4" topLeftCell="B815" activePane="bottomRight" state="frozen"/>
      <selection activeCell="AF10" sqref="AF10"/>
      <selection pane="topRight" activeCell="AF10" sqref="AF10"/>
      <selection pane="bottomLeft" activeCell="AF10" sqref="AF10"/>
      <selection pane="bottomRight" activeCell="AE68" sqref="AE68"/>
    </sheetView>
  </sheetViews>
  <sheetFormatPr defaultRowHeight="13.5"/>
  <cols>
    <col min="1" max="1" width="11.375" customWidth="1"/>
    <col min="2" max="2" width="4.75" customWidth="1"/>
    <col min="3" max="3" width="30.75" customWidth="1"/>
    <col min="4" max="4" width="0.875" customWidth="1"/>
    <col min="5" max="5" width="5.75" customWidth="1"/>
    <col min="6" max="6" width="10.75" customWidth="1"/>
    <col min="7" max="7" width="3.75" customWidth="1"/>
    <col min="8" max="13" width="5.75" customWidth="1"/>
    <col min="14" max="15" width="0.875" customWidth="1"/>
    <col min="16" max="16" width="20.75" customWidth="1"/>
    <col min="17" max="17" width="0.875" customWidth="1"/>
    <col min="18" max="18" width="5.75" customWidth="1"/>
    <col min="19" max="19" width="0.875" customWidth="1"/>
    <col min="20" max="20" width="5.75" customWidth="1"/>
    <col min="21" max="21" width="0.875" customWidth="1"/>
    <col min="22" max="22" width="5.75" customWidth="1"/>
    <col min="23" max="23" width="6.75" customWidth="1"/>
    <col min="24" max="24" width="5.75" customWidth="1"/>
    <col min="25" max="25" width="0.875" customWidth="1"/>
    <col min="26" max="26" width="3.75" customWidth="1"/>
    <col min="29" max="29" width="9" bestFit="1" customWidth="1"/>
  </cols>
  <sheetData>
    <row r="1" spans="1:30">
      <c r="C1" s="16"/>
    </row>
    <row r="3" spans="1:30">
      <c r="C3" s="86" t="s">
        <v>4058</v>
      </c>
      <c r="D3" s="87"/>
      <c r="E3" s="87"/>
      <c r="F3" s="87"/>
      <c r="G3" s="87"/>
      <c r="H3" s="87"/>
      <c r="I3" s="87"/>
      <c r="J3" s="87"/>
      <c r="K3" s="87"/>
      <c r="L3" s="87"/>
      <c r="M3" s="88"/>
      <c r="N3" s="89" t="s">
        <v>4059</v>
      </c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30" s="17" customFormat="1" ht="121.5">
      <c r="B4" s="39" t="s">
        <v>4053</v>
      </c>
      <c r="C4" s="39" t="s">
        <v>1886</v>
      </c>
      <c r="D4" s="52" t="s">
        <v>4054</v>
      </c>
      <c r="E4" s="39" t="s">
        <v>6</v>
      </c>
      <c r="F4" s="39" t="s">
        <v>2</v>
      </c>
      <c r="G4" s="39" t="s">
        <v>3</v>
      </c>
      <c r="H4" s="39" t="s">
        <v>1</v>
      </c>
      <c r="I4" s="39" t="s">
        <v>4055</v>
      </c>
      <c r="J4" s="39" t="s">
        <v>4</v>
      </c>
      <c r="K4" s="39" t="s">
        <v>5</v>
      </c>
      <c r="L4" s="39" t="s">
        <v>4056</v>
      </c>
      <c r="M4" s="39" t="s">
        <v>1221</v>
      </c>
      <c r="N4" s="52" t="s">
        <v>1884</v>
      </c>
      <c r="O4" s="52" t="s">
        <v>1885</v>
      </c>
      <c r="P4" s="39" t="s">
        <v>1886</v>
      </c>
      <c r="Q4" s="52" t="s">
        <v>1887</v>
      </c>
      <c r="R4" s="39" t="s">
        <v>1888</v>
      </c>
      <c r="S4" s="52" t="s">
        <v>1889</v>
      </c>
      <c r="T4" s="39" t="s">
        <v>1890</v>
      </c>
      <c r="U4" s="52" t="s">
        <v>1891</v>
      </c>
      <c r="V4" s="39" t="s">
        <v>1892</v>
      </c>
      <c r="W4" s="39" t="s">
        <v>1893</v>
      </c>
      <c r="X4" s="39" t="s">
        <v>1894</v>
      </c>
      <c r="Y4" s="52" t="s">
        <v>1895</v>
      </c>
      <c r="Z4" s="39" t="s">
        <v>4206</v>
      </c>
      <c r="AA4" s="39" t="s">
        <v>4218</v>
      </c>
      <c r="AB4" s="39" t="s">
        <v>4203</v>
      </c>
      <c r="AC4" s="39" t="s">
        <v>4212</v>
      </c>
      <c r="AD4" s="39" t="s">
        <v>4210</v>
      </c>
    </row>
    <row r="5" spans="1:30">
      <c r="A5" s="40">
        <f>元データ!P2</f>
        <v>295</v>
      </c>
      <c r="B5" s="27">
        <v>1</v>
      </c>
      <c r="C5" s="27" t="str">
        <f>DBCS(元データ!A2)</f>
        <v>００７　ツムラ　ハチミジオウガン</v>
      </c>
      <c r="D5" s="53" t="str">
        <f>元データ!B2</f>
        <v>メディセオ</v>
      </c>
      <c r="E5" s="27" t="str">
        <f>DBCS(元データ!C2)</f>
        <v>粉</v>
      </c>
      <c r="F5" s="27" t="str">
        <f>DBCS(元データ!D2)</f>
        <v>２．５ｇｘ１８９</v>
      </c>
      <c r="G5" s="27" t="str">
        <f>元データ!E2</f>
        <v>ツムラ</v>
      </c>
      <c r="H5" s="27">
        <f>元データ!F2</f>
        <v>9.8000000000000007</v>
      </c>
      <c r="I5" s="27">
        <f>元データ!G2</f>
        <v>4630.5</v>
      </c>
      <c r="J5" s="27">
        <f>元データ!H2</f>
        <v>472.49999999999994</v>
      </c>
      <c r="K5" s="27" t="str">
        <f>元データ!I2</f>
        <v>ｇ</v>
      </c>
      <c r="L5" s="27">
        <f>元データ!J2</f>
        <v>4093</v>
      </c>
      <c r="M5" s="27">
        <f>元データ!K2</f>
        <v>8.662433862433863</v>
      </c>
      <c r="N5" s="53" t="str">
        <f ca="1">IF(OFFSET(マスタ非採用削除!A$4,統合マスタ!$A5,0)="","",OFFSET(マスタ非採用削除!A$4,統合マスタ!$A5,0))</f>
        <v>ﾂﾑﾗ007</v>
      </c>
      <c r="O5" s="53" t="str">
        <f ca="1">IF(OFFSET(マスタ非採用削除!B$4,統合マスタ!$A5,0)="","",OFFSET(マスタ非採用削除!B$4,統合マスタ!$A5,0))</f>
        <v>ﾂﾑﾗ007</v>
      </c>
      <c r="P5" s="27" t="str">
        <f ca="1">IF(OFFSET(マスタ非採用削除!C$4,統合マスタ!$A5,0)="","",OFFSET(マスタ非採用削除!C$4,統合マスタ!$A5,0))</f>
        <v>ツムラ八味地黄丸エキス顆粒（医療用）</v>
      </c>
      <c r="Q5" s="53" t="str">
        <f ca="1">IF(OFFSET(マスタ非採用削除!D$4,統合マスタ!$A5,0)="","",OFFSET(マスタ非採用削除!D$4,統合マスタ!$A5,0))</f>
        <v>ﾊﾁﾐ</v>
      </c>
      <c r="R5" s="27">
        <f ca="1">IF(OR(A5="非採用",A5="処置薬",A5="非採用特別"),0,IF(OFFSET(マスタ非採用削除!E$4,統合マスタ!$A5,0)="","",OFFSET(マスタ非採用削除!E$4,統合マスタ!$A5,0)))</f>
        <v>2</v>
      </c>
      <c r="S5" s="53" t="str">
        <f ca="1">IF(OFFSET(マスタ非採用削除!F$4,統合マスタ!$A5,0)="","",OFFSET(マスタ非採用削除!F$4,統合マスタ!$A5,0))</f>
        <v/>
      </c>
      <c r="T5" s="27">
        <f ca="1">IF(OFFSET(マスタ非採用削除!G$4,統合マスタ!$A5,0)="","",OFFSET(マスタ非採用削除!G$4,統合マスタ!$A5,0))</f>
        <v>9.8000000000000007</v>
      </c>
      <c r="U5" s="53" t="str">
        <f ca="1">IF(OFFSET(マスタ非採用削除!H$4,統合マスタ!$A5,0)="","",OFFSET(マスタ非採用削除!H$4,統合マスタ!$A5,0))</f>
        <v>ﾂﾑﾗﾊﾁﾐｼﾞｵｳｶﾞﾝｴｷｽｶﾘｭｳ(ｲﾘｮｳﾖｳ)</v>
      </c>
      <c r="V5" s="27">
        <f ca="1">IF(OFFSET(マスタ非採用削除!I$4,統合マスタ!$A5,0)="","",OFFSET(マスタ非採用削除!I$4,統合マスタ!$A5,0))</f>
        <v>3</v>
      </c>
      <c r="W5" s="27" t="str">
        <f ca="1">IF(OFFSET(マスタ非採用削除!J$4,統合マスタ!$A5,0)="","",OFFSET(マスタ非採用削除!J$4,統合マスタ!$A5,0))</f>
        <v>散</v>
      </c>
      <c r="X5" s="27">
        <f ca="1">IF(OFFSET(マスタ非採用削除!K$4,統合マスタ!$A5,0)="","",OFFSET(マスタ非採用削除!K$4,統合マスタ!$A5,0))</f>
        <v>0</v>
      </c>
      <c r="Y5" s="53" t="str">
        <f ca="1">IF(OFFSET(マスタ非採用削除!L$4,統合マスタ!$A5,0)="","",OFFSET(マスタ非採用削除!L$4,統合マスタ!$A5,0))</f>
        <v/>
      </c>
      <c r="Z5" s="27">
        <f ca="1">IF(OFFSET(マスタ非採用削除!M$4,統合マスタ!$A5,0)="","",OFFSET(マスタ非採用削除!M$4,統合マスタ!$A5,0))</f>
        <v>4</v>
      </c>
      <c r="AA5" s="27" t="str">
        <f>IF(A5="非採用","非採用",IF(A5="処置薬","処置薬",""))</f>
        <v/>
      </c>
      <c r="AB5" s="27" t="str">
        <f ca="1">IF(A5="非採用特別","非採用特別",IF(R5=2,"臨時",
IF(COUNTIF(分類!$H$8:$H$15, 統合マスタ!V5)&gt;0, 分類!$G$7,
IF(COUNTIF(分類!$K$8:$K$15, 統合マスタ!V5)&gt;0, 分類!$J$7,
IF(COUNTIF(分類!$N$8:$N$15, 統合マスタ!V5)&gt;0, 分類!$M$7,
IF(COUNTIF(分類!$Q$8:$Q$15, 統合マスタ!V5)&gt;0, 分類!$P$7,
"無し"))))))</f>
        <v>臨時</v>
      </c>
      <c r="AC5" s="27">
        <f ca="1">X5*100000+B5</f>
        <v>1</v>
      </c>
      <c r="AD5" s="27" cm="1">
        <f t="array" aca="1" ref="AD5" ca="1">IF(A5="非採用","非採用",OFFSET(
   INDIRECT("'" &amp; AB5 &amp; "'!A4"),
   MATCH(B5, INDIRECT("'" &amp; AB5 &amp; "'!C5:C1000"), 0),
   MATCH("合計", INDIRECT("'" &amp; AB5 &amp; "'!4:4"), 0) - 1
))</f>
        <v>0</v>
      </c>
    </row>
    <row r="6" spans="1:30">
      <c r="A6" s="40">
        <f>元データ!P3</f>
        <v>295</v>
      </c>
      <c r="B6" s="27">
        <f>B5+1</f>
        <v>2</v>
      </c>
      <c r="C6" s="27" t="str">
        <f>DBCS(元データ!A3)</f>
        <v>００７　ツムラ　ハチミジオウガン</v>
      </c>
      <c r="D6" s="53" t="str">
        <f>元データ!B3</f>
        <v/>
      </c>
      <c r="E6" s="27" t="str">
        <f>DBCS(元データ!C3)</f>
        <v>粉</v>
      </c>
      <c r="F6" s="27" t="str">
        <f>DBCS(元データ!D3)</f>
        <v>２．５ｇｘ４２</v>
      </c>
      <c r="G6" s="27" t="str">
        <f>元データ!E3</f>
        <v>ツムラ</v>
      </c>
      <c r="H6" s="27">
        <f>元データ!F3</f>
        <v>9.8000000000000007</v>
      </c>
      <c r="I6" s="27">
        <f>元データ!G3</f>
        <v>1029</v>
      </c>
      <c r="J6" s="27">
        <f>元データ!H3</f>
        <v>104.99999999999999</v>
      </c>
      <c r="K6" s="27" t="str">
        <f>元データ!I3</f>
        <v>ｇ</v>
      </c>
      <c r="L6" s="27">
        <f>元データ!J3</f>
        <v>935</v>
      </c>
      <c r="M6" s="27">
        <f>元データ!K3</f>
        <v>8.9047619047619051</v>
      </c>
      <c r="N6" s="53" t="str">
        <f ca="1">IF(OFFSET(マスタ非採用削除!A$4,統合マスタ!$A6,0)="","",OFFSET(マスタ非採用削除!A$4,統合マスタ!$A6,0))</f>
        <v>ﾂﾑﾗ007</v>
      </c>
      <c r="O6" s="53" t="str">
        <f ca="1">IF(OFFSET(マスタ非採用削除!B$4,統合マスタ!$A6,0)="","",OFFSET(マスタ非採用削除!B$4,統合マスタ!$A6,0))</f>
        <v>ﾂﾑﾗ007</v>
      </c>
      <c r="P6" s="27" t="str">
        <f ca="1">IF(OFFSET(マスタ非採用削除!C$4,統合マスタ!$A6,0)="","",OFFSET(マスタ非採用削除!C$4,統合マスタ!$A6,0))</f>
        <v>ツムラ八味地黄丸エキス顆粒（医療用）</v>
      </c>
      <c r="Q6" s="53" t="str">
        <f ca="1">IF(OFFSET(マスタ非採用削除!D$4,統合マスタ!$A6,0)="","",OFFSET(マスタ非採用削除!D$4,統合マスタ!$A6,0))</f>
        <v>ﾊﾁﾐ</v>
      </c>
      <c r="R6" s="27">
        <f ca="1">IF(OR(A6="非採用",A6="処置薬",A6="非採用特別"),0,IF(OFFSET(マスタ非採用削除!E$4,統合マスタ!$A6,0)="","",OFFSET(マスタ非採用削除!E$4,統合マスタ!$A6,0)))</f>
        <v>2</v>
      </c>
      <c r="S6" s="53" t="str">
        <f ca="1">IF(OFFSET(マスタ非採用削除!F$4,統合マスタ!$A6,0)="","",OFFSET(マスタ非採用削除!F$4,統合マスタ!$A6,0))</f>
        <v/>
      </c>
      <c r="T6" s="27">
        <f ca="1">IF(OFFSET(マスタ非採用削除!G$4,統合マスタ!$A6,0)="","",OFFSET(マスタ非採用削除!G$4,統合マスタ!$A6,0))</f>
        <v>9.8000000000000007</v>
      </c>
      <c r="U6" s="53" t="str">
        <f ca="1">IF(OFFSET(マスタ非採用削除!H$4,統合マスタ!$A6,0)="","",OFFSET(マスタ非採用削除!H$4,統合マスタ!$A6,0))</f>
        <v>ﾂﾑﾗﾊﾁﾐｼﾞｵｳｶﾞﾝｴｷｽｶﾘｭｳ(ｲﾘｮｳﾖｳ)</v>
      </c>
      <c r="V6" s="27">
        <f ca="1">IF(OFFSET(マスタ非採用削除!I$4,統合マスタ!$A6,0)="","",OFFSET(マスタ非採用削除!I$4,統合マスタ!$A6,0))</f>
        <v>3</v>
      </c>
      <c r="W6" s="27" t="str">
        <f ca="1">IF(OFFSET(マスタ非採用削除!J$4,統合マスタ!$A6,0)="","",OFFSET(マスタ非採用削除!J$4,統合マスタ!$A6,0))</f>
        <v>散</v>
      </c>
      <c r="X6" s="27">
        <f ca="1">IF(OFFSET(マスタ非採用削除!K$4,統合マスタ!$A6,0)="","",OFFSET(マスタ非採用削除!K$4,統合マスタ!$A6,0))</f>
        <v>0</v>
      </c>
      <c r="Y6" s="53" t="str">
        <f ca="1">IF(OFFSET(マスタ非採用削除!L$4,統合マスタ!$A6,0)="","",OFFSET(マスタ非採用削除!L$4,統合マスタ!$A6,0))</f>
        <v/>
      </c>
      <c r="Z6" s="27">
        <f ca="1">IF(OFFSET(マスタ非採用削除!M$4,統合マスタ!$A6,0)="","",OFFSET(マスタ非採用削除!M$4,統合マスタ!$A6,0))</f>
        <v>4</v>
      </c>
      <c r="AA6" s="27" t="str">
        <f t="shared" ref="AA6:AA69" si="0">IF(A6="非採用","非採用",IF(A6="処置薬","処置薬",""))</f>
        <v/>
      </c>
      <c r="AB6" s="27" t="str">
        <f ca="1">IF(A6="非採用特別","非採用特別",IF(R6=2,"臨時",
IF(COUNTIF(分類!$H$8:$H$15, 統合マスタ!V6)&gt;0, 分類!$G$7,
IF(COUNTIF(分類!$K$8:$K$15, 統合マスタ!V6)&gt;0, 分類!$J$7,
IF(COUNTIF(分類!$N$8:$N$15, 統合マスタ!V6)&gt;0, 分類!$M$7,
IF(COUNTIF(分類!$Q$8:$Q$15, 統合マスタ!V6)&gt;0, 分類!$P$7,
"無し"))))))</f>
        <v>臨時</v>
      </c>
      <c r="AC6" s="27">
        <f t="shared" ref="AC6:AC69" ca="1" si="1">X6*100000+B6</f>
        <v>2</v>
      </c>
      <c r="AD6" s="27" cm="1">
        <f t="array" aca="1" ref="AD6" ca="1">IF(A6="非採用","非採用",OFFSET(
   INDIRECT("'" &amp; AB6 &amp; "'!A4"),
   MATCH(B6, INDIRECT("'" &amp; AB6 &amp; "'!C5:C1000"), 0),
   MATCH("合計", INDIRECT("'" &amp; AB6 &amp; "'!4:4"), 0) - 1
))</f>
        <v>0</v>
      </c>
    </row>
    <row r="7" spans="1:30">
      <c r="A7" s="40">
        <f>元データ!P4</f>
        <v>296</v>
      </c>
      <c r="B7" s="27">
        <f t="shared" ref="B7:B70" si="2">B6+1</f>
        <v>3</v>
      </c>
      <c r="C7" s="27" t="str">
        <f>DBCS(元データ!A4)</f>
        <v>０１２　ツムラ　サイコカリュウコツボレイトウ</v>
      </c>
      <c r="D7" s="53" t="str">
        <f>元データ!B4</f>
        <v>メディセオ</v>
      </c>
      <c r="E7" s="27" t="str">
        <f>DBCS(元データ!C4)</f>
        <v>粉</v>
      </c>
      <c r="F7" s="27" t="str">
        <f>DBCS(元データ!D4)</f>
        <v>２．５ｇｘ１８９</v>
      </c>
      <c r="G7" s="27" t="str">
        <f>元データ!E4</f>
        <v>ツムラ</v>
      </c>
      <c r="H7" s="27">
        <f>元データ!F4</f>
        <v>20.3</v>
      </c>
      <c r="I7" s="27">
        <f>元データ!G4</f>
        <v>9591.75</v>
      </c>
      <c r="J7" s="27">
        <f>元データ!H4</f>
        <v>472.5</v>
      </c>
      <c r="K7" s="27" t="str">
        <f>元データ!I4</f>
        <v>g</v>
      </c>
      <c r="L7" s="27">
        <f>元データ!J4</f>
        <v>8544</v>
      </c>
      <c r="M7" s="27">
        <f>元データ!K4</f>
        <v>18.082539682539682</v>
      </c>
      <c r="N7" s="53" t="str">
        <f ca="1">IF(OFFSET(マスタ非採用削除!A$4,統合マスタ!$A7,0)="","",OFFSET(マスタ非採用削除!A$4,統合マスタ!$A7,0))</f>
        <v>ﾂﾑﾗ012</v>
      </c>
      <c r="O7" s="53" t="str">
        <f ca="1">IF(OFFSET(マスタ非採用削除!B$4,統合マスタ!$A7,0)="","",OFFSET(マスタ非採用削除!B$4,統合マスタ!$A7,0))</f>
        <v>ﾂﾑﾗ012</v>
      </c>
      <c r="P7" s="27" t="str">
        <f ca="1">IF(OFFSET(マスタ非採用削除!C$4,統合マスタ!$A7,0)="","",OFFSET(マスタ非採用削除!C$4,統合マスタ!$A7,0))</f>
        <v>ツムラ柴胡加竜骨牡蛎湯エキス顆粒（医療用）</v>
      </c>
      <c r="Q7" s="53" t="str">
        <f ca="1">IF(OFFSET(マスタ非採用削除!D$4,統合マスタ!$A7,0)="","",OFFSET(マスタ非採用削除!D$4,統合マスタ!$A7,0))</f>
        <v>ｻｲｺ</v>
      </c>
      <c r="R7" s="27">
        <f ca="1">IF(OR(A7="非採用",A7="処置薬",A7="非採用特別"),0,IF(OFFSET(マスタ非採用削除!E$4,統合マスタ!$A7,0)="","",OFFSET(マスタ非採用削除!E$4,統合マスタ!$A7,0)))</f>
        <v>2</v>
      </c>
      <c r="S7" s="53" t="str">
        <f ca="1">IF(OFFSET(マスタ非採用削除!F$4,統合マスタ!$A7,0)="","",OFFSET(マスタ非採用削除!F$4,統合マスタ!$A7,0))</f>
        <v/>
      </c>
      <c r="T7" s="27">
        <f ca="1">IF(OFFSET(マスタ非採用削除!G$4,統合マスタ!$A7,0)="","",OFFSET(マスタ非採用削除!G$4,統合マスタ!$A7,0))</f>
        <v>20.3</v>
      </c>
      <c r="U7" s="53" t="str">
        <f ca="1">IF(OFFSET(マスタ非採用削除!H$4,統合マスタ!$A7,0)="","",OFFSET(マスタ非採用削除!H$4,統合マスタ!$A7,0))</f>
        <v>ﾂﾑﾗｻｲｺｶﾘｭｳｺﾂﾎﾞﾚｲﾄｳｴｷｽｶﾘｭｳ(ｲﾘｮｳﾖｳ)</v>
      </c>
      <c r="V7" s="27">
        <f ca="1">IF(OFFSET(マスタ非採用削除!I$4,統合マスタ!$A7,0)="","",OFFSET(マスタ非採用削除!I$4,統合マスタ!$A7,0))</f>
        <v>3</v>
      </c>
      <c r="W7" s="27" t="str">
        <f ca="1">IF(OFFSET(マスタ非採用削除!J$4,統合マスタ!$A7,0)="","",OFFSET(マスタ非採用削除!J$4,統合マスタ!$A7,0))</f>
        <v>散</v>
      </c>
      <c r="X7" s="27">
        <f ca="1">IF(OFFSET(マスタ非採用削除!K$4,統合マスタ!$A7,0)="","",OFFSET(マスタ非採用削除!K$4,統合マスタ!$A7,0))</f>
        <v>0</v>
      </c>
      <c r="Y7" s="53" t="str">
        <f ca="1">IF(OFFSET(マスタ非採用削除!L$4,統合マスタ!$A7,0)="","",OFFSET(マスタ非採用削除!L$4,統合マスタ!$A7,0))</f>
        <v/>
      </c>
      <c r="Z7" s="27">
        <f ca="1">IF(OFFSET(マスタ非採用削除!M$4,統合マスタ!$A7,0)="","",OFFSET(マスタ非採用削除!M$4,統合マスタ!$A7,0))</f>
        <v>4</v>
      </c>
      <c r="AA7" s="27" t="str">
        <f t="shared" si="0"/>
        <v/>
      </c>
      <c r="AB7" s="27" t="str">
        <f ca="1">IF(A7="非採用特別","非採用特別",IF(R7=2,"臨時",
IF(COUNTIF(分類!$H$8:$H$15, 統合マスタ!V7)&gt;0, 分類!$G$7,
IF(COUNTIF(分類!$K$8:$K$15, 統合マスタ!V7)&gt;0, 分類!$J$7,
IF(COUNTIF(分類!$N$8:$N$15, 統合マスタ!V7)&gt;0, 分類!$M$7,
IF(COUNTIF(分類!$Q$8:$Q$15, 統合マスタ!V7)&gt;0, 分類!$P$7,
"無し"))))))</f>
        <v>臨時</v>
      </c>
      <c r="AC7" s="27">
        <f t="shared" ca="1" si="1"/>
        <v>3</v>
      </c>
      <c r="AD7" s="27" cm="1">
        <f t="array" aca="1" ref="AD7" ca="1">IF(A7="非採用","非採用",OFFSET(
   INDIRECT("'" &amp; AB7 &amp; "'!A4"),
   MATCH(B7, INDIRECT("'" &amp; AB7 &amp; "'!C5:C1000"), 0),
   MATCH("合計", INDIRECT("'" &amp; AB7 &amp; "'!4:4"), 0) - 1
))</f>
        <v>0</v>
      </c>
    </row>
    <row r="8" spans="1:30">
      <c r="A8" s="40">
        <f>元データ!P5</f>
        <v>297</v>
      </c>
      <c r="B8" s="27">
        <f t="shared" si="2"/>
        <v>4</v>
      </c>
      <c r="C8" s="27" t="str">
        <f>DBCS(元データ!A5)</f>
        <v>０１６　ツムラ　ハンゲコウボクトウ</v>
      </c>
      <c r="D8" s="53" t="str">
        <f>元データ!B5</f>
        <v>メディセオ</v>
      </c>
      <c r="E8" s="27" t="str">
        <f>DBCS(元データ!C5)</f>
        <v>粉</v>
      </c>
      <c r="F8" s="27" t="str">
        <f>DBCS(元データ!D5)</f>
        <v>２．５ｇｘ１８９</v>
      </c>
      <c r="G8" s="27" t="str">
        <f>元データ!E5</f>
        <v>ツムラ</v>
      </c>
      <c r="H8" s="27">
        <f>元データ!F5</f>
        <v>14.6</v>
      </c>
      <c r="I8" s="27">
        <f>元データ!G5</f>
        <v>6898.5</v>
      </c>
      <c r="J8" s="27">
        <f>元データ!H5</f>
        <v>472.5</v>
      </c>
      <c r="K8" s="27" t="str">
        <f>元データ!I5</f>
        <v>ｇ</v>
      </c>
      <c r="L8" s="27">
        <f>元データ!J5</f>
        <v>6211</v>
      </c>
      <c r="M8" s="27">
        <f>元データ!K5</f>
        <v>13.144973544973546</v>
      </c>
      <c r="N8" s="53" t="str">
        <f ca="1">IF(OFFSET(マスタ非採用削除!A$4,統合マスタ!$A8,0)="","",OFFSET(マスタ非採用削除!A$4,統合マスタ!$A8,0))</f>
        <v>ﾂﾑﾗ016</v>
      </c>
      <c r="O8" s="53" t="str">
        <f ca="1">IF(OFFSET(マスタ非採用削除!B$4,統合マスタ!$A8,0)="","",OFFSET(マスタ非採用削除!B$4,統合マスタ!$A8,0))</f>
        <v>ﾂﾑﾗ016</v>
      </c>
      <c r="P8" s="27" t="str">
        <f ca="1">IF(OFFSET(マスタ非採用削除!C$4,統合マスタ!$A8,0)="","",OFFSET(マスタ非採用削除!C$4,統合マスタ!$A8,0))</f>
        <v>ツムラ半夏厚朴湯エキス顆粒（医療用）</v>
      </c>
      <c r="Q8" s="53" t="str">
        <f ca="1">IF(OFFSET(マスタ非採用削除!D$4,統合マスタ!$A8,0)="","",OFFSET(マスタ非採用削除!D$4,統合マスタ!$A8,0))</f>
        <v>ﾊﾝｹﾞｺ</v>
      </c>
      <c r="R8" s="27">
        <f ca="1">IF(OR(A8="非採用",A8="処置薬",A8="非採用特別"),0,IF(OFFSET(マスタ非採用削除!E$4,統合マスタ!$A8,0)="","",OFFSET(マスタ非採用削除!E$4,統合マスタ!$A8,0)))</f>
        <v>2</v>
      </c>
      <c r="S8" s="53" t="str">
        <f ca="1">IF(OFFSET(マスタ非採用削除!F$4,統合マスタ!$A8,0)="","",OFFSET(マスタ非採用削除!F$4,統合マスタ!$A8,0))</f>
        <v/>
      </c>
      <c r="T8" s="27">
        <f ca="1">IF(OFFSET(マスタ非採用削除!G$4,統合マスタ!$A8,0)="","",OFFSET(マスタ非採用削除!G$4,統合マスタ!$A8,0))</f>
        <v>14.6</v>
      </c>
      <c r="U8" s="53" t="str">
        <f ca="1">IF(OFFSET(マスタ非採用削除!H$4,統合マスタ!$A8,0)="","",OFFSET(マスタ非採用削除!H$4,統合マスタ!$A8,0))</f>
        <v>ﾂﾑﾗﾊﾝｹﾞｺｳﾎﾞｸﾄｳｴｷｽｶﾘｭｳ(ｲﾘｮｳﾖｳ)</v>
      </c>
      <c r="V8" s="27">
        <f ca="1">IF(OFFSET(マスタ非採用削除!I$4,統合マスタ!$A8,0)="","",OFFSET(マスタ非採用削除!I$4,統合マスタ!$A8,0))</f>
        <v>3</v>
      </c>
      <c r="W8" s="27" t="str">
        <f ca="1">IF(OFFSET(マスタ非採用削除!J$4,統合マスタ!$A8,0)="","",OFFSET(マスタ非採用削除!J$4,統合マスタ!$A8,0))</f>
        <v>散</v>
      </c>
      <c r="X8" s="27">
        <f ca="1">IF(OFFSET(マスタ非採用削除!K$4,統合マスタ!$A8,0)="","",OFFSET(マスタ非採用削除!K$4,統合マスタ!$A8,0))</f>
        <v>0</v>
      </c>
      <c r="Y8" s="53" t="str">
        <f ca="1">IF(OFFSET(マスタ非採用削除!L$4,統合マスタ!$A8,0)="","",OFFSET(マスタ非採用削除!L$4,統合マスタ!$A8,0))</f>
        <v/>
      </c>
      <c r="Z8" s="27">
        <f ca="1">IF(OFFSET(マスタ非採用削除!M$4,統合マスタ!$A8,0)="","",OFFSET(マスタ非採用削除!M$4,統合マスタ!$A8,0))</f>
        <v>4</v>
      </c>
      <c r="AA8" s="27" t="str">
        <f t="shared" si="0"/>
        <v/>
      </c>
      <c r="AB8" s="27" t="str">
        <f ca="1">IF(A8="非採用特別","非採用特別",IF(R8=2,"臨時",
IF(COUNTIF(分類!$H$8:$H$15, 統合マスタ!V8)&gt;0, 分類!$G$7,
IF(COUNTIF(分類!$K$8:$K$15, 統合マスタ!V8)&gt;0, 分類!$J$7,
IF(COUNTIF(分類!$N$8:$N$15, 統合マスタ!V8)&gt;0, 分類!$M$7,
IF(COUNTIF(分類!$Q$8:$Q$15, 統合マスタ!V8)&gt;0, 分類!$P$7,
"無し"))))))</f>
        <v>臨時</v>
      </c>
      <c r="AC8" s="27">
        <f t="shared" ca="1" si="1"/>
        <v>4</v>
      </c>
      <c r="AD8" s="27" cm="1">
        <f t="array" aca="1" ref="AD8" ca="1">IF(A8="非採用","非採用",OFFSET(
   INDIRECT("'" &amp; AB8 &amp; "'!A4"),
   MATCH(B8, INDIRECT("'" &amp; AB8 &amp; "'!C5:C1000"), 0),
   MATCH("合計", INDIRECT("'" &amp; AB8 &amp; "'!4:4"), 0) - 1
))</f>
        <v>0</v>
      </c>
    </row>
    <row r="9" spans="1:30">
      <c r="A9" s="40">
        <f>元データ!P6</f>
        <v>298</v>
      </c>
      <c r="B9" s="27">
        <f t="shared" si="2"/>
        <v>5</v>
      </c>
      <c r="C9" s="27" t="str">
        <f>DBCS(元データ!A6)</f>
        <v>０１７　ツムラ　ゴレイサン</v>
      </c>
      <c r="D9" s="53" t="str">
        <f>元データ!B6</f>
        <v>メディセオ</v>
      </c>
      <c r="E9" s="27" t="str">
        <f>DBCS(元データ!C6)</f>
        <v>粉</v>
      </c>
      <c r="F9" s="27" t="str">
        <f>DBCS(元データ!D6)</f>
        <v>２．５ｇｘ１８９</v>
      </c>
      <c r="G9" s="27" t="str">
        <f>元データ!E6</f>
        <v>ツムラ</v>
      </c>
      <c r="H9" s="27">
        <f>元データ!F6</f>
        <v>13.6</v>
      </c>
      <c r="I9" s="27">
        <f>元データ!G6</f>
        <v>6426</v>
      </c>
      <c r="J9" s="27">
        <f>元データ!H6</f>
        <v>472.5</v>
      </c>
      <c r="K9" s="27" t="str">
        <f>元データ!I6</f>
        <v>g</v>
      </c>
      <c r="L9" s="27">
        <f>元データ!J6</f>
        <v>5728</v>
      </c>
      <c r="M9" s="27">
        <f>元データ!K6</f>
        <v>12.122751322751323</v>
      </c>
      <c r="N9" s="53" t="str">
        <f ca="1">IF(OFFSET(マスタ非採用削除!A$4,統合マスタ!$A9,0)="","",OFFSET(マスタ非採用削除!A$4,統合マスタ!$A9,0))</f>
        <v>ﾂﾑﾗ017</v>
      </c>
      <c r="O9" s="53" t="str">
        <f ca="1">IF(OFFSET(マスタ非採用削除!B$4,統合マスタ!$A9,0)="","",OFFSET(マスタ非採用削除!B$4,統合マスタ!$A9,0))</f>
        <v>ﾂﾑﾗ017</v>
      </c>
      <c r="P9" s="27" t="str">
        <f ca="1">IF(OFFSET(マスタ非採用削除!C$4,統合マスタ!$A9,0)="","",OFFSET(マスタ非採用削除!C$4,統合マスタ!$A9,0))</f>
        <v>ツムラ五苓散エキス顆粒（医療用）</v>
      </c>
      <c r="Q9" s="53" t="str">
        <f ca="1">IF(OFFSET(マスタ非採用削除!D$4,統合マスタ!$A9,0)="","",OFFSET(マスタ非採用削除!D$4,統合マスタ!$A9,0))</f>
        <v>ｺﾞﾚｲ</v>
      </c>
      <c r="R9" s="27">
        <f ca="1">IF(OR(A9="非採用",A9="処置薬",A9="非採用特別"),0,IF(OFFSET(マスタ非採用削除!E$4,統合マスタ!$A9,0)="","",OFFSET(マスタ非採用削除!E$4,統合マスタ!$A9,0)))</f>
        <v>1</v>
      </c>
      <c r="S9" s="53" t="str">
        <f ca="1">IF(OFFSET(マスタ非採用削除!F$4,統合マスタ!$A9,0)="","",OFFSET(マスタ非採用削除!F$4,統合マスタ!$A9,0))</f>
        <v/>
      </c>
      <c r="T9" s="27">
        <f ca="1">IF(OFFSET(マスタ非採用削除!G$4,統合マスタ!$A9,0)="","",OFFSET(マスタ非採用削除!G$4,統合マスタ!$A9,0))</f>
        <v>13.6</v>
      </c>
      <c r="U9" s="53" t="str">
        <f ca="1">IF(OFFSET(マスタ非採用削除!H$4,統合マスタ!$A9,0)="","",OFFSET(マスタ非採用削除!H$4,統合マスタ!$A9,0))</f>
        <v>ﾂﾑﾗｺﾞﾚｲｻﾝｴｷｽｶﾘｭｳ(ｲﾘｮｳﾖｳ)</v>
      </c>
      <c r="V9" s="27">
        <f ca="1">IF(OFFSET(マスタ非採用削除!I$4,統合マスタ!$A9,0)="","",OFFSET(マスタ非採用削除!I$4,統合マスタ!$A9,0))</f>
        <v>3</v>
      </c>
      <c r="W9" s="27" t="str">
        <f ca="1">IF(OFFSET(マスタ非採用削除!J$4,統合マスタ!$A9,0)="","",OFFSET(マスタ非採用削除!J$4,統合マスタ!$A9,0))</f>
        <v>散</v>
      </c>
      <c r="X9" s="27">
        <f ca="1">IF(OFFSET(マスタ非採用削除!K$4,統合マスタ!$A9,0)="","",OFFSET(マスタ非採用削除!K$4,統合マスタ!$A9,0))</f>
        <v>0</v>
      </c>
      <c r="Y9" s="53" t="str">
        <f ca="1">IF(OFFSET(マスタ非採用削除!L$4,統合マスタ!$A9,0)="","",OFFSET(マスタ非採用削除!L$4,統合マスタ!$A9,0))</f>
        <v/>
      </c>
      <c r="Z9" s="27">
        <f ca="1">IF(OFFSET(マスタ非採用削除!M$4,統合マスタ!$A9,0)="","",OFFSET(マスタ非採用削除!M$4,統合マスタ!$A9,0))</f>
        <v>4</v>
      </c>
      <c r="AA9" s="27" t="str">
        <f t="shared" si="0"/>
        <v/>
      </c>
      <c r="AB9" s="27" t="str">
        <f ca="1">IF(A9="非採用特別","非採用特別",IF(R9=2,"臨時",
IF(COUNTIF(分類!$H$8:$H$15, 統合マスタ!V9)&gt;0, 分類!$G$7,
IF(COUNTIF(分類!$K$8:$K$15, 統合マスタ!V9)&gt;0, 分類!$J$7,
IF(COUNTIF(分類!$N$8:$N$15, 統合マスタ!V9)&gt;0, 分類!$M$7,
IF(COUNTIF(分類!$Q$8:$Q$15, 統合マスタ!V9)&gt;0, 分類!$P$7,
"無し"))))))</f>
        <v>散剤</v>
      </c>
      <c r="AC9" s="27">
        <f t="shared" ca="1" si="1"/>
        <v>5</v>
      </c>
      <c r="AD9" s="27" cm="1">
        <f t="array" aca="1" ref="AD9" ca="1">IF(A9="非採用","非採用",OFFSET(
   INDIRECT("'" &amp; AB9 &amp; "'!A4"),
   MATCH(B9, INDIRECT("'" &amp; AB9 &amp; "'!C5:C1000"), 0),
   MATCH("合計", INDIRECT("'" &amp; AB9 &amp; "'!4:4"), 0) - 1
))</f>
        <v>0</v>
      </c>
    </row>
    <row r="10" spans="1:30">
      <c r="A10" s="40">
        <f>元データ!P7</f>
        <v>299</v>
      </c>
      <c r="B10" s="27">
        <f t="shared" si="2"/>
        <v>6</v>
      </c>
      <c r="C10" s="27" t="str">
        <f>DBCS(元データ!A7)</f>
        <v>０１９　ツムラ　ショウセイリュウトウ</v>
      </c>
      <c r="D10" s="53" t="str">
        <f>元データ!B7</f>
        <v>メディセオ</v>
      </c>
      <c r="E10" s="27" t="str">
        <f>DBCS(元データ!C7)</f>
        <v>粉</v>
      </c>
      <c r="F10" s="27" t="str">
        <f>DBCS(元データ!D7)</f>
        <v>３ｇＸ４２</v>
      </c>
      <c r="G10" s="27" t="str">
        <f>元データ!E7</f>
        <v>ツムラ</v>
      </c>
      <c r="H10" s="27">
        <f>元データ!F7</f>
        <v>12.8</v>
      </c>
      <c r="I10" s="27">
        <f>元データ!G7</f>
        <v>1612.8</v>
      </c>
      <c r="J10" s="27">
        <f>元データ!H7</f>
        <v>125.99999999999999</v>
      </c>
      <c r="K10" s="27" t="str">
        <f>元データ!I7</f>
        <v>g</v>
      </c>
      <c r="L10" s="27">
        <f>元データ!J7</f>
        <v>1465</v>
      </c>
      <c r="M10" s="27">
        <f>元データ!K7</f>
        <v>11.626984126984128</v>
      </c>
      <c r="N10" s="53" t="str">
        <f ca="1">IF(OFFSET(マスタ非採用削除!A$4,統合マスタ!$A10,0)="","",OFFSET(マスタ非採用削除!A$4,統合マスタ!$A10,0))</f>
        <v>ﾂﾑﾗ019</v>
      </c>
      <c r="O10" s="53" t="str">
        <f ca="1">IF(OFFSET(マスタ非採用削除!B$4,統合マスタ!$A10,0)="","",OFFSET(マスタ非採用削除!B$4,統合マスタ!$A10,0))</f>
        <v>ﾂﾑﾗ019</v>
      </c>
      <c r="P10" s="27" t="str">
        <f ca="1">IF(OFFSET(マスタ非採用削除!C$4,統合マスタ!$A10,0)="","",OFFSET(マスタ非採用削除!C$4,統合マスタ!$A10,0))</f>
        <v>ツムラ小青竜湯エキス顆粒（医療用）</v>
      </c>
      <c r="Q10" s="53" t="str">
        <f ca="1">IF(OFFSET(マスタ非採用削除!D$4,統合マスタ!$A10,0)="","",OFFSET(マスタ非採用削除!D$4,統合マスタ!$A10,0))</f>
        <v/>
      </c>
      <c r="R10" s="27">
        <f ca="1">IF(OR(A10="非採用",A10="処置薬",A10="非採用特別"),0,IF(OFFSET(マスタ非採用削除!E$4,統合マスタ!$A10,0)="","",OFFSET(マスタ非採用削除!E$4,統合マスタ!$A10,0)))</f>
        <v>2</v>
      </c>
      <c r="S10" s="53" t="str">
        <f ca="1">IF(OFFSET(マスタ非採用削除!F$4,統合マスタ!$A10,0)="","",OFFSET(マスタ非採用削除!F$4,統合マスタ!$A10,0))</f>
        <v/>
      </c>
      <c r="T10" s="27">
        <f ca="1">IF(OFFSET(マスタ非採用削除!G$4,統合マスタ!$A10,0)="","",OFFSET(マスタ非採用削除!G$4,統合マスタ!$A10,0))</f>
        <v>12.8</v>
      </c>
      <c r="U10" s="53" t="str">
        <f ca="1">IF(OFFSET(マスタ非採用削除!H$4,統合マスタ!$A10,0)="","",OFFSET(マスタ非採用削除!H$4,統合マスタ!$A10,0))</f>
        <v>ﾂﾑﾗｼﾖｳｾｲﾘﾕｳﾄｳｴｷｽｶﾘﾕｳｲﾘﾖｳﾖｳ</v>
      </c>
      <c r="V10" s="27">
        <f ca="1">IF(OFFSET(マスタ非採用削除!I$4,統合マスタ!$A10,0)="","",OFFSET(マスタ非採用削除!I$4,統合マスタ!$A10,0))</f>
        <v>5</v>
      </c>
      <c r="W10" s="27" t="str">
        <f ca="1">IF(OFFSET(マスタ非採用削除!J$4,統合マスタ!$A10,0)="","",OFFSET(マスタ非採用削除!J$4,統合マスタ!$A10,0))</f>
        <v>顆粒</v>
      </c>
      <c r="X10" s="27">
        <f ca="1">IF(OFFSET(マスタ非採用削除!K$4,統合マスタ!$A10,0)="","",OFFSET(マスタ非採用削除!K$4,統合マスタ!$A10,0))</f>
        <v>0</v>
      </c>
      <c r="Y10" s="53" t="str">
        <f ca="1">IF(OFFSET(マスタ非採用削除!L$4,統合マスタ!$A10,0)="","",OFFSET(マスタ非採用削除!L$4,統合マスタ!$A10,0))</f>
        <v/>
      </c>
      <c r="Z10" s="27">
        <f ca="1">IF(OFFSET(マスタ非採用削除!M$4,統合マスタ!$A10,0)="","",OFFSET(マスタ非採用削除!M$4,統合マスタ!$A10,0))</f>
        <v>4</v>
      </c>
      <c r="AA10" s="27" t="str">
        <f t="shared" si="0"/>
        <v/>
      </c>
      <c r="AB10" s="27" t="str">
        <f ca="1">IF(A10="非採用特別","非採用特別",IF(R10=2,"臨時",
IF(COUNTIF(分類!$H$8:$H$15, 統合マスタ!V10)&gt;0, 分類!$G$7,
IF(COUNTIF(分類!$K$8:$K$15, 統合マスタ!V10)&gt;0, 分類!$J$7,
IF(COUNTIF(分類!$N$8:$N$15, 統合マスタ!V10)&gt;0, 分類!$M$7,
IF(COUNTIF(分類!$Q$8:$Q$15, 統合マスタ!V10)&gt;0, 分類!$P$7,
"無し"))))))</f>
        <v>臨時</v>
      </c>
      <c r="AC10" s="27">
        <f t="shared" ca="1" si="1"/>
        <v>6</v>
      </c>
      <c r="AD10" s="27" cm="1">
        <f t="array" aca="1" ref="AD10" ca="1">IF(A10="非採用","非採用",OFFSET(
   INDIRECT("'" &amp; AB10 &amp; "'!A4"),
   MATCH(B10, INDIRECT("'" &amp; AB10 &amp; "'!C5:C1000"), 0),
   MATCH("合計", INDIRECT("'" &amp; AB10 &amp; "'!4:4"), 0) - 1
))</f>
        <v>0</v>
      </c>
    </row>
    <row r="11" spans="1:30">
      <c r="A11" s="40">
        <f>元データ!P8</f>
        <v>301</v>
      </c>
      <c r="B11" s="27">
        <f t="shared" si="2"/>
        <v>7</v>
      </c>
      <c r="C11" s="27" t="str">
        <f>DBCS(元データ!A8)</f>
        <v>０４３　ツムラ　リツクンシトウ</v>
      </c>
      <c r="D11" s="53" t="str">
        <f>元データ!B8</f>
        <v>メディセオ</v>
      </c>
      <c r="E11" s="27" t="str">
        <f>DBCS(元データ!C8)</f>
        <v>粉</v>
      </c>
      <c r="F11" s="27" t="str">
        <f>DBCS(元データ!D8)</f>
        <v>２．５ｇｘ１８９</v>
      </c>
      <c r="G11" s="27" t="str">
        <f>元データ!E8</f>
        <v>ツムラ</v>
      </c>
      <c r="H11" s="27">
        <f>元データ!F8</f>
        <v>18</v>
      </c>
      <c r="I11" s="27">
        <f>元データ!G8</f>
        <v>8505</v>
      </c>
      <c r="J11" s="27">
        <f>元データ!H8</f>
        <v>472.5</v>
      </c>
      <c r="K11" s="27" t="str">
        <f>元データ!I8</f>
        <v>g</v>
      </c>
      <c r="L11" s="27">
        <f>元データ!J8</f>
        <v>7576</v>
      </c>
      <c r="M11" s="27">
        <f>元データ!K8</f>
        <v>16.033862433862435</v>
      </c>
      <c r="N11" s="53" t="str">
        <f ca="1">IF(OFFSET(マスタ非採用削除!A$4,統合マスタ!$A11,0)="","",OFFSET(マスタ非採用削除!A$4,統合マスタ!$A11,0))</f>
        <v>ﾂﾑﾗ043</v>
      </c>
      <c r="O11" s="53" t="str">
        <f ca="1">IF(OFFSET(マスタ非採用削除!B$4,統合マスタ!$A11,0)="","",OFFSET(マスタ非採用削除!B$4,統合マスタ!$A11,0))</f>
        <v>ﾂﾑﾗ043</v>
      </c>
      <c r="P11" s="27" t="str">
        <f ca="1">IF(OFFSET(マスタ非採用削除!C$4,統合マスタ!$A11,0)="","",OFFSET(マスタ非採用削除!C$4,統合マスタ!$A11,0))</f>
        <v>ツムラ六君子湯エキス顆粒（医療用）</v>
      </c>
      <c r="Q11" s="53" t="str">
        <f ca="1">IF(OFFSET(マスタ非採用削除!D$4,統合マスタ!$A11,0)="","",OFFSET(マスタ非採用削除!D$4,統合マスタ!$A11,0))</f>
        <v>ﾘｯｸ</v>
      </c>
      <c r="R11" s="27">
        <f ca="1">IF(OR(A11="非採用",A11="処置薬",A11="非採用特別"),0,IF(OFFSET(マスタ非採用削除!E$4,統合マスタ!$A11,0)="","",OFFSET(マスタ非採用削除!E$4,統合マスタ!$A11,0)))</f>
        <v>2</v>
      </c>
      <c r="S11" s="53" t="str">
        <f ca="1">IF(OFFSET(マスタ非採用削除!F$4,統合マスタ!$A11,0)="","",OFFSET(マスタ非採用削除!F$4,統合マスタ!$A11,0))</f>
        <v/>
      </c>
      <c r="T11" s="27">
        <f ca="1">IF(OFFSET(マスタ非採用削除!G$4,統合マスタ!$A11,0)="","",OFFSET(マスタ非採用削除!G$4,統合マスタ!$A11,0))</f>
        <v>18</v>
      </c>
      <c r="U11" s="53" t="str">
        <f ca="1">IF(OFFSET(マスタ非採用削除!H$4,統合マスタ!$A11,0)="","",OFFSET(マスタ非採用削除!H$4,統合マスタ!$A11,0))</f>
        <v>ﾂﾑﾗﾘｯｸﾝｼﾄｳｴｷｽｶﾘｭｳ(ｲﾘｮｳﾖｳ)</v>
      </c>
      <c r="V11" s="27">
        <f ca="1">IF(OFFSET(マスタ非採用削除!I$4,統合マスタ!$A11,0)="","",OFFSET(マスタ非採用削除!I$4,統合マスタ!$A11,0))</f>
        <v>3</v>
      </c>
      <c r="W11" s="27" t="str">
        <f ca="1">IF(OFFSET(マスタ非採用削除!J$4,統合マスタ!$A11,0)="","",OFFSET(マスタ非採用削除!J$4,統合マスタ!$A11,0))</f>
        <v>散</v>
      </c>
      <c r="X11" s="27">
        <f ca="1">IF(OFFSET(マスタ非採用削除!K$4,統合マスタ!$A11,0)="","",OFFSET(マスタ非採用削除!K$4,統合マスタ!$A11,0))</f>
        <v>0</v>
      </c>
      <c r="Y11" s="53" t="str">
        <f ca="1">IF(OFFSET(マスタ非採用削除!L$4,統合マスタ!$A11,0)="","",OFFSET(マスタ非採用削除!L$4,統合マスタ!$A11,0))</f>
        <v/>
      </c>
      <c r="Z11" s="27">
        <f ca="1">IF(OFFSET(マスタ非採用削除!M$4,統合マスタ!$A11,0)="","",OFFSET(マスタ非採用削除!M$4,統合マスタ!$A11,0))</f>
        <v>4</v>
      </c>
      <c r="AA11" s="27" t="str">
        <f t="shared" si="0"/>
        <v/>
      </c>
      <c r="AB11" s="27" t="str">
        <f ca="1">IF(A11="非採用特別","非採用特別",IF(R11=2,"臨時",
IF(COUNTIF(分類!$H$8:$H$15, 統合マスタ!V11)&gt;0, 分類!$G$7,
IF(COUNTIF(分類!$K$8:$K$15, 統合マスタ!V11)&gt;0, 分類!$J$7,
IF(COUNTIF(分類!$N$8:$N$15, 統合マスタ!V11)&gt;0, 分類!$M$7,
IF(COUNTIF(分類!$Q$8:$Q$15, 統合マスタ!V11)&gt;0, 分類!$P$7,
"無し"))))))</f>
        <v>臨時</v>
      </c>
      <c r="AC11" s="27">
        <f t="shared" ca="1" si="1"/>
        <v>7</v>
      </c>
      <c r="AD11" s="27" cm="1">
        <f t="array" aca="1" ref="AD11" ca="1">IF(A11="非採用","非採用",OFFSET(
   INDIRECT("'" &amp; AB11 &amp; "'!A4"),
   MATCH(B11, INDIRECT("'" &amp; AB11 &amp; "'!C5:C1000"), 0),
   MATCH("合計", INDIRECT("'" &amp; AB11 &amp; "'!4:4"), 0) - 1
))</f>
        <v>0</v>
      </c>
    </row>
    <row r="12" spans="1:30">
      <c r="A12" s="40" t="str">
        <f>元データ!P9</f>
        <v>非採用</v>
      </c>
      <c r="B12" s="27">
        <f t="shared" si="2"/>
        <v>8</v>
      </c>
      <c r="C12" s="27" t="str">
        <f>DBCS(元データ!A9)</f>
        <v>０４８　ツムラ　ジュウゼンタイホトウ</v>
      </c>
      <c r="D12" s="53" t="str">
        <f>元データ!B9</f>
        <v/>
      </c>
      <c r="E12" s="27" t="str">
        <f>DBCS(元データ!C9)</f>
        <v>粉</v>
      </c>
      <c r="F12" s="27" t="str">
        <f>DBCS(元データ!D9)</f>
        <v>２．５ｇｘ１８９包</v>
      </c>
      <c r="G12" s="27" t="str">
        <f>元データ!E9</f>
        <v>ツムラ</v>
      </c>
      <c r="H12" s="27">
        <f>元データ!F9</f>
        <v>18.399999999999999</v>
      </c>
      <c r="I12" s="27">
        <f>元データ!G9</f>
        <v>8694</v>
      </c>
      <c r="J12" s="27">
        <f>元データ!H9</f>
        <v>472.50000000000006</v>
      </c>
      <c r="K12" s="27" t="str">
        <f>元データ!I9</f>
        <v>g</v>
      </c>
      <c r="L12" s="27">
        <f>元データ!J9</f>
        <v>7750</v>
      </c>
      <c r="M12" s="27">
        <f>元データ!K9</f>
        <v>16.402116402116402</v>
      </c>
      <c r="N12" s="53" t="e">
        <f ca="1">IF(OFFSET(マスタ非採用削除!A$4,統合マスタ!$A12,0)="","",OFFSET(マスタ非採用削除!A$4,統合マスタ!$A12,0))</f>
        <v>#VALUE!</v>
      </c>
      <c r="O12" s="53" t="e">
        <f ca="1">IF(OFFSET(マスタ非採用削除!B$4,統合マスタ!$A12,0)="","",OFFSET(マスタ非採用削除!B$4,統合マスタ!$A12,0))</f>
        <v>#VALUE!</v>
      </c>
      <c r="P12" s="27" t="e">
        <f ca="1">IF(OFFSET(マスタ非採用削除!C$4,統合マスタ!$A12,0)="","",OFFSET(マスタ非採用削除!C$4,統合マスタ!$A12,0))</f>
        <v>#VALUE!</v>
      </c>
      <c r="Q12" s="53" t="e">
        <f ca="1">IF(OFFSET(マスタ非採用削除!D$4,統合マスタ!$A12,0)="","",OFFSET(マスタ非採用削除!D$4,統合マスタ!$A12,0))</f>
        <v>#VALUE!</v>
      </c>
      <c r="R12" s="27">
        <f ca="1">IF(OR(A12="非採用",A12="処置薬",A12="非採用特別"),0,IF(OFFSET(マスタ非採用削除!E$4,統合マスタ!$A12,0)="","",OFFSET(マスタ非採用削除!E$4,統合マスタ!$A12,0)))</f>
        <v>0</v>
      </c>
      <c r="S12" s="53" t="e">
        <f ca="1">IF(OFFSET(マスタ非採用削除!F$4,統合マスタ!$A12,0)="","",OFFSET(マスタ非採用削除!F$4,統合マスタ!$A12,0))</f>
        <v>#VALUE!</v>
      </c>
      <c r="T12" s="27" t="e">
        <f ca="1">IF(OFFSET(マスタ非採用削除!G$4,統合マスタ!$A12,0)="","",OFFSET(マスタ非採用削除!G$4,統合マスタ!$A12,0))</f>
        <v>#VALUE!</v>
      </c>
      <c r="U12" s="53" t="e">
        <f ca="1">IF(OFFSET(マスタ非採用削除!H$4,統合マスタ!$A12,0)="","",OFFSET(マスタ非採用削除!H$4,統合マスタ!$A12,0))</f>
        <v>#VALUE!</v>
      </c>
      <c r="V12" s="27" t="e">
        <f ca="1">IF(OFFSET(マスタ非採用削除!I$4,統合マスタ!$A12,0)="","",OFFSET(マスタ非採用削除!I$4,統合マスタ!$A12,0))</f>
        <v>#VALUE!</v>
      </c>
      <c r="W12" s="27" t="e">
        <f ca="1">IF(OFFSET(マスタ非採用削除!J$4,統合マスタ!$A12,0)="","",OFFSET(マスタ非採用削除!J$4,統合マスタ!$A12,0))</f>
        <v>#VALUE!</v>
      </c>
      <c r="X12" s="27" t="e">
        <f ca="1">IF(OFFSET(マスタ非採用削除!K$4,統合マスタ!$A12,0)="","",OFFSET(マスタ非採用削除!K$4,統合マスタ!$A12,0))</f>
        <v>#VALUE!</v>
      </c>
      <c r="Y12" s="53" t="e">
        <f ca="1">IF(OFFSET(マスタ非採用削除!L$4,統合マスタ!$A12,0)="","",OFFSET(マスタ非採用削除!L$4,統合マスタ!$A12,0))</f>
        <v>#VALUE!</v>
      </c>
      <c r="Z12" s="27" t="e">
        <f ca="1">IF(OFFSET(マスタ非採用削除!M$4,統合マスタ!$A12,0)="","",OFFSET(マスタ非採用削除!M$4,統合マスタ!$A12,0))</f>
        <v>#VALUE!</v>
      </c>
      <c r="AA12" s="27" t="str">
        <f t="shared" si="0"/>
        <v>非採用</v>
      </c>
      <c r="AB12" s="27" t="str">
        <f ca="1">IF(A12="非採用特別","非採用特別",IF(R12=2,"臨時",
IF(COUNTIF(分類!$H$8:$H$15, 統合マスタ!V12)&gt;0, 分類!$G$7,
IF(COUNTIF(分類!$K$8:$K$15, 統合マスタ!V12)&gt;0, 分類!$J$7,
IF(COUNTIF(分類!$N$8:$N$15, 統合マスタ!V12)&gt;0, 分類!$M$7,
IF(COUNTIF(分類!$Q$8:$Q$15, 統合マスタ!V12)&gt;0, 分類!$P$7,
"無し"))))))</f>
        <v>無し</v>
      </c>
      <c r="AC12" s="27" t="e">
        <f t="shared" ca="1" si="1"/>
        <v>#VALUE!</v>
      </c>
      <c r="AD12" s="27" t="str" cm="1">
        <f t="array" aca="1" ref="AD12" ca="1">IF(A12="非採用","非採用",OFFSET(
   INDIRECT("'" &amp; AB12 &amp; "'!A4"),
   MATCH(B12, INDIRECT("'" &amp; AB12 &amp; "'!C5:C1000"), 0),
   MATCH("合計", INDIRECT("'" &amp; AB12 &amp; "'!4:4"), 0) - 1
))</f>
        <v>非採用</v>
      </c>
    </row>
    <row r="13" spans="1:30">
      <c r="A13" s="40">
        <f>元データ!P10</f>
        <v>302</v>
      </c>
      <c r="B13" s="27">
        <f t="shared" si="2"/>
        <v>9</v>
      </c>
      <c r="C13" s="27" t="str">
        <f>DBCS(元データ!A10)</f>
        <v>０５４　ツムラ　ヨクカンサン</v>
      </c>
      <c r="D13" s="53" t="str">
        <f>元データ!B10</f>
        <v>メディセオ</v>
      </c>
      <c r="E13" s="27" t="str">
        <f>DBCS(元データ!C10)</f>
        <v>粉</v>
      </c>
      <c r="F13" s="27" t="str">
        <f>DBCS(元データ!D10)</f>
        <v>２．５ｇＸ１８９</v>
      </c>
      <c r="G13" s="27" t="str">
        <f>元データ!E10</f>
        <v>ツムラ</v>
      </c>
      <c r="H13" s="27">
        <f>元データ!F10</f>
        <v>16.100000000000001</v>
      </c>
      <c r="I13" s="27">
        <f>元データ!G10</f>
        <v>7607.25</v>
      </c>
      <c r="J13" s="27">
        <f>元データ!H10</f>
        <v>472.49999999999994</v>
      </c>
      <c r="K13" s="27" t="str">
        <f>元データ!I10</f>
        <v>g</v>
      </c>
      <c r="L13" s="27">
        <f>元データ!J10</f>
        <v>6849</v>
      </c>
      <c r="M13" s="27">
        <f>元データ!K10</f>
        <v>14.495238095238097</v>
      </c>
      <c r="N13" s="53" t="str">
        <f ca="1">IF(OFFSET(マスタ非採用削除!A$4,統合マスタ!$A13,0)="","",OFFSET(マスタ非採用削除!A$4,統合マスタ!$A13,0))</f>
        <v>ﾂﾑﾗ054</v>
      </c>
      <c r="O13" s="53" t="str">
        <f ca="1">IF(OFFSET(マスタ非採用削除!B$4,統合マスタ!$A13,0)="","",OFFSET(マスタ非採用削除!B$4,統合マスタ!$A13,0))</f>
        <v>ﾂﾑﾗ054</v>
      </c>
      <c r="P13" s="27" t="str">
        <f ca="1">IF(OFFSET(マスタ非採用削除!C$4,統合マスタ!$A13,0)="","",OFFSET(マスタ非採用削除!C$4,統合マスタ!$A13,0))</f>
        <v>ツムラ抑肝散エキス顆粒（医療用）</v>
      </c>
      <c r="Q13" s="53" t="str">
        <f ca="1">IF(OFFSET(マスタ非採用削除!D$4,統合マスタ!$A13,0)="","",OFFSET(マスタ非採用削除!D$4,統合マスタ!$A13,0))</f>
        <v>ﾖｸｶ</v>
      </c>
      <c r="R13" s="27">
        <f ca="1">IF(OR(A13="非採用",A13="処置薬",A13="非採用特別"),0,IF(OFFSET(マスタ非採用削除!E$4,統合マスタ!$A13,0)="","",OFFSET(マスタ非採用削除!E$4,統合マスタ!$A13,0)))</f>
        <v>1</v>
      </c>
      <c r="S13" s="53" t="str">
        <f ca="1">IF(OFFSET(マスタ非採用削除!F$4,統合マスタ!$A13,0)="","",OFFSET(マスタ非採用削除!F$4,統合マスタ!$A13,0))</f>
        <v/>
      </c>
      <c r="T13" s="27">
        <f ca="1">IF(OFFSET(マスタ非採用削除!G$4,統合マスタ!$A13,0)="","",OFFSET(マスタ非採用削除!G$4,統合マスタ!$A13,0))</f>
        <v>16.100000000000001</v>
      </c>
      <c r="U13" s="53" t="str">
        <f ca="1">IF(OFFSET(マスタ非採用削除!H$4,統合マスタ!$A13,0)="","",OFFSET(マスタ非採用削除!H$4,統合マスタ!$A13,0))</f>
        <v>ﾂﾑﾗﾖｸｶﾝｻﾝｴｷｽｶﾘｭｳ(ｲﾘｮｳﾖｳ)</v>
      </c>
      <c r="V13" s="27">
        <f ca="1">IF(OFFSET(マスタ非採用削除!I$4,統合マスタ!$A13,0)="","",OFFSET(マスタ非採用削除!I$4,統合マスタ!$A13,0))</f>
        <v>3</v>
      </c>
      <c r="W13" s="27" t="str">
        <f ca="1">IF(OFFSET(マスタ非採用削除!J$4,統合マスタ!$A13,0)="","",OFFSET(マスタ非採用削除!J$4,統合マスタ!$A13,0))</f>
        <v>散</v>
      </c>
      <c r="X13" s="27">
        <f ca="1">IF(OFFSET(マスタ非採用削除!K$4,統合マスタ!$A13,0)="","",OFFSET(マスタ非採用削除!K$4,統合マスタ!$A13,0))</f>
        <v>0</v>
      </c>
      <c r="Y13" s="53" t="str">
        <f ca="1">IF(OFFSET(マスタ非採用削除!L$4,統合マスタ!$A13,0)="","",OFFSET(マスタ非採用削除!L$4,統合マスタ!$A13,0))</f>
        <v/>
      </c>
      <c r="Z13" s="27">
        <f ca="1">IF(OFFSET(マスタ非採用削除!M$4,統合マスタ!$A13,0)="","",OFFSET(マスタ非採用削除!M$4,統合マスタ!$A13,0))</f>
        <v>4</v>
      </c>
      <c r="AA13" s="27" t="str">
        <f t="shared" si="0"/>
        <v/>
      </c>
      <c r="AB13" s="27" t="str">
        <f ca="1">IF(A13="非採用特別","非採用特別",IF(R13=2,"臨時",
IF(COUNTIF(分類!$H$8:$H$15, 統合マスタ!V13)&gt;0, 分類!$G$7,
IF(COUNTIF(分類!$K$8:$K$15, 統合マスタ!V13)&gt;0, 分類!$J$7,
IF(COUNTIF(分類!$N$8:$N$15, 統合マスタ!V13)&gt;0, 分類!$M$7,
IF(COUNTIF(分類!$Q$8:$Q$15, 統合マスタ!V13)&gt;0, 分類!$P$7,
"無し"))))))</f>
        <v>散剤</v>
      </c>
      <c r="AC13" s="27">
        <f t="shared" ca="1" si="1"/>
        <v>9</v>
      </c>
      <c r="AD13" s="27" cm="1">
        <f t="array" aca="1" ref="AD13" ca="1">IF(A13="非採用","非採用",OFFSET(
   INDIRECT("'" &amp; AB13 &amp; "'!A4"),
   MATCH(B13, INDIRECT("'" &amp; AB13 &amp; "'!C5:C1000"), 0),
   MATCH("合計", INDIRECT("'" &amp; AB13 &amp; "'!4:4"), 0) - 1
))</f>
        <v>0</v>
      </c>
    </row>
    <row r="14" spans="1:30">
      <c r="A14" s="40">
        <f>元データ!P11</f>
        <v>303</v>
      </c>
      <c r="B14" s="27">
        <f t="shared" si="2"/>
        <v>10</v>
      </c>
      <c r="C14" s="27" t="str">
        <f>DBCS(元データ!A11)</f>
        <v>０６２　ツムラ　　ボウフウツウシヨウサン</v>
      </c>
      <c r="D14" s="53" t="str">
        <f>元データ!B11</f>
        <v>メディセオ</v>
      </c>
      <c r="E14" s="27" t="str">
        <f>DBCS(元データ!C11)</f>
        <v>粉</v>
      </c>
      <c r="F14" s="27" t="str">
        <f>DBCS(元データ!D11)</f>
        <v>２．５ｇｘ１８９</v>
      </c>
      <c r="G14" s="27" t="str">
        <f>元データ!E11</f>
        <v>ツムラ</v>
      </c>
      <c r="H14" s="27">
        <f>元データ!F11</f>
        <v>13.8</v>
      </c>
      <c r="I14" s="27">
        <f>元データ!G11</f>
        <v>6520.5</v>
      </c>
      <c r="J14" s="27">
        <f>元データ!H11</f>
        <v>472.5</v>
      </c>
      <c r="K14" s="27" t="str">
        <f>元データ!I11</f>
        <v>g</v>
      </c>
      <c r="L14" s="27">
        <f>元データ!J11</f>
        <v>5871</v>
      </c>
      <c r="M14" s="27">
        <f>元データ!K11</f>
        <v>12.425396825396826</v>
      </c>
      <c r="N14" s="53" t="str">
        <f ca="1">IF(OFFSET(マスタ非採用削除!A$4,統合マスタ!$A14,0)="","",OFFSET(マスタ非採用削除!A$4,統合マスタ!$A14,0))</f>
        <v>ﾂﾑﾗ062</v>
      </c>
      <c r="O14" s="53" t="str">
        <f ca="1">IF(OFFSET(マスタ非採用削除!B$4,統合マスタ!$A14,0)="","",OFFSET(マスタ非採用削除!B$4,統合マスタ!$A14,0))</f>
        <v>ﾂﾑﾗ062</v>
      </c>
      <c r="P14" s="27" t="str">
        <f ca="1">IF(OFFSET(マスタ非採用削除!C$4,統合マスタ!$A14,0)="","",OFFSET(マスタ非採用削除!C$4,統合マスタ!$A14,0))</f>
        <v>ツムラ防風通聖散エキス顆粒（医療用）</v>
      </c>
      <c r="Q14" s="53" t="str">
        <f ca="1">IF(OFFSET(マスタ非採用削除!D$4,統合マスタ!$A14,0)="","",OFFSET(マスタ非採用削除!D$4,統合マスタ!$A14,0))</f>
        <v>ﾎﾞｳﾌｳ</v>
      </c>
      <c r="R14" s="27">
        <f ca="1">IF(OR(A14="非採用",A14="処置薬",A14="非採用特別"),0,IF(OFFSET(マスタ非採用削除!E$4,統合マスタ!$A14,0)="","",OFFSET(マスタ非採用削除!E$4,統合マスタ!$A14,0)))</f>
        <v>1</v>
      </c>
      <c r="S14" s="53" t="str">
        <f ca="1">IF(OFFSET(マスタ非採用削除!F$4,統合マスタ!$A14,0)="","",OFFSET(マスタ非採用削除!F$4,統合マスタ!$A14,0))</f>
        <v/>
      </c>
      <c r="T14" s="27">
        <f ca="1">IF(OFFSET(マスタ非採用削除!G$4,統合マスタ!$A14,0)="","",OFFSET(マスタ非採用削除!G$4,統合マスタ!$A14,0))</f>
        <v>13.8</v>
      </c>
      <c r="U14" s="53" t="str">
        <f ca="1">IF(OFFSET(マスタ非採用削除!H$4,統合マスタ!$A14,0)="","",OFFSET(マスタ非採用削除!H$4,統合マスタ!$A14,0))</f>
        <v>ﾂﾑﾗﾎﾞｳﾌｳﾂｳｼｮｳｻﾝｴｷｽｶﾘｭｳ(ｲﾘｮｳﾖｳ)</v>
      </c>
      <c r="V14" s="27">
        <f ca="1">IF(OFFSET(マスタ非採用削除!I$4,統合マスタ!$A14,0)="","",OFFSET(マスタ非採用削除!I$4,統合マスタ!$A14,0))</f>
        <v>3</v>
      </c>
      <c r="W14" s="27" t="str">
        <f ca="1">IF(OFFSET(マスタ非採用削除!J$4,統合マスタ!$A14,0)="","",OFFSET(マスタ非採用削除!J$4,統合マスタ!$A14,0))</f>
        <v>散</v>
      </c>
      <c r="X14" s="27">
        <f ca="1">IF(OFFSET(マスタ非採用削除!K$4,統合マスタ!$A14,0)="","",OFFSET(マスタ非採用削除!K$4,統合マスタ!$A14,0))</f>
        <v>0</v>
      </c>
      <c r="Y14" s="53" t="str">
        <f ca="1">IF(OFFSET(マスタ非採用削除!L$4,統合マスタ!$A14,0)="","",OFFSET(マスタ非採用削除!L$4,統合マスタ!$A14,0))</f>
        <v/>
      </c>
      <c r="Z14" s="27">
        <f ca="1">IF(OFFSET(マスタ非採用削除!M$4,統合マスタ!$A14,0)="","",OFFSET(マスタ非採用削除!M$4,統合マスタ!$A14,0))</f>
        <v>4</v>
      </c>
      <c r="AA14" s="27" t="str">
        <f t="shared" si="0"/>
        <v/>
      </c>
      <c r="AB14" s="27" t="str">
        <f ca="1">IF(A14="非採用特別","非採用特別",IF(R14=2,"臨時",
IF(COUNTIF(分類!$H$8:$H$15, 統合マスタ!V14)&gt;0, 分類!$G$7,
IF(COUNTIF(分類!$K$8:$K$15, 統合マスタ!V14)&gt;0, 分類!$J$7,
IF(COUNTIF(分類!$N$8:$N$15, 統合マスタ!V14)&gt;0, 分類!$M$7,
IF(COUNTIF(分類!$Q$8:$Q$15, 統合マスタ!V14)&gt;0, 分類!$P$7,
"無し"))))))</f>
        <v>散剤</v>
      </c>
      <c r="AC14" s="27">
        <f t="shared" ca="1" si="1"/>
        <v>10</v>
      </c>
      <c r="AD14" s="27" cm="1">
        <f t="array" aca="1" ref="AD14" ca="1">IF(A14="非採用","非採用",OFFSET(
   INDIRECT("'" &amp; AB14 &amp; "'!A4"),
   MATCH(B14, INDIRECT("'" &amp; AB14 &amp; "'!C5:C1000"), 0),
   MATCH("合計", INDIRECT("'" &amp; AB14 &amp; "'!4:4"), 0) - 1
))</f>
        <v>0</v>
      </c>
    </row>
    <row r="15" spans="1:30">
      <c r="A15" s="40">
        <f>元データ!P12</f>
        <v>304</v>
      </c>
      <c r="B15" s="27">
        <f t="shared" si="2"/>
        <v>11</v>
      </c>
      <c r="C15" s="27" t="str">
        <f>DBCS(元データ!A12)</f>
        <v>０６８　ツムラ　シャクヤクカンゾウトウ</v>
      </c>
      <c r="D15" s="53" t="str">
        <f>元データ!B12</f>
        <v>メディセオ</v>
      </c>
      <c r="E15" s="27" t="str">
        <f>DBCS(元データ!C12)</f>
        <v>粉</v>
      </c>
      <c r="F15" s="27" t="str">
        <f>DBCS(元データ!D12)</f>
        <v>２．５ｇｘ４２</v>
      </c>
      <c r="G15" s="27" t="str">
        <f>元データ!E12</f>
        <v>ツムラ</v>
      </c>
      <c r="H15" s="27">
        <f>元データ!F12</f>
        <v>10.4</v>
      </c>
      <c r="I15" s="27">
        <f>元データ!G12</f>
        <v>1092</v>
      </c>
      <c r="J15" s="27">
        <f>元データ!H12</f>
        <v>105</v>
      </c>
      <c r="K15" s="27" t="str">
        <f>元データ!I12</f>
        <v>g</v>
      </c>
      <c r="L15" s="27">
        <f>元データ!J12</f>
        <v>992</v>
      </c>
      <c r="M15" s="27">
        <f>元データ!K12</f>
        <v>9.4476190476190478</v>
      </c>
      <c r="N15" s="53" t="str">
        <f ca="1">IF(OFFSET(マスタ非採用削除!A$4,統合マスタ!$A15,0)="","",OFFSET(マスタ非採用削除!A$4,統合マスタ!$A15,0))</f>
        <v>ﾂﾑﾗ068</v>
      </c>
      <c r="O15" s="53" t="str">
        <f ca="1">IF(OFFSET(マスタ非採用削除!B$4,統合マスタ!$A15,0)="","",OFFSET(マスタ非採用削除!B$4,統合マスタ!$A15,0))</f>
        <v>ﾂﾑﾗ068</v>
      </c>
      <c r="P15" s="27" t="str">
        <f ca="1">IF(OFFSET(マスタ非採用削除!C$4,統合マスタ!$A15,0)="","",OFFSET(マスタ非採用削除!C$4,統合マスタ!$A15,0))</f>
        <v>ツムラ芍薬甘草湯エキス顆粒（医療用）</v>
      </c>
      <c r="Q15" s="53" t="str">
        <f ca="1">IF(OFFSET(マスタ非採用削除!D$4,統合マスタ!$A15,0)="","",OFFSET(マスタ非採用削除!D$4,統合マスタ!$A15,0))</f>
        <v>ｼｬｸ</v>
      </c>
      <c r="R15" s="27">
        <f ca="1">IF(OR(A15="非採用",A15="処置薬",A15="非採用特別"),0,IF(OFFSET(マスタ非採用削除!E$4,統合マスタ!$A15,0)="","",OFFSET(マスタ非採用削除!E$4,統合マスタ!$A15,0)))</f>
        <v>1</v>
      </c>
      <c r="S15" s="53" t="str">
        <f ca="1">IF(OFFSET(マスタ非採用削除!F$4,統合マスタ!$A15,0)="","",OFFSET(マスタ非採用削除!F$4,統合マスタ!$A15,0))</f>
        <v/>
      </c>
      <c r="T15" s="27">
        <f ca="1">IF(OFFSET(マスタ非採用削除!G$4,統合マスタ!$A15,0)="","",OFFSET(マスタ非採用削除!G$4,統合マスタ!$A15,0))</f>
        <v>10.4</v>
      </c>
      <c r="U15" s="53" t="str">
        <f ca="1">IF(OFFSET(マスタ非採用削除!H$4,統合マスタ!$A15,0)="","",OFFSET(マスタ非採用削除!H$4,統合マスタ!$A15,0))</f>
        <v>ﾂﾑﾗｼｬｸﾔｸｶﾝｿﾞｳﾄｳｴｷｽｶﾘｭｳ(ｲﾘｮｳﾖｳ)</v>
      </c>
      <c r="V15" s="27">
        <f ca="1">IF(OFFSET(マスタ非採用削除!I$4,統合マスタ!$A15,0)="","",OFFSET(マスタ非採用削除!I$4,統合マスタ!$A15,0))</f>
        <v>3</v>
      </c>
      <c r="W15" s="27" t="str">
        <f ca="1">IF(OFFSET(マスタ非採用削除!J$4,統合マスタ!$A15,0)="","",OFFSET(マスタ非採用削除!J$4,統合マスタ!$A15,0))</f>
        <v>散</v>
      </c>
      <c r="X15" s="27">
        <f ca="1">IF(OFFSET(マスタ非採用削除!K$4,統合マスタ!$A15,0)="","",OFFSET(マスタ非採用削除!K$4,統合マスタ!$A15,0))</f>
        <v>0</v>
      </c>
      <c r="Y15" s="53" t="str">
        <f ca="1">IF(OFFSET(マスタ非採用削除!L$4,統合マスタ!$A15,0)="","",OFFSET(マスタ非採用削除!L$4,統合マスタ!$A15,0))</f>
        <v/>
      </c>
      <c r="Z15" s="27">
        <f ca="1">IF(OFFSET(マスタ非採用削除!M$4,統合マスタ!$A15,0)="","",OFFSET(マスタ非採用削除!M$4,統合マスタ!$A15,0))</f>
        <v>4</v>
      </c>
      <c r="AA15" s="27" t="str">
        <f t="shared" si="0"/>
        <v/>
      </c>
      <c r="AB15" s="27" t="str">
        <f ca="1">IF(A15="非採用特別","非採用特別",IF(R15=2,"臨時",
IF(COUNTIF(分類!$H$8:$H$15, 統合マスタ!V15)&gt;0, 分類!$G$7,
IF(COUNTIF(分類!$K$8:$K$15, 統合マスタ!V15)&gt;0, 分類!$J$7,
IF(COUNTIF(分類!$N$8:$N$15, 統合マスタ!V15)&gt;0, 分類!$M$7,
IF(COUNTIF(分類!$Q$8:$Q$15, 統合マスタ!V15)&gt;0, 分類!$P$7,
"無し"))))))</f>
        <v>散剤</v>
      </c>
      <c r="AC15" s="27">
        <f t="shared" ca="1" si="1"/>
        <v>11</v>
      </c>
      <c r="AD15" s="27" cm="1">
        <f t="array" aca="1" ref="AD15" ca="1">IF(A15="非採用","非採用",OFFSET(
   INDIRECT("'" &amp; AB15 &amp; "'!A4"),
   MATCH(B15, INDIRECT("'" &amp; AB15 &amp; "'!C5:C1000"), 0),
   MATCH("合計", INDIRECT("'" &amp; AB15 &amp; "'!4:4"), 0) - 1
))</f>
        <v>0</v>
      </c>
    </row>
    <row r="16" spans="1:30">
      <c r="A16" s="40">
        <f>元データ!P13</f>
        <v>305</v>
      </c>
      <c r="B16" s="27">
        <f t="shared" si="2"/>
        <v>12</v>
      </c>
      <c r="C16" s="27" t="str">
        <f>DBCS(元データ!A13)</f>
        <v>０８３　ツムラ　ヨクカンサンカチンピハンゲ</v>
      </c>
      <c r="D16" s="53" t="str">
        <f>元データ!B13</f>
        <v>メディセオ</v>
      </c>
      <c r="E16" s="27" t="str">
        <f>DBCS(元データ!C13)</f>
        <v>粉</v>
      </c>
      <c r="F16" s="27" t="str">
        <f>DBCS(元データ!D13)</f>
        <v>２．５ｇｘ１８９</v>
      </c>
      <c r="G16" s="27" t="str">
        <f>元データ!E13</f>
        <v>ツムラ</v>
      </c>
      <c r="H16" s="27">
        <f>元データ!F13</f>
        <v>14.4</v>
      </c>
      <c r="I16" s="27">
        <f>元データ!G13</f>
        <v>6804</v>
      </c>
      <c r="J16" s="27">
        <f>元データ!H13</f>
        <v>472.5</v>
      </c>
      <c r="K16" s="27" t="str">
        <f>元データ!I13</f>
        <v>g</v>
      </c>
      <c r="L16" s="27">
        <f>元データ!J13</f>
        <v>6065</v>
      </c>
      <c r="M16" s="27">
        <f>元データ!K13</f>
        <v>12.835978835978835</v>
      </c>
      <c r="N16" s="53" t="str">
        <f ca="1">IF(OFFSET(マスタ非採用削除!A$4,統合マスタ!$A16,0)="","",OFFSET(マスタ非採用削除!A$4,統合マスタ!$A16,0))</f>
        <v>ﾂﾑﾗ083</v>
      </c>
      <c r="O16" s="53" t="str">
        <f ca="1">IF(OFFSET(マスタ非採用削除!B$4,統合マスタ!$A16,0)="","",OFFSET(マスタ非採用削除!B$4,統合マスタ!$A16,0))</f>
        <v>ﾂﾑﾗ083</v>
      </c>
      <c r="P16" s="27" t="str">
        <f ca="1">IF(OFFSET(マスタ非採用削除!C$4,統合マスタ!$A16,0)="","",OFFSET(マスタ非採用削除!C$4,統合マスタ!$A16,0))</f>
        <v>ツムラ抑肝散加陳皮半夏エキス顆粒（医療用）</v>
      </c>
      <c r="Q16" s="53" t="str">
        <f ca="1">IF(OFFSET(マスタ非採用削除!D$4,統合マスタ!$A16,0)="","",OFFSET(マスタ非採用削除!D$4,統合マスタ!$A16,0))</f>
        <v>ﾖｸｶﾁﾝ</v>
      </c>
      <c r="R16" s="27">
        <f ca="1">IF(OR(A16="非採用",A16="処置薬",A16="非採用特別"),0,IF(OFFSET(マスタ非採用削除!E$4,統合マスタ!$A16,0)="","",OFFSET(マスタ非採用削除!E$4,統合マスタ!$A16,0)))</f>
        <v>1</v>
      </c>
      <c r="S16" s="53" t="str">
        <f ca="1">IF(OFFSET(マスタ非採用削除!F$4,統合マスタ!$A16,0)="","",OFFSET(マスタ非採用削除!F$4,統合マスタ!$A16,0))</f>
        <v/>
      </c>
      <c r="T16" s="27">
        <f ca="1">IF(OFFSET(マスタ非採用削除!G$4,統合マスタ!$A16,0)="","",OFFSET(マスタ非採用削除!G$4,統合マスタ!$A16,0))</f>
        <v>14.4</v>
      </c>
      <c r="U16" s="53" t="str">
        <f ca="1">IF(OFFSET(マスタ非採用削除!H$4,統合マスタ!$A16,0)="","",OFFSET(マスタ非採用削除!H$4,統合マスタ!$A16,0))</f>
        <v>ﾂﾑﾗﾖｸｶﾝｻﾝｶﾁﾝﾋﾟﾊﾝｹﾞｴｷｽｶﾘｭｳ(ｲﾘｮｳﾖｳ)</v>
      </c>
      <c r="V16" s="27">
        <f ca="1">IF(OFFSET(マスタ非採用削除!I$4,統合マスタ!$A16,0)="","",OFFSET(マスタ非採用削除!I$4,統合マスタ!$A16,0))</f>
        <v>3</v>
      </c>
      <c r="W16" s="27" t="str">
        <f ca="1">IF(OFFSET(マスタ非採用削除!J$4,統合マスタ!$A16,0)="","",OFFSET(マスタ非採用削除!J$4,統合マスタ!$A16,0))</f>
        <v>散</v>
      </c>
      <c r="X16" s="27">
        <f ca="1">IF(OFFSET(マスタ非採用削除!K$4,統合マスタ!$A16,0)="","",OFFSET(マスタ非採用削除!K$4,統合マスタ!$A16,0))</f>
        <v>0</v>
      </c>
      <c r="Y16" s="53" t="str">
        <f ca="1">IF(OFFSET(マスタ非採用削除!L$4,統合マスタ!$A16,0)="","",OFFSET(マスタ非採用削除!L$4,統合マスタ!$A16,0))</f>
        <v/>
      </c>
      <c r="Z16" s="27">
        <f ca="1">IF(OFFSET(マスタ非採用削除!M$4,統合マスタ!$A16,0)="","",OFFSET(マスタ非採用削除!M$4,統合マスタ!$A16,0))</f>
        <v>4</v>
      </c>
      <c r="AA16" s="27" t="str">
        <f t="shared" si="0"/>
        <v/>
      </c>
      <c r="AB16" s="27" t="str">
        <f ca="1">IF(A16="非採用特別","非採用特別",IF(R16=2,"臨時",
IF(COUNTIF(分類!$H$8:$H$15, 統合マスタ!V16)&gt;0, 分類!$G$7,
IF(COUNTIF(分類!$K$8:$K$15, 統合マスタ!V16)&gt;0, 分類!$J$7,
IF(COUNTIF(分類!$N$8:$N$15, 統合マスタ!V16)&gt;0, 分類!$M$7,
IF(COUNTIF(分類!$Q$8:$Q$15, 統合マスタ!V16)&gt;0, 分類!$P$7,
"無し"))))))</f>
        <v>散剤</v>
      </c>
      <c r="AC16" s="27">
        <f t="shared" ca="1" si="1"/>
        <v>12</v>
      </c>
      <c r="AD16" s="27" cm="1">
        <f t="array" aca="1" ref="AD16" ca="1">IF(A16="非採用","非採用",OFFSET(
   INDIRECT("'" &amp; AB16 &amp; "'!A4"),
   MATCH(B16, INDIRECT("'" &amp; AB16 &amp; "'!C5:C1000"), 0),
   MATCH("合計", INDIRECT("'" &amp; AB16 &amp; "'!4:4"), 0) - 1
))</f>
        <v>0</v>
      </c>
    </row>
    <row r="17" spans="1:30">
      <c r="A17" s="40">
        <f>元データ!P14</f>
        <v>306</v>
      </c>
      <c r="B17" s="27">
        <f t="shared" si="2"/>
        <v>13</v>
      </c>
      <c r="C17" s="27" t="str">
        <f>DBCS(元データ!A14)</f>
        <v>１００　ツムラ　ダイケンチユウトウ</v>
      </c>
      <c r="D17" s="53" t="str">
        <f>元データ!B14</f>
        <v>メディセオ</v>
      </c>
      <c r="E17" s="27" t="str">
        <f>DBCS(元データ!C14)</f>
        <v>粉</v>
      </c>
      <c r="F17" s="27" t="str">
        <f>DBCS(元データ!D14)</f>
        <v>２．５ｇＸ１８９</v>
      </c>
      <c r="G17" s="27" t="str">
        <f>元データ!E14</f>
        <v>ツムラ</v>
      </c>
      <c r="H17" s="27">
        <f>元データ!F14</f>
        <v>13.7</v>
      </c>
      <c r="I17" s="27">
        <f>元データ!G14</f>
        <v>6473.25</v>
      </c>
      <c r="J17" s="27">
        <f>元データ!H14</f>
        <v>472.5</v>
      </c>
      <c r="K17" s="27" t="str">
        <f>元データ!I14</f>
        <v>g</v>
      </c>
      <c r="L17" s="27">
        <f>元データ!J14</f>
        <v>5828</v>
      </c>
      <c r="M17" s="27">
        <f>元データ!K14</f>
        <v>12.334391534391534</v>
      </c>
      <c r="N17" s="53" t="str">
        <f ca="1">IF(OFFSET(マスタ非採用削除!A$4,統合マスタ!$A17,0)="","",OFFSET(マスタ非採用削除!A$4,統合マスタ!$A17,0))</f>
        <v>ﾂﾑﾗ100</v>
      </c>
      <c r="O17" s="53" t="str">
        <f ca="1">IF(OFFSET(マスタ非採用削除!B$4,統合マスタ!$A17,0)="","",OFFSET(マスタ非採用削除!B$4,統合マスタ!$A17,0))</f>
        <v>ﾂﾑﾗ100</v>
      </c>
      <c r="P17" s="27" t="str">
        <f ca="1">IF(OFFSET(マスタ非採用削除!C$4,統合マスタ!$A17,0)="","",OFFSET(マスタ非採用削除!C$4,統合マスタ!$A17,0))</f>
        <v>ツムラ大建中湯エキス顆粒（医療用）</v>
      </c>
      <c r="Q17" s="53" t="str">
        <f ca="1">IF(OFFSET(マスタ非採用削除!D$4,統合マスタ!$A17,0)="","",OFFSET(マスタ非採用削除!D$4,統合マスタ!$A17,0))</f>
        <v>ﾀﾞｲｹﾝﾁ</v>
      </c>
      <c r="R17" s="27">
        <f ca="1">IF(OR(A17="非採用",A17="処置薬",A17="非採用特別"),0,IF(OFFSET(マスタ非採用削除!E$4,統合マスタ!$A17,0)="","",OFFSET(マスタ非採用削除!E$4,統合マスタ!$A17,0)))</f>
        <v>1</v>
      </c>
      <c r="S17" s="53" t="str">
        <f ca="1">IF(OFFSET(マスタ非採用削除!F$4,統合マスタ!$A17,0)="","",OFFSET(マスタ非採用削除!F$4,統合マスタ!$A17,0))</f>
        <v/>
      </c>
      <c r="T17" s="27">
        <f ca="1">IF(OFFSET(マスタ非採用削除!G$4,統合マスタ!$A17,0)="","",OFFSET(マスタ非採用削除!G$4,統合マスタ!$A17,0))</f>
        <v>13.7</v>
      </c>
      <c r="U17" s="53" t="str">
        <f ca="1">IF(OFFSET(マスタ非採用削除!H$4,統合マスタ!$A17,0)="","",OFFSET(マスタ非採用削除!H$4,統合マスタ!$A17,0))</f>
        <v>ﾂﾑﾗﾀﾞｲｹﾝﾁｭｳﾄｳｴｷｽｶﾘｭｳ(ｲﾘｮｳﾖｳ)</v>
      </c>
      <c r="V17" s="27">
        <f ca="1">IF(OFFSET(マスタ非採用削除!I$4,統合マスタ!$A17,0)="","",OFFSET(マスタ非採用削除!I$4,統合マスタ!$A17,0))</f>
        <v>3</v>
      </c>
      <c r="W17" s="27" t="str">
        <f ca="1">IF(OFFSET(マスタ非採用削除!J$4,統合マスタ!$A17,0)="","",OFFSET(マスタ非採用削除!J$4,統合マスタ!$A17,0))</f>
        <v>散</v>
      </c>
      <c r="X17" s="27">
        <f ca="1">IF(OFFSET(マスタ非採用削除!K$4,統合マスタ!$A17,0)="","",OFFSET(マスタ非採用削除!K$4,統合マスタ!$A17,0))</f>
        <v>0</v>
      </c>
      <c r="Y17" s="53" t="str">
        <f ca="1">IF(OFFSET(マスタ非採用削除!L$4,統合マスタ!$A17,0)="","",OFFSET(マスタ非採用削除!L$4,統合マスタ!$A17,0))</f>
        <v/>
      </c>
      <c r="Z17" s="27">
        <f ca="1">IF(OFFSET(マスタ非採用削除!M$4,統合マスタ!$A17,0)="","",OFFSET(マスタ非採用削除!M$4,統合マスタ!$A17,0))</f>
        <v>4</v>
      </c>
      <c r="AA17" s="27" t="str">
        <f t="shared" si="0"/>
        <v/>
      </c>
      <c r="AB17" s="27" t="str">
        <f ca="1">IF(A17="非採用特別","非採用特別",IF(R17=2,"臨時",
IF(COUNTIF(分類!$H$8:$H$15, 統合マスタ!V17)&gt;0, 分類!$G$7,
IF(COUNTIF(分類!$K$8:$K$15, 統合マスタ!V17)&gt;0, 分類!$J$7,
IF(COUNTIF(分類!$N$8:$N$15, 統合マスタ!V17)&gt;0, 分類!$M$7,
IF(COUNTIF(分類!$Q$8:$Q$15, 統合マスタ!V17)&gt;0, 分類!$P$7,
"無し"))))))</f>
        <v>散剤</v>
      </c>
      <c r="AC17" s="27">
        <f t="shared" ca="1" si="1"/>
        <v>13</v>
      </c>
      <c r="AD17" s="27" cm="1">
        <f t="array" aca="1" ref="AD17" ca="1">IF(A17="非採用","非採用",OFFSET(
   INDIRECT("'" &amp; AB17 &amp; "'!A4"),
   MATCH(B17, INDIRECT("'" &amp; AB17 &amp; "'!C5:C1000"), 0),
   MATCH("合計", INDIRECT("'" &amp; AB17 &amp; "'!4:4"), 0) - 1
))</f>
        <v>0</v>
      </c>
    </row>
    <row r="18" spans="1:30">
      <c r="A18" s="40">
        <f>元データ!P15</f>
        <v>307</v>
      </c>
      <c r="B18" s="27">
        <f t="shared" si="2"/>
        <v>14</v>
      </c>
      <c r="C18" s="27" t="str">
        <f>DBCS(元データ!A15)</f>
        <v>１０８　ツムラ　ニンジンヨウエイトウ</v>
      </c>
      <c r="D18" s="53" t="str">
        <f>元データ!B15</f>
        <v>メディセオ</v>
      </c>
      <c r="E18" s="27" t="str">
        <f>DBCS(元データ!C15)</f>
        <v>粉</v>
      </c>
      <c r="F18" s="27" t="str">
        <f>DBCS(元データ!D15)</f>
        <v>３ｇｘ４２包</v>
      </c>
      <c r="G18" s="27" t="str">
        <f>元データ!E15</f>
        <v>ツムラ</v>
      </c>
      <c r="H18" s="27">
        <f>元データ!F15</f>
        <v>20.100000000000001</v>
      </c>
      <c r="I18" s="27">
        <f>元データ!G15</f>
        <v>2532.6</v>
      </c>
      <c r="J18" s="27">
        <f>元データ!H15</f>
        <v>125.99999999999999</v>
      </c>
      <c r="K18" s="27" t="str">
        <f>元データ!I15</f>
        <v>ｇ</v>
      </c>
      <c r="L18" s="27">
        <f>元データ!J15</f>
        <v>2301</v>
      </c>
      <c r="M18" s="27">
        <f>元データ!K15</f>
        <v>18.261904761904763</v>
      </c>
      <c r="N18" s="53" t="str">
        <f ca="1">IF(OFFSET(マスタ非採用削除!A$4,統合マスタ!$A18,0)="","",OFFSET(マスタ非採用削除!A$4,統合マスタ!$A18,0))</f>
        <v>ﾂﾑﾗ108</v>
      </c>
      <c r="O18" s="53" t="str">
        <f ca="1">IF(OFFSET(マスタ非採用削除!B$4,統合マスタ!$A18,0)="","",OFFSET(マスタ非採用削除!B$4,統合マスタ!$A18,0))</f>
        <v>ﾂﾑﾗ108</v>
      </c>
      <c r="P18" s="27" t="str">
        <f ca="1">IF(OFFSET(マスタ非採用削除!C$4,統合マスタ!$A18,0)="","",OFFSET(マスタ非採用削除!C$4,統合マスタ!$A18,0))</f>
        <v>ツムラ人参養栄湯エキス顆粒（医療用）</v>
      </c>
      <c r="Q18" s="53" t="str">
        <f ca="1">IF(OFFSET(マスタ非採用削除!D$4,統合マスタ!$A18,0)="","",OFFSET(マスタ非採用削除!D$4,統合マスタ!$A18,0))</f>
        <v>ﾆﾝｼﾞﾝﾖ</v>
      </c>
      <c r="R18" s="27">
        <f ca="1">IF(OR(A18="非採用",A18="処置薬",A18="非採用特別"),0,IF(OFFSET(マスタ非採用削除!E$4,統合マスタ!$A18,0)="","",OFFSET(マスタ非採用削除!E$4,統合マスタ!$A18,0)))</f>
        <v>2</v>
      </c>
      <c r="S18" s="53" t="str">
        <f ca="1">IF(OFFSET(マスタ非採用削除!F$4,統合マスタ!$A18,0)="","",OFFSET(マスタ非採用削除!F$4,統合マスタ!$A18,0))</f>
        <v/>
      </c>
      <c r="T18" s="27">
        <f ca="1">IF(OFFSET(マスタ非採用削除!G$4,統合マスタ!$A18,0)="","",OFFSET(マスタ非採用削除!G$4,統合マスタ!$A18,0))</f>
        <v>20.100000000000001</v>
      </c>
      <c r="U18" s="53" t="str">
        <f ca="1">IF(OFFSET(マスタ非採用削除!H$4,統合マスタ!$A18,0)="","",OFFSET(マスタ非採用削除!H$4,統合マスタ!$A18,0))</f>
        <v>ﾂﾑﾗﾆﾝｼﾞﾝﾖｳｴｲﾄｳｴｷｽｶﾘｭｳ(ｲﾘｮｳﾖｳ)</v>
      </c>
      <c r="V18" s="27">
        <f ca="1">IF(OFFSET(マスタ非採用削除!I$4,統合マスタ!$A18,0)="","",OFFSET(マスタ非採用削除!I$4,統合マスタ!$A18,0))</f>
        <v>3</v>
      </c>
      <c r="W18" s="27" t="str">
        <f ca="1">IF(OFFSET(マスタ非採用削除!J$4,統合マスタ!$A18,0)="","",OFFSET(マスタ非採用削除!J$4,統合マスタ!$A18,0))</f>
        <v>散</v>
      </c>
      <c r="X18" s="27">
        <f ca="1">IF(OFFSET(マスタ非採用削除!K$4,統合マスタ!$A18,0)="","",OFFSET(マスタ非採用削除!K$4,統合マスタ!$A18,0))</f>
        <v>0</v>
      </c>
      <c r="Y18" s="53" t="str">
        <f ca="1">IF(OFFSET(マスタ非採用削除!L$4,統合マスタ!$A18,0)="","",OFFSET(マスタ非採用削除!L$4,統合マスタ!$A18,0))</f>
        <v/>
      </c>
      <c r="Z18" s="27">
        <f ca="1">IF(OFFSET(マスタ非採用削除!M$4,統合マスタ!$A18,0)="","",OFFSET(マスタ非採用削除!M$4,統合マスタ!$A18,0))</f>
        <v>4</v>
      </c>
      <c r="AA18" s="27" t="str">
        <f t="shared" si="0"/>
        <v/>
      </c>
      <c r="AB18" s="27" t="str">
        <f ca="1">IF(A18="非採用特別","非採用特別",IF(R18=2,"臨時",
IF(COUNTIF(分類!$H$8:$H$15, 統合マスタ!V18)&gt;0, 分類!$G$7,
IF(COUNTIF(分類!$K$8:$K$15, 統合マスタ!V18)&gt;0, 分類!$J$7,
IF(COUNTIF(分類!$N$8:$N$15, 統合マスタ!V18)&gt;0, 分類!$M$7,
IF(COUNTIF(分類!$Q$8:$Q$15, 統合マスタ!V18)&gt;0, 分類!$P$7,
"無し"))))))</f>
        <v>臨時</v>
      </c>
      <c r="AC18" s="27">
        <f t="shared" ca="1" si="1"/>
        <v>14</v>
      </c>
      <c r="AD18" s="27" cm="1">
        <f t="array" aca="1" ref="AD18" ca="1">IF(A18="非採用","非採用",OFFSET(
   INDIRECT("'" &amp; AB18 &amp; "'!A4"),
   MATCH(B18, INDIRECT("'" &amp; AB18 &amp; "'!C5:C1000"), 0),
   MATCH("合計", INDIRECT("'" &amp; AB18 &amp; "'!4:4"), 0) - 1
))</f>
        <v>0</v>
      </c>
    </row>
    <row r="19" spans="1:30">
      <c r="A19" s="40">
        <f>元データ!P16</f>
        <v>308</v>
      </c>
      <c r="B19" s="27">
        <f t="shared" si="2"/>
        <v>15</v>
      </c>
      <c r="C19" s="27" t="str">
        <f>DBCS(元データ!A16)</f>
        <v>１１２　ツムラ　チョレイトウゴウシモットウ</v>
      </c>
      <c r="D19" s="53" t="str">
        <f>元データ!B16</f>
        <v/>
      </c>
      <c r="E19" s="27" t="str">
        <f>DBCS(元データ!C16)</f>
        <v>粉</v>
      </c>
      <c r="F19" s="27" t="str">
        <f>DBCS(元データ!D16)</f>
        <v>２．５ｇｘ４２</v>
      </c>
      <c r="G19" s="27" t="str">
        <f>元データ!E16</f>
        <v>ツムラ</v>
      </c>
      <c r="H19" s="27">
        <f>元データ!F16</f>
        <v>22.9</v>
      </c>
      <c r="I19" s="27">
        <f>元データ!G16</f>
        <v>2404.5</v>
      </c>
      <c r="J19" s="27">
        <f>元データ!H16</f>
        <v>105</v>
      </c>
      <c r="K19" s="27" t="str">
        <f>元データ!I16</f>
        <v>g</v>
      </c>
      <c r="L19" s="27">
        <f>元データ!J16</f>
        <v>2185</v>
      </c>
      <c r="M19" s="27">
        <f>元データ!K16</f>
        <v>20.80952380952381</v>
      </c>
      <c r="N19" s="53" t="str">
        <f ca="1">IF(OFFSET(マスタ非採用削除!A$4,統合マスタ!$A19,0)="","",OFFSET(マスタ非採用削除!A$4,統合マスタ!$A19,0))</f>
        <v>ﾂﾑﾗ112</v>
      </c>
      <c r="O19" s="53" t="str">
        <f ca="1">IF(OFFSET(マスタ非採用削除!B$4,統合マスタ!$A19,0)="","",OFFSET(マスタ非採用削除!B$4,統合マスタ!$A19,0))</f>
        <v>ﾂﾑﾗ112</v>
      </c>
      <c r="P19" s="27" t="str">
        <f ca="1">IF(OFFSET(マスタ非採用削除!C$4,統合マスタ!$A19,0)="","",OFFSET(マスタ非採用削除!C$4,統合マスタ!$A19,0))</f>
        <v>ツムラ猪苓湯合四物湯エキス顆粒（医療用）</v>
      </c>
      <c r="Q19" s="53" t="str">
        <f ca="1">IF(OFFSET(マスタ非採用削除!D$4,統合マスタ!$A19,0)="","",OFFSET(マスタ非採用削除!D$4,統合マスタ!$A19,0))</f>
        <v/>
      </c>
      <c r="R19" s="27">
        <f ca="1">IF(OR(A19="非採用",A19="処置薬",A19="非採用特別"),0,IF(OFFSET(マスタ非採用削除!E$4,統合マスタ!$A19,0)="","",OFFSET(マスタ非採用削除!E$4,統合マスタ!$A19,0)))</f>
        <v>2</v>
      </c>
      <c r="S19" s="53" t="str">
        <f ca="1">IF(OFFSET(マスタ非採用削除!F$4,統合マスタ!$A19,0)="","",OFFSET(マスタ非採用削除!F$4,統合マスタ!$A19,0))</f>
        <v/>
      </c>
      <c r="T19" s="27">
        <f ca="1">IF(OFFSET(マスタ非採用削除!G$4,統合マスタ!$A19,0)="","",OFFSET(マスタ非採用削除!G$4,統合マスタ!$A19,0))</f>
        <v>22.9</v>
      </c>
      <c r="U19" s="53" t="str">
        <f ca="1">IF(OFFSET(マスタ非採用削除!H$4,統合マスタ!$A19,0)="","",OFFSET(マスタ非採用削除!H$4,統合マスタ!$A19,0))</f>
        <v>ﾂﾑﾗﾁﾖﾚｲﾄｳｺﾞｳｼﾓﾂﾄｳｴｷｽｶﾘﾕｳｲﾘﾖｳﾖｳ</v>
      </c>
      <c r="V19" s="27">
        <f ca="1">IF(OFFSET(マスタ非採用削除!I$4,統合マスタ!$A19,0)="","",OFFSET(マスタ非採用削除!I$4,統合マスタ!$A19,0))</f>
        <v>5</v>
      </c>
      <c r="W19" s="27" t="str">
        <f ca="1">IF(OFFSET(マスタ非採用削除!J$4,統合マスタ!$A19,0)="","",OFFSET(マスタ非採用削除!J$4,統合マスタ!$A19,0))</f>
        <v>顆粒</v>
      </c>
      <c r="X19" s="27">
        <f ca="1">IF(OFFSET(マスタ非採用削除!K$4,統合マスタ!$A19,0)="","",OFFSET(マスタ非採用削除!K$4,統合マスタ!$A19,0))</f>
        <v>0</v>
      </c>
      <c r="Y19" s="53" t="str">
        <f ca="1">IF(OFFSET(マスタ非採用削除!L$4,統合マスタ!$A19,0)="","",OFFSET(マスタ非採用削除!L$4,統合マスタ!$A19,0))</f>
        <v/>
      </c>
      <c r="Z19" s="27">
        <f ca="1">IF(OFFSET(マスタ非採用削除!M$4,統合マスタ!$A19,0)="","",OFFSET(マスタ非採用削除!M$4,統合マスタ!$A19,0))</f>
        <v>4</v>
      </c>
      <c r="AA19" s="27" t="str">
        <f t="shared" si="0"/>
        <v/>
      </c>
      <c r="AB19" s="27" t="str">
        <f ca="1">IF(A19="非採用特別","非採用特別",IF(R19=2,"臨時",
IF(COUNTIF(分類!$H$8:$H$15, 統合マスタ!V19)&gt;0, 分類!$G$7,
IF(COUNTIF(分類!$K$8:$K$15, 統合マスタ!V19)&gt;0, 分類!$J$7,
IF(COUNTIF(分類!$N$8:$N$15, 統合マスタ!V19)&gt;0, 分類!$M$7,
IF(COUNTIF(分類!$Q$8:$Q$15, 統合マスタ!V19)&gt;0, 分類!$P$7,
"無し"))))))</f>
        <v>臨時</v>
      </c>
      <c r="AC19" s="27">
        <f t="shared" ca="1" si="1"/>
        <v>15</v>
      </c>
      <c r="AD19" s="27" cm="1">
        <f t="array" aca="1" ref="AD19" ca="1">IF(A19="非採用","非採用",OFFSET(
   INDIRECT("'" &amp; AB19 &amp; "'!A4"),
   MATCH(B19, INDIRECT("'" &amp; AB19 &amp; "'!C5:C1000"), 0),
   MATCH("合計", INDIRECT("'" &amp; AB19 &amp; "'!4:4"), 0) - 1
))</f>
        <v>0</v>
      </c>
    </row>
    <row r="20" spans="1:30">
      <c r="A20" s="40">
        <f>元データ!P17</f>
        <v>43</v>
      </c>
      <c r="B20" s="27">
        <f t="shared" si="2"/>
        <v>16</v>
      </c>
      <c r="C20" s="27" t="str">
        <f>DBCS(元データ!A17)</f>
        <v>２５ｍｇアリナミン　Ｆ糖衣錠</v>
      </c>
      <c r="D20" s="53" t="str">
        <f>元データ!B17</f>
        <v>メディセオ</v>
      </c>
      <c r="E20" s="27" t="str">
        <f>DBCS(元データ!C17)</f>
        <v>ＰＴＰ</v>
      </c>
      <c r="F20" s="27" t="str">
        <f>DBCS(元データ!D17)</f>
        <v>１００Ｔ</v>
      </c>
      <c r="G20" s="27" t="str">
        <f>元データ!E17</f>
        <v>武田薬品工業</v>
      </c>
      <c r="H20" s="27">
        <f>元データ!F17</f>
        <v>6.1</v>
      </c>
      <c r="I20" s="27">
        <f>元データ!G17</f>
        <v>610</v>
      </c>
      <c r="J20" s="27">
        <f>元データ!H17</f>
        <v>100</v>
      </c>
      <c r="K20" s="27" t="str">
        <f>元データ!I17</f>
        <v>錠</v>
      </c>
      <c r="L20" s="27">
        <f>元データ!J17</f>
        <v>544</v>
      </c>
      <c r="M20" s="27">
        <f>元データ!K17</f>
        <v>5.44</v>
      </c>
      <c r="N20" s="53" t="str">
        <f ca="1">IF(OFFSET(マスタ非採用削除!A$4,統合マスタ!$A20,0)="","",OFFSET(マスタ非採用削除!A$4,統合マスタ!$A20,0))</f>
        <v>ｱﾘﾅ001</v>
      </c>
      <c r="O20" s="53" t="str">
        <f ca="1">IF(OFFSET(マスタ非採用削除!B$4,統合マスタ!$A20,0)="","",OFFSET(マスタ非採用削除!B$4,統合マスタ!$A20,0))</f>
        <v>ｱﾘﾅ001</v>
      </c>
      <c r="P20" s="27" t="str">
        <f ca="1">IF(OFFSET(マスタ非採用削除!C$4,統合マスタ!$A20,0)="","",OFFSET(マスタ非採用削除!C$4,統合マスタ!$A20,0))</f>
        <v>２５ｍｇアリナミンＦ糖衣錠</v>
      </c>
      <c r="Q20" s="53" t="str">
        <f ca="1">IF(OFFSET(マスタ非採用削除!D$4,統合マスタ!$A20,0)="","",OFFSET(マスタ非採用削除!D$4,統合マスタ!$A20,0))</f>
        <v>ｱﾘF**</v>
      </c>
      <c r="R20" s="27">
        <f ca="1">IF(OR(A20="非採用",A20="処置薬",A20="非採用特別"),0,IF(OFFSET(マスタ非採用削除!E$4,統合マスタ!$A20,0)="","",OFFSET(マスタ非採用削除!E$4,統合マスタ!$A20,0)))</f>
        <v>1</v>
      </c>
      <c r="S20" s="53" t="str">
        <f ca="1">IF(OFFSET(マスタ非採用削除!F$4,統合マスタ!$A20,0)="","",OFFSET(マスタ非採用削除!F$4,統合マスタ!$A20,0))</f>
        <v/>
      </c>
      <c r="T20" s="27">
        <f ca="1">IF(OFFSET(マスタ非採用削除!G$4,統合マスタ!$A20,0)="","",OFFSET(マスタ非採用削除!G$4,統合マスタ!$A20,0))</f>
        <v>6.1</v>
      </c>
      <c r="U20" s="53" t="str">
        <f ca="1">IF(OFFSET(マスタ非採用削除!H$4,統合マスタ!$A20,0)="","",OFFSET(マスタ非採用削除!H$4,統合マスタ!$A20,0))</f>
        <v>25mgｱﾘﾅﾐﾝFﾄｳｲｼﾞｮｳ</v>
      </c>
      <c r="V20" s="27">
        <f ca="1">IF(OFFSET(マスタ非採用削除!I$4,統合マスタ!$A20,0)="","",OFFSET(マスタ非採用削除!I$4,統合マスタ!$A20,0))</f>
        <v>1</v>
      </c>
      <c r="W20" s="27" t="str">
        <f ca="1">IF(OFFSET(マスタ非採用削除!J$4,統合マスタ!$A20,0)="","",OFFSET(マスタ非採用削除!J$4,統合マスタ!$A20,0))</f>
        <v>錠剤</v>
      </c>
      <c r="X20" s="27">
        <f ca="1">IF(OFFSET(マスタ非採用削除!K$4,統合マスタ!$A20,0)="","",OFFSET(マスタ非採用削除!K$4,統合マスタ!$A20,0))</f>
        <v>0</v>
      </c>
      <c r="Y20" s="53" t="str">
        <f ca="1">IF(OFFSET(マスタ非採用削除!L$4,統合マスタ!$A20,0)="","",OFFSET(マスタ非採用削除!L$4,統合マスタ!$A20,0))</f>
        <v/>
      </c>
      <c r="Z20" s="27">
        <f ca="1">IF(OFFSET(マスタ非採用削除!M$4,統合マスタ!$A20,0)="","",OFFSET(マスタ非採用削除!M$4,統合マスタ!$A20,0))</f>
        <v>25</v>
      </c>
      <c r="AA20" s="27" t="str">
        <f t="shared" si="0"/>
        <v/>
      </c>
      <c r="AB20" s="27" t="str">
        <f ca="1">IF(A20="非採用特別","非採用特別",IF(R20=2,"臨時",
IF(COUNTIF(分類!$H$8:$H$15, 統合マスタ!V20)&gt;0, 分類!$G$7,
IF(COUNTIF(分類!$K$8:$K$15, 統合マスタ!V20)&gt;0, 分類!$J$7,
IF(COUNTIF(分類!$N$8:$N$15, 統合マスタ!V20)&gt;0, 分類!$M$7,
IF(COUNTIF(分類!$Q$8:$Q$15, 統合マスタ!V20)&gt;0, 分類!$P$7,
"無し"))))))</f>
        <v>錠剤</v>
      </c>
      <c r="AC20" s="27">
        <f t="shared" ca="1" si="1"/>
        <v>16</v>
      </c>
      <c r="AD20" s="27" cm="1">
        <f t="array" aca="1" ref="AD20" ca="1">IF(A20="非採用","非採用",OFFSET(
   INDIRECT("'" &amp; AB20 &amp; "'!A4"),
   MATCH(B20, INDIRECT("'" &amp; AB20 &amp; "'!C5:C1000"), 0),
   MATCH("合計", INDIRECT("'" &amp; AB20 &amp; "'!4:4"), 0) - 1
))</f>
        <v>0</v>
      </c>
    </row>
    <row r="21" spans="1:30">
      <c r="A21" s="40">
        <f>元データ!P18</f>
        <v>139</v>
      </c>
      <c r="B21" s="27">
        <f t="shared" si="2"/>
        <v>17</v>
      </c>
      <c r="C21" s="27" t="str">
        <f>DBCS(元データ!A18)</f>
        <v>ＥＫ１　葛根湯エキス細粒</v>
      </c>
      <c r="D21" s="53" t="str">
        <f>元データ!B18</f>
        <v>メディセオ</v>
      </c>
      <c r="E21" s="27" t="str">
        <f>DBCS(元データ!C18)</f>
        <v>粉</v>
      </c>
      <c r="F21" s="27" t="str">
        <f>DBCS(元データ!D18)</f>
        <v>２．５ｇ×２９４</v>
      </c>
      <c r="G21" s="27" t="str">
        <f>元データ!E18</f>
        <v>クラシエ</v>
      </c>
      <c r="H21" s="27">
        <f>元データ!F18</f>
        <v>10.199999999999999</v>
      </c>
      <c r="I21" s="27">
        <f>元データ!G18</f>
        <v>7497</v>
      </c>
      <c r="J21" s="27">
        <f>元データ!H18</f>
        <v>735</v>
      </c>
      <c r="K21" s="27" t="str">
        <f>元データ!I18</f>
        <v>g</v>
      </c>
      <c r="L21" s="27">
        <f>元データ!J18</f>
        <v>6679</v>
      </c>
      <c r="M21" s="27">
        <f>元データ!K18</f>
        <v>9.0870748299319732</v>
      </c>
      <c r="N21" s="53" t="str">
        <f ca="1">IF(OFFSET(マスタ非採用削除!A$4,統合マスタ!$A21,0)="","",OFFSET(マスタ非採用削除!A$4,統合マスタ!$A21,0))</f>
        <v>ｸﾗｼ001</v>
      </c>
      <c r="O21" s="53" t="str">
        <f ca="1">IF(OFFSET(マスタ非採用削除!B$4,統合マスタ!$A21,0)="","",OFFSET(マスタ非採用削除!B$4,統合マスタ!$A21,0))</f>
        <v>ｸﾗｼ001</v>
      </c>
      <c r="P21" s="27" t="str">
        <f ca="1">IF(OFFSET(マスタ非採用削除!C$4,統合マスタ!$A21,0)="","",OFFSET(マスタ非採用削除!C$4,統合マスタ!$A21,0))</f>
        <v>クラシエ葛根湯エキス細粒</v>
      </c>
      <c r="Q21" s="53" t="str">
        <f ca="1">IF(OFFSET(マスタ非採用削除!D$4,統合マスタ!$A21,0)="","",OFFSET(マスタ非採用削除!D$4,統合マスタ!$A21,0))</f>
        <v>ｶｯｺﾝ</v>
      </c>
      <c r="R21" s="27">
        <f ca="1">IF(OR(A21="非採用",A21="処置薬",A21="非採用特別"),0,IF(OFFSET(マスタ非採用削除!E$4,統合マスタ!$A21,0)="","",OFFSET(マスタ非採用削除!E$4,統合マスタ!$A21,0)))</f>
        <v>1</v>
      </c>
      <c r="S21" s="53" t="str">
        <f ca="1">IF(OFFSET(マスタ非採用削除!F$4,統合マスタ!$A21,0)="","",OFFSET(マスタ非採用削除!F$4,統合マスタ!$A21,0))</f>
        <v/>
      </c>
      <c r="T21" s="27">
        <f ca="1">IF(OFFSET(マスタ非採用削除!G$4,統合マスタ!$A21,0)="","",OFFSET(マスタ非採用削除!G$4,統合マスタ!$A21,0))</f>
        <v>10.199999999999999</v>
      </c>
      <c r="U21" s="53" t="str">
        <f ca="1">IF(OFFSET(マスタ非採用削除!H$4,統合マスタ!$A21,0)="","",OFFSET(マスタ非採用削除!H$4,統合マスタ!$A21,0))</f>
        <v>ｸﾗｼｴｶｯｺﾝﾄｳｴｷｽｻｲﾘｭｳ</v>
      </c>
      <c r="V21" s="27">
        <f ca="1">IF(OFFSET(マスタ非採用削除!I$4,統合マスタ!$A21,0)="","",OFFSET(マスタ非採用削除!I$4,統合マスタ!$A21,0))</f>
        <v>3</v>
      </c>
      <c r="W21" s="27" t="str">
        <f ca="1">IF(OFFSET(マスタ非採用削除!J$4,統合マスタ!$A21,0)="","",OFFSET(マスタ非採用削除!J$4,統合マスタ!$A21,0))</f>
        <v>散</v>
      </c>
      <c r="X21" s="27">
        <f ca="1">IF(OFFSET(マスタ非採用削除!K$4,統合マスタ!$A21,0)="","",OFFSET(マスタ非採用削除!K$4,統合マスタ!$A21,0))</f>
        <v>0</v>
      </c>
      <c r="Y21" s="53" t="str">
        <f ca="1">IF(OFFSET(マスタ非採用削除!L$4,統合マスタ!$A21,0)="","",OFFSET(マスタ非採用削除!L$4,統合マスタ!$A21,0))</f>
        <v/>
      </c>
      <c r="Z21" s="27">
        <f ca="1">IF(OFFSET(マスタ非採用削除!M$4,統合マスタ!$A21,0)="","",OFFSET(マスタ非採用削除!M$4,統合マスタ!$A21,0))</f>
        <v>4</v>
      </c>
      <c r="AA21" s="27" t="str">
        <f t="shared" si="0"/>
        <v/>
      </c>
      <c r="AB21" s="27" t="str">
        <f ca="1">IF(A21="非採用特別","非採用特別",IF(R21=2,"臨時",
IF(COUNTIF(分類!$H$8:$H$15, 統合マスタ!V21)&gt;0, 分類!$G$7,
IF(COUNTIF(分類!$K$8:$K$15, 統合マスタ!V21)&gt;0, 分類!$J$7,
IF(COUNTIF(分類!$N$8:$N$15, 統合マスタ!V21)&gt;0, 分類!$M$7,
IF(COUNTIF(分類!$Q$8:$Q$15, 統合マスタ!V21)&gt;0, 分類!$P$7,
"無し"))))))</f>
        <v>散剤</v>
      </c>
      <c r="AC21" s="27">
        <f t="shared" ca="1" si="1"/>
        <v>17</v>
      </c>
      <c r="AD21" s="27" cm="1">
        <f t="array" aca="1" ref="AD21" ca="1">IF(A21="非採用","非採用",OFFSET(
   INDIRECT("'" &amp; AB21 &amp; "'!A4"),
   MATCH(B21, INDIRECT("'" &amp; AB21 &amp; "'!C5:C1000"), 0),
   MATCH("合計", INDIRECT("'" &amp; AB21 &amp; "'!4:4"), 0) - 1
))</f>
        <v>0</v>
      </c>
    </row>
    <row r="22" spans="1:30">
      <c r="A22" s="40">
        <f>元データ!P19</f>
        <v>144</v>
      </c>
      <c r="B22" s="27">
        <f t="shared" si="2"/>
        <v>18</v>
      </c>
      <c r="C22" s="27" t="str">
        <f>DBCS(元データ!A19)</f>
        <v>ＥＫ１１４　柴苓湯　　　　　　　　　　　</v>
      </c>
      <c r="D22" s="53" t="str">
        <f>元データ!B19</f>
        <v>メディセオ</v>
      </c>
      <c r="E22" s="27" t="str">
        <f>DBCS(元データ!C19)</f>
        <v>粉</v>
      </c>
      <c r="F22" s="27" t="str">
        <f>DBCS(元データ!D19)</f>
        <v>２．７ｇ×２９４</v>
      </c>
      <c r="G22" s="27" t="str">
        <f>元データ!E19</f>
        <v>クラシエ</v>
      </c>
      <c r="H22" s="27">
        <f>元データ!F19</f>
        <v>46.8</v>
      </c>
      <c r="I22" s="27">
        <f>元データ!G19</f>
        <v>37149.839999999997</v>
      </c>
      <c r="J22" s="27">
        <f>元データ!H19</f>
        <v>793.8</v>
      </c>
      <c r="K22" s="27" t="str">
        <f>元データ!I19</f>
        <v>g</v>
      </c>
      <c r="L22" s="27">
        <f>元データ!J19</f>
        <v>33097</v>
      </c>
      <c r="M22" s="27">
        <f>元データ!K19</f>
        <v>41.694381456286223</v>
      </c>
      <c r="N22" s="53" t="str">
        <f ca="1">IF(OFFSET(マスタ非採用削除!A$4,統合マスタ!$A22,0)="","",OFFSET(マスタ非採用削除!A$4,統合マスタ!$A22,0))</f>
        <v>ｸﾗｼ114</v>
      </c>
      <c r="O22" s="53" t="str">
        <f ca="1">IF(OFFSET(マスタ非採用削除!B$4,統合マスタ!$A22,0)="","",OFFSET(マスタ非採用削除!B$4,統合マスタ!$A22,0))</f>
        <v>ｸﾗｼ114</v>
      </c>
      <c r="P22" s="27" t="str">
        <f ca="1">IF(OFFSET(マスタ非採用削除!C$4,統合マスタ!$A22,0)="","",OFFSET(マスタ非採用削除!C$4,統合マスタ!$A22,0))</f>
        <v>クラシエ柴苓湯エキス細粒</v>
      </c>
      <c r="Q22" s="53" t="str">
        <f ca="1">IF(OFFSET(マスタ非採用削除!D$4,統合マスタ!$A22,0)="","",OFFSET(マスタ非採用削除!D$4,統合マスタ!$A22,0))</f>
        <v>ｻｲﾚ</v>
      </c>
      <c r="R22" s="27">
        <f ca="1">IF(OR(A22="非採用",A22="処置薬",A22="非採用特別"),0,IF(OFFSET(マスタ非採用削除!E$4,統合マスタ!$A22,0)="","",OFFSET(マスタ非採用削除!E$4,統合マスタ!$A22,0)))</f>
        <v>2</v>
      </c>
      <c r="S22" s="53" t="str">
        <f ca="1">IF(OFFSET(マスタ非採用削除!F$4,統合マスタ!$A22,0)="","",OFFSET(マスタ非採用削除!F$4,統合マスタ!$A22,0))</f>
        <v/>
      </c>
      <c r="T22" s="27">
        <f ca="1">IF(OFFSET(マスタ非採用削除!G$4,統合マスタ!$A22,0)="","",OFFSET(マスタ非採用削除!G$4,統合マスタ!$A22,0))</f>
        <v>46.8</v>
      </c>
      <c r="U22" s="53" t="str">
        <f ca="1">IF(OFFSET(マスタ非採用削除!H$4,統合マスタ!$A22,0)="","",OFFSET(マスタ非採用削除!H$4,統合マスタ!$A22,0))</f>
        <v>ｸﾗｼｴｻｲﾚｲﾄｳｴｷｽｻｲﾘｭｳ</v>
      </c>
      <c r="V22" s="27">
        <f ca="1">IF(OFFSET(マスタ非採用削除!I$4,統合マスタ!$A22,0)="","",OFFSET(マスタ非採用削除!I$4,統合マスタ!$A22,0))</f>
        <v>3</v>
      </c>
      <c r="W22" s="27" t="str">
        <f ca="1">IF(OFFSET(マスタ非採用削除!J$4,統合マスタ!$A22,0)="","",OFFSET(マスタ非採用削除!J$4,統合マスタ!$A22,0))</f>
        <v>散</v>
      </c>
      <c r="X22" s="27">
        <f ca="1">IF(OFFSET(マスタ非採用削除!K$4,統合マスタ!$A22,0)="","",OFFSET(マスタ非採用削除!K$4,統合マスタ!$A22,0))</f>
        <v>0</v>
      </c>
      <c r="Y22" s="53" t="str">
        <f ca="1">IF(OFFSET(マスタ非採用削除!L$4,統合マスタ!$A22,0)="","",OFFSET(マスタ非採用削除!L$4,統合マスタ!$A22,0))</f>
        <v/>
      </c>
      <c r="Z22" s="27">
        <f ca="1">IF(OFFSET(マスタ非採用削除!M$4,統合マスタ!$A22,0)="","",OFFSET(マスタ非採用削除!M$4,統合マスタ!$A22,0))</f>
        <v>4</v>
      </c>
      <c r="AA22" s="27" t="str">
        <f t="shared" si="0"/>
        <v/>
      </c>
      <c r="AB22" s="27" t="str">
        <f ca="1">IF(A22="非採用特別","非採用特別",IF(R22=2,"臨時",
IF(COUNTIF(分類!$H$8:$H$15, 統合マスタ!V22)&gt;0, 分類!$G$7,
IF(COUNTIF(分類!$K$8:$K$15, 統合マスタ!V22)&gt;0, 分類!$J$7,
IF(COUNTIF(分類!$N$8:$N$15, 統合マスタ!V22)&gt;0, 分類!$M$7,
IF(COUNTIF(分類!$Q$8:$Q$15, 統合マスタ!V22)&gt;0, 分類!$P$7,
"無し"))))))</f>
        <v>臨時</v>
      </c>
      <c r="AC22" s="27">
        <f t="shared" ca="1" si="1"/>
        <v>18</v>
      </c>
      <c r="AD22" s="27" cm="1">
        <f t="array" aca="1" ref="AD22" ca="1">IF(A22="非採用","非採用",OFFSET(
   INDIRECT("'" &amp; AB22 &amp; "'!A4"),
   MATCH(B22, INDIRECT("'" &amp; AB22 &amp; "'!C5:C1000"), 0),
   MATCH("合計", INDIRECT("'" &amp; AB22 &amp; "'!4:4"), 0) - 1
))</f>
        <v>0</v>
      </c>
    </row>
    <row r="23" spans="1:30">
      <c r="A23" s="40">
        <f>元データ!P20</f>
        <v>140</v>
      </c>
      <c r="B23" s="27">
        <f t="shared" si="2"/>
        <v>19</v>
      </c>
      <c r="C23" s="27" t="str">
        <f>DBCS(元データ!A20)</f>
        <v>ＥＫ１５　黄連解毒湯エキス細粒</v>
      </c>
      <c r="D23" s="53" t="str">
        <f>元データ!B20</f>
        <v>メディセオ</v>
      </c>
      <c r="E23" s="27" t="str">
        <f>DBCS(元データ!C20)</f>
        <v>粉</v>
      </c>
      <c r="F23" s="27" t="str">
        <f>DBCS(元データ!D20)</f>
        <v>２ｇｘ４２包</v>
      </c>
      <c r="G23" s="27" t="str">
        <f>元データ!E20</f>
        <v>クラシエ</v>
      </c>
      <c r="H23" s="27">
        <f>元データ!F20</f>
        <v>13.3</v>
      </c>
      <c r="I23" s="27">
        <f>元データ!G20</f>
        <v>1117.2</v>
      </c>
      <c r="J23" s="27">
        <f>元データ!H20</f>
        <v>84</v>
      </c>
      <c r="K23" s="27" t="str">
        <f>元データ!I20</f>
        <v>g</v>
      </c>
      <c r="L23" s="27">
        <f>元データ!J20</f>
        <v>1015</v>
      </c>
      <c r="M23" s="27">
        <f>元データ!K20</f>
        <v>12.083333333333334</v>
      </c>
      <c r="N23" s="53" t="str">
        <f ca="1">IF(OFFSET(マスタ非採用削除!A$4,統合マスタ!$A23,0)="","",OFFSET(マスタ非採用削除!A$4,統合マスタ!$A23,0))</f>
        <v>ｸﾗｼ015</v>
      </c>
      <c r="O23" s="53" t="str">
        <f ca="1">IF(OFFSET(マスタ非採用削除!B$4,統合マスタ!$A23,0)="","",OFFSET(マスタ非採用削除!B$4,統合マスタ!$A23,0))</f>
        <v>ｸﾗｼ015</v>
      </c>
      <c r="P23" s="27" t="str">
        <f ca="1">IF(OFFSET(マスタ非採用削除!C$4,統合マスタ!$A23,0)="","",OFFSET(マスタ非採用削除!C$4,統合マスタ!$A23,0))</f>
        <v>クラシエ黄連解毒湯エキス細粒</v>
      </c>
      <c r="Q23" s="53" t="str">
        <f ca="1">IF(OFFSET(マスタ非採用削除!D$4,統合マスタ!$A23,0)="","",OFFSET(マスタ非採用削除!D$4,統合マスタ!$A23,0))</f>
        <v>ｵｳ</v>
      </c>
      <c r="R23" s="27">
        <f ca="1">IF(OR(A23="非採用",A23="処置薬",A23="非採用特別"),0,IF(OFFSET(マスタ非採用削除!E$4,統合マスタ!$A23,0)="","",OFFSET(マスタ非採用削除!E$4,統合マスタ!$A23,0)))</f>
        <v>2</v>
      </c>
      <c r="S23" s="53" t="str">
        <f ca="1">IF(OFFSET(マスタ非採用削除!F$4,統合マスタ!$A23,0)="","",OFFSET(マスタ非採用削除!F$4,統合マスタ!$A23,0))</f>
        <v/>
      </c>
      <c r="T23" s="27">
        <f ca="1">IF(OFFSET(マスタ非採用削除!G$4,統合マスタ!$A23,0)="","",OFFSET(マスタ非採用削除!G$4,統合マスタ!$A23,0))</f>
        <v>13.3</v>
      </c>
      <c r="U23" s="53" t="str">
        <f ca="1">IF(OFFSET(マスタ非採用削除!H$4,統合マスタ!$A23,0)="","",OFFSET(マスタ非採用削除!H$4,統合マスタ!$A23,0))</f>
        <v>ｸﾗｼｴｵｳﾚﾝｹﾞﾄﾞｸﾄｳｴｷｽｻｲﾘｭｳ</v>
      </c>
      <c r="V23" s="27">
        <f ca="1">IF(OFFSET(マスタ非採用削除!I$4,統合マスタ!$A23,0)="","",OFFSET(マスタ非採用削除!I$4,統合マスタ!$A23,0))</f>
        <v>3</v>
      </c>
      <c r="W23" s="27" t="str">
        <f ca="1">IF(OFFSET(マスタ非採用削除!J$4,統合マスタ!$A23,0)="","",OFFSET(マスタ非採用削除!J$4,統合マスタ!$A23,0))</f>
        <v>散</v>
      </c>
      <c r="X23" s="27">
        <f ca="1">IF(OFFSET(マスタ非採用削除!K$4,統合マスタ!$A23,0)="","",OFFSET(マスタ非採用削除!K$4,統合マスタ!$A23,0))</f>
        <v>0</v>
      </c>
      <c r="Y23" s="53" t="str">
        <f ca="1">IF(OFFSET(マスタ非採用削除!L$4,統合マスタ!$A23,0)="","",OFFSET(マスタ非採用削除!L$4,統合マスタ!$A23,0))</f>
        <v/>
      </c>
      <c r="Z23" s="27">
        <f ca="1">IF(OFFSET(マスタ非採用削除!M$4,統合マスタ!$A23,0)="","",OFFSET(マスタ非採用削除!M$4,統合マスタ!$A23,0))</f>
        <v>4</v>
      </c>
      <c r="AA23" s="27" t="str">
        <f t="shared" si="0"/>
        <v/>
      </c>
      <c r="AB23" s="27" t="str">
        <f ca="1">IF(A23="非採用特別","非採用特別",IF(R23=2,"臨時",
IF(COUNTIF(分類!$H$8:$H$15, 統合マスタ!V23)&gt;0, 分類!$G$7,
IF(COUNTIF(分類!$K$8:$K$15, 統合マスタ!V23)&gt;0, 分類!$J$7,
IF(COUNTIF(分類!$N$8:$N$15, 統合マスタ!V23)&gt;0, 分類!$M$7,
IF(COUNTIF(分類!$Q$8:$Q$15, 統合マスタ!V23)&gt;0, 分類!$P$7,
"無し"))))))</f>
        <v>臨時</v>
      </c>
      <c r="AC23" s="27">
        <f t="shared" ca="1" si="1"/>
        <v>19</v>
      </c>
      <c r="AD23" s="27" cm="1">
        <f t="array" aca="1" ref="AD23" ca="1">IF(A23="非採用","非採用",OFFSET(
   INDIRECT("'" &amp; AB23 &amp; "'!A4"),
   MATCH(B23, INDIRECT("'" &amp; AB23 &amp; "'!C5:C1000"), 0),
   MATCH("合計", INDIRECT("'" &amp; AB23 &amp; "'!4:4"), 0) - 1
))</f>
        <v>0</v>
      </c>
    </row>
    <row r="24" spans="1:30">
      <c r="A24" s="40" t="str">
        <f>元データ!P21</f>
        <v>非採用</v>
      </c>
      <c r="B24" s="27">
        <f t="shared" si="2"/>
        <v>20</v>
      </c>
      <c r="C24" s="27" t="str">
        <f>DBCS(元データ!A21)</f>
        <v>ＥＫ１９　小青竜湯エキス細粒</v>
      </c>
      <c r="D24" s="53" t="str">
        <f>元データ!B21</f>
        <v>アルフレッサ</v>
      </c>
      <c r="E24" s="27" t="str">
        <f>DBCS(元データ!C21)</f>
        <v/>
      </c>
      <c r="F24" s="27" t="str">
        <f>DBCS(元データ!D21)</f>
        <v>２ｇｘ４２包</v>
      </c>
      <c r="G24" s="27" t="str">
        <f>元データ!E21</f>
        <v>クラシエ</v>
      </c>
      <c r="H24" s="27">
        <f>元データ!F21</f>
        <v>24.1</v>
      </c>
      <c r="I24" s="27">
        <f>元データ!G21</f>
        <v>2024.4</v>
      </c>
      <c r="J24" s="27">
        <f>元データ!H21</f>
        <v>84</v>
      </c>
      <c r="K24" s="27" t="str">
        <f>元データ!I21</f>
        <v>g</v>
      </c>
      <c r="L24" s="27">
        <f>元データ!J21</f>
        <v>1840</v>
      </c>
      <c r="M24" s="27">
        <f>元データ!K21</f>
        <v>21.904761904761905</v>
      </c>
      <c r="N24" s="53" t="e">
        <f ca="1">IF(OFFSET(マスタ非採用削除!A$4,統合マスタ!$A24,0)="","",OFFSET(マスタ非採用削除!A$4,統合マスタ!$A24,0))</f>
        <v>#VALUE!</v>
      </c>
      <c r="O24" s="53" t="e">
        <f ca="1">IF(OFFSET(マスタ非採用削除!B$4,統合マスタ!$A24,0)="","",OFFSET(マスタ非採用削除!B$4,統合マスタ!$A24,0))</f>
        <v>#VALUE!</v>
      </c>
      <c r="P24" s="27" t="e">
        <f ca="1">IF(OFFSET(マスタ非採用削除!C$4,統合マスタ!$A24,0)="","",OFFSET(マスタ非採用削除!C$4,統合マスタ!$A24,0))</f>
        <v>#VALUE!</v>
      </c>
      <c r="Q24" s="53" t="e">
        <f ca="1">IF(OFFSET(マスタ非採用削除!D$4,統合マスタ!$A24,0)="","",OFFSET(マスタ非採用削除!D$4,統合マスタ!$A24,0))</f>
        <v>#VALUE!</v>
      </c>
      <c r="R24" s="27">
        <f ca="1">IF(OR(A24="非採用",A24="処置薬",A24="非採用特別"),0,IF(OFFSET(マスタ非採用削除!E$4,統合マスタ!$A24,0)="","",OFFSET(マスタ非採用削除!E$4,統合マスタ!$A24,0)))</f>
        <v>0</v>
      </c>
      <c r="S24" s="53" t="e">
        <f ca="1">IF(OFFSET(マスタ非採用削除!F$4,統合マスタ!$A24,0)="","",OFFSET(マスタ非採用削除!F$4,統合マスタ!$A24,0))</f>
        <v>#VALUE!</v>
      </c>
      <c r="T24" s="27" t="e">
        <f ca="1">IF(OFFSET(マスタ非採用削除!G$4,統合マスタ!$A24,0)="","",OFFSET(マスタ非採用削除!G$4,統合マスタ!$A24,0))</f>
        <v>#VALUE!</v>
      </c>
      <c r="U24" s="53" t="e">
        <f ca="1">IF(OFFSET(マスタ非採用削除!H$4,統合マスタ!$A24,0)="","",OFFSET(マスタ非採用削除!H$4,統合マスタ!$A24,0))</f>
        <v>#VALUE!</v>
      </c>
      <c r="V24" s="27" t="e">
        <f ca="1">IF(OFFSET(マスタ非採用削除!I$4,統合マスタ!$A24,0)="","",OFFSET(マスタ非採用削除!I$4,統合マスタ!$A24,0))</f>
        <v>#VALUE!</v>
      </c>
      <c r="W24" s="27" t="e">
        <f ca="1">IF(OFFSET(マスタ非採用削除!J$4,統合マスタ!$A24,0)="","",OFFSET(マスタ非採用削除!J$4,統合マスタ!$A24,0))</f>
        <v>#VALUE!</v>
      </c>
      <c r="X24" s="27" t="e">
        <f ca="1">IF(OFFSET(マスタ非採用削除!K$4,統合マスタ!$A24,0)="","",OFFSET(マスタ非採用削除!K$4,統合マスタ!$A24,0))</f>
        <v>#VALUE!</v>
      </c>
      <c r="Y24" s="53" t="e">
        <f ca="1">IF(OFFSET(マスタ非採用削除!L$4,統合マスタ!$A24,0)="","",OFFSET(マスタ非採用削除!L$4,統合マスタ!$A24,0))</f>
        <v>#VALUE!</v>
      </c>
      <c r="Z24" s="27" t="e">
        <f ca="1">IF(OFFSET(マスタ非採用削除!M$4,統合マスタ!$A24,0)="","",OFFSET(マスタ非採用削除!M$4,統合マスタ!$A24,0))</f>
        <v>#VALUE!</v>
      </c>
      <c r="AA24" s="27" t="str">
        <f t="shared" si="0"/>
        <v>非採用</v>
      </c>
      <c r="AB24" s="27" t="str">
        <f ca="1">IF(A24="非採用特別","非採用特別",IF(R24=2,"臨時",
IF(COUNTIF(分類!$H$8:$H$15, 統合マスタ!V24)&gt;0, 分類!$G$7,
IF(COUNTIF(分類!$K$8:$K$15, 統合マスタ!V24)&gt;0, 分類!$J$7,
IF(COUNTIF(分類!$N$8:$N$15, 統合マスタ!V24)&gt;0, 分類!$M$7,
IF(COUNTIF(分類!$Q$8:$Q$15, 統合マスタ!V24)&gt;0, 分類!$P$7,
"無し"))))))</f>
        <v>無し</v>
      </c>
      <c r="AC24" s="27" t="e">
        <f t="shared" ca="1" si="1"/>
        <v>#VALUE!</v>
      </c>
      <c r="AD24" s="27" t="str" cm="1">
        <f t="array" aca="1" ref="AD24" ca="1">IF(A24="非採用","非採用",OFFSET(
   INDIRECT("'" &amp; AB24 &amp; "'!A4"),
   MATCH(B24, INDIRECT("'" &amp; AB24 &amp; "'!C5:C1000"), 0),
   MATCH("合計", INDIRECT("'" &amp; AB24 &amp; "'!4:4"), 0) - 1
))</f>
        <v>非採用</v>
      </c>
    </row>
    <row r="25" spans="1:30">
      <c r="A25" s="40">
        <f>元データ!P22</f>
        <v>141</v>
      </c>
      <c r="B25" s="27">
        <f t="shared" si="2"/>
        <v>21</v>
      </c>
      <c r="C25" s="27" t="str">
        <f>DBCS(元データ!A22)</f>
        <v>ＥＫ２４　加味逍遥散料エキス細粒</v>
      </c>
      <c r="D25" s="53" t="str">
        <f>元データ!B22</f>
        <v>メディセオ</v>
      </c>
      <c r="E25" s="27" t="str">
        <f>DBCS(元データ!C22)</f>
        <v>粉</v>
      </c>
      <c r="F25" s="27" t="str">
        <f>DBCS(元データ!D22)</f>
        <v>２ｇｘ４２包</v>
      </c>
      <c r="G25" s="27" t="str">
        <f>元データ!E22</f>
        <v>クラシエ</v>
      </c>
      <c r="H25" s="27">
        <f>元データ!F22</f>
        <v>18.3</v>
      </c>
      <c r="I25" s="27">
        <f>元データ!G22</f>
        <v>1537.2</v>
      </c>
      <c r="J25" s="27">
        <f>元データ!H22</f>
        <v>84</v>
      </c>
      <c r="K25" s="27" t="str">
        <f>元データ!I22</f>
        <v>g</v>
      </c>
      <c r="L25" s="27">
        <f>元データ!J22</f>
        <v>1397</v>
      </c>
      <c r="M25" s="27">
        <f>元データ!K22</f>
        <v>16.63095238095238</v>
      </c>
      <c r="N25" s="53" t="str">
        <f ca="1">IF(OFFSET(マスタ非採用削除!A$4,統合マスタ!$A25,0)="","",OFFSET(マスタ非採用削除!A$4,統合マスタ!$A25,0))</f>
        <v>ｸﾗｼ024</v>
      </c>
      <c r="O25" s="53" t="str">
        <f ca="1">IF(OFFSET(マスタ非採用削除!B$4,統合マスタ!$A25,0)="","",OFFSET(マスタ非採用削除!B$4,統合マスタ!$A25,0))</f>
        <v>ｸﾗｼ024</v>
      </c>
      <c r="P25" s="27" t="str">
        <f ca="1">IF(OFFSET(マスタ非採用削除!C$4,統合マスタ!$A25,0)="","",OFFSET(マスタ非採用削除!C$4,統合マスタ!$A25,0))</f>
        <v>クラシエ加味逍遙散料エキス細粒</v>
      </c>
      <c r="Q25" s="53" t="str">
        <f ca="1">IF(OFFSET(マスタ非採用削除!D$4,統合マスタ!$A25,0)="","",OFFSET(マスタ非採用削除!D$4,統合マスタ!$A25,0))</f>
        <v>ｶﾐｼｮ1</v>
      </c>
      <c r="R25" s="27">
        <f ca="1">IF(OR(A25="非採用",A25="処置薬",A25="非採用特別"),0,IF(OFFSET(マスタ非採用削除!E$4,統合マスタ!$A25,0)="","",OFFSET(マスタ非採用削除!E$4,統合マスタ!$A25,0)))</f>
        <v>1</v>
      </c>
      <c r="S25" s="53" t="str">
        <f ca="1">IF(OFFSET(マスタ非採用削除!F$4,統合マスタ!$A25,0)="","",OFFSET(マスタ非採用削除!F$4,統合マスタ!$A25,0))</f>
        <v/>
      </c>
      <c r="T25" s="27">
        <f ca="1">IF(OFFSET(マスタ非採用削除!G$4,統合マスタ!$A25,0)="","",OFFSET(マスタ非採用削除!G$4,統合マスタ!$A25,0))</f>
        <v>18.3</v>
      </c>
      <c r="U25" s="53" t="str">
        <f ca="1">IF(OFFSET(マスタ非採用削除!H$4,統合マスタ!$A25,0)="","",OFFSET(マスタ非採用削除!H$4,統合マスタ!$A25,0))</f>
        <v>ｸﾗｼｴｶﾐｼｮｳﾖｳｻﾝﾘｮｳｴｷｽｻｲﾘｭｳ</v>
      </c>
      <c r="V25" s="27">
        <f ca="1">IF(OFFSET(マスタ非採用削除!I$4,統合マスタ!$A25,0)="","",OFFSET(マスタ非採用削除!I$4,統合マスタ!$A25,0))</f>
        <v>3</v>
      </c>
      <c r="W25" s="27" t="str">
        <f ca="1">IF(OFFSET(マスタ非採用削除!J$4,統合マスタ!$A25,0)="","",OFFSET(マスタ非採用削除!J$4,統合マスタ!$A25,0))</f>
        <v>散</v>
      </c>
      <c r="X25" s="27">
        <f ca="1">IF(OFFSET(マスタ非採用削除!K$4,統合マスタ!$A25,0)="","",OFFSET(マスタ非採用削除!K$4,統合マスタ!$A25,0))</f>
        <v>0</v>
      </c>
      <c r="Y25" s="53" t="str">
        <f ca="1">IF(OFFSET(マスタ非採用削除!L$4,統合マスタ!$A25,0)="","",OFFSET(マスタ非採用削除!L$4,統合マスタ!$A25,0))</f>
        <v/>
      </c>
      <c r="Z25" s="27">
        <f ca="1">IF(OFFSET(マスタ非採用削除!M$4,統合マスタ!$A25,0)="","",OFFSET(マスタ非採用削除!M$4,統合マスタ!$A25,0))</f>
        <v>4</v>
      </c>
      <c r="AA25" s="27" t="str">
        <f t="shared" si="0"/>
        <v/>
      </c>
      <c r="AB25" s="27" t="str">
        <f ca="1">IF(A25="非採用特別","非採用特別",IF(R25=2,"臨時",
IF(COUNTIF(分類!$H$8:$H$15, 統合マスタ!V25)&gt;0, 分類!$G$7,
IF(COUNTIF(分類!$K$8:$K$15, 統合マスタ!V25)&gt;0, 分類!$J$7,
IF(COUNTIF(分類!$N$8:$N$15, 統合マスタ!V25)&gt;0, 分類!$M$7,
IF(COUNTIF(分類!$Q$8:$Q$15, 統合マスタ!V25)&gt;0, 分類!$P$7,
"無し"))))))</f>
        <v>散剤</v>
      </c>
      <c r="AC25" s="27">
        <f t="shared" ca="1" si="1"/>
        <v>21</v>
      </c>
      <c r="AD25" s="27" cm="1">
        <f t="array" aca="1" ref="AD25" ca="1">IF(A25="非採用","非採用",OFFSET(
   INDIRECT("'" &amp; AB25 &amp; "'!A4"),
   MATCH(B25, INDIRECT("'" &amp; AB25 &amp; "'!C5:C1000"), 0),
   MATCH("合計", INDIRECT("'" &amp; AB25 &amp; "'!4:4"), 0) - 1
))</f>
        <v>0</v>
      </c>
    </row>
    <row r="26" spans="1:30">
      <c r="A26" s="40">
        <f>元データ!P23</f>
        <v>142</v>
      </c>
      <c r="B26" s="27">
        <f t="shared" si="2"/>
        <v>22</v>
      </c>
      <c r="C26" s="27" t="str">
        <f>DBCS(元データ!A23)</f>
        <v>ＥＫ４０　猪苓湯エキス細粒</v>
      </c>
      <c r="D26" s="53" t="str">
        <f>元データ!B23</f>
        <v>メディセオ</v>
      </c>
      <c r="E26" s="27" t="str">
        <f>DBCS(元データ!C23)</f>
        <v>粉</v>
      </c>
      <c r="F26" s="27" t="str">
        <f>DBCS(元データ!D23)</f>
        <v>２ｇｘ４２包</v>
      </c>
      <c r="G26" s="27" t="str">
        <f>元データ!E23</f>
        <v>クラシエ</v>
      </c>
      <c r="H26" s="27">
        <f>元データ!F23</f>
        <v>14.8</v>
      </c>
      <c r="I26" s="27">
        <f>元データ!G23</f>
        <v>1243.2</v>
      </c>
      <c r="J26" s="27">
        <f>元データ!H23</f>
        <v>84</v>
      </c>
      <c r="K26" s="27" t="str">
        <f>元データ!I23</f>
        <v>g</v>
      </c>
      <c r="L26" s="27">
        <f>元データ!J23</f>
        <v>1130</v>
      </c>
      <c r="M26" s="27">
        <f>元データ!K23</f>
        <v>13.452380952380953</v>
      </c>
      <c r="N26" s="53" t="str">
        <f ca="1">IF(OFFSET(マスタ非採用削除!A$4,統合マスタ!$A26,0)="","",OFFSET(マスタ非採用削除!A$4,統合マスタ!$A26,0))</f>
        <v>ｸﾗｼ040</v>
      </c>
      <c r="O26" s="53" t="str">
        <f ca="1">IF(OFFSET(マスタ非採用削除!B$4,統合マスタ!$A26,0)="","",OFFSET(マスタ非採用削除!B$4,統合マスタ!$A26,0))</f>
        <v>ｸﾗｼ040</v>
      </c>
      <c r="P26" s="27" t="str">
        <f ca="1">IF(OFFSET(マスタ非採用削除!C$4,統合マスタ!$A26,0)="","",OFFSET(マスタ非採用削除!C$4,統合マスタ!$A26,0))</f>
        <v>クラシエ猪苓湯エキス細粒</v>
      </c>
      <c r="Q26" s="53" t="str">
        <f ca="1">IF(OFFSET(マスタ非採用削除!D$4,統合マスタ!$A26,0)="","",OFFSET(マスタ非採用削除!D$4,統合マスタ!$A26,0))</f>
        <v>ﾁｮﾚ</v>
      </c>
      <c r="R26" s="27">
        <f ca="1">IF(OR(A26="非採用",A26="処置薬",A26="非採用特別"),0,IF(OFFSET(マスタ非採用削除!E$4,統合マスタ!$A26,0)="","",OFFSET(マスタ非採用削除!E$4,統合マスタ!$A26,0)))</f>
        <v>2</v>
      </c>
      <c r="S26" s="53" t="str">
        <f ca="1">IF(OFFSET(マスタ非採用削除!F$4,統合マスタ!$A26,0)="","",OFFSET(マスタ非採用削除!F$4,統合マスタ!$A26,0))</f>
        <v/>
      </c>
      <c r="T26" s="27">
        <f ca="1">IF(OFFSET(マスタ非採用削除!G$4,統合マスタ!$A26,0)="","",OFFSET(マスタ非採用削除!G$4,統合マスタ!$A26,0))</f>
        <v>14.8</v>
      </c>
      <c r="U26" s="53" t="str">
        <f ca="1">IF(OFFSET(マスタ非採用削除!H$4,統合マスタ!$A26,0)="","",OFFSET(マスタ非採用削除!H$4,統合マスタ!$A26,0))</f>
        <v>ｸﾗｼｴﾁｮﾚｲﾄｳｴｷｽｻｲﾘｭｳ</v>
      </c>
      <c r="V26" s="27">
        <f ca="1">IF(OFFSET(マスタ非採用削除!I$4,統合マスタ!$A26,0)="","",OFFSET(マスタ非採用削除!I$4,統合マスタ!$A26,0))</f>
        <v>3</v>
      </c>
      <c r="W26" s="27" t="str">
        <f ca="1">IF(OFFSET(マスタ非採用削除!J$4,統合マスタ!$A26,0)="","",OFFSET(マスタ非採用削除!J$4,統合マスタ!$A26,0))</f>
        <v>散</v>
      </c>
      <c r="X26" s="27">
        <f ca="1">IF(OFFSET(マスタ非採用削除!K$4,統合マスタ!$A26,0)="","",OFFSET(マスタ非採用削除!K$4,統合マスタ!$A26,0))</f>
        <v>0</v>
      </c>
      <c r="Y26" s="53" t="str">
        <f ca="1">IF(OFFSET(マスタ非採用削除!L$4,統合マスタ!$A26,0)="","",OFFSET(マスタ非採用削除!L$4,統合マスタ!$A26,0))</f>
        <v/>
      </c>
      <c r="Z26" s="27">
        <f ca="1">IF(OFFSET(マスタ非採用削除!M$4,統合マスタ!$A26,0)="","",OFFSET(マスタ非採用削除!M$4,統合マスタ!$A26,0))</f>
        <v>4</v>
      </c>
      <c r="AA26" s="27" t="str">
        <f t="shared" si="0"/>
        <v/>
      </c>
      <c r="AB26" s="27" t="str">
        <f ca="1">IF(A26="非採用特別","非採用特別",IF(R26=2,"臨時",
IF(COUNTIF(分類!$H$8:$H$15, 統合マスタ!V26)&gt;0, 分類!$G$7,
IF(COUNTIF(分類!$K$8:$K$15, 統合マスタ!V26)&gt;0, 分類!$J$7,
IF(COUNTIF(分類!$N$8:$N$15, 統合マスタ!V26)&gt;0, 分類!$M$7,
IF(COUNTIF(分類!$Q$8:$Q$15, 統合マスタ!V26)&gt;0, 分類!$P$7,
"無し"))))))</f>
        <v>臨時</v>
      </c>
      <c r="AC26" s="27">
        <f t="shared" ca="1" si="1"/>
        <v>22</v>
      </c>
      <c r="AD26" s="27" cm="1">
        <f t="array" aca="1" ref="AD26" ca="1">IF(A26="非採用","非採用",OFFSET(
   INDIRECT("'" &amp; AB26 &amp; "'!A4"),
   MATCH(B26, INDIRECT("'" &amp; AB26 &amp; "'!C5:C1000"), 0),
   MATCH("合計", INDIRECT("'" &amp; AB26 &amp; "'!4:4"), 0) - 1
))</f>
        <v>0</v>
      </c>
    </row>
    <row r="27" spans="1:30">
      <c r="A27" s="40">
        <f>元データ!P24</f>
        <v>143</v>
      </c>
      <c r="B27" s="27">
        <f t="shared" si="2"/>
        <v>23</v>
      </c>
      <c r="C27" s="27" t="str">
        <f>DBCS(元データ!A24)</f>
        <v>ＥＫ４１　補中益気湯エキス細粒</v>
      </c>
      <c r="D27" s="53" t="str">
        <f>元データ!B24</f>
        <v>メディセオ</v>
      </c>
      <c r="E27" s="27" t="str">
        <f>DBCS(元データ!C24)</f>
        <v>粉</v>
      </c>
      <c r="F27" s="27" t="str">
        <f>DBCS(元データ!D24)</f>
        <v>２．５ｇｘ２９４</v>
      </c>
      <c r="G27" s="27" t="str">
        <f>元データ!E24</f>
        <v>クラシエ</v>
      </c>
      <c r="H27" s="27">
        <f>元データ!F24</f>
        <v>20.399999999999999</v>
      </c>
      <c r="I27" s="27">
        <f>元データ!G24</f>
        <v>14994</v>
      </c>
      <c r="J27" s="27">
        <f>元データ!H24</f>
        <v>735</v>
      </c>
      <c r="K27" s="27" t="str">
        <f>元データ!I24</f>
        <v>g</v>
      </c>
      <c r="L27" s="27">
        <f>元データ!J24</f>
        <v>13358</v>
      </c>
      <c r="M27" s="27">
        <f>元データ!K24</f>
        <v>18.174149659863946</v>
      </c>
      <c r="N27" s="53" t="str">
        <f ca="1">IF(OFFSET(マスタ非採用削除!A$4,統合マスタ!$A27,0)="","",OFFSET(マスタ非採用削除!A$4,統合マスタ!$A27,0))</f>
        <v>ｸﾗｼ041</v>
      </c>
      <c r="O27" s="53" t="str">
        <f ca="1">IF(OFFSET(マスタ非採用削除!B$4,統合マスタ!$A27,0)="","",OFFSET(マスタ非採用削除!B$4,統合マスタ!$A27,0))</f>
        <v>ｸﾗｼ041</v>
      </c>
      <c r="P27" s="27" t="str">
        <f ca="1">IF(OFFSET(マスタ非採用削除!C$4,統合マスタ!$A27,0)="","",OFFSET(マスタ非採用削除!C$4,統合マスタ!$A27,0))</f>
        <v>クラシエ補中益気湯エキス細粒</v>
      </c>
      <c r="Q27" s="53" t="str">
        <f ca="1">IF(OFFSET(マスタ非採用削除!D$4,統合マスタ!$A27,0)="","",OFFSET(マスタ非採用削除!D$4,統合マスタ!$A27,0))</f>
        <v>ﾎﾁｭｳ</v>
      </c>
      <c r="R27" s="27">
        <f ca="1">IF(OR(A27="非採用",A27="処置薬",A27="非採用特別"),0,IF(OFFSET(マスタ非採用削除!E$4,統合マスタ!$A27,0)="","",OFFSET(マスタ非採用削除!E$4,統合マスタ!$A27,0)))</f>
        <v>1</v>
      </c>
      <c r="S27" s="53" t="str">
        <f ca="1">IF(OFFSET(マスタ非採用削除!F$4,統合マスタ!$A27,0)="","",OFFSET(マスタ非採用削除!F$4,統合マスタ!$A27,0))</f>
        <v/>
      </c>
      <c r="T27" s="27">
        <f ca="1">IF(OFFSET(マスタ非採用削除!G$4,統合マスタ!$A27,0)="","",OFFSET(マスタ非採用削除!G$4,統合マスタ!$A27,0))</f>
        <v>20.399999999999999</v>
      </c>
      <c r="U27" s="53" t="str">
        <f ca="1">IF(OFFSET(マスタ非採用削除!H$4,統合マスタ!$A27,0)="","",OFFSET(マスタ非採用削除!H$4,統合マスタ!$A27,0))</f>
        <v>ｸﾗｼｴﾎﾁｭｳｴｯｷﾄｳｴｷｽｻｲﾘｭｳ</v>
      </c>
      <c r="V27" s="27">
        <f ca="1">IF(OFFSET(マスタ非採用削除!I$4,統合マスタ!$A27,0)="","",OFFSET(マスタ非採用削除!I$4,統合マスタ!$A27,0))</f>
        <v>3</v>
      </c>
      <c r="W27" s="27" t="str">
        <f ca="1">IF(OFFSET(マスタ非採用削除!J$4,統合マスタ!$A27,0)="","",OFFSET(マスタ非採用削除!J$4,統合マスタ!$A27,0))</f>
        <v>散</v>
      </c>
      <c r="X27" s="27">
        <f ca="1">IF(OFFSET(マスタ非採用削除!K$4,統合マスタ!$A27,0)="","",OFFSET(マスタ非採用削除!K$4,統合マスタ!$A27,0))</f>
        <v>0</v>
      </c>
      <c r="Y27" s="53" t="str">
        <f ca="1">IF(OFFSET(マスタ非採用削除!L$4,統合マスタ!$A27,0)="","",OFFSET(マスタ非採用削除!L$4,統合マスタ!$A27,0))</f>
        <v/>
      </c>
      <c r="Z27" s="27">
        <f ca="1">IF(OFFSET(マスタ非採用削除!M$4,統合マスタ!$A27,0)="","",OFFSET(マスタ非採用削除!M$4,統合マスタ!$A27,0))</f>
        <v>4</v>
      </c>
      <c r="AA27" s="27" t="str">
        <f t="shared" si="0"/>
        <v/>
      </c>
      <c r="AB27" s="27" t="str">
        <f ca="1">IF(A27="非採用特別","非採用特別",IF(R27=2,"臨時",
IF(COUNTIF(分類!$H$8:$H$15, 統合マスタ!V27)&gt;0, 分類!$G$7,
IF(COUNTIF(分類!$K$8:$K$15, 統合マスタ!V27)&gt;0, 分類!$J$7,
IF(COUNTIF(分類!$N$8:$N$15, 統合マスタ!V27)&gt;0, 分類!$M$7,
IF(COUNTIF(分類!$Q$8:$Q$15, 統合マスタ!V27)&gt;0, 分類!$P$7,
"無し"))))))</f>
        <v>散剤</v>
      </c>
      <c r="AC27" s="27">
        <f t="shared" ca="1" si="1"/>
        <v>23</v>
      </c>
      <c r="AD27" s="27" cm="1">
        <f t="array" aca="1" ref="AD27" ca="1">IF(A27="非採用","非採用",OFFSET(
   INDIRECT("'" &amp; AB27 &amp; "'!A4"),
   MATCH(B27, INDIRECT("'" &amp; AB27 &amp; "'!C5:C1000"), 0),
   MATCH("合計", INDIRECT("'" &amp; AB27 &amp; "'!4:4"), 0) - 1
))</f>
        <v>0</v>
      </c>
    </row>
    <row r="28" spans="1:30">
      <c r="A28" s="40">
        <f>元データ!P25</f>
        <v>59</v>
      </c>
      <c r="B28" s="27">
        <f t="shared" si="2"/>
        <v>24</v>
      </c>
      <c r="C28" s="27" t="str">
        <f>DBCS(元データ!A25)</f>
        <v>ＥＰＬカプセル２５０ｍｇ　販売中止</v>
      </c>
      <c r="D28" s="53" t="str">
        <f>元データ!B25</f>
        <v>アルフレッサ</v>
      </c>
      <c r="E28" s="27" t="str">
        <f>DBCS(元データ!C25)</f>
        <v>ＰＴＰ</v>
      </c>
      <c r="F28" s="27" t="str">
        <f>DBCS(元データ!D25)</f>
        <v>４００Ｐ</v>
      </c>
      <c r="G28" s="27" t="str">
        <f>元データ!E25</f>
        <v>アルフレッサファーマ</v>
      </c>
      <c r="H28" s="27">
        <f>元データ!F25</f>
        <v>6.1</v>
      </c>
      <c r="I28" s="27">
        <f>元データ!G25</f>
        <v>2440</v>
      </c>
      <c r="J28" s="27">
        <f>元データ!H25</f>
        <v>400</v>
      </c>
      <c r="K28" s="27" t="str">
        <f>元データ!I25</f>
        <v>cap</v>
      </c>
      <c r="L28" s="27">
        <f>元データ!J25</f>
        <v>2218</v>
      </c>
      <c r="M28" s="27">
        <f>元データ!K25</f>
        <v>5.5449999999999999</v>
      </c>
      <c r="N28" s="53" t="str">
        <f ca="1">IF(OFFSET(マスタ非採用削除!A$4,統合マスタ!$A28,0)="","",OFFSET(マスタ非採用削除!A$4,統合マスタ!$A28,0))</f>
        <v>ｲﾋｴ001</v>
      </c>
      <c r="O28" s="53" t="str">
        <f ca="1">IF(OFFSET(マスタ非採用削除!B$4,統合マスタ!$A28,0)="","",OFFSET(マスタ非採用削除!B$4,統合マスタ!$A28,0))</f>
        <v>ｲﾋｴ001</v>
      </c>
      <c r="P28" s="27" t="str">
        <f ca="1">IF(OFFSET(マスタ非採用削除!C$4,統合マスタ!$A28,0)="","",OFFSET(マスタ非採用削除!C$4,統合マスタ!$A28,0))</f>
        <v>ＥＰＬカプセル２５０ｍｇ</v>
      </c>
      <c r="Q28" s="53" t="str">
        <f ca="1">IF(OFFSET(マスタ非採用削除!D$4,統合マスタ!$A28,0)="","",OFFSET(マスタ非採用削除!D$4,統合マスタ!$A28,0))</f>
        <v>EPL**</v>
      </c>
      <c r="R28" s="27">
        <f ca="1">IF(OR(A28="非採用",A28="処置薬",A28="非採用特別"),0,IF(OFFSET(マスタ非採用削除!E$4,統合マスタ!$A28,0)="","",OFFSET(マスタ非採用削除!E$4,統合マスタ!$A28,0)))</f>
        <v>1</v>
      </c>
      <c r="S28" s="53" t="str">
        <f ca="1">IF(OFFSET(マスタ非採用削除!F$4,統合マスタ!$A28,0)="","",OFFSET(マスタ非採用削除!F$4,統合マスタ!$A28,0))</f>
        <v/>
      </c>
      <c r="T28" s="27">
        <f ca="1">IF(OFFSET(マスタ非採用削除!G$4,統合マスタ!$A28,0)="","",OFFSET(マスタ非採用削除!G$4,統合マスタ!$A28,0))</f>
        <v>6.1</v>
      </c>
      <c r="U28" s="53" t="str">
        <f ca="1">IF(OFFSET(マスタ非採用削除!H$4,統合マスタ!$A28,0)="","",OFFSET(マスタ非採用削除!H$4,統合マスタ!$A28,0))</f>
        <v>EPLｶﾌﾟｾﾙ250mg</v>
      </c>
      <c r="V28" s="27">
        <f ca="1">IF(OFFSET(マスタ非採用削除!I$4,統合マスタ!$A28,0)="","",OFFSET(マスタ非採用削除!I$4,統合マスタ!$A28,0))</f>
        <v>2</v>
      </c>
      <c r="W28" s="27" t="str">
        <f ca="1">IF(OFFSET(マスタ非採用削除!J$4,統合マスタ!$A28,0)="","",OFFSET(マスタ非採用削除!J$4,統合マスタ!$A28,0))</f>
        <v>カプセル</v>
      </c>
      <c r="X28" s="27">
        <f ca="1">IF(OFFSET(マスタ非採用削除!K$4,統合マスタ!$A28,0)="","",OFFSET(マスタ非採用削除!K$4,統合マスタ!$A28,0))</f>
        <v>0</v>
      </c>
      <c r="Y28" s="53" t="str">
        <f ca="1">IF(OFFSET(マスタ非採用削除!L$4,統合マスタ!$A28,0)="","",OFFSET(マスタ非採用削除!L$4,統合マスタ!$A28,0))</f>
        <v/>
      </c>
      <c r="Z28" s="27">
        <f ca="1">IF(OFFSET(マスタ非採用削除!M$4,統合マスタ!$A28,0)="","",OFFSET(マスタ非採用削除!M$4,統合マスタ!$A28,0))</f>
        <v>5</v>
      </c>
      <c r="AA28" s="27" t="str">
        <f t="shared" si="0"/>
        <v/>
      </c>
      <c r="AB28" s="27" t="str">
        <f ca="1">IF(A28="非採用特別","非採用特別",IF(R28=2,"臨時",
IF(COUNTIF(分類!$H$8:$H$15, 統合マスタ!V28)&gt;0, 分類!$G$7,
IF(COUNTIF(分類!$K$8:$K$15, 統合マスタ!V28)&gt;0, 分類!$J$7,
IF(COUNTIF(分類!$N$8:$N$15, 統合マスタ!V28)&gt;0, 分類!$M$7,
IF(COUNTIF(分類!$Q$8:$Q$15, 統合マスタ!V28)&gt;0, 分類!$P$7,
"無し"))))))</f>
        <v>無し</v>
      </c>
      <c r="AC28" s="27">
        <f t="shared" ca="1" si="1"/>
        <v>24</v>
      </c>
      <c r="AD28" s="27" t="e" cm="1">
        <f t="array" aca="1" ref="AD28" ca="1">IF(A28="非採用","非採用",OFFSET(
   INDIRECT("'" &amp; AB28 &amp; "'!A4"),
   MATCH(B28, INDIRECT("'" &amp; AB28 &amp; "'!C5:C1000"), 0),
   MATCH("合計", INDIRECT("'" &amp; AB28 &amp; "'!4:4"), 0) - 1
))</f>
        <v>#REF!</v>
      </c>
    </row>
    <row r="29" spans="1:30">
      <c r="A29" s="40">
        <f>元データ!P26</f>
        <v>76</v>
      </c>
      <c r="B29" s="27">
        <f t="shared" si="2"/>
        <v>25</v>
      </c>
      <c r="C29" s="27" t="str">
        <f>DBCS(元データ!A26)</f>
        <v>ＳＰトローチ０．２５ｍｇ「明治」</v>
      </c>
      <c r="D29" s="53" t="str">
        <f>元データ!B26</f>
        <v>メディセオ</v>
      </c>
      <c r="E29" s="27" t="str">
        <f>DBCS(元データ!C26)</f>
        <v>ＰＴＰ</v>
      </c>
      <c r="F29" s="27" t="str">
        <f>DBCS(元データ!D26)</f>
        <v>１２００Ｔ</v>
      </c>
      <c r="G29" s="27" t="str">
        <f>元データ!E26</f>
        <v>meijiseika</v>
      </c>
      <c r="H29" s="27">
        <f>元データ!F26</f>
        <v>5.9</v>
      </c>
      <c r="I29" s="27">
        <f>元データ!G26</f>
        <v>7080</v>
      </c>
      <c r="J29" s="27">
        <f>元データ!H26</f>
        <v>1200</v>
      </c>
      <c r="K29" s="27" t="str">
        <f>元データ!I26</f>
        <v>錠</v>
      </c>
      <c r="L29" s="27">
        <f>元データ!J26</f>
        <v>6435</v>
      </c>
      <c r="M29" s="27">
        <f>元データ!K26</f>
        <v>5.3624999999999998</v>
      </c>
      <c r="N29" s="53" t="str">
        <f ca="1">IF(OFFSET(マスタ非採用削除!A$4,統合マスタ!$A29,0)="","",OFFSET(マスタ非採用削除!A$4,統合マスタ!$A29,0))</f>
        <v>ｴｽﾋ001</v>
      </c>
      <c r="O29" s="53" t="str">
        <f ca="1">IF(OFFSET(マスタ非採用削除!B$4,統合マスタ!$A29,0)="","",OFFSET(マスタ非採用削除!B$4,統合マスタ!$A29,0))</f>
        <v>ｴｽﾋ001</v>
      </c>
      <c r="P29" s="27" t="str">
        <f ca="1">IF(OFFSET(マスタ非採用削除!C$4,統合マスタ!$A29,0)="","",OFFSET(マスタ非採用削除!C$4,統合マスタ!$A29,0))</f>
        <v>ＳＰトローチ０．２５ｍｇ「明治」</v>
      </c>
      <c r="Q29" s="53" t="str">
        <f ca="1">IF(OFFSET(マスタ非採用削除!D$4,統合マスタ!$A29,0)="","",OFFSET(マスタ非採用削除!D$4,統合マスタ!$A29,0))</f>
        <v>SPﾄ</v>
      </c>
      <c r="R29" s="27">
        <f ca="1">IF(OR(A29="非採用",A29="処置薬",A29="非採用特別"),0,IF(OFFSET(マスタ非採用削除!E$4,統合マスタ!$A29,0)="","",OFFSET(マスタ非採用削除!E$4,統合マスタ!$A29,0)))</f>
        <v>1</v>
      </c>
      <c r="S29" s="53" t="str">
        <f ca="1">IF(OFFSET(マスタ非採用削除!F$4,統合マスタ!$A29,0)="","",OFFSET(マスタ非採用削除!F$4,統合マスタ!$A29,0))</f>
        <v/>
      </c>
      <c r="T29" s="27">
        <f ca="1">IF(OFFSET(マスタ非採用削除!G$4,統合マスタ!$A29,0)="","",OFFSET(マスタ非採用削除!G$4,統合マスタ!$A29,0))</f>
        <v>5.9</v>
      </c>
      <c r="U29" s="53" t="str">
        <f ca="1">IF(OFFSET(マスタ非採用削除!H$4,統合マスタ!$A29,0)="","",OFFSET(マスタ非採用削除!H$4,統合マスタ!$A29,0))</f>
        <v>SPﾄﾛｰﾁ0.25mg｢ﾒｲｼﾞ｣</v>
      </c>
      <c r="V29" s="27">
        <f ca="1">IF(OFFSET(マスタ非採用削除!I$4,統合マスタ!$A29,0)="","",OFFSET(マスタ非採用削除!I$4,統合マスタ!$A29,0))</f>
        <v>8</v>
      </c>
      <c r="W29" s="27" t="str">
        <f ca="1">IF(OFFSET(マスタ非採用削除!J$4,統合マスタ!$A29,0)="","",OFFSET(マスタ非採用削除!J$4,統合マスタ!$A29,0))</f>
        <v>トローチ</v>
      </c>
      <c r="X29" s="27">
        <f ca="1">IF(OFFSET(マスタ非採用削除!K$4,統合マスタ!$A29,0)="","",OFFSET(マスタ非採用削除!K$4,統合マスタ!$A29,0))</f>
        <v>0</v>
      </c>
      <c r="Y29" s="53" t="str">
        <f ca="1">IF(OFFSET(マスタ非採用削除!L$4,統合マスタ!$A29,0)="","",OFFSET(マスタ非採用削除!L$4,統合マスタ!$A29,0))</f>
        <v/>
      </c>
      <c r="Z29" s="27">
        <f ca="1">IF(OFFSET(マスタ非採用削除!M$4,統合マスタ!$A29,0)="","",OFFSET(マスタ非採用削除!M$4,統合マスタ!$A29,0))</f>
        <v>3</v>
      </c>
      <c r="AA29" s="27" t="str">
        <f t="shared" si="0"/>
        <v/>
      </c>
      <c r="AB29" s="27" t="str">
        <f ca="1">IF(A29="非採用特別","非採用特別",IF(R29=2,"臨時",
IF(COUNTIF(分類!$H$8:$H$15, 統合マスタ!V29)&gt;0, 分類!$G$7,
IF(COUNTIF(分類!$K$8:$K$15, 統合マスタ!V29)&gt;0, 分類!$J$7,
IF(COUNTIF(分類!$N$8:$N$15, 統合マスタ!V29)&gt;0, 分類!$M$7,
IF(COUNTIF(分類!$Q$8:$Q$15, 統合マスタ!V29)&gt;0, 分類!$P$7,
"無し"))))))</f>
        <v>外用</v>
      </c>
      <c r="AC29" s="27">
        <f t="shared" ca="1" si="1"/>
        <v>25</v>
      </c>
      <c r="AD29" s="27" cm="1">
        <f t="array" aca="1" ref="AD29" ca="1">IF(A29="非採用","非採用",OFFSET(
   INDIRECT("'" &amp; AB29 &amp; "'!A4"),
   MATCH(B29, INDIRECT("'" &amp; AB29 &amp; "'!C5:C1000"), 0),
   MATCH("合計", INDIRECT("'" &amp; AB29 &amp; "'!4:4"), 0) - 1
))</f>
        <v>0</v>
      </c>
    </row>
    <row r="30" spans="1:30">
      <c r="A30" s="40">
        <f>元データ!P27</f>
        <v>581</v>
      </c>
      <c r="B30" s="27">
        <f t="shared" si="2"/>
        <v>26</v>
      </c>
      <c r="C30" s="27" t="str">
        <f>DBCS(元データ!A27)</f>
        <v>Ｔ７２　ヨクイニンエキス錠「コタロー」</v>
      </c>
      <c r="D30" s="53" t="str">
        <f>元データ!B27</f>
        <v>メディセオ</v>
      </c>
      <c r="E30" s="27" t="str">
        <f>DBCS(元データ!C27)</f>
        <v>バラ</v>
      </c>
      <c r="F30" s="27" t="str">
        <f>DBCS(元データ!D27)</f>
        <v>１２６Ｔｘ１０</v>
      </c>
      <c r="G30" s="27" t="str">
        <f>元データ!E27</f>
        <v>小太郎漢方</v>
      </c>
      <c r="H30" s="27">
        <f>元データ!F27</f>
        <v>6.5</v>
      </c>
      <c r="I30" s="27">
        <f>元データ!G27</f>
        <v>8190</v>
      </c>
      <c r="J30" s="27">
        <f>元データ!H27</f>
        <v>1260</v>
      </c>
      <c r="K30" s="27" t="str">
        <f>元データ!I27</f>
        <v>錠</v>
      </c>
      <c r="L30" s="27">
        <f>元データ!J27</f>
        <v>7445</v>
      </c>
      <c r="M30" s="27">
        <f>元データ!K27</f>
        <v>5.9087301587301591</v>
      </c>
      <c r="N30" s="53" t="str">
        <f ca="1">IF(OFFSET(マスタ非採用削除!A$4,統合マスタ!$A30,0)="","",OFFSET(マスタ非採用削除!A$4,統合マスタ!$A30,0))</f>
        <v>ﾖｸｲ001</v>
      </c>
      <c r="O30" s="53" t="str">
        <f ca="1">IF(OFFSET(マスタ非採用削除!B$4,統合マスタ!$A30,0)="","",OFFSET(マスタ非採用削除!B$4,統合マスタ!$A30,0))</f>
        <v>ﾖｸｲ001</v>
      </c>
      <c r="P30" s="27" t="str">
        <f ca="1">IF(OFFSET(マスタ非採用削除!C$4,統合マスタ!$A30,0)="","",OFFSET(マスタ非採用削除!C$4,統合マスタ!$A30,0))</f>
        <v>ヨクイニンエキス錠「コタロー」</v>
      </c>
      <c r="Q30" s="53" t="str">
        <f ca="1">IF(OFFSET(マスタ非採用削除!D$4,統合マスタ!$A30,0)="","",OFFSET(マスタ非採用削除!D$4,統合マスタ!$A30,0))</f>
        <v/>
      </c>
      <c r="R30" s="27">
        <f ca="1">IF(OR(A30="非採用",A30="処置薬",A30="非採用特別"),0,IF(OFFSET(マスタ非採用削除!E$4,統合マスタ!$A30,0)="","",OFFSET(マスタ非採用削除!E$4,統合マスタ!$A30,0)))</f>
        <v>2</v>
      </c>
      <c r="S30" s="53" t="str">
        <f ca="1">IF(OFFSET(マスタ非採用削除!F$4,統合マスタ!$A30,0)="","",OFFSET(マスタ非採用削除!F$4,統合マスタ!$A30,0))</f>
        <v/>
      </c>
      <c r="T30" s="27">
        <f ca="1">IF(OFFSET(マスタ非採用削除!G$4,統合マスタ!$A30,0)="","",OFFSET(マスタ非採用削除!G$4,統合マスタ!$A30,0))</f>
        <v>6.5</v>
      </c>
      <c r="U30" s="53" t="str">
        <f ca="1">IF(OFFSET(マスタ非採用削除!H$4,統合マスタ!$A30,0)="","",OFFSET(マスタ非採用削除!H$4,統合マスタ!$A30,0))</f>
        <v>ﾖｸｲﾆﾝｴｷｽｼﾞﾖｳｺﾀﾛ-</v>
      </c>
      <c r="V30" s="27">
        <f ca="1">IF(OFFSET(マスタ非採用削除!I$4,統合マスタ!$A30,0)="","",OFFSET(マスタ非採用削除!I$4,統合マスタ!$A30,0))</f>
        <v>1</v>
      </c>
      <c r="W30" s="27" t="str">
        <f ca="1">IF(OFFSET(マスタ非採用削除!J$4,統合マスタ!$A30,0)="","",OFFSET(マスタ非採用削除!J$4,統合マスタ!$A30,0))</f>
        <v>錠剤</v>
      </c>
      <c r="X30" s="27">
        <f ca="1">IF(OFFSET(マスタ非採用削除!K$4,統合マスタ!$A30,0)="","",OFFSET(マスタ非採用削除!K$4,統合マスタ!$A30,0))</f>
        <v>0</v>
      </c>
      <c r="Y30" s="53" t="str">
        <f ca="1">IF(OFFSET(マスタ非採用削除!L$4,統合マスタ!$A30,0)="","",OFFSET(マスタ非採用削除!L$4,統合マスタ!$A30,0))</f>
        <v/>
      </c>
      <c r="Z30" s="27">
        <f ca="1">IF(OFFSET(マスタ非採用削除!M$4,統合マスタ!$A30,0)="","",OFFSET(マスタ非採用削除!M$4,統合マスタ!$A30,0))</f>
        <v>15</v>
      </c>
      <c r="AA30" s="27" t="str">
        <f t="shared" si="0"/>
        <v/>
      </c>
      <c r="AB30" s="27" t="str">
        <f ca="1">IF(A30="非採用特別","非採用特別",IF(R30=2,"臨時",
IF(COUNTIF(分類!$H$8:$H$15, 統合マスタ!V30)&gt;0, 分類!$G$7,
IF(COUNTIF(分類!$K$8:$K$15, 統合マスタ!V30)&gt;0, 分類!$J$7,
IF(COUNTIF(分類!$N$8:$N$15, 統合マスタ!V30)&gt;0, 分類!$M$7,
IF(COUNTIF(分類!$Q$8:$Q$15, 統合マスタ!V30)&gt;0, 分類!$P$7,
"無し"))))))</f>
        <v>臨時</v>
      </c>
      <c r="AC30" s="27">
        <f t="shared" ca="1" si="1"/>
        <v>26</v>
      </c>
      <c r="AD30" s="27" cm="1">
        <f t="array" aca="1" ref="AD30" ca="1">IF(A30="非採用","非採用",OFFSET(
   INDIRECT("'" &amp; AB30 &amp; "'!A4"),
   MATCH(B30, INDIRECT("'" &amp; AB30 &amp; "'!C5:C1000"), 0),
   MATCH("合計", INDIRECT("'" &amp; AB30 &amp; "'!4:4"), 0) - 1
))</f>
        <v>0</v>
      </c>
    </row>
    <row r="31" spans="1:30">
      <c r="A31" s="40">
        <f>元データ!P28</f>
        <v>22</v>
      </c>
      <c r="B31" s="27">
        <f t="shared" si="2"/>
        <v>27</v>
      </c>
      <c r="C31" s="27" t="str">
        <f>DBCS(元データ!A28)</f>
        <v>アーチスト錠１．２５ｍｇ</v>
      </c>
      <c r="D31" s="53" t="str">
        <f>元データ!B28</f>
        <v>メディセオ</v>
      </c>
      <c r="E31" s="27" t="str">
        <f>DBCS(元データ!C28)</f>
        <v>ＰＴＰ</v>
      </c>
      <c r="F31" s="27" t="str">
        <f>DBCS(元データ!D28)</f>
        <v>１００Ｔ</v>
      </c>
      <c r="G31" s="27" t="str">
        <f>元データ!E28</f>
        <v>第一三共</v>
      </c>
      <c r="H31" s="27">
        <f>元データ!F28</f>
        <v>10.4</v>
      </c>
      <c r="I31" s="27">
        <f>元データ!G28</f>
        <v>1040</v>
      </c>
      <c r="J31" s="27">
        <f>元データ!H28</f>
        <v>100</v>
      </c>
      <c r="K31" s="27" t="str">
        <f>元データ!I28</f>
        <v>錠</v>
      </c>
      <c r="L31" s="27">
        <f>元データ!J28</f>
        <v>926</v>
      </c>
      <c r="M31" s="27">
        <f>元データ!K28</f>
        <v>9.26</v>
      </c>
      <c r="N31" s="53" t="str">
        <f ca="1">IF(OFFSET(マスタ非採用削除!A$4,統合マスタ!$A31,0)="","",OFFSET(マスタ非採用削除!A$4,統合マスタ!$A31,0))</f>
        <v>ｱﾁｽ001</v>
      </c>
      <c r="O31" s="53" t="str">
        <f ca="1">IF(OFFSET(マスタ非採用削除!B$4,統合マスタ!$A31,0)="","",OFFSET(マスタ非採用削除!B$4,統合マスタ!$A31,0))</f>
        <v>ｱﾁｽ001</v>
      </c>
      <c r="P31" s="27" t="str">
        <f ca="1">IF(OFFSET(マスタ非採用削除!C$4,統合マスタ!$A31,0)="","",OFFSET(マスタ非採用削除!C$4,統合マスタ!$A31,0))</f>
        <v>アーチスト錠１．２５ｍｇ</v>
      </c>
      <c r="Q31" s="53" t="str">
        <f ca="1">IF(OFFSET(マスタ非採用削除!D$4,統合マスタ!$A31,0)="","",OFFSET(マスタ非採用削除!D$4,統合マスタ!$A31,0))</f>
        <v>ｱｰﾁ</v>
      </c>
      <c r="R31" s="27">
        <f ca="1">IF(OR(A31="非採用",A31="処置薬",A31="非採用特別"),0,IF(OFFSET(マスタ非採用削除!E$4,統合マスタ!$A31,0)="","",OFFSET(マスタ非採用削除!E$4,統合マスタ!$A31,0)))</f>
        <v>1</v>
      </c>
      <c r="S31" s="53" t="str">
        <f ca="1">IF(OFFSET(マスタ非採用削除!F$4,統合マスタ!$A31,0)="","",OFFSET(マスタ非採用削除!F$4,統合マスタ!$A31,0))</f>
        <v/>
      </c>
      <c r="T31" s="27">
        <f ca="1">IF(OFFSET(マスタ非採用削除!G$4,統合マスタ!$A31,0)="","",OFFSET(マスタ非採用削除!G$4,統合マスタ!$A31,0))</f>
        <v>10.4</v>
      </c>
      <c r="U31" s="53" t="str">
        <f ca="1">IF(OFFSET(マスタ非採用削除!H$4,統合マスタ!$A31,0)="","",OFFSET(マスタ非採用削除!H$4,統合マスタ!$A31,0))</f>
        <v>ｱｰﾁｽﾄｼﾞｮｳ1.25mg</v>
      </c>
      <c r="V31" s="27">
        <f ca="1">IF(OFFSET(マスタ非採用削除!I$4,統合マスタ!$A31,0)="","",OFFSET(マスタ非採用削除!I$4,統合マスタ!$A31,0))</f>
        <v>1</v>
      </c>
      <c r="W31" s="27" t="str">
        <f ca="1">IF(OFFSET(マスタ非採用削除!J$4,統合マスタ!$A31,0)="","",OFFSET(マスタ非採用削除!J$4,統合マスタ!$A31,0))</f>
        <v>錠剤</v>
      </c>
      <c r="X31" s="27">
        <f ca="1">IF(OFFSET(マスタ非採用削除!K$4,統合マスタ!$A31,0)="","",OFFSET(マスタ非採用削除!K$4,統合マスタ!$A31,0))</f>
        <v>0</v>
      </c>
      <c r="Y31" s="53" t="str">
        <f ca="1">IF(OFFSET(マスタ非採用削除!L$4,統合マスタ!$A31,0)="","",OFFSET(マスタ非採用削除!L$4,統合マスタ!$A31,0))</f>
        <v/>
      </c>
      <c r="Z31" s="27">
        <f ca="1">IF(OFFSET(マスタ非採用削除!M$4,統合マスタ!$A31,0)="","",OFFSET(マスタ非採用削除!M$4,統合マスタ!$A31,0))</f>
        <v>5</v>
      </c>
      <c r="AA31" s="27" t="str">
        <f t="shared" si="0"/>
        <v/>
      </c>
      <c r="AB31" s="27" t="str">
        <f ca="1">IF(A31="非採用特別","非採用特別",IF(R31=2,"臨時",
IF(COUNTIF(分類!$H$8:$H$15, 統合マスタ!V31)&gt;0, 分類!$G$7,
IF(COUNTIF(分類!$K$8:$K$15, 統合マスタ!V31)&gt;0, 分類!$J$7,
IF(COUNTIF(分類!$N$8:$N$15, 統合マスタ!V31)&gt;0, 分類!$M$7,
IF(COUNTIF(分類!$Q$8:$Q$15, 統合マスタ!V31)&gt;0, 分類!$P$7,
"無し"))))))</f>
        <v>錠剤</v>
      </c>
      <c r="AC31" s="27">
        <f t="shared" ca="1" si="1"/>
        <v>27</v>
      </c>
      <c r="AD31" s="27" cm="1">
        <f t="array" aca="1" ref="AD31" ca="1">IF(A31="非採用","非採用",OFFSET(
   INDIRECT("'" &amp; AB31 &amp; "'!A4"),
   MATCH(B31, INDIRECT("'" &amp; AB31 &amp; "'!C5:C1000"), 0),
   MATCH("合計", INDIRECT("'" &amp; AB31 &amp; "'!4:4"), 0) - 1
))</f>
        <v>0</v>
      </c>
    </row>
    <row r="32" spans="1:30">
      <c r="A32" s="40" t="str">
        <f>元データ!P29</f>
        <v>非採用</v>
      </c>
      <c r="B32" s="27">
        <f t="shared" si="2"/>
        <v>28</v>
      </c>
      <c r="C32" s="27" t="str">
        <f>DBCS(元データ!A29)</f>
        <v>アイファガン点眼液０．１％</v>
      </c>
      <c r="D32" s="53" t="str">
        <f>元データ!B29</f>
        <v/>
      </c>
      <c r="E32" s="27" t="str">
        <f>DBCS(元データ!C29)</f>
        <v/>
      </c>
      <c r="F32" s="27" t="str">
        <f>DBCS(元データ!D29)</f>
        <v>５ｍｌｘ５</v>
      </c>
      <c r="G32" s="27" t="str">
        <f>元データ!E29</f>
        <v>武田薬品工業</v>
      </c>
      <c r="H32" s="27">
        <f>元データ!F29</f>
        <v>268.89999999999998</v>
      </c>
      <c r="I32" s="27">
        <f>元データ!G29</f>
        <v>6722.5</v>
      </c>
      <c r="J32" s="27">
        <f>元データ!H29</f>
        <v>25.000000000000004</v>
      </c>
      <c r="K32" s="27" t="str">
        <f>元データ!I29</f>
        <v>ｍｌ</v>
      </c>
      <c r="L32" s="27">
        <f>元データ!J29</f>
        <v>5858</v>
      </c>
      <c r="M32" s="27">
        <f>元データ!K29</f>
        <v>234.31999999999996</v>
      </c>
      <c r="N32" s="53" t="e">
        <f ca="1">IF(OFFSET(マスタ非採用削除!A$4,統合マスタ!$A32,0)="","",OFFSET(マスタ非採用削除!A$4,統合マスタ!$A32,0))</f>
        <v>#VALUE!</v>
      </c>
      <c r="O32" s="53" t="e">
        <f ca="1">IF(OFFSET(マスタ非採用削除!B$4,統合マスタ!$A32,0)="","",OFFSET(マスタ非採用削除!B$4,統合マスタ!$A32,0))</f>
        <v>#VALUE!</v>
      </c>
      <c r="P32" s="27" t="e">
        <f ca="1">IF(OFFSET(マスタ非採用削除!C$4,統合マスタ!$A32,0)="","",OFFSET(マスタ非採用削除!C$4,統合マスタ!$A32,0))</f>
        <v>#VALUE!</v>
      </c>
      <c r="Q32" s="53" t="e">
        <f ca="1">IF(OFFSET(マスタ非採用削除!D$4,統合マスタ!$A32,0)="","",OFFSET(マスタ非採用削除!D$4,統合マスタ!$A32,0))</f>
        <v>#VALUE!</v>
      </c>
      <c r="R32" s="27">
        <f ca="1">IF(OR(A32="非採用",A32="処置薬",A32="非採用特別"),0,IF(OFFSET(マスタ非採用削除!E$4,統合マスタ!$A32,0)="","",OFFSET(マスタ非採用削除!E$4,統合マスタ!$A32,0)))</f>
        <v>0</v>
      </c>
      <c r="S32" s="53" t="e">
        <f ca="1">IF(OFFSET(マスタ非採用削除!F$4,統合マスタ!$A32,0)="","",OFFSET(マスタ非採用削除!F$4,統合マスタ!$A32,0))</f>
        <v>#VALUE!</v>
      </c>
      <c r="T32" s="27" t="e">
        <f ca="1">IF(OFFSET(マスタ非採用削除!G$4,統合マスタ!$A32,0)="","",OFFSET(マスタ非採用削除!G$4,統合マスタ!$A32,0))</f>
        <v>#VALUE!</v>
      </c>
      <c r="U32" s="53" t="e">
        <f ca="1">IF(OFFSET(マスタ非採用削除!H$4,統合マスタ!$A32,0)="","",OFFSET(マスタ非採用削除!H$4,統合マスタ!$A32,0))</f>
        <v>#VALUE!</v>
      </c>
      <c r="V32" s="27" t="e">
        <f ca="1">IF(OFFSET(マスタ非採用削除!I$4,統合マスタ!$A32,0)="","",OFFSET(マスタ非採用削除!I$4,統合マスタ!$A32,0))</f>
        <v>#VALUE!</v>
      </c>
      <c r="W32" s="27" t="e">
        <f ca="1">IF(OFFSET(マスタ非採用削除!J$4,統合マスタ!$A32,0)="","",OFFSET(マスタ非採用削除!J$4,統合マスタ!$A32,0))</f>
        <v>#VALUE!</v>
      </c>
      <c r="X32" s="27" t="e">
        <f ca="1">IF(OFFSET(マスタ非採用削除!K$4,統合マスタ!$A32,0)="","",OFFSET(マスタ非採用削除!K$4,統合マスタ!$A32,0))</f>
        <v>#VALUE!</v>
      </c>
      <c r="Y32" s="53" t="e">
        <f ca="1">IF(OFFSET(マスタ非採用削除!L$4,統合マスタ!$A32,0)="","",OFFSET(マスタ非採用削除!L$4,統合マスタ!$A32,0))</f>
        <v>#VALUE!</v>
      </c>
      <c r="Z32" s="27" t="e">
        <f ca="1">IF(OFFSET(マスタ非採用削除!M$4,統合マスタ!$A32,0)="","",OFFSET(マスタ非採用削除!M$4,統合マスタ!$A32,0))</f>
        <v>#VALUE!</v>
      </c>
      <c r="AA32" s="27" t="str">
        <f t="shared" si="0"/>
        <v>非採用</v>
      </c>
      <c r="AB32" s="27" t="str">
        <f ca="1">IF(A32="非採用特別","非採用特別",IF(R32=2,"臨時",
IF(COUNTIF(分類!$H$8:$H$15, 統合マスタ!V32)&gt;0, 分類!$G$7,
IF(COUNTIF(分類!$K$8:$K$15, 統合マスタ!V32)&gt;0, 分類!$J$7,
IF(COUNTIF(分類!$N$8:$N$15, 統合マスタ!V32)&gt;0, 分類!$M$7,
IF(COUNTIF(分類!$Q$8:$Q$15, 統合マスタ!V32)&gt;0, 分類!$P$7,
"無し"))))))</f>
        <v>無し</v>
      </c>
      <c r="AC32" s="27" t="e">
        <f t="shared" ca="1" si="1"/>
        <v>#VALUE!</v>
      </c>
      <c r="AD32" s="27" t="str" cm="1">
        <f t="array" aca="1" ref="AD32" ca="1">IF(A32="非採用","非採用",OFFSET(
   INDIRECT("'" &amp; AB32 &amp; "'!A4"),
   MATCH(B32, INDIRECT("'" &amp; AB32 &amp; "'!C5:C1000"), 0),
   MATCH("合計", INDIRECT("'" &amp; AB32 &amp; "'!4:4"), 0) - 1
))</f>
        <v>非採用</v>
      </c>
    </row>
    <row r="33" spans="1:30">
      <c r="A33" s="40" t="str">
        <f>元データ!P30</f>
        <v>非採用</v>
      </c>
      <c r="B33" s="27">
        <f t="shared" si="2"/>
        <v>29</v>
      </c>
      <c r="C33" s="27" t="str">
        <f>DBCS(元データ!A30)</f>
        <v>アウィクリ注　フレックスタッチ　総量３００単位</v>
      </c>
      <c r="D33" s="53" t="str">
        <f>元データ!B30</f>
        <v>アルフレッサ</v>
      </c>
      <c r="E33" s="27" t="str">
        <f>DBCS(元データ!C30)</f>
        <v/>
      </c>
      <c r="F33" s="27" t="str">
        <f>DBCS(元データ!D30)</f>
        <v>０．４３ｍｌｘ２ｋｉｔ</v>
      </c>
      <c r="G33" s="27" t="str">
        <f>元データ!E30</f>
        <v>ノボノルディスク</v>
      </c>
      <c r="H33" s="27">
        <f>元データ!F30</f>
        <v>2081</v>
      </c>
      <c r="I33" s="27">
        <f>元データ!G30</f>
        <v>4162</v>
      </c>
      <c r="J33" s="27">
        <f>元データ!H30</f>
        <v>2</v>
      </c>
      <c r="K33" s="27" t="str">
        <f>元データ!I30</f>
        <v>kit</v>
      </c>
      <c r="L33" s="27">
        <f>元データ!J30</f>
        <v>3689</v>
      </c>
      <c r="M33" s="27">
        <f>元データ!K30</f>
        <v>1844.5</v>
      </c>
      <c r="N33" s="53" t="e">
        <f ca="1">IF(OFFSET(マスタ非採用削除!A$4,統合マスタ!$A33,0)="","",OFFSET(マスタ非採用削除!A$4,統合マスタ!$A33,0))</f>
        <v>#VALUE!</v>
      </c>
      <c r="O33" s="53" t="e">
        <f ca="1">IF(OFFSET(マスタ非採用削除!B$4,統合マスタ!$A33,0)="","",OFFSET(マスタ非採用削除!B$4,統合マスタ!$A33,0))</f>
        <v>#VALUE!</v>
      </c>
      <c r="P33" s="27" t="e">
        <f ca="1">IF(OFFSET(マスタ非採用削除!C$4,統合マスタ!$A33,0)="","",OFFSET(マスタ非採用削除!C$4,統合マスタ!$A33,0))</f>
        <v>#VALUE!</v>
      </c>
      <c r="Q33" s="53" t="e">
        <f ca="1">IF(OFFSET(マスタ非採用削除!D$4,統合マスタ!$A33,0)="","",OFFSET(マスタ非採用削除!D$4,統合マスタ!$A33,0))</f>
        <v>#VALUE!</v>
      </c>
      <c r="R33" s="27">
        <f ca="1">IF(OR(A33="非採用",A33="処置薬",A33="非採用特別"),0,IF(OFFSET(マスタ非採用削除!E$4,統合マスタ!$A33,0)="","",OFFSET(マスタ非採用削除!E$4,統合マスタ!$A33,0)))</f>
        <v>0</v>
      </c>
      <c r="S33" s="53" t="e">
        <f ca="1">IF(OFFSET(マスタ非採用削除!F$4,統合マスタ!$A33,0)="","",OFFSET(マスタ非採用削除!F$4,統合マスタ!$A33,0))</f>
        <v>#VALUE!</v>
      </c>
      <c r="T33" s="27" t="e">
        <f ca="1">IF(OFFSET(マスタ非採用削除!G$4,統合マスタ!$A33,0)="","",OFFSET(マスタ非採用削除!G$4,統合マスタ!$A33,0))</f>
        <v>#VALUE!</v>
      </c>
      <c r="U33" s="53" t="e">
        <f ca="1">IF(OFFSET(マスタ非採用削除!H$4,統合マスタ!$A33,0)="","",OFFSET(マスタ非採用削除!H$4,統合マスタ!$A33,0))</f>
        <v>#VALUE!</v>
      </c>
      <c r="V33" s="27" t="e">
        <f ca="1">IF(OFFSET(マスタ非採用削除!I$4,統合マスタ!$A33,0)="","",OFFSET(マスタ非採用削除!I$4,統合マスタ!$A33,0))</f>
        <v>#VALUE!</v>
      </c>
      <c r="W33" s="27" t="e">
        <f ca="1">IF(OFFSET(マスタ非採用削除!J$4,統合マスタ!$A33,0)="","",OFFSET(マスタ非採用削除!J$4,統合マスタ!$A33,0))</f>
        <v>#VALUE!</v>
      </c>
      <c r="X33" s="27" t="e">
        <f ca="1">IF(OFFSET(マスタ非採用削除!K$4,統合マスタ!$A33,0)="","",OFFSET(マスタ非採用削除!K$4,統合マスタ!$A33,0))</f>
        <v>#VALUE!</v>
      </c>
      <c r="Y33" s="53" t="e">
        <f ca="1">IF(OFFSET(マスタ非採用削除!L$4,統合マスタ!$A33,0)="","",OFFSET(マスタ非採用削除!L$4,統合マスタ!$A33,0))</f>
        <v>#VALUE!</v>
      </c>
      <c r="Z33" s="27" t="e">
        <f ca="1">IF(OFFSET(マスタ非採用削除!M$4,統合マスタ!$A33,0)="","",OFFSET(マスタ非採用削除!M$4,統合マスタ!$A33,0))</f>
        <v>#VALUE!</v>
      </c>
      <c r="AA33" s="27" t="str">
        <f t="shared" si="0"/>
        <v>非採用</v>
      </c>
      <c r="AB33" s="27" t="str">
        <f ca="1">IF(A33="非採用特別","非採用特別",IF(R33=2,"臨時",
IF(COUNTIF(分類!$H$8:$H$15, 統合マスタ!V33)&gt;0, 分類!$G$7,
IF(COUNTIF(分類!$K$8:$K$15, 統合マスタ!V33)&gt;0, 分類!$J$7,
IF(COUNTIF(分類!$N$8:$N$15, 統合マスタ!V33)&gt;0, 分類!$M$7,
IF(COUNTIF(分類!$Q$8:$Q$15, 統合マスタ!V33)&gt;0, 分類!$P$7,
"無し"))))))</f>
        <v>無し</v>
      </c>
      <c r="AC33" s="27" t="e">
        <f t="shared" ca="1" si="1"/>
        <v>#VALUE!</v>
      </c>
      <c r="AD33" s="27" t="str" cm="1">
        <f t="array" aca="1" ref="AD33" ca="1">IF(A33="非採用","非採用",OFFSET(
   INDIRECT("'" &amp; AB33 &amp; "'!A4"),
   MATCH(B33, INDIRECT("'" &amp; AB33 &amp; "'!C5:C1000"), 0),
   MATCH("合計", INDIRECT("'" &amp; AB33 &amp; "'!4:4"), 0) - 1
))</f>
        <v>非採用</v>
      </c>
    </row>
    <row r="34" spans="1:30">
      <c r="A34" s="40" t="str">
        <f>元データ!P31</f>
        <v>非採用</v>
      </c>
      <c r="B34" s="27">
        <f t="shared" si="2"/>
        <v>30</v>
      </c>
      <c r="C34" s="27" t="str">
        <f>DBCS(元データ!A31)</f>
        <v>アキネトン細粒１％</v>
      </c>
      <c r="D34" s="53" t="str">
        <f>元データ!B31</f>
        <v/>
      </c>
      <c r="E34" s="27" t="str">
        <f>DBCS(元データ!C31)</f>
        <v>粉</v>
      </c>
      <c r="F34" s="27" t="str">
        <f>DBCS(元データ!D31)</f>
        <v>１００ｇ</v>
      </c>
      <c r="G34" s="27" t="str">
        <f>元データ!E31</f>
        <v>住友ファーマ</v>
      </c>
      <c r="H34" s="27">
        <f>元データ!F31</f>
        <v>21.4</v>
      </c>
      <c r="I34" s="27">
        <f>元データ!G31</f>
        <v>2140</v>
      </c>
      <c r="J34" s="27">
        <f>元データ!H31</f>
        <v>100</v>
      </c>
      <c r="K34" s="27" t="str">
        <f>元データ!I31</f>
        <v>ｇ</v>
      </c>
      <c r="L34" s="27">
        <f>元データ!J31</f>
        <v>1907</v>
      </c>
      <c r="M34" s="27">
        <f>元データ!K31</f>
        <v>19.07</v>
      </c>
      <c r="N34" s="53" t="e">
        <f ca="1">IF(OFFSET(マスタ非採用削除!A$4,統合マスタ!$A34,0)="","",OFFSET(マスタ非採用削除!A$4,統合マスタ!$A34,0))</f>
        <v>#VALUE!</v>
      </c>
      <c r="O34" s="53" t="e">
        <f ca="1">IF(OFFSET(マスタ非採用削除!B$4,統合マスタ!$A34,0)="","",OFFSET(マスタ非採用削除!B$4,統合マスタ!$A34,0))</f>
        <v>#VALUE!</v>
      </c>
      <c r="P34" s="27" t="e">
        <f ca="1">IF(OFFSET(マスタ非採用削除!C$4,統合マスタ!$A34,0)="","",OFFSET(マスタ非採用削除!C$4,統合マスタ!$A34,0))</f>
        <v>#VALUE!</v>
      </c>
      <c r="Q34" s="53" t="e">
        <f ca="1">IF(OFFSET(マスタ非採用削除!D$4,統合マスタ!$A34,0)="","",OFFSET(マスタ非採用削除!D$4,統合マスタ!$A34,0))</f>
        <v>#VALUE!</v>
      </c>
      <c r="R34" s="27">
        <f ca="1">IF(OR(A34="非採用",A34="処置薬",A34="非採用特別"),0,IF(OFFSET(マスタ非採用削除!E$4,統合マスタ!$A34,0)="","",OFFSET(マスタ非採用削除!E$4,統合マスタ!$A34,0)))</f>
        <v>0</v>
      </c>
      <c r="S34" s="53" t="e">
        <f ca="1">IF(OFFSET(マスタ非採用削除!F$4,統合マスタ!$A34,0)="","",OFFSET(マスタ非採用削除!F$4,統合マスタ!$A34,0))</f>
        <v>#VALUE!</v>
      </c>
      <c r="T34" s="27" t="e">
        <f ca="1">IF(OFFSET(マスタ非採用削除!G$4,統合マスタ!$A34,0)="","",OFFSET(マスタ非採用削除!G$4,統合マスタ!$A34,0))</f>
        <v>#VALUE!</v>
      </c>
      <c r="U34" s="53" t="e">
        <f ca="1">IF(OFFSET(マスタ非採用削除!H$4,統合マスタ!$A34,0)="","",OFFSET(マスタ非採用削除!H$4,統合マスタ!$A34,0))</f>
        <v>#VALUE!</v>
      </c>
      <c r="V34" s="27" t="e">
        <f ca="1">IF(OFFSET(マスタ非採用削除!I$4,統合マスタ!$A34,0)="","",OFFSET(マスタ非採用削除!I$4,統合マスタ!$A34,0))</f>
        <v>#VALUE!</v>
      </c>
      <c r="W34" s="27" t="e">
        <f ca="1">IF(OFFSET(マスタ非採用削除!J$4,統合マスタ!$A34,0)="","",OFFSET(マスタ非採用削除!J$4,統合マスタ!$A34,0))</f>
        <v>#VALUE!</v>
      </c>
      <c r="X34" s="27" t="e">
        <f ca="1">IF(OFFSET(マスタ非採用削除!K$4,統合マスタ!$A34,0)="","",OFFSET(マスタ非採用削除!K$4,統合マスタ!$A34,0))</f>
        <v>#VALUE!</v>
      </c>
      <c r="Y34" s="53" t="e">
        <f ca="1">IF(OFFSET(マスタ非採用削除!L$4,統合マスタ!$A34,0)="","",OFFSET(マスタ非採用削除!L$4,統合マスタ!$A34,0))</f>
        <v>#VALUE!</v>
      </c>
      <c r="Z34" s="27" t="e">
        <f ca="1">IF(OFFSET(マスタ非採用削除!M$4,統合マスタ!$A34,0)="","",OFFSET(マスタ非採用削除!M$4,統合マスタ!$A34,0))</f>
        <v>#VALUE!</v>
      </c>
      <c r="AA34" s="27" t="str">
        <f t="shared" si="0"/>
        <v>非採用</v>
      </c>
      <c r="AB34" s="27" t="str">
        <f ca="1">IF(A34="非採用特別","非採用特別",IF(R34=2,"臨時",
IF(COUNTIF(分類!$H$8:$H$15, 統合マスタ!V34)&gt;0, 分類!$G$7,
IF(COUNTIF(分類!$K$8:$K$15, 統合マスタ!V34)&gt;0, 分類!$J$7,
IF(COUNTIF(分類!$N$8:$N$15, 統合マスタ!V34)&gt;0, 分類!$M$7,
IF(COUNTIF(分類!$Q$8:$Q$15, 統合マスタ!V34)&gt;0, 分類!$P$7,
"無し"))))))</f>
        <v>無し</v>
      </c>
      <c r="AC34" s="27" t="e">
        <f t="shared" ca="1" si="1"/>
        <v>#VALUE!</v>
      </c>
      <c r="AD34" s="27" t="str" cm="1">
        <f t="array" aca="1" ref="AD34" ca="1">IF(A34="非採用","非採用",OFFSET(
   INDIRECT("'" &amp; AB34 &amp; "'!A4"),
   MATCH(B34, INDIRECT("'" &amp; AB34 &amp; "'!C5:C1000"), 0),
   MATCH("合計", INDIRECT("'" &amp; AB34 &amp; "'!4:4"), 0) - 1
))</f>
        <v>非採用</v>
      </c>
    </row>
    <row r="35" spans="1:30">
      <c r="A35" s="40">
        <f>元データ!P32</f>
        <v>2</v>
      </c>
      <c r="B35" s="27">
        <f t="shared" si="2"/>
        <v>31</v>
      </c>
      <c r="C35" s="27" t="str">
        <f>DBCS(元データ!A32)</f>
        <v>アキネトン注射液５ｍｇ　　　　　　　　　</v>
      </c>
      <c r="D35" s="53" t="str">
        <f>元データ!B32</f>
        <v/>
      </c>
      <c r="E35" s="27" t="str">
        <f>DBCS(元データ!C32)</f>
        <v/>
      </c>
      <c r="F35" s="27" t="str">
        <f>DBCS(元データ!D32)</f>
        <v>１ｍＬ×５０Ａ</v>
      </c>
      <c r="G35" s="27" t="str">
        <f>元データ!E32</f>
        <v>住友ファーマ</v>
      </c>
      <c r="H35" s="27">
        <f>元データ!F32</f>
        <v>61</v>
      </c>
      <c r="I35" s="27">
        <f>元データ!G32</f>
        <v>3050</v>
      </c>
      <c r="J35" s="27">
        <f>元データ!H32</f>
        <v>50</v>
      </c>
      <c r="K35" s="27" t="str">
        <f>元データ!I32</f>
        <v>A</v>
      </c>
      <c r="L35" s="27">
        <f>元データ!J32</f>
        <v>2718</v>
      </c>
      <c r="M35" s="27">
        <f>元データ!K32</f>
        <v>54.36</v>
      </c>
      <c r="N35" s="53" t="str">
        <f ca="1">IF(OFFSET(マスタ非採用削除!A$4,統合マスタ!$A35,0)="","",OFFSET(マスタ非採用削除!A$4,統合マスタ!$A35,0))</f>
        <v>ｱｷﾈ002</v>
      </c>
      <c r="O35" s="53" t="str">
        <f ca="1">IF(OFFSET(マスタ非採用削除!B$4,統合マスタ!$A35,0)="","",OFFSET(マスタ非採用削除!B$4,統合マスタ!$A35,0))</f>
        <v>ｱｷﾈ002</v>
      </c>
      <c r="P35" s="27" t="str">
        <f ca="1">IF(OFFSET(マスタ非採用削除!C$4,統合マスタ!$A35,0)="","",OFFSET(マスタ非採用削除!C$4,統合マスタ!$A35,0))</f>
        <v>アキネトン注射液５ｍｇ</v>
      </c>
      <c r="Q35" s="53" t="str">
        <f ca="1">IF(OFFSET(マスタ非採用削除!D$4,統合マスタ!$A35,0)="","",OFFSET(マスタ非採用削除!D$4,統合マスタ!$A35,0))</f>
        <v>ｱｷﾈﾄﾝﾁ</v>
      </c>
      <c r="R35" s="27">
        <f ca="1">IF(OR(A35="非採用",A35="処置薬",A35="非採用特別"),0,IF(OFFSET(マスタ非採用削除!E$4,統合マスタ!$A35,0)="","",OFFSET(マスタ非採用削除!E$4,統合マスタ!$A35,0)))</f>
        <v>1</v>
      </c>
      <c r="S35" s="53" t="str">
        <f ca="1">IF(OFFSET(マスタ非採用削除!F$4,統合マスタ!$A35,0)="","",OFFSET(マスタ非採用削除!F$4,統合マスタ!$A35,0))</f>
        <v/>
      </c>
      <c r="T35" s="27">
        <f ca="1">IF(OFFSET(マスタ非採用削除!G$4,統合マスタ!$A35,0)="","",OFFSET(マスタ非採用削除!G$4,統合マスタ!$A35,0))</f>
        <v>61</v>
      </c>
      <c r="U35" s="53" t="str">
        <f ca="1">IF(OFFSET(マスタ非採用削除!H$4,統合マスタ!$A35,0)="","",OFFSET(マスタ非採用削除!H$4,統合マスタ!$A35,0))</f>
        <v>ｱｷﾈﾄﾝﾁｭｳｼｬｴｷ5mg</v>
      </c>
      <c r="V35" s="27">
        <f ca="1">IF(OFFSET(マスタ非採用削除!I$4,統合マスタ!$A35,0)="","",OFFSET(マスタ非採用削除!I$4,統合マスタ!$A35,0))</f>
        <v>25</v>
      </c>
      <c r="W35" s="27" t="str">
        <f ca="1">IF(OFFSET(マスタ非採用削除!J$4,統合マスタ!$A35,0)="","",OFFSET(マスタ非採用削除!J$4,統合マスタ!$A35,0))</f>
        <v>注射剤</v>
      </c>
      <c r="X35" s="27">
        <f ca="1">IF(OFFSET(マスタ非採用削除!K$4,統合マスタ!$A35,0)="","",OFFSET(マスタ非採用削除!K$4,統合マスタ!$A35,0))</f>
        <v>2</v>
      </c>
      <c r="Y35" s="53" t="str">
        <f ca="1">IF(OFFSET(マスタ非採用削除!L$4,統合マスタ!$A35,0)="","",OFFSET(マスタ非採用削除!L$4,統合マスタ!$A35,0))</f>
        <v/>
      </c>
      <c r="Z35" s="27">
        <f ca="1">IF(OFFSET(マスタ非採用削除!M$4,統合マスタ!$A35,0)="","",OFFSET(マスタ非採用削除!M$4,統合マスタ!$A35,0))</f>
        <v>9</v>
      </c>
      <c r="AA35" s="27" t="str">
        <f t="shared" si="0"/>
        <v/>
      </c>
      <c r="AB35" s="27" t="str">
        <f ca="1">IF(A35="非採用特別","非採用特別",IF(R35=2,"臨時",
IF(COUNTIF(分類!$H$8:$H$15, 統合マスタ!V35)&gt;0, 分類!$G$7,
IF(COUNTIF(分類!$K$8:$K$15, 統合マスタ!V35)&gt;0, 分類!$J$7,
IF(COUNTIF(分類!$N$8:$N$15, 統合マスタ!V35)&gt;0, 分類!$M$7,
IF(COUNTIF(分類!$Q$8:$Q$15, 統合マスタ!V35)&gt;0, 分類!$P$7,
"無し"))))))</f>
        <v>注射</v>
      </c>
      <c r="AC35" s="27">
        <f t="shared" ca="1" si="1"/>
        <v>200031</v>
      </c>
      <c r="AD35" s="27" cm="1">
        <f t="array" aca="1" ref="AD35" ca="1">IF(A35="非採用","非採用",OFFSET(
   INDIRECT("'" &amp; AB35 &amp; "'!A4"),
   MATCH(B35, INDIRECT("'" &amp; AB35 &amp; "'!C5:C1000"), 0),
   MATCH("合計", INDIRECT("'" &amp; AB35 &amp; "'!4:4"), 0) - 1
))</f>
        <v>0</v>
      </c>
    </row>
    <row r="36" spans="1:30">
      <c r="A36" s="40">
        <f>元データ!P33</f>
        <v>3</v>
      </c>
      <c r="B36" s="27">
        <f t="shared" si="2"/>
        <v>32</v>
      </c>
      <c r="C36" s="27" t="str">
        <f>DBCS(元データ!A33)</f>
        <v>アクアチムクリーム１％</v>
      </c>
      <c r="D36" s="53" t="str">
        <f>元データ!B33</f>
        <v>スズケン</v>
      </c>
      <c r="E36" s="27" t="str">
        <f>DBCS(元データ!C33)</f>
        <v/>
      </c>
      <c r="F36" s="27" t="str">
        <f>DBCS(元データ!D33)</f>
        <v>１０ｇＸ１０</v>
      </c>
      <c r="G36" s="27" t="str">
        <f>元データ!E33</f>
        <v>大塚製薬</v>
      </c>
      <c r="H36" s="27">
        <f>元データ!F33</f>
        <v>20.7</v>
      </c>
      <c r="I36" s="27">
        <f>元データ!G33</f>
        <v>2070</v>
      </c>
      <c r="J36" s="27">
        <f>元データ!H33</f>
        <v>100</v>
      </c>
      <c r="K36" s="27" t="str">
        <f>元データ!I33</f>
        <v>ｇ</v>
      </c>
      <c r="L36" s="27">
        <f>元データ!J33</f>
        <v>1841</v>
      </c>
      <c r="M36" s="27">
        <f>元データ!K33</f>
        <v>18.41</v>
      </c>
      <c r="N36" s="53" t="str">
        <f ca="1">IF(OFFSET(マスタ非採用削除!A$4,統合マスタ!$A36,0)="","",OFFSET(マスタ非採用削除!A$4,統合マスタ!$A36,0))</f>
        <v>ｱｸｱ001</v>
      </c>
      <c r="O36" s="53" t="str">
        <f ca="1">IF(OFFSET(マスタ非採用削除!B$4,統合マスタ!$A36,0)="","",OFFSET(マスタ非採用削除!B$4,統合マスタ!$A36,0))</f>
        <v>ｱｸｱ001</v>
      </c>
      <c r="P36" s="27" t="str">
        <f ca="1">IF(OFFSET(マスタ非採用削除!C$4,統合マスタ!$A36,0)="","",OFFSET(マスタ非採用削除!C$4,統合マスタ!$A36,0))</f>
        <v>アクアチムクリーム１％</v>
      </c>
      <c r="Q36" s="53" t="str">
        <f ca="1">IF(OFFSET(マスタ非採用削除!D$4,統合マスタ!$A36,0)="","",OFFSET(マスタ非採用削除!D$4,統合マスタ!$A36,0))</f>
        <v>ｱｸｱﾁﾑ</v>
      </c>
      <c r="R36" s="27">
        <f ca="1">IF(OR(A36="非採用",A36="処置薬",A36="非採用特別"),0,IF(OFFSET(マスタ非採用削除!E$4,統合マスタ!$A36,0)="","",OFFSET(マスタ非採用削除!E$4,統合マスタ!$A36,0)))</f>
        <v>1</v>
      </c>
      <c r="S36" s="53" t="str">
        <f ca="1">IF(OFFSET(マスタ非採用削除!F$4,統合マスタ!$A36,0)="","",OFFSET(マスタ非採用削除!F$4,統合マスタ!$A36,0))</f>
        <v/>
      </c>
      <c r="T36" s="27">
        <f ca="1">IF(OFFSET(マスタ非採用削除!G$4,統合マスタ!$A36,0)="","",OFFSET(マスタ非採用削除!G$4,統合マスタ!$A36,0))</f>
        <v>20.7</v>
      </c>
      <c r="U36" s="53" t="str">
        <f ca="1">IF(OFFSET(マスタ非採用削除!H$4,統合マスタ!$A36,0)="","",OFFSET(マスタ非採用削除!H$4,統合マスタ!$A36,0))</f>
        <v>ｱｸｱﾁﾑｸﾘｰﾑ1%</v>
      </c>
      <c r="V36" s="27">
        <f ca="1">IF(OFFSET(マスタ非採用削除!I$4,統合マスタ!$A36,0)="","",OFFSET(マスタ非採用削除!I$4,統合マスタ!$A36,0))</f>
        <v>15</v>
      </c>
      <c r="W36" s="27" t="str">
        <f ca="1">IF(OFFSET(マスタ非採用削除!J$4,統合マスタ!$A36,0)="","",OFFSET(マスタ非採用削除!J$4,統合マスタ!$A36,0))</f>
        <v>クリーム</v>
      </c>
      <c r="X36" s="27">
        <f ca="1">IF(OFFSET(マスタ非採用削除!K$4,統合マスタ!$A36,0)="","",OFFSET(マスタ非採用削除!K$4,統合マスタ!$A36,0))</f>
        <v>0</v>
      </c>
      <c r="Y36" s="53" t="str">
        <f ca="1">IF(OFFSET(マスタ非採用削除!L$4,統合マスタ!$A36,0)="","",OFFSET(マスタ非採用削除!L$4,統合マスタ!$A36,0))</f>
        <v/>
      </c>
      <c r="Z36" s="27">
        <f ca="1">IF(OFFSET(マスタ非採用削除!M$4,統合マスタ!$A36,0)="","",OFFSET(マスタ非採用削除!M$4,統合マスタ!$A36,0))</f>
        <v>3</v>
      </c>
      <c r="AA36" s="27" t="str">
        <f t="shared" si="0"/>
        <v/>
      </c>
      <c r="AB36" s="27" t="str">
        <f ca="1">IF(A36="非採用特別","非採用特別",IF(R36=2,"臨時",
IF(COUNTIF(分類!$H$8:$H$15, 統合マスタ!V36)&gt;0, 分類!$G$7,
IF(COUNTIF(分類!$K$8:$K$15, 統合マスタ!V36)&gt;0, 分類!$J$7,
IF(COUNTIF(分類!$N$8:$N$15, 統合マスタ!V36)&gt;0, 分類!$M$7,
IF(COUNTIF(分類!$Q$8:$Q$15, 統合マスタ!V36)&gt;0, 分類!$P$7,
"無し"))))))</f>
        <v>外用</v>
      </c>
      <c r="AC36" s="27">
        <f t="shared" ca="1" si="1"/>
        <v>32</v>
      </c>
      <c r="AD36" s="27" cm="1">
        <f t="array" aca="1" ref="AD36" ca="1">IF(A36="非採用","非採用",OFFSET(
   INDIRECT("'" &amp; AB36 &amp; "'!A4"),
   MATCH(B36, INDIRECT("'" &amp; AB36 &amp; "'!C5:C1000"), 0),
   MATCH("合計", INDIRECT("'" &amp; AB36 &amp; "'!4:4"), 0) - 1
))</f>
        <v>0</v>
      </c>
    </row>
    <row r="37" spans="1:30">
      <c r="A37" s="40">
        <f>元データ!P34</f>
        <v>4</v>
      </c>
      <c r="B37" s="27">
        <f t="shared" si="2"/>
        <v>33</v>
      </c>
      <c r="C37" s="27" t="str">
        <f>DBCS(元データ!A34)</f>
        <v>アクチット輸液　　　　　　　　　　　　　　</v>
      </c>
      <c r="D37" s="53" t="str">
        <f>元データ!B34</f>
        <v>メディセオ</v>
      </c>
      <c r="E37" s="27" t="str">
        <f>DBCS(元データ!C34)</f>
        <v/>
      </c>
      <c r="F37" s="27" t="str">
        <f>DBCS(元データ!D34)</f>
        <v>５００ｍｌｘ２０袋</v>
      </c>
      <c r="G37" s="27" t="str">
        <f>元データ!E34</f>
        <v>扶桑薬品</v>
      </c>
      <c r="H37" s="27">
        <f>元データ!F34</f>
        <v>341</v>
      </c>
      <c r="I37" s="27">
        <f>元データ!G34</f>
        <v>6820</v>
      </c>
      <c r="J37" s="27">
        <f>元データ!H34</f>
        <v>20</v>
      </c>
      <c r="K37" s="27" t="str">
        <f>元データ!I34</f>
        <v>袋</v>
      </c>
      <c r="L37" s="27">
        <f>元データ!J34</f>
        <v>6075</v>
      </c>
      <c r="M37" s="27">
        <f>元データ!K34</f>
        <v>303.75</v>
      </c>
      <c r="N37" s="53" t="str">
        <f ca="1">IF(OFFSET(マスタ非採用削除!A$4,統合マスタ!$A37,0)="","",OFFSET(マスタ非採用削除!A$4,統合マスタ!$A37,0))</f>
        <v>ｱｸﾁ002</v>
      </c>
      <c r="O37" s="53" t="str">
        <f ca="1">IF(OFFSET(マスタ非採用削除!B$4,統合マスタ!$A37,0)="","",OFFSET(マスタ非採用削除!B$4,統合マスタ!$A37,0))</f>
        <v>ｱｸﾁ002</v>
      </c>
      <c r="P37" s="27" t="str">
        <f ca="1">IF(OFFSET(マスタ非採用削除!C$4,統合マスタ!$A37,0)="","",OFFSET(マスタ非採用削除!C$4,統合マスタ!$A37,0))</f>
        <v>アクチット輸液</v>
      </c>
      <c r="Q37" s="53" t="str">
        <f ca="1">IF(OFFSET(マスタ非採用削除!D$4,統合マスタ!$A37,0)="","",OFFSET(マスタ非採用削除!D$4,統合マスタ!$A37,0))</f>
        <v/>
      </c>
      <c r="R37" s="27">
        <f ca="1">IF(OR(A37="非採用",A37="処置薬",A37="非採用特別"),0,IF(OFFSET(マスタ非採用削除!E$4,統合マスタ!$A37,0)="","",OFFSET(マスタ非採用削除!E$4,統合マスタ!$A37,0)))</f>
        <v>1</v>
      </c>
      <c r="S37" s="53" t="str">
        <f ca="1">IF(OFFSET(マスタ非採用削除!F$4,統合マスタ!$A37,0)="","",OFFSET(マスタ非採用削除!F$4,統合マスタ!$A37,0))</f>
        <v/>
      </c>
      <c r="T37" s="27">
        <f ca="1">IF(OFFSET(マスタ非採用削除!G$4,統合マスタ!$A37,0)="","",OFFSET(マスタ非採用削除!G$4,統合マスタ!$A37,0))</f>
        <v>341</v>
      </c>
      <c r="U37" s="53" t="str">
        <f ca="1">IF(OFFSET(マスタ非採用削除!H$4,統合マスタ!$A37,0)="","",OFFSET(マスタ非採用削除!H$4,統合マスタ!$A37,0))</f>
        <v>ｱｸﾁﾂﾄﾕｴｷ</v>
      </c>
      <c r="V37" s="27">
        <f ca="1">IF(OFFSET(マスタ非採用削除!I$4,統合マスタ!$A37,0)="","",OFFSET(マスタ非採用削除!I$4,統合マスタ!$A37,0))</f>
        <v>25</v>
      </c>
      <c r="W37" s="27" t="str">
        <f ca="1">IF(OFFSET(マスタ非採用削除!J$4,統合マスタ!$A37,0)="","",OFFSET(マスタ非採用削除!J$4,統合マスタ!$A37,0))</f>
        <v>注射剤</v>
      </c>
      <c r="X37" s="27">
        <f ca="1">IF(OFFSET(マスタ非採用削除!K$4,統合マスタ!$A37,0)="","",OFFSET(マスタ非採用削除!K$4,統合マスタ!$A37,0))</f>
        <v>0</v>
      </c>
      <c r="Y37" s="53" t="str">
        <f ca="1">IF(OFFSET(マスタ非採用削除!L$4,統合マスタ!$A37,0)="","",OFFSET(マスタ非採用削除!L$4,統合マスタ!$A37,0))</f>
        <v/>
      </c>
      <c r="Z37" s="27">
        <f ca="1">IF(OFFSET(マスタ非採用削除!M$4,統合マスタ!$A37,0)="","",OFFSET(マスタ非採用削除!M$4,統合マスタ!$A37,0))</f>
        <v>10</v>
      </c>
      <c r="AA37" s="27" t="str">
        <f t="shared" si="0"/>
        <v/>
      </c>
      <c r="AB37" s="27" t="str">
        <f ca="1">IF(A37="非採用特別","非採用特別",IF(R37=2,"臨時",
IF(COUNTIF(分類!$H$8:$H$15, 統合マスタ!V37)&gt;0, 分類!$G$7,
IF(COUNTIF(分類!$K$8:$K$15, 統合マスタ!V37)&gt;0, 分類!$J$7,
IF(COUNTIF(分類!$N$8:$N$15, 統合マスタ!V37)&gt;0, 分類!$M$7,
IF(COUNTIF(分類!$Q$8:$Q$15, 統合マスタ!V37)&gt;0, 分類!$P$7,
"無し"))))))</f>
        <v>注射</v>
      </c>
      <c r="AC37" s="27">
        <f t="shared" ca="1" si="1"/>
        <v>33</v>
      </c>
      <c r="AD37" s="27" cm="1">
        <f t="array" aca="1" ref="AD37" ca="1">IF(A37="非採用","非採用",OFFSET(
   INDIRECT("'" &amp; AB37 &amp; "'!A4"),
   MATCH(B37, INDIRECT("'" &amp; AB37 &amp; "'!C5:C1000"), 0),
   MATCH("合計", INDIRECT("'" &amp; AB37 &amp; "'!4:4"), 0) - 1
))</f>
        <v>0</v>
      </c>
    </row>
    <row r="38" spans="1:30">
      <c r="A38" s="40">
        <f>元データ!P35</f>
        <v>5</v>
      </c>
      <c r="B38" s="27">
        <f t="shared" si="2"/>
        <v>34</v>
      </c>
      <c r="C38" s="27" t="str">
        <f>DBCS(元データ!A35)</f>
        <v>アクトシン軟膏３％</v>
      </c>
      <c r="D38" s="53" t="str">
        <f>元データ!B35</f>
        <v>アルフレッサ</v>
      </c>
      <c r="E38" s="27" t="str">
        <f>DBCS(元データ!C35)</f>
        <v/>
      </c>
      <c r="F38" s="27" t="str">
        <f>DBCS(元データ!D35)</f>
        <v>３０ｇ</v>
      </c>
      <c r="G38" s="27" t="str">
        <f>元データ!E35</f>
        <v>マルホ</v>
      </c>
      <c r="H38" s="27">
        <f>元データ!F35</f>
        <v>50</v>
      </c>
      <c r="I38" s="27">
        <f>元データ!G35</f>
        <v>1500</v>
      </c>
      <c r="J38" s="27">
        <f>元データ!H35</f>
        <v>30</v>
      </c>
      <c r="K38" s="27" t="str">
        <f>元データ!I35</f>
        <v>g</v>
      </c>
      <c r="L38" s="27">
        <f>元データ!J35</f>
        <v>1251</v>
      </c>
      <c r="M38" s="27">
        <f>元データ!K35</f>
        <v>41.7</v>
      </c>
      <c r="N38" s="53" t="str">
        <f ca="1">IF(OFFSET(マスタ非採用削除!A$4,統合マスタ!$A38,0)="","",OFFSET(マスタ非採用削除!A$4,統合マスタ!$A38,0))</f>
        <v>ｱｸﾄ001</v>
      </c>
      <c r="O38" s="53" t="str">
        <f ca="1">IF(OFFSET(マスタ非採用削除!B$4,統合マスタ!$A38,0)="","",OFFSET(マスタ非採用削除!B$4,統合マスタ!$A38,0))</f>
        <v>ｱｸﾄ001</v>
      </c>
      <c r="P38" s="27" t="str">
        <f ca="1">IF(OFFSET(マスタ非採用削除!C$4,統合マスタ!$A38,0)="","",OFFSET(マスタ非採用削除!C$4,統合マスタ!$A38,0))</f>
        <v>アクトシン軟膏３％</v>
      </c>
      <c r="Q38" s="53" t="str">
        <f ca="1">IF(OFFSET(マスタ非採用削除!D$4,統合マスタ!$A38,0)="","",OFFSET(マスタ非採用削除!D$4,統合マスタ!$A38,0))</f>
        <v>ｱｸﾄｼﾝ</v>
      </c>
      <c r="R38" s="27">
        <f ca="1">IF(OR(A38="非採用",A38="処置薬",A38="非採用特別"),0,IF(OFFSET(マスタ非採用削除!E$4,統合マスタ!$A38,0)="","",OFFSET(マスタ非採用削除!E$4,統合マスタ!$A38,0)))</f>
        <v>1</v>
      </c>
      <c r="S38" s="53" t="str">
        <f ca="1">IF(OFFSET(マスタ非採用削除!F$4,統合マスタ!$A38,0)="","",OFFSET(マスタ非採用削除!F$4,統合マスタ!$A38,0))</f>
        <v/>
      </c>
      <c r="T38" s="27">
        <f ca="1">IF(OFFSET(マスタ非採用削除!G$4,統合マスタ!$A38,0)="","",OFFSET(マスタ非採用削除!G$4,統合マスタ!$A38,0))</f>
        <v>50</v>
      </c>
      <c r="U38" s="53" t="str">
        <f ca="1">IF(OFFSET(マスタ非採用削除!H$4,統合マスタ!$A38,0)="","",OFFSET(マスタ非採用削除!H$4,統合マスタ!$A38,0))</f>
        <v>ｱｸﾄｼﾝﾅﾝｺｳ3%</v>
      </c>
      <c r="V38" s="27">
        <f ca="1">IF(OFFSET(マスタ非採用削除!I$4,統合マスタ!$A38,0)="","",OFFSET(マスタ非採用削除!I$4,統合マスタ!$A38,0))</f>
        <v>14</v>
      </c>
      <c r="W38" s="27" t="str">
        <f ca="1">IF(OFFSET(マスタ非採用削除!J$4,統合マスタ!$A38,0)="","",OFFSET(マスタ非採用削除!J$4,統合マスタ!$A38,0))</f>
        <v>軟膏</v>
      </c>
      <c r="X38" s="27">
        <f ca="1">IF(OFFSET(マスタ非採用削除!K$4,統合マスタ!$A38,0)="","",OFFSET(マスタ非採用削除!K$4,統合マスタ!$A38,0))</f>
        <v>0</v>
      </c>
      <c r="Y38" s="53" t="str">
        <f ca="1">IF(OFFSET(マスタ非採用削除!L$4,統合マスタ!$A38,0)="","",OFFSET(マスタ非採用削除!L$4,統合マスタ!$A38,0))</f>
        <v/>
      </c>
      <c r="Z38" s="27">
        <f ca="1">IF(OFFSET(マスタ非採用削除!M$4,統合マスタ!$A38,0)="","",OFFSET(マスタ非採用削除!M$4,統合マスタ!$A38,0))</f>
        <v>15</v>
      </c>
      <c r="AA38" s="27" t="str">
        <f t="shared" si="0"/>
        <v/>
      </c>
      <c r="AB38" s="27" t="str">
        <f ca="1">IF(A38="非採用特別","非採用特別",IF(R38=2,"臨時",
IF(COUNTIF(分類!$H$8:$H$15, 統合マスタ!V38)&gt;0, 分類!$G$7,
IF(COUNTIF(分類!$K$8:$K$15, 統合マスタ!V38)&gt;0, 分類!$J$7,
IF(COUNTIF(分類!$N$8:$N$15, 統合マスタ!V38)&gt;0, 分類!$M$7,
IF(COUNTIF(分類!$Q$8:$Q$15, 統合マスタ!V38)&gt;0, 分類!$P$7,
"無し"))))))</f>
        <v>外用</v>
      </c>
      <c r="AC38" s="27">
        <f t="shared" ca="1" si="1"/>
        <v>34</v>
      </c>
      <c r="AD38" s="27" cm="1">
        <f t="array" aca="1" ref="AD38" ca="1">IF(A38="非採用","非採用",OFFSET(
   INDIRECT("'" &amp; AB38 &amp; "'!A4"),
   MATCH(B38, INDIRECT("'" &amp; AB38 &amp; "'!C5:C1000"), 0),
   MATCH("合計", INDIRECT("'" &amp; AB38 &amp; "'!4:4"), 0) - 1
))</f>
        <v>0</v>
      </c>
    </row>
    <row r="39" spans="1:30">
      <c r="A39" s="40">
        <f>元データ!P36</f>
        <v>6</v>
      </c>
      <c r="B39" s="27">
        <f t="shared" si="2"/>
        <v>35</v>
      </c>
      <c r="C39" s="27" t="str">
        <f>DBCS(元データ!A36)</f>
        <v>アザルフィジンＥＮ錠５００ｍｇ</v>
      </c>
      <c r="D39" s="53" t="str">
        <f>元データ!B36</f>
        <v>KSK</v>
      </c>
      <c r="E39" s="27" t="str">
        <f>DBCS(元データ!C36)</f>
        <v>ＰＴＰ</v>
      </c>
      <c r="F39" s="27" t="str">
        <f>DBCS(元データ!D36)</f>
        <v>１００Ｔ</v>
      </c>
      <c r="G39" s="27" t="str">
        <f>元データ!E36</f>
        <v>ファイザー</v>
      </c>
      <c r="H39" s="27">
        <f>元データ!F36</f>
        <v>25.9</v>
      </c>
      <c r="I39" s="27">
        <f>元データ!G36</f>
        <v>2590</v>
      </c>
      <c r="J39" s="27">
        <f>元データ!H36</f>
        <v>100</v>
      </c>
      <c r="K39" s="27" t="str">
        <f>元データ!I36</f>
        <v>錠</v>
      </c>
      <c r="L39" s="27">
        <f>元データ!J36</f>
        <v>2308</v>
      </c>
      <c r="M39" s="27">
        <f>元データ!K36</f>
        <v>23.08</v>
      </c>
      <c r="N39" s="53" t="str">
        <f ca="1">IF(OFFSET(マスタ非採用削除!A$4,統合マスタ!$A39,0)="","",OFFSET(マスタ非採用削除!A$4,統合マスタ!$A39,0))</f>
        <v>ｱｻﾙ001</v>
      </c>
      <c r="O39" s="53" t="str">
        <f ca="1">IF(OFFSET(マスタ非採用削除!B$4,統合マスタ!$A39,0)="","",OFFSET(マスタ非採用削除!B$4,統合マスタ!$A39,0))</f>
        <v>ｱｻﾙ001</v>
      </c>
      <c r="P39" s="27" t="str">
        <f ca="1">IF(OFFSET(マスタ非採用削除!C$4,統合マスタ!$A39,0)="","",OFFSET(マスタ非採用削除!C$4,統合マスタ!$A39,0))</f>
        <v>アザルフィジンＥＮ錠５００ｍｇ</v>
      </c>
      <c r="Q39" s="53" t="str">
        <f ca="1">IF(OFFSET(マスタ非採用削除!D$4,統合マスタ!$A39,0)="","",OFFSET(マスタ非採用削除!D$4,統合マスタ!$A39,0))</f>
        <v>ｱｻﾞﾙ1</v>
      </c>
      <c r="R39" s="27">
        <f ca="1">IF(OR(A39="非採用",A39="処置薬",A39="非採用特別"),0,IF(OFFSET(マスタ非採用削除!E$4,統合マスタ!$A39,0)="","",OFFSET(マスタ非採用削除!E$4,統合マスタ!$A39,0)))</f>
        <v>2</v>
      </c>
      <c r="S39" s="53" t="str">
        <f ca="1">IF(OFFSET(マスタ非採用削除!F$4,統合マスタ!$A39,0)="","",OFFSET(マスタ非採用削除!F$4,統合マスタ!$A39,0))</f>
        <v/>
      </c>
      <c r="T39" s="27">
        <f ca="1">IF(OFFSET(マスタ非採用削除!G$4,統合マスタ!$A39,0)="","",OFFSET(マスタ非採用削除!G$4,統合マスタ!$A39,0))</f>
        <v>25.9</v>
      </c>
      <c r="U39" s="53" t="str">
        <f ca="1">IF(OFFSET(マスタ非採用削除!H$4,統合マスタ!$A39,0)="","",OFFSET(マスタ非採用削除!H$4,統合マスタ!$A39,0))</f>
        <v>ｱｻﾞﾙﾌｨｼﾞﾝENｼﾞｮｳ500mg</v>
      </c>
      <c r="V39" s="27">
        <f ca="1">IF(OFFSET(マスタ非採用削除!I$4,統合マスタ!$A39,0)="","",OFFSET(マスタ非採用削除!I$4,統合マスタ!$A39,0))</f>
        <v>1</v>
      </c>
      <c r="W39" s="27" t="str">
        <f ca="1">IF(OFFSET(マスタ非採用削除!J$4,統合マスタ!$A39,0)="","",OFFSET(マスタ非採用削除!J$4,統合マスタ!$A39,0))</f>
        <v>錠剤</v>
      </c>
      <c r="X39" s="27">
        <f ca="1">IF(OFFSET(マスタ非採用削除!K$4,統合マスタ!$A39,0)="","",OFFSET(マスタ非採用削除!K$4,統合マスタ!$A39,0))</f>
        <v>0</v>
      </c>
      <c r="Y39" s="53" t="str">
        <f ca="1">IF(OFFSET(マスタ非採用削除!L$4,統合マスタ!$A39,0)="","",OFFSET(マスタ非採用削除!L$4,統合マスタ!$A39,0))</f>
        <v/>
      </c>
      <c r="Z39" s="27">
        <f ca="1">IF(OFFSET(マスタ非採用削除!M$4,統合マスタ!$A39,0)="","",OFFSET(マスタ非採用削除!M$4,統合マスタ!$A39,0))</f>
        <v>3</v>
      </c>
      <c r="AA39" s="27" t="str">
        <f t="shared" si="0"/>
        <v/>
      </c>
      <c r="AB39" s="27" t="str">
        <f ca="1">IF(A39="非採用特別","非採用特別",IF(R39=2,"臨時",
IF(COUNTIF(分類!$H$8:$H$15, 統合マスタ!V39)&gt;0, 分類!$G$7,
IF(COUNTIF(分類!$K$8:$K$15, 統合マスタ!V39)&gt;0, 分類!$J$7,
IF(COUNTIF(分類!$N$8:$N$15, 統合マスタ!V39)&gt;0, 分類!$M$7,
IF(COUNTIF(分類!$Q$8:$Q$15, 統合マスタ!V39)&gt;0, 分類!$P$7,
"無し"))))))</f>
        <v>臨時</v>
      </c>
      <c r="AC39" s="27">
        <f t="shared" ca="1" si="1"/>
        <v>35</v>
      </c>
      <c r="AD39" s="27" cm="1">
        <f t="array" aca="1" ref="AD39" ca="1">IF(A39="非採用","非採用",OFFSET(
   INDIRECT("'" &amp; AB39 &amp; "'!A4"),
   MATCH(B39, INDIRECT("'" &amp; AB39 &amp; "'!C5:C1000"), 0),
   MATCH("合計", INDIRECT("'" &amp; AB39 &amp; "'!4:4"), 0) - 1
))</f>
        <v>0</v>
      </c>
    </row>
    <row r="40" spans="1:30">
      <c r="A40" s="40">
        <f>元データ!P37</f>
        <v>7</v>
      </c>
      <c r="B40" s="27">
        <f t="shared" si="2"/>
        <v>36</v>
      </c>
      <c r="C40" s="27" t="str">
        <f>DBCS(元データ!A37)</f>
        <v>アシクロビル点滴静注用２５０ｍｇ「サワイ」</v>
      </c>
      <c r="D40" s="53" t="str">
        <f>元データ!B37</f>
        <v/>
      </c>
      <c r="E40" s="27" t="str">
        <f>DBCS(元データ!C37)</f>
        <v/>
      </c>
      <c r="F40" s="27" t="str">
        <f>DBCS(元データ!D37)</f>
        <v>１０Ｖ</v>
      </c>
      <c r="G40" s="27" t="str">
        <f>元データ!E37</f>
        <v>沢井製薬</v>
      </c>
      <c r="H40" s="27">
        <f>元データ!F37</f>
        <v>368</v>
      </c>
      <c r="I40" s="27">
        <f>元データ!G37</f>
        <v>3680</v>
      </c>
      <c r="J40" s="27">
        <f>元データ!H37</f>
        <v>10</v>
      </c>
      <c r="K40" s="27" t="str">
        <f>元データ!I37</f>
        <v>V</v>
      </c>
      <c r="L40" s="27">
        <f>元データ!J37</f>
        <v>3238</v>
      </c>
      <c r="M40" s="27">
        <f>元データ!K37</f>
        <v>323.8</v>
      </c>
      <c r="N40" s="53" t="str">
        <f ca="1">IF(OFFSET(マスタ非採用削除!A$4,統合マスタ!$A40,0)="","",OFFSET(マスタ非採用削除!A$4,統合マスタ!$A40,0))</f>
        <v>ｱｼｸ001</v>
      </c>
      <c r="O40" s="53" t="str">
        <f ca="1">IF(OFFSET(マスタ非採用削除!B$4,統合マスタ!$A40,0)="","",OFFSET(マスタ非採用削除!B$4,統合マスタ!$A40,0))</f>
        <v>ｱｼｸ001</v>
      </c>
      <c r="P40" s="27" t="str">
        <f ca="1">IF(OFFSET(マスタ非採用削除!C$4,統合マスタ!$A40,0)="","",OFFSET(マスタ非採用削除!C$4,統合マスタ!$A40,0))</f>
        <v>アシクロビル点滴静注用２５０ｍｇ「サワイ」</v>
      </c>
      <c r="Q40" s="53" t="str">
        <f ca="1">IF(OFFSET(マスタ非採用削除!D$4,統合マスタ!$A40,0)="","",OFFSET(マスタ非採用削除!D$4,統合マスタ!$A40,0))</f>
        <v>ｱｼｸﾛ</v>
      </c>
      <c r="R40" s="27">
        <f ca="1">IF(OR(A40="非採用",A40="処置薬",A40="非採用特別"),0,IF(OFFSET(マスタ非採用削除!E$4,統合マスタ!$A40,0)="","",OFFSET(マスタ非採用削除!E$4,統合マスタ!$A40,0)))</f>
        <v>2</v>
      </c>
      <c r="S40" s="53" t="str">
        <f ca="1">IF(OFFSET(マスタ非採用削除!F$4,統合マスタ!$A40,0)="","",OFFSET(マスタ非採用削除!F$4,統合マスタ!$A40,0))</f>
        <v/>
      </c>
      <c r="T40" s="27">
        <f ca="1">IF(OFFSET(マスタ非採用削除!G$4,統合マスタ!$A40,0)="","",OFFSET(マスタ非採用削除!G$4,統合マスタ!$A40,0))</f>
        <v>368</v>
      </c>
      <c r="U40" s="53" t="str">
        <f ca="1">IF(OFFSET(マスタ非採用削除!H$4,統合マスタ!$A40,0)="","",OFFSET(マスタ非採用削除!H$4,統合マスタ!$A40,0))</f>
        <v>ｱｼｸﾛﾋﾞﾙﾃﾝﾃｷｼﾞｮｳﾁｭｳﾖｳ250mg｢ｻﾜｲ｣</v>
      </c>
      <c r="V40" s="27">
        <f ca="1">IF(OFFSET(マスタ非採用削除!I$4,統合マスタ!$A40,0)="","",OFFSET(マスタ非採用削除!I$4,統合マスタ!$A40,0))</f>
        <v>25</v>
      </c>
      <c r="W40" s="27" t="str">
        <f ca="1">IF(OFFSET(マスタ非採用削除!J$4,統合マスタ!$A40,0)="","",OFFSET(マスタ非採用削除!J$4,統合マスタ!$A40,0))</f>
        <v>注射剤</v>
      </c>
      <c r="X40" s="27">
        <f ca="1">IF(OFFSET(マスタ非採用削除!K$4,統合マスタ!$A40,0)="","",OFFSET(マスタ非採用削除!K$4,統合マスタ!$A40,0))</f>
        <v>0</v>
      </c>
      <c r="Y40" s="53" t="str">
        <f ca="1">IF(OFFSET(マスタ非採用削除!L$4,統合マスタ!$A40,0)="","",OFFSET(マスタ非採用削除!L$4,統合マスタ!$A40,0))</f>
        <v/>
      </c>
      <c r="Z40" s="27">
        <f ca="1">IF(OFFSET(マスタ非採用削除!M$4,統合マスタ!$A40,0)="","",OFFSET(マスタ非採用削除!M$4,統合マスタ!$A40,0))</f>
        <v>9</v>
      </c>
      <c r="AA40" s="27" t="str">
        <f t="shared" si="0"/>
        <v/>
      </c>
      <c r="AB40" s="27" t="str">
        <f ca="1">IF(A40="非採用特別","非採用特別",IF(R40=2,"臨時",
IF(COUNTIF(分類!$H$8:$H$15, 統合マスタ!V40)&gt;0, 分類!$G$7,
IF(COUNTIF(分類!$K$8:$K$15, 統合マスタ!V40)&gt;0, 分類!$J$7,
IF(COUNTIF(分類!$N$8:$N$15, 統合マスタ!V40)&gt;0, 分類!$M$7,
IF(COUNTIF(分類!$Q$8:$Q$15, 統合マスタ!V40)&gt;0, 分類!$P$7,
"無し"))))))</f>
        <v>臨時</v>
      </c>
      <c r="AC40" s="27">
        <f t="shared" ca="1" si="1"/>
        <v>36</v>
      </c>
      <c r="AD40" s="27" cm="1">
        <f t="array" aca="1" ref="AD40" ca="1">IF(A40="非採用","非採用",OFFSET(
   INDIRECT("'" &amp; AB40 &amp; "'!A4"),
   MATCH(B40, INDIRECT("'" &amp; AB40 &amp; "'!C5:C1000"), 0),
   MATCH("合計", INDIRECT("'" &amp; AB40 &amp; "'!4:4"), 0) - 1
))</f>
        <v>0</v>
      </c>
    </row>
    <row r="41" spans="1:30">
      <c r="A41" s="40">
        <f>元データ!P38</f>
        <v>8</v>
      </c>
      <c r="B41" s="27">
        <f t="shared" si="2"/>
        <v>37</v>
      </c>
      <c r="C41" s="27" t="str">
        <f>DBCS(元データ!A38)</f>
        <v>アジスロマイシン錠２５０ｍｇ「トーワ」</v>
      </c>
      <c r="D41" s="53" t="str">
        <f>元データ!B38</f>
        <v/>
      </c>
      <c r="E41" s="27" t="str">
        <f>DBCS(元データ!C38)</f>
        <v>ＰＴＰ</v>
      </c>
      <c r="F41" s="27" t="str">
        <f>DBCS(元データ!D38)</f>
        <v>６０Ｔ</v>
      </c>
      <c r="G41" s="27" t="str">
        <f>元データ!E38</f>
        <v>東和薬品</v>
      </c>
      <c r="H41" s="27">
        <f>元データ!F38</f>
        <v>60.7</v>
      </c>
      <c r="I41" s="27">
        <f>元データ!G38</f>
        <v>3642</v>
      </c>
      <c r="J41" s="27">
        <f>元データ!H38</f>
        <v>60</v>
      </c>
      <c r="K41" s="27" t="str">
        <f>元データ!I38</f>
        <v>錠</v>
      </c>
      <c r="L41" s="27">
        <f>元データ!J38</f>
        <v>2952</v>
      </c>
      <c r="M41" s="27">
        <f>元データ!K38</f>
        <v>49.2</v>
      </c>
      <c r="N41" s="53" t="str">
        <f ca="1">IF(OFFSET(マスタ非採用削除!A$4,統合マスタ!$A41,0)="","",OFFSET(マスタ非採用削除!A$4,統合マスタ!$A41,0))</f>
        <v>ｱｼｽ001</v>
      </c>
      <c r="O41" s="53" t="str">
        <f ca="1">IF(OFFSET(マスタ非採用削除!B$4,統合マスタ!$A41,0)="","",OFFSET(マスタ非採用削除!B$4,統合マスタ!$A41,0))</f>
        <v>ｱｼｽ001</v>
      </c>
      <c r="P41" s="27" t="str">
        <f ca="1">IF(OFFSET(マスタ非採用削除!C$4,統合マスタ!$A41,0)="","",OFFSET(マスタ非採用削除!C$4,統合マスタ!$A41,0))</f>
        <v>アジスロマイシン錠２５０ｍｇ「トーワ」</v>
      </c>
      <c r="Q41" s="53" t="str">
        <f ca="1">IF(OFFSET(マスタ非採用削除!D$4,統合マスタ!$A41,0)="","",OFFSET(マスタ非採用削除!D$4,統合マスタ!$A41,0))</f>
        <v>ｱｼﾞｽ</v>
      </c>
      <c r="R41" s="27">
        <f ca="1">IF(OR(A41="非採用",A41="処置薬",A41="非採用特別"),0,IF(OFFSET(マスタ非採用削除!E$4,統合マスタ!$A41,0)="","",OFFSET(マスタ非採用削除!E$4,統合マスタ!$A41,0)))</f>
        <v>1</v>
      </c>
      <c r="S41" s="53" t="str">
        <f ca="1">IF(OFFSET(マスタ非採用削除!F$4,統合マスタ!$A41,0)="","",OFFSET(マスタ非採用削除!F$4,統合マスタ!$A41,0))</f>
        <v/>
      </c>
      <c r="T41" s="27">
        <f ca="1">IF(OFFSET(マスタ非採用削除!G$4,統合マスタ!$A41,0)="","",OFFSET(マスタ非採用削除!G$4,統合マスタ!$A41,0))</f>
        <v>60.7</v>
      </c>
      <c r="U41" s="53" t="str">
        <f ca="1">IF(OFFSET(マスタ非採用削除!H$4,統合マスタ!$A41,0)="","",OFFSET(マスタ非採用削除!H$4,統合マスタ!$A41,0))</f>
        <v>ｱｼﾞｽﾛﾏｲｼﾝｼﾞｮｳ250mg｢ﾄｰﾜ｣</v>
      </c>
      <c r="V41" s="27">
        <f ca="1">IF(OFFSET(マスタ非採用削除!I$4,統合マスタ!$A41,0)="","",OFFSET(マスタ非採用削除!I$4,統合マスタ!$A41,0))</f>
        <v>1</v>
      </c>
      <c r="W41" s="27" t="str">
        <f ca="1">IF(OFFSET(マスタ非採用削除!J$4,統合マスタ!$A41,0)="","",OFFSET(マスタ非採用削除!J$4,統合マスタ!$A41,0))</f>
        <v>錠剤</v>
      </c>
      <c r="X41" s="27">
        <f ca="1">IF(OFFSET(マスタ非採用削除!K$4,統合マスタ!$A41,0)="","",OFFSET(マスタ非採用削除!K$4,統合マスタ!$A41,0))</f>
        <v>0</v>
      </c>
      <c r="Y41" s="53" t="str">
        <f ca="1">IF(OFFSET(マスタ非採用削除!L$4,統合マスタ!$A41,0)="","",OFFSET(マスタ非採用削除!L$4,統合マスタ!$A41,0))</f>
        <v/>
      </c>
      <c r="Z41" s="27">
        <f ca="1">IF(OFFSET(マスタ非採用削除!M$4,統合マスタ!$A41,0)="","",OFFSET(マスタ非採用削除!M$4,統合マスタ!$A41,0))</f>
        <v>1</v>
      </c>
      <c r="AA41" s="27" t="str">
        <f t="shared" si="0"/>
        <v/>
      </c>
      <c r="AB41" s="27" t="str">
        <f ca="1">IF(A41="非採用特別","非採用特別",IF(R41=2,"臨時",
IF(COUNTIF(分類!$H$8:$H$15, 統合マスタ!V41)&gt;0, 分類!$G$7,
IF(COUNTIF(分類!$K$8:$K$15, 統合マスタ!V41)&gt;0, 分類!$J$7,
IF(COUNTIF(分類!$N$8:$N$15, 統合マスタ!V41)&gt;0, 分類!$M$7,
IF(COUNTIF(分類!$Q$8:$Q$15, 統合マスタ!V41)&gt;0, 分類!$P$7,
"無し"))))))</f>
        <v>錠剤</v>
      </c>
      <c r="AC41" s="27">
        <f t="shared" ca="1" si="1"/>
        <v>37</v>
      </c>
      <c r="AD41" s="27" cm="1">
        <f t="array" aca="1" ref="AD41" ca="1">IF(A41="非採用","非採用",OFFSET(
   INDIRECT("'" &amp; AB41 &amp; "'!A4"),
   MATCH(B41, INDIRECT("'" &amp; AB41 &amp; "'!C5:C1000"), 0),
   MATCH("合計", INDIRECT("'" &amp; AB41 &amp; "'!4:4"), 0) - 1
))</f>
        <v>0</v>
      </c>
    </row>
    <row r="42" spans="1:30">
      <c r="A42" s="40">
        <f>元データ!P39</f>
        <v>9</v>
      </c>
      <c r="B42" s="27">
        <f t="shared" si="2"/>
        <v>38</v>
      </c>
      <c r="C42" s="27" t="str">
        <f>DBCS(元データ!A39)</f>
        <v>アジルサルタンＯＤ錠２０ｍｇ「サワイ」</v>
      </c>
      <c r="D42" s="53" t="str">
        <f>元データ!B39</f>
        <v>アルフレッサ</v>
      </c>
      <c r="E42" s="27" t="str">
        <f>DBCS(元データ!C39)</f>
        <v>ＰＴＰ</v>
      </c>
      <c r="F42" s="27" t="str">
        <f>DBCS(元データ!D39)</f>
        <v>１００Ｔ</v>
      </c>
      <c r="G42" s="27" t="str">
        <f>元データ!E39</f>
        <v>沢井製薬</v>
      </c>
      <c r="H42" s="27">
        <f>元データ!F39</f>
        <v>27.4</v>
      </c>
      <c r="I42" s="27">
        <f>元データ!G39</f>
        <v>2740</v>
      </c>
      <c r="J42" s="27">
        <f>元データ!H39</f>
        <v>100</v>
      </c>
      <c r="K42" s="27" t="str">
        <f>元データ!I39</f>
        <v>錠</v>
      </c>
      <c r="L42" s="27">
        <f>元データ!J39</f>
        <v>2082</v>
      </c>
      <c r="M42" s="27">
        <f>元データ!K39</f>
        <v>20.82</v>
      </c>
      <c r="N42" s="53" t="str">
        <f ca="1">IF(OFFSET(マスタ非採用削除!A$4,統合マスタ!$A42,0)="","",OFFSET(マスタ非採用削除!A$4,統合マスタ!$A42,0))</f>
        <v>ｱｼﾙ003</v>
      </c>
      <c r="O42" s="53" t="str">
        <f ca="1">IF(OFFSET(マスタ非採用削除!B$4,統合マスタ!$A42,0)="","",OFFSET(マスタ非採用削除!B$4,統合マスタ!$A42,0))</f>
        <v>ｱｼﾙ003</v>
      </c>
      <c r="P42" s="27" t="str">
        <f ca="1">IF(OFFSET(マスタ非採用削除!C$4,統合マスタ!$A42,0)="","",OFFSET(マスタ非採用削除!C$4,統合マスタ!$A42,0))</f>
        <v>アジルサルタンＯＤ錠２０ｍｇ「サワイ」</v>
      </c>
      <c r="Q42" s="53" t="str">
        <f ca="1">IF(OFFSET(マスタ非採用削除!D$4,統合マスタ!$A42,0)="","",OFFSET(マスタ非採用削除!D$4,統合マスタ!$A42,0))</f>
        <v/>
      </c>
      <c r="R42" s="27">
        <f ca="1">IF(OR(A42="非採用",A42="処置薬",A42="非採用特別"),0,IF(OFFSET(マスタ非採用削除!E$4,統合マスタ!$A42,0)="","",OFFSET(マスタ非採用削除!E$4,統合マスタ!$A42,0)))</f>
        <v>1</v>
      </c>
      <c r="S42" s="53" t="str">
        <f ca="1">IF(OFFSET(マスタ非採用削除!F$4,統合マスタ!$A42,0)="","",OFFSET(マスタ非採用削除!F$4,統合マスタ!$A42,0))</f>
        <v/>
      </c>
      <c r="T42" s="27">
        <f ca="1">IF(OFFSET(マスタ非採用削除!G$4,統合マスタ!$A42,0)="","",OFFSET(マスタ非採用削除!G$4,統合マスタ!$A42,0))</f>
        <v>27.4</v>
      </c>
      <c r="U42" s="53" t="str">
        <f ca="1">IF(OFFSET(マスタ非採用削除!H$4,統合マスタ!$A42,0)="","",OFFSET(マスタ非採用削除!H$4,統合マスタ!$A42,0))</f>
        <v>ｱｼﾞﾙｻﾙﾀﾝODｼﾞﾖｳ20MGｻﾜｲ</v>
      </c>
      <c r="V42" s="27">
        <f ca="1">IF(OFFSET(マスタ非採用削除!I$4,統合マスタ!$A42,0)="","",OFFSET(マスタ非採用削除!I$4,統合マスタ!$A42,0))</f>
        <v>1</v>
      </c>
      <c r="W42" s="27" t="str">
        <f ca="1">IF(OFFSET(マスタ非採用削除!J$4,統合マスタ!$A42,0)="","",OFFSET(マスタ非採用削除!J$4,統合マスタ!$A42,0))</f>
        <v>錠剤</v>
      </c>
      <c r="X42" s="27">
        <f ca="1">IF(OFFSET(マスタ非採用削除!K$4,統合マスタ!$A42,0)="","",OFFSET(マスタ非採用削除!K$4,統合マスタ!$A42,0))</f>
        <v>0</v>
      </c>
      <c r="Y42" s="53" t="str">
        <f ca="1">IF(OFFSET(マスタ非採用削除!L$4,統合マスタ!$A42,0)="","",OFFSET(マスタ非採用削除!L$4,統合マスタ!$A42,0))</f>
        <v/>
      </c>
      <c r="Z42" s="27">
        <f ca="1">IF(OFFSET(マスタ非採用削除!M$4,統合マスタ!$A42,0)="","",OFFSET(マスタ非採用削除!M$4,統合マスタ!$A42,0))</f>
        <v>25</v>
      </c>
      <c r="AA42" s="27" t="str">
        <f t="shared" si="0"/>
        <v/>
      </c>
      <c r="AB42" s="27" t="str">
        <f ca="1">IF(A42="非採用特別","非採用特別",IF(R42=2,"臨時",
IF(COUNTIF(分類!$H$8:$H$15, 統合マスタ!V42)&gt;0, 分類!$G$7,
IF(COUNTIF(分類!$K$8:$K$15, 統合マスタ!V42)&gt;0, 分類!$J$7,
IF(COUNTIF(分類!$N$8:$N$15, 統合マスタ!V42)&gt;0, 分類!$M$7,
IF(COUNTIF(分類!$Q$8:$Q$15, 統合マスタ!V42)&gt;0, 分類!$P$7,
"無し"))))))</f>
        <v>錠剤</v>
      </c>
      <c r="AC42" s="27">
        <f t="shared" ca="1" si="1"/>
        <v>38</v>
      </c>
      <c r="AD42" s="27" cm="1">
        <f t="array" aca="1" ref="AD42" ca="1">IF(A42="非採用","非採用",OFFSET(
   INDIRECT("'" &amp; AB42 &amp; "'!A4"),
   MATCH(B42, INDIRECT("'" &amp; AB42 &amp; "'!C5:C1000"), 0),
   MATCH("合計", INDIRECT("'" &amp; AB42 &amp; "'!4:4"), 0) - 1
))</f>
        <v>0</v>
      </c>
    </row>
    <row r="43" spans="1:30">
      <c r="A43" s="40">
        <f>元データ!P40</f>
        <v>9</v>
      </c>
      <c r="B43" s="27">
        <f t="shared" si="2"/>
        <v>39</v>
      </c>
      <c r="C43" s="27" t="str">
        <f>DBCS(元データ!A40)</f>
        <v>アジルサルタンＯＤ錠２０ｍｇ「サワイ」</v>
      </c>
      <c r="D43" s="53" t="str">
        <f>元データ!B40</f>
        <v>アルフレッサ</v>
      </c>
      <c r="E43" s="27" t="str">
        <f>DBCS(元データ!C40)</f>
        <v>バラ</v>
      </c>
      <c r="F43" s="27" t="str">
        <f>DBCS(元データ!D40)</f>
        <v>２００Ｔ</v>
      </c>
      <c r="G43" s="27" t="str">
        <f>元データ!E40</f>
        <v>沢井製薬</v>
      </c>
      <c r="H43" s="27">
        <f>元データ!F40</f>
        <v>27.4</v>
      </c>
      <c r="I43" s="27">
        <f>元データ!G40</f>
        <v>5480</v>
      </c>
      <c r="J43" s="27">
        <f>元データ!H40</f>
        <v>200</v>
      </c>
      <c r="K43" s="27" t="str">
        <f>元データ!I40</f>
        <v>錠</v>
      </c>
      <c r="L43" s="27">
        <f>元データ!J40</f>
        <v>4165</v>
      </c>
      <c r="M43" s="27">
        <f>元データ!K40</f>
        <v>20.824999999999999</v>
      </c>
      <c r="N43" s="53" t="str">
        <f ca="1">IF(OFFSET(マスタ非採用削除!A$4,統合マスタ!$A43,0)="","",OFFSET(マスタ非採用削除!A$4,統合マスタ!$A43,0))</f>
        <v>ｱｼﾙ003</v>
      </c>
      <c r="O43" s="53" t="str">
        <f ca="1">IF(OFFSET(マスタ非採用削除!B$4,統合マスタ!$A43,0)="","",OFFSET(マスタ非採用削除!B$4,統合マスタ!$A43,0))</f>
        <v>ｱｼﾙ003</v>
      </c>
      <c r="P43" s="27" t="str">
        <f ca="1">IF(OFFSET(マスタ非採用削除!C$4,統合マスタ!$A43,0)="","",OFFSET(マスタ非採用削除!C$4,統合マスタ!$A43,0))</f>
        <v>アジルサルタンＯＤ錠２０ｍｇ「サワイ」</v>
      </c>
      <c r="Q43" s="53" t="str">
        <f ca="1">IF(OFFSET(マスタ非採用削除!D$4,統合マスタ!$A43,0)="","",OFFSET(マスタ非採用削除!D$4,統合マスタ!$A43,0))</f>
        <v/>
      </c>
      <c r="R43" s="27">
        <f ca="1">IF(OR(A43="非採用",A43="処置薬",A43="非採用特別"),0,IF(OFFSET(マスタ非採用削除!E$4,統合マスタ!$A43,0)="","",OFFSET(マスタ非採用削除!E$4,統合マスタ!$A43,0)))</f>
        <v>1</v>
      </c>
      <c r="S43" s="53" t="str">
        <f ca="1">IF(OFFSET(マスタ非採用削除!F$4,統合マスタ!$A43,0)="","",OFFSET(マスタ非採用削除!F$4,統合マスタ!$A43,0))</f>
        <v/>
      </c>
      <c r="T43" s="27">
        <f ca="1">IF(OFFSET(マスタ非採用削除!G$4,統合マスタ!$A43,0)="","",OFFSET(マスタ非採用削除!G$4,統合マスタ!$A43,0))</f>
        <v>27.4</v>
      </c>
      <c r="U43" s="53" t="str">
        <f ca="1">IF(OFFSET(マスタ非採用削除!H$4,統合マスタ!$A43,0)="","",OFFSET(マスタ非採用削除!H$4,統合マスタ!$A43,0))</f>
        <v>ｱｼﾞﾙｻﾙﾀﾝODｼﾞﾖｳ20MGｻﾜｲ</v>
      </c>
      <c r="V43" s="27">
        <f ca="1">IF(OFFSET(マスタ非採用削除!I$4,統合マスタ!$A43,0)="","",OFFSET(マスタ非採用削除!I$4,統合マスタ!$A43,0))</f>
        <v>1</v>
      </c>
      <c r="W43" s="27" t="str">
        <f ca="1">IF(OFFSET(マスタ非採用削除!J$4,統合マスタ!$A43,0)="","",OFFSET(マスタ非採用削除!J$4,統合マスタ!$A43,0))</f>
        <v>錠剤</v>
      </c>
      <c r="X43" s="27">
        <f ca="1">IF(OFFSET(マスタ非採用削除!K$4,統合マスタ!$A43,0)="","",OFFSET(マスタ非採用削除!K$4,統合マスタ!$A43,0))</f>
        <v>0</v>
      </c>
      <c r="Y43" s="53" t="str">
        <f ca="1">IF(OFFSET(マスタ非採用削除!L$4,統合マスタ!$A43,0)="","",OFFSET(マスタ非採用削除!L$4,統合マスタ!$A43,0))</f>
        <v/>
      </c>
      <c r="Z43" s="27">
        <f ca="1">IF(OFFSET(マスタ非採用削除!M$4,統合マスタ!$A43,0)="","",OFFSET(マスタ非採用削除!M$4,統合マスタ!$A43,0))</f>
        <v>25</v>
      </c>
      <c r="AA43" s="27" t="str">
        <f t="shared" si="0"/>
        <v/>
      </c>
      <c r="AB43" s="27" t="str">
        <f ca="1">IF(A43="非採用特別","非採用特別",IF(R43=2,"臨時",
IF(COUNTIF(分類!$H$8:$H$15, 統合マスタ!V43)&gt;0, 分類!$G$7,
IF(COUNTIF(分類!$K$8:$K$15, 統合マスタ!V43)&gt;0, 分類!$J$7,
IF(COUNTIF(分類!$N$8:$N$15, 統合マスタ!V43)&gt;0, 分類!$M$7,
IF(COUNTIF(分類!$Q$8:$Q$15, 統合マスタ!V43)&gt;0, 分類!$P$7,
"無し"))))))</f>
        <v>錠剤</v>
      </c>
      <c r="AC43" s="27">
        <f t="shared" ca="1" si="1"/>
        <v>39</v>
      </c>
      <c r="AD43" s="27" cm="1">
        <f t="array" aca="1" ref="AD43" ca="1">IF(A43="非採用","非採用",OFFSET(
   INDIRECT("'" &amp; AB43 &amp; "'!A4"),
   MATCH(B43, INDIRECT("'" &amp; AB43 &amp; "'!C5:C1000"), 0),
   MATCH("合計", INDIRECT("'" &amp; AB43 &amp; "'!4:4"), 0) - 1
))</f>
        <v>0</v>
      </c>
    </row>
    <row r="44" spans="1:30">
      <c r="A44" s="40">
        <f>元データ!P41</f>
        <v>10</v>
      </c>
      <c r="B44" s="27">
        <f t="shared" si="2"/>
        <v>40</v>
      </c>
      <c r="C44" s="27" t="str">
        <f>DBCS(元データ!A41)</f>
        <v>アスコルビン酸注５００ｍｇ「イセイ」　</v>
      </c>
      <c r="D44" s="53" t="str">
        <f>元データ!B41</f>
        <v>アルフレッサ</v>
      </c>
      <c r="E44" s="27" t="str">
        <f>DBCS(元データ!C41)</f>
        <v/>
      </c>
      <c r="F44" s="27" t="str">
        <f>DBCS(元データ!D41)</f>
        <v>２ｍｌｘ５０Ａ</v>
      </c>
      <c r="G44" s="27" t="str">
        <f>元データ!E41</f>
        <v>愛知イセイ</v>
      </c>
      <c r="H44" s="27">
        <f>元データ!F41</f>
        <v>100</v>
      </c>
      <c r="I44" s="27">
        <f>元データ!G41</f>
        <v>5000</v>
      </c>
      <c r="J44" s="27">
        <f>元データ!H41</f>
        <v>50</v>
      </c>
      <c r="K44" s="27" t="str">
        <f>元データ!I41</f>
        <v>A</v>
      </c>
      <c r="L44" s="27">
        <f>元データ!J41</f>
        <v>4545</v>
      </c>
      <c r="M44" s="27">
        <f>元データ!K41</f>
        <v>90.9</v>
      </c>
      <c r="N44" s="53" t="str">
        <f ca="1">IF(OFFSET(マスタ非採用削除!A$4,統合マスタ!$A44,0)="","",OFFSET(マスタ非採用削除!A$4,統合マスタ!$A44,0))</f>
        <v>ｱｽｺ003</v>
      </c>
      <c r="O44" s="53" t="str">
        <f ca="1">IF(OFFSET(マスタ非採用削除!B$4,統合マスタ!$A44,0)="","",OFFSET(マスタ非採用削除!B$4,統合マスタ!$A44,0))</f>
        <v>ｱｽｺ003</v>
      </c>
      <c r="P44" s="27" t="str">
        <f ca="1">IF(OFFSET(マスタ非採用削除!C$4,統合マスタ!$A44,0)="","",OFFSET(マスタ非採用削除!C$4,統合マスタ!$A44,0))</f>
        <v>アスコルビン酸注５００ｍｇ「イセイ」</v>
      </c>
      <c r="Q44" s="53" t="str">
        <f ca="1">IF(OFFSET(マスタ非採用削除!D$4,統合マスタ!$A44,0)="","",OFFSET(マスタ非採用削除!D$4,統合マスタ!$A44,0))</f>
        <v/>
      </c>
      <c r="R44" s="27">
        <f ca="1">IF(OR(A44="非採用",A44="処置薬",A44="非採用特別"),0,IF(OFFSET(マスタ非採用削除!E$4,統合マスタ!$A44,0)="","",OFFSET(マスタ非採用削除!E$4,統合マスタ!$A44,0)))</f>
        <v>1</v>
      </c>
      <c r="S44" s="53" t="str">
        <f ca="1">IF(OFFSET(マスタ非採用削除!F$4,統合マスタ!$A44,0)="","",OFFSET(マスタ非採用削除!F$4,統合マスタ!$A44,0))</f>
        <v/>
      </c>
      <c r="T44" s="27">
        <f ca="1">IF(OFFSET(マスタ非採用削除!G$4,統合マスタ!$A44,0)="","",OFFSET(マスタ非採用削除!G$4,統合マスタ!$A44,0))</f>
        <v>100</v>
      </c>
      <c r="U44" s="53" t="str">
        <f ca="1">IF(OFFSET(マスタ非採用削除!H$4,統合マスタ!$A44,0)="","",OFFSET(マスタ非採用削除!H$4,統合マスタ!$A44,0))</f>
        <v>ｱｽｺﾙﾋﾞﾝｻﾝﾁﾕｳ500MGｲｾｲ</v>
      </c>
      <c r="V44" s="27">
        <f ca="1">IF(OFFSET(マスタ非採用削除!I$4,統合マスタ!$A44,0)="","",OFFSET(マスタ非採用削除!I$4,統合マスタ!$A44,0))</f>
        <v>25</v>
      </c>
      <c r="W44" s="27" t="str">
        <f ca="1">IF(OFFSET(マスタ非採用削除!J$4,統合マスタ!$A44,0)="","",OFFSET(マスタ非採用削除!J$4,統合マスタ!$A44,0))</f>
        <v>注射剤</v>
      </c>
      <c r="X44" s="27">
        <f ca="1">IF(OFFSET(マスタ非採用削除!K$4,統合マスタ!$A44,0)="","",OFFSET(マスタ非採用削除!K$4,統合マスタ!$A44,0))</f>
        <v>0</v>
      </c>
      <c r="Y44" s="53" t="str">
        <f ca="1">IF(OFFSET(マスタ非採用削除!L$4,統合マスタ!$A44,0)="","",OFFSET(マスタ非採用削除!L$4,統合マスタ!$A44,0))</f>
        <v/>
      </c>
      <c r="Z44" s="27">
        <f ca="1">IF(OFFSET(マスタ非採用削除!M$4,統合マスタ!$A44,0)="","",OFFSET(マスタ非採用削除!M$4,統合マスタ!$A44,0))</f>
        <v>11</v>
      </c>
      <c r="AA44" s="27" t="str">
        <f t="shared" si="0"/>
        <v/>
      </c>
      <c r="AB44" s="27" t="str">
        <f ca="1">IF(A44="非採用特別","非採用特別",IF(R44=2,"臨時",
IF(COUNTIF(分類!$H$8:$H$15, 統合マスタ!V44)&gt;0, 分類!$G$7,
IF(COUNTIF(分類!$K$8:$K$15, 統合マスタ!V44)&gt;0, 分類!$J$7,
IF(COUNTIF(分類!$N$8:$N$15, 統合マスタ!V44)&gt;0, 分類!$M$7,
IF(COUNTIF(分類!$Q$8:$Q$15, 統合マスタ!V44)&gt;0, 分類!$P$7,
"無し"))))))</f>
        <v>注射</v>
      </c>
      <c r="AC44" s="27">
        <f t="shared" ca="1" si="1"/>
        <v>40</v>
      </c>
      <c r="AD44" s="27" cm="1">
        <f t="array" aca="1" ref="AD44" ca="1">IF(A44="非採用","非採用",OFFSET(
   INDIRECT("'" &amp; AB44 &amp; "'!A4"),
   MATCH(B44, INDIRECT("'" &amp; AB44 &amp; "'!C5:C1000"), 0),
   MATCH("合計", INDIRECT("'" &amp; AB44 &amp; "'!4:4"), 0) - 1
))</f>
        <v>0</v>
      </c>
    </row>
    <row r="45" spans="1:30">
      <c r="A45" s="40" t="str">
        <f>元データ!P42</f>
        <v>非採用</v>
      </c>
      <c r="B45" s="27">
        <f t="shared" si="2"/>
        <v>41</v>
      </c>
      <c r="C45" s="27" t="str">
        <f>DBCS(元データ!A42)</f>
        <v>アスコルビン酸注射液５００ｍｇ「トーワ」　　</v>
      </c>
      <c r="D45" s="53" t="str">
        <f>元データ!B42</f>
        <v>東和薬品</v>
      </c>
      <c r="E45" s="27" t="str">
        <f>DBCS(元データ!C42)</f>
        <v/>
      </c>
      <c r="F45" s="27" t="str">
        <f>DBCS(元データ!D42)</f>
        <v>２ｍｌｘ１００Ａ</v>
      </c>
      <c r="G45" s="27" t="str">
        <f>元データ!E42</f>
        <v>東和薬品</v>
      </c>
      <c r="H45" s="27">
        <f>元データ!F42</f>
        <v>100</v>
      </c>
      <c r="I45" s="27">
        <f>元データ!G42</f>
        <v>10000</v>
      </c>
      <c r="J45" s="27">
        <f>元データ!H42</f>
        <v>100</v>
      </c>
      <c r="K45" s="27" t="str">
        <f>元データ!I42</f>
        <v>A</v>
      </c>
      <c r="L45" s="27">
        <f>元データ!J42</f>
        <v>7220</v>
      </c>
      <c r="M45" s="27">
        <f>元データ!K42</f>
        <v>72.2</v>
      </c>
      <c r="N45" s="53" t="e">
        <f ca="1">IF(OFFSET(マスタ非採用削除!A$4,統合マスタ!$A45,0)="","",OFFSET(マスタ非採用削除!A$4,統合マスタ!$A45,0))</f>
        <v>#VALUE!</v>
      </c>
      <c r="O45" s="53" t="e">
        <f ca="1">IF(OFFSET(マスタ非採用削除!B$4,統合マスタ!$A45,0)="","",OFFSET(マスタ非採用削除!B$4,統合マスタ!$A45,0))</f>
        <v>#VALUE!</v>
      </c>
      <c r="P45" s="27" t="e">
        <f ca="1">IF(OFFSET(マスタ非採用削除!C$4,統合マスタ!$A45,0)="","",OFFSET(マスタ非採用削除!C$4,統合マスタ!$A45,0))</f>
        <v>#VALUE!</v>
      </c>
      <c r="Q45" s="53" t="e">
        <f ca="1">IF(OFFSET(マスタ非採用削除!D$4,統合マスタ!$A45,0)="","",OFFSET(マスタ非採用削除!D$4,統合マスタ!$A45,0))</f>
        <v>#VALUE!</v>
      </c>
      <c r="R45" s="27">
        <f ca="1">IF(OR(A45="非採用",A45="処置薬",A45="非採用特別"),0,IF(OFFSET(マスタ非採用削除!E$4,統合マスタ!$A45,0)="","",OFFSET(マスタ非採用削除!E$4,統合マスタ!$A45,0)))</f>
        <v>0</v>
      </c>
      <c r="S45" s="53" t="e">
        <f ca="1">IF(OFFSET(マスタ非採用削除!F$4,統合マスタ!$A45,0)="","",OFFSET(マスタ非採用削除!F$4,統合マスタ!$A45,0))</f>
        <v>#VALUE!</v>
      </c>
      <c r="T45" s="27" t="e">
        <f ca="1">IF(OFFSET(マスタ非採用削除!G$4,統合マスタ!$A45,0)="","",OFFSET(マスタ非採用削除!G$4,統合マスタ!$A45,0))</f>
        <v>#VALUE!</v>
      </c>
      <c r="U45" s="53" t="e">
        <f ca="1">IF(OFFSET(マスタ非採用削除!H$4,統合マスタ!$A45,0)="","",OFFSET(マスタ非採用削除!H$4,統合マスタ!$A45,0))</f>
        <v>#VALUE!</v>
      </c>
      <c r="V45" s="27" t="e">
        <f ca="1">IF(OFFSET(マスタ非採用削除!I$4,統合マスタ!$A45,0)="","",OFFSET(マスタ非採用削除!I$4,統合マスタ!$A45,0))</f>
        <v>#VALUE!</v>
      </c>
      <c r="W45" s="27" t="e">
        <f ca="1">IF(OFFSET(マスタ非採用削除!J$4,統合マスタ!$A45,0)="","",OFFSET(マスタ非採用削除!J$4,統合マスタ!$A45,0))</f>
        <v>#VALUE!</v>
      </c>
      <c r="X45" s="27" t="e">
        <f ca="1">IF(OFFSET(マスタ非採用削除!K$4,統合マスタ!$A45,0)="","",OFFSET(マスタ非採用削除!K$4,統合マスタ!$A45,0))</f>
        <v>#VALUE!</v>
      </c>
      <c r="Y45" s="53" t="e">
        <f ca="1">IF(OFFSET(マスタ非採用削除!L$4,統合マスタ!$A45,0)="","",OFFSET(マスタ非採用削除!L$4,統合マスタ!$A45,0))</f>
        <v>#VALUE!</v>
      </c>
      <c r="Z45" s="27" t="e">
        <f ca="1">IF(OFFSET(マスタ非採用削除!M$4,統合マスタ!$A45,0)="","",OFFSET(マスタ非採用削除!M$4,統合マスタ!$A45,0))</f>
        <v>#VALUE!</v>
      </c>
      <c r="AA45" s="27" t="str">
        <f t="shared" si="0"/>
        <v>非採用</v>
      </c>
      <c r="AB45" s="27" t="str">
        <f ca="1">IF(A45="非採用特別","非採用特別",IF(R45=2,"臨時",
IF(COUNTIF(分類!$H$8:$H$15, 統合マスタ!V45)&gt;0, 分類!$G$7,
IF(COUNTIF(分類!$K$8:$K$15, 統合マスタ!V45)&gt;0, 分類!$J$7,
IF(COUNTIF(分類!$N$8:$N$15, 統合マスタ!V45)&gt;0, 分類!$M$7,
IF(COUNTIF(分類!$Q$8:$Q$15, 統合マスタ!V45)&gt;0, 分類!$P$7,
"無し"))))))</f>
        <v>無し</v>
      </c>
      <c r="AC45" s="27" t="e">
        <f t="shared" ca="1" si="1"/>
        <v>#VALUE!</v>
      </c>
      <c r="AD45" s="27" t="str" cm="1">
        <f t="array" aca="1" ref="AD45" ca="1">IF(A45="非採用","非採用",OFFSET(
   INDIRECT("'" &amp; AB45 &amp; "'!A4"),
   MATCH(B45, INDIRECT("'" &amp; AB45 &amp; "'!C5:C1000"), 0),
   MATCH("合計", INDIRECT("'" &amp; AB45 &amp; "'!4:4"), 0) - 1
))</f>
        <v>非採用</v>
      </c>
    </row>
    <row r="46" spans="1:30">
      <c r="A46" s="40" t="str">
        <f>元データ!P43</f>
        <v>非採用</v>
      </c>
      <c r="B46" s="27">
        <f t="shared" si="2"/>
        <v>42</v>
      </c>
      <c r="C46" s="27" t="str">
        <f>DBCS(元データ!A43)</f>
        <v>アズノール軟膏０．０３３％</v>
      </c>
      <c r="D46" s="53" t="str">
        <f>元データ!B43</f>
        <v>メディセオ</v>
      </c>
      <c r="E46" s="27" t="str">
        <f>DBCS(元データ!C43)</f>
        <v/>
      </c>
      <c r="F46" s="27" t="str">
        <f>DBCS(元データ!D43)</f>
        <v>２０ｇｘ１０</v>
      </c>
      <c r="G46" s="27" t="str">
        <f>元データ!E43</f>
        <v>日本新薬</v>
      </c>
      <c r="H46" s="27">
        <f>元データ!F43</f>
        <v>80.3</v>
      </c>
      <c r="I46" s="27">
        <f>元データ!G43</f>
        <v>1606</v>
      </c>
      <c r="J46" s="27">
        <f>元データ!H43</f>
        <v>20</v>
      </c>
      <c r="K46" s="27" t="str">
        <f>元データ!I43</f>
        <v>10ｇ</v>
      </c>
      <c r="L46" s="27">
        <f>元データ!J43</f>
        <v>1431</v>
      </c>
      <c r="M46" s="27">
        <f>元データ!K43</f>
        <v>71.55</v>
      </c>
      <c r="N46" s="53" t="e">
        <f ca="1">IF(OFFSET(マスタ非採用削除!A$4,統合マスタ!$A46,0)="","",OFFSET(マスタ非採用削除!A$4,統合マスタ!$A46,0))</f>
        <v>#VALUE!</v>
      </c>
      <c r="O46" s="53" t="e">
        <f ca="1">IF(OFFSET(マスタ非採用削除!B$4,統合マスタ!$A46,0)="","",OFFSET(マスタ非採用削除!B$4,統合マスタ!$A46,0))</f>
        <v>#VALUE!</v>
      </c>
      <c r="P46" s="27" t="e">
        <f ca="1">IF(OFFSET(マスタ非採用削除!C$4,統合マスタ!$A46,0)="","",OFFSET(マスタ非採用削除!C$4,統合マスタ!$A46,0))</f>
        <v>#VALUE!</v>
      </c>
      <c r="Q46" s="53" t="e">
        <f ca="1">IF(OFFSET(マスタ非採用削除!D$4,統合マスタ!$A46,0)="","",OFFSET(マスタ非採用削除!D$4,統合マスタ!$A46,0))</f>
        <v>#VALUE!</v>
      </c>
      <c r="R46" s="27">
        <f ca="1">IF(OR(A46="非採用",A46="処置薬",A46="非採用特別"),0,IF(OFFSET(マスタ非採用削除!E$4,統合マスタ!$A46,0)="","",OFFSET(マスタ非採用削除!E$4,統合マスタ!$A46,0)))</f>
        <v>0</v>
      </c>
      <c r="S46" s="53" t="e">
        <f ca="1">IF(OFFSET(マスタ非採用削除!F$4,統合マスタ!$A46,0)="","",OFFSET(マスタ非採用削除!F$4,統合マスタ!$A46,0))</f>
        <v>#VALUE!</v>
      </c>
      <c r="T46" s="27" t="e">
        <f ca="1">IF(OFFSET(マスタ非採用削除!G$4,統合マスタ!$A46,0)="","",OFFSET(マスタ非採用削除!G$4,統合マスタ!$A46,0))</f>
        <v>#VALUE!</v>
      </c>
      <c r="U46" s="53" t="e">
        <f ca="1">IF(OFFSET(マスタ非採用削除!H$4,統合マスタ!$A46,0)="","",OFFSET(マスタ非採用削除!H$4,統合マスタ!$A46,0))</f>
        <v>#VALUE!</v>
      </c>
      <c r="V46" s="27" t="e">
        <f ca="1">IF(OFFSET(マスタ非採用削除!I$4,統合マスタ!$A46,0)="","",OFFSET(マスタ非採用削除!I$4,統合マスタ!$A46,0))</f>
        <v>#VALUE!</v>
      </c>
      <c r="W46" s="27" t="e">
        <f ca="1">IF(OFFSET(マスタ非採用削除!J$4,統合マスタ!$A46,0)="","",OFFSET(マスタ非採用削除!J$4,統合マスタ!$A46,0))</f>
        <v>#VALUE!</v>
      </c>
      <c r="X46" s="27" t="e">
        <f ca="1">IF(OFFSET(マスタ非採用削除!K$4,統合マスタ!$A46,0)="","",OFFSET(マスタ非採用削除!K$4,統合マスタ!$A46,0))</f>
        <v>#VALUE!</v>
      </c>
      <c r="Y46" s="53" t="e">
        <f ca="1">IF(OFFSET(マスタ非採用削除!L$4,統合マスタ!$A46,0)="","",OFFSET(マスタ非採用削除!L$4,統合マスタ!$A46,0))</f>
        <v>#VALUE!</v>
      </c>
      <c r="Z46" s="27" t="e">
        <f ca="1">IF(OFFSET(マスタ非採用削除!M$4,統合マスタ!$A46,0)="","",OFFSET(マスタ非採用削除!M$4,統合マスタ!$A46,0))</f>
        <v>#VALUE!</v>
      </c>
      <c r="AA46" s="27" t="str">
        <f t="shared" si="0"/>
        <v>非採用</v>
      </c>
      <c r="AB46" s="27" t="str">
        <f ca="1">IF(A46="非採用特別","非採用特別",IF(R46=2,"臨時",
IF(COUNTIF(分類!$H$8:$H$15, 統合マスタ!V46)&gt;0, 分類!$G$7,
IF(COUNTIF(分類!$K$8:$K$15, 統合マスタ!V46)&gt;0, 分類!$J$7,
IF(COUNTIF(分類!$N$8:$N$15, 統合マスタ!V46)&gt;0, 分類!$M$7,
IF(COUNTIF(分類!$Q$8:$Q$15, 統合マスタ!V46)&gt;0, 分類!$P$7,
"無し"))))))</f>
        <v>無し</v>
      </c>
      <c r="AC46" s="27" t="e">
        <f t="shared" ca="1" si="1"/>
        <v>#VALUE!</v>
      </c>
      <c r="AD46" s="27" t="str" cm="1">
        <f t="array" aca="1" ref="AD46" ca="1">IF(A46="非採用","非採用",OFFSET(
   INDIRECT("'" &amp; AB46 &amp; "'!A4"),
   MATCH(B46, INDIRECT("'" &amp; AB46 &amp; "'!C5:C1000"), 0),
   MATCH("合計", INDIRECT("'" &amp; AB46 &amp; "'!4:4"), 0) - 1
))</f>
        <v>非採用</v>
      </c>
    </row>
    <row r="47" spans="1:30">
      <c r="A47" s="40">
        <f>元データ!P44</f>
        <v>12</v>
      </c>
      <c r="B47" s="27">
        <f t="shared" si="2"/>
        <v>43</v>
      </c>
      <c r="C47" s="27" t="str">
        <f>DBCS(元データ!A44)</f>
        <v>アスパラ－ＣＡ錠２００</v>
      </c>
      <c r="D47" s="53" t="str">
        <f>元データ!B44</f>
        <v>KSK</v>
      </c>
      <c r="E47" s="27" t="str">
        <f>DBCS(元データ!C44)</f>
        <v>ＰＴＰ</v>
      </c>
      <c r="F47" s="27" t="str">
        <f>DBCS(元データ!D44)</f>
        <v>１００Ｔ</v>
      </c>
      <c r="G47" s="27" t="str">
        <f>元データ!E44</f>
        <v>ニプロES</v>
      </c>
      <c r="H47" s="27">
        <f>元データ!F44</f>
        <v>5.9</v>
      </c>
      <c r="I47" s="27">
        <f>元データ!G44</f>
        <v>590</v>
      </c>
      <c r="J47" s="27">
        <f>元データ!H44</f>
        <v>100</v>
      </c>
      <c r="K47" s="27" t="str">
        <f>元データ!I44</f>
        <v>錠</v>
      </c>
      <c r="L47" s="27">
        <f>元データ!J44</f>
        <v>525</v>
      </c>
      <c r="M47" s="27">
        <f>元データ!K44</f>
        <v>5.25</v>
      </c>
      <c r="N47" s="53" t="str">
        <f ca="1">IF(OFFSET(マスタ非採用削除!A$4,統合マスタ!$A47,0)="","",OFFSET(マスタ非採用削除!A$4,統合マスタ!$A47,0))</f>
        <v>ｱｽﾊ001</v>
      </c>
      <c r="O47" s="53" t="str">
        <f ca="1">IF(OFFSET(マスタ非採用削除!B$4,統合マスタ!$A47,0)="","",OFFSET(マスタ非採用削除!B$4,統合マスタ!$A47,0))</f>
        <v>ｱｽﾊ001</v>
      </c>
      <c r="P47" s="27" t="str">
        <f ca="1">IF(OFFSET(マスタ非採用削除!C$4,統合マスタ!$A47,0)="","",OFFSET(マスタ非採用削除!C$4,統合マスタ!$A47,0))</f>
        <v>アスパラ－ＣＡ錠２００</v>
      </c>
      <c r="Q47" s="53" t="str">
        <f ca="1">IF(OFFSET(マスタ非採用削除!D$4,統合マスタ!$A47,0)="","",OFFSET(マスタ非採用削除!D$4,統合マスタ!$A47,0))</f>
        <v>ｱｽﾊﾟ</v>
      </c>
      <c r="R47" s="27">
        <f ca="1">IF(OR(A47="非採用",A47="処置薬",A47="非採用特別"),0,IF(OFFSET(マスタ非採用削除!E$4,統合マスタ!$A47,0)="","",OFFSET(マスタ非採用削除!E$4,統合マスタ!$A47,0)))</f>
        <v>1</v>
      </c>
      <c r="S47" s="53" t="str">
        <f ca="1">IF(OFFSET(マスタ非採用削除!F$4,統合マスタ!$A47,0)="","",OFFSET(マスタ非採用削除!F$4,統合マスタ!$A47,0))</f>
        <v/>
      </c>
      <c r="T47" s="27">
        <f ca="1">IF(OFFSET(マスタ非採用削除!G$4,統合マスタ!$A47,0)="","",OFFSET(マスタ非採用削除!G$4,統合マスタ!$A47,0))</f>
        <v>5.9</v>
      </c>
      <c r="U47" s="53" t="str">
        <f ca="1">IF(OFFSET(マスタ非採用削除!H$4,統合マスタ!$A47,0)="","",OFFSET(マスタ非採用削除!H$4,統合マスタ!$A47,0))</f>
        <v>ｱｽﾊﾟﾗ-CAｼﾞｮｳ200</v>
      </c>
      <c r="V47" s="27">
        <f ca="1">IF(OFFSET(マスタ非採用削除!I$4,統合マスタ!$A47,0)="","",OFFSET(マスタ非採用削除!I$4,統合マスタ!$A47,0))</f>
        <v>1</v>
      </c>
      <c r="W47" s="27" t="str">
        <f ca="1">IF(OFFSET(マスタ非採用削除!J$4,統合マスタ!$A47,0)="","",OFFSET(マスタ非採用削除!J$4,統合マスタ!$A47,0))</f>
        <v>錠剤</v>
      </c>
      <c r="X47" s="27">
        <f ca="1">IF(OFFSET(マスタ非採用削除!K$4,統合マスタ!$A47,0)="","",OFFSET(マスタ非採用削除!K$4,統合マスタ!$A47,0))</f>
        <v>0</v>
      </c>
      <c r="Y47" s="53" t="str">
        <f ca="1">IF(OFFSET(マスタ非採用削除!L$4,統合マスタ!$A47,0)="","",OFFSET(マスタ非採用削除!L$4,統合マスタ!$A47,0))</f>
        <v/>
      </c>
      <c r="Z47" s="27">
        <f ca="1">IF(OFFSET(マスタ非採用削除!M$4,統合マスタ!$A47,0)="","",OFFSET(マスタ非採用削除!M$4,統合マスタ!$A47,0))</f>
        <v>25</v>
      </c>
      <c r="AA47" s="27" t="str">
        <f t="shared" si="0"/>
        <v/>
      </c>
      <c r="AB47" s="27" t="str">
        <f ca="1">IF(A47="非採用特別","非採用特別",IF(R47=2,"臨時",
IF(COUNTIF(分類!$H$8:$H$15, 統合マスタ!V47)&gt;0, 分類!$G$7,
IF(COUNTIF(分類!$K$8:$K$15, 統合マスタ!V47)&gt;0, 分類!$J$7,
IF(COUNTIF(分類!$N$8:$N$15, 統合マスタ!V47)&gt;0, 分類!$M$7,
IF(COUNTIF(分類!$Q$8:$Q$15, 統合マスタ!V47)&gt;0, 分類!$P$7,
"無し"))))))</f>
        <v>錠剤</v>
      </c>
      <c r="AC47" s="27">
        <f t="shared" ca="1" si="1"/>
        <v>43</v>
      </c>
      <c r="AD47" s="27" cm="1">
        <f t="array" aca="1" ref="AD47" ca="1">IF(A47="非採用","非採用",OFFSET(
   INDIRECT("'" &amp; AB47 &amp; "'!A4"),
   MATCH(B47, INDIRECT("'" &amp; AB47 &amp; "'!C5:C1000"), 0),
   MATCH("合計", INDIRECT("'" &amp; AB47 &amp; "'!4:4"), 0) - 1
))</f>
        <v>0</v>
      </c>
    </row>
    <row r="48" spans="1:30">
      <c r="A48" s="40">
        <f>元データ!P45</f>
        <v>12</v>
      </c>
      <c r="B48" s="27">
        <f t="shared" si="2"/>
        <v>44</v>
      </c>
      <c r="C48" s="27" t="str">
        <f>DBCS(元データ!A45)</f>
        <v>アスパラ－ＣＡ錠２００</v>
      </c>
      <c r="D48" s="53" t="str">
        <f>元データ!B45</f>
        <v>KSK</v>
      </c>
      <c r="E48" s="27" t="str">
        <f>DBCS(元データ!C45)</f>
        <v>バラ</v>
      </c>
      <c r="F48" s="27" t="str">
        <f>DBCS(元データ!D45)</f>
        <v>５００Ｔ</v>
      </c>
      <c r="G48" s="27" t="str">
        <f>元データ!E45</f>
        <v>ニプロＥＳ</v>
      </c>
      <c r="H48" s="27">
        <f>元データ!F45</f>
        <v>5.9</v>
      </c>
      <c r="I48" s="27">
        <f>元データ!G45</f>
        <v>2950</v>
      </c>
      <c r="J48" s="27">
        <f>元データ!H45</f>
        <v>499.99999999999994</v>
      </c>
      <c r="K48" s="27" t="str">
        <f>元データ!I45</f>
        <v>錠</v>
      </c>
      <c r="L48" s="27">
        <f>元データ!J45</f>
        <v>2629</v>
      </c>
      <c r="M48" s="27">
        <f>元データ!K45</f>
        <v>5.2580000000000009</v>
      </c>
      <c r="N48" s="53" t="str">
        <f ca="1">IF(OFFSET(マスタ非採用削除!A$4,統合マスタ!$A48,0)="","",OFFSET(マスタ非採用削除!A$4,統合マスタ!$A48,0))</f>
        <v>ｱｽﾊ001</v>
      </c>
      <c r="O48" s="53" t="str">
        <f ca="1">IF(OFFSET(マスタ非採用削除!B$4,統合マスタ!$A48,0)="","",OFFSET(マスタ非採用削除!B$4,統合マスタ!$A48,0))</f>
        <v>ｱｽﾊ001</v>
      </c>
      <c r="P48" s="27" t="str">
        <f ca="1">IF(OFFSET(マスタ非採用削除!C$4,統合マスタ!$A48,0)="","",OFFSET(マスタ非採用削除!C$4,統合マスタ!$A48,0))</f>
        <v>アスパラ－ＣＡ錠２００</v>
      </c>
      <c r="Q48" s="53" t="str">
        <f ca="1">IF(OFFSET(マスタ非採用削除!D$4,統合マスタ!$A48,0)="","",OFFSET(マスタ非採用削除!D$4,統合マスタ!$A48,0))</f>
        <v>ｱｽﾊﾟ</v>
      </c>
      <c r="R48" s="27">
        <f ca="1">IF(OR(A48="非採用",A48="処置薬",A48="非採用特別"),0,IF(OFFSET(マスタ非採用削除!E$4,統合マスタ!$A48,0)="","",OFFSET(マスタ非採用削除!E$4,統合マスタ!$A48,0)))</f>
        <v>1</v>
      </c>
      <c r="S48" s="53" t="str">
        <f ca="1">IF(OFFSET(マスタ非採用削除!F$4,統合マスタ!$A48,0)="","",OFFSET(マスタ非採用削除!F$4,統合マスタ!$A48,0))</f>
        <v/>
      </c>
      <c r="T48" s="27">
        <f ca="1">IF(OFFSET(マスタ非採用削除!G$4,統合マスタ!$A48,0)="","",OFFSET(マスタ非採用削除!G$4,統合マスタ!$A48,0))</f>
        <v>5.9</v>
      </c>
      <c r="U48" s="53" t="str">
        <f ca="1">IF(OFFSET(マスタ非採用削除!H$4,統合マスタ!$A48,0)="","",OFFSET(マスタ非採用削除!H$4,統合マスタ!$A48,0))</f>
        <v>ｱｽﾊﾟﾗ-CAｼﾞｮｳ200</v>
      </c>
      <c r="V48" s="27">
        <f ca="1">IF(OFFSET(マスタ非採用削除!I$4,統合マスタ!$A48,0)="","",OFFSET(マスタ非採用削除!I$4,統合マスタ!$A48,0))</f>
        <v>1</v>
      </c>
      <c r="W48" s="27" t="str">
        <f ca="1">IF(OFFSET(マスタ非採用削除!J$4,統合マスタ!$A48,0)="","",OFFSET(マスタ非採用削除!J$4,統合マスタ!$A48,0))</f>
        <v>錠剤</v>
      </c>
      <c r="X48" s="27">
        <f ca="1">IF(OFFSET(マスタ非採用削除!K$4,統合マスタ!$A48,0)="","",OFFSET(マスタ非採用削除!K$4,統合マスタ!$A48,0))</f>
        <v>0</v>
      </c>
      <c r="Y48" s="53" t="str">
        <f ca="1">IF(OFFSET(マスタ非採用削除!L$4,統合マスタ!$A48,0)="","",OFFSET(マスタ非採用削除!L$4,統合マスタ!$A48,0))</f>
        <v/>
      </c>
      <c r="Z48" s="27">
        <f ca="1">IF(OFFSET(マスタ非採用削除!M$4,統合マスタ!$A48,0)="","",OFFSET(マスタ非採用削除!M$4,統合マスタ!$A48,0))</f>
        <v>25</v>
      </c>
      <c r="AA48" s="27" t="str">
        <f t="shared" si="0"/>
        <v/>
      </c>
      <c r="AB48" s="27" t="str">
        <f ca="1">IF(A48="非採用特別","非採用特別",IF(R48=2,"臨時",
IF(COUNTIF(分類!$H$8:$H$15, 統合マスタ!V48)&gt;0, 分類!$G$7,
IF(COUNTIF(分類!$K$8:$K$15, 統合マスタ!V48)&gt;0, 分類!$J$7,
IF(COUNTIF(分類!$N$8:$N$15, 統合マスタ!V48)&gt;0, 分類!$M$7,
IF(COUNTIF(分類!$Q$8:$Q$15, 統合マスタ!V48)&gt;0, 分類!$P$7,
"無し"))))))</f>
        <v>錠剤</v>
      </c>
      <c r="AC48" s="27">
        <f t="shared" ca="1" si="1"/>
        <v>44</v>
      </c>
      <c r="AD48" s="27" cm="1">
        <f t="array" aca="1" ref="AD48" ca="1">IF(A48="非採用","非採用",OFFSET(
   INDIRECT("'" &amp; AB48 &amp; "'!A4"),
   MATCH(B48, INDIRECT("'" &amp; AB48 &amp; "'!C5:C1000"), 0),
   MATCH("合計", INDIRECT("'" &amp; AB48 &amp; "'!4:4"), 0) - 1
))</f>
        <v>0</v>
      </c>
    </row>
    <row r="49" spans="1:30">
      <c r="A49" s="40">
        <f>元データ!P46</f>
        <v>14</v>
      </c>
      <c r="B49" s="27">
        <f t="shared" si="2"/>
        <v>45</v>
      </c>
      <c r="C49" s="27" t="str">
        <f>DBCS(元データ!A46)</f>
        <v>アスパラカリウム散５０％</v>
      </c>
      <c r="D49" s="53" t="str">
        <f>元データ!B46</f>
        <v>KSK</v>
      </c>
      <c r="E49" s="27" t="str">
        <f>DBCS(元データ!C46)</f>
        <v>粉</v>
      </c>
      <c r="F49" s="27" t="str">
        <f>DBCS(元データ!D46)</f>
        <v>５００ｇ</v>
      </c>
      <c r="G49" s="27" t="str">
        <f>元データ!E46</f>
        <v>ニプロES</v>
      </c>
      <c r="H49" s="27">
        <f>元データ!F46</f>
        <v>6.7</v>
      </c>
      <c r="I49" s="27">
        <f>元データ!G46</f>
        <v>3350</v>
      </c>
      <c r="J49" s="27">
        <f>元データ!H46</f>
        <v>500</v>
      </c>
      <c r="K49" s="27" t="str">
        <f>元データ!I46</f>
        <v>ｇ</v>
      </c>
      <c r="L49" s="27">
        <f>元データ!J46</f>
        <v>2985</v>
      </c>
      <c r="M49" s="27">
        <f>元データ!K46</f>
        <v>5.97</v>
      </c>
      <c r="N49" s="53" t="str">
        <f ca="1">IF(OFFSET(マスタ非採用削除!A$4,統合マスタ!$A49,0)="","",OFFSET(マスタ非採用削除!A$4,統合マスタ!$A49,0))</f>
        <v>ｱｽﾊ003</v>
      </c>
      <c r="O49" s="53" t="str">
        <f ca="1">IF(OFFSET(マスタ非採用削除!B$4,統合マスタ!$A49,0)="","",OFFSET(マスタ非採用削除!B$4,統合マスタ!$A49,0))</f>
        <v>ｱｽﾊ003</v>
      </c>
      <c r="P49" s="27" t="str">
        <f ca="1">IF(OFFSET(マスタ非採用削除!C$4,統合マスタ!$A49,0)="","",OFFSET(マスタ非採用削除!C$4,統合マスタ!$A49,0))</f>
        <v>アスパラカリウム散５０％</v>
      </c>
      <c r="Q49" s="53" t="str">
        <f ca="1">IF(OFFSET(マスタ非採用削除!D$4,統合マスタ!$A49,0)="","",OFFSET(マスタ非採用削除!D$4,統合マスタ!$A49,0))</f>
        <v>ｱｽﾊﾟ1</v>
      </c>
      <c r="R49" s="27">
        <f ca="1">IF(OR(A49="非採用",A49="処置薬",A49="非採用特別"),0,IF(OFFSET(マスタ非採用削除!E$4,統合マスタ!$A49,0)="","",OFFSET(マスタ非採用削除!E$4,統合マスタ!$A49,0)))</f>
        <v>1</v>
      </c>
      <c r="S49" s="53" t="str">
        <f ca="1">IF(OFFSET(マスタ非採用削除!F$4,統合マスタ!$A49,0)="","",OFFSET(マスタ非採用削除!F$4,統合マスタ!$A49,0))</f>
        <v/>
      </c>
      <c r="T49" s="27">
        <f ca="1">IF(OFFSET(マスタ非採用削除!G$4,統合マスタ!$A49,0)="","",OFFSET(マスタ非採用削除!G$4,統合マスタ!$A49,0))</f>
        <v>6.7</v>
      </c>
      <c r="U49" s="53" t="str">
        <f ca="1">IF(OFFSET(マスタ非採用削除!H$4,統合マスタ!$A49,0)="","",OFFSET(マスタ非採用削除!H$4,統合マスタ!$A49,0))</f>
        <v>ｱｽﾊﾟﾗｶﾘｳﾑｻﾝ50%</v>
      </c>
      <c r="V49" s="27">
        <f ca="1">IF(OFFSET(マスタ非採用削除!I$4,統合マスタ!$A49,0)="","",OFFSET(マスタ非採用削除!I$4,統合マスタ!$A49,0))</f>
        <v>3</v>
      </c>
      <c r="W49" s="27" t="str">
        <f ca="1">IF(OFFSET(マスタ非採用削除!J$4,統合マスタ!$A49,0)="","",OFFSET(マスタ非採用削除!J$4,統合マスタ!$A49,0))</f>
        <v>散</v>
      </c>
      <c r="X49" s="27">
        <f ca="1">IF(OFFSET(マスタ非採用削除!K$4,統合マスタ!$A49,0)="","",OFFSET(マスタ非採用削除!K$4,統合マスタ!$A49,0))</f>
        <v>0</v>
      </c>
      <c r="Y49" s="53" t="str">
        <f ca="1">IF(OFFSET(マスタ非採用削除!L$4,統合マスタ!$A49,0)="","",OFFSET(マスタ非採用削除!L$4,統合マスタ!$A49,0))</f>
        <v/>
      </c>
      <c r="Z49" s="27">
        <f ca="1">IF(OFFSET(マスタ非採用削除!M$4,統合マスタ!$A49,0)="","",OFFSET(マスタ非採用削除!M$4,統合マスタ!$A49,0))</f>
        <v>2</v>
      </c>
      <c r="AA49" s="27" t="str">
        <f t="shared" si="0"/>
        <v/>
      </c>
      <c r="AB49" s="27" t="str">
        <f ca="1">IF(A49="非採用特別","非採用特別",IF(R49=2,"臨時",
IF(COUNTIF(分類!$H$8:$H$15, 統合マスタ!V49)&gt;0, 分類!$G$7,
IF(COUNTIF(分類!$K$8:$K$15, 統合マスタ!V49)&gt;0, 分類!$J$7,
IF(COUNTIF(分類!$N$8:$N$15, 統合マスタ!V49)&gt;0, 分類!$M$7,
IF(COUNTIF(分類!$Q$8:$Q$15, 統合マスタ!V49)&gt;0, 分類!$P$7,
"無し"))))))</f>
        <v>散剤</v>
      </c>
      <c r="AC49" s="27">
        <f t="shared" ca="1" si="1"/>
        <v>45</v>
      </c>
      <c r="AD49" s="27" cm="1">
        <f t="array" aca="1" ref="AD49" ca="1">IF(A49="非採用","非採用",OFFSET(
   INDIRECT("'" &amp; AB49 &amp; "'!A4"),
   MATCH(B49, INDIRECT("'" &amp; AB49 &amp; "'!C5:C1000"), 0),
   MATCH("合計", INDIRECT("'" &amp; AB49 &amp; "'!4:4"), 0) - 1
))</f>
        <v>0</v>
      </c>
    </row>
    <row r="50" spans="1:30">
      <c r="A50" s="40">
        <f>元データ!P47</f>
        <v>13</v>
      </c>
      <c r="B50" s="27">
        <f t="shared" si="2"/>
        <v>46</v>
      </c>
      <c r="C50" s="27" t="str">
        <f>DBCS(元データ!A47)</f>
        <v>アスパラカリウム錠３００ｍｇ</v>
      </c>
      <c r="D50" s="53" t="str">
        <f>元データ!B47</f>
        <v>KSK</v>
      </c>
      <c r="E50" s="27" t="str">
        <f>DBCS(元データ!C47)</f>
        <v>ＰＴＰ</v>
      </c>
      <c r="F50" s="27" t="str">
        <f>DBCS(元データ!D47)</f>
        <v>１０００Ｔ</v>
      </c>
      <c r="G50" s="27" t="str">
        <f>元データ!E47</f>
        <v>ニプロES</v>
      </c>
      <c r="H50" s="27">
        <f>元データ!F47</f>
        <v>6.1</v>
      </c>
      <c r="I50" s="27">
        <f>元データ!G47</f>
        <v>6100</v>
      </c>
      <c r="J50" s="27">
        <f>元データ!H47</f>
        <v>1000.0000000000001</v>
      </c>
      <c r="K50" s="27" t="str">
        <f>元データ!I47</f>
        <v>錠</v>
      </c>
      <c r="L50" s="27">
        <f>元データ!J47</f>
        <v>5435</v>
      </c>
      <c r="M50" s="27">
        <f>元データ!K47</f>
        <v>5.4349999999999996</v>
      </c>
      <c r="N50" s="53" t="str">
        <f ca="1">IF(OFFSET(マスタ非採用削除!A$4,統合マスタ!$A50,0)="","",OFFSET(マスタ非採用削除!A$4,統合マスタ!$A50,0))</f>
        <v>ｱｽﾊ002</v>
      </c>
      <c r="O50" s="53" t="str">
        <f ca="1">IF(OFFSET(マスタ非採用削除!B$4,統合マスタ!$A50,0)="","",OFFSET(マスタ非採用削除!B$4,統合マスタ!$A50,0))</f>
        <v>ｱｽﾊ002</v>
      </c>
      <c r="P50" s="27" t="str">
        <f ca="1">IF(OFFSET(マスタ非採用削除!C$4,統合マスタ!$A50,0)="","",OFFSET(マスタ非採用削除!C$4,統合マスタ!$A50,0))</f>
        <v>アスパラカリウム錠３００ｍｇ</v>
      </c>
      <c r="Q50" s="53" t="str">
        <f ca="1">IF(OFFSET(マスタ非採用削除!D$4,統合マスタ!$A50,0)="","",OFFSET(マスタ非採用削除!D$4,統合マスタ!$A50,0))</f>
        <v>ｱｽﾊﾟﾗ</v>
      </c>
      <c r="R50" s="27">
        <f ca="1">IF(OR(A50="非採用",A50="処置薬",A50="非採用特別"),0,IF(OFFSET(マスタ非採用削除!E$4,統合マスタ!$A50,0)="","",OFFSET(マスタ非採用削除!E$4,統合マスタ!$A50,0)))</f>
        <v>1</v>
      </c>
      <c r="S50" s="53" t="str">
        <f ca="1">IF(OFFSET(マスタ非採用削除!F$4,統合マスタ!$A50,0)="","",OFFSET(マスタ非採用削除!F$4,統合マスタ!$A50,0))</f>
        <v/>
      </c>
      <c r="T50" s="27">
        <f ca="1">IF(OFFSET(マスタ非採用削除!G$4,統合マスタ!$A50,0)="","",OFFSET(マスタ非採用削除!G$4,統合マスタ!$A50,0))</f>
        <v>6.1</v>
      </c>
      <c r="U50" s="53" t="str">
        <f ca="1">IF(OFFSET(マスタ非採用削除!H$4,統合マスタ!$A50,0)="","",OFFSET(マスタ非採用削除!H$4,統合マスタ!$A50,0))</f>
        <v>ｱｽﾊﾟﾗｶﾘｳﾑｼﾞｮｳ300mg</v>
      </c>
      <c r="V50" s="27">
        <f ca="1">IF(OFFSET(マスタ非採用削除!I$4,統合マスタ!$A50,0)="","",OFFSET(マスタ非採用削除!I$4,統合マスタ!$A50,0))</f>
        <v>1</v>
      </c>
      <c r="W50" s="27" t="str">
        <f ca="1">IF(OFFSET(マスタ非採用削除!J$4,統合マスタ!$A50,0)="","",OFFSET(マスタ非採用削除!J$4,統合マスタ!$A50,0))</f>
        <v>錠剤</v>
      </c>
      <c r="X50" s="27">
        <f ca="1">IF(OFFSET(マスタ非採用削除!K$4,統合マスタ!$A50,0)="","",OFFSET(マスタ非採用削除!K$4,統合マスタ!$A50,0))</f>
        <v>0</v>
      </c>
      <c r="Y50" s="53" t="str">
        <f ca="1">IF(OFFSET(マスタ非採用削除!L$4,統合マスタ!$A50,0)="","",OFFSET(マスタ非採用削除!L$4,統合マスタ!$A50,0))</f>
        <v/>
      </c>
      <c r="Z50" s="27">
        <f ca="1">IF(OFFSET(マスタ非採用削除!M$4,統合マスタ!$A50,0)="","",OFFSET(マスタ非採用削除!M$4,統合マスタ!$A50,0))</f>
        <v>1</v>
      </c>
      <c r="AA50" s="27" t="str">
        <f t="shared" si="0"/>
        <v/>
      </c>
      <c r="AB50" s="27" t="str">
        <f ca="1">IF(A50="非採用特別","非採用特別",IF(R50=2,"臨時",
IF(COUNTIF(分類!$H$8:$H$15, 統合マスタ!V50)&gt;0, 分類!$G$7,
IF(COUNTIF(分類!$K$8:$K$15, 統合マスタ!V50)&gt;0, 分類!$J$7,
IF(COUNTIF(分類!$N$8:$N$15, 統合マスタ!V50)&gt;0, 分類!$M$7,
IF(COUNTIF(分類!$Q$8:$Q$15, 統合マスタ!V50)&gt;0, 分類!$P$7,
"無し"))))))</f>
        <v>錠剤</v>
      </c>
      <c r="AC50" s="27">
        <f t="shared" ca="1" si="1"/>
        <v>46</v>
      </c>
      <c r="AD50" s="27" cm="1">
        <f t="array" aca="1" ref="AD50" ca="1">IF(A50="非採用","非採用",OFFSET(
   INDIRECT("'" &amp; AB50 &amp; "'!A4"),
   MATCH(B50, INDIRECT("'" &amp; AB50 &amp; "'!C5:C1000"), 0),
   MATCH("合計", INDIRECT("'" &amp; AB50 &amp; "'!4:4"), 0) - 1
))</f>
        <v>0</v>
      </c>
    </row>
    <row r="51" spans="1:30">
      <c r="A51" s="40">
        <f>元データ!P48</f>
        <v>13</v>
      </c>
      <c r="B51" s="27">
        <f t="shared" si="2"/>
        <v>47</v>
      </c>
      <c r="C51" s="27" t="str">
        <f>DBCS(元データ!A48)</f>
        <v>アスパラカリウム錠３００ｍｇ</v>
      </c>
      <c r="D51" s="53" t="str">
        <f>元データ!B48</f>
        <v>KSK</v>
      </c>
      <c r="E51" s="27" t="str">
        <f>DBCS(元データ!C48)</f>
        <v>ＰＴＰ</v>
      </c>
      <c r="F51" s="27" t="str">
        <f>DBCS(元データ!D48)</f>
        <v>１００Ｔ</v>
      </c>
      <c r="G51" s="27" t="str">
        <f>元データ!E48</f>
        <v>ニプロ</v>
      </c>
      <c r="H51" s="27">
        <f>元データ!F48</f>
        <v>6.1</v>
      </c>
      <c r="I51" s="27">
        <f>元データ!G48</f>
        <v>610</v>
      </c>
      <c r="J51" s="27">
        <f>元データ!H48</f>
        <v>100</v>
      </c>
      <c r="K51" s="27" t="str">
        <f>元データ!I48</f>
        <v>錠</v>
      </c>
      <c r="L51" s="27">
        <f>元データ!J48</f>
        <v>544</v>
      </c>
      <c r="M51" s="27">
        <f>元データ!K48</f>
        <v>5.44</v>
      </c>
      <c r="N51" s="53" t="str">
        <f ca="1">IF(OFFSET(マスタ非採用削除!A$4,統合マスタ!$A51,0)="","",OFFSET(マスタ非採用削除!A$4,統合マスタ!$A51,0))</f>
        <v>ｱｽﾊ002</v>
      </c>
      <c r="O51" s="53" t="str">
        <f ca="1">IF(OFFSET(マスタ非採用削除!B$4,統合マスタ!$A51,0)="","",OFFSET(マスタ非採用削除!B$4,統合マスタ!$A51,0))</f>
        <v>ｱｽﾊ002</v>
      </c>
      <c r="P51" s="27" t="str">
        <f ca="1">IF(OFFSET(マスタ非採用削除!C$4,統合マスタ!$A51,0)="","",OFFSET(マスタ非採用削除!C$4,統合マスタ!$A51,0))</f>
        <v>アスパラカリウム錠３００ｍｇ</v>
      </c>
      <c r="Q51" s="53" t="str">
        <f ca="1">IF(OFFSET(マスタ非採用削除!D$4,統合マスタ!$A51,0)="","",OFFSET(マスタ非採用削除!D$4,統合マスタ!$A51,0))</f>
        <v>ｱｽﾊﾟﾗ</v>
      </c>
      <c r="R51" s="27">
        <f ca="1">IF(OR(A51="非採用",A51="処置薬",A51="非採用特別"),0,IF(OFFSET(マスタ非採用削除!E$4,統合マスタ!$A51,0)="","",OFFSET(マスタ非採用削除!E$4,統合マスタ!$A51,0)))</f>
        <v>1</v>
      </c>
      <c r="S51" s="53" t="str">
        <f ca="1">IF(OFFSET(マスタ非採用削除!F$4,統合マスタ!$A51,0)="","",OFFSET(マスタ非採用削除!F$4,統合マスタ!$A51,0))</f>
        <v/>
      </c>
      <c r="T51" s="27">
        <f ca="1">IF(OFFSET(マスタ非採用削除!G$4,統合マスタ!$A51,0)="","",OFFSET(マスタ非採用削除!G$4,統合マスタ!$A51,0))</f>
        <v>6.1</v>
      </c>
      <c r="U51" s="53" t="str">
        <f ca="1">IF(OFFSET(マスタ非採用削除!H$4,統合マスタ!$A51,0)="","",OFFSET(マスタ非採用削除!H$4,統合マスタ!$A51,0))</f>
        <v>ｱｽﾊﾟﾗｶﾘｳﾑｼﾞｮｳ300mg</v>
      </c>
      <c r="V51" s="27">
        <f ca="1">IF(OFFSET(マスタ非採用削除!I$4,統合マスタ!$A51,0)="","",OFFSET(マスタ非採用削除!I$4,統合マスタ!$A51,0))</f>
        <v>1</v>
      </c>
      <c r="W51" s="27" t="str">
        <f ca="1">IF(OFFSET(マスタ非採用削除!J$4,統合マスタ!$A51,0)="","",OFFSET(マスタ非採用削除!J$4,統合マスタ!$A51,0))</f>
        <v>錠剤</v>
      </c>
      <c r="X51" s="27">
        <f ca="1">IF(OFFSET(マスタ非採用削除!K$4,統合マスタ!$A51,0)="","",OFFSET(マスタ非採用削除!K$4,統合マスタ!$A51,0))</f>
        <v>0</v>
      </c>
      <c r="Y51" s="53" t="str">
        <f ca="1">IF(OFFSET(マスタ非採用削除!L$4,統合マスタ!$A51,0)="","",OFFSET(マスタ非採用削除!L$4,統合マスタ!$A51,0))</f>
        <v/>
      </c>
      <c r="Z51" s="27">
        <f ca="1">IF(OFFSET(マスタ非採用削除!M$4,統合マスタ!$A51,0)="","",OFFSET(マスタ非採用削除!M$4,統合マスタ!$A51,0))</f>
        <v>1</v>
      </c>
      <c r="AA51" s="27" t="str">
        <f t="shared" si="0"/>
        <v/>
      </c>
      <c r="AB51" s="27" t="str">
        <f ca="1">IF(A51="非採用特別","非採用特別",IF(R51=2,"臨時",
IF(COUNTIF(分類!$H$8:$H$15, 統合マスタ!V51)&gt;0, 分類!$G$7,
IF(COUNTIF(分類!$K$8:$K$15, 統合マスタ!V51)&gt;0, 分類!$J$7,
IF(COUNTIF(分類!$N$8:$N$15, 統合マスタ!V51)&gt;0, 分類!$M$7,
IF(COUNTIF(分類!$Q$8:$Q$15, 統合マスタ!V51)&gt;0, 分類!$P$7,
"無し"))))))</f>
        <v>錠剤</v>
      </c>
      <c r="AC51" s="27">
        <f t="shared" ca="1" si="1"/>
        <v>47</v>
      </c>
      <c r="AD51" s="27" cm="1">
        <f t="array" aca="1" ref="AD51" ca="1">IF(A51="非採用","非採用",OFFSET(
   INDIRECT("'" &amp; AB51 &amp; "'!A4"),
   MATCH(B51, INDIRECT("'" &amp; AB51 &amp; "'!C5:C1000"), 0),
   MATCH("合計", INDIRECT("'" &amp; AB51 &amp; "'!4:4"), 0) - 1
))</f>
        <v>0</v>
      </c>
    </row>
    <row r="52" spans="1:30">
      <c r="A52" s="40">
        <f>元データ!P49</f>
        <v>15</v>
      </c>
      <c r="B52" s="27">
        <f t="shared" si="2"/>
        <v>48</v>
      </c>
      <c r="C52" s="27" t="str">
        <f>DBCS(元データ!A49)</f>
        <v>アスパラギン酸カリウム注　１０ＭＥＱキット「テルモ」</v>
      </c>
      <c r="D52" s="53" t="str">
        <f>元データ!B49</f>
        <v>アルフレッサ</v>
      </c>
      <c r="E52" s="27" t="str">
        <f>DBCS(元データ!C49)</f>
        <v/>
      </c>
      <c r="F52" s="27" t="str">
        <f>DBCS(元データ!D49)</f>
        <v>１０ｍｌｘ１０</v>
      </c>
      <c r="G52" s="27" t="str">
        <f>元データ!E49</f>
        <v>テルモ</v>
      </c>
      <c r="H52" s="27">
        <f>元データ!F49</f>
        <v>181</v>
      </c>
      <c r="I52" s="27">
        <f>元データ!G49</f>
        <v>1810</v>
      </c>
      <c r="J52" s="27">
        <f>元データ!H49</f>
        <v>10</v>
      </c>
      <c r="K52" s="27" t="str">
        <f>元データ!I49</f>
        <v>10ｍｌ</v>
      </c>
      <c r="L52" s="27">
        <f>元データ!J49</f>
        <v>1637</v>
      </c>
      <c r="M52" s="27">
        <f>元データ!K49</f>
        <v>163.69999999999999</v>
      </c>
      <c r="N52" s="53" t="str">
        <f ca="1">IF(OFFSET(マスタ非採用削除!A$4,統合マスタ!$A52,0)="","",OFFSET(マスタ非採用削除!A$4,統合マスタ!$A52,0))</f>
        <v>ｱｽﾊ004</v>
      </c>
      <c r="O52" s="53" t="str">
        <f ca="1">IF(OFFSET(マスタ非採用削除!B$4,統合マスタ!$A52,0)="","",OFFSET(マスタ非採用削除!B$4,統合マスタ!$A52,0))</f>
        <v>ｱｽﾊ004</v>
      </c>
      <c r="P52" s="27" t="str">
        <f ca="1">IF(OFFSET(マスタ非採用削除!C$4,統合マスタ!$A52,0)="","",OFFSET(マスタ非採用削除!C$4,統合マスタ!$A52,0))</f>
        <v>アスパラギン酸カリウム注１０ｍＥｑキット「テルモ」</v>
      </c>
      <c r="Q52" s="53" t="str">
        <f ca="1">IF(OFFSET(マスタ非採用削除!D$4,統合マスタ!$A52,0)="","",OFFSET(マスタ非採用削除!D$4,統合マスタ!$A52,0))</f>
        <v>ｱｽﾊﾟ2</v>
      </c>
      <c r="R52" s="27">
        <f ca="1">IF(OR(A52="非採用",A52="処置薬",A52="非採用特別"),0,IF(OFFSET(マスタ非採用削除!E$4,統合マスタ!$A52,0)="","",OFFSET(マスタ非採用削除!E$4,統合マスタ!$A52,0)))</f>
        <v>1</v>
      </c>
      <c r="S52" s="53" t="str">
        <f ca="1">IF(OFFSET(マスタ非採用削除!F$4,統合マスタ!$A52,0)="","",OFFSET(マスタ非採用削除!F$4,統合マスタ!$A52,0))</f>
        <v/>
      </c>
      <c r="T52" s="27">
        <f ca="1">IF(OFFSET(マスタ非採用削除!G$4,統合マスタ!$A52,0)="","",OFFSET(マスタ非採用削除!G$4,統合マスタ!$A52,0))</f>
        <v>181</v>
      </c>
      <c r="U52" s="53" t="str">
        <f ca="1">IF(OFFSET(マスタ非採用削除!H$4,統合マスタ!$A52,0)="","",OFFSET(マスタ非採用削除!H$4,統合マスタ!$A52,0))</f>
        <v>ｱｽﾊﾟﾗｷﾞﾝｻﾝｶﾘｳﾑﾁｭｳ10mEqｷｯﾄ｢ﾃﾙﾓ｣</v>
      </c>
      <c r="V52" s="27">
        <f ca="1">IF(OFFSET(マスタ非採用削除!I$4,統合マスタ!$A52,0)="","",OFFSET(マスタ非採用削除!I$4,統合マスタ!$A52,0))</f>
        <v>25</v>
      </c>
      <c r="W52" s="27" t="str">
        <f ca="1">IF(OFFSET(マスタ非採用削除!J$4,統合マスタ!$A52,0)="","",OFFSET(マスタ非採用削除!J$4,統合マスタ!$A52,0))</f>
        <v>注射剤</v>
      </c>
      <c r="X52" s="27">
        <f ca="1">IF(OFFSET(マスタ非採用削除!K$4,統合マスタ!$A52,0)="","",OFFSET(マスタ非採用削除!K$4,統合マスタ!$A52,0))</f>
        <v>0</v>
      </c>
      <c r="Y52" s="53" t="str">
        <f ca="1">IF(OFFSET(マスタ非採用削除!L$4,統合マスタ!$A52,0)="","",OFFSET(マスタ非採用削除!L$4,統合マスタ!$A52,0))</f>
        <v/>
      </c>
      <c r="Z52" s="27">
        <f ca="1">IF(OFFSET(マスタ非採用削除!M$4,統合マスタ!$A52,0)="","",OFFSET(マスタ非採用削除!M$4,統合マスタ!$A52,0))</f>
        <v>9</v>
      </c>
      <c r="AA52" s="27" t="str">
        <f t="shared" si="0"/>
        <v/>
      </c>
      <c r="AB52" s="27" t="str">
        <f ca="1">IF(A52="非採用特別","非採用特別",IF(R52=2,"臨時",
IF(COUNTIF(分類!$H$8:$H$15, 統合マスタ!V52)&gt;0, 分類!$G$7,
IF(COUNTIF(分類!$K$8:$K$15, 統合マスタ!V52)&gt;0, 分類!$J$7,
IF(COUNTIF(分類!$N$8:$N$15, 統合マスタ!V52)&gt;0, 分類!$M$7,
IF(COUNTIF(分類!$Q$8:$Q$15, 統合マスタ!V52)&gt;0, 分類!$P$7,
"無し"))))))</f>
        <v>注射</v>
      </c>
      <c r="AC52" s="27">
        <f t="shared" ca="1" si="1"/>
        <v>48</v>
      </c>
      <c r="AD52" s="27" cm="1">
        <f t="array" aca="1" ref="AD52" ca="1">IF(A52="非採用","非採用",OFFSET(
   INDIRECT("'" &amp; AB52 &amp; "'!A4"),
   MATCH(B52, INDIRECT("'" &amp; AB52 &amp; "'!C5:C1000"), 0),
   MATCH("合計", INDIRECT("'" &amp; AB52 &amp; "'!4:4"), 0) - 1
))</f>
        <v>0</v>
      </c>
    </row>
    <row r="53" spans="1:30">
      <c r="A53" s="40">
        <f>元データ!P50</f>
        <v>16</v>
      </c>
      <c r="B53" s="27">
        <f t="shared" si="2"/>
        <v>49</v>
      </c>
      <c r="C53" s="27" t="str">
        <f>DBCS(元データ!A50)</f>
        <v>アズレン点眼液０．０２％「ニットー」</v>
      </c>
      <c r="D53" s="53" t="str">
        <f>元データ!B50</f>
        <v/>
      </c>
      <c r="E53" s="27" t="str">
        <f>DBCS(元データ!C50)</f>
        <v/>
      </c>
      <c r="F53" s="27" t="str">
        <f>DBCS(元データ!D50)</f>
        <v>５ｍｌｘ１０</v>
      </c>
      <c r="G53" s="27" t="str">
        <f>元データ!E50</f>
        <v>日東メディック</v>
      </c>
      <c r="H53" s="27">
        <f>元データ!F50</f>
        <v>91.6</v>
      </c>
      <c r="I53" s="27">
        <f>元データ!G50</f>
        <v>916</v>
      </c>
      <c r="J53" s="27">
        <f>元データ!H50</f>
        <v>10</v>
      </c>
      <c r="K53" s="27" t="str">
        <f>元データ!I50</f>
        <v>瓶</v>
      </c>
      <c r="L53" s="27">
        <f>元データ!J50</f>
        <v>832</v>
      </c>
      <c r="M53" s="27">
        <f>元データ!K50</f>
        <v>83.2</v>
      </c>
      <c r="N53" s="53" t="str">
        <f ca="1">IF(OFFSET(マスタ非採用削除!A$4,統合マスタ!$A53,0)="","",OFFSET(マスタ非採用削除!A$4,統合マスタ!$A53,0))</f>
        <v>ｱｽﾚ001</v>
      </c>
      <c r="O53" s="53" t="str">
        <f ca="1">IF(OFFSET(マスタ非採用削除!B$4,統合マスタ!$A53,0)="","",OFFSET(マスタ非採用削除!B$4,統合マスタ!$A53,0))</f>
        <v>ｱｽﾚ001</v>
      </c>
      <c r="P53" s="27" t="str">
        <f ca="1">IF(OFFSET(マスタ非採用削除!C$4,統合マスタ!$A53,0)="","",OFFSET(マスタ非採用削除!C$4,統合マスタ!$A53,0))</f>
        <v>アズレン点眼液０．０２％「ニットー」</v>
      </c>
      <c r="Q53" s="53" t="str">
        <f ca="1">IF(OFFSET(マスタ非採用削除!D$4,統合マスタ!$A53,0)="","",OFFSET(マスタ非採用削除!D$4,統合マスタ!$A53,0))</f>
        <v>ｱｽﾞﾚ</v>
      </c>
      <c r="R53" s="27">
        <f ca="1">IF(OR(A53="非採用",A53="処置薬",A53="非採用特別"),0,IF(OFFSET(マスタ非採用削除!E$4,統合マスタ!$A53,0)="","",OFFSET(マスタ非採用削除!E$4,統合マスタ!$A53,0)))</f>
        <v>1</v>
      </c>
      <c r="S53" s="53" t="str">
        <f ca="1">IF(OFFSET(マスタ非採用削除!F$4,統合マスタ!$A53,0)="","",OFFSET(マスタ非採用削除!F$4,統合マスタ!$A53,0))</f>
        <v/>
      </c>
      <c r="T53" s="27">
        <f ca="1">IF(OFFSET(マスタ非採用削除!G$4,統合マスタ!$A53,0)="","",OFFSET(マスタ非採用削除!G$4,統合マスタ!$A53,0))</f>
        <v>91.6</v>
      </c>
      <c r="U53" s="53" t="str">
        <f ca="1">IF(OFFSET(マスタ非採用削除!H$4,統合マスタ!$A53,0)="","",OFFSET(マスタ非採用削除!H$4,統合マスタ!$A53,0))</f>
        <v>ｱｽﾞﾚﾝﾃﾝｶﾞﾝｴｷ0.02%｢ﾆｯﾄｰ｣</v>
      </c>
      <c r="V53" s="27">
        <f ca="1">IF(OFFSET(マスタ非採用削除!I$4,統合マスタ!$A53,0)="","",OFFSET(マスタ非採用削除!I$4,統合マスタ!$A53,0))</f>
        <v>21</v>
      </c>
      <c r="W53" s="27" t="str">
        <f ca="1">IF(OFFSET(マスタ非採用削除!J$4,統合マスタ!$A53,0)="","",OFFSET(マスタ非採用削除!J$4,統合マスタ!$A53,0))</f>
        <v>点眼剤</v>
      </c>
      <c r="X53" s="27">
        <f ca="1">IF(OFFSET(マスタ非採用削除!K$4,統合マスタ!$A53,0)="","",OFFSET(マスタ非採用削除!K$4,統合マスタ!$A53,0))</f>
        <v>0</v>
      </c>
      <c r="Y53" s="53" t="str">
        <f ca="1">IF(OFFSET(マスタ非採用削除!L$4,統合マスタ!$A53,0)="","",OFFSET(マスタ非採用削除!L$4,統合マスタ!$A53,0))</f>
        <v/>
      </c>
      <c r="Z53" s="27">
        <f ca="1">IF(OFFSET(マスタ非採用削除!M$4,統合マスタ!$A53,0)="","",OFFSET(マスタ非採用削除!M$4,統合マスタ!$A53,0))</f>
        <v>3</v>
      </c>
      <c r="AA53" s="27" t="str">
        <f t="shared" si="0"/>
        <v/>
      </c>
      <c r="AB53" s="27" t="str">
        <f ca="1">IF(A53="非採用特別","非採用特別",IF(R53=2,"臨時",
IF(COUNTIF(分類!$H$8:$H$15, 統合マスタ!V53)&gt;0, 分類!$G$7,
IF(COUNTIF(分類!$K$8:$K$15, 統合マスタ!V53)&gt;0, 分類!$J$7,
IF(COUNTIF(分類!$N$8:$N$15, 統合マスタ!V53)&gt;0, 分類!$M$7,
IF(COUNTIF(分類!$Q$8:$Q$15, 統合マスタ!V53)&gt;0, 分類!$P$7,
"無し"))))))</f>
        <v>外用</v>
      </c>
      <c r="AC53" s="27">
        <f t="shared" ca="1" si="1"/>
        <v>49</v>
      </c>
      <c r="AD53" s="27" cm="1">
        <f t="array" aca="1" ref="AD53" ca="1">IF(A53="非採用","非採用",OFFSET(
   INDIRECT("'" &amp; AB53 &amp; "'!A4"),
   MATCH(B53, INDIRECT("'" &amp; AB53 &amp; "'!C5:C1000"), 0),
   MATCH("合計", INDIRECT("'" &amp; AB53 &amp; "'!4:4"), 0) - 1
))</f>
        <v>0</v>
      </c>
    </row>
    <row r="54" spans="1:30">
      <c r="A54" s="40" t="str">
        <f>元データ!P51</f>
        <v>非採用</v>
      </c>
      <c r="B54" s="27">
        <f t="shared" si="2"/>
        <v>50</v>
      </c>
      <c r="C54" s="27" t="str">
        <f>DBCS(元データ!A51)</f>
        <v>アセサイド消毒液６％　８００ｍｌｘ２</v>
      </c>
      <c r="D54" s="53" t="str">
        <f>元データ!B51</f>
        <v/>
      </c>
      <c r="E54" s="27" t="str">
        <f>DBCS(元データ!C51)</f>
        <v/>
      </c>
      <c r="F54" s="27" t="str">
        <f>DBCS(元データ!D51)</f>
        <v>６本セット</v>
      </c>
      <c r="G54" s="27" t="str">
        <f>元データ!E51</f>
        <v>オリンパス</v>
      </c>
      <c r="H54" s="27">
        <f>元データ!F51</f>
        <v>0</v>
      </c>
      <c r="I54" s="27">
        <f>元データ!G51</f>
        <v>0</v>
      </c>
      <c r="J54" s="27" t="e">
        <f>元データ!H51</f>
        <v>#DIV/0!</v>
      </c>
      <c r="K54" s="27" t="str">
        <f>元データ!I51</f>
        <v/>
      </c>
      <c r="L54" s="27">
        <f>元データ!J51</f>
        <v>68824</v>
      </c>
      <c r="M54" s="27" t="e">
        <f>元データ!K51</f>
        <v>#DIV/0!</v>
      </c>
      <c r="N54" s="53" t="e">
        <f ca="1">IF(OFFSET(マスタ非採用削除!A$4,統合マスタ!$A54,0)="","",OFFSET(マスタ非採用削除!A$4,統合マスタ!$A54,0))</f>
        <v>#VALUE!</v>
      </c>
      <c r="O54" s="53" t="e">
        <f ca="1">IF(OFFSET(マスタ非採用削除!B$4,統合マスタ!$A54,0)="","",OFFSET(マスタ非採用削除!B$4,統合マスタ!$A54,0))</f>
        <v>#VALUE!</v>
      </c>
      <c r="P54" s="27" t="e">
        <f ca="1">IF(OFFSET(マスタ非採用削除!C$4,統合マスタ!$A54,0)="","",OFFSET(マスタ非採用削除!C$4,統合マスタ!$A54,0))</f>
        <v>#VALUE!</v>
      </c>
      <c r="Q54" s="53" t="e">
        <f ca="1">IF(OFFSET(マスタ非採用削除!D$4,統合マスタ!$A54,0)="","",OFFSET(マスタ非採用削除!D$4,統合マスタ!$A54,0))</f>
        <v>#VALUE!</v>
      </c>
      <c r="R54" s="27">
        <f ca="1">IF(OR(A54="非採用",A54="処置薬",A54="非採用特別"),0,IF(OFFSET(マスタ非採用削除!E$4,統合マスタ!$A54,0)="","",OFFSET(マスタ非採用削除!E$4,統合マスタ!$A54,0)))</f>
        <v>0</v>
      </c>
      <c r="S54" s="53" t="e">
        <f ca="1">IF(OFFSET(マスタ非採用削除!F$4,統合マスタ!$A54,0)="","",OFFSET(マスタ非採用削除!F$4,統合マスタ!$A54,0))</f>
        <v>#VALUE!</v>
      </c>
      <c r="T54" s="27" t="e">
        <f ca="1">IF(OFFSET(マスタ非採用削除!G$4,統合マスタ!$A54,0)="","",OFFSET(マスタ非採用削除!G$4,統合マスタ!$A54,0))</f>
        <v>#VALUE!</v>
      </c>
      <c r="U54" s="53" t="e">
        <f ca="1">IF(OFFSET(マスタ非採用削除!H$4,統合マスタ!$A54,0)="","",OFFSET(マスタ非採用削除!H$4,統合マスタ!$A54,0))</f>
        <v>#VALUE!</v>
      </c>
      <c r="V54" s="27" t="e">
        <f ca="1">IF(OFFSET(マスタ非採用削除!I$4,統合マスタ!$A54,0)="","",OFFSET(マスタ非採用削除!I$4,統合マスタ!$A54,0))</f>
        <v>#VALUE!</v>
      </c>
      <c r="W54" s="27" t="e">
        <f ca="1">IF(OFFSET(マスタ非採用削除!J$4,統合マスタ!$A54,0)="","",OFFSET(マスタ非採用削除!J$4,統合マスタ!$A54,0))</f>
        <v>#VALUE!</v>
      </c>
      <c r="X54" s="27" t="e">
        <f ca="1">IF(OFFSET(マスタ非採用削除!K$4,統合マスタ!$A54,0)="","",OFFSET(マスタ非採用削除!K$4,統合マスタ!$A54,0))</f>
        <v>#VALUE!</v>
      </c>
      <c r="Y54" s="53" t="e">
        <f ca="1">IF(OFFSET(マスタ非採用削除!L$4,統合マスタ!$A54,0)="","",OFFSET(マスタ非採用削除!L$4,統合マスタ!$A54,0))</f>
        <v>#VALUE!</v>
      </c>
      <c r="Z54" s="27" t="e">
        <f ca="1">IF(OFFSET(マスタ非採用削除!M$4,統合マスタ!$A54,0)="","",OFFSET(マスタ非採用削除!M$4,統合マスタ!$A54,0))</f>
        <v>#VALUE!</v>
      </c>
      <c r="AA54" s="27" t="str">
        <f t="shared" si="0"/>
        <v>非採用</v>
      </c>
      <c r="AB54" s="27" t="str">
        <f ca="1">IF(A54="非採用特別","非採用特別",IF(R54=2,"臨時",
IF(COUNTIF(分類!$H$8:$H$15, 統合マスタ!V54)&gt;0, 分類!$G$7,
IF(COUNTIF(分類!$K$8:$K$15, 統合マスタ!V54)&gt;0, 分類!$J$7,
IF(COUNTIF(分類!$N$8:$N$15, 統合マスタ!V54)&gt;0, 分類!$M$7,
IF(COUNTIF(分類!$Q$8:$Q$15, 統合マスタ!V54)&gt;0, 分類!$P$7,
"無し"))))))</f>
        <v>無し</v>
      </c>
      <c r="AC54" s="27" t="e">
        <f t="shared" ca="1" si="1"/>
        <v>#VALUE!</v>
      </c>
      <c r="AD54" s="27" t="str" cm="1">
        <f t="array" aca="1" ref="AD54" ca="1">IF(A54="非採用","非採用",OFFSET(
   INDIRECT("'" &amp; AB54 &amp; "'!A4"),
   MATCH(B54, INDIRECT("'" &amp; AB54 &amp; "'!C5:C1000"), 0),
   MATCH("合計", INDIRECT("'" &amp; AB54 &amp; "'!4:4"), 0) - 1
))</f>
        <v>非採用</v>
      </c>
    </row>
    <row r="55" spans="1:30">
      <c r="A55" s="40">
        <f>元データ!P52</f>
        <v>17</v>
      </c>
      <c r="B55" s="27">
        <f t="shared" si="2"/>
        <v>51</v>
      </c>
      <c r="C55" s="27" t="str">
        <f>DBCS(元データ!A52)</f>
        <v>アセリオ静注液１０００ｍｇバッグ</v>
      </c>
      <c r="D55" s="53" t="str">
        <f>元データ!B52</f>
        <v>アルフレッサ</v>
      </c>
      <c r="E55" s="27" t="str">
        <f>DBCS(元データ!C52)</f>
        <v/>
      </c>
      <c r="F55" s="27" t="str">
        <f>DBCS(元データ!D52)</f>
        <v>１００ｍｌｘ２０</v>
      </c>
      <c r="G55" s="27" t="str">
        <f>元データ!E52</f>
        <v>テルモ</v>
      </c>
      <c r="H55" s="27">
        <f>元データ!F52</f>
        <v>298</v>
      </c>
      <c r="I55" s="27">
        <f>元データ!G52</f>
        <v>5960</v>
      </c>
      <c r="J55" s="27">
        <f>元データ!H52</f>
        <v>20</v>
      </c>
      <c r="K55" s="27" t="str">
        <f>元データ!I52</f>
        <v>袋</v>
      </c>
      <c r="L55" s="27">
        <f>元データ!J52</f>
        <v>5360</v>
      </c>
      <c r="M55" s="27">
        <f>元データ!K52</f>
        <v>268</v>
      </c>
      <c r="N55" s="53" t="str">
        <f ca="1">IF(OFFSET(マスタ非採用削除!A$4,統合マスタ!$A55,0)="","",OFFSET(マスタ非採用削除!A$4,統合マスタ!$A55,0))</f>
        <v>ｱｾﾘ001</v>
      </c>
      <c r="O55" s="53" t="str">
        <f ca="1">IF(OFFSET(マスタ非採用削除!B$4,統合マスタ!$A55,0)="","",OFFSET(マスタ非採用削除!B$4,統合マスタ!$A55,0))</f>
        <v>ｱｾﾘ001</v>
      </c>
      <c r="P55" s="27" t="str">
        <f ca="1">IF(OFFSET(マスタ非採用削除!C$4,統合マスタ!$A55,0)="","",OFFSET(マスタ非採用削除!C$4,統合マスタ!$A55,0))</f>
        <v>アセリオ静注液１０００ｍｇバッグ</v>
      </c>
      <c r="Q55" s="53" t="str">
        <f ca="1">IF(OFFSET(マスタ非採用削除!D$4,統合マスタ!$A55,0)="","",OFFSET(マスタ非採用削除!D$4,統合マスタ!$A55,0))</f>
        <v>ｱｾﾘ</v>
      </c>
      <c r="R55" s="27">
        <f ca="1">IF(OR(A55="非採用",A55="処置薬",A55="非採用特別"),0,IF(OFFSET(マスタ非採用削除!E$4,統合マスタ!$A55,0)="","",OFFSET(マスタ非採用削除!E$4,統合マスタ!$A55,0)))</f>
        <v>2</v>
      </c>
      <c r="S55" s="53" t="str">
        <f ca="1">IF(OFFSET(マスタ非採用削除!F$4,統合マスタ!$A55,0)="","",OFFSET(マスタ非採用削除!F$4,統合マスタ!$A55,0))</f>
        <v/>
      </c>
      <c r="T55" s="27">
        <f ca="1">IF(OFFSET(マスタ非採用削除!G$4,統合マスタ!$A55,0)="","",OFFSET(マスタ非採用削除!G$4,統合マスタ!$A55,0))</f>
        <v>298</v>
      </c>
      <c r="U55" s="53" t="str">
        <f ca="1">IF(OFFSET(マスタ非採用削除!H$4,統合マスタ!$A55,0)="","",OFFSET(マスタ非採用削除!H$4,統合マスタ!$A55,0))</f>
        <v>ｱｾﾘｵｼﾞｮｳﾁｭｳｴｷ1000mgﾊﾞｯｸﾞ</v>
      </c>
      <c r="V55" s="27">
        <f ca="1">IF(OFFSET(マスタ非採用削除!I$4,統合マスタ!$A55,0)="","",OFFSET(マスタ非採用削除!I$4,統合マスタ!$A55,0))</f>
        <v>25</v>
      </c>
      <c r="W55" s="27" t="str">
        <f ca="1">IF(OFFSET(マスタ非採用削除!J$4,統合マスタ!$A55,0)="","",OFFSET(マスタ非採用削除!J$4,統合マスタ!$A55,0))</f>
        <v>注射剤</v>
      </c>
      <c r="X55" s="27">
        <f ca="1">IF(OFFSET(マスタ非採用削除!K$4,統合マスタ!$A55,0)="","",OFFSET(マスタ非採用削除!K$4,統合マスタ!$A55,0))</f>
        <v>2</v>
      </c>
      <c r="Y55" s="53" t="str">
        <f ca="1">IF(OFFSET(マスタ非採用削除!L$4,統合マスタ!$A55,0)="","",OFFSET(マスタ非採用削除!L$4,統合マスタ!$A55,0))</f>
        <v/>
      </c>
      <c r="Z55" s="27">
        <f ca="1">IF(OFFSET(マスタ非採用削除!M$4,統合マスタ!$A55,0)="","",OFFSET(マスタ非採用削除!M$4,統合マスタ!$A55,0))</f>
        <v>8</v>
      </c>
      <c r="AA55" s="27" t="str">
        <f t="shared" si="0"/>
        <v/>
      </c>
      <c r="AB55" s="27" t="str">
        <f ca="1">IF(A55="非採用特別","非採用特別",IF(R55=2,"臨時",
IF(COUNTIF(分類!$H$8:$H$15, 統合マスタ!V55)&gt;0, 分類!$G$7,
IF(COUNTIF(分類!$K$8:$K$15, 統合マスタ!V55)&gt;0, 分類!$J$7,
IF(COUNTIF(分類!$N$8:$N$15, 統合マスタ!V55)&gt;0, 分類!$M$7,
IF(COUNTIF(分類!$Q$8:$Q$15, 統合マスタ!V55)&gt;0, 分類!$P$7,
"無し"))))))</f>
        <v>臨時</v>
      </c>
      <c r="AC55" s="27">
        <f t="shared" ca="1" si="1"/>
        <v>200051</v>
      </c>
      <c r="AD55" s="27" cm="1">
        <f t="array" aca="1" ref="AD55" ca="1">IF(A55="非採用","非採用",OFFSET(
   INDIRECT("'" &amp; AB55 &amp; "'!A4"),
   MATCH(B55, INDIRECT("'" &amp; AB55 &amp; "'!C5:C1000"), 0),
   MATCH("合計", INDIRECT("'" &amp; AB55 &amp; "'!4:4"), 0) - 1
))</f>
        <v>0</v>
      </c>
    </row>
    <row r="56" spans="1:30">
      <c r="A56" s="40">
        <f>元データ!P53</f>
        <v>18</v>
      </c>
      <c r="B56" s="27">
        <f t="shared" si="2"/>
        <v>52</v>
      </c>
      <c r="C56" s="27" t="str">
        <f>DBCS(元データ!A53)</f>
        <v>アセレンド注１００μｇ</v>
      </c>
      <c r="D56" s="53" t="str">
        <f>元データ!B53</f>
        <v/>
      </c>
      <c r="E56" s="27" t="str">
        <f>DBCS(元データ!C53)</f>
        <v/>
      </c>
      <c r="F56" s="27" t="str">
        <f>DBCS(元データ!D53)</f>
        <v>２ｍｌｘ１０Ａ</v>
      </c>
      <c r="G56" s="27" t="str">
        <f>元データ!E53</f>
        <v>藤本製薬</v>
      </c>
      <c r="H56" s="27">
        <f>元データ!F53</f>
        <v>1646</v>
      </c>
      <c r="I56" s="27">
        <f>元データ!G53</f>
        <v>16460</v>
      </c>
      <c r="J56" s="27">
        <f>元データ!H53</f>
        <v>10</v>
      </c>
      <c r="K56" s="27" t="str">
        <f>元データ!I53</f>
        <v>瓶</v>
      </c>
      <c r="L56" s="27">
        <f>元データ!J53</f>
        <v>14830</v>
      </c>
      <c r="M56" s="27">
        <f>元データ!K53</f>
        <v>1483</v>
      </c>
      <c r="N56" s="53" t="str">
        <f ca="1">IF(OFFSET(マスタ非採用削除!A$4,統合マスタ!$A56,0)="","",OFFSET(マスタ非採用削除!A$4,統合マスタ!$A56,0))</f>
        <v>ｱｾﾚ001</v>
      </c>
      <c r="O56" s="53" t="str">
        <f ca="1">IF(OFFSET(マスタ非採用削除!B$4,統合マスタ!$A56,0)="","",OFFSET(マスタ非採用削除!B$4,統合マスタ!$A56,0))</f>
        <v>ｱｾﾚ001</v>
      </c>
      <c r="P56" s="27" t="str">
        <f ca="1">IF(OFFSET(マスタ非採用削除!C$4,統合マスタ!$A56,0)="","",OFFSET(マスタ非採用削除!C$4,統合マスタ!$A56,0))</f>
        <v>アセレンド注１００μｇ</v>
      </c>
      <c r="Q56" s="53" t="str">
        <f ca="1">IF(OFFSET(マスタ非採用削除!D$4,統合マスタ!$A56,0)="","",OFFSET(マスタ非採用削除!D$4,統合マスタ!$A56,0))</f>
        <v>ｱｾﾚ</v>
      </c>
      <c r="R56" s="27">
        <f ca="1">IF(OR(A56="非採用",A56="処置薬",A56="非採用特別"),0,IF(OFFSET(マスタ非採用削除!E$4,統合マスタ!$A56,0)="","",OFFSET(マスタ非採用削除!E$4,統合マスタ!$A56,0)))</f>
        <v>2</v>
      </c>
      <c r="S56" s="53" t="str">
        <f ca="1">IF(OFFSET(マスタ非採用削除!F$4,統合マスタ!$A56,0)="","",OFFSET(マスタ非採用削除!F$4,統合マスタ!$A56,0))</f>
        <v/>
      </c>
      <c r="T56" s="27">
        <f ca="1">IF(OFFSET(マスタ非採用削除!G$4,統合マスタ!$A56,0)="","",OFFSET(マスタ非採用削除!G$4,統合マスタ!$A56,0))</f>
        <v>1646</v>
      </c>
      <c r="U56" s="53" t="str">
        <f ca="1">IF(OFFSET(マスタ非採用削除!H$4,統合マスタ!$A56,0)="","",OFFSET(マスタ非採用削除!H$4,統合マスタ!$A56,0))</f>
        <v>ｱｾﾚﾝﾄﾞﾁｭｳ100μg</v>
      </c>
      <c r="V56" s="27">
        <f ca="1">IF(OFFSET(マスタ非採用削除!I$4,統合マスタ!$A56,0)="","",OFFSET(マスタ非採用削除!I$4,統合マスタ!$A56,0))</f>
        <v>25</v>
      </c>
      <c r="W56" s="27" t="str">
        <f ca="1">IF(OFFSET(マスタ非採用削除!J$4,統合マスタ!$A56,0)="","",OFFSET(マスタ非採用削除!J$4,統合マスタ!$A56,0))</f>
        <v>注射剤</v>
      </c>
      <c r="X56" s="27">
        <f ca="1">IF(OFFSET(マスタ非採用削除!K$4,統合マスタ!$A56,0)="","",OFFSET(マスタ非採用削除!K$4,統合マスタ!$A56,0))</f>
        <v>2</v>
      </c>
      <c r="Y56" s="53" t="str">
        <f ca="1">IF(OFFSET(マスタ非採用削除!L$4,統合マスタ!$A56,0)="","",OFFSET(マスタ非採用削除!L$4,統合マスタ!$A56,0))</f>
        <v/>
      </c>
      <c r="Z56" s="27">
        <f ca="1">IF(OFFSET(マスタ非採用削除!M$4,統合マスタ!$A56,0)="","",OFFSET(マスタ非採用削除!M$4,統合マスタ!$A56,0))</f>
        <v>9</v>
      </c>
      <c r="AA56" s="27" t="str">
        <f t="shared" si="0"/>
        <v/>
      </c>
      <c r="AB56" s="27" t="str">
        <f ca="1">IF(A56="非採用特別","非採用特別",IF(R56=2,"臨時",
IF(COUNTIF(分類!$H$8:$H$15, 統合マスタ!V56)&gt;0, 分類!$G$7,
IF(COUNTIF(分類!$K$8:$K$15, 統合マスタ!V56)&gt;0, 分類!$J$7,
IF(COUNTIF(分類!$N$8:$N$15, 統合マスタ!V56)&gt;0, 分類!$M$7,
IF(COUNTIF(分類!$Q$8:$Q$15, 統合マスタ!V56)&gt;0, 分類!$P$7,
"無し"))))))</f>
        <v>臨時</v>
      </c>
      <c r="AC56" s="27">
        <f t="shared" ca="1" si="1"/>
        <v>200052</v>
      </c>
      <c r="AD56" s="27" cm="1">
        <f t="array" aca="1" ref="AD56" ca="1">IF(A56="非採用","非採用",OFFSET(
   INDIRECT("'" &amp; AB56 &amp; "'!A4"),
   MATCH(B56, INDIRECT("'" &amp; AB56 &amp; "'!C5:C1000"), 0),
   MATCH("合計", INDIRECT("'" &amp; AB56 &amp; "'!4:4"), 0) - 1
))</f>
        <v>0</v>
      </c>
    </row>
    <row r="57" spans="1:30">
      <c r="A57" s="40">
        <f>元データ!P54</f>
        <v>19</v>
      </c>
      <c r="B57" s="27">
        <f t="shared" si="2"/>
        <v>53</v>
      </c>
      <c r="C57" s="27" t="str">
        <f>DBCS(元データ!A54)</f>
        <v>アゾセミド錠３０ｍｇ「ＤＳＥＰ」</v>
      </c>
      <c r="D57" s="53" t="str">
        <f>元データ!B54</f>
        <v>メディセオ</v>
      </c>
      <c r="E57" s="27" t="str">
        <f>DBCS(元データ!C54)</f>
        <v>ＰＴＰ</v>
      </c>
      <c r="F57" s="27" t="str">
        <f>DBCS(元データ!D54)</f>
        <v>１００Ｔ</v>
      </c>
      <c r="G57" s="27" t="str">
        <f>元データ!E54</f>
        <v>第一三共</v>
      </c>
      <c r="H57" s="27">
        <f>元データ!F54</f>
        <v>10.4</v>
      </c>
      <c r="I57" s="27">
        <f>元データ!G54</f>
        <v>1040</v>
      </c>
      <c r="J57" s="27">
        <f>元データ!H54</f>
        <v>100</v>
      </c>
      <c r="K57" s="27" t="str">
        <f>元データ!I54</f>
        <v>錠</v>
      </c>
      <c r="L57" s="27">
        <f>元データ!J54</f>
        <v>926</v>
      </c>
      <c r="M57" s="27">
        <f>元データ!K54</f>
        <v>9.26</v>
      </c>
      <c r="N57" s="53" t="str">
        <f ca="1">IF(OFFSET(マスタ非採用削除!A$4,統合マスタ!$A57,0)="","",OFFSET(マスタ非採用削除!A$4,統合マスタ!$A57,0))</f>
        <v>ｱｿｾ002</v>
      </c>
      <c r="O57" s="53" t="str">
        <f ca="1">IF(OFFSET(マスタ非採用削除!B$4,統合マスタ!$A57,0)="","",OFFSET(マスタ非採用削除!B$4,統合マスタ!$A57,0))</f>
        <v>ｱｿｾ002</v>
      </c>
      <c r="P57" s="27" t="str">
        <f ca="1">IF(OFFSET(マスタ非採用削除!C$4,統合マスタ!$A57,0)="","",OFFSET(マスタ非採用削除!C$4,統合マスタ!$A57,0))</f>
        <v>アゾセミド錠３０ｍｇ「ＤＳＥＰ」</v>
      </c>
      <c r="Q57" s="53" t="str">
        <f ca="1">IF(OFFSET(マスタ非採用削除!D$4,統合マスタ!$A57,0)="","",OFFSET(マスタ非採用削除!D$4,統合マスタ!$A57,0))</f>
        <v>ｱｿﾞｾ2</v>
      </c>
      <c r="R57" s="27">
        <f ca="1">IF(OR(A57="非採用",A57="処置薬",A57="非採用特別"),0,IF(OFFSET(マスタ非採用削除!E$4,統合マスタ!$A57,0)="","",OFFSET(マスタ非採用削除!E$4,統合マスタ!$A57,0)))</f>
        <v>2</v>
      </c>
      <c r="S57" s="53" t="str">
        <f ca="1">IF(OFFSET(マスタ非採用削除!F$4,統合マスタ!$A57,0)="","",OFFSET(マスタ非採用削除!F$4,統合マスタ!$A57,0))</f>
        <v/>
      </c>
      <c r="T57" s="27">
        <f ca="1">IF(OFFSET(マスタ非採用削除!G$4,統合マスタ!$A57,0)="","",OFFSET(マスタ非採用削除!G$4,統合マスタ!$A57,0))</f>
        <v>10.4</v>
      </c>
      <c r="U57" s="53" t="str">
        <f ca="1">IF(OFFSET(マスタ非採用削除!H$4,統合マスタ!$A57,0)="","",OFFSET(マスタ非採用削除!H$4,統合マスタ!$A57,0))</f>
        <v>ｱｿﾞｾﾐﾄﾞｼﾞｮｳ30mg｢DSEP｣</v>
      </c>
      <c r="V57" s="27">
        <f ca="1">IF(OFFSET(マスタ非採用削除!I$4,統合マスタ!$A57,0)="","",OFFSET(マスタ非採用削除!I$4,統合マスタ!$A57,0))</f>
        <v>1</v>
      </c>
      <c r="W57" s="27" t="str">
        <f ca="1">IF(OFFSET(マスタ非採用削除!J$4,統合マスタ!$A57,0)="","",OFFSET(マスタ非採用削除!J$4,統合マスタ!$A57,0))</f>
        <v>錠剤</v>
      </c>
      <c r="X57" s="27">
        <f ca="1">IF(OFFSET(マスタ非採用削除!K$4,統合マスタ!$A57,0)="","",OFFSET(マスタ非採用削除!K$4,統合マスタ!$A57,0))</f>
        <v>0</v>
      </c>
      <c r="Y57" s="53" t="str">
        <f ca="1">IF(OFFSET(マスタ非採用削除!L$4,統合マスタ!$A57,0)="","",OFFSET(マスタ非採用削除!L$4,統合マスタ!$A57,0))</f>
        <v/>
      </c>
      <c r="Z57" s="27">
        <f ca="1">IF(OFFSET(マスタ非採用削除!M$4,統合マスタ!$A57,0)="","",OFFSET(マスタ非採用削除!M$4,統合マスタ!$A57,0))</f>
        <v>3</v>
      </c>
      <c r="AA57" s="27" t="str">
        <f t="shared" si="0"/>
        <v/>
      </c>
      <c r="AB57" s="27" t="str">
        <f ca="1">IF(A57="非採用特別","非採用特別",IF(R57=2,"臨時",
IF(COUNTIF(分類!$H$8:$H$15, 統合マスタ!V57)&gt;0, 分類!$G$7,
IF(COUNTIF(分類!$K$8:$K$15, 統合マスタ!V57)&gt;0, 分類!$J$7,
IF(COUNTIF(分類!$N$8:$N$15, 統合マスタ!V57)&gt;0, 分類!$M$7,
IF(COUNTIF(分類!$Q$8:$Q$15, 統合マスタ!V57)&gt;0, 分類!$P$7,
"無し"))))))</f>
        <v>臨時</v>
      </c>
      <c r="AC57" s="27">
        <f t="shared" ca="1" si="1"/>
        <v>53</v>
      </c>
      <c r="AD57" s="27" cm="1">
        <f t="array" aca="1" ref="AD57" ca="1">IF(A57="非採用","非採用",OFFSET(
   INDIRECT("'" &amp; AB57 &amp; "'!A4"),
   MATCH(B57, INDIRECT("'" &amp; AB57 &amp; "'!C5:C1000"), 0),
   MATCH("合計", INDIRECT("'" &amp; AB57 &amp; "'!4:4"), 0) - 1
))</f>
        <v>0</v>
      </c>
    </row>
    <row r="58" spans="1:30">
      <c r="A58" s="40" t="str">
        <f>元データ!P55</f>
        <v>非採用</v>
      </c>
      <c r="B58" s="27">
        <f t="shared" si="2"/>
        <v>54</v>
      </c>
      <c r="C58" s="27" t="str">
        <f>DBCS(元データ!A55)</f>
        <v>アゾセミド錠６０ｍｇ「ＤＳＥＰ」</v>
      </c>
      <c r="D58" s="53" t="str">
        <f>元データ!B55</f>
        <v/>
      </c>
      <c r="E58" s="27" t="str">
        <f>DBCS(元データ!C55)</f>
        <v>ＰＴＰ</v>
      </c>
      <c r="F58" s="27" t="str">
        <f>DBCS(元データ!D55)</f>
        <v>１００Ｔ</v>
      </c>
      <c r="G58" s="27" t="str">
        <f>元データ!E55</f>
        <v>第一三共</v>
      </c>
      <c r="H58" s="27">
        <f>元データ!F55</f>
        <v>11.3</v>
      </c>
      <c r="I58" s="27">
        <f>元データ!G55</f>
        <v>1130</v>
      </c>
      <c r="J58" s="27">
        <f>元データ!H55</f>
        <v>100</v>
      </c>
      <c r="K58" s="27" t="str">
        <f>元データ!I55</f>
        <v>錠</v>
      </c>
      <c r="L58" s="27">
        <f>元データ!J55</f>
        <v>1006</v>
      </c>
      <c r="M58" s="27">
        <f>元データ!K55</f>
        <v>10.06</v>
      </c>
      <c r="N58" s="53" t="e">
        <f ca="1">IF(OFFSET(マスタ非採用削除!A$4,統合マスタ!$A58,0)="","",OFFSET(マスタ非採用削除!A$4,統合マスタ!$A58,0))</f>
        <v>#VALUE!</v>
      </c>
      <c r="O58" s="53" t="e">
        <f ca="1">IF(OFFSET(マスタ非採用削除!B$4,統合マスタ!$A58,0)="","",OFFSET(マスタ非採用削除!B$4,統合マスタ!$A58,0))</f>
        <v>#VALUE!</v>
      </c>
      <c r="P58" s="27" t="e">
        <f ca="1">IF(OFFSET(マスタ非採用削除!C$4,統合マスタ!$A58,0)="","",OFFSET(マスタ非採用削除!C$4,統合マスタ!$A58,0))</f>
        <v>#VALUE!</v>
      </c>
      <c r="Q58" s="53" t="e">
        <f ca="1">IF(OFFSET(マスタ非採用削除!D$4,統合マスタ!$A58,0)="","",OFFSET(マスタ非採用削除!D$4,統合マスタ!$A58,0))</f>
        <v>#VALUE!</v>
      </c>
      <c r="R58" s="27">
        <f ca="1">IF(OR(A58="非採用",A58="処置薬",A58="非採用特別"),0,IF(OFFSET(マスタ非採用削除!E$4,統合マスタ!$A58,0)="","",OFFSET(マスタ非採用削除!E$4,統合マスタ!$A58,0)))</f>
        <v>0</v>
      </c>
      <c r="S58" s="53" t="e">
        <f ca="1">IF(OFFSET(マスタ非採用削除!F$4,統合マスタ!$A58,0)="","",OFFSET(マスタ非採用削除!F$4,統合マスタ!$A58,0))</f>
        <v>#VALUE!</v>
      </c>
      <c r="T58" s="27" t="e">
        <f ca="1">IF(OFFSET(マスタ非採用削除!G$4,統合マスタ!$A58,0)="","",OFFSET(マスタ非採用削除!G$4,統合マスタ!$A58,0))</f>
        <v>#VALUE!</v>
      </c>
      <c r="U58" s="53" t="e">
        <f ca="1">IF(OFFSET(マスタ非採用削除!H$4,統合マスタ!$A58,0)="","",OFFSET(マスタ非採用削除!H$4,統合マスタ!$A58,0))</f>
        <v>#VALUE!</v>
      </c>
      <c r="V58" s="27" t="e">
        <f ca="1">IF(OFFSET(マスタ非採用削除!I$4,統合マスタ!$A58,0)="","",OFFSET(マスタ非採用削除!I$4,統合マスタ!$A58,0))</f>
        <v>#VALUE!</v>
      </c>
      <c r="W58" s="27" t="e">
        <f ca="1">IF(OFFSET(マスタ非採用削除!J$4,統合マスタ!$A58,0)="","",OFFSET(マスタ非採用削除!J$4,統合マスタ!$A58,0))</f>
        <v>#VALUE!</v>
      </c>
      <c r="X58" s="27" t="e">
        <f ca="1">IF(OFFSET(マスタ非採用削除!K$4,統合マスタ!$A58,0)="","",OFFSET(マスタ非採用削除!K$4,統合マスタ!$A58,0))</f>
        <v>#VALUE!</v>
      </c>
      <c r="Y58" s="53" t="e">
        <f ca="1">IF(OFFSET(マスタ非採用削除!L$4,統合マスタ!$A58,0)="","",OFFSET(マスタ非採用削除!L$4,統合マスタ!$A58,0))</f>
        <v>#VALUE!</v>
      </c>
      <c r="Z58" s="27" t="e">
        <f ca="1">IF(OFFSET(マスタ非採用削除!M$4,統合マスタ!$A58,0)="","",OFFSET(マスタ非採用削除!M$4,統合マスタ!$A58,0))</f>
        <v>#VALUE!</v>
      </c>
      <c r="AA58" s="27" t="str">
        <f t="shared" si="0"/>
        <v>非採用</v>
      </c>
      <c r="AB58" s="27" t="str">
        <f ca="1">IF(A58="非採用特別","非採用特別",IF(R58=2,"臨時",
IF(COUNTIF(分類!$H$8:$H$15, 統合マスタ!V58)&gt;0, 分類!$G$7,
IF(COUNTIF(分類!$K$8:$K$15, 統合マスタ!V58)&gt;0, 分類!$J$7,
IF(COUNTIF(分類!$N$8:$N$15, 統合マスタ!V58)&gt;0, 分類!$M$7,
IF(COUNTIF(分類!$Q$8:$Q$15, 統合マスタ!V58)&gt;0, 分類!$P$7,
"無し"))))))</f>
        <v>無し</v>
      </c>
      <c r="AC58" s="27" t="e">
        <f t="shared" ca="1" si="1"/>
        <v>#VALUE!</v>
      </c>
      <c r="AD58" s="27" t="str" cm="1">
        <f t="array" aca="1" ref="AD58" ca="1">IF(A58="非採用","非採用",OFFSET(
   INDIRECT("'" &amp; AB58 &amp; "'!A4"),
   MATCH(B58, INDIRECT("'" &amp; AB58 &amp; "'!C5:C1000"), 0),
   MATCH("合計", INDIRECT("'" &amp; AB58 &amp; "'!4:4"), 0) - 1
))</f>
        <v>非採用</v>
      </c>
    </row>
    <row r="59" spans="1:30">
      <c r="A59" s="40">
        <f>元データ!P56</f>
        <v>21</v>
      </c>
      <c r="B59" s="27">
        <f t="shared" si="2"/>
        <v>55</v>
      </c>
      <c r="C59" s="27" t="str">
        <f>DBCS(元データ!A56)</f>
        <v>アダラートＣＲ錠２０ｍｇ</v>
      </c>
      <c r="D59" s="53" t="str">
        <f>元データ!B56</f>
        <v>メディセオ</v>
      </c>
      <c r="E59" s="27" t="str">
        <f>DBCS(元データ!C56)</f>
        <v>ＰＴＰ</v>
      </c>
      <c r="F59" s="27" t="str">
        <f>DBCS(元データ!D56)</f>
        <v>１００Ｔ</v>
      </c>
      <c r="G59" s="27" t="str">
        <f>元データ!E56</f>
        <v>バイエル</v>
      </c>
      <c r="H59" s="27">
        <f>元データ!F56</f>
        <v>13.2</v>
      </c>
      <c r="I59" s="27">
        <f>元データ!G56</f>
        <v>1320</v>
      </c>
      <c r="J59" s="27">
        <f>元データ!H56</f>
        <v>100</v>
      </c>
      <c r="K59" s="27" t="str">
        <f>元データ!I56</f>
        <v>錠</v>
      </c>
      <c r="L59" s="27">
        <f>元データ!J56</f>
        <v>1176</v>
      </c>
      <c r="M59" s="27">
        <f>元データ!K56</f>
        <v>11.76</v>
      </c>
      <c r="N59" s="53" t="str">
        <f ca="1">IF(OFFSET(マスタ非採用削除!A$4,統合マスタ!$A59,0)="","",OFFSET(マスタ非採用削除!A$4,統合マスタ!$A59,0))</f>
        <v>ｱﾀﾗ002</v>
      </c>
      <c r="O59" s="53" t="str">
        <f ca="1">IF(OFFSET(マスタ非採用削除!B$4,統合マスタ!$A59,0)="","",OFFSET(マスタ非採用削除!B$4,統合マスタ!$A59,0))</f>
        <v>ｱﾀﾗ002</v>
      </c>
      <c r="P59" s="27" t="str">
        <f ca="1">IF(OFFSET(マスタ非採用削除!C$4,統合マスタ!$A59,0)="","",OFFSET(マスタ非採用削除!C$4,統合マスタ!$A59,0))</f>
        <v>アダラートＣＲ錠２０ｍｇ</v>
      </c>
      <c r="Q59" s="53" t="str">
        <f ca="1">IF(OFFSET(マスタ非採用削除!D$4,統合マスタ!$A59,0)="","",OFFSET(マスタ非採用削除!D$4,統合マスタ!$A59,0))</f>
        <v>ｱﾀﾞﾗ</v>
      </c>
      <c r="R59" s="27">
        <f ca="1">IF(OR(A59="非採用",A59="処置薬",A59="非採用特別"),0,IF(OFFSET(マスタ非採用削除!E$4,統合マスタ!$A59,0)="","",OFFSET(マスタ非採用削除!E$4,統合マスタ!$A59,0)))</f>
        <v>1</v>
      </c>
      <c r="S59" s="53" t="str">
        <f ca="1">IF(OFFSET(マスタ非採用削除!F$4,統合マスタ!$A59,0)="","",OFFSET(マスタ非採用削除!F$4,統合マスタ!$A59,0))</f>
        <v/>
      </c>
      <c r="T59" s="27">
        <f ca="1">IF(OFFSET(マスタ非採用削除!G$4,統合マスタ!$A59,0)="","",OFFSET(マスタ非採用削除!G$4,統合マスタ!$A59,0))</f>
        <v>13.2</v>
      </c>
      <c r="U59" s="53" t="str">
        <f ca="1">IF(OFFSET(マスタ非採用削除!H$4,統合マスタ!$A59,0)="","",OFFSET(マスタ非採用削除!H$4,統合マスタ!$A59,0))</f>
        <v>ｱﾀﾞﾗｰﾄCRｼﾞｮｳ20mg</v>
      </c>
      <c r="V59" s="27">
        <f ca="1">IF(OFFSET(マスタ非採用削除!I$4,統合マスタ!$A59,0)="","",OFFSET(マスタ非採用削除!I$4,統合マスタ!$A59,0))</f>
        <v>1</v>
      </c>
      <c r="W59" s="27" t="str">
        <f ca="1">IF(OFFSET(マスタ非採用削除!J$4,統合マスタ!$A59,0)="","",OFFSET(マスタ非採用削除!J$4,統合マスタ!$A59,0))</f>
        <v>錠剤</v>
      </c>
      <c r="X59" s="27">
        <f ca="1">IF(OFFSET(マスタ非採用削除!K$4,統合マスタ!$A59,0)="","",OFFSET(マスタ非採用削除!K$4,統合マスタ!$A59,0))</f>
        <v>2</v>
      </c>
      <c r="Y59" s="53" t="str">
        <f ca="1">IF(OFFSET(マスタ非採用削除!L$4,統合マスタ!$A59,0)="","",OFFSET(マスタ非採用削除!L$4,統合マスタ!$A59,0))</f>
        <v/>
      </c>
      <c r="Z59" s="27">
        <f ca="1">IF(OFFSET(マスタ非採用削除!M$4,統合マスタ!$A59,0)="","",OFFSET(マスタ非採用削除!M$4,統合マスタ!$A59,0))</f>
        <v>6</v>
      </c>
      <c r="AA59" s="27" t="str">
        <f t="shared" si="0"/>
        <v/>
      </c>
      <c r="AB59" s="27" t="str">
        <f ca="1">IF(A59="非採用特別","非採用特別",IF(R59=2,"臨時",
IF(COUNTIF(分類!$H$8:$H$15, 統合マスタ!V59)&gt;0, 分類!$G$7,
IF(COUNTIF(分類!$K$8:$K$15, 統合マスタ!V59)&gt;0, 分類!$J$7,
IF(COUNTIF(分類!$N$8:$N$15, 統合マスタ!V59)&gt;0, 分類!$M$7,
IF(COUNTIF(分類!$Q$8:$Q$15, 統合マスタ!V59)&gt;0, 分類!$P$7,
"無し"))))))</f>
        <v>錠剤</v>
      </c>
      <c r="AC59" s="27">
        <f t="shared" ca="1" si="1"/>
        <v>200055</v>
      </c>
      <c r="AD59" s="27" cm="1">
        <f t="array" aca="1" ref="AD59" ca="1">IF(A59="非採用","非採用",OFFSET(
   INDIRECT("'" &amp; AB59 &amp; "'!A4"),
   MATCH(B59, INDIRECT("'" &amp; AB59 &amp; "'!C5:C1000"), 0),
   MATCH("合計", INDIRECT("'" &amp; AB59 &amp; "'!4:4"), 0) - 1
))</f>
        <v>0</v>
      </c>
    </row>
    <row r="60" spans="1:30">
      <c r="A60" s="40">
        <f>元データ!P57</f>
        <v>20</v>
      </c>
      <c r="B60" s="27">
        <f t="shared" si="2"/>
        <v>56</v>
      </c>
      <c r="C60" s="27" t="str">
        <f>DBCS(元データ!A57)</f>
        <v>アタラックス錠２５ｍｇ</v>
      </c>
      <c r="D60" s="53" t="str">
        <f>元データ!B57</f>
        <v>KSK</v>
      </c>
      <c r="E60" s="27" t="str">
        <f>DBCS(元データ!C57)</f>
        <v>ＰＴＰ</v>
      </c>
      <c r="F60" s="27" t="str">
        <f>DBCS(元データ!D57)</f>
        <v>１００Ｔ</v>
      </c>
      <c r="G60" s="27" t="str">
        <f>元データ!E57</f>
        <v>ファイザー</v>
      </c>
      <c r="H60" s="27">
        <f>元データ!F57</f>
        <v>6.1</v>
      </c>
      <c r="I60" s="27">
        <f>元データ!G57</f>
        <v>610</v>
      </c>
      <c r="J60" s="27">
        <f>元データ!H57</f>
        <v>100</v>
      </c>
      <c r="K60" s="27" t="str">
        <f>元データ!I57</f>
        <v>錠</v>
      </c>
      <c r="L60" s="27">
        <f>元データ!J57</f>
        <v>536</v>
      </c>
      <c r="M60" s="27">
        <f>元データ!K57</f>
        <v>5.36</v>
      </c>
      <c r="N60" s="53" t="str">
        <f ca="1">IF(OFFSET(マスタ非採用削除!A$4,統合マスタ!$A60,0)="","",OFFSET(マスタ非採用削除!A$4,統合マスタ!$A60,0))</f>
        <v>ｱﾀﾗ001</v>
      </c>
      <c r="O60" s="53" t="str">
        <f ca="1">IF(OFFSET(マスタ非採用削除!B$4,統合マスタ!$A60,0)="","",OFFSET(マスタ非採用削除!B$4,統合マスタ!$A60,0))</f>
        <v>ｱﾀﾗ001</v>
      </c>
      <c r="P60" s="27" t="str">
        <f ca="1">IF(OFFSET(マスタ非採用削除!C$4,統合マスタ!$A60,0)="","",OFFSET(マスタ非採用削除!C$4,統合マスタ!$A60,0))</f>
        <v>アタラックス錠２５ｍｇ</v>
      </c>
      <c r="Q60" s="53" t="str">
        <f ca="1">IF(OFFSET(マスタ非採用削除!D$4,統合マスタ!$A60,0)="","",OFFSET(マスタ非採用削除!D$4,統合マスタ!$A60,0))</f>
        <v>ｱﾀﾗｯ2</v>
      </c>
      <c r="R60" s="27">
        <f ca="1">IF(OR(A60="非採用",A60="処置薬",A60="非採用特別"),0,IF(OFFSET(マスタ非採用削除!E$4,統合マスタ!$A60,0)="","",OFFSET(マスタ非採用削除!E$4,統合マスタ!$A60,0)))</f>
        <v>1</v>
      </c>
      <c r="S60" s="53" t="str">
        <f ca="1">IF(OFFSET(マスタ非採用削除!F$4,統合マスタ!$A60,0)="","",OFFSET(マスタ非採用削除!F$4,統合マスタ!$A60,0))</f>
        <v/>
      </c>
      <c r="T60" s="27">
        <f ca="1">IF(OFFSET(マスタ非採用削除!G$4,統合マスタ!$A60,0)="","",OFFSET(マスタ非採用削除!G$4,統合マスタ!$A60,0))</f>
        <v>6.1</v>
      </c>
      <c r="U60" s="53" t="str">
        <f ca="1">IF(OFFSET(マスタ非採用削除!H$4,統合マスタ!$A60,0)="","",OFFSET(マスタ非採用削除!H$4,統合マスタ!$A60,0))</f>
        <v>ｱﾀﾗｯｸｽｼﾞｮｳ25mg</v>
      </c>
      <c r="V60" s="27">
        <f ca="1">IF(OFFSET(マスタ非採用削除!I$4,統合マスタ!$A60,0)="","",OFFSET(マスタ非採用削除!I$4,統合マスタ!$A60,0))</f>
        <v>1</v>
      </c>
      <c r="W60" s="27" t="str">
        <f ca="1">IF(OFFSET(マスタ非採用削除!J$4,統合マスタ!$A60,0)="","",OFFSET(マスタ非採用削除!J$4,統合マスタ!$A60,0))</f>
        <v>錠剤</v>
      </c>
      <c r="X60" s="27">
        <f ca="1">IF(OFFSET(マスタ非採用削除!K$4,統合マスタ!$A60,0)="","",OFFSET(マスタ非採用削除!K$4,統合マスタ!$A60,0))</f>
        <v>0</v>
      </c>
      <c r="Y60" s="53" t="str">
        <f ca="1">IF(OFFSET(マスタ非採用削除!L$4,統合マスタ!$A60,0)="","",OFFSET(マスタ非採用削除!L$4,統合マスタ!$A60,0))</f>
        <v/>
      </c>
      <c r="Z60" s="27">
        <f ca="1">IF(OFFSET(マスタ非採用削除!M$4,統合マスタ!$A60,0)="","",OFFSET(マスタ非採用削除!M$4,統合マスタ!$A60,0))</f>
        <v>25</v>
      </c>
      <c r="AA60" s="27" t="str">
        <f t="shared" si="0"/>
        <v/>
      </c>
      <c r="AB60" s="27" t="str">
        <f ca="1">IF(A60="非採用特別","非採用特別",IF(R60=2,"臨時",
IF(COUNTIF(分類!$H$8:$H$15, 統合マスタ!V60)&gt;0, 分類!$G$7,
IF(COUNTIF(分類!$K$8:$K$15, 統合マスタ!V60)&gt;0, 分類!$J$7,
IF(COUNTIF(分類!$N$8:$N$15, 統合マスタ!V60)&gt;0, 分類!$M$7,
IF(COUNTIF(分類!$Q$8:$Q$15, 統合マスタ!V60)&gt;0, 分類!$P$7,
"無し"))))))</f>
        <v>錠剤</v>
      </c>
      <c r="AC60" s="27">
        <f t="shared" ca="1" si="1"/>
        <v>56</v>
      </c>
      <c r="AD60" s="27" cm="1">
        <f t="array" aca="1" ref="AD60" ca="1">IF(A60="非採用","非採用",OFFSET(
   INDIRECT("'" &amp; AB60 &amp; "'!A4"),
   MATCH(B60, INDIRECT("'" &amp; AB60 &amp; "'!C5:C1000"), 0),
   MATCH("合計", INDIRECT("'" &amp; AB60 &amp; "'!4:4"), 0) - 1
))</f>
        <v>0</v>
      </c>
    </row>
    <row r="61" spans="1:30">
      <c r="A61" s="40">
        <f>元データ!P58</f>
        <v>23</v>
      </c>
      <c r="B61" s="27">
        <f t="shared" si="2"/>
        <v>57</v>
      </c>
      <c r="C61" s="27" t="str">
        <f>DBCS(元データ!A58)</f>
        <v>アドエア５００ディスカス
６０吸入用</v>
      </c>
      <c r="D61" s="53" t="str">
        <f>元データ!B58</f>
        <v>東邦</v>
      </c>
      <c r="E61" s="27" t="str">
        <f>DBCS(元データ!C58)</f>
        <v/>
      </c>
      <c r="F61" s="27" t="str">
        <f>DBCS(元データ!D58)</f>
        <v>６０ブリスターｘ１</v>
      </c>
      <c r="G61" s="27" t="str">
        <f>元データ!E58</f>
        <v>GSK</v>
      </c>
      <c r="H61" s="27">
        <f>元データ!F58</f>
        <v>3952.1</v>
      </c>
      <c r="I61" s="27">
        <f>元データ!G58</f>
        <v>3952.1</v>
      </c>
      <c r="J61" s="27">
        <f>元データ!H58</f>
        <v>1</v>
      </c>
      <c r="K61" s="27" t="str">
        <f>元データ!I58</f>
        <v>個</v>
      </c>
      <c r="L61" s="27">
        <f>元データ!J58</f>
        <v>3430</v>
      </c>
      <c r="M61" s="27">
        <f>元データ!K58</f>
        <v>3430</v>
      </c>
      <c r="N61" s="53" t="str">
        <f ca="1">IF(OFFSET(マスタ非採用削除!A$4,統合マスタ!$A61,0)="","",OFFSET(マスタ非採用削除!A$4,統合マスタ!$A61,0))</f>
        <v>ｱﾄｴ001</v>
      </c>
      <c r="O61" s="53" t="str">
        <f ca="1">IF(OFFSET(マスタ非採用削除!B$4,統合マスタ!$A61,0)="","",OFFSET(マスタ非採用削除!B$4,統合マスタ!$A61,0))</f>
        <v>ｱﾄｴ001</v>
      </c>
      <c r="P61" s="27" t="str">
        <f ca="1">IF(OFFSET(マスタ非採用削除!C$4,統合マスタ!$A61,0)="","",OFFSET(マスタ非採用削除!C$4,統合マスタ!$A61,0))</f>
        <v>アドエア５００ディスカス６０吸入用</v>
      </c>
      <c r="Q61" s="53" t="str">
        <f ca="1">IF(OFFSET(マスタ非採用削除!D$4,統合マスタ!$A61,0)="","",OFFSET(マスタ非採用削除!D$4,統合マスタ!$A61,0))</f>
        <v>ｱﾄﾞｴ</v>
      </c>
      <c r="R61" s="27">
        <f ca="1">IF(OR(A61="非採用",A61="処置薬",A61="非採用特別"),0,IF(OFFSET(マスタ非採用削除!E$4,統合マスタ!$A61,0)="","",OFFSET(マスタ非採用削除!E$4,統合マスタ!$A61,0)))</f>
        <v>2</v>
      </c>
      <c r="S61" s="53" t="str">
        <f ca="1">IF(OFFSET(マスタ非採用削除!F$4,統合マスタ!$A61,0)="","",OFFSET(マスタ非採用削除!F$4,統合マスタ!$A61,0))</f>
        <v/>
      </c>
      <c r="T61" s="27">
        <f ca="1">IF(OFFSET(マスタ非採用削除!G$4,統合マスタ!$A61,0)="","",OFFSET(マスタ非採用削除!G$4,統合マスタ!$A61,0))</f>
        <v>3952.1</v>
      </c>
      <c r="U61" s="53" t="str">
        <f ca="1">IF(OFFSET(マスタ非採用削除!H$4,統合マスタ!$A61,0)="","",OFFSET(マスタ非採用削除!H$4,統合マスタ!$A61,0))</f>
        <v>ｱﾄﾞｴｱ500ﾃﾞｨｽｶｽ60ｷｭｳﾆｭｳﾖｳ</v>
      </c>
      <c r="V61" s="27">
        <f ca="1">IF(OFFSET(マスタ非採用削除!I$4,統合マスタ!$A61,0)="","",OFFSET(マスタ非採用削除!I$4,統合マスタ!$A61,0))</f>
        <v>10</v>
      </c>
      <c r="W61" s="27" t="str">
        <f ca="1">IF(OFFSET(マスタ非採用削除!J$4,統合マスタ!$A61,0)="","",OFFSET(マスタ非採用削除!J$4,統合マスタ!$A61,0))</f>
        <v>吸入剤</v>
      </c>
      <c r="X61" s="27">
        <f ca="1">IF(OFFSET(マスタ非採用削除!K$4,統合マスタ!$A61,0)="","",OFFSET(マスタ非採用削除!K$4,統合マスタ!$A61,0))</f>
        <v>0</v>
      </c>
      <c r="Y61" s="53" t="str">
        <f ca="1">IF(OFFSET(マスタ非採用削除!L$4,統合マスタ!$A61,0)="","",OFFSET(マスタ非採用削除!L$4,統合マスタ!$A61,0))</f>
        <v/>
      </c>
      <c r="Z61" s="27">
        <f ca="1">IF(OFFSET(マスタ非採用削除!M$4,統合マスタ!$A61,0)="","",OFFSET(マスタ非採用削除!M$4,統合マスタ!$A61,0))</f>
        <v>3</v>
      </c>
      <c r="AA61" s="27" t="str">
        <f t="shared" si="0"/>
        <v/>
      </c>
      <c r="AB61" s="27" t="str">
        <f ca="1">IF(A61="非採用特別","非採用特別",IF(R61=2,"臨時",
IF(COUNTIF(分類!$H$8:$H$15, 統合マスタ!V61)&gt;0, 分類!$G$7,
IF(COUNTIF(分類!$K$8:$K$15, 統合マスタ!V61)&gt;0, 分類!$J$7,
IF(COUNTIF(分類!$N$8:$N$15, 統合マスタ!V61)&gt;0, 分類!$M$7,
IF(COUNTIF(分類!$Q$8:$Q$15, 統合マスタ!V61)&gt;0, 分類!$P$7,
"無し"))))))</f>
        <v>臨時</v>
      </c>
      <c r="AC61" s="27">
        <f t="shared" ca="1" si="1"/>
        <v>57</v>
      </c>
      <c r="AD61" s="27" cm="1">
        <f t="array" aca="1" ref="AD61" ca="1">IF(A61="非採用","非採用",OFFSET(
   INDIRECT("'" &amp; AB61 &amp; "'!A4"),
   MATCH(B61, INDIRECT("'" &amp; AB61 &amp; "'!C5:C1000"), 0),
   MATCH("合計", INDIRECT("'" &amp; AB61 &amp; "'!4:4"), 0) - 1
))</f>
        <v>0</v>
      </c>
    </row>
    <row r="62" spans="1:30">
      <c r="A62" s="40">
        <f>元データ!P59</f>
        <v>26</v>
      </c>
      <c r="B62" s="27">
        <f t="shared" si="2"/>
        <v>58</v>
      </c>
      <c r="C62" s="27" t="str">
        <f>DBCS(元データ!A59)</f>
        <v>アドナ散１０％</v>
      </c>
      <c r="D62" s="53" t="str">
        <f>元データ!B59</f>
        <v>アルフレッサ</v>
      </c>
      <c r="E62" s="27" t="str">
        <f>DBCS(元データ!C59)</f>
        <v>粉</v>
      </c>
      <c r="F62" s="27" t="str">
        <f>DBCS(元データ!D59)</f>
        <v>１００ｇ</v>
      </c>
      <c r="G62" s="27" t="str">
        <f>元データ!E59</f>
        <v>ニプロES</v>
      </c>
      <c r="H62" s="27">
        <f>元データ!F59</f>
        <v>32.5</v>
      </c>
      <c r="I62" s="27">
        <f>元データ!G59</f>
        <v>3250</v>
      </c>
      <c r="J62" s="27">
        <f>元データ!H59</f>
        <v>100</v>
      </c>
      <c r="K62" s="27" t="str">
        <f>元データ!I59</f>
        <v>ｇ</v>
      </c>
      <c r="L62" s="27">
        <f>元データ!J59</f>
        <v>2860</v>
      </c>
      <c r="M62" s="27">
        <f>元データ!K59</f>
        <v>28.6</v>
      </c>
      <c r="N62" s="53" t="str">
        <f ca="1">IF(OFFSET(マスタ非採用削除!A$4,統合マスタ!$A62,0)="","",OFFSET(マスタ非採用削除!A$4,統合マスタ!$A62,0))</f>
        <v>ｱﾄﾅ003</v>
      </c>
      <c r="O62" s="53" t="str">
        <f ca="1">IF(OFFSET(マスタ非採用削除!B$4,統合マスタ!$A62,0)="","",OFFSET(マスタ非採用削除!B$4,統合マスタ!$A62,0))</f>
        <v>ｱﾄﾅ003</v>
      </c>
      <c r="P62" s="27" t="str">
        <f ca="1">IF(OFFSET(マスタ非採用削除!C$4,統合マスタ!$A62,0)="","",OFFSET(マスタ非採用削除!C$4,統合マスタ!$A62,0))</f>
        <v>アドナ散１０％</v>
      </c>
      <c r="Q62" s="53" t="str">
        <f ca="1">IF(OFFSET(マスタ非採用削除!D$4,統合マスタ!$A62,0)="","",OFFSET(マスタ非採用削除!D$4,統合マスタ!$A62,0))</f>
        <v>ｱﾄﾞﾅ2*</v>
      </c>
      <c r="R62" s="27">
        <f ca="1">IF(OR(A62="非採用",A62="処置薬",A62="非採用特別"),0,IF(OFFSET(マスタ非採用削除!E$4,統合マスタ!$A62,0)="","",OFFSET(マスタ非採用削除!E$4,統合マスタ!$A62,0)))</f>
        <v>1</v>
      </c>
      <c r="S62" s="53" t="str">
        <f ca="1">IF(OFFSET(マスタ非採用削除!F$4,統合マスタ!$A62,0)="","",OFFSET(マスタ非採用削除!F$4,統合マスタ!$A62,0))</f>
        <v/>
      </c>
      <c r="T62" s="27">
        <f ca="1">IF(OFFSET(マスタ非採用削除!G$4,統合マスタ!$A62,0)="","",OFFSET(マスタ非採用削除!G$4,統合マスタ!$A62,0))</f>
        <v>32.5</v>
      </c>
      <c r="U62" s="53" t="str">
        <f ca="1">IF(OFFSET(マスタ非採用削除!H$4,統合マスタ!$A62,0)="","",OFFSET(マスタ非採用削除!H$4,統合マスタ!$A62,0))</f>
        <v>ｱﾄﾞﾅｻﾝ10%</v>
      </c>
      <c r="V62" s="27">
        <f ca="1">IF(OFFSET(マスタ非採用削除!I$4,統合マスタ!$A62,0)="","",OFFSET(マスタ非採用削除!I$4,統合マスタ!$A62,0))</f>
        <v>3</v>
      </c>
      <c r="W62" s="27" t="str">
        <f ca="1">IF(OFFSET(マスタ非採用削除!J$4,統合マスタ!$A62,0)="","",OFFSET(マスタ非採用削除!J$4,統合マスタ!$A62,0))</f>
        <v>散</v>
      </c>
      <c r="X62" s="27">
        <f ca="1">IF(OFFSET(マスタ非採用削除!K$4,統合マスタ!$A62,0)="","",OFFSET(マスタ非採用削除!K$4,統合マスタ!$A62,0))</f>
        <v>0</v>
      </c>
      <c r="Y62" s="53" t="str">
        <f ca="1">IF(OFFSET(マスタ非採用削除!L$4,統合マスタ!$A62,0)="","",OFFSET(マスタ非採用削除!L$4,統合マスタ!$A62,0))</f>
        <v/>
      </c>
      <c r="Z62" s="27">
        <f ca="1">IF(OFFSET(マスタ非採用削除!M$4,統合マスタ!$A62,0)="","",OFFSET(マスタ非採用削除!M$4,統合マスタ!$A62,0))</f>
        <v>2</v>
      </c>
      <c r="AA62" s="27" t="str">
        <f t="shared" si="0"/>
        <v/>
      </c>
      <c r="AB62" s="27" t="str">
        <f ca="1">IF(A62="非採用特別","非採用特別",IF(R62=2,"臨時",
IF(COUNTIF(分類!$H$8:$H$15, 統合マスタ!V62)&gt;0, 分類!$G$7,
IF(COUNTIF(分類!$K$8:$K$15, 統合マスタ!V62)&gt;0, 分類!$J$7,
IF(COUNTIF(分類!$N$8:$N$15, 統合マスタ!V62)&gt;0, 分類!$M$7,
IF(COUNTIF(分類!$Q$8:$Q$15, 統合マスタ!V62)&gt;0, 分類!$P$7,
"無し"))))))</f>
        <v>散剤</v>
      </c>
      <c r="AC62" s="27">
        <f t="shared" ca="1" si="1"/>
        <v>58</v>
      </c>
      <c r="AD62" s="27" cm="1">
        <f t="array" aca="1" ref="AD62" ca="1">IF(A62="非採用","非採用",OFFSET(
   INDIRECT("'" &amp; AB62 &amp; "'!A4"),
   MATCH(B62, INDIRECT("'" &amp; AB62 &amp; "'!C5:C1000"), 0),
   MATCH("合計", INDIRECT("'" &amp; AB62 &amp; "'!4:4"), 0) - 1
))</f>
        <v>0</v>
      </c>
    </row>
    <row r="63" spans="1:30">
      <c r="A63" s="40">
        <f>元データ!P60</f>
        <v>24</v>
      </c>
      <c r="B63" s="27">
        <f t="shared" si="2"/>
        <v>59</v>
      </c>
      <c r="C63" s="27" t="str">
        <f>DBCS(元データ!A60)</f>
        <v>アドナ錠３０ｍｇ</v>
      </c>
      <c r="D63" s="53" t="str">
        <f>元データ!B60</f>
        <v>アルフレッサ</v>
      </c>
      <c r="E63" s="27" t="str">
        <f>DBCS(元データ!C60)</f>
        <v>バラ</v>
      </c>
      <c r="F63" s="27" t="str">
        <f>DBCS(元データ!D60)</f>
        <v>５００Ｔ</v>
      </c>
      <c r="G63" s="27" t="str">
        <f>元データ!E60</f>
        <v>ニプロES</v>
      </c>
      <c r="H63" s="27">
        <f>元データ!F60</f>
        <v>7.7</v>
      </c>
      <c r="I63" s="27">
        <f>元データ!G60</f>
        <v>3850</v>
      </c>
      <c r="J63" s="27">
        <f>元データ!H60</f>
        <v>500</v>
      </c>
      <c r="K63" s="27" t="str">
        <f>元データ!I60</f>
        <v>錠</v>
      </c>
      <c r="L63" s="27">
        <f>元データ!J60</f>
        <v>3388</v>
      </c>
      <c r="M63" s="27">
        <f>元データ!K60</f>
        <v>6.7759999999999998</v>
      </c>
      <c r="N63" s="53" t="str">
        <f ca="1">IF(OFFSET(マスタ非採用削除!A$4,統合マスタ!$A63,0)="","",OFFSET(マスタ非採用削除!A$4,統合マスタ!$A63,0))</f>
        <v>ｱﾄﾅ001</v>
      </c>
      <c r="O63" s="53" t="str">
        <f ca="1">IF(OFFSET(マスタ非採用削除!B$4,統合マスタ!$A63,0)="","",OFFSET(マスタ非採用削除!B$4,統合マスタ!$A63,0))</f>
        <v>ｱﾄﾅ001</v>
      </c>
      <c r="P63" s="27" t="str">
        <f ca="1">IF(OFFSET(マスタ非採用削除!C$4,統合マスタ!$A63,0)="","",OFFSET(マスタ非採用削除!C$4,統合マスタ!$A63,0))</f>
        <v>アドナ錠３０ｍｇ</v>
      </c>
      <c r="Q63" s="53" t="str">
        <f ca="1">IF(OFFSET(マスタ非採用削除!D$4,統合マスタ!$A63,0)="","",OFFSET(マスタ非採用削除!D$4,統合マスタ!$A63,0))</f>
        <v>ｱﾄﾞﾅ</v>
      </c>
      <c r="R63" s="27">
        <f ca="1">IF(OR(A63="非採用",A63="処置薬",A63="非採用特別"),0,IF(OFFSET(マスタ非採用削除!E$4,統合マスタ!$A63,0)="","",OFFSET(マスタ非採用削除!E$4,統合マスタ!$A63,0)))</f>
        <v>1</v>
      </c>
      <c r="S63" s="53" t="str">
        <f ca="1">IF(OFFSET(マスタ非採用削除!F$4,統合マスタ!$A63,0)="","",OFFSET(マスタ非採用削除!F$4,統合マスタ!$A63,0))</f>
        <v/>
      </c>
      <c r="T63" s="27">
        <f ca="1">IF(OFFSET(マスタ非採用削除!G$4,統合マスタ!$A63,0)="","",OFFSET(マスタ非採用削除!G$4,統合マスタ!$A63,0))</f>
        <v>7.7</v>
      </c>
      <c r="U63" s="53" t="str">
        <f ca="1">IF(OFFSET(マスタ非採用削除!H$4,統合マスタ!$A63,0)="","",OFFSET(マスタ非採用削除!H$4,統合マスタ!$A63,0))</f>
        <v>ｱﾄﾞﾅｼﾞｮｳ30mg</v>
      </c>
      <c r="V63" s="27">
        <f ca="1">IF(OFFSET(マスタ非採用削除!I$4,統合マスタ!$A63,0)="","",OFFSET(マスタ非採用削除!I$4,統合マスタ!$A63,0))</f>
        <v>1</v>
      </c>
      <c r="W63" s="27" t="str">
        <f ca="1">IF(OFFSET(マスタ非採用削除!J$4,統合マスタ!$A63,0)="","",OFFSET(マスタ非採用削除!J$4,統合マスタ!$A63,0))</f>
        <v>錠剤</v>
      </c>
      <c r="X63" s="27">
        <f ca="1">IF(OFFSET(マスタ非採用削除!K$4,統合マスタ!$A63,0)="","",OFFSET(マスタ非採用削除!K$4,統合マスタ!$A63,0))</f>
        <v>0</v>
      </c>
      <c r="Y63" s="53" t="str">
        <f ca="1">IF(OFFSET(マスタ非採用削除!L$4,統合マスタ!$A63,0)="","",OFFSET(マスタ非採用削除!L$4,統合マスタ!$A63,0))</f>
        <v/>
      </c>
      <c r="Z63" s="27">
        <f ca="1">IF(OFFSET(マスタ非採用削除!M$4,統合マスタ!$A63,0)="","",OFFSET(マスタ非採用削除!M$4,統合マスタ!$A63,0))</f>
        <v>25</v>
      </c>
      <c r="AA63" s="27" t="str">
        <f t="shared" si="0"/>
        <v/>
      </c>
      <c r="AB63" s="27" t="str">
        <f ca="1">IF(A63="非採用特別","非採用特別",IF(R63=2,"臨時",
IF(COUNTIF(分類!$H$8:$H$15, 統合マスタ!V63)&gt;0, 分類!$G$7,
IF(COUNTIF(分類!$K$8:$K$15, 統合マスタ!V63)&gt;0, 分類!$J$7,
IF(COUNTIF(分類!$N$8:$N$15, 統合マスタ!V63)&gt;0, 分類!$M$7,
IF(COUNTIF(分類!$Q$8:$Q$15, 統合マスタ!V63)&gt;0, 分類!$P$7,
"無し"))))))</f>
        <v>錠剤</v>
      </c>
      <c r="AC63" s="27">
        <f t="shared" ca="1" si="1"/>
        <v>59</v>
      </c>
      <c r="AD63" s="27" cm="1">
        <f t="array" aca="1" ref="AD63" ca="1">IF(A63="非採用","非採用",OFFSET(
   INDIRECT("'" &amp; AB63 &amp; "'!A4"),
   MATCH(B63, INDIRECT("'" &amp; AB63 &amp; "'!C5:C1000"), 0),
   MATCH("合計", INDIRECT("'" &amp; AB63 &amp; "'!4:4"), 0) - 1
))</f>
        <v>0</v>
      </c>
    </row>
    <row r="64" spans="1:30">
      <c r="A64" s="40">
        <f>元データ!P61</f>
        <v>25</v>
      </c>
      <c r="B64" s="27">
        <f t="shared" si="2"/>
        <v>60</v>
      </c>
      <c r="C64" s="27" t="str">
        <f>DBCS(元データ!A61)</f>
        <v>アドナ注（静脈用）５０ｍｇ　　　　　　　</v>
      </c>
      <c r="D64" s="53" t="str">
        <f>元データ!B61</f>
        <v>アルフレッサ</v>
      </c>
      <c r="E64" s="27" t="str">
        <f>DBCS(元データ!C61)</f>
        <v/>
      </c>
      <c r="F64" s="27" t="str">
        <f>DBCS(元データ!D61)</f>
        <v>１０ｍｌ×１０Ａ</v>
      </c>
      <c r="G64" s="27" t="str">
        <f>元データ!E61</f>
        <v>ニプロ</v>
      </c>
      <c r="H64" s="27">
        <f>元データ!F61</f>
        <v>89</v>
      </c>
      <c r="I64" s="27">
        <f>元データ!G61</f>
        <v>890</v>
      </c>
      <c r="J64" s="27">
        <f>元データ!H61</f>
        <v>10</v>
      </c>
      <c r="K64" s="27" t="str">
        <f>元データ!I61</f>
        <v>A</v>
      </c>
      <c r="L64" s="27">
        <f>元データ!J61</f>
        <v>792</v>
      </c>
      <c r="M64" s="27">
        <f>元データ!K61</f>
        <v>79.2</v>
      </c>
      <c r="N64" s="53" t="str">
        <f ca="1">IF(OFFSET(マスタ非採用削除!A$4,統合マスタ!$A64,0)="","",OFFSET(マスタ非採用削除!A$4,統合マスタ!$A64,0))</f>
        <v>ｱﾄﾅ002</v>
      </c>
      <c r="O64" s="53" t="str">
        <f ca="1">IF(OFFSET(マスタ非採用削除!B$4,統合マスタ!$A64,0)="","",OFFSET(マスタ非採用削除!B$4,統合マスタ!$A64,0))</f>
        <v>ｱﾄﾅ002</v>
      </c>
      <c r="P64" s="27" t="str">
        <f ca="1">IF(OFFSET(マスタ非採用削除!C$4,統合マスタ!$A64,0)="","",OFFSET(マスタ非採用削除!C$4,統合マスタ!$A64,0))</f>
        <v>アドナ注（静脈用）５０ｍｇ</v>
      </c>
      <c r="Q64" s="53" t="str">
        <f ca="1">IF(OFFSET(マスタ非採用削除!D$4,統合マスタ!$A64,0)="","",OFFSET(マスタ非採用削除!D$4,統合マスタ!$A64,0))</f>
        <v>ｱﾄﾞﾅ1</v>
      </c>
      <c r="R64" s="27">
        <f ca="1">IF(OR(A64="非採用",A64="処置薬",A64="非採用特別"),0,IF(OFFSET(マスタ非採用削除!E$4,統合マスタ!$A64,0)="","",OFFSET(マスタ非採用削除!E$4,統合マスタ!$A64,0)))</f>
        <v>1</v>
      </c>
      <c r="S64" s="53" t="str">
        <f ca="1">IF(OFFSET(マスタ非採用削除!F$4,統合マスタ!$A64,0)="","",OFFSET(マスタ非採用削除!F$4,統合マスタ!$A64,0))</f>
        <v/>
      </c>
      <c r="T64" s="27">
        <f ca="1">IF(OFFSET(マスタ非採用削除!G$4,統合マスタ!$A64,0)="","",OFFSET(マスタ非採用削除!G$4,統合マスタ!$A64,0))</f>
        <v>89</v>
      </c>
      <c r="U64" s="53" t="str">
        <f ca="1">IF(OFFSET(マスタ非採用削除!H$4,統合マスタ!$A64,0)="","",OFFSET(マスタ非採用削除!H$4,統合マスタ!$A64,0))</f>
        <v>ｱﾄﾞﾅﾁｭｳ(ｼﾞｮｳﾐｬｸﾖｳ)50mg</v>
      </c>
      <c r="V64" s="27">
        <f ca="1">IF(OFFSET(マスタ非採用削除!I$4,統合マスタ!$A64,0)="","",OFFSET(マスタ非採用削除!I$4,統合マスタ!$A64,0))</f>
        <v>25</v>
      </c>
      <c r="W64" s="27" t="str">
        <f ca="1">IF(OFFSET(マスタ非採用削除!J$4,統合マスタ!$A64,0)="","",OFFSET(マスタ非採用削除!J$4,統合マスタ!$A64,0))</f>
        <v>注射剤</v>
      </c>
      <c r="X64" s="27">
        <f ca="1">IF(OFFSET(マスタ非採用削除!K$4,統合マスタ!$A64,0)="","",OFFSET(マスタ非採用削除!K$4,統合マスタ!$A64,0))</f>
        <v>0</v>
      </c>
      <c r="Y64" s="53" t="str">
        <f ca="1">IF(OFFSET(マスタ非採用削除!L$4,統合マスタ!$A64,0)="","",OFFSET(マスタ非採用削除!L$4,統合マスタ!$A64,0))</f>
        <v/>
      </c>
      <c r="Z64" s="27">
        <f ca="1">IF(OFFSET(マスタ非採用削除!M$4,統合マスタ!$A64,0)="","",OFFSET(マスタ非採用削除!M$4,統合マスタ!$A64,0))</f>
        <v>9</v>
      </c>
      <c r="AA64" s="27" t="str">
        <f t="shared" si="0"/>
        <v/>
      </c>
      <c r="AB64" s="27" t="str">
        <f ca="1">IF(A64="非採用特別","非採用特別",IF(R64=2,"臨時",
IF(COUNTIF(分類!$H$8:$H$15, 統合マスタ!V64)&gt;0, 分類!$G$7,
IF(COUNTIF(分類!$K$8:$K$15, 統合マスタ!V64)&gt;0, 分類!$J$7,
IF(COUNTIF(分類!$N$8:$N$15, 統合マスタ!V64)&gt;0, 分類!$M$7,
IF(COUNTIF(分類!$Q$8:$Q$15, 統合マスタ!V64)&gt;0, 分類!$P$7,
"無し"))))))</f>
        <v>注射</v>
      </c>
      <c r="AC64" s="27">
        <f t="shared" ca="1" si="1"/>
        <v>60</v>
      </c>
      <c r="AD64" s="27" cm="1">
        <f t="array" aca="1" ref="AD64" ca="1">IF(A64="非採用","非採用",OFFSET(
   INDIRECT("'" &amp; AB64 &amp; "'!A4"),
   MATCH(B64, INDIRECT("'" &amp; AB64 &amp; "'!C5:C1000"), 0),
   MATCH("合計", INDIRECT("'" &amp; AB64 &amp; "'!4:4"), 0) - 1
))</f>
        <v>0</v>
      </c>
    </row>
    <row r="65" spans="1:30">
      <c r="A65" s="40">
        <f>元データ!P62</f>
        <v>25</v>
      </c>
      <c r="B65" s="27">
        <f t="shared" si="2"/>
        <v>61</v>
      </c>
      <c r="C65" s="27" t="str">
        <f>DBCS(元データ!A62)</f>
        <v>アドナ注（静脈用）５０ｍｇ　　　　　　　</v>
      </c>
      <c r="D65" s="53" t="str">
        <f>元データ!B62</f>
        <v/>
      </c>
      <c r="E65" s="27" t="str">
        <f>DBCS(元データ!C62)</f>
        <v/>
      </c>
      <c r="F65" s="27" t="str">
        <f>DBCS(元データ!D62)</f>
        <v>１０ｍｌ×５０Ａ</v>
      </c>
      <c r="G65" s="27" t="str">
        <f>元データ!E62</f>
        <v>ニプロ</v>
      </c>
      <c r="H65" s="27">
        <f>元データ!F62</f>
        <v>89</v>
      </c>
      <c r="I65" s="27">
        <f>元データ!G62</f>
        <v>4450</v>
      </c>
      <c r="J65" s="27">
        <f>元データ!H62</f>
        <v>50</v>
      </c>
      <c r="K65" s="27" t="str">
        <f>元データ!I62</f>
        <v>A</v>
      </c>
      <c r="L65" s="27">
        <f>元データ!J62</f>
        <v>3961</v>
      </c>
      <c r="M65" s="27">
        <f>元データ!K62</f>
        <v>79.22</v>
      </c>
      <c r="N65" s="53" t="str">
        <f ca="1">IF(OFFSET(マスタ非採用削除!A$4,統合マスタ!$A65,0)="","",OFFSET(マスタ非採用削除!A$4,統合マスタ!$A65,0))</f>
        <v>ｱﾄﾅ002</v>
      </c>
      <c r="O65" s="53" t="str">
        <f ca="1">IF(OFFSET(マスタ非採用削除!B$4,統合マスタ!$A65,0)="","",OFFSET(マスタ非採用削除!B$4,統合マスタ!$A65,0))</f>
        <v>ｱﾄﾅ002</v>
      </c>
      <c r="P65" s="27" t="str">
        <f ca="1">IF(OFFSET(マスタ非採用削除!C$4,統合マスタ!$A65,0)="","",OFFSET(マスタ非採用削除!C$4,統合マスタ!$A65,0))</f>
        <v>アドナ注（静脈用）５０ｍｇ</v>
      </c>
      <c r="Q65" s="53" t="str">
        <f ca="1">IF(OFFSET(マスタ非採用削除!D$4,統合マスタ!$A65,0)="","",OFFSET(マスタ非採用削除!D$4,統合マスタ!$A65,0))</f>
        <v>ｱﾄﾞﾅ1</v>
      </c>
      <c r="R65" s="27">
        <f ca="1">IF(OR(A65="非採用",A65="処置薬",A65="非採用特別"),0,IF(OFFSET(マスタ非採用削除!E$4,統合マスタ!$A65,0)="","",OFFSET(マスタ非採用削除!E$4,統合マスタ!$A65,0)))</f>
        <v>1</v>
      </c>
      <c r="S65" s="53" t="str">
        <f ca="1">IF(OFFSET(マスタ非採用削除!F$4,統合マスタ!$A65,0)="","",OFFSET(マスタ非採用削除!F$4,統合マスタ!$A65,0))</f>
        <v/>
      </c>
      <c r="T65" s="27">
        <f ca="1">IF(OFFSET(マスタ非採用削除!G$4,統合マスタ!$A65,0)="","",OFFSET(マスタ非採用削除!G$4,統合マスタ!$A65,0))</f>
        <v>89</v>
      </c>
      <c r="U65" s="53" t="str">
        <f ca="1">IF(OFFSET(マスタ非採用削除!H$4,統合マスタ!$A65,0)="","",OFFSET(マスタ非採用削除!H$4,統合マスタ!$A65,0))</f>
        <v>ｱﾄﾞﾅﾁｭｳ(ｼﾞｮｳﾐｬｸﾖｳ)50mg</v>
      </c>
      <c r="V65" s="27">
        <f ca="1">IF(OFFSET(マスタ非採用削除!I$4,統合マスタ!$A65,0)="","",OFFSET(マスタ非採用削除!I$4,統合マスタ!$A65,0))</f>
        <v>25</v>
      </c>
      <c r="W65" s="27" t="str">
        <f ca="1">IF(OFFSET(マスタ非採用削除!J$4,統合マスタ!$A65,0)="","",OFFSET(マスタ非採用削除!J$4,統合マスタ!$A65,0))</f>
        <v>注射剤</v>
      </c>
      <c r="X65" s="27">
        <f ca="1">IF(OFFSET(マスタ非採用削除!K$4,統合マスタ!$A65,0)="","",OFFSET(マスタ非採用削除!K$4,統合マスタ!$A65,0))</f>
        <v>0</v>
      </c>
      <c r="Y65" s="53" t="str">
        <f ca="1">IF(OFFSET(マスタ非採用削除!L$4,統合マスタ!$A65,0)="","",OFFSET(マスタ非採用削除!L$4,統合マスタ!$A65,0))</f>
        <v/>
      </c>
      <c r="Z65" s="27">
        <f ca="1">IF(OFFSET(マスタ非採用削除!M$4,統合マスタ!$A65,0)="","",OFFSET(マスタ非採用削除!M$4,統合マスタ!$A65,0))</f>
        <v>9</v>
      </c>
      <c r="AA65" s="27" t="str">
        <f t="shared" si="0"/>
        <v/>
      </c>
      <c r="AB65" s="27" t="str">
        <f ca="1">IF(A65="非採用特別","非採用特別",IF(R65=2,"臨時",
IF(COUNTIF(分類!$H$8:$H$15, 統合マスタ!V65)&gt;0, 分類!$G$7,
IF(COUNTIF(分類!$K$8:$K$15, 統合マスタ!V65)&gt;0, 分類!$J$7,
IF(COUNTIF(分類!$N$8:$N$15, 統合マスタ!V65)&gt;0, 分類!$M$7,
IF(COUNTIF(分類!$Q$8:$Q$15, 統合マスタ!V65)&gt;0, 分類!$P$7,
"無し"))))))</f>
        <v>注射</v>
      </c>
      <c r="AC65" s="27">
        <f t="shared" ca="1" si="1"/>
        <v>61</v>
      </c>
      <c r="AD65" s="27" cm="1">
        <f t="array" aca="1" ref="AD65" ca="1">IF(A65="非採用","非採用",OFFSET(
   INDIRECT("'" &amp; AB65 &amp; "'!A4"),
   MATCH(B65, INDIRECT("'" &amp; AB65 &amp; "'!C5:C1000"), 0),
   MATCH("合計", INDIRECT("'" &amp; AB65 &amp; "'!4:4"), 0) - 1
))</f>
        <v>0</v>
      </c>
    </row>
    <row r="66" spans="1:30">
      <c r="A66" s="40">
        <f>元データ!P63</f>
        <v>27</v>
      </c>
      <c r="B66" s="27">
        <f t="shared" si="2"/>
        <v>62</v>
      </c>
      <c r="C66" s="27" t="str">
        <f>DBCS(元データ!A63)</f>
        <v>アドフィードパップ４０ｍｇ</v>
      </c>
      <c r="D66" s="53" t="str">
        <f>元データ!B63</f>
        <v/>
      </c>
      <c r="E66" s="27" t="str">
        <f>DBCS(元データ!C63)</f>
        <v/>
      </c>
      <c r="F66" s="27" t="str">
        <f>DBCS(元データ!D63)</f>
        <v>７枚ｘ５０</v>
      </c>
      <c r="G66" s="27" t="str">
        <f>元データ!E63</f>
        <v>科研製薬</v>
      </c>
      <c r="H66" s="27">
        <f>元データ!F63</f>
        <v>17.600000000000001</v>
      </c>
      <c r="I66" s="27">
        <f>元データ!G63</f>
        <v>6160</v>
      </c>
      <c r="J66" s="27">
        <f>元データ!H63</f>
        <v>350</v>
      </c>
      <c r="K66" s="27" t="str">
        <f>元データ!I63</f>
        <v>枚</v>
      </c>
      <c r="L66" s="27">
        <f>元データ!J63</f>
        <v>5489</v>
      </c>
      <c r="M66" s="27">
        <f>元データ!K63</f>
        <v>15.682857142857143</v>
      </c>
      <c r="N66" s="53" t="str">
        <f ca="1">IF(OFFSET(マスタ非採用削除!A$4,統合マスタ!$A66,0)="","",OFFSET(マスタ非採用削除!A$4,統合マスタ!$A66,0))</f>
        <v>ｱﾄﾌ001</v>
      </c>
      <c r="O66" s="53" t="str">
        <f ca="1">IF(OFFSET(マスタ非採用削除!B$4,統合マスタ!$A66,0)="","",OFFSET(マスタ非採用削除!B$4,統合マスタ!$A66,0))</f>
        <v>ｱﾄﾌ001</v>
      </c>
      <c r="P66" s="27" t="str">
        <f ca="1">IF(OFFSET(マスタ非採用削除!C$4,統合マスタ!$A66,0)="","",OFFSET(マスタ非採用削除!C$4,統合マスタ!$A66,0))</f>
        <v>アドフィードパップ４０ｍｇ</v>
      </c>
      <c r="Q66" s="53" t="str">
        <f ca="1">IF(OFFSET(マスタ非採用削除!D$4,統合マスタ!$A66,0)="","",OFFSET(マスタ非採用削除!D$4,統合マスタ!$A66,0))</f>
        <v/>
      </c>
      <c r="R66" s="27">
        <f ca="1">IF(OR(A66="非採用",A66="処置薬",A66="非採用特別"),0,IF(OFFSET(マスタ非採用削除!E$4,統合マスタ!$A66,0)="","",OFFSET(マスタ非採用削除!E$4,統合マスタ!$A66,0)))</f>
        <v>1</v>
      </c>
      <c r="S66" s="53" t="str">
        <f ca="1">IF(OFFSET(マスタ非採用削除!F$4,統合マスタ!$A66,0)="","",OFFSET(マスタ非採用削除!F$4,統合マスタ!$A66,0))</f>
        <v/>
      </c>
      <c r="T66" s="27">
        <f ca="1">IF(OFFSET(マスタ非採用削除!G$4,統合マスタ!$A66,0)="","",OFFSET(マスタ非採用削除!G$4,統合マスタ!$A66,0))</f>
        <v>17.600000000000001</v>
      </c>
      <c r="U66" s="53" t="str">
        <f ca="1">IF(OFFSET(マスタ非採用削除!H$4,統合マスタ!$A66,0)="","",OFFSET(マスタ非採用削除!H$4,統合マスタ!$A66,0))</f>
        <v>ｱﾄﾞﾌｲ-ﾄﾞﾊﾟﾂﾌﾟ40MG</v>
      </c>
      <c r="V66" s="27">
        <f ca="1">IF(OFFSET(マスタ非採用削除!I$4,統合マスタ!$A66,0)="","",OFFSET(マスタ非採用削除!I$4,統合マスタ!$A66,0))</f>
        <v>19</v>
      </c>
      <c r="W66" s="27" t="str">
        <f ca="1">IF(OFFSET(マスタ非採用削除!J$4,統合マスタ!$A66,0)="","",OFFSET(マスタ非採用削除!J$4,統合マスタ!$A66,0))</f>
        <v>貼付剤</v>
      </c>
      <c r="X66" s="27">
        <f ca="1">IF(OFFSET(マスタ非採用削除!K$4,統合マスタ!$A66,0)="","",OFFSET(マスタ非採用削除!K$4,統合マスタ!$A66,0))</f>
        <v>0</v>
      </c>
      <c r="Y66" s="53" t="str">
        <f ca="1">IF(OFFSET(マスタ非採用削除!L$4,統合マスタ!$A66,0)="","",OFFSET(マスタ非採用削除!L$4,統合マスタ!$A66,0))</f>
        <v/>
      </c>
      <c r="Z66" s="27">
        <f ca="1">IF(OFFSET(マスタ非採用削除!M$4,統合マスタ!$A66,0)="","",OFFSET(マスタ非採用削除!M$4,統合マスタ!$A66,0))</f>
        <v>12</v>
      </c>
      <c r="AA66" s="27" t="str">
        <f t="shared" si="0"/>
        <v/>
      </c>
      <c r="AB66" s="27" t="str">
        <f ca="1">IF(A66="非採用特別","非採用特別",IF(R66=2,"臨時",
IF(COUNTIF(分類!$H$8:$H$15, 統合マスタ!V66)&gt;0, 分類!$G$7,
IF(COUNTIF(分類!$K$8:$K$15, 統合マスタ!V66)&gt;0, 分類!$J$7,
IF(COUNTIF(分類!$N$8:$N$15, 統合マスタ!V66)&gt;0, 分類!$M$7,
IF(COUNTIF(分類!$Q$8:$Q$15, 統合マスタ!V66)&gt;0, 分類!$P$7,
"無し"))))))</f>
        <v>外用</v>
      </c>
      <c r="AC66" s="27">
        <f t="shared" ca="1" si="1"/>
        <v>62</v>
      </c>
      <c r="AD66" s="27" cm="1">
        <f t="array" aca="1" ref="AD66" ca="1">IF(A66="非採用","非採用",OFFSET(
   INDIRECT("'" &amp; AB66 &amp; "'!A4"),
   MATCH(B66, INDIRECT("'" &amp; AB66 &amp; "'!C5:C1000"), 0),
   MATCH("合計", INDIRECT("'" &amp; AB66 &amp; "'!4:4"), 0) - 1
))</f>
        <v>0</v>
      </c>
    </row>
    <row r="67" spans="1:30" s="80" customFormat="1">
      <c r="A67" s="78" t="str">
        <f>元データ!P64</f>
        <v>非採用特別</v>
      </c>
      <c r="B67" s="79">
        <f t="shared" si="2"/>
        <v>63</v>
      </c>
      <c r="C67" s="79" t="str">
        <f>DBCS(元データ!A64)</f>
        <v>アトモキセチンカプセル１０ｍｇ　「ＶＴＲＳ」</v>
      </c>
      <c r="D67" s="79" t="str">
        <f>元データ!B64</f>
        <v>メディセオ</v>
      </c>
      <c r="E67" s="79" t="str">
        <f>DBCS(元データ!C64)</f>
        <v>ＰＴＰ</v>
      </c>
      <c r="F67" s="79" t="str">
        <f>DBCS(元データ!D64)</f>
        <v>１４０Ｐ</v>
      </c>
      <c r="G67" s="79" t="str">
        <f>元データ!E64</f>
        <v>ヴィアトリス製薬</v>
      </c>
      <c r="H67" s="79">
        <f>元データ!F64</f>
        <v>50.3</v>
      </c>
      <c r="I67" s="79">
        <f>元データ!G64</f>
        <v>7042</v>
      </c>
      <c r="J67" s="79">
        <f>元データ!H64</f>
        <v>140</v>
      </c>
      <c r="K67" s="79" t="str">
        <f>元データ!I64</f>
        <v>cap</v>
      </c>
      <c r="L67" s="79">
        <f>元データ!J64</f>
        <v>6273</v>
      </c>
      <c r="M67" s="79">
        <f>元データ!K64</f>
        <v>44.807142857142857</v>
      </c>
      <c r="N67" s="79" t="e">
        <f ca="1">IF(OFFSET(マスタ非採用削除!A$4,統合マスタ!$A67,0)="","",OFFSET(マスタ非採用削除!A$4,統合マスタ!$A67,0))</f>
        <v>#VALUE!</v>
      </c>
      <c r="O67" s="79" t="e">
        <f ca="1">IF(OFFSET(マスタ非採用削除!B$4,統合マスタ!$A67,0)="","",OFFSET(マスタ非採用削除!B$4,統合マスタ!$A67,0))</f>
        <v>#VALUE!</v>
      </c>
      <c r="P67" s="79" t="e">
        <f ca="1">IF(OFFSET(マスタ非採用削除!C$4,統合マスタ!$A67,0)="","",OFFSET(マスタ非採用削除!C$4,統合マスタ!$A67,0))</f>
        <v>#VALUE!</v>
      </c>
      <c r="Q67" s="79" t="e">
        <f ca="1">IF(OFFSET(マスタ非採用削除!D$4,統合マスタ!$A67,0)="","",OFFSET(マスタ非採用削除!D$4,統合マスタ!$A67,0))</f>
        <v>#VALUE!</v>
      </c>
      <c r="R67" s="79">
        <f ca="1">IF(OR(A67="非採用",A67="処置薬",A67="非採用特別"),0,IF(OFFSET(マスタ非採用削除!E$4,統合マスタ!$A67,0)="","",OFFSET(マスタ非採用削除!E$4,統合マスタ!$A67,0)))</f>
        <v>0</v>
      </c>
      <c r="S67" s="79" t="e">
        <f ca="1">IF(OFFSET(マスタ非採用削除!F$4,統合マスタ!$A67,0)="","",OFFSET(マスタ非採用削除!F$4,統合マスタ!$A67,0))</f>
        <v>#VALUE!</v>
      </c>
      <c r="T67" s="79" t="e">
        <f ca="1">IF(OFFSET(マスタ非採用削除!G$4,統合マスタ!$A67,0)="","",OFFSET(マスタ非採用削除!G$4,統合マスタ!$A67,0))</f>
        <v>#VALUE!</v>
      </c>
      <c r="U67" s="79" t="e">
        <f ca="1">IF(OFFSET(マスタ非採用削除!H$4,統合マスタ!$A67,0)="","",OFFSET(マスタ非採用削除!H$4,統合マスタ!$A67,0))</f>
        <v>#VALUE!</v>
      </c>
      <c r="V67" s="79" t="e">
        <f ca="1">IF(OFFSET(マスタ非採用削除!I$4,統合マスタ!$A67,0)="","",OFFSET(マスタ非採用削除!I$4,統合マスタ!$A67,0))</f>
        <v>#VALUE!</v>
      </c>
      <c r="W67" s="79" t="e">
        <f ca="1">IF(OFFSET(マスタ非採用削除!J$4,統合マスタ!$A67,0)="","",OFFSET(マスタ非採用削除!J$4,統合マスタ!$A67,0))</f>
        <v>#VALUE!</v>
      </c>
      <c r="X67" s="79" t="e">
        <f ca="1">IF(OFFSET(マスタ非採用削除!K$4,統合マスタ!$A67,0)="","",OFFSET(マスタ非採用削除!K$4,統合マスタ!$A67,0))</f>
        <v>#VALUE!</v>
      </c>
      <c r="Y67" s="79" t="e">
        <f ca="1">IF(OFFSET(マスタ非採用削除!L$4,統合マスタ!$A67,0)="","",OFFSET(マスタ非採用削除!L$4,統合マスタ!$A67,0))</f>
        <v>#VALUE!</v>
      </c>
      <c r="Z67" s="79" t="e">
        <f ca="1">IF(OFFSET(マスタ非採用削除!M$4,統合マスタ!$A67,0)="","",OFFSET(マスタ非採用削除!M$4,統合マスタ!$A67,0))</f>
        <v>#VALUE!</v>
      </c>
      <c r="AA67" s="79" t="str">
        <f t="shared" si="0"/>
        <v/>
      </c>
      <c r="AB67" s="79" t="str">
        <f>IF(A67="非採用特別","非採用特別",IF(R67=2,"臨時",
IF(COUNTIF(分類!$H$8:$H$15, 統合マスタ!V67)&gt;0, 分類!$G$7,
IF(COUNTIF(分類!$K$8:$K$15, 統合マスタ!V67)&gt;0, 分類!$J$7,
IF(COUNTIF(分類!$N$8:$N$15, 統合マスタ!V67)&gt;0, 分類!$M$7,
IF(COUNTIF(分類!$Q$8:$Q$15, 統合マスタ!V67)&gt;0, 分類!$P$7,
"無し"))))))</f>
        <v>非採用特別</v>
      </c>
      <c r="AC67" s="79" t="e">
        <f t="shared" ca="1" si="1"/>
        <v>#VALUE!</v>
      </c>
      <c r="AD67" s="79" cm="1">
        <f t="array" aca="1" ref="AD67" ca="1">IF(A67="非採用","非採用",OFFSET(
   INDIRECT("'" &amp; AB67 &amp; "'!A4"),
   MATCH(B67, INDIRECT("'" &amp; AB67 &amp; "'!C5:C1000"), 0),
   MATCH("合計", INDIRECT("'" &amp; AB67 &amp; "'!4:4"), 0) - 1
))</f>
        <v>0</v>
      </c>
    </row>
    <row r="68" spans="1:30">
      <c r="A68" s="40">
        <f>元データ!P65</f>
        <v>28</v>
      </c>
      <c r="B68" s="27">
        <f t="shared" si="2"/>
        <v>64</v>
      </c>
      <c r="C68" s="27" t="str">
        <f>DBCS(元データ!A65)</f>
        <v>アトモキセチンカプセル１０ｍｇ　「サワイ」</v>
      </c>
      <c r="D68" s="53" t="str">
        <f>元データ!B65</f>
        <v>アルフレッサ</v>
      </c>
      <c r="E68" s="27" t="str">
        <f>DBCS(元データ!C65)</f>
        <v>ＰＴＰ</v>
      </c>
      <c r="F68" s="27" t="str">
        <f>DBCS(元データ!D65)</f>
        <v>１４０Ｐ</v>
      </c>
      <c r="G68" s="27" t="str">
        <f>元データ!E65</f>
        <v>沢井製薬</v>
      </c>
      <c r="H68" s="27">
        <f>元データ!F65</f>
        <v>50.3</v>
      </c>
      <c r="I68" s="27">
        <f>元データ!G65</f>
        <v>7042</v>
      </c>
      <c r="J68" s="27">
        <f>元データ!H65</f>
        <v>140</v>
      </c>
      <c r="K68" s="27" t="str">
        <f>元データ!I65</f>
        <v>cap</v>
      </c>
      <c r="L68" s="27">
        <f>元データ!J65</f>
        <v>5563</v>
      </c>
      <c r="M68" s="27">
        <f>元データ!K65</f>
        <v>39.735714285714288</v>
      </c>
      <c r="N68" s="53" t="str">
        <f ca="1">IF(OFFSET(マスタ非採用削除!A$4,統合マスタ!$A68,0)="","",OFFSET(マスタ非採用削除!A$4,統合マスタ!$A68,0))</f>
        <v>ｱﾄﾓ001</v>
      </c>
      <c r="O68" s="53" t="str">
        <f ca="1">IF(OFFSET(マスタ非採用削除!B$4,統合マスタ!$A68,0)="","",OFFSET(マスタ非採用削除!B$4,統合マスタ!$A68,0))</f>
        <v>ｱﾄﾓ001</v>
      </c>
      <c r="P68" s="27" t="str">
        <f ca="1">IF(OFFSET(マスタ非採用削除!C$4,統合マスタ!$A68,0)="","",OFFSET(マスタ非採用削除!C$4,統合マスタ!$A68,0))</f>
        <v>アトモキセチンカプセル１０ｍｇ「サワイ」</v>
      </c>
      <c r="Q68" s="53" t="str">
        <f ca="1">IF(OFFSET(マスタ非採用削除!D$4,統合マスタ!$A68,0)="","",OFFSET(マスタ非採用削除!D$4,統合マスタ!$A68,0))</f>
        <v>ｱﾄ10</v>
      </c>
      <c r="R68" s="27">
        <f ca="1">IF(OR(A68="非採用",A68="処置薬",A68="非採用特別"),0,IF(OFFSET(マスタ非採用削除!E$4,統合マスタ!$A68,0)="","",OFFSET(マスタ非採用削除!E$4,統合マスタ!$A68,0)))</f>
        <v>1</v>
      </c>
      <c r="S68" s="53" t="str">
        <f ca="1">IF(OFFSET(マスタ非採用削除!F$4,統合マスタ!$A68,0)="","",OFFSET(マスタ非採用削除!F$4,統合マスタ!$A68,0))</f>
        <v/>
      </c>
      <c r="T68" s="27">
        <f ca="1">IF(OFFSET(マスタ非採用削除!G$4,統合マスタ!$A68,0)="","",OFFSET(マスタ非採用削除!G$4,統合マスタ!$A68,0))</f>
        <v>50.3</v>
      </c>
      <c r="U68" s="53" t="str">
        <f ca="1">IF(OFFSET(マスタ非採用削除!H$4,統合マスタ!$A68,0)="","",OFFSET(マスタ非採用削除!H$4,統合マスタ!$A68,0))</f>
        <v>ｱﾄﾓｷｾﾁﾝｶﾌﾟｾﾙ10mg｢ｻﾜｲ｣</v>
      </c>
      <c r="V68" s="27">
        <f ca="1">IF(OFFSET(マスタ非採用削除!I$4,統合マスタ!$A68,0)="","",OFFSET(マスタ非採用削除!I$4,統合マスタ!$A68,0))</f>
        <v>2</v>
      </c>
      <c r="W68" s="27" t="str">
        <f ca="1">IF(OFFSET(マスタ非採用削除!J$4,統合マスタ!$A68,0)="","",OFFSET(マスタ非採用削除!J$4,統合マスタ!$A68,0))</f>
        <v>カプセル</v>
      </c>
      <c r="X68" s="27">
        <f ca="1">IF(OFFSET(マスタ非採用削除!K$4,統合マスタ!$A68,0)="","",OFFSET(マスタ非採用削除!K$4,統合マスタ!$A68,0))</f>
        <v>2</v>
      </c>
      <c r="Y68" s="53" t="str">
        <f ca="1">IF(OFFSET(マスタ非採用削除!L$4,統合マスタ!$A68,0)="","",OFFSET(マスタ非採用削除!L$4,統合マスタ!$A68,0))</f>
        <v/>
      </c>
      <c r="Z68" s="27">
        <f ca="1">IF(OFFSET(マスタ非採用削除!M$4,統合マスタ!$A68,0)="","",OFFSET(マスタ非採用削除!M$4,統合マスタ!$A68,0))</f>
        <v>6</v>
      </c>
      <c r="AA68" s="27" t="str">
        <f t="shared" si="0"/>
        <v/>
      </c>
      <c r="AB68" s="27" t="str">
        <f ca="1">IF(A68="非採用特別","非採用特別",IF(R68=2,"臨時",
IF(COUNTIF(分類!$H$8:$H$15, 統合マスタ!V68)&gt;0, 分類!$G$7,
IF(COUNTIF(分類!$K$8:$K$15, 統合マスタ!V68)&gt;0, 分類!$J$7,
IF(COUNTIF(分類!$N$8:$N$15, 統合マスタ!V68)&gt;0, 分類!$M$7,
IF(COUNTIF(分類!$Q$8:$Q$15, 統合マスタ!V68)&gt;0, 分類!$P$7,
"無し"))))))</f>
        <v>無し</v>
      </c>
      <c r="AC68" s="27">
        <f t="shared" ca="1" si="1"/>
        <v>200064</v>
      </c>
      <c r="AD68" s="27" t="e" cm="1">
        <f t="array" aca="1" ref="AD68" ca="1">IF(A68="非採用","非採用",OFFSET(
   INDIRECT("'" &amp; AB68 &amp; "'!A4"),
   MATCH(B68, INDIRECT("'" &amp; AB68 &amp; "'!C5:C1000"), 0),
   MATCH("合計", INDIRECT("'" &amp; AB68 &amp; "'!4:4"), 0) - 1
))</f>
        <v>#REF!</v>
      </c>
    </row>
    <row r="69" spans="1:30">
      <c r="A69" s="40">
        <f>元データ!P66</f>
        <v>29</v>
      </c>
      <c r="B69" s="27">
        <f t="shared" si="2"/>
        <v>65</v>
      </c>
      <c r="C69" s="27" t="str">
        <f>DBCS(元データ!A66)</f>
        <v>アトモキセチンカプセル４０ｍｇ　「ＶＴＲＳ」</v>
      </c>
      <c r="D69" s="53" t="str">
        <f>元データ!B66</f>
        <v>メディセオ</v>
      </c>
      <c r="E69" s="27" t="str">
        <f>DBCS(元データ!C66)</f>
        <v>ＰＴＰ</v>
      </c>
      <c r="F69" s="27" t="str">
        <f>DBCS(元データ!D66)</f>
        <v>１４０Ｐ</v>
      </c>
      <c r="G69" s="27" t="str">
        <f>元データ!E66</f>
        <v>ヴィアトリス製薬</v>
      </c>
      <c r="H69" s="27">
        <f>元データ!F66</f>
        <v>64.7</v>
      </c>
      <c r="I69" s="27">
        <f>元データ!G66</f>
        <v>9058</v>
      </c>
      <c r="J69" s="27">
        <f>元データ!H66</f>
        <v>140</v>
      </c>
      <c r="K69" s="27" t="str">
        <f>元データ!I66</f>
        <v>cap</v>
      </c>
      <c r="L69" s="27">
        <f>元データ!J66</f>
        <v>8069</v>
      </c>
      <c r="M69" s="27">
        <f>元データ!K66</f>
        <v>57.635714285714286</v>
      </c>
      <c r="N69" s="53" t="str">
        <f ca="1">IF(OFFSET(マスタ非採用削除!A$4,統合マスタ!$A69,0)="","",OFFSET(マスタ非採用削除!A$4,統合マスタ!$A69,0))</f>
        <v>ｱﾄﾓ005</v>
      </c>
      <c r="O69" s="53" t="str">
        <f ca="1">IF(OFFSET(マスタ非採用削除!B$4,統合マスタ!$A69,0)="","",OFFSET(マスタ非採用削除!B$4,統合マスタ!$A69,0))</f>
        <v>ｱﾄﾓ005</v>
      </c>
      <c r="P69" s="27" t="str">
        <f ca="1">IF(OFFSET(マスタ非採用削除!C$4,統合マスタ!$A69,0)="","",OFFSET(マスタ非採用削除!C$4,統合マスタ!$A69,0))</f>
        <v>アトモキセチンカプセル４０ｍｇ「ＶＴＲＳ」</v>
      </c>
      <c r="Q69" s="53" t="str">
        <f ca="1">IF(OFFSET(マスタ非採用削除!D$4,統合マスタ!$A69,0)="","",OFFSET(マスタ非採用削除!D$4,統合マスタ!$A69,0))</f>
        <v/>
      </c>
      <c r="R69" s="27">
        <f ca="1">IF(OR(A69="非採用",A69="処置薬",A69="非採用特別"),0,IF(OFFSET(マスタ非採用削除!E$4,統合マスタ!$A69,0)="","",OFFSET(マスタ非採用削除!E$4,統合マスタ!$A69,0)))</f>
        <v>1</v>
      </c>
      <c r="S69" s="53" t="str">
        <f ca="1">IF(OFFSET(マスタ非採用削除!F$4,統合マスタ!$A69,0)="","",OFFSET(マスタ非採用削除!F$4,統合マスタ!$A69,0))</f>
        <v/>
      </c>
      <c r="T69" s="27">
        <f ca="1">IF(OFFSET(マスタ非採用削除!G$4,統合マスタ!$A69,0)="","",OFFSET(マスタ非採用削除!G$4,統合マスタ!$A69,0))</f>
        <v>64.7</v>
      </c>
      <c r="U69" s="53" t="str">
        <f ca="1">IF(OFFSET(マスタ非採用削除!H$4,統合マスタ!$A69,0)="","",OFFSET(マスタ非採用削除!H$4,統合マスタ!$A69,0))</f>
        <v>ｱﾄﾓｷｾﾁﾝｶﾌﾟｾﾙ40MGVTRS</v>
      </c>
      <c r="V69" s="27">
        <f ca="1">IF(OFFSET(マスタ非採用削除!I$4,統合マスタ!$A69,0)="","",OFFSET(マスタ非採用削除!I$4,統合マスタ!$A69,0))</f>
        <v>2</v>
      </c>
      <c r="W69" s="27" t="str">
        <f ca="1">IF(OFFSET(マスタ非採用削除!J$4,統合マスタ!$A69,0)="","",OFFSET(マスタ非採用削除!J$4,統合マスタ!$A69,0))</f>
        <v>カプセル</v>
      </c>
      <c r="X69" s="27">
        <f ca="1">IF(OFFSET(マスタ非採用削除!K$4,統合マスタ!$A69,0)="","",OFFSET(マスタ非採用削除!K$4,統合マスタ!$A69,0))</f>
        <v>2</v>
      </c>
      <c r="Y69" s="53" t="str">
        <f ca="1">IF(OFFSET(マスタ非採用削除!L$4,統合マスタ!$A69,0)="","",OFFSET(マスタ非採用削除!L$4,統合マスタ!$A69,0))</f>
        <v/>
      </c>
      <c r="Z69" s="27">
        <f ca="1">IF(OFFSET(マスタ非採用削除!M$4,統合マスタ!$A69,0)="","",OFFSET(マスタ非採用削除!M$4,統合マスタ!$A69,0))</f>
        <v>6</v>
      </c>
      <c r="AA69" s="27" t="str">
        <f t="shared" si="0"/>
        <v/>
      </c>
      <c r="AB69" s="27" t="str">
        <f ca="1">IF(A69="非採用特別","非採用特別",IF(R69=2,"臨時",
IF(COUNTIF(分類!$H$8:$H$15, 統合マスタ!V69)&gt;0, 分類!$G$7,
IF(COUNTIF(分類!$K$8:$K$15, 統合マスタ!V69)&gt;0, 分類!$J$7,
IF(COUNTIF(分類!$N$8:$N$15, 統合マスタ!V69)&gt;0, 分類!$M$7,
IF(COUNTIF(分類!$Q$8:$Q$15, 統合マスタ!V69)&gt;0, 分類!$P$7,
"無し"))))))</f>
        <v>無し</v>
      </c>
      <c r="AC69" s="27">
        <f t="shared" ca="1" si="1"/>
        <v>200065</v>
      </c>
      <c r="AD69" s="27" t="e" cm="1">
        <f t="array" aca="1" ref="AD69" ca="1">IF(A69="非採用","非採用",OFFSET(
   INDIRECT("'" &amp; AB69 &amp; "'!A4"),
   MATCH(B69, INDIRECT("'" &amp; AB69 &amp; "'!C5:C1000"), 0),
   MATCH("合計", INDIRECT("'" &amp; AB69 &amp; "'!4:4"), 0) - 1
))</f>
        <v>#REF!</v>
      </c>
    </row>
    <row r="70" spans="1:30">
      <c r="A70" s="40" t="str">
        <f>元データ!P67</f>
        <v>非採用</v>
      </c>
      <c r="B70" s="27">
        <f t="shared" si="2"/>
        <v>66</v>
      </c>
      <c r="C70" s="27" t="str">
        <f>DBCS(元データ!A67)</f>
        <v>アトモキセチンカプセル４０ｍｇ　「サワイ」</v>
      </c>
      <c r="D70" s="53" t="str">
        <f>元データ!B67</f>
        <v>アルフレッサ</v>
      </c>
      <c r="E70" s="27" t="str">
        <f>DBCS(元データ!C67)</f>
        <v>ＰＴＰ</v>
      </c>
      <c r="F70" s="27" t="str">
        <f>DBCS(元データ!D67)</f>
        <v>１４０Ｐ</v>
      </c>
      <c r="G70" s="27" t="str">
        <f>元データ!E67</f>
        <v>沢井製薬</v>
      </c>
      <c r="H70" s="27">
        <f>元データ!F67</f>
        <v>64.7</v>
      </c>
      <c r="I70" s="27">
        <f>元データ!G67</f>
        <v>9058</v>
      </c>
      <c r="J70" s="27">
        <f>元データ!H67</f>
        <v>140</v>
      </c>
      <c r="K70" s="27" t="str">
        <f>元データ!I67</f>
        <v>cap</v>
      </c>
      <c r="L70" s="27">
        <f>元データ!J67</f>
        <v>7156</v>
      </c>
      <c r="M70" s="27">
        <f>元データ!K67</f>
        <v>51.114285714285714</v>
      </c>
      <c r="N70" s="53" t="e">
        <f ca="1">IF(OFFSET(マスタ非採用削除!A$4,統合マスタ!$A70,0)="","",OFFSET(マスタ非採用削除!A$4,統合マスタ!$A70,0))</f>
        <v>#VALUE!</v>
      </c>
      <c r="O70" s="53" t="e">
        <f ca="1">IF(OFFSET(マスタ非採用削除!B$4,統合マスタ!$A70,0)="","",OFFSET(マスタ非採用削除!B$4,統合マスタ!$A70,0))</f>
        <v>#VALUE!</v>
      </c>
      <c r="P70" s="27" t="e">
        <f ca="1">IF(OFFSET(マスタ非採用削除!C$4,統合マスタ!$A70,0)="","",OFFSET(マスタ非採用削除!C$4,統合マスタ!$A70,0))</f>
        <v>#VALUE!</v>
      </c>
      <c r="Q70" s="53" t="e">
        <f ca="1">IF(OFFSET(マスタ非採用削除!D$4,統合マスタ!$A70,0)="","",OFFSET(マスタ非採用削除!D$4,統合マスタ!$A70,0))</f>
        <v>#VALUE!</v>
      </c>
      <c r="R70" s="27">
        <f ca="1">IF(OR(A70="非採用",A70="処置薬",A70="非採用特別"),0,IF(OFFSET(マスタ非採用削除!E$4,統合マスタ!$A70,0)="","",OFFSET(マスタ非採用削除!E$4,統合マスタ!$A70,0)))</f>
        <v>0</v>
      </c>
      <c r="S70" s="53" t="e">
        <f ca="1">IF(OFFSET(マスタ非採用削除!F$4,統合マスタ!$A70,0)="","",OFFSET(マスタ非採用削除!F$4,統合マスタ!$A70,0))</f>
        <v>#VALUE!</v>
      </c>
      <c r="T70" s="27" t="e">
        <f ca="1">IF(OFFSET(マスタ非採用削除!G$4,統合マスタ!$A70,0)="","",OFFSET(マスタ非採用削除!G$4,統合マスタ!$A70,0))</f>
        <v>#VALUE!</v>
      </c>
      <c r="U70" s="53" t="e">
        <f ca="1">IF(OFFSET(マスタ非採用削除!H$4,統合マスタ!$A70,0)="","",OFFSET(マスタ非採用削除!H$4,統合マスタ!$A70,0))</f>
        <v>#VALUE!</v>
      </c>
      <c r="V70" s="27" t="e">
        <f ca="1">IF(OFFSET(マスタ非採用削除!I$4,統合マスタ!$A70,0)="","",OFFSET(マスタ非採用削除!I$4,統合マスタ!$A70,0))</f>
        <v>#VALUE!</v>
      </c>
      <c r="W70" s="27" t="e">
        <f ca="1">IF(OFFSET(マスタ非採用削除!J$4,統合マスタ!$A70,0)="","",OFFSET(マスタ非採用削除!J$4,統合マスタ!$A70,0))</f>
        <v>#VALUE!</v>
      </c>
      <c r="X70" s="27" t="e">
        <f ca="1">IF(OFFSET(マスタ非採用削除!K$4,統合マスタ!$A70,0)="","",OFFSET(マスタ非採用削除!K$4,統合マスタ!$A70,0))</f>
        <v>#VALUE!</v>
      </c>
      <c r="Y70" s="53" t="e">
        <f ca="1">IF(OFFSET(マスタ非採用削除!L$4,統合マスタ!$A70,0)="","",OFFSET(マスタ非採用削除!L$4,統合マスタ!$A70,0))</f>
        <v>#VALUE!</v>
      </c>
      <c r="Z70" s="27" t="e">
        <f ca="1">IF(OFFSET(マスタ非採用削除!M$4,統合マスタ!$A70,0)="","",OFFSET(マスタ非採用削除!M$4,統合マスタ!$A70,0))</f>
        <v>#VALUE!</v>
      </c>
      <c r="AA70" s="27" t="str">
        <f t="shared" ref="AA70:AA133" si="3">IF(A70="非採用","非採用",IF(A70="処置薬","処置薬",""))</f>
        <v>非採用</v>
      </c>
      <c r="AB70" s="27" t="str">
        <f ca="1">IF(A70="非採用特別","非採用特別",IF(R70=2,"臨時",
IF(COUNTIF(分類!$H$8:$H$15, 統合マスタ!V70)&gt;0, 分類!$G$7,
IF(COUNTIF(分類!$K$8:$K$15, 統合マスタ!V70)&gt;0, 分類!$J$7,
IF(COUNTIF(分類!$N$8:$N$15, 統合マスタ!V70)&gt;0, 分類!$M$7,
IF(COUNTIF(分類!$Q$8:$Q$15, 統合マスタ!V70)&gt;0, 分類!$P$7,
"無し"))))))</f>
        <v>無し</v>
      </c>
      <c r="AC70" s="27" t="e">
        <f t="shared" ref="AC70:AC133" ca="1" si="4">X70*100000+B70</f>
        <v>#VALUE!</v>
      </c>
      <c r="AD70" s="27" t="str" cm="1">
        <f t="array" aca="1" ref="AD70" ca="1">IF(A70="非採用","非採用",OFFSET(
   INDIRECT("'" &amp; AB70 &amp; "'!A4"),
   MATCH(B70, INDIRECT("'" &amp; AB70 &amp; "'!C5:C1000"), 0),
   MATCH("合計", INDIRECT("'" &amp; AB70 &amp; "'!4:4"), 0) - 1
))</f>
        <v>非採用</v>
      </c>
    </row>
    <row r="71" spans="1:30">
      <c r="A71" s="40">
        <f>元データ!P68</f>
        <v>30</v>
      </c>
      <c r="B71" s="27">
        <f t="shared" ref="B71:B134" si="5">B70+1</f>
        <v>67</v>
      </c>
      <c r="C71" s="27" t="str">
        <f>DBCS(元データ!A68)</f>
        <v>アトルバスタチンＯＤ錠１０ｍｇ「トーワ」</v>
      </c>
      <c r="D71" s="53" t="str">
        <f>元データ!B68</f>
        <v>東和薬品</v>
      </c>
      <c r="E71" s="27" t="str">
        <f>DBCS(元データ!C68)</f>
        <v>ＰＴＰ</v>
      </c>
      <c r="F71" s="27" t="str">
        <f>DBCS(元データ!D68)</f>
        <v>１００Ｔ</v>
      </c>
      <c r="G71" s="27" t="str">
        <f>元データ!E68</f>
        <v>東和薬品</v>
      </c>
      <c r="H71" s="27">
        <f>元データ!F68</f>
        <v>13.9</v>
      </c>
      <c r="I71" s="27">
        <f>元データ!G68</f>
        <v>1390</v>
      </c>
      <c r="J71" s="27">
        <f>元データ!H68</f>
        <v>100</v>
      </c>
      <c r="K71" s="27" t="str">
        <f>元データ!I68</f>
        <v>錠</v>
      </c>
      <c r="L71" s="27">
        <f>元データ!J68</f>
        <v>1210</v>
      </c>
      <c r="M71" s="27">
        <f>元データ!K68</f>
        <v>12.1</v>
      </c>
      <c r="N71" s="53" t="str">
        <f ca="1">IF(OFFSET(マスタ非採用削除!A$4,統合マスタ!$A71,0)="","",OFFSET(マスタ非採用削除!A$4,統合マスタ!$A71,0))</f>
        <v>ｱﾄﾙ002</v>
      </c>
      <c r="O71" s="53" t="str">
        <f ca="1">IF(OFFSET(マスタ非採用削除!B$4,統合マスタ!$A71,0)="","",OFFSET(マスタ非採用削除!B$4,統合マスタ!$A71,0))</f>
        <v>ｱﾄﾙ002</v>
      </c>
      <c r="P71" s="27" t="str">
        <f ca="1">IF(OFFSET(マスタ非採用削除!C$4,統合マスタ!$A71,0)="","",OFFSET(マスタ非採用削除!C$4,統合マスタ!$A71,0))</f>
        <v>アトルバスタチンＯＤ錠１０ｍｇ「トーワ」</v>
      </c>
      <c r="Q71" s="53" t="str">
        <f ca="1">IF(OFFSET(マスタ非採用削除!D$4,統合マスタ!$A71,0)="","",OFFSET(マスタ非採用削除!D$4,統合マスタ!$A71,0))</f>
        <v/>
      </c>
      <c r="R71" s="27">
        <f ca="1">IF(OR(A71="非採用",A71="処置薬",A71="非採用特別"),0,IF(OFFSET(マスタ非採用削除!E$4,統合マスタ!$A71,0)="","",OFFSET(マスタ非採用削除!E$4,統合マスタ!$A71,0)))</f>
        <v>1</v>
      </c>
      <c r="S71" s="53" t="str">
        <f ca="1">IF(OFFSET(マスタ非採用削除!F$4,統合マスタ!$A71,0)="","",OFFSET(マスタ非採用削除!F$4,統合マスタ!$A71,0))</f>
        <v/>
      </c>
      <c r="T71" s="27">
        <f ca="1">IF(OFFSET(マスタ非採用削除!G$4,統合マスタ!$A71,0)="","",OFFSET(マスタ非採用削除!G$4,統合マスタ!$A71,0))</f>
        <v>13.9</v>
      </c>
      <c r="U71" s="53" t="str">
        <f ca="1">IF(OFFSET(マスタ非採用削除!H$4,統合マスタ!$A71,0)="","",OFFSET(マスタ非採用削除!H$4,統合マスタ!$A71,0))</f>
        <v>ｱﾄﾙﾊﾞｽﾀﾁﾝODｼﾞﾖｳ10MGﾄ-ﾜ</v>
      </c>
      <c r="V71" s="27">
        <f ca="1">IF(OFFSET(マスタ非採用削除!I$4,統合マスタ!$A71,0)="","",OFFSET(マスタ非採用削除!I$4,統合マスタ!$A71,0))</f>
        <v>1</v>
      </c>
      <c r="W71" s="27" t="str">
        <f ca="1">IF(OFFSET(マスタ非採用削除!J$4,統合マスタ!$A71,0)="","",OFFSET(マスタ非採用削除!J$4,統合マスタ!$A71,0))</f>
        <v>錠剤</v>
      </c>
      <c r="X71" s="27">
        <f ca="1">IF(OFFSET(マスタ非採用削除!K$4,統合マスタ!$A71,0)="","",OFFSET(マスタ非採用削除!K$4,統合マスタ!$A71,0))</f>
        <v>0</v>
      </c>
      <c r="Y71" s="53" t="str">
        <f ca="1">IF(OFFSET(マスタ非採用削除!L$4,統合マスタ!$A71,0)="","",OFFSET(マスタ非採用削除!L$4,統合マスタ!$A71,0))</f>
        <v/>
      </c>
      <c r="Z71" s="27">
        <f ca="1">IF(OFFSET(マスタ非採用削除!M$4,統合マスタ!$A71,0)="","",OFFSET(マスタ非採用削除!M$4,統合マスタ!$A71,0))</f>
        <v>25</v>
      </c>
      <c r="AA71" s="27" t="str">
        <f t="shared" si="3"/>
        <v/>
      </c>
      <c r="AB71" s="27" t="str">
        <f ca="1">IF(A71="非採用特別","非採用特別",IF(R71=2,"臨時",
IF(COUNTIF(分類!$H$8:$H$15, 統合マスタ!V71)&gt;0, 分類!$G$7,
IF(COUNTIF(分類!$K$8:$K$15, 統合マスタ!V71)&gt;0, 分類!$J$7,
IF(COUNTIF(分類!$N$8:$N$15, 統合マスタ!V71)&gt;0, 分類!$M$7,
IF(COUNTIF(分類!$Q$8:$Q$15, 統合マスタ!V71)&gt;0, 分類!$P$7,
"無し"))))))</f>
        <v>錠剤</v>
      </c>
      <c r="AC71" s="27">
        <f t="shared" ca="1" si="4"/>
        <v>67</v>
      </c>
      <c r="AD71" s="27" cm="1">
        <f t="array" aca="1" ref="AD71" ca="1">IF(A71="非採用","非採用",OFFSET(
   INDIRECT("'" &amp; AB71 &amp; "'!A4"),
   MATCH(B71, INDIRECT("'" &amp; AB71 &amp; "'!C5:C1000"), 0),
   MATCH("合計", INDIRECT("'" &amp; AB71 &amp; "'!4:4"), 0) - 1
))</f>
        <v>0</v>
      </c>
    </row>
    <row r="72" spans="1:30">
      <c r="A72" s="40">
        <f>元データ!P69</f>
        <v>30</v>
      </c>
      <c r="B72" s="27">
        <f t="shared" si="5"/>
        <v>68</v>
      </c>
      <c r="C72" s="27" t="str">
        <f>DBCS(元データ!A69)</f>
        <v>アトルバスタチンＯＤ錠１０ｍｇ「トーワ」</v>
      </c>
      <c r="D72" s="53" t="str">
        <f>元データ!B69</f>
        <v>東和薬品</v>
      </c>
      <c r="E72" s="27" t="str">
        <f>DBCS(元データ!C69)</f>
        <v>バラ</v>
      </c>
      <c r="F72" s="27" t="str">
        <f>DBCS(元データ!D69)</f>
        <v>３００Ｔ</v>
      </c>
      <c r="G72" s="27" t="str">
        <f>元データ!E69</f>
        <v>東和薬品</v>
      </c>
      <c r="H72" s="27">
        <f>元データ!F69</f>
        <v>13.9</v>
      </c>
      <c r="I72" s="27">
        <f>元データ!G69</f>
        <v>4170</v>
      </c>
      <c r="J72" s="27">
        <f>元データ!H69</f>
        <v>300</v>
      </c>
      <c r="K72" s="27" t="str">
        <f>元データ!I69</f>
        <v>錠</v>
      </c>
      <c r="L72" s="27">
        <f>元データ!J69</f>
        <v>3630</v>
      </c>
      <c r="M72" s="27">
        <f>元データ!K69</f>
        <v>12.1</v>
      </c>
      <c r="N72" s="53" t="str">
        <f ca="1">IF(OFFSET(マスタ非採用削除!A$4,統合マスタ!$A72,0)="","",OFFSET(マスタ非採用削除!A$4,統合マスタ!$A72,0))</f>
        <v>ｱﾄﾙ002</v>
      </c>
      <c r="O72" s="53" t="str">
        <f ca="1">IF(OFFSET(マスタ非採用削除!B$4,統合マスタ!$A72,0)="","",OFFSET(マスタ非採用削除!B$4,統合マスタ!$A72,0))</f>
        <v>ｱﾄﾙ002</v>
      </c>
      <c r="P72" s="27" t="str">
        <f ca="1">IF(OFFSET(マスタ非採用削除!C$4,統合マスタ!$A72,0)="","",OFFSET(マスタ非採用削除!C$4,統合マスタ!$A72,0))</f>
        <v>アトルバスタチンＯＤ錠１０ｍｇ「トーワ」</v>
      </c>
      <c r="Q72" s="53" t="str">
        <f ca="1">IF(OFFSET(マスタ非採用削除!D$4,統合マスタ!$A72,0)="","",OFFSET(マスタ非採用削除!D$4,統合マスタ!$A72,0))</f>
        <v/>
      </c>
      <c r="R72" s="27">
        <f ca="1">IF(OR(A72="非採用",A72="処置薬",A72="非採用特別"),0,IF(OFFSET(マスタ非採用削除!E$4,統合マスタ!$A72,0)="","",OFFSET(マスタ非採用削除!E$4,統合マスタ!$A72,0)))</f>
        <v>1</v>
      </c>
      <c r="S72" s="53" t="str">
        <f ca="1">IF(OFFSET(マスタ非採用削除!F$4,統合マスタ!$A72,0)="","",OFFSET(マスタ非採用削除!F$4,統合マスタ!$A72,0))</f>
        <v/>
      </c>
      <c r="T72" s="27">
        <f ca="1">IF(OFFSET(マスタ非採用削除!G$4,統合マスタ!$A72,0)="","",OFFSET(マスタ非採用削除!G$4,統合マスタ!$A72,0))</f>
        <v>13.9</v>
      </c>
      <c r="U72" s="53" t="str">
        <f ca="1">IF(OFFSET(マスタ非採用削除!H$4,統合マスタ!$A72,0)="","",OFFSET(マスタ非採用削除!H$4,統合マスタ!$A72,0))</f>
        <v>ｱﾄﾙﾊﾞｽﾀﾁﾝODｼﾞﾖｳ10MGﾄ-ﾜ</v>
      </c>
      <c r="V72" s="27">
        <f ca="1">IF(OFFSET(マスタ非採用削除!I$4,統合マスタ!$A72,0)="","",OFFSET(マスタ非採用削除!I$4,統合マスタ!$A72,0))</f>
        <v>1</v>
      </c>
      <c r="W72" s="27" t="str">
        <f ca="1">IF(OFFSET(マスタ非採用削除!J$4,統合マスタ!$A72,0)="","",OFFSET(マスタ非採用削除!J$4,統合マスタ!$A72,0))</f>
        <v>錠剤</v>
      </c>
      <c r="X72" s="27">
        <f ca="1">IF(OFFSET(マスタ非採用削除!K$4,統合マスタ!$A72,0)="","",OFFSET(マスタ非採用削除!K$4,統合マスタ!$A72,0))</f>
        <v>0</v>
      </c>
      <c r="Y72" s="53" t="str">
        <f ca="1">IF(OFFSET(マスタ非採用削除!L$4,統合マスタ!$A72,0)="","",OFFSET(マスタ非採用削除!L$4,統合マスタ!$A72,0))</f>
        <v/>
      </c>
      <c r="Z72" s="27">
        <f ca="1">IF(OFFSET(マスタ非採用削除!M$4,統合マスタ!$A72,0)="","",OFFSET(マスタ非採用削除!M$4,統合マスタ!$A72,0))</f>
        <v>25</v>
      </c>
      <c r="AA72" s="27" t="str">
        <f t="shared" si="3"/>
        <v/>
      </c>
      <c r="AB72" s="27" t="str">
        <f ca="1">IF(A72="非採用特別","非採用特別",IF(R72=2,"臨時",
IF(COUNTIF(分類!$H$8:$H$15, 統合マスタ!V72)&gt;0, 分類!$G$7,
IF(COUNTIF(分類!$K$8:$K$15, 統合マスタ!V72)&gt;0, 分類!$J$7,
IF(COUNTIF(分類!$N$8:$N$15, 統合マスタ!V72)&gt;0, 分類!$M$7,
IF(COUNTIF(分類!$Q$8:$Q$15, 統合マスタ!V72)&gt;0, 分類!$P$7,
"無し"))))))</f>
        <v>錠剤</v>
      </c>
      <c r="AC72" s="27">
        <f t="shared" ca="1" si="4"/>
        <v>68</v>
      </c>
      <c r="AD72" s="27" cm="1">
        <f t="array" aca="1" ref="AD72" ca="1">IF(A72="非採用","非採用",OFFSET(
   INDIRECT("'" &amp; AB72 &amp; "'!A4"),
   MATCH(B72, INDIRECT("'" &amp; AB72 &amp; "'!C5:C1000"), 0),
   MATCH("合計", INDIRECT("'" &amp; AB72 &amp; "'!4:4"), 0) - 1
))</f>
        <v>0</v>
      </c>
    </row>
    <row r="73" spans="1:30">
      <c r="A73" s="40">
        <f>元データ!P70</f>
        <v>31</v>
      </c>
      <c r="B73" s="27">
        <f t="shared" si="5"/>
        <v>69</v>
      </c>
      <c r="C73" s="27" t="str">
        <f>DBCS(元データ!A70)</f>
        <v>アトロピン硫酸塩注０．５ｍｇ「ニプロ」</v>
      </c>
      <c r="D73" s="53" t="str">
        <f>元データ!B70</f>
        <v/>
      </c>
      <c r="E73" s="27" t="str">
        <f>DBCS(元データ!C70)</f>
        <v/>
      </c>
      <c r="F73" s="27" t="str">
        <f>DBCS(元データ!D70)</f>
        <v>１ｍｌｘ１０Ａ</v>
      </c>
      <c r="G73" s="27" t="str">
        <f>元データ!E70</f>
        <v>ニプロ</v>
      </c>
      <c r="H73" s="27">
        <f>元データ!F70</f>
        <v>100</v>
      </c>
      <c r="I73" s="27">
        <f>元データ!G70</f>
        <v>1000</v>
      </c>
      <c r="J73" s="27">
        <f>元データ!H70</f>
        <v>10</v>
      </c>
      <c r="K73" s="27" t="str">
        <f>元データ!I70</f>
        <v>A</v>
      </c>
      <c r="L73" s="27">
        <f>元データ!J70</f>
        <v>891</v>
      </c>
      <c r="M73" s="27">
        <f>元データ!K70</f>
        <v>89.1</v>
      </c>
      <c r="N73" s="53" t="str">
        <f ca="1">IF(OFFSET(マスタ非採用削除!A$4,統合マスタ!$A73,0)="","",OFFSET(マスタ非採用削除!A$4,統合マスタ!$A73,0))</f>
        <v>ｱﾄﾛ001</v>
      </c>
      <c r="O73" s="53" t="str">
        <f ca="1">IF(OFFSET(マスタ非採用削除!B$4,統合マスタ!$A73,0)="","",OFFSET(マスタ非採用削除!B$4,統合マスタ!$A73,0))</f>
        <v>ｱﾄﾛ001</v>
      </c>
      <c r="P73" s="27" t="str">
        <f ca="1">IF(OFFSET(マスタ非採用削除!C$4,統合マスタ!$A73,0)="","",OFFSET(マスタ非採用削除!C$4,統合マスタ!$A73,0))</f>
        <v>アトロピン硫酸塩注０．５ｍｇ「ニプロ」</v>
      </c>
      <c r="Q73" s="53" t="str">
        <f ca="1">IF(OFFSET(マスタ非採用削除!D$4,統合マスタ!$A73,0)="","",OFFSET(マスタ非採用削除!D$4,統合マスタ!$A73,0))</f>
        <v>ｱﾄﾛ</v>
      </c>
      <c r="R73" s="27">
        <f ca="1">IF(OR(A73="非採用",A73="処置薬",A73="非採用特別"),0,IF(OFFSET(マスタ非採用削除!E$4,統合マスタ!$A73,0)="","",OFFSET(マスタ非採用削除!E$4,統合マスタ!$A73,0)))</f>
        <v>1</v>
      </c>
      <c r="S73" s="53" t="str">
        <f ca="1">IF(OFFSET(マスタ非採用削除!F$4,統合マスタ!$A73,0)="","",OFFSET(マスタ非採用削除!F$4,統合マスタ!$A73,0))</f>
        <v/>
      </c>
      <c r="T73" s="27">
        <f ca="1">IF(OFFSET(マスタ非採用削除!G$4,統合マスタ!$A73,0)="","",OFFSET(マスタ非採用削除!G$4,統合マスタ!$A73,0))</f>
        <v>100</v>
      </c>
      <c r="U73" s="53" t="str">
        <f ca="1">IF(OFFSET(マスタ非採用削除!H$4,統合マスタ!$A73,0)="","",OFFSET(マスタ非採用削除!H$4,統合マスタ!$A73,0))</f>
        <v>ｱﾄﾛﾋﾟﾝﾘﾕｳｻﾝｴﾝﾁﾕｳ0.5MGﾆﾌﾟﾛ</v>
      </c>
      <c r="V73" s="27">
        <f ca="1">IF(OFFSET(マスタ非採用削除!I$4,統合マスタ!$A73,0)="","",OFFSET(マスタ非採用削除!I$4,統合マスタ!$A73,0))</f>
        <v>25</v>
      </c>
      <c r="W73" s="27" t="str">
        <f ca="1">IF(OFFSET(マスタ非採用削除!J$4,統合マスタ!$A73,0)="","",OFFSET(マスタ非採用削除!J$4,統合マスタ!$A73,0))</f>
        <v>注射剤</v>
      </c>
      <c r="X73" s="27">
        <f ca="1">IF(OFFSET(マスタ非採用削除!K$4,統合マスタ!$A73,0)="","",OFFSET(マスタ非採用削除!K$4,統合マスタ!$A73,0))</f>
        <v>2</v>
      </c>
      <c r="Y73" s="53" t="str">
        <f ca="1">IF(OFFSET(マスタ非採用削除!L$4,統合マスタ!$A73,0)="","",OFFSET(マスタ非採用削除!L$4,統合マスタ!$A73,0))</f>
        <v/>
      </c>
      <c r="Z73" s="27">
        <f ca="1">IF(OFFSET(マスタ非採用削除!M$4,統合マスタ!$A73,0)="","",OFFSET(マスタ非採用削除!M$4,統合マスタ!$A73,0))</f>
        <v>9</v>
      </c>
      <c r="AA73" s="27" t="str">
        <f t="shared" si="3"/>
        <v/>
      </c>
      <c r="AB73" s="27" t="str">
        <f ca="1">IF(A73="非採用特別","非採用特別",IF(R73=2,"臨時",
IF(COUNTIF(分類!$H$8:$H$15, 統合マスタ!V73)&gt;0, 分類!$G$7,
IF(COUNTIF(分類!$K$8:$K$15, 統合マスタ!V73)&gt;0, 分類!$J$7,
IF(COUNTIF(分類!$N$8:$N$15, 統合マスタ!V73)&gt;0, 分類!$M$7,
IF(COUNTIF(分類!$Q$8:$Q$15, 統合マスタ!V73)&gt;0, 分類!$P$7,
"無し"))))))</f>
        <v>注射</v>
      </c>
      <c r="AC73" s="27">
        <f t="shared" ca="1" si="4"/>
        <v>200069</v>
      </c>
      <c r="AD73" s="27" cm="1">
        <f t="array" aca="1" ref="AD73" ca="1">IF(A73="非採用","非採用",OFFSET(
   INDIRECT("'" &amp; AB73 &amp; "'!A4"),
   MATCH(B73, INDIRECT("'" &amp; AB73 &amp; "'!C5:C1000"), 0),
   MATCH("合計", INDIRECT("'" &amp; AB73 &amp; "'!4:4"), 0) - 1
))</f>
        <v>0</v>
      </c>
    </row>
    <row r="74" spans="1:30">
      <c r="A74" s="40">
        <f>元データ!P71</f>
        <v>32</v>
      </c>
      <c r="B74" s="27">
        <f t="shared" si="5"/>
        <v>70</v>
      </c>
      <c r="C74" s="27" t="str">
        <f>DBCS(元データ!A71)</f>
        <v>アナストロゾール錠１ｍｇ「サワイ」</v>
      </c>
      <c r="D74" s="53" t="str">
        <f>元データ!B71</f>
        <v>メディセオ</v>
      </c>
      <c r="E74" s="27" t="str">
        <f>DBCS(元データ!C71)</f>
        <v>ＰＴＰ</v>
      </c>
      <c r="F74" s="27" t="str">
        <f>DBCS(元データ!D71)</f>
        <v>３０Ｔ</v>
      </c>
      <c r="G74" s="27" t="str">
        <f>元データ!E71</f>
        <v>沢井製薬</v>
      </c>
      <c r="H74" s="27">
        <f>元データ!F71</f>
        <v>58.5</v>
      </c>
      <c r="I74" s="27">
        <f>元データ!G71</f>
        <v>1755</v>
      </c>
      <c r="J74" s="27">
        <f>元データ!H71</f>
        <v>30</v>
      </c>
      <c r="K74" s="27" t="str">
        <f>元データ!I71</f>
        <v>錠</v>
      </c>
      <c r="L74" s="27">
        <f>元データ!J71</f>
        <v>1458</v>
      </c>
      <c r="M74" s="27">
        <f>元データ!K71</f>
        <v>48.6</v>
      </c>
      <c r="N74" s="53" t="str">
        <f ca="1">IF(OFFSET(マスタ非採用削除!A$4,統合マスタ!$A74,0)="","",OFFSET(マスタ非採用削除!A$4,統合マスタ!$A74,0))</f>
        <v>ｱﾅｽ002</v>
      </c>
      <c r="O74" s="53" t="str">
        <f ca="1">IF(OFFSET(マスタ非採用削除!B$4,統合マスタ!$A74,0)="","",OFFSET(マスタ非採用削除!B$4,統合マスタ!$A74,0))</f>
        <v>ｱﾅｽ002</v>
      </c>
      <c r="P74" s="27" t="str">
        <f ca="1">IF(OFFSET(マスタ非採用削除!C$4,統合マスタ!$A74,0)="","",OFFSET(マスタ非採用削除!C$4,統合マスタ!$A74,0))</f>
        <v>アナストロゾール錠１ｍｇ「サワイ」</v>
      </c>
      <c r="Q74" s="53" t="str">
        <f ca="1">IF(OFFSET(マスタ非採用削除!D$4,統合マスタ!$A74,0)="","",OFFSET(マスタ非採用削除!D$4,統合マスタ!$A74,0))</f>
        <v/>
      </c>
      <c r="R74" s="27">
        <f ca="1">IF(OR(A74="非採用",A74="処置薬",A74="非採用特別"),0,IF(OFFSET(マスタ非採用削除!E$4,統合マスタ!$A74,0)="","",OFFSET(マスタ非採用削除!E$4,統合マスタ!$A74,0)))</f>
        <v>2</v>
      </c>
      <c r="S74" s="53" t="str">
        <f ca="1">IF(OFFSET(マスタ非採用削除!F$4,統合マスタ!$A74,0)="","",OFFSET(マスタ非採用削除!F$4,統合マスタ!$A74,0))</f>
        <v/>
      </c>
      <c r="T74" s="27">
        <f ca="1">IF(OFFSET(マスタ非採用削除!G$4,統合マスタ!$A74,0)="","",OFFSET(マスタ非採用削除!G$4,統合マスタ!$A74,0))</f>
        <v>58.5</v>
      </c>
      <c r="U74" s="53" t="str">
        <f ca="1">IF(OFFSET(マスタ非採用削除!H$4,統合マスタ!$A74,0)="","",OFFSET(マスタ非採用削除!H$4,統合マスタ!$A74,0))</f>
        <v>ｱﾅｽﾄﾛｿﾞ-ﾙｼﾞﾖｳ1MGｻﾜｲ</v>
      </c>
      <c r="V74" s="27">
        <f ca="1">IF(OFFSET(マスタ非採用削除!I$4,統合マスタ!$A74,0)="","",OFFSET(マスタ非採用削除!I$4,統合マスタ!$A74,0))</f>
        <v>1</v>
      </c>
      <c r="W74" s="27" t="str">
        <f ca="1">IF(OFFSET(マスタ非採用削除!J$4,統合マスタ!$A74,0)="","",OFFSET(マスタ非採用削除!J$4,統合マスタ!$A74,0))</f>
        <v>錠剤</v>
      </c>
      <c r="X74" s="27">
        <f ca="1">IF(OFFSET(マスタ非採用削除!K$4,統合マスタ!$A74,0)="","",OFFSET(マスタ非採用削除!K$4,統合マスタ!$A74,0))</f>
        <v>2</v>
      </c>
      <c r="Y74" s="53" t="str">
        <f ca="1">IF(OFFSET(マスタ非採用削除!L$4,統合マスタ!$A74,0)="","",OFFSET(マスタ非採用削除!L$4,統合マスタ!$A74,0))</f>
        <v/>
      </c>
      <c r="Z74" s="27">
        <f ca="1">IF(OFFSET(マスタ非採用削除!M$4,統合マスタ!$A74,0)="","",OFFSET(マスタ非採用削除!M$4,統合マスタ!$A74,0))</f>
        <v>3</v>
      </c>
      <c r="AA74" s="27" t="str">
        <f t="shared" si="3"/>
        <v/>
      </c>
      <c r="AB74" s="27" t="str">
        <f ca="1">IF(A74="非採用特別","非採用特別",IF(R74=2,"臨時",
IF(COUNTIF(分類!$H$8:$H$15, 統合マスタ!V74)&gt;0, 分類!$G$7,
IF(COUNTIF(分類!$K$8:$K$15, 統合マスタ!V74)&gt;0, 分類!$J$7,
IF(COUNTIF(分類!$N$8:$N$15, 統合マスタ!V74)&gt;0, 分類!$M$7,
IF(COUNTIF(分類!$Q$8:$Q$15, 統合マスタ!V74)&gt;0, 分類!$P$7,
"無し"))))))</f>
        <v>臨時</v>
      </c>
      <c r="AC74" s="27">
        <f t="shared" ca="1" si="4"/>
        <v>200070</v>
      </c>
      <c r="AD74" s="27" cm="1">
        <f t="array" aca="1" ref="AD74" ca="1">IF(A74="非採用","非採用",OFFSET(
   INDIRECT("'" &amp; AB74 &amp; "'!A4"),
   MATCH(B74, INDIRECT("'" &amp; AB74 &amp; "'!C5:C1000"), 0),
   MATCH("合計", INDIRECT("'" &amp; AB74 &amp; "'!4:4"), 0) - 1
))</f>
        <v>0</v>
      </c>
    </row>
    <row r="75" spans="1:30">
      <c r="A75" s="40" t="str">
        <f>元データ!P72</f>
        <v>非採用</v>
      </c>
      <c r="B75" s="27">
        <f t="shared" si="5"/>
        <v>71</v>
      </c>
      <c r="C75" s="27" t="str">
        <f>DBCS(元データ!A72)</f>
        <v>アナフラニール錠１０ｍｇ</v>
      </c>
      <c r="D75" s="53" t="str">
        <f>元データ!B72</f>
        <v/>
      </c>
      <c r="E75" s="27" t="str">
        <f>DBCS(元データ!C72)</f>
        <v>ＰＴＰ</v>
      </c>
      <c r="F75" s="27" t="str">
        <f>DBCS(元データ!D72)</f>
        <v>３００錠</v>
      </c>
      <c r="G75" s="27" t="str">
        <f>元データ!E72</f>
        <v>アルフレッサファーマ</v>
      </c>
      <c r="H75" s="27">
        <f>元データ!F72</f>
        <v>9.9</v>
      </c>
      <c r="I75" s="27">
        <f>元データ!G72</f>
        <v>2970</v>
      </c>
      <c r="J75" s="27">
        <f>元データ!H72</f>
        <v>300</v>
      </c>
      <c r="K75" s="27" t="str">
        <f>元データ!I72</f>
        <v>錠</v>
      </c>
      <c r="L75" s="27">
        <f>元データ!J72</f>
        <v>2700</v>
      </c>
      <c r="M75" s="27">
        <f>元データ!K72</f>
        <v>9</v>
      </c>
      <c r="N75" s="53" t="e">
        <f ca="1">IF(OFFSET(マスタ非採用削除!A$4,統合マスタ!$A75,0)="","",OFFSET(マスタ非採用削除!A$4,統合マスタ!$A75,0))</f>
        <v>#VALUE!</v>
      </c>
      <c r="O75" s="53" t="e">
        <f ca="1">IF(OFFSET(マスタ非採用削除!B$4,統合マスタ!$A75,0)="","",OFFSET(マスタ非採用削除!B$4,統合マスタ!$A75,0))</f>
        <v>#VALUE!</v>
      </c>
      <c r="P75" s="27" t="e">
        <f ca="1">IF(OFFSET(マスタ非採用削除!C$4,統合マスタ!$A75,0)="","",OFFSET(マスタ非採用削除!C$4,統合マスタ!$A75,0))</f>
        <v>#VALUE!</v>
      </c>
      <c r="Q75" s="53" t="e">
        <f ca="1">IF(OFFSET(マスタ非採用削除!D$4,統合マスタ!$A75,0)="","",OFFSET(マスタ非採用削除!D$4,統合マスタ!$A75,0))</f>
        <v>#VALUE!</v>
      </c>
      <c r="R75" s="27">
        <f ca="1">IF(OR(A75="非採用",A75="処置薬",A75="非採用特別"),0,IF(OFFSET(マスタ非採用削除!E$4,統合マスタ!$A75,0)="","",OFFSET(マスタ非採用削除!E$4,統合マスタ!$A75,0)))</f>
        <v>0</v>
      </c>
      <c r="S75" s="53" t="e">
        <f ca="1">IF(OFFSET(マスタ非採用削除!F$4,統合マスタ!$A75,0)="","",OFFSET(マスタ非採用削除!F$4,統合マスタ!$A75,0))</f>
        <v>#VALUE!</v>
      </c>
      <c r="T75" s="27" t="e">
        <f ca="1">IF(OFFSET(マスタ非採用削除!G$4,統合マスタ!$A75,0)="","",OFFSET(マスタ非採用削除!G$4,統合マスタ!$A75,0))</f>
        <v>#VALUE!</v>
      </c>
      <c r="U75" s="53" t="e">
        <f ca="1">IF(OFFSET(マスタ非採用削除!H$4,統合マスタ!$A75,0)="","",OFFSET(マスタ非採用削除!H$4,統合マスタ!$A75,0))</f>
        <v>#VALUE!</v>
      </c>
      <c r="V75" s="27" t="e">
        <f ca="1">IF(OFFSET(マスタ非採用削除!I$4,統合マスタ!$A75,0)="","",OFFSET(マスタ非採用削除!I$4,統合マスタ!$A75,0))</f>
        <v>#VALUE!</v>
      </c>
      <c r="W75" s="27" t="e">
        <f ca="1">IF(OFFSET(マスタ非採用削除!J$4,統合マスタ!$A75,0)="","",OFFSET(マスタ非採用削除!J$4,統合マスタ!$A75,0))</f>
        <v>#VALUE!</v>
      </c>
      <c r="X75" s="27" t="e">
        <f ca="1">IF(OFFSET(マスタ非採用削除!K$4,統合マスタ!$A75,0)="","",OFFSET(マスタ非採用削除!K$4,統合マスタ!$A75,0))</f>
        <v>#VALUE!</v>
      </c>
      <c r="Y75" s="53" t="e">
        <f ca="1">IF(OFFSET(マスタ非採用削除!L$4,統合マスタ!$A75,0)="","",OFFSET(マスタ非採用削除!L$4,統合マスタ!$A75,0))</f>
        <v>#VALUE!</v>
      </c>
      <c r="Z75" s="27" t="e">
        <f ca="1">IF(OFFSET(マスタ非採用削除!M$4,統合マスタ!$A75,0)="","",OFFSET(マスタ非採用削除!M$4,統合マスタ!$A75,0))</f>
        <v>#VALUE!</v>
      </c>
      <c r="AA75" s="27" t="str">
        <f t="shared" si="3"/>
        <v>非採用</v>
      </c>
      <c r="AB75" s="27" t="str">
        <f ca="1">IF(A75="非採用特別","非採用特別",IF(R75=2,"臨時",
IF(COUNTIF(分類!$H$8:$H$15, 統合マスタ!V75)&gt;0, 分類!$G$7,
IF(COUNTIF(分類!$K$8:$K$15, 統合マスタ!V75)&gt;0, 分類!$J$7,
IF(COUNTIF(分類!$N$8:$N$15, 統合マスタ!V75)&gt;0, 分類!$M$7,
IF(COUNTIF(分類!$Q$8:$Q$15, 統合マスタ!V75)&gt;0, 分類!$P$7,
"無し"))))))</f>
        <v>無し</v>
      </c>
      <c r="AC75" s="27" t="e">
        <f t="shared" ca="1" si="4"/>
        <v>#VALUE!</v>
      </c>
      <c r="AD75" s="27" t="str" cm="1">
        <f t="array" aca="1" ref="AD75" ca="1">IF(A75="非採用","非採用",OFFSET(
   INDIRECT("'" &amp; AB75 &amp; "'!A4"),
   MATCH(B75, INDIRECT("'" &amp; AB75 &amp; "'!C5:C1000"), 0),
   MATCH("合計", INDIRECT("'" &amp; AB75 &amp; "'!4:4"), 0) - 1
))</f>
        <v>非採用</v>
      </c>
    </row>
    <row r="76" spans="1:30">
      <c r="A76" s="40">
        <f>元データ!P73</f>
        <v>34</v>
      </c>
      <c r="B76" s="27">
        <f t="shared" si="5"/>
        <v>72</v>
      </c>
      <c r="C76" s="27" t="str">
        <f>DBCS(元データ!A73)</f>
        <v>アネキセート注射液０．５ＭＧ</v>
      </c>
      <c r="D76" s="53" t="str">
        <f>元データ!B73</f>
        <v>KSK</v>
      </c>
      <c r="E76" s="27" t="str">
        <f>DBCS(元データ!C73)</f>
        <v/>
      </c>
      <c r="F76" s="27" t="str">
        <f>DBCS(元データ!D73)</f>
        <v>５ＭＬＸ５Ａ</v>
      </c>
      <c r="G76" s="27" t="str">
        <f>元データ!E73</f>
        <v>アステラス製薬</v>
      </c>
      <c r="H76" s="27">
        <f>元データ!F73</f>
        <v>2001</v>
      </c>
      <c r="I76" s="27">
        <f>元データ!G73</f>
        <v>10005</v>
      </c>
      <c r="J76" s="27">
        <f>元データ!H73</f>
        <v>5</v>
      </c>
      <c r="K76" s="27" t="str">
        <f>元データ!I73</f>
        <v>A</v>
      </c>
      <c r="L76" s="27">
        <f>元データ!J73</f>
        <v>9005</v>
      </c>
      <c r="M76" s="27">
        <f>元データ!K73</f>
        <v>1801</v>
      </c>
      <c r="N76" s="53" t="str">
        <f ca="1">IF(OFFSET(マスタ非採用削除!A$4,統合マスタ!$A76,0)="","",OFFSET(マスタ非採用削除!A$4,統合マスタ!$A76,0))</f>
        <v>ｱﾈｷ001</v>
      </c>
      <c r="O76" s="53" t="str">
        <f ca="1">IF(OFFSET(マスタ非採用削除!B$4,統合マスタ!$A76,0)="","",OFFSET(マスタ非採用削除!B$4,統合マスタ!$A76,0))</f>
        <v>ｱﾈｷ001</v>
      </c>
      <c r="P76" s="27" t="str">
        <f ca="1">IF(OFFSET(マスタ非採用削除!C$4,統合マスタ!$A76,0)="","",OFFSET(マスタ非採用削除!C$4,統合マスタ!$A76,0))</f>
        <v>アネキセート注射液０．５ｍｇ</v>
      </c>
      <c r="Q76" s="53" t="str">
        <f ca="1">IF(OFFSET(マスタ非採用削除!D$4,統合マスタ!$A76,0)="","",OFFSET(マスタ非採用削除!D$4,統合マスタ!$A76,0))</f>
        <v>ｱﾈｷｾ</v>
      </c>
      <c r="R76" s="27">
        <f ca="1">IF(OR(A76="非採用",A76="処置薬",A76="非採用特別"),0,IF(OFFSET(マスタ非採用削除!E$4,統合マスタ!$A76,0)="","",OFFSET(マスタ非採用削除!E$4,統合マスタ!$A76,0)))</f>
        <v>1</v>
      </c>
      <c r="S76" s="53" t="str">
        <f ca="1">IF(OFFSET(マスタ非採用削除!F$4,統合マスタ!$A76,0)="","",OFFSET(マスタ非採用削除!F$4,統合マスタ!$A76,0))</f>
        <v/>
      </c>
      <c r="T76" s="27">
        <f ca="1">IF(OFFSET(マスタ非採用削除!G$4,統合マスタ!$A76,0)="","",OFFSET(マスタ非採用削除!G$4,統合マスタ!$A76,0))</f>
        <v>2001</v>
      </c>
      <c r="U76" s="53" t="str">
        <f ca="1">IF(OFFSET(マスタ非採用削除!H$4,統合マスタ!$A76,0)="","",OFFSET(マスタ非採用削除!H$4,統合マスタ!$A76,0))</f>
        <v>ｱﾈｷｾｰﾄﾁｭｳｼｬｴｷ0.5mg</v>
      </c>
      <c r="V76" s="27">
        <f ca="1">IF(OFFSET(マスタ非採用削除!I$4,統合マスタ!$A76,0)="","",OFFSET(マスタ非採用削除!I$4,統合マスタ!$A76,0))</f>
        <v>25</v>
      </c>
      <c r="W76" s="27" t="str">
        <f ca="1">IF(OFFSET(マスタ非採用削除!J$4,統合マスタ!$A76,0)="","",OFFSET(マスタ非採用削除!J$4,統合マスタ!$A76,0))</f>
        <v>注射剤</v>
      </c>
      <c r="X76" s="27">
        <f ca="1">IF(OFFSET(マスタ非採用削除!K$4,統合マスタ!$A76,0)="","",OFFSET(マスタ非採用削除!K$4,統合マスタ!$A76,0))</f>
        <v>2</v>
      </c>
      <c r="Y76" s="53" t="str">
        <f ca="1">IF(OFFSET(マスタ非採用削除!L$4,統合マスタ!$A76,0)="","",OFFSET(マスタ非採用削除!L$4,統合マスタ!$A76,0))</f>
        <v/>
      </c>
      <c r="Z76" s="27">
        <f ca="1">IF(OFFSET(マスタ非採用削除!M$4,統合マスタ!$A76,0)="","",OFFSET(マスタ非採用削除!M$4,統合マスタ!$A76,0))</f>
        <v>9</v>
      </c>
      <c r="AA76" s="27" t="str">
        <f t="shared" si="3"/>
        <v/>
      </c>
      <c r="AB76" s="27" t="str">
        <f ca="1">IF(A76="非採用特別","非採用特別",IF(R76=2,"臨時",
IF(COUNTIF(分類!$H$8:$H$15, 統合マスタ!V76)&gt;0, 分類!$G$7,
IF(COUNTIF(分類!$K$8:$K$15, 統合マスタ!V76)&gt;0, 分類!$J$7,
IF(COUNTIF(分類!$N$8:$N$15, 統合マスタ!V76)&gt;0, 分類!$M$7,
IF(COUNTIF(分類!$Q$8:$Q$15, 統合マスタ!V76)&gt;0, 分類!$P$7,
"無し"))))))</f>
        <v>注射</v>
      </c>
      <c r="AC76" s="27">
        <f t="shared" ca="1" si="4"/>
        <v>200072</v>
      </c>
      <c r="AD76" s="27" cm="1">
        <f t="array" aca="1" ref="AD76" ca="1">IF(A76="非採用","非採用",OFFSET(
   INDIRECT("'" &amp; AB76 &amp; "'!A4"),
   MATCH(B76, INDIRECT("'" &amp; AB76 &amp; "'!C5:C1000"), 0),
   MATCH("合計", INDIRECT("'" &amp; AB76 &amp; "'!4:4"), 0) - 1
))</f>
        <v>0</v>
      </c>
    </row>
    <row r="77" spans="1:30">
      <c r="A77" s="40" t="str">
        <f>元データ!P74</f>
        <v>非採用</v>
      </c>
      <c r="B77" s="27">
        <f t="shared" si="5"/>
        <v>73</v>
      </c>
      <c r="C77" s="27" t="str">
        <f>DBCS(元データ!A74)</f>
        <v>アノーロエリプタ３０吸入用</v>
      </c>
      <c r="D77" s="53" t="str">
        <f>元データ!B74</f>
        <v/>
      </c>
      <c r="E77" s="27" t="str">
        <f>DBCS(元データ!C74)</f>
        <v/>
      </c>
      <c r="F77" s="27" t="str">
        <f>DBCS(元データ!D74)</f>
        <v>１個</v>
      </c>
      <c r="G77" s="27" t="str">
        <f>元データ!E74</f>
        <v>GSK</v>
      </c>
      <c r="H77" s="27">
        <f>元データ!F74</f>
        <v>5445.1</v>
      </c>
      <c r="I77" s="27">
        <f>元データ!G74</f>
        <v>5445.1</v>
      </c>
      <c r="J77" s="27">
        <f>元データ!H74</f>
        <v>1</v>
      </c>
      <c r="K77" s="27" t="str">
        <f>元データ!I74</f>
        <v>キット</v>
      </c>
      <c r="L77" s="27">
        <f>元データ!J74</f>
        <v>4726</v>
      </c>
      <c r="M77" s="27">
        <f>元データ!K74</f>
        <v>4726</v>
      </c>
      <c r="N77" s="53" t="e">
        <f ca="1">IF(OFFSET(マスタ非採用削除!A$4,統合マスタ!$A77,0)="","",OFFSET(マスタ非採用削除!A$4,統合マスタ!$A77,0))</f>
        <v>#VALUE!</v>
      </c>
      <c r="O77" s="53" t="e">
        <f ca="1">IF(OFFSET(マスタ非採用削除!B$4,統合マスタ!$A77,0)="","",OFFSET(マスタ非採用削除!B$4,統合マスタ!$A77,0))</f>
        <v>#VALUE!</v>
      </c>
      <c r="P77" s="27" t="e">
        <f ca="1">IF(OFFSET(マスタ非採用削除!C$4,統合マスタ!$A77,0)="","",OFFSET(マスタ非採用削除!C$4,統合マスタ!$A77,0))</f>
        <v>#VALUE!</v>
      </c>
      <c r="Q77" s="53" t="e">
        <f ca="1">IF(OFFSET(マスタ非採用削除!D$4,統合マスタ!$A77,0)="","",OFFSET(マスタ非採用削除!D$4,統合マスタ!$A77,0))</f>
        <v>#VALUE!</v>
      </c>
      <c r="R77" s="27">
        <f ca="1">IF(OR(A77="非採用",A77="処置薬",A77="非採用特別"),0,IF(OFFSET(マスタ非採用削除!E$4,統合マスタ!$A77,0)="","",OFFSET(マスタ非採用削除!E$4,統合マスタ!$A77,0)))</f>
        <v>0</v>
      </c>
      <c r="S77" s="53" t="e">
        <f ca="1">IF(OFFSET(マスタ非採用削除!F$4,統合マスタ!$A77,0)="","",OFFSET(マスタ非採用削除!F$4,統合マスタ!$A77,0))</f>
        <v>#VALUE!</v>
      </c>
      <c r="T77" s="27" t="e">
        <f ca="1">IF(OFFSET(マスタ非採用削除!G$4,統合マスタ!$A77,0)="","",OFFSET(マスタ非採用削除!G$4,統合マスタ!$A77,0))</f>
        <v>#VALUE!</v>
      </c>
      <c r="U77" s="53" t="e">
        <f ca="1">IF(OFFSET(マスタ非採用削除!H$4,統合マスタ!$A77,0)="","",OFFSET(マスタ非採用削除!H$4,統合マスタ!$A77,0))</f>
        <v>#VALUE!</v>
      </c>
      <c r="V77" s="27" t="e">
        <f ca="1">IF(OFFSET(マスタ非採用削除!I$4,統合マスタ!$A77,0)="","",OFFSET(マスタ非採用削除!I$4,統合マスタ!$A77,0))</f>
        <v>#VALUE!</v>
      </c>
      <c r="W77" s="27" t="e">
        <f ca="1">IF(OFFSET(マスタ非採用削除!J$4,統合マスタ!$A77,0)="","",OFFSET(マスタ非採用削除!J$4,統合マスタ!$A77,0))</f>
        <v>#VALUE!</v>
      </c>
      <c r="X77" s="27" t="e">
        <f ca="1">IF(OFFSET(マスタ非採用削除!K$4,統合マスタ!$A77,0)="","",OFFSET(マスタ非採用削除!K$4,統合マスタ!$A77,0))</f>
        <v>#VALUE!</v>
      </c>
      <c r="Y77" s="53" t="e">
        <f ca="1">IF(OFFSET(マスタ非採用削除!L$4,統合マスタ!$A77,0)="","",OFFSET(マスタ非採用削除!L$4,統合マスタ!$A77,0))</f>
        <v>#VALUE!</v>
      </c>
      <c r="Z77" s="27" t="e">
        <f ca="1">IF(OFFSET(マスタ非採用削除!M$4,統合マスタ!$A77,0)="","",OFFSET(マスタ非採用削除!M$4,統合マスタ!$A77,0))</f>
        <v>#VALUE!</v>
      </c>
      <c r="AA77" s="27" t="str">
        <f t="shared" si="3"/>
        <v>非採用</v>
      </c>
      <c r="AB77" s="27" t="str">
        <f ca="1">IF(A77="非採用特別","非採用特別",IF(R77=2,"臨時",
IF(COUNTIF(分類!$H$8:$H$15, 統合マスタ!V77)&gt;0, 分類!$G$7,
IF(COUNTIF(分類!$K$8:$K$15, 統合マスタ!V77)&gt;0, 分類!$J$7,
IF(COUNTIF(分類!$N$8:$N$15, 統合マスタ!V77)&gt;0, 分類!$M$7,
IF(COUNTIF(分類!$Q$8:$Q$15, 統合マスタ!V77)&gt;0, 分類!$P$7,
"無し"))))))</f>
        <v>無し</v>
      </c>
      <c r="AC77" s="27" t="e">
        <f t="shared" ca="1" si="4"/>
        <v>#VALUE!</v>
      </c>
      <c r="AD77" s="27" t="str" cm="1">
        <f t="array" aca="1" ref="AD77" ca="1">IF(A77="非採用","非採用",OFFSET(
   INDIRECT("'" &amp; AB77 &amp; "'!A4"),
   MATCH(B77, INDIRECT("'" &amp; AB77 &amp; "'!C5:C1000"), 0),
   MATCH("合計", INDIRECT("'" &amp; AB77 &amp; "'!4:4"), 0) - 1
))</f>
        <v>非採用</v>
      </c>
    </row>
    <row r="78" spans="1:30">
      <c r="A78" s="40">
        <f>元データ!P75</f>
        <v>35</v>
      </c>
      <c r="B78" s="27">
        <f t="shared" si="5"/>
        <v>74</v>
      </c>
      <c r="C78" s="27" t="str">
        <f>DBCS(元データ!A75)</f>
        <v>アマンタジン塩酸塩錠５０ｍｇ「杏林」</v>
      </c>
      <c r="D78" s="53" t="str">
        <f>元データ!B75</f>
        <v>メディセオ</v>
      </c>
      <c r="E78" s="27" t="str">
        <f>DBCS(元データ!C75)</f>
        <v>ＰＴＰ</v>
      </c>
      <c r="F78" s="27" t="str">
        <f>DBCS(元データ!D75)</f>
        <v>１００Ｔ</v>
      </c>
      <c r="G78" s="27" t="str">
        <f>元データ!E75</f>
        <v>キョーリンリメディオ</v>
      </c>
      <c r="H78" s="27">
        <f>元データ!F75</f>
        <v>6.1</v>
      </c>
      <c r="I78" s="27">
        <f>元データ!G75</f>
        <v>610</v>
      </c>
      <c r="J78" s="27">
        <f>元データ!H75</f>
        <v>100</v>
      </c>
      <c r="K78" s="27" t="str">
        <f>元データ!I75</f>
        <v>錠</v>
      </c>
      <c r="L78" s="27">
        <f>元データ!J75</f>
        <v>510</v>
      </c>
      <c r="M78" s="27">
        <f>元データ!K75</f>
        <v>5.0999999999999996</v>
      </c>
      <c r="N78" s="53" t="str">
        <f ca="1">IF(OFFSET(マスタ非採用削除!A$4,統合マスタ!$A78,0)="","",OFFSET(マスタ非採用削除!A$4,統合マスタ!$A78,0))</f>
        <v>ｱﾏﾝ001</v>
      </c>
      <c r="O78" s="53" t="str">
        <f ca="1">IF(OFFSET(マスタ非採用削除!B$4,統合マスタ!$A78,0)="","",OFFSET(マスタ非採用削除!B$4,統合マスタ!$A78,0))</f>
        <v>ｱﾏﾝ001</v>
      </c>
      <c r="P78" s="27" t="str">
        <f ca="1">IF(OFFSET(マスタ非採用削除!C$4,統合マスタ!$A78,0)="","",OFFSET(マスタ非採用削除!C$4,統合マスタ!$A78,0))</f>
        <v>アマンタジン塩酸塩錠５０ｍｇ「杏林」</v>
      </c>
      <c r="Q78" s="53" t="str">
        <f ca="1">IF(OFFSET(マスタ非採用削除!D$4,統合マスタ!$A78,0)="","",OFFSET(マスタ非採用削除!D$4,統合マスタ!$A78,0))</f>
        <v>ｱﾏﾝﾀ</v>
      </c>
      <c r="R78" s="27">
        <f ca="1">IF(OR(A78="非採用",A78="処置薬",A78="非採用特別"),0,IF(OFFSET(マスタ非採用削除!E$4,統合マスタ!$A78,0)="","",OFFSET(マスタ非採用削除!E$4,統合マスタ!$A78,0)))</f>
        <v>1</v>
      </c>
      <c r="S78" s="53" t="str">
        <f ca="1">IF(OFFSET(マスタ非採用削除!F$4,統合マスタ!$A78,0)="","",OFFSET(マスタ非採用削除!F$4,統合マスタ!$A78,0))</f>
        <v/>
      </c>
      <c r="T78" s="27">
        <f ca="1">IF(OFFSET(マスタ非採用削除!G$4,統合マスタ!$A78,0)="","",OFFSET(マスタ非採用削除!G$4,統合マスタ!$A78,0))</f>
        <v>6.1</v>
      </c>
      <c r="U78" s="53" t="str">
        <f ca="1">IF(OFFSET(マスタ非採用削除!H$4,統合マスタ!$A78,0)="","",OFFSET(マスタ非採用削除!H$4,統合マスタ!$A78,0))</f>
        <v>ｱﾏﾝﾀｼﾞﾝｴﾝｻﾝｴﾝｼﾞｮｳ50mg｢ｷｮｳﾘﾝ｣</v>
      </c>
      <c r="V78" s="27">
        <f ca="1">IF(OFFSET(マスタ非採用削除!I$4,統合マスタ!$A78,0)="","",OFFSET(マスタ非採用削除!I$4,統合マスタ!$A78,0))</f>
        <v>1</v>
      </c>
      <c r="W78" s="27" t="str">
        <f ca="1">IF(OFFSET(マスタ非採用削除!J$4,統合マスタ!$A78,0)="","",OFFSET(マスタ非採用削除!J$4,統合マスタ!$A78,0))</f>
        <v>錠剤</v>
      </c>
      <c r="X78" s="27">
        <f ca="1">IF(OFFSET(マスタ非採用削除!K$4,統合マスタ!$A78,0)="","",OFFSET(マスタ非採用削除!K$4,統合マスタ!$A78,0))</f>
        <v>0</v>
      </c>
      <c r="Y78" s="53" t="str">
        <f ca="1">IF(OFFSET(マスタ非採用削除!L$4,統合マスタ!$A78,0)="","",OFFSET(マスタ非採用削除!L$4,統合マスタ!$A78,0))</f>
        <v/>
      </c>
      <c r="Z78" s="27">
        <f ca="1">IF(OFFSET(マスタ非採用削除!M$4,統合マスタ!$A78,0)="","",OFFSET(マスタ非採用削除!M$4,統合マスタ!$A78,0))</f>
        <v>25</v>
      </c>
      <c r="AA78" s="27" t="str">
        <f t="shared" si="3"/>
        <v/>
      </c>
      <c r="AB78" s="27" t="str">
        <f ca="1">IF(A78="非採用特別","非採用特別",IF(R78=2,"臨時",
IF(COUNTIF(分類!$H$8:$H$15, 統合マスタ!V78)&gt;0, 分類!$G$7,
IF(COUNTIF(分類!$K$8:$K$15, 統合マスタ!V78)&gt;0, 分類!$J$7,
IF(COUNTIF(分類!$N$8:$N$15, 統合マスタ!V78)&gt;0, 分類!$M$7,
IF(COUNTIF(分類!$Q$8:$Q$15, 統合マスタ!V78)&gt;0, 分類!$P$7,
"無し"))))))</f>
        <v>錠剤</v>
      </c>
      <c r="AC78" s="27">
        <f t="shared" ca="1" si="4"/>
        <v>74</v>
      </c>
      <c r="AD78" s="27" cm="1">
        <f t="array" aca="1" ref="AD78" ca="1">IF(A78="非採用","非採用",OFFSET(
   INDIRECT("'" &amp; AB78 &amp; "'!A4"),
   MATCH(B78, INDIRECT("'" &amp; AB78 &amp; "'!C5:C1000"), 0),
   MATCH("合計", INDIRECT("'" &amp; AB78 &amp; "'!4:4"), 0) - 1
))</f>
        <v>0</v>
      </c>
    </row>
    <row r="79" spans="1:30">
      <c r="A79" s="40">
        <f>元データ!P76</f>
        <v>37</v>
      </c>
      <c r="B79" s="27">
        <f t="shared" si="5"/>
        <v>75</v>
      </c>
      <c r="C79" s="27" t="str">
        <f>DBCS(元データ!A76)</f>
        <v>アミティーザカプセル２４μｇ</v>
      </c>
      <c r="D79" s="53" t="str">
        <f>元データ!B76</f>
        <v>アルフレッサ</v>
      </c>
      <c r="E79" s="27" t="str">
        <f>DBCS(元データ!C76)</f>
        <v>ＰＴＰ</v>
      </c>
      <c r="F79" s="27" t="str">
        <f>DBCS(元データ!D76)</f>
        <v>５００Ｐ</v>
      </c>
      <c r="G79" s="27" t="str">
        <f>元データ!E76</f>
        <v>ヴィアトリス</v>
      </c>
      <c r="H79" s="27">
        <f>元データ!F76</f>
        <v>96.9</v>
      </c>
      <c r="I79" s="27">
        <f>元データ!G76</f>
        <v>48450</v>
      </c>
      <c r="J79" s="27">
        <f>元データ!H76</f>
        <v>499.99999999999994</v>
      </c>
      <c r="K79" s="27" t="str">
        <f>元データ!I76</f>
        <v>cap</v>
      </c>
      <c r="L79" s="27">
        <f>元データ!J76</f>
        <v>41183</v>
      </c>
      <c r="M79" s="27">
        <f>元データ!K76</f>
        <v>82.366000000000014</v>
      </c>
      <c r="N79" s="53" t="str">
        <f ca="1">IF(OFFSET(マスタ非採用削除!A$4,統合マスタ!$A79,0)="","",OFFSET(マスタ非採用削除!A$4,統合マスタ!$A79,0))</f>
        <v>ｱﾐﾃ001</v>
      </c>
      <c r="O79" s="53" t="str">
        <f ca="1">IF(OFFSET(マスタ非採用削除!B$4,統合マスタ!$A79,0)="","",OFFSET(マスタ非採用削除!B$4,統合マスタ!$A79,0))</f>
        <v>ｱﾐﾃ001</v>
      </c>
      <c r="P79" s="27" t="str">
        <f ca="1">IF(OFFSET(マスタ非採用削除!C$4,統合マスタ!$A79,0)="","",OFFSET(マスタ非採用削除!C$4,統合マスタ!$A79,0))</f>
        <v>アミティーザカプセル２４μｇ</v>
      </c>
      <c r="Q79" s="53" t="str">
        <f ca="1">IF(OFFSET(マスタ非採用削除!D$4,統合マスタ!$A79,0)="","",OFFSET(マスタ非採用削除!D$4,統合マスタ!$A79,0))</f>
        <v>ｱﾐﾃ</v>
      </c>
      <c r="R79" s="27">
        <f ca="1">IF(OR(A79="非採用",A79="処置薬",A79="非採用特別"),0,IF(OFFSET(マスタ非採用削除!E$4,統合マスタ!$A79,0)="","",OFFSET(マスタ非採用削除!E$4,統合マスタ!$A79,0)))</f>
        <v>1</v>
      </c>
      <c r="S79" s="53" t="str">
        <f ca="1">IF(OFFSET(マスタ非採用削除!F$4,統合マスタ!$A79,0)="","",OFFSET(マスタ非採用削除!F$4,統合マスタ!$A79,0))</f>
        <v/>
      </c>
      <c r="T79" s="27">
        <f ca="1">IF(OFFSET(マスタ非採用削除!G$4,統合マスタ!$A79,0)="","",OFFSET(マスタ非採用削除!G$4,統合マスタ!$A79,0))</f>
        <v>96.9</v>
      </c>
      <c r="U79" s="53" t="str">
        <f ca="1">IF(OFFSET(マスタ非採用削除!H$4,統合マスタ!$A79,0)="","",OFFSET(マスタ非採用削除!H$4,統合マスタ!$A79,0))</f>
        <v>ｱﾐﾃｨｰｻﾞｶﾌﾟｾﾙ24μg</v>
      </c>
      <c r="V79" s="27">
        <f ca="1">IF(OFFSET(マスタ非採用削除!I$4,統合マスタ!$A79,0)="","",OFFSET(マスタ非採用削除!I$4,統合マスタ!$A79,0))</f>
        <v>2</v>
      </c>
      <c r="W79" s="27" t="str">
        <f ca="1">IF(OFFSET(マスタ非採用削除!J$4,統合マスタ!$A79,0)="","",OFFSET(マスタ非採用削除!J$4,統合マスタ!$A79,0))</f>
        <v>カプセル</v>
      </c>
      <c r="X79" s="27">
        <f ca="1">IF(OFFSET(マスタ非採用削除!K$4,統合マスタ!$A79,0)="","",OFFSET(マスタ非採用削除!K$4,統合マスタ!$A79,0))</f>
        <v>0</v>
      </c>
      <c r="Y79" s="53" t="str">
        <f ca="1">IF(OFFSET(マスタ非採用削除!L$4,統合マスタ!$A79,0)="","",OFFSET(マスタ非採用削除!L$4,統合マスタ!$A79,0))</f>
        <v/>
      </c>
      <c r="Z79" s="27">
        <f ca="1">IF(OFFSET(マスタ非採用削除!M$4,統合マスタ!$A79,0)="","",OFFSET(マスタ非採用削除!M$4,統合マスタ!$A79,0))</f>
        <v>5</v>
      </c>
      <c r="AA79" s="27" t="str">
        <f t="shared" si="3"/>
        <v/>
      </c>
      <c r="AB79" s="27" t="str">
        <f ca="1">IF(A79="非採用特別","非採用特別",IF(R79=2,"臨時",
IF(COUNTIF(分類!$H$8:$H$15, 統合マスタ!V79)&gt;0, 分類!$G$7,
IF(COUNTIF(分類!$K$8:$K$15, 統合マスタ!V79)&gt;0, 分類!$J$7,
IF(COUNTIF(分類!$N$8:$N$15, 統合マスタ!V79)&gt;0, 分類!$M$7,
IF(COUNTIF(分類!$Q$8:$Q$15, 統合マスタ!V79)&gt;0, 分類!$P$7,
"無し"))))))</f>
        <v>無し</v>
      </c>
      <c r="AC79" s="27">
        <f t="shared" ca="1" si="4"/>
        <v>75</v>
      </c>
      <c r="AD79" s="27" t="e" cm="1">
        <f t="array" aca="1" ref="AD79" ca="1">IF(A79="非採用","非採用",OFFSET(
   INDIRECT("'" &amp; AB79 &amp; "'!A4"),
   MATCH(B79, INDIRECT("'" &amp; AB79 &amp; "'!C5:C1000"), 0),
   MATCH("合計", INDIRECT("'" &amp; AB79 &amp; "'!4:4"), 0) - 1
))</f>
        <v>#REF!</v>
      </c>
    </row>
    <row r="80" spans="1:30">
      <c r="A80" s="40">
        <f>元データ!P77</f>
        <v>38</v>
      </c>
      <c r="B80" s="27">
        <f t="shared" si="5"/>
        <v>76</v>
      </c>
      <c r="C80" s="27" t="str">
        <f>DBCS(元データ!A77)</f>
        <v>アミノレバンＥＮ配合散　　　　　コーヒー味</v>
      </c>
      <c r="D80" s="53" t="str">
        <f>元データ!B77</f>
        <v/>
      </c>
      <c r="E80" s="27" t="str">
        <f>DBCS(元データ!C77)</f>
        <v>粉</v>
      </c>
      <c r="F80" s="27" t="str">
        <f>DBCS(元データ!D77)</f>
        <v>５０ｇＸ２１包</v>
      </c>
      <c r="G80" s="27" t="str">
        <f>元データ!E77</f>
        <v>大塚製薬</v>
      </c>
      <c r="H80" s="27">
        <f>元データ!F77</f>
        <v>88.8</v>
      </c>
      <c r="I80" s="27">
        <f>元データ!G77</f>
        <v>9324</v>
      </c>
      <c r="J80" s="27">
        <f>元データ!H77</f>
        <v>105</v>
      </c>
      <c r="K80" s="27" t="str">
        <f>元データ!I77</f>
        <v>10ｇ</v>
      </c>
      <c r="L80" s="27">
        <f>元データ!J77</f>
        <v>8295</v>
      </c>
      <c r="M80" s="27">
        <f>元データ!K77</f>
        <v>79</v>
      </c>
      <c r="N80" s="53" t="str">
        <f ca="1">IF(OFFSET(マスタ非採用削除!A$4,統合マスタ!$A80,0)="","",OFFSET(マスタ非採用削除!A$4,統合マスタ!$A80,0))</f>
        <v>ｱﾐﾉ001</v>
      </c>
      <c r="O80" s="53" t="str">
        <f ca="1">IF(OFFSET(マスタ非採用削除!B$4,統合マスタ!$A80,0)="","",OFFSET(マスタ非採用削除!B$4,統合マスタ!$A80,0))</f>
        <v>ｱﾐﾉ001</v>
      </c>
      <c r="P80" s="27" t="str">
        <f ca="1">IF(OFFSET(マスタ非採用削除!C$4,統合マスタ!$A80,0)="","",OFFSET(マスタ非採用削除!C$4,統合マスタ!$A80,0))</f>
        <v>アミノレバンＥＮ配合散</v>
      </c>
      <c r="Q80" s="53" t="str">
        <f ca="1">IF(OFFSET(マスタ非採用削除!D$4,統合マスタ!$A80,0)="","",OFFSET(マスタ非採用削除!D$4,統合マスタ!$A80,0))</f>
        <v>ｱﾐﾉﾚ1*</v>
      </c>
      <c r="R80" s="27">
        <f ca="1">IF(OR(A80="非採用",A80="処置薬",A80="非採用特別"),0,IF(OFFSET(マスタ非採用削除!E$4,統合マスタ!$A80,0)="","",OFFSET(マスタ非採用削除!E$4,統合マスタ!$A80,0)))</f>
        <v>1</v>
      </c>
      <c r="S80" s="53" t="str">
        <f ca="1">IF(OFFSET(マスタ非採用削除!F$4,統合マスタ!$A80,0)="","",OFFSET(マスタ非採用削除!F$4,統合マスタ!$A80,0))</f>
        <v/>
      </c>
      <c r="T80" s="27">
        <f ca="1">IF(OFFSET(マスタ非採用削除!G$4,統合マスタ!$A80,0)="","",OFFSET(マスタ非採用削除!G$4,統合マスタ!$A80,0))</f>
        <v>8.8800000000000008</v>
      </c>
      <c r="U80" s="53" t="str">
        <f ca="1">IF(OFFSET(マスタ非採用削除!H$4,統合マスタ!$A80,0)="","",OFFSET(マスタ非採用削除!H$4,統合マスタ!$A80,0))</f>
        <v>ｱﾐﾉﾚﾊﾞﾝENﾊｲｺﾞｳｻﾝ</v>
      </c>
      <c r="V80" s="27">
        <f ca="1">IF(OFFSET(マスタ非採用削除!I$4,統合マスタ!$A80,0)="","",OFFSET(マスタ非採用削除!I$4,統合マスタ!$A80,0))</f>
        <v>3</v>
      </c>
      <c r="W80" s="27" t="str">
        <f ca="1">IF(OFFSET(マスタ非採用削除!J$4,統合マスタ!$A80,0)="","",OFFSET(マスタ非採用削除!J$4,統合マスタ!$A80,0))</f>
        <v>散</v>
      </c>
      <c r="X80" s="27">
        <f ca="1">IF(OFFSET(マスタ非採用削除!K$4,統合マスタ!$A80,0)="","",OFFSET(マスタ非採用削除!K$4,統合マスタ!$A80,0))</f>
        <v>0</v>
      </c>
      <c r="Y80" s="53" t="str">
        <f ca="1">IF(OFFSET(マスタ非採用削除!L$4,統合マスタ!$A80,0)="","",OFFSET(マスタ非採用削除!L$4,統合マスタ!$A80,0))</f>
        <v/>
      </c>
      <c r="Z80" s="27">
        <f ca="1">IF(OFFSET(マスタ非採用削除!M$4,統合マスタ!$A80,0)="","",OFFSET(マスタ非採用削除!M$4,統合マスタ!$A80,0))</f>
        <v>15</v>
      </c>
      <c r="AA80" s="27" t="str">
        <f t="shared" si="3"/>
        <v/>
      </c>
      <c r="AB80" s="27" t="str">
        <f ca="1">IF(A80="非採用特別","非採用特別",IF(R80=2,"臨時",
IF(COUNTIF(分類!$H$8:$H$15, 統合マスタ!V80)&gt;0, 分類!$G$7,
IF(COUNTIF(分類!$K$8:$K$15, 統合マスタ!V80)&gt;0, 分類!$J$7,
IF(COUNTIF(分類!$N$8:$N$15, 統合マスタ!V80)&gt;0, 分類!$M$7,
IF(COUNTIF(分類!$Q$8:$Q$15, 統合マスタ!V80)&gt;0, 分類!$P$7,
"無し"))))))</f>
        <v>散剤</v>
      </c>
      <c r="AC80" s="27">
        <f t="shared" ca="1" si="4"/>
        <v>76</v>
      </c>
      <c r="AD80" s="27" cm="1">
        <f t="array" aca="1" ref="AD80" ca="1">IF(A80="非採用","非採用",OFFSET(
   INDIRECT("'" &amp; AB80 &amp; "'!A4"),
   MATCH(B80, INDIRECT("'" &amp; AB80 &amp; "'!C5:C1000"), 0),
   MATCH("合計", INDIRECT("'" &amp; AB80 &amp; "'!4:4"), 0) - 1
))</f>
        <v>0</v>
      </c>
    </row>
    <row r="81" spans="1:30">
      <c r="A81" s="40">
        <f>元データ!P78</f>
        <v>39</v>
      </c>
      <c r="B81" s="27">
        <f t="shared" si="5"/>
        <v>77</v>
      </c>
      <c r="C81" s="27" t="str">
        <f>DBCS(元データ!A78)</f>
        <v>アミノレバン点滴静注</v>
      </c>
      <c r="D81" s="53" t="str">
        <f>元データ!B78</f>
        <v/>
      </c>
      <c r="E81" s="27" t="str">
        <f>DBCS(元データ!C78)</f>
        <v/>
      </c>
      <c r="F81" s="27" t="str">
        <f>DBCS(元データ!D78)</f>
        <v>５００ｍｌｘ２０</v>
      </c>
      <c r="G81" s="27" t="str">
        <f>元データ!E78</f>
        <v>大塚製薬</v>
      </c>
      <c r="H81" s="27">
        <f>元データ!F78</f>
        <v>715</v>
      </c>
      <c r="I81" s="27">
        <f>元データ!G78</f>
        <v>14300</v>
      </c>
      <c r="J81" s="27">
        <f>元データ!H78</f>
        <v>20</v>
      </c>
      <c r="K81" s="27" t="str">
        <f>元データ!I78</f>
        <v>袋</v>
      </c>
      <c r="L81" s="27">
        <f>元データ!J78</f>
        <v>12720</v>
      </c>
      <c r="M81" s="27">
        <f>元データ!K78</f>
        <v>636</v>
      </c>
      <c r="N81" s="53" t="str">
        <f ca="1">IF(OFFSET(マスタ非採用削除!A$4,統合マスタ!$A81,0)="","",OFFSET(マスタ非採用削除!A$4,統合マスタ!$A81,0))</f>
        <v>ｱﾐﾉ002</v>
      </c>
      <c r="O81" s="53" t="str">
        <f ca="1">IF(OFFSET(マスタ非採用削除!B$4,統合マスタ!$A81,0)="","",OFFSET(マスタ非採用削除!B$4,統合マスタ!$A81,0))</f>
        <v>ｱﾐﾉ002</v>
      </c>
      <c r="P81" s="27" t="str">
        <f ca="1">IF(OFFSET(マスタ非採用削除!C$4,統合マスタ!$A81,0)="","",OFFSET(マスタ非採用削除!C$4,統合マスタ!$A81,0))</f>
        <v>アミノレバン点滴静注（用時購入）</v>
      </c>
      <c r="Q81" s="53" t="str">
        <f ca="1">IF(OFFSET(マスタ非採用削除!D$4,統合マスタ!$A81,0)="","",OFFSET(マスタ非採用削除!D$4,統合マスタ!$A81,0))</f>
        <v/>
      </c>
      <c r="R81" s="27">
        <f ca="1">IF(OR(A81="非採用",A81="処置薬",A81="非採用特別"),0,IF(OFFSET(マスタ非採用削除!E$4,統合マスタ!$A81,0)="","",OFFSET(マスタ非採用削除!E$4,統合マスタ!$A81,0)))</f>
        <v>2</v>
      </c>
      <c r="S81" s="53" t="str">
        <f ca="1">IF(OFFSET(マスタ非採用削除!F$4,統合マスタ!$A81,0)="","",OFFSET(マスタ非採用削除!F$4,統合マスタ!$A81,0))</f>
        <v/>
      </c>
      <c r="T81" s="27">
        <f ca="1">IF(OFFSET(マスタ非採用削除!G$4,統合マスタ!$A81,0)="","",OFFSET(マスタ非採用削除!G$4,統合マスタ!$A81,0))</f>
        <v>715</v>
      </c>
      <c r="U81" s="53" t="str">
        <f ca="1">IF(OFFSET(マスタ非採用削除!H$4,統合マスタ!$A81,0)="","",OFFSET(マスタ非採用削除!H$4,統合マスタ!$A81,0))</f>
        <v>ｱﾐﾉﾚﾊﾞﾝﾃﾝﾃｷｼﾞﾖｳﾁﾕｳ</v>
      </c>
      <c r="V81" s="27">
        <f ca="1">IF(OFFSET(マスタ非採用削除!I$4,統合マスタ!$A81,0)="","",OFFSET(マスタ非採用削除!I$4,統合マスタ!$A81,0))</f>
        <v>25</v>
      </c>
      <c r="W81" s="27" t="str">
        <f ca="1">IF(OFFSET(マスタ非採用削除!J$4,統合マスタ!$A81,0)="","",OFFSET(マスタ非採用削除!J$4,統合マスタ!$A81,0))</f>
        <v>注射剤</v>
      </c>
      <c r="X81" s="27">
        <f ca="1">IF(OFFSET(マスタ非採用削除!K$4,統合マスタ!$A81,0)="","",OFFSET(マスタ非採用削除!K$4,統合マスタ!$A81,0))</f>
        <v>0</v>
      </c>
      <c r="Y81" s="53" t="str">
        <f ca="1">IF(OFFSET(マスタ非採用削除!L$4,統合マスタ!$A81,0)="","",OFFSET(マスタ非採用削除!L$4,統合マスタ!$A81,0))</f>
        <v/>
      </c>
      <c r="Z81" s="27">
        <f ca="1">IF(OFFSET(マスタ非採用削除!M$4,統合マスタ!$A81,0)="","",OFFSET(マスタ非採用削除!M$4,統合マスタ!$A81,0))</f>
        <v>15</v>
      </c>
      <c r="AA81" s="27" t="str">
        <f t="shared" si="3"/>
        <v/>
      </c>
      <c r="AB81" s="27" t="str">
        <f ca="1">IF(A81="非採用特別","非採用特別",IF(R81=2,"臨時",
IF(COUNTIF(分類!$H$8:$H$15, 統合マスタ!V81)&gt;0, 分類!$G$7,
IF(COUNTIF(分類!$K$8:$K$15, 統合マスタ!V81)&gt;0, 分類!$J$7,
IF(COUNTIF(分類!$N$8:$N$15, 統合マスタ!V81)&gt;0, 分類!$M$7,
IF(COUNTIF(分類!$Q$8:$Q$15, 統合マスタ!V81)&gt;0, 分類!$P$7,
"無し"))))))</f>
        <v>臨時</v>
      </c>
      <c r="AC81" s="27">
        <f t="shared" ca="1" si="4"/>
        <v>77</v>
      </c>
      <c r="AD81" s="27" cm="1">
        <f t="array" aca="1" ref="AD81" ca="1">IF(A81="非採用","非採用",OFFSET(
   INDIRECT("'" &amp; AB81 &amp; "'!A4"),
   MATCH(B81, INDIRECT("'" &amp; AB81 &amp; "'!C5:C1000"), 0),
   MATCH("合計", INDIRECT("'" &amp; AB81 &amp; "'!4:4"), 0) - 1
))</f>
        <v>0</v>
      </c>
    </row>
    <row r="82" spans="1:30">
      <c r="A82" s="40">
        <f>元データ!P79</f>
        <v>40</v>
      </c>
      <c r="B82" s="27">
        <f t="shared" si="5"/>
        <v>78</v>
      </c>
      <c r="C82" s="27" t="str">
        <f>DBCS(元データ!A79)</f>
        <v>アムロジピンＯＤ錠２．５ｍｇ「明治」</v>
      </c>
      <c r="D82" s="53" t="str">
        <f>元データ!B79</f>
        <v>メディセオ</v>
      </c>
      <c r="E82" s="27" t="str">
        <f>DBCS(元データ!C79)</f>
        <v>ＰＴＰ</v>
      </c>
      <c r="F82" s="27" t="str">
        <f>DBCS(元データ!D79)</f>
        <v>５００Ｔ</v>
      </c>
      <c r="G82" s="27" t="str">
        <f>元データ!E79</f>
        <v>Ｍｅファルマ</v>
      </c>
      <c r="H82" s="27">
        <f>元データ!F79</f>
        <v>10.4</v>
      </c>
      <c r="I82" s="27">
        <f>元データ!G79</f>
        <v>5200</v>
      </c>
      <c r="J82" s="27">
        <f>元データ!H79</f>
        <v>500</v>
      </c>
      <c r="K82" s="27" t="str">
        <f>元データ!I79</f>
        <v>錠</v>
      </c>
      <c r="L82" s="27">
        <f>元データ!J79</f>
        <v>4180</v>
      </c>
      <c r="M82" s="27">
        <f>元データ!K79</f>
        <v>8.36</v>
      </c>
      <c r="N82" s="53" t="str">
        <f ca="1">IF(OFFSET(マスタ非採用削除!A$4,統合マスタ!$A82,0)="","",OFFSET(マスタ非採用削除!A$4,統合マスタ!$A82,0))</f>
        <v>ｱﾑﾛ002</v>
      </c>
      <c r="O82" s="53" t="str">
        <f ca="1">IF(OFFSET(マスタ非採用削除!B$4,統合マスタ!$A82,0)="","",OFFSET(マスタ非採用削除!B$4,統合マスタ!$A82,0))</f>
        <v>ｱﾑﾛ002</v>
      </c>
      <c r="P82" s="27" t="str">
        <f ca="1">IF(OFFSET(マスタ非採用削除!C$4,統合マスタ!$A82,0)="","",OFFSET(マスタ非採用削除!C$4,統合マスタ!$A82,0))</f>
        <v>アムロジピンＯＤ錠２．５ｍｇ「明治」</v>
      </c>
      <c r="Q82" s="53" t="str">
        <f ca="1">IF(OFFSET(マスタ非採用削除!D$4,統合マスタ!$A82,0)="","",OFFSET(マスタ非採用削除!D$4,統合マスタ!$A82,0))</f>
        <v/>
      </c>
      <c r="R82" s="27">
        <f ca="1">IF(OR(A82="非採用",A82="処置薬",A82="非採用特別"),0,IF(OFFSET(マスタ非採用削除!E$4,統合マスタ!$A82,0)="","",OFFSET(マスタ非採用削除!E$4,統合マスタ!$A82,0)))</f>
        <v>1</v>
      </c>
      <c r="S82" s="53" t="str">
        <f ca="1">IF(OFFSET(マスタ非採用削除!F$4,統合マスタ!$A82,0)="","",OFFSET(マスタ非採用削除!F$4,統合マスタ!$A82,0))</f>
        <v/>
      </c>
      <c r="T82" s="27">
        <f ca="1">IF(OFFSET(マスタ非採用削除!G$4,統合マスタ!$A82,0)="","",OFFSET(マスタ非採用削除!G$4,統合マスタ!$A82,0))</f>
        <v>10.4</v>
      </c>
      <c r="U82" s="53" t="str">
        <f ca="1">IF(OFFSET(マスタ非採用削除!H$4,統合マスタ!$A82,0)="","",OFFSET(マスタ非採用削除!H$4,統合マスタ!$A82,0))</f>
        <v>ｱﾑﾛｼﾞﾋﾟﾝODｼﾞﾖｳ2.5MGﾒｲｼﾞ</v>
      </c>
      <c r="V82" s="27">
        <f ca="1">IF(OFFSET(マスタ非採用削除!I$4,統合マスタ!$A82,0)="","",OFFSET(マスタ非採用削除!I$4,統合マスタ!$A82,0))</f>
        <v>1</v>
      </c>
      <c r="W82" s="27" t="str">
        <f ca="1">IF(OFFSET(マスタ非採用削除!J$4,統合マスタ!$A82,0)="","",OFFSET(マスタ非採用削除!J$4,統合マスタ!$A82,0))</f>
        <v>錠剤</v>
      </c>
      <c r="X82" s="27">
        <f ca="1">IF(OFFSET(マスタ非採用削除!K$4,統合マスタ!$A82,0)="","",OFFSET(マスタ非採用削除!K$4,統合マスタ!$A82,0))</f>
        <v>2</v>
      </c>
      <c r="Y82" s="53" t="str">
        <f ca="1">IF(OFFSET(マスタ非採用削除!L$4,統合マスタ!$A82,0)="","",OFFSET(マスタ非採用削除!L$4,統合マスタ!$A82,0))</f>
        <v/>
      </c>
      <c r="Z82" s="27">
        <f ca="1">IF(OFFSET(マスタ非採用削除!M$4,統合マスタ!$A82,0)="","",OFFSET(マスタ非採用削除!M$4,統合マスタ!$A82,0))</f>
        <v>25</v>
      </c>
      <c r="AA82" s="27" t="str">
        <f t="shared" si="3"/>
        <v/>
      </c>
      <c r="AB82" s="27" t="str">
        <f ca="1">IF(A82="非採用特別","非採用特別",IF(R82=2,"臨時",
IF(COUNTIF(分類!$H$8:$H$15, 統合マスタ!V82)&gt;0, 分類!$G$7,
IF(COUNTIF(分類!$K$8:$K$15, 統合マスタ!V82)&gt;0, 分類!$J$7,
IF(COUNTIF(分類!$N$8:$N$15, 統合マスタ!V82)&gt;0, 分類!$M$7,
IF(COUNTIF(分類!$Q$8:$Q$15, 統合マスタ!V82)&gt;0, 分類!$P$7,
"無し"))))))</f>
        <v>錠剤</v>
      </c>
      <c r="AC82" s="27">
        <f t="shared" ca="1" si="4"/>
        <v>200078</v>
      </c>
      <c r="AD82" s="27" cm="1">
        <f t="array" aca="1" ref="AD82" ca="1">IF(A82="非採用","非採用",OFFSET(
   INDIRECT("'" &amp; AB82 &amp; "'!A4"),
   MATCH(B82, INDIRECT("'" &amp; AB82 &amp; "'!C5:C1000"), 0),
   MATCH("合計", INDIRECT("'" &amp; AB82 &amp; "'!4:4"), 0) - 1
))</f>
        <v>0</v>
      </c>
    </row>
    <row r="83" spans="1:30">
      <c r="A83" s="40">
        <f>元データ!P80</f>
        <v>40</v>
      </c>
      <c r="B83" s="27">
        <f t="shared" si="5"/>
        <v>79</v>
      </c>
      <c r="C83" s="27" t="str">
        <f>DBCS(元データ!A80)</f>
        <v>アムロジピンＯＤ錠２．５ｍｇ「明治」</v>
      </c>
      <c r="D83" s="53" t="str">
        <f>元データ!B80</f>
        <v>メディセオ</v>
      </c>
      <c r="E83" s="27" t="str">
        <f>DBCS(元データ!C80)</f>
        <v>バラ</v>
      </c>
      <c r="F83" s="27" t="str">
        <f>DBCS(元データ!D80)</f>
        <v>５００Ｔ</v>
      </c>
      <c r="G83" s="27" t="str">
        <f>元データ!E80</f>
        <v>Ｍｅファルマ</v>
      </c>
      <c r="H83" s="27">
        <f>元データ!F80</f>
        <v>10.4</v>
      </c>
      <c r="I83" s="27">
        <f>元データ!G80</f>
        <v>5200</v>
      </c>
      <c r="J83" s="27">
        <f>元データ!H80</f>
        <v>500</v>
      </c>
      <c r="K83" s="27" t="str">
        <f>元データ!I80</f>
        <v>錠</v>
      </c>
      <c r="L83" s="27">
        <f>元データ!J80</f>
        <v>4180</v>
      </c>
      <c r="M83" s="27">
        <f>元データ!K80</f>
        <v>8.36</v>
      </c>
      <c r="N83" s="53" t="str">
        <f ca="1">IF(OFFSET(マスタ非採用削除!A$4,統合マスタ!$A83,0)="","",OFFSET(マスタ非採用削除!A$4,統合マスタ!$A83,0))</f>
        <v>ｱﾑﾛ002</v>
      </c>
      <c r="O83" s="53" t="str">
        <f ca="1">IF(OFFSET(マスタ非採用削除!B$4,統合マスタ!$A83,0)="","",OFFSET(マスタ非採用削除!B$4,統合マスタ!$A83,0))</f>
        <v>ｱﾑﾛ002</v>
      </c>
      <c r="P83" s="27" t="str">
        <f ca="1">IF(OFFSET(マスタ非採用削除!C$4,統合マスタ!$A83,0)="","",OFFSET(マスタ非採用削除!C$4,統合マスタ!$A83,0))</f>
        <v>アムロジピンＯＤ錠２．５ｍｇ「明治」</v>
      </c>
      <c r="Q83" s="53" t="str">
        <f ca="1">IF(OFFSET(マスタ非採用削除!D$4,統合マスタ!$A83,0)="","",OFFSET(マスタ非採用削除!D$4,統合マスタ!$A83,0))</f>
        <v/>
      </c>
      <c r="R83" s="27">
        <f ca="1">IF(OR(A83="非採用",A83="処置薬",A83="非採用特別"),0,IF(OFFSET(マスタ非採用削除!E$4,統合マスタ!$A83,0)="","",OFFSET(マスタ非採用削除!E$4,統合マスタ!$A83,0)))</f>
        <v>1</v>
      </c>
      <c r="S83" s="53" t="str">
        <f ca="1">IF(OFFSET(マスタ非採用削除!F$4,統合マスタ!$A83,0)="","",OFFSET(マスタ非採用削除!F$4,統合マスタ!$A83,0))</f>
        <v/>
      </c>
      <c r="T83" s="27">
        <f ca="1">IF(OFFSET(マスタ非採用削除!G$4,統合マスタ!$A83,0)="","",OFFSET(マスタ非採用削除!G$4,統合マスタ!$A83,0))</f>
        <v>10.4</v>
      </c>
      <c r="U83" s="53" t="str">
        <f ca="1">IF(OFFSET(マスタ非採用削除!H$4,統合マスタ!$A83,0)="","",OFFSET(マスタ非採用削除!H$4,統合マスタ!$A83,0))</f>
        <v>ｱﾑﾛｼﾞﾋﾟﾝODｼﾞﾖｳ2.5MGﾒｲｼﾞ</v>
      </c>
      <c r="V83" s="27">
        <f ca="1">IF(OFFSET(マスタ非採用削除!I$4,統合マスタ!$A83,0)="","",OFFSET(マスタ非採用削除!I$4,統合マスタ!$A83,0))</f>
        <v>1</v>
      </c>
      <c r="W83" s="27" t="str">
        <f ca="1">IF(OFFSET(マスタ非採用削除!J$4,統合マスタ!$A83,0)="","",OFFSET(マスタ非採用削除!J$4,統合マスタ!$A83,0))</f>
        <v>錠剤</v>
      </c>
      <c r="X83" s="27">
        <f ca="1">IF(OFFSET(マスタ非採用削除!K$4,統合マスタ!$A83,0)="","",OFFSET(マスタ非採用削除!K$4,統合マスタ!$A83,0))</f>
        <v>2</v>
      </c>
      <c r="Y83" s="53" t="str">
        <f ca="1">IF(OFFSET(マスタ非採用削除!L$4,統合マスタ!$A83,0)="","",OFFSET(マスタ非採用削除!L$4,統合マスタ!$A83,0))</f>
        <v/>
      </c>
      <c r="Z83" s="27">
        <f ca="1">IF(OFFSET(マスタ非採用削除!M$4,統合マスタ!$A83,0)="","",OFFSET(マスタ非採用削除!M$4,統合マスタ!$A83,0))</f>
        <v>25</v>
      </c>
      <c r="AA83" s="27" t="str">
        <f t="shared" si="3"/>
        <v/>
      </c>
      <c r="AB83" s="27" t="str">
        <f ca="1">IF(A83="非採用特別","非採用特別",IF(R83=2,"臨時",
IF(COUNTIF(分類!$H$8:$H$15, 統合マスタ!V83)&gt;0, 分類!$G$7,
IF(COUNTIF(分類!$K$8:$K$15, 統合マスタ!V83)&gt;0, 分類!$J$7,
IF(COUNTIF(分類!$N$8:$N$15, 統合マスタ!V83)&gt;0, 分類!$M$7,
IF(COUNTIF(分類!$Q$8:$Q$15, 統合マスタ!V83)&gt;0, 分類!$P$7,
"無し"))))))</f>
        <v>錠剤</v>
      </c>
      <c r="AC83" s="27">
        <f t="shared" ca="1" si="4"/>
        <v>200079</v>
      </c>
      <c r="AD83" s="27" cm="1">
        <f t="array" aca="1" ref="AD83" ca="1">IF(A83="非採用","非採用",OFFSET(
   INDIRECT("'" &amp; AB83 &amp; "'!A4"),
   MATCH(B83, INDIRECT("'" &amp; AB83 &amp; "'!C5:C1000"), 0),
   MATCH("合計", INDIRECT("'" &amp; AB83 &amp; "'!4:4"), 0) - 1
))</f>
        <v>0</v>
      </c>
    </row>
    <row r="84" spans="1:30">
      <c r="A84" s="40">
        <f>元データ!P81</f>
        <v>41</v>
      </c>
      <c r="B84" s="27">
        <f t="shared" si="5"/>
        <v>80</v>
      </c>
      <c r="C84" s="27" t="str">
        <f>DBCS(元データ!A81)</f>
        <v>アリドネパッチ２７．５ｍｇ</v>
      </c>
      <c r="D84" s="53" t="str">
        <f>元データ!B81</f>
        <v>スズケン</v>
      </c>
      <c r="E84" s="27" t="str">
        <f>DBCS(元データ!C81)</f>
        <v/>
      </c>
      <c r="F84" s="27" t="str">
        <f>DBCS(元データ!D81)</f>
        <v>２８枚</v>
      </c>
      <c r="G84" s="27" t="str">
        <f>元データ!E81</f>
        <v>興和</v>
      </c>
      <c r="H84" s="27">
        <f>元データ!F81</f>
        <v>286.39999999999998</v>
      </c>
      <c r="I84" s="27">
        <f>元データ!G81</f>
        <v>8019.2</v>
      </c>
      <c r="J84" s="27">
        <f>元データ!H81</f>
        <v>28</v>
      </c>
      <c r="K84" s="27" t="str">
        <f>元データ!I81</f>
        <v>枚</v>
      </c>
      <c r="L84" s="27">
        <f>元データ!J81</f>
        <v>6943</v>
      </c>
      <c r="M84" s="27">
        <f>元データ!K81</f>
        <v>247.96428571428572</v>
      </c>
      <c r="N84" s="53" t="str">
        <f ca="1">IF(OFFSET(マスタ非採用削除!A$4,統合マスタ!$A84,0)="","",OFFSET(マスタ非採用削除!A$4,統合マスタ!$A84,0))</f>
        <v>ｱﾘﾄ001</v>
      </c>
      <c r="O84" s="53" t="str">
        <f ca="1">IF(OFFSET(マスタ非採用削除!B$4,統合マスタ!$A84,0)="","",OFFSET(マスタ非採用削除!B$4,統合マスタ!$A84,0))</f>
        <v>ｱﾘﾄ001</v>
      </c>
      <c r="P84" s="27" t="str">
        <f ca="1">IF(OFFSET(マスタ非採用削除!C$4,統合マスタ!$A84,0)="","",OFFSET(マスタ非採用削除!C$4,統合マスタ!$A84,0))</f>
        <v>アリドネパッチ２７．５ｍｇ</v>
      </c>
      <c r="Q84" s="53" t="str">
        <f ca="1">IF(OFFSET(マスタ非採用削除!D$4,統合マスタ!$A84,0)="","",OFFSET(マスタ非採用削除!D$4,統合マスタ!$A84,0))</f>
        <v/>
      </c>
      <c r="R84" s="27">
        <f ca="1">IF(OR(A84="非採用",A84="処置薬",A84="非採用特別"),0,IF(OFFSET(マスタ非採用削除!E$4,統合マスタ!$A84,0)="","",OFFSET(マスタ非採用削除!E$4,統合マスタ!$A84,0)))</f>
        <v>1</v>
      </c>
      <c r="S84" s="53" t="str">
        <f ca="1">IF(OFFSET(マスタ非採用削除!F$4,統合マスタ!$A84,0)="","",OFFSET(マスタ非採用削除!F$4,統合マスタ!$A84,0))</f>
        <v/>
      </c>
      <c r="T84" s="27">
        <f ca="1">IF(OFFSET(マスタ非採用削除!G$4,統合マスタ!$A84,0)="","",OFFSET(マスタ非採用削除!G$4,統合マスタ!$A84,0))</f>
        <v>286.39999999999998</v>
      </c>
      <c r="U84" s="53" t="str">
        <f ca="1">IF(OFFSET(マスタ非採用削除!H$4,統合マスタ!$A84,0)="","",OFFSET(マスタ非採用削除!H$4,統合マスタ!$A84,0))</f>
        <v>ｱﾘﾄﾞﾈﾊﾟﾂﾁ27.5MG</v>
      </c>
      <c r="V84" s="27">
        <f ca="1">IF(OFFSET(マスタ非採用削除!I$4,統合マスタ!$A84,0)="","",OFFSET(マスタ非採用削除!I$4,統合マスタ!$A84,0))</f>
        <v>19</v>
      </c>
      <c r="W84" s="27" t="str">
        <f ca="1">IF(OFFSET(マスタ非採用削除!J$4,統合マスタ!$A84,0)="","",OFFSET(マスタ非採用削除!J$4,統合マスタ!$A84,0))</f>
        <v>貼付剤</v>
      </c>
      <c r="X84" s="27">
        <f ca="1">IF(OFFSET(マスタ非採用削除!K$4,統合マスタ!$A84,0)="","",OFFSET(マスタ非採用削除!K$4,統合マスタ!$A84,0))</f>
        <v>2</v>
      </c>
      <c r="Y84" s="53" t="str">
        <f ca="1">IF(OFFSET(マスタ非採用削除!L$4,統合マスタ!$A84,0)="","",OFFSET(マスタ非採用削除!L$4,統合マスタ!$A84,0))</f>
        <v/>
      </c>
      <c r="Z84" s="27">
        <f ca="1">IF(OFFSET(マスタ非採用削除!M$4,統合マスタ!$A84,0)="","",OFFSET(マスタ非採用削除!M$4,統合マスタ!$A84,0))</f>
        <v>3</v>
      </c>
      <c r="AA84" s="27" t="str">
        <f t="shared" si="3"/>
        <v/>
      </c>
      <c r="AB84" s="27" t="str">
        <f ca="1">IF(A84="非採用特別","非採用特別",IF(R84=2,"臨時",
IF(COUNTIF(分類!$H$8:$H$15, 統合マスタ!V84)&gt;0, 分類!$G$7,
IF(COUNTIF(分類!$K$8:$K$15, 統合マスタ!V84)&gt;0, 分類!$J$7,
IF(COUNTIF(分類!$N$8:$N$15, 統合マスタ!V84)&gt;0, 分類!$M$7,
IF(COUNTIF(分類!$Q$8:$Q$15, 統合マスタ!V84)&gt;0, 分類!$P$7,
"無し"))))))</f>
        <v>外用</v>
      </c>
      <c r="AC84" s="27">
        <f t="shared" ca="1" si="4"/>
        <v>200080</v>
      </c>
      <c r="AD84" s="27" cm="1">
        <f t="array" aca="1" ref="AD84" ca="1">IF(A84="非採用","非採用",OFFSET(
   INDIRECT("'" &amp; AB84 &amp; "'!A4"),
   MATCH(B84, INDIRECT("'" &amp; AB84 &amp; "'!C5:C1000"), 0),
   MATCH("合計", INDIRECT("'" &amp; AB84 &amp; "'!4:4"), 0) - 1
))</f>
        <v>0</v>
      </c>
    </row>
    <row r="85" spans="1:30">
      <c r="A85" s="40">
        <f>元データ!P82</f>
        <v>42</v>
      </c>
      <c r="B85" s="27">
        <f t="shared" si="5"/>
        <v>81</v>
      </c>
      <c r="C85" s="27" t="str">
        <f>DBCS(元データ!A82)</f>
        <v>アリドネパッチ５５ｍｇ</v>
      </c>
      <c r="D85" s="53" t="str">
        <f>元データ!B82</f>
        <v>スズケン</v>
      </c>
      <c r="E85" s="27" t="str">
        <f>DBCS(元データ!C82)</f>
        <v/>
      </c>
      <c r="F85" s="27" t="str">
        <f>DBCS(元データ!D82)</f>
        <v>２８枚</v>
      </c>
      <c r="G85" s="27" t="str">
        <f>元データ!E82</f>
        <v>興和</v>
      </c>
      <c r="H85" s="27">
        <f>元データ!F82</f>
        <v>437.6</v>
      </c>
      <c r="I85" s="27">
        <f>元データ!G82</f>
        <v>12252.8</v>
      </c>
      <c r="J85" s="27">
        <f>元データ!H82</f>
        <v>27.999999999999996</v>
      </c>
      <c r="K85" s="27" t="str">
        <f>元データ!I82</f>
        <v>枚</v>
      </c>
      <c r="L85" s="27">
        <f>元データ!J82</f>
        <v>10608</v>
      </c>
      <c r="M85" s="27">
        <f>元データ!K82</f>
        <v>378.85714285714289</v>
      </c>
      <c r="N85" s="53" t="str">
        <f ca="1">IF(OFFSET(マスタ非採用削除!A$4,統合マスタ!$A85,0)="","",OFFSET(マスタ非採用削除!A$4,統合マスタ!$A85,0))</f>
        <v>ｱﾘﾄ002</v>
      </c>
      <c r="O85" s="53" t="str">
        <f ca="1">IF(OFFSET(マスタ非採用削除!B$4,統合マスタ!$A85,0)="","",OFFSET(マスタ非採用削除!B$4,統合マスタ!$A85,0))</f>
        <v>ｱﾘﾄ002</v>
      </c>
      <c r="P85" s="27" t="str">
        <f ca="1">IF(OFFSET(マスタ非採用削除!C$4,統合マスタ!$A85,0)="","",OFFSET(マスタ非採用削除!C$4,統合マスタ!$A85,0))</f>
        <v>アリドネパッチ５５ｍｇ</v>
      </c>
      <c r="Q85" s="53" t="str">
        <f ca="1">IF(OFFSET(マスタ非採用削除!D$4,統合マスタ!$A85,0)="","",OFFSET(マスタ非採用削除!D$4,統合マスタ!$A85,0))</f>
        <v/>
      </c>
      <c r="R85" s="27">
        <f ca="1">IF(OR(A85="非採用",A85="処置薬",A85="非採用特別"),0,IF(OFFSET(マスタ非採用削除!E$4,統合マスタ!$A85,0)="","",OFFSET(マスタ非採用削除!E$4,統合マスタ!$A85,0)))</f>
        <v>1</v>
      </c>
      <c r="S85" s="53" t="str">
        <f ca="1">IF(OFFSET(マスタ非採用削除!F$4,統合マスタ!$A85,0)="","",OFFSET(マスタ非採用削除!F$4,統合マスタ!$A85,0))</f>
        <v/>
      </c>
      <c r="T85" s="27">
        <f ca="1">IF(OFFSET(マスタ非採用削除!G$4,統合マスタ!$A85,0)="","",OFFSET(マスタ非採用削除!G$4,統合マスタ!$A85,0))</f>
        <v>437.6</v>
      </c>
      <c r="U85" s="53" t="str">
        <f ca="1">IF(OFFSET(マスタ非採用削除!H$4,統合マスタ!$A85,0)="","",OFFSET(マスタ非採用削除!H$4,統合マスタ!$A85,0))</f>
        <v>ｱﾘﾄﾞﾈﾊﾟﾂﾁ55MG</v>
      </c>
      <c r="V85" s="27">
        <f ca="1">IF(OFFSET(マスタ非採用削除!I$4,統合マスタ!$A85,0)="","",OFFSET(マスタ非採用削除!I$4,統合マスタ!$A85,0))</f>
        <v>19</v>
      </c>
      <c r="W85" s="27" t="str">
        <f ca="1">IF(OFFSET(マスタ非採用削除!J$4,統合マスタ!$A85,0)="","",OFFSET(マスタ非採用削除!J$4,統合マスタ!$A85,0))</f>
        <v>貼付剤</v>
      </c>
      <c r="X85" s="27">
        <f ca="1">IF(OFFSET(マスタ非採用削除!K$4,統合マスタ!$A85,0)="","",OFFSET(マスタ非採用削除!K$4,統合マスタ!$A85,0))</f>
        <v>2</v>
      </c>
      <c r="Y85" s="53" t="str">
        <f ca="1">IF(OFFSET(マスタ非採用削除!L$4,統合マスタ!$A85,0)="","",OFFSET(マスタ非採用削除!L$4,統合マスタ!$A85,0))</f>
        <v/>
      </c>
      <c r="Z85" s="27">
        <f ca="1">IF(OFFSET(マスタ非採用削除!M$4,統合マスタ!$A85,0)="","",OFFSET(マスタ非採用削除!M$4,統合マスタ!$A85,0))</f>
        <v>3</v>
      </c>
      <c r="AA85" s="27" t="str">
        <f t="shared" si="3"/>
        <v/>
      </c>
      <c r="AB85" s="27" t="str">
        <f ca="1">IF(A85="非採用特別","非採用特別",IF(R85=2,"臨時",
IF(COUNTIF(分類!$H$8:$H$15, 統合マスタ!V85)&gt;0, 分類!$G$7,
IF(COUNTIF(分類!$K$8:$K$15, 統合マスタ!V85)&gt;0, 分類!$J$7,
IF(COUNTIF(分類!$N$8:$N$15, 統合マスタ!V85)&gt;0, 分類!$M$7,
IF(COUNTIF(分類!$Q$8:$Q$15, 統合マスタ!V85)&gt;0, 分類!$P$7,
"無し"))))))</f>
        <v>外用</v>
      </c>
      <c r="AC85" s="27">
        <f t="shared" ca="1" si="4"/>
        <v>200081</v>
      </c>
      <c r="AD85" s="27" cm="1">
        <f t="array" aca="1" ref="AD85" ca="1">IF(A85="非採用","非採用",OFFSET(
   INDIRECT("'" &amp; AB85 &amp; "'!A4"),
   MATCH(B85, INDIRECT("'" &amp; AB85 &amp; "'!C5:C1000"), 0),
   MATCH("合計", INDIRECT("'" &amp; AB85 &amp; "'!4:4"), 0) - 1
))</f>
        <v>0</v>
      </c>
    </row>
    <row r="86" spans="1:30">
      <c r="A86" s="40">
        <f>元データ!P83</f>
        <v>45</v>
      </c>
      <c r="B86" s="27">
        <f t="shared" si="5"/>
        <v>82</v>
      </c>
      <c r="C86" s="27" t="str">
        <f>DBCS(元データ!A83)</f>
        <v>アリピプラゾールＯＤ錠１２ｍｇ「ニプロ」</v>
      </c>
      <c r="D86" s="53" t="str">
        <f>元データ!B83</f>
        <v>アルフレッサ</v>
      </c>
      <c r="E86" s="27" t="str">
        <f>DBCS(元データ!C83)</f>
        <v>ＰＴＰ</v>
      </c>
      <c r="F86" s="27" t="str">
        <f>DBCS(元データ!D83)</f>
        <v>１００Ｔ</v>
      </c>
      <c r="G86" s="27" t="str">
        <f>元データ!E83</f>
        <v>ニプロES</v>
      </c>
      <c r="H86" s="27">
        <f>元データ!F83</f>
        <v>22.7</v>
      </c>
      <c r="I86" s="27">
        <f>元データ!G83</f>
        <v>2270</v>
      </c>
      <c r="J86" s="27">
        <f>元データ!H83</f>
        <v>100</v>
      </c>
      <c r="K86" s="27" t="str">
        <f>元データ!I83</f>
        <v>錠</v>
      </c>
      <c r="L86" s="27">
        <f>元データ!J83</f>
        <v>1975</v>
      </c>
      <c r="M86" s="27">
        <f>元データ!K83</f>
        <v>19.75</v>
      </c>
      <c r="N86" s="53" t="str">
        <f ca="1">IF(OFFSET(マスタ非採用削除!A$4,統合マスタ!$A86,0)="","",OFFSET(マスタ非採用削除!A$4,統合マスタ!$A86,0))</f>
        <v>ｱﾘﾋ008</v>
      </c>
      <c r="O86" s="53" t="str">
        <f ca="1">IF(OFFSET(マスタ非採用削除!B$4,統合マスタ!$A86,0)="","",OFFSET(マスタ非採用削除!B$4,統合マスタ!$A86,0))</f>
        <v>ｱﾘﾋ008</v>
      </c>
      <c r="P86" s="27" t="str">
        <f ca="1">IF(OFFSET(マスタ非採用削除!C$4,統合マスタ!$A86,0)="","",OFFSET(マスタ非採用削除!C$4,統合マスタ!$A86,0))</f>
        <v>アリピプラゾールＯＤ錠１２ｍｇ「ニプロ」</v>
      </c>
      <c r="Q86" s="53" t="str">
        <f ca="1">IF(OFFSET(マスタ非採用削除!D$4,統合マスタ!$A86,0)="","",OFFSET(マスタ非採用削除!D$4,統合マスタ!$A86,0))</f>
        <v/>
      </c>
      <c r="R86" s="27">
        <f ca="1">IF(OR(A86="非採用",A86="処置薬",A86="非採用特別"),0,IF(OFFSET(マスタ非採用削除!E$4,統合マスタ!$A86,0)="","",OFFSET(マスタ非採用削除!E$4,統合マスタ!$A86,0)))</f>
        <v>1</v>
      </c>
      <c r="S86" s="53" t="str">
        <f ca="1">IF(OFFSET(マスタ非採用削除!F$4,統合マスタ!$A86,0)="","",OFFSET(マスタ非採用削除!F$4,統合マスタ!$A86,0))</f>
        <v/>
      </c>
      <c r="T86" s="27">
        <f ca="1">IF(OFFSET(マスタ非採用削除!G$4,統合マスタ!$A86,0)="","",OFFSET(マスタ非採用削除!G$4,統合マスタ!$A86,0))</f>
        <v>22.7</v>
      </c>
      <c r="U86" s="53" t="str">
        <f ca="1">IF(OFFSET(マスタ非採用削除!H$4,統合マスタ!$A86,0)="","",OFFSET(マスタ非採用削除!H$4,統合マスタ!$A86,0))</f>
        <v>ｱﾘﾋﾟﾌﾟﾗｿﾞ-ﾙODｼﾞﾖｳ12MGﾆﾌﾟﾛ</v>
      </c>
      <c r="V86" s="27">
        <f ca="1">IF(OFFSET(マスタ非採用削除!I$4,統合マスタ!$A86,0)="","",OFFSET(マスタ非採用削除!I$4,統合マスタ!$A86,0))</f>
        <v>1</v>
      </c>
      <c r="W86" s="27" t="str">
        <f ca="1">IF(OFFSET(マスタ非採用削除!J$4,統合マスタ!$A86,0)="","",OFFSET(マスタ非採用削除!J$4,統合マスタ!$A86,0))</f>
        <v>錠剤</v>
      </c>
      <c r="X86" s="27">
        <f ca="1">IF(OFFSET(マスタ非採用削除!K$4,統合マスタ!$A86,0)="","",OFFSET(マスタ非採用削除!K$4,統合マスタ!$A86,0))</f>
        <v>2</v>
      </c>
      <c r="Y86" s="53" t="str">
        <f ca="1">IF(OFFSET(マスタ非採用削除!L$4,統合マスタ!$A86,0)="","",OFFSET(マスタ非採用削除!L$4,統合マスタ!$A86,0))</f>
        <v/>
      </c>
      <c r="Z86" s="27">
        <f ca="1">IF(OFFSET(マスタ非採用削除!M$4,統合マスタ!$A86,0)="","",OFFSET(マスタ非採用削除!M$4,統合マスタ!$A86,0))</f>
        <v>26</v>
      </c>
      <c r="AA86" s="27" t="str">
        <f t="shared" si="3"/>
        <v/>
      </c>
      <c r="AB86" s="27" t="str">
        <f ca="1">IF(A86="非採用特別","非採用特別",IF(R86=2,"臨時",
IF(COUNTIF(分類!$H$8:$H$15, 統合マスタ!V86)&gt;0, 分類!$G$7,
IF(COUNTIF(分類!$K$8:$K$15, 統合マスタ!V86)&gt;0, 分類!$J$7,
IF(COUNTIF(分類!$N$8:$N$15, 統合マスタ!V86)&gt;0, 分類!$M$7,
IF(COUNTIF(分類!$Q$8:$Q$15, 統合マスタ!V86)&gt;0, 分類!$P$7,
"無し"))))))</f>
        <v>錠剤</v>
      </c>
      <c r="AC86" s="27">
        <f t="shared" ca="1" si="4"/>
        <v>200082</v>
      </c>
      <c r="AD86" s="27" cm="1">
        <f t="array" aca="1" ref="AD86" ca="1">IF(A86="非採用","非採用",OFFSET(
   INDIRECT("'" &amp; AB86 &amp; "'!A4"),
   MATCH(B86, INDIRECT("'" &amp; AB86 &amp; "'!C5:C1000"), 0),
   MATCH("合計", INDIRECT("'" &amp; AB86 &amp; "'!4:4"), 0) - 1
))</f>
        <v>0</v>
      </c>
    </row>
    <row r="87" spans="1:30">
      <c r="A87" s="40">
        <f>元データ!P84</f>
        <v>45</v>
      </c>
      <c r="B87" s="27">
        <f t="shared" si="5"/>
        <v>83</v>
      </c>
      <c r="C87" s="27" t="str">
        <f>DBCS(元データ!A84)</f>
        <v>アリピプラゾールＯＤ錠１２ｍｇ「ニプロ」</v>
      </c>
      <c r="D87" s="53" t="str">
        <f>元データ!B84</f>
        <v>アルフレッサ</v>
      </c>
      <c r="E87" s="27" t="str">
        <f>DBCS(元データ!C84)</f>
        <v>バラ</v>
      </c>
      <c r="F87" s="27" t="str">
        <f>DBCS(元データ!D84)</f>
        <v>５００Ｔ</v>
      </c>
      <c r="G87" s="27" t="str">
        <f>元データ!E84</f>
        <v>ニプロＥＳ</v>
      </c>
      <c r="H87" s="27">
        <f>元データ!F84</f>
        <v>22.7</v>
      </c>
      <c r="I87" s="27">
        <f>元データ!G84</f>
        <v>11350</v>
      </c>
      <c r="J87" s="27">
        <f>元データ!H84</f>
        <v>500</v>
      </c>
      <c r="K87" s="27" t="str">
        <f>元データ!I84</f>
        <v>錠</v>
      </c>
      <c r="L87" s="27">
        <f>元データ!J84</f>
        <v>9875</v>
      </c>
      <c r="M87" s="27">
        <f>元データ!K84</f>
        <v>19.75</v>
      </c>
      <c r="N87" s="53" t="str">
        <f ca="1">IF(OFFSET(マスタ非採用削除!A$4,統合マスタ!$A87,0)="","",OFFSET(マスタ非採用削除!A$4,統合マスタ!$A87,0))</f>
        <v>ｱﾘﾋ008</v>
      </c>
      <c r="O87" s="53" t="str">
        <f ca="1">IF(OFFSET(マスタ非採用削除!B$4,統合マスタ!$A87,0)="","",OFFSET(マスタ非採用削除!B$4,統合マスタ!$A87,0))</f>
        <v>ｱﾘﾋ008</v>
      </c>
      <c r="P87" s="27" t="str">
        <f ca="1">IF(OFFSET(マスタ非採用削除!C$4,統合マスタ!$A87,0)="","",OFFSET(マスタ非採用削除!C$4,統合マスタ!$A87,0))</f>
        <v>アリピプラゾールＯＤ錠１２ｍｇ「ニプロ」</v>
      </c>
      <c r="Q87" s="53" t="str">
        <f ca="1">IF(OFFSET(マスタ非採用削除!D$4,統合マスタ!$A87,0)="","",OFFSET(マスタ非採用削除!D$4,統合マスタ!$A87,0))</f>
        <v/>
      </c>
      <c r="R87" s="27">
        <f ca="1">IF(OR(A87="非採用",A87="処置薬",A87="非採用特別"),0,IF(OFFSET(マスタ非採用削除!E$4,統合マスタ!$A87,0)="","",OFFSET(マスタ非採用削除!E$4,統合マスタ!$A87,0)))</f>
        <v>1</v>
      </c>
      <c r="S87" s="53" t="str">
        <f ca="1">IF(OFFSET(マスタ非採用削除!F$4,統合マスタ!$A87,0)="","",OFFSET(マスタ非採用削除!F$4,統合マスタ!$A87,0))</f>
        <v/>
      </c>
      <c r="T87" s="27">
        <f ca="1">IF(OFFSET(マスタ非採用削除!G$4,統合マスタ!$A87,0)="","",OFFSET(マスタ非採用削除!G$4,統合マスタ!$A87,0))</f>
        <v>22.7</v>
      </c>
      <c r="U87" s="53" t="str">
        <f ca="1">IF(OFFSET(マスタ非採用削除!H$4,統合マスタ!$A87,0)="","",OFFSET(マスタ非採用削除!H$4,統合マスタ!$A87,0))</f>
        <v>ｱﾘﾋﾟﾌﾟﾗｿﾞ-ﾙODｼﾞﾖｳ12MGﾆﾌﾟﾛ</v>
      </c>
      <c r="V87" s="27">
        <f ca="1">IF(OFFSET(マスタ非採用削除!I$4,統合マスタ!$A87,0)="","",OFFSET(マスタ非採用削除!I$4,統合マスタ!$A87,0))</f>
        <v>1</v>
      </c>
      <c r="W87" s="27" t="str">
        <f ca="1">IF(OFFSET(マスタ非採用削除!J$4,統合マスタ!$A87,0)="","",OFFSET(マスタ非採用削除!J$4,統合マスタ!$A87,0))</f>
        <v>錠剤</v>
      </c>
      <c r="X87" s="27">
        <f ca="1">IF(OFFSET(マスタ非採用削除!K$4,統合マスタ!$A87,0)="","",OFFSET(マスタ非採用削除!K$4,統合マスタ!$A87,0))</f>
        <v>2</v>
      </c>
      <c r="Y87" s="53" t="str">
        <f ca="1">IF(OFFSET(マスタ非採用削除!L$4,統合マスタ!$A87,0)="","",OFFSET(マスタ非採用削除!L$4,統合マスタ!$A87,0))</f>
        <v/>
      </c>
      <c r="Z87" s="27">
        <f ca="1">IF(OFFSET(マスタ非採用削除!M$4,統合マスタ!$A87,0)="","",OFFSET(マスタ非採用削除!M$4,統合マスタ!$A87,0))</f>
        <v>26</v>
      </c>
      <c r="AA87" s="27" t="str">
        <f t="shared" si="3"/>
        <v/>
      </c>
      <c r="AB87" s="27" t="str">
        <f ca="1">IF(A87="非採用特別","非採用特別",IF(R87=2,"臨時",
IF(COUNTIF(分類!$H$8:$H$15, 統合マスタ!V87)&gt;0, 分類!$G$7,
IF(COUNTIF(分類!$K$8:$K$15, 統合マスタ!V87)&gt;0, 分類!$J$7,
IF(COUNTIF(分類!$N$8:$N$15, 統合マスタ!V87)&gt;0, 分類!$M$7,
IF(COUNTIF(分類!$Q$8:$Q$15, 統合マスタ!V87)&gt;0, 分類!$P$7,
"無し"))))))</f>
        <v>錠剤</v>
      </c>
      <c r="AC87" s="27">
        <f t="shared" ca="1" si="4"/>
        <v>200083</v>
      </c>
      <c r="AD87" s="27" cm="1">
        <f t="array" aca="1" ref="AD87" ca="1">IF(A87="非採用","非採用",OFFSET(
   INDIRECT("'" &amp; AB87 &amp; "'!A4"),
   MATCH(B87, INDIRECT("'" &amp; AB87 &amp; "'!C5:C1000"), 0),
   MATCH("合計", INDIRECT("'" &amp; AB87 &amp; "'!4:4"), 0) - 1
))</f>
        <v>0</v>
      </c>
    </row>
    <row r="88" spans="1:30">
      <c r="A88" s="40">
        <f>元データ!P85</f>
        <v>44</v>
      </c>
      <c r="B88" s="27">
        <f t="shared" si="5"/>
        <v>84</v>
      </c>
      <c r="C88" s="27" t="str">
        <f>DBCS(元データ!A85)</f>
        <v>アリピプラゾールＯＤ錠３ｍｇ「ニプロ」</v>
      </c>
      <c r="D88" s="53" t="str">
        <f>元データ!B85</f>
        <v>アルフレッサ</v>
      </c>
      <c r="E88" s="27" t="str">
        <f>DBCS(元データ!C85)</f>
        <v>ＰＴＰ</v>
      </c>
      <c r="F88" s="27" t="str">
        <f>DBCS(元データ!D85)</f>
        <v>１００Ｔ</v>
      </c>
      <c r="G88" s="27" t="str">
        <f>元データ!E85</f>
        <v>ニプロＥＳ</v>
      </c>
      <c r="H88" s="27">
        <f>元データ!F85</f>
        <v>6.4</v>
      </c>
      <c r="I88" s="27">
        <f>元データ!G85</f>
        <v>640</v>
      </c>
      <c r="J88" s="27">
        <f>元データ!H85</f>
        <v>100</v>
      </c>
      <c r="K88" s="27" t="str">
        <f>元データ!I85</f>
        <v>錠</v>
      </c>
      <c r="L88" s="27">
        <f>元データ!J85</f>
        <v>557</v>
      </c>
      <c r="M88" s="27">
        <f>元データ!K85</f>
        <v>5.57</v>
      </c>
      <c r="N88" s="53" t="str">
        <f ca="1">IF(OFFSET(マスタ非採用削除!A$4,統合マスタ!$A88,0)="","",OFFSET(マスタ非採用削除!A$4,統合マスタ!$A88,0))</f>
        <v>ｱﾘﾋ007</v>
      </c>
      <c r="O88" s="53" t="str">
        <f ca="1">IF(OFFSET(マスタ非採用削除!B$4,統合マスタ!$A88,0)="","",OFFSET(マスタ非採用削除!B$4,統合マスタ!$A88,0))</f>
        <v>ｱﾘﾋ007</v>
      </c>
      <c r="P88" s="27" t="str">
        <f ca="1">IF(OFFSET(マスタ非採用削除!C$4,統合マスタ!$A88,0)="","",OFFSET(マスタ非採用削除!C$4,統合マスタ!$A88,0))</f>
        <v>アリピプラゾールＯＤ錠３ｍｇ「ニプロ」</v>
      </c>
      <c r="Q88" s="53" t="str">
        <f ca="1">IF(OFFSET(マスタ非採用削除!D$4,統合マスタ!$A88,0)="","",OFFSET(マスタ非採用削除!D$4,統合マスタ!$A88,0))</f>
        <v/>
      </c>
      <c r="R88" s="27">
        <f ca="1">IF(OR(A88="非採用",A88="処置薬",A88="非採用特別"),0,IF(OFFSET(マスタ非採用削除!E$4,統合マスタ!$A88,0)="","",OFFSET(マスタ非採用削除!E$4,統合マスタ!$A88,0)))</f>
        <v>1</v>
      </c>
      <c r="S88" s="53" t="str">
        <f ca="1">IF(OFFSET(マスタ非採用削除!F$4,統合マスタ!$A88,0)="","",OFFSET(マスタ非採用削除!F$4,統合マスタ!$A88,0))</f>
        <v/>
      </c>
      <c r="T88" s="27">
        <f ca="1">IF(OFFSET(マスタ非採用削除!G$4,統合マスタ!$A88,0)="","",OFFSET(マスタ非採用削除!G$4,統合マスタ!$A88,0))</f>
        <v>6.4</v>
      </c>
      <c r="U88" s="53" t="str">
        <f ca="1">IF(OFFSET(マスタ非採用削除!H$4,統合マスタ!$A88,0)="","",OFFSET(マスタ非採用削除!H$4,統合マスタ!$A88,0))</f>
        <v>ｱﾘﾋﾟﾌﾟﾗｿﾞ-ﾙODｼﾞﾖｳ3MGﾆﾌﾟﾛ</v>
      </c>
      <c r="V88" s="27">
        <f ca="1">IF(OFFSET(マスタ非採用削除!I$4,統合マスタ!$A88,0)="","",OFFSET(マスタ非採用削除!I$4,統合マスタ!$A88,0))</f>
        <v>1</v>
      </c>
      <c r="W88" s="27" t="str">
        <f ca="1">IF(OFFSET(マスタ非採用削除!J$4,統合マスタ!$A88,0)="","",OFFSET(マスタ非採用削除!J$4,統合マスタ!$A88,0))</f>
        <v>錠剤</v>
      </c>
      <c r="X88" s="27">
        <f ca="1">IF(OFFSET(マスタ非採用削除!K$4,統合マスタ!$A88,0)="","",OFFSET(マスタ非採用削除!K$4,統合マスタ!$A88,0))</f>
        <v>2</v>
      </c>
      <c r="Y88" s="53" t="str">
        <f ca="1">IF(OFFSET(マスタ非採用削除!L$4,統合マスタ!$A88,0)="","",OFFSET(マスタ非採用削除!L$4,統合マスタ!$A88,0))</f>
        <v/>
      </c>
      <c r="Z88" s="27">
        <f ca="1">IF(OFFSET(マスタ非採用削除!M$4,統合マスタ!$A88,0)="","",OFFSET(マスタ非採用削除!M$4,統合マスタ!$A88,0))</f>
        <v>26</v>
      </c>
      <c r="AA88" s="27" t="str">
        <f t="shared" si="3"/>
        <v/>
      </c>
      <c r="AB88" s="27" t="str">
        <f ca="1">IF(A88="非採用特別","非採用特別",IF(R88=2,"臨時",
IF(COUNTIF(分類!$H$8:$H$15, 統合マスタ!V88)&gt;0, 分類!$G$7,
IF(COUNTIF(分類!$K$8:$K$15, 統合マスタ!V88)&gt;0, 分類!$J$7,
IF(COUNTIF(分類!$N$8:$N$15, 統合マスタ!V88)&gt;0, 分類!$M$7,
IF(COUNTIF(分類!$Q$8:$Q$15, 統合マスタ!V88)&gt;0, 分類!$P$7,
"無し"))))))</f>
        <v>錠剤</v>
      </c>
      <c r="AC88" s="27">
        <f t="shared" ca="1" si="4"/>
        <v>200084</v>
      </c>
      <c r="AD88" s="27" cm="1">
        <f t="array" aca="1" ref="AD88" ca="1">IF(A88="非採用","非採用",OFFSET(
   INDIRECT("'" &amp; AB88 &amp; "'!A4"),
   MATCH(B88, INDIRECT("'" &amp; AB88 &amp; "'!C5:C1000"), 0),
   MATCH("合計", INDIRECT("'" &amp; AB88 &amp; "'!4:4"), 0) - 1
))</f>
        <v>0</v>
      </c>
    </row>
    <row r="89" spans="1:30">
      <c r="A89" s="40">
        <f>元データ!P86</f>
        <v>44</v>
      </c>
      <c r="B89" s="27">
        <f t="shared" si="5"/>
        <v>85</v>
      </c>
      <c r="C89" s="27" t="str">
        <f>DBCS(元データ!A86)</f>
        <v>アリピプラゾールＯＤ錠３ｍｇ「ニプロ」</v>
      </c>
      <c r="D89" s="53" t="str">
        <f>元データ!B86</f>
        <v>アルフレッサ</v>
      </c>
      <c r="E89" s="27" t="str">
        <f>DBCS(元データ!C86)</f>
        <v>バラ</v>
      </c>
      <c r="F89" s="27" t="str">
        <f>DBCS(元データ!D86)</f>
        <v>１００Ｔ</v>
      </c>
      <c r="G89" s="27" t="str">
        <f>元データ!E86</f>
        <v>ニプロES</v>
      </c>
      <c r="H89" s="27">
        <f>元データ!F86</f>
        <v>6.4</v>
      </c>
      <c r="I89" s="27">
        <f>元データ!G86</f>
        <v>640</v>
      </c>
      <c r="J89" s="27">
        <f>元データ!H86</f>
        <v>100</v>
      </c>
      <c r="K89" s="27" t="str">
        <f>元データ!I86</f>
        <v>錠</v>
      </c>
      <c r="L89" s="27">
        <f>元データ!J86</f>
        <v>557</v>
      </c>
      <c r="M89" s="27">
        <f>元データ!K86</f>
        <v>5.57</v>
      </c>
      <c r="N89" s="53" t="str">
        <f ca="1">IF(OFFSET(マスタ非採用削除!A$4,統合マスタ!$A89,0)="","",OFFSET(マスタ非採用削除!A$4,統合マスタ!$A89,0))</f>
        <v>ｱﾘﾋ007</v>
      </c>
      <c r="O89" s="53" t="str">
        <f ca="1">IF(OFFSET(マスタ非採用削除!B$4,統合マスタ!$A89,0)="","",OFFSET(マスタ非採用削除!B$4,統合マスタ!$A89,0))</f>
        <v>ｱﾘﾋ007</v>
      </c>
      <c r="P89" s="27" t="str">
        <f ca="1">IF(OFFSET(マスタ非採用削除!C$4,統合マスタ!$A89,0)="","",OFFSET(マスタ非採用削除!C$4,統合マスタ!$A89,0))</f>
        <v>アリピプラゾールＯＤ錠３ｍｇ「ニプロ」</v>
      </c>
      <c r="Q89" s="53" t="str">
        <f ca="1">IF(OFFSET(マスタ非採用削除!D$4,統合マスタ!$A89,0)="","",OFFSET(マスタ非採用削除!D$4,統合マスタ!$A89,0))</f>
        <v/>
      </c>
      <c r="R89" s="27">
        <f ca="1">IF(OR(A89="非採用",A89="処置薬",A89="非採用特別"),0,IF(OFFSET(マスタ非採用削除!E$4,統合マスタ!$A89,0)="","",OFFSET(マスタ非採用削除!E$4,統合マスタ!$A89,0)))</f>
        <v>1</v>
      </c>
      <c r="S89" s="53" t="str">
        <f ca="1">IF(OFFSET(マスタ非採用削除!F$4,統合マスタ!$A89,0)="","",OFFSET(マスタ非採用削除!F$4,統合マスタ!$A89,0))</f>
        <v/>
      </c>
      <c r="T89" s="27">
        <f ca="1">IF(OFFSET(マスタ非採用削除!G$4,統合マスタ!$A89,0)="","",OFFSET(マスタ非採用削除!G$4,統合マスタ!$A89,0))</f>
        <v>6.4</v>
      </c>
      <c r="U89" s="53" t="str">
        <f ca="1">IF(OFFSET(マスタ非採用削除!H$4,統合マスタ!$A89,0)="","",OFFSET(マスタ非採用削除!H$4,統合マスタ!$A89,0))</f>
        <v>ｱﾘﾋﾟﾌﾟﾗｿﾞ-ﾙODｼﾞﾖｳ3MGﾆﾌﾟﾛ</v>
      </c>
      <c r="V89" s="27">
        <f ca="1">IF(OFFSET(マスタ非採用削除!I$4,統合マスタ!$A89,0)="","",OFFSET(マスタ非採用削除!I$4,統合マスタ!$A89,0))</f>
        <v>1</v>
      </c>
      <c r="W89" s="27" t="str">
        <f ca="1">IF(OFFSET(マスタ非採用削除!J$4,統合マスタ!$A89,0)="","",OFFSET(マスタ非採用削除!J$4,統合マスタ!$A89,0))</f>
        <v>錠剤</v>
      </c>
      <c r="X89" s="27">
        <f ca="1">IF(OFFSET(マスタ非採用削除!K$4,統合マスタ!$A89,0)="","",OFFSET(マスタ非採用削除!K$4,統合マスタ!$A89,0))</f>
        <v>2</v>
      </c>
      <c r="Y89" s="53" t="str">
        <f ca="1">IF(OFFSET(マスタ非採用削除!L$4,統合マスタ!$A89,0)="","",OFFSET(マスタ非採用削除!L$4,統合マスタ!$A89,0))</f>
        <v/>
      </c>
      <c r="Z89" s="27">
        <f ca="1">IF(OFFSET(マスタ非採用削除!M$4,統合マスタ!$A89,0)="","",OFFSET(マスタ非採用削除!M$4,統合マスタ!$A89,0))</f>
        <v>26</v>
      </c>
      <c r="AA89" s="27" t="str">
        <f t="shared" si="3"/>
        <v/>
      </c>
      <c r="AB89" s="27" t="str">
        <f ca="1">IF(A89="非採用特別","非採用特別",IF(R89=2,"臨時",
IF(COUNTIF(分類!$H$8:$H$15, 統合マスタ!V89)&gt;0, 分類!$G$7,
IF(COUNTIF(分類!$K$8:$K$15, 統合マスタ!V89)&gt;0, 分類!$J$7,
IF(COUNTIF(分類!$N$8:$N$15, 統合マスタ!V89)&gt;0, 分類!$M$7,
IF(COUNTIF(分類!$Q$8:$Q$15, 統合マスタ!V89)&gt;0, 分類!$P$7,
"無し"))))))</f>
        <v>錠剤</v>
      </c>
      <c r="AC89" s="27">
        <f t="shared" ca="1" si="4"/>
        <v>200085</v>
      </c>
      <c r="AD89" s="27" cm="1">
        <f t="array" aca="1" ref="AD89" ca="1">IF(A89="非採用","非採用",OFFSET(
   INDIRECT("'" &amp; AB89 &amp; "'!A4"),
   MATCH(B89, INDIRECT("'" &amp; AB89 &amp; "'!C5:C1000"), 0),
   MATCH("合計", INDIRECT("'" &amp; AB89 &amp; "'!4:4"), 0) - 1
))</f>
        <v>0</v>
      </c>
    </row>
    <row r="90" spans="1:30">
      <c r="A90" s="40">
        <f>元データ!P87</f>
        <v>46</v>
      </c>
      <c r="B90" s="27">
        <f t="shared" si="5"/>
        <v>86</v>
      </c>
      <c r="C90" s="27" t="str">
        <f>DBCS(元データ!A87)</f>
        <v>アリピプラゾールＯＤ錠６ｍｇ「ニプロ」</v>
      </c>
      <c r="D90" s="53" t="str">
        <f>元データ!B87</f>
        <v>アルフレッサ</v>
      </c>
      <c r="E90" s="27" t="str">
        <f>DBCS(元データ!C87)</f>
        <v>ＰＴＰ</v>
      </c>
      <c r="F90" s="27" t="str">
        <f>DBCS(元データ!D87)</f>
        <v>１００Ｔ</v>
      </c>
      <c r="G90" s="27" t="str">
        <f>元データ!E87</f>
        <v>ニプロＥＳ</v>
      </c>
      <c r="H90" s="27">
        <f>元データ!F87</f>
        <v>11.8</v>
      </c>
      <c r="I90" s="27">
        <f>元データ!G87</f>
        <v>1180</v>
      </c>
      <c r="J90" s="27">
        <f>元データ!H87</f>
        <v>100</v>
      </c>
      <c r="K90" s="27" t="str">
        <f>元データ!I87</f>
        <v>錠</v>
      </c>
      <c r="L90" s="27">
        <f>元データ!J87</f>
        <v>1027</v>
      </c>
      <c r="M90" s="27">
        <f>元データ!K87</f>
        <v>10.27</v>
      </c>
      <c r="N90" s="53" t="str">
        <f ca="1">IF(OFFSET(マスタ非採用削除!A$4,統合マスタ!$A90,0)="","",OFFSET(マスタ非採用削除!A$4,統合マスタ!$A90,0))</f>
        <v>ｱﾘﾋ009</v>
      </c>
      <c r="O90" s="53" t="str">
        <f ca="1">IF(OFFSET(マスタ非採用削除!B$4,統合マスタ!$A90,0)="","",OFFSET(マスタ非採用削除!B$4,統合マスタ!$A90,0))</f>
        <v>ｱﾘﾋ009</v>
      </c>
      <c r="P90" s="27" t="str">
        <f ca="1">IF(OFFSET(マスタ非採用削除!C$4,統合マスタ!$A90,0)="","",OFFSET(マスタ非採用削除!C$4,統合マスタ!$A90,0))</f>
        <v>アリピプラゾールＯＤ錠６ｍｇ「ニプロ」</v>
      </c>
      <c r="Q90" s="53" t="str">
        <f ca="1">IF(OFFSET(マスタ非採用削除!D$4,統合マスタ!$A90,0)="","",OFFSET(マスタ非採用削除!D$4,統合マスタ!$A90,0))</f>
        <v/>
      </c>
      <c r="R90" s="27">
        <f ca="1">IF(OR(A90="非採用",A90="処置薬",A90="非採用特別"),0,IF(OFFSET(マスタ非採用削除!E$4,統合マスタ!$A90,0)="","",OFFSET(マスタ非採用削除!E$4,統合マスタ!$A90,0)))</f>
        <v>1</v>
      </c>
      <c r="S90" s="53" t="str">
        <f ca="1">IF(OFFSET(マスタ非採用削除!F$4,統合マスタ!$A90,0)="","",OFFSET(マスタ非採用削除!F$4,統合マスタ!$A90,0))</f>
        <v/>
      </c>
      <c r="T90" s="27">
        <f ca="1">IF(OFFSET(マスタ非採用削除!G$4,統合マスタ!$A90,0)="","",OFFSET(マスタ非採用削除!G$4,統合マスタ!$A90,0))</f>
        <v>11.8</v>
      </c>
      <c r="U90" s="53" t="str">
        <f ca="1">IF(OFFSET(マスタ非採用削除!H$4,統合マスタ!$A90,0)="","",OFFSET(マスタ非採用削除!H$4,統合マスタ!$A90,0))</f>
        <v>ｱﾘﾋﾟﾌﾟﾗｿﾞ-ﾙODｼﾞﾖｳ6MGﾆﾌﾟﾛ</v>
      </c>
      <c r="V90" s="27">
        <f ca="1">IF(OFFSET(マスタ非採用削除!I$4,統合マスタ!$A90,0)="","",OFFSET(マスタ非採用削除!I$4,統合マスタ!$A90,0))</f>
        <v>1</v>
      </c>
      <c r="W90" s="27" t="str">
        <f ca="1">IF(OFFSET(マスタ非採用削除!J$4,統合マスタ!$A90,0)="","",OFFSET(マスタ非採用削除!J$4,統合マスタ!$A90,0))</f>
        <v>錠剤</v>
      </c>
      <c r="X90" s="27">
        <f ca="1">IF(OFFSET(マスタ非採用削除!K$4,統合マスタ!$A90,0)="","",OFFSET(マスタ非採用削除!K$4,統合マスタ!$A90,0))</f>
        <v>2</v>
      </c>
      <c r="Y90" s="53" t="str">
        <f ca="1">IF(OFFSET(マスタ非採用削除!L$4,統合マスタ!$A90,0)="","",OFFSET(マスタ非採用削除!L$4,統合マスタ!$A90,0))</f>
        <v/>
      </c>
      <c r="Z90" s="27">
        <f ca="1">IF(OFFSET(マスタ非採用削除!M$4,統合マスタ!$A90,0)="","",OFFSET(マスタ非採用削除!M$4,統合マスタ!$A90,0))</f>
        <v>26</v>
      </c>
      <c r="AA90" s="27" t="str">
        <f t="shared" si="3"/>
        <v/>
      </c>
      <c r="AB90" s="27" t="str">
        <f ca="1">IF(A90="非採用特別","非採用特別",IF(R90=2,"臨時",
IF(COUNTIF(分類!$H$8:$H$15, 統合マスタ!V90)&gt;0, 分類!$G$7,
IF(COUNTIF(分類!$K$8:$K$15, 統合マスタ!V90)&gt;0, 分類!$J$7,
IF(COUNTIF(分類!$N$8:$N$15, 統合マスタ!V90)&gt;0, 分類!$M$7,
IF(COUNTIF(分類!$Q$8:$Q$15, 統合マスタ!V90)&gt;0, 分類!$P$7,
"無し"))))))</f>
        <v>錠剤</v>
      </c>
      <c r="AC90" s="27">
        <f t="shared" ca="1" si="4"/>
        <v>200086</v>
      </c>
      <c r="AD90" s="27" cm="1">
        <f t="array" aca="1" ref="AD90" ca="1">IF(A90="非採用","非採用",OFFSET(
   INDIRECT("'" &amp; AB90 &amp; "'!A4"),
   MATCH(B90, INDIRECT("'" &amp; AB90 &amp; "'!C5:C1000"), 0),
   MATCH("合計", INDIRECT("'" &amp; AB90 &amp; "'!4:4"), 0) - 1
))</f>
        <v>0</v>
      </c>
    </row>
    <row r="91" spans="1:30">
      <c r="A91" s="40">
        <f>元データ!P88</f>
        <v>46</v>
      </c>
      <c r="B91" s="27">
        <f t="shared" si="5"/>
        <v>87</v>
      </c>
      <c r="C91" s="27" t="str">
        <f>DBCS(元データ!A88)</f>
        <v>アリピプラゾールＯＤ錠６ｍｇ「ニプロ」</v>
      </c>
      <c r="D91" s="53" t="str">
        <f>元データ!B88</f>
        <v>アルフレッサ</v>
      </c>
      <c r="E91" s="27" t="str">
        <f>DBCS(元データ!C88)</f>
        <v>バラ</v>
      </c>
      <c r="F91" s="27" t="str">
        <f>DBCS(元データ!D88)</f>
        <v>１００Ｔ</v>
      </c>
      <c r="G91" s="27" t="str">
        <f>元データ!E88</f>
        <v>ニプロＥＳ</v>
      </c>
      <c r="H91" s="27">
        <f>元データ!F88</f>
        <v>11.8</v>
      </c>
      <c r="I91" s="27">
        <f>元データ!G88</f>
        <v>1180</v>
      </c>
      <c r="J91" s="27">
        <f>元データ!H88</f>
        <v>100</v>
      </c>
      <c r="K91" s="27" t="str">
        <f>元データ!I88</f>
        <v>錠</v>
      </c>
      <c r="L91" s="27">
        <f>元データ!J88</f>
        <v>1027</v>
      </c>
      <c r="M91" s="27">
        <f>元データ!K88</f>
        <v>10.27</v>
      </c>
      <c r="N91" s="53" t="str">
        <f ca="1">IF(OFFSET(マスタ非採用削除!A$4,統合マスタ!$A91,0)="","",OFFSET(マスタ非採用削除!A$4,統合マスタ!$A91,0))</f>
        <v>ｱﾘﾋ009</v>
      </c>
      <c r="O91" s="53" t="str">
        <f ca="1">IF(OFFSET(マスタ非採用削除!B$4,統合マスタ!$A91,0)="","",OFFSET(マスタ非採用削除!B$4,統合マスタ!$A91,0))</f>
        <v>ｱﾘﾋ009</v>
      </c>
      <c r="P91" s="27" t="str">
        <f ca="1">IF(OFFSET(マスタ非採用削除!C$4,統合マスタ!$A91,0)="","",OFFSET(マスタ非採用削除!C$4,統合マスタ!$A91,0))</f>
        <v>アリピプラゾールＯＤ錠６ｍｇ「ニプロ」</v>
      </c>
      <c r="Q91" s="53" t="str">
        <f ca="1">IF(OFFSET(マスタ非採用削除!D$4,統合マスタ!$A91,0)="","",OFFSET(マスタ非採用削除!D$4,統合マスタ!$A91,0))</f>
        <v/>
      </c>
      <c r="R91" s="27">
        <f ca="1">IF(OR(A91="非採用",A91="処置薬",A91="非採用特別"),0,IF(OFFSET(マスタ非採用削除!E$4,統合マスタ!$A91,0)="","",OFFSET(マスタ非採用削除!E$4,統合マスタ!$A91,0)))</f>
        <v>1</v>
      </c>
      <c r="S91" s="53" t="str">
        <f ca="1">IF(OFFSET(マスタ非採用削除!F$4,統合マスタ!$A91,0)="","",OFFSET(マスタ非採用削除!F$4,統合マスタ!$A91,0))</f>
        <v/>
      </c>
      <c r="T91" s="27">
        <f ca="1">IF(OFFSET(マスタ非採用削除!G$4,統合マスタ!$A91,0)="","",OFFSET(マスタ非採用削除!G$4,統合マスタ!$A91,0))</f>
        <v>11.8</v>
      </c>
      <c r="U91" s="53" t="str">
        <f ca="1">IF(OFFSET(マスタ非採用削除!H$4,統合マスタ!$A91,0)="","",OFFSET(マスタ非採用削除!H$4,統合マスタ!$A91,0))</f>
        <v>ｱﾘﾋﾟﾌﾟﾗｿﾞ-ﾙODｼﾞﾖｳ6MGﾆﾌﾟﾛ</v>
      </c>
      <c r="V91" s="27">
        <f ca="1">IF(OFFSET(マスタ非採用削除!I$4,統合マスタ!$A91,0)="","",OFFSET(マスタ非採用削除!I$4,統合マスタ!$A91,0))</f>
        <v>1</v>
      </c>
      <c r="W91" s="27" t="str">
        <f ca="1">IF(OFFSET(マスタ非採用削除!J$4,統合マスタ!$A91,0)="","",OFFSET(マスタ非採用削除!J$4,統合マスタ!$A91,0))</f>
        <v>錠剤</v>
      </c>
      <c r="X91" s="27">
        <f ca="1">IF(OFFSET(マスタ非採用削除!K$4,統合マスタ!$A91,0)="","",OFFSET(マスタ非採用削除!K$4,統合マスタ!$A91,0))</f>
        <v>2</v>
      </c>
      <c r="Y91" s="53" t="str">
        <f ca="1">IF(OFFSET(マスタ非採用削除!L$4,統合マスタ!$A91,0)="","",OFFSET(マスタ非採用削除!L$4,統合マスタ!$A91,0))</f>
        <v/>
      </c>
      <c r="Z91" s="27">
        <f ca="1">IF(OFFSET(マスタ非採用削除!M$4,統合マスタ!$A91,0)="","",OFFSET(マスタ非採用削除!M$4,統合マスタ!$A91,0))</f>
        <v>26</v>
      </c>
      <c r="AA91" s="27" t="str">
        <f t="shared" si="3"/>
        <v/>
      </c>
      <c r="AB91" s="27" t="str">
        <f ca="1">IF(A91="非採用特別","非採用特別",IF(R91=2,"臨時",
IF(COUNTIF(分類!$H$8:$H$15, 統合マスタ!V91)&gt;0, 分類!$G$7,
IF(COUNTIF(分類!$K$8:$K$15, 統合マスタ!V91)&gt;0, 分類!$J$7,
IF(COUNTIF(分類!$N$8:$N$15, 統合マスタ!V91)&gt;0, 分類!$M$7,
IF(COUNTIF(分類!$Q$8:$Q$15, 統合マスタ!V91)&gt;0, 分類!$P$7,
"無し"))))))</f>
        <v>錠剤</v>
      </c>
      <c r="AC91" s="27">
        <f t="shared" ca="1" si="4"/>
        <v>200087</v>
      </c>
      <c r="AD91" s="27" cm="1">
        <f t="array" aca="1" ref="AD91" ca="1">IF(A91="非採用","非採用",OFFSET(
   INDIRECT("'" &amp; AB91 &amp; "'!A4"),
   MATCH(B91, INDIRECT("'" &amp; AB91 &amp; "'!C5:C1000"), 0),
   MATCH("合計", INDIRECT("'" &amp; AB91 &amp; "'!4:4"), 0) - 1
))</f>
        <v>0</v>
      </c>
    </row>
    <row r="92" spans="1:30">
      <c r="A92" s="40">
        <f>元データ!P89</f>
        <v>47</v>
      </c>
      <c r="B92" s="27">
        <f t="shared" si="5"/>
        <v>88</v>
      </c>
      <c r="C92" s="27" t="str">
        <f>DBCS(元データ!A89)</f>
        <v>アリピプラゾール散１％「ニプロ」</v>
      </c>
      <c r="D92" s="53" t="str">
        <f>元データ!B89</f>
        <v>メディセオ</v>
      </c>
      <c r="E92" s="27" t="str">
        <f>DBCS(元データ!C89)</f>
        <v>粉</v>
      </c>
      <c r="F92" s="27" t="str">
        <f>DBCS(元データ!D89)</f>
        <v>１００ｇ</v>
      </c>
      <c r="G92" s="27" t="str">
        <f>元データ!E89</f>
        <v>ニプロES</v>
      </c>
      <c r="H92" s="27">
        <f>元データ!F89</f>
        <v>18.600000000000001</v>
      </c>
      <c r="I92" s="27">
        <f>元データ!G89</f>
        <v>1860</v>
      </c>
      <c r="J92" s="27">
        <f>元データ!H89</f>
        <v>99.999999999999986</v>
      </c>
      <c r="K92" s="27" t="str">
        <f>元データ!I89</f>
        <v>ｇ</v>
      </c>
      <c r="L92" s="27">
        <f>元データ!J89</f>
        <v>1657</v>
      </c>
      <c r="M92" s="27">
        <f>元データ!K89</f>
        <v>16.570000000000004</v>
      </c>
      <c r="N92" s="53" t="str">
        <f ca="1">IF(OFFSET(マスタ非採用削除!A$4,統合マスタ!$A92,0)="","",OFFSET(マスタ非採用削除!A$4,統合マスタ!$A92,0))</f>
        <v>ｱﾘﾋ010</v>
      </c>
      <c r="O92" s="53" t="str">
        <f ca="1">IF(OFFSET(マスタ非採用削除!B$4,統合マスタ!$A92,0)="","",OFFSET(マスタ非採用削除!B$4,統合マスタ!$A92,0))</f>
        <v>ｱﾘﾋ010</v>
      </c>
      <c r="P92" s="27" t="str">
        <f ca="1">IF(OFFSET(マスタ非採用削除!C$4,統合マスタ!$A92,0)="","",OFFSET(マスタ非採用削除!C$4,統合マスタ!$A92,0))</f>
        <v>アリピプラゾール散１％「ニプロ」</v>
      </c>
      <c r="Q92" s="53" t="str">
        <f ca="1">IF(OFFSET(マスタ非採用削除!D$4,統合マスタ!$A92,0)="","",OFFSET(マスタ非採用削除!D$4,統合マスタ!$A92,0))</f>
        <v/>
      </c>
      <c r="R92" s="27">
        <f ca="1">IF(OR(A92="非採用",A92="処置薬",A92="非採用特別"),0,IF(OFFSET(マスタ非採用削除!E$4,統合マスタ!$A92,0)="","",OFFSET(マスタ非採用削除!E$4,統合マスタ!$A92,0)))</f>
        <v>1</v>
      </c>
      <c r="S92" s="53" t="str">
        <f ca="1">IF(OFFSET(マスタ非採用削除!F$4,統合マスタ!$A92,0)="","",OFFSET(マスタ非採用削除!F$4,統合マスタ!$A92,0))</f>
        <v/>
      </c>
      <c r="T92" s="27">
        <f ca="1">IF(OFFSET(マスタ非採用削除!G$4,統合マスタ!$A92,0)="","",OFFSET(マスタ非採用削除!G$4,統合マスタ!$A92,0))</f>
        <v>18.600000000000001</v>
      </c>
      <c r="U92" s="53" t="str">
        <f ca="1">IF(OFFSET(マスタ非採用削除!H$4,統合マスタ!$A92,0)="","",OFFSET(マスタ非採用削除!H$4,統合マスタ!$A92,0))</f>
        <v>ｱﾘﾋﾟﾌﾟﾗｿﾞ-ﾙｻﾝ1%ﾆﾌﾟﾛ</v>
      </c>
      <c r="V92" s="27">
        <f ca="1">IF(OFFSET(マスタ非採用削除!I$4,統合マスタ!$A92,0)="","",OFFSET(マスタ非採用削除!I$4,統合マスタ!$A92,0))</f>
        <v>3</v>
      </c>
      <c r="W92" s="27" t="str">
        <f ca="1">IF(OFFSET(マスタ非採用削除!J$4,統合マスタ!$A92,0)="","",OFFSET(マスタ非採用削除!J$4,統合マスタ!$A92,0))</f>
        <v>散</v>
      </c>
      <c r="X92" s="27">
        <f ca="1">IF(OFFSET(マスタ非採用削除!K$4,統合マスタ!$A92,0)="","",OFFSET(マスタ非採用削除!K$4,統合マスタ!$A92,0))</f>
        <v>2</v>
      </c>
      <c r="Y92" s="53" t="str">
        <f ca="1">IF(OFFSET(マスタ非採用削除!L$4,統合マスタ!$A92,0)="","",OFFSET(マスタ非採用削除!L$4,統合マスタ!$A92,0))</f>
        <v/>
      </c>
      <c r="Z92" s="27">
        <f ca="1">IF(OFFSET(マスタ非採用削除!M$4,統合マスタ!$A92,0)="","",OFFSET(マスタ非採用削除!M$4,統合マスタ!$A92,0))</f>
        <v>2</v>
      </c>
      <c r="AA92" s="27" t="str">
        <f t="shared" si="3"/>
        <v/>
      </c>
      <c r="AB92" s="27" t="str">
        <f ca="1">IF(A92="非採用特別","非採用特別",IF(R92=2,"臨時",
IF(COUNTIF(分類!$H$8:$H$15, 統合マスタ!V92)&gt;0, 分類!$G$7,
IF(COUNTIF(分類!$K$8:$K$15, 統合マスタ!V92)&gt;0, 分類!$J$7,
IF(COUNTIF(分類!$N$8:$N$15, 統合マスタ!V92)&gt;0, 分類!$M$7,
IF(COUNTIF(分類!$Q$8:$Q$15, 統合マスタ!V92)&gt;0, 分類!$P$7,
"無し"))))))</f>
        <v>散剤</v>
      </c>
      <c r="AC92" s="27">
        <f t="shared" ca="1" si="4"/>
        <v>200088</v>
      </c>
      <c r="AD92" s="27" cm="1">
        <f t="array" aca="1" ref="AD92" ca="1">IF(A92="非採用","非採用",OFFSET(
   INDIRECT("'" &amp; AB92 &amp; "'!A4"),
   MATCH(B92, INDIRECT("'" &amp; AB92 &amp; "'!C5:C1000"), 0),
   MATCH("合計", INDIRECT("'" &amp; AB92 &amp; "'!4:4"), 0) - 1
))</f>
        <v>0</v>
      </c>
    </row>
    <row r="93" spans="1:30">
      <c r="A93" s="40">
        <f>元データ!P90</f>
        <v>48</v>
      </c>
      <c r="B93" s="27">
        <f t="shared" si="5"/>
        <v>89</v>
      </c>
      <c r="C93" s="27" t="str">
        <f>DBCS(元データ!A90)</f>
        <v>アリピプラゾール錠１ｍｇ「サワイ」</v>
      </c>
      <c r="D93" s="53" t="str">
        <f>元データ!B90</f>
        <v>メディセオ</v>
      </c>
      <c r="E93" s="27" t="str">
        <f>DBCS(元データ!C90)</f>
        <v>ＰＴＰ</v>
      </c>
      <c r="F93" s="27" t="str">
        <f>DBCS(元データ!D90)</f>
        <v>１００Ｔ</v>
      </c>
      <c r="G93" s="27" t="str">
        <f>元データ!E90</f>
        <v>沢井製薬</v>
      </c>
      <c r="H93" s="27">
        <f>元データ!F90</f>
        <v>6.1</v>
      </c>
      <c r="I93" s="27">
        <f>元データ!G90</f>
        <v>610</v>
      </c>
      <c r="J93" s="27">
        <f>元データ!H90</f>
        <v>100</v>
      </c>
      <c r="K93" s="27" t="str">
        <f>元データ!I90</f>
        <v>錠</v>
      </c>
      <c r="L93" s="27">
        <f>元データ!J90</f>
        <v>545</v>
      </c>
      <c r="M93" s="27">
        <f>元データ!K90</f>
        <v>5.45</v>
      </c>
      <c r="N93" s="53" t="str">
        <f ca="1">IF(OFFSET(マスタ非採用削除!A$4,統合マスタ!$A93,0)="","",OFFSET(マスタ非採用削除!A$4,統合マスタ!$A93,0))</f>
        <v>ｱﾘﾋ011</v>
      </c>
      <c r="O93" s="53" t="str">
        <f ca="1">IF(OFFSET(マスタ非採用削除!B$4,統合マスタ!$A93,0)="","",OFFSET(マスタ非採用削除!B$4,統合マスタ!$A93,0))</f>
        <v>ｱﾘﾋ011</v>
      </c>
      <c r="P93" s="27" t="str">
        <f ca="1">IF(OFFSET(マスタ非採用削除!C$4,統合マスタ!$A93,0)="","",OFFSET(マスタ非採用削除!C$4,統合マスタ!$A93,0))</f>
        <v>アリピプラゾール錠１ｍｇ「サワイ」</v>
      </c>
      <c r="Q93" s="53" t="str">
        <f ca="1">IF(OFFSET(マスタ非採用削除!D$4,統合マスタ!$A93,0)="","",OFFSET(マスタ非採用削除!D$4,統合マスタ!$A93,0))</f>
        <v/>
      </c>
      <c r="R93" s="27">
        <f ca="1">IF(OR(A93="非採用",A93="処置薬",A93="非採用特別"),0,IF(OFFSET(マスタ非採用削除!E$4,統合マスタ!$A93,0)="","",OFFSET(マスタ非採用削除!E$4,統合マスタ!$A93,0)))</f>
        <v>1</v>
      </c>
      <c r="S93" s="53" t="str">
        <f ca="1">IF(OFFSET(マスタ非採用削除!F$4,統合マスタ!$A93,0)="","",OFFSET(マスタ非採用削除!F$4,統合マスタ!$A93,0))</f>
        <v/>
      </c>
      <c r="T93" s="27">
        <f ca="1">IF(OFFSET(マスタ非採用削除!G$4,統合マスタ!$A93,0)="","",OFFSET(マスタ非採用削除!G$4,統合マスタ!$A93,0))</f>
        <v>6.1</v>
      </c>
      <c r="U93" s="53" t="str">
        <f ca="1">IF(OFFSET(マスタ非採用削除!H$4,統合マスタ!$A93,0)="","",OFFSET(マスタ非採用削除!H$4,統合マスタ!$A93,0))</f>
        <v>ｱﾘﾋﾟﾌﾟﾗｿﾞ-ﾙｼﾞﾖｳ1MGｻﾜｲ</v>
      </c>
      <c r="V93" s="27">
        <f ca="1">IF(OFFSET(マスタ非採用削除!I$4,統合マスタ!$A93,0)="","",OFFSET(マスタ非採用削除!I$4,統合マスタ!$A93,0))</f>
        <v>1</v>
      </c>
      <c r="W93" s="27" t="str">
        <f ca="1">IF(OFFSET(マスタ非採用削除!J$4,統合マスタ!$A93,0)="","",OFFSET(マスタ非採用削除!J$4,統合マスタ!$A93,0))</f>
        <v>錠剤</v>
      </c>
      <c r="X93" s="27">
        <f ca="1">IF(OFFSET(マスタ非採用削除!K$4,統合マスタ!$A93,0)="","",OFFSET(マスタ非採用削除!K$4,統合マスタ!$A93,0))</f>
        <v>2</v>
      </c>
      <c r="Y93" s="53" t="str">
        <f ca="1">IF(OFFSET(マスタ非採用削除!L$4,統合マスタ!$A93,0)="","",OFFSET(マスタ非採用削除!L$4,統合マスタ!$A93,0))</f>
        <v/>
      </c>
      <c r="Z93" s="27">
        <f ca="1">IF(OFFSET(マスタ非採用削除!M$4,統合マスタ!$A93,0)="","",OFFSET(マスタ非採用削除!M$4,統合マスタ!$A93,0))</f>
        <v>26</v>
      </c>
      <c r="AA93" s="27" t="str">
        <f t="shared" si="3"/>
        <v/>
      </c>
      <c r="AB93" s="27" t="str">
        <f ca="1">IF(A93="非採用特別","非採用特別",IF(R93=2,"臨時",
IF(COUNTIF(分類!$H$8:$H$15, 統合マスタ!V93)&gt;0, 分類!$G$7,
IF(COUNTIF(分類!$K$8:$K$15, 統合マスタ!V93)&gt;0, 分類!$J$7,
IF(COUNTIF(分類!$N$8:$N$15, 統合マスタ!V93)&gt;0, 分類!$M$7,
IF(COUNTIF(分類!$Q$8:$Q$15, 統合マスタ!V93)&gt;0, 分類!$P$7,
"無し"))))))</f>
        <v>錠剤</v>
      </c>
      <c r="AC93" s="27">
        <f t="shared" ca="1" si="4"/>
        <v>200089</v>
      </c>
      <c r="AD93" s="27" cm="1">
        <f t="array" aca="1" ref="AD93" ca="1">IF(A93="非採用","非採用",OFFSET(
   INDIRECT("'" &amp; AB93 &amp; "'!A4"),
   MATCH(B93, INDIRECT("'" &amp; AB93 &amp; "'!C5:C1000"), 0),
   MATCH("合計", INDIRECT("'" &amp; AB93 &amp; "'!4:4"), 0) - 1
))</f>
        <v>0</v>
      </c>
    </row>
    <row r="94" spans="1:30">
      <c r="A94" s="40">
        <f>元データ!P91</f>
        <v>49</v>
      </c>
      <c r="B94" s="27">
        <f t="shared" si="5"/>
        <v>90</v>
      </c>
      <c r="C94" s="27" t="str">
        <f>DBCS(元データ!A91)</f>
        <v>アルダクトンＡ錠２５ｍｇ</v>
      </c>
      <c r="D94" s="53" t="str">
        <f>元データ!B91</f>
        <v>アルフレッサ</v>
      </c>
      <c r="E94" s="27" t="str">
        <f>DBCS(元データ!C91)</f>
        <v>バラ</v>
      </c>
      <c r="F94" s="27" t="str">
        <f>DBCS(元データ!D91)</f>
        <v>１００Ｔ</v>
      </c>
      <c r="G94" s="27" t="str">
        <f>元データ!E91</f>
        <v>ファイザー</v>
      </c>
      <c r="H94" s="27">
        <f>元データ!F91</f>
        <v>13.1</v>
      </c>
      <c r="I94" s="27">
        <f>元データ!G91</f>
        <v>1310</v>
      </c>
      <c r="J94" s="27">
        <f>元データ!H91</f>
        <v>100</v>
      </c>
      <c r="K94" s="27" t="str">
        <f>元データ!I91</f>
        <v>錠</v>
      </c>
      <c r="L94" s="27">
        <f>元データ!J91</f>
        <v>1137</v>
      </c>
      <c r="M94" s="27">
        <f>元データ!K91</f>
        <v>11.37</v>
      </c>
      <c r="N94" s="53" t="str">
        <f ca="1">IF(OFFSET(マスタ非採用削除!A$4,統合マスタ!$A94,0)="","",OFFSET(マスタ非採用削除!A$4,統合マスタ!$A94,0))</f>
        <v>ｱﾙﾀ001</v>
      </c>
      <c r="O94" s="53" t="str">
        <f ca="1">IF(OFFSET(マスタ非採用削除!B$4,統合マスタ!$A94,0)="","",OFFSET(マスタ非採用削除!B$4,統合マスタ!$A94,0))</f>
        <v>ｱﾙﾀ001</v>
      </c>
      <c r="P94" s="27" t="str">
        <f ca="1">IF(OFFSET(マスタ非採用削除!C$4,統合マスタ!$A94,0)="","",OFFSET(マスタ非採用削除!C$4,統合マスタ!$A94,0))</f>
        <v>アルダクトンＡ錠２５ｍｇ</v>
      </c>
      <c r="Q94" s="53" t="str">
        <f ca="1">IF(OFFSET(マスタ非採用削除!D$4,統合マスタ!$A94,0)="","",OFFSET(マスタ非採用削除!D$4,統合マスタ!$A94,0))</f>
        <v>ｱﾙﾀﾞ</v>
      </c>
      <c r="R94" s="27">
        <f ca="1">IF(OR(A94="非採用",A94="処置薬",A94="非採用特別"),0,IF(OFFSET(マスタ非採用削除!E$4,統合マスタ!$A94,0)="","",OFFSET(マスタ非採用削除!E$4,統合マスタ!$A94,0)))</f>
        <v>1</v>
      </c>
      <c r="S94" s="53" t="str">
        <f ca="1">IF(OFFSET(マスタ非採用削除!F$4,統合マスタ!$A94,0)="","",OFFSET(マスタ非採用削除!F$4,統合マスタ!$A94,0))</f>
        <v/>
      </c>
      <c r="T94" s="27">
        <f ca="1">IF(OFFSET(マスタ非採用削除!G$4,統合マスタ!$A94,0)="","",OFFSET(マスタ非採用削除!G$4,統合マスタ!$A94,0))</f>
        <v>13.1</v>
      </c>
      <c r="U94" s="53" t="str">
        <f ca="1">IF(OFFSET(マスタ非採用削除!H$4,統合マスタ!$A94,0)="","",OFFSET(マスタ非採用削除!H$4,統合マスタ!$A94,0))</f>
        <v>ｱﾙﾀﾞｸﾄﾝAｼﾞｮｳ25mg</v>
      </c>
      <c r="V94" s="27">
        <f ca="1">IF(OFFSET(マスタ非採用削除!I$4,統合マスタ!$A94,0)="","",OFFSET(マスタ非採用削除!I$4,統合マスタ!$A94,0))</f>
        <v>1</v>
      </c>
      <c r="W94" s="27" t="str">
        <f ca="1">IF(OFFSET(マスタ非採用削除!J$4,統合マスタ!$A94,0)="","",OFFSET(マスタ非採用削除!J$4,統合マスタ!$A94,0))</f>
        <v>錠剤</v>
      </c>
      <c r="X94" s="27">
        <f ca="1">IF(OFFSET(マスタ非採用削除!K$4,統合マスタ!$A94,0)="","",OFFSET(マスタ非採用削除!K$4,統合マスタ!$A94,0))</f>
        <v>0</v>
      </c>
      <c r="Y94" s="53" t="str">
        <f ca="1">IF(OFFSET(マスタ非採用削除!L$4,統合マスタ!$A94,0)="","",OFFSET(マスタ非採用削除!L$4,統合マスタ!$A94,0))</f>
        <v/>
      </c>
      <c r="Z94" s="27">
        <f ca="1">IF(OFFSET(マスタ非採用削除!M$4,統合マスタ!$A94,0)="","",OFFSET(マスタ非採用削除!M$4,統合マスタ!$A94,0))</f>
        <v>25</v>
      </c>
      <c r="AA94" s="27" t="str">
        <f t="shared" si="3"/>
        <v/>
      </c>
      <c r="AB94" s="27" t="str">
        <f ca="1">IF(A94="非採用特別","非採用特別",IF(R94=2,"臨時",
IF(COUNTIF(分類!$H$8:$H$15, 統合マスタ!V94)&gt;0, 分類!$G$7,
IF(COUNTIF(分類!$K$8:$K$15, 統合マスタ!V94)&gt;0, 分類!$J$7,
IF(COUNTIF(分類!$N$8:$N$15, 統合マスタ!V94)&gt;0, 分類!$M$7,
IF(COUNTIF(分類!$Q$8:$Q$15, 統合マスタ!V94)&gt;0, 分類!$P$7,
"無し"))))))</f>
        <v>錠剤</v>
      </c>
      <c r="AC94" s="27">
        <f t="shared" ca="1" si="4"/>
        <v>90</v>
      </c>
      <c r="AD94" s="27" cm="1">
        <f t="array" aca="1" ref="AD94" ca="1">IF(A94="非採用","非採用",OFFSET(
   INDIRECT("'" &amp; AB94 &amp; "'!A4"),
   MATCH(B94, INDIRECT("'" &amp; AB94 &amp; "'!C5:C1000"), 0),
   MATCH("合計", INDIRECT("'" &amp; AB94 &amp; "'!4:4"), 0) - 1
))</f>
        <v>0</v>
      </c>
    </row>
    <row r="95" spans="1:30">
      <c r="A95" s="40">
        <f>元データ!P92</f>
        <v>51</v>
      </c>
      <c r="B95" s="27">
        <f t="shared" si="5"/>
        <v>91</v>
      </c>
      <c r="C95" s="27" t="str">
        <f>DBCS(元データ!A92)</f>
        <v>アルファカルシドールカプセル０．５μｇ「フソー」</v>
      </c>
      <c r="D95" s="53" t="str">
        <f>元データ!B92</f>
        <v>アルフレッサ</v>
      </c>
      <c r="E95" s="27" t="str">
        <f>DBCS(元データ!C92)</f>
        <v>ＰＴＰ</v>
      </c>
      <c r="F95" s="27" t="str">
        <f>DBCS(元データ!D92)</f>
        <v>５００Ｐ</v>
      </c>
      <c r="G95" s="27" t="str">
        <f>元データ!E92</f>
        <v>沢井製薬</v>
      </c>
      <c r="H95" s="27">
        <f>元データ!F92</f>
        <v>6.1</v>
      </c>
      <c r="I95" s="27">
        <f>元データ!G92</f>
        <v>3050</v>
      </c>
      <c r="J95" s="27">
        <f>元データ!H92</f>
        <v>500.00000000000006</v>
      </c>
      <c r="K95" s="27" t="str">
        <f>元データ!I92</f>
        <v>cap</v>
      </c>
      <c r="L95" s="27">
        <f>元データ!J92</f>
        <v>2684</v>
      </c>
      <c r="M95" s="27">
        <f>元データ!K92</f>
        <v>5.3679999999999994</v>
      </c>
      <c r="N95" s="53" t="str">
        <f ca="1">IF(OFFSET(マスタ非採用削除!A$4,統合マスタ!$A95,0)="","",OFFSET(マスタ非採用削除!A$4,統合マスタ!$A95,0))</f>
        <v>ｱﾙﾌ003</v>
      </c>
      <c r="O95" s="53" t="str">
        <f ca="1">IF(OFFSET(マスタ非採用削除!B$4,統合マスタ!$A95,0)="","",OFFSET(マスタ非採用削除!B$4,統合マスタ!$A95,0))</f>
        <v>ｱﾙﾌ003</v>
      </c>
      <c r="P95" s="27" t="str">
        <f ca="1">IF(OFFSET(マスタ非採用削除!C$4,統合マスタ!$A95,0)="","",OFFSET(マスタ非採用削除!C$4,統合マスタ!$A95,0))</f>
        <v>アルファカルシドールカプセル０．５μｇ「フソー」</v>
      </c>
      <c r="Q95" s="53" t="str">
        <f ca="1">IF(OFFSET(マスタ非採用削除!D$4,統合マスタ!$A95,0)="","",OFFSET(マスタ非採用削除!D$4,統合マスタ!$A95,0))</f>
        <v/>
      </c>
      <c r="R95" s="27">
        <f ca="1">IF(OR(A95="非採用",A95="処置薬",A95="非採用特別"),0,IF(OFFSET(マスタ非採用削除!E$4,統合マスタ!$A95,0)="","",OFFSET(マスタ非採用削除!E$4,統合マスタ!$A95,0)))</f>
        <v>1</v>
      </c>
      <c r="S95" s="53" t="str">
        <f ca="1">IF(OFFSET(マスタ非採用削除!F$4,統合マスタ!$A95,0)="","",OFFSET(マスタ非採用削除!F$4,統合マスタ!$A95,0))</f>
        <v/>
      </c>
      <c r="T95" s="27">
        <f ca="1">IF(OFFSET(マスタ非採用削除!G$4,統合マスタ!$A95,0)="","",OFFSET(マスタ非採用削除!G$4,統合マスタ!$A95,0))</f>
        <v>6.1</v>
      </c>
      <c r="U95" s="53" t="str">
        <f ca="1">IF(OFFSET(マスタ非採用削除!H$4,統合マスタ!$A95,0)="","",OFFSET(マスタ非採用削除!H$4,統合マスタ!$A95,0))</f>
        <v>ｱﾙﾌｱｶﾙｼﾄﾞ-ﾙｶﾌﾟｾﾙ0.5ﾏｲｸﾛGﾌｿ-</v>
      </c>
      <c r="V95" s="27">
        <f ca="1">IF(OFFSET(マスタ非採用削除!I$4,統合マスタ!$A95,0)="","",OFFSET(マスタ非採用削除!I$4,統合マスタ!$A95,0))</f>
        <v>2</v>
      </c>
      <c r="W95" s="27" t="str">
        <f ca="1">IF(OFFSET(マスタ非採用削除!J$4,統合マスタ!$A95,0)="","",OFFSET(マスタ非採用削除!J$4,統合マスタ!$A95,0))</f>
        <v>カプセル</v>
      </c>
      <c r="X95" s="27">
        <f ca="1">IF(OFFSET(マスタ非採用削除!K$4,統合マスタ!$A95,0)="","",OFFSET(マスタ非採用削除!K$4,統合マスタ!$A95,0))</f>
        <v>2</v>
      </c>
      <c r="Y95" s="53" t="str">
        <f ca="1">IF(OFFSET(マスタ非採用削除!L$4,統合マスタ!$A95,0)="","",OFFSET(マスタ非採用削除!L$4,統合マスタ!$A95,0))</f>
        <v/>
      </c>
      <c r="Z95" s="27">
        <f ca="1">IF(OFFSET(マスタ非採用削除!M$4,統合マスタ!$A95,0)="","",OFFSET(マスタ非採用削除!M$4,統合マスタ!$A95,0))</f>
        <v>2</v>
      </c>
      <c r="AA95" s="27" t="str">
        <f t="shared" si="3"/>
        <v/>
      </c>
      <c r="AB95" s="27" t="str">
        <f ca="1">IF(A95="非採用特別","非採用特別",IF(R95=2,"臨時",
IF(COUNTIF(分類!$H$8:$H$15, 統合マスタ!V95)&gt;0, 分類!$G$7,
IF(COUNTIF(分類!$K$8:$K$15, 統合マスタ!V95)&gt;0, 分類!$J$7,
IF(COUNTIF(分類!$N$8:$N$15, 統合マスタ!V95)&gt;0, 分類!$M$7,
IF(COUNTIF(分類!$Q$8:$Q$15, 統合マスタ!V95)&gt;0, 分類!$P$7,
"無し"))))))</f>
        <v>無し</v>
      </c>
      <c r="AC95" s="27">
        <f t="shared" ca="1" si="4"/>
        <v>200091</v>
      </c>
      <c r="AD95" s="27" t="e" cm="1">
        <f t="array" aca="1" ref="AD95" ca="1">IF(A95="非採用","非採用",OFFSET(
   INDIRECT("'" &amp; AB95 &amp; "'!A4"),
   MATCH(B95, INDIRECT("'" &amp; AB95 &amp; "'!C5:C1000"), 0),
   MATCH("合計", INDIRECT("'" &amp; AB95 &amp; "'!4:4"), 0) - 1
))</f>
        <v>#REF!</v>
      </c>
    </row>
    <row r="96" spans="1:30">
      <c r="A96" s="40">
        <f>元データ!P93</f>
        <v>50</v>
      </c>
      <c r="B96" s="27">
        <f t="shared" si="5"/>
        <v>92</v>
      </c>
      <c r="C96" s="27" t="str">
        <f>DBCS(元データ!A93)</f>
        <v>アルブミナー２５％静注１２．５ｇ／５０ｍｌ</v>
      </c>
      <c r="D96" s="53" t="str">
        <f>元データ!B93</f>
        <v>アルフレッサ</v>
      </c>
      <c r="E96" s="27" t="str">
        <f>DBCS(元データ!C93)</f>
        <v/>
      </c>
      <c r="F96" s="27" t="str">
        <f>DBCS(元データ!D93)</f>
        <v>５０ｍｌｘ１Ｖ</v>
      </c>
      <c r="G96" s="27" t="str">
        <f>元データ!E93</f>
        <v>CSLベーリング</v>
      </c>
      <c r="H96" s="27">
        <f>元データ!F93</f>
        <v>4436</v>
      </c>
      <c r="I96" s="27">
        <f>元データ!G93</f>
        <v>4436</v>
      </c>
      <c r="J96" s="27">
        <f>元データ!H93</f>
        <v>1</v>
      </c>
      <c r="K96" s="27" t="str">
        <f>元データ!I93</f>
        <v>V</v>
      </c>
      <c r="L96" s="27">
        <f>元データ!J93</f>
        <v>3960</v>
      </c>
      <c r="M96" s="27">
        <f>元データ!K93</f>
        <v>3960</v>
      </c>
      <c r="N96" s="53" t="str">
        <f ca="1">IF(OFFSET(マスタ非採用削除!A$4,統合マスタ!$A96,0)="","",OFFSET(マスタ非採用削除!A$4,統合マスタ!$A96,0))</f>
        <v>ｱﾙﾌ002</v>
      </c>
      <c r="O96" s="53" t="str">
        <f ca="1">IF(OFFSET(マスタ非採用削除!B$4,統合マスタ!$A96,0)="","",OFFSET(マスタ非採用削除!B$4,統合マスタ!$A96,0))</f>
        <v>ｱﾙﾌ002</v>
      </c>
      <c r="P96" s="27" t="str">
        <f ca="1">IF(OFFSET(マスタ非採用削除!C$4,統合マスタ!$A96,0)="","",OFFSET(マスタ非採用削除!C$4,統合マスタ!$A96,0))</f>
        <v>アルブミナー２５％静注１２．５ｇ／５０ｍＬ</v>
      </c>
      <c r="Q96" s="53" t="str">
        <f ca="1">IF(OFFSET(マスタ非採用削除!D$4,統合マスタ!$A96,0)="","",OFFSET(マスタ非採用削除!D$4,統合マスタ!$A96,0))</f>
        <v>ｱﾙﾌﾞ</v>
      </c>
      <c r="R96" s="27">
        <f ca="1">IF(OR(A96="非採用",A96="処置薬",A96="非採用特別"),0,IF(OFFSET(マスタ非採用削除!E$4,統合マスタ!$A96,0)="","",OFFSET(マスタ非採用削除!E$4,統合マスタ!$A96,0)))</f>
        <v>1</v>
      </c>
      <c r="S96" s="53" t="str">
        <f ca="1">IF(OFFSET(マスタ非採用削除!F$4,統合マスタ!$A96,0)="","",OFFSET(マスタ非採用削除!F$4,統合マスタ!$A96,0))</f>
        <v/>
      </c>
      <c r="T96" s="27">
        <f ca="1">IF(OFFSET(マスタ非採用削除!G$4,統合マスタ!$A96,0)="","",OFFSET(マスタ非採用削除!G$4,統合マスタ!$A96,0))</f>
        <v>4436</v>
      </c>
      <c r="U96" s="53" t="str">
        <f ca="1">IF(OFFSET(マスタ非採用削除!H$4,統合マスタ!$A96,0)="","",OFFSET(マスタ非採用削除!H$4,統合マスタ!$A96,0))</f>
        <v>ｱﾙﾌﾞﾐﾅｰ25%ｼﾞｮｳﾁｭｳ12.5g/50mL</v>
      </c>
      <c r="V96" s="27">
        <f ca="1">IF(OFFSET(マスタ非採用削除!I$4,統合マスタ!$A96,0)="","",OFFSET(マスタ非採用削除!I$4,統合マスタ!$A96,0))</f>
        <v>25</v>
      </c>
      <c r="W96" s="27" t="str">
        <f ca="1">IF(OFFSET(マスタ非採用削除!J$4,統合マスタ!$A96,0)="","",OFFSET(マスタ非採用削除!J$4,統合マスタ!$A96,0))</f>
        <v>注射剤</v>
      </c>
      <c r="X96" s="27">
        <f ca="1">IF(OFFSET(マスタ非採用削除!K$4,統合マスタ!$A96,0)="","",OFFSET(マスタ非採用削除!K$4,統合マスタ!$A96,0))</f>
        <v>0</v>
      </c>
      <c r="Y96" s="53" t="str">
        <f ca="1">IF(OFFSET(マスタ非採用削除!L$4,統合マスタ!$A96,0)="","",OFFSET(マスタ非採用削除!L$4,統合マスタ!$A96,0))</f>
        <v/>
      </c>
      <c r="Z96" s="27">
        <f ca="1">IF(OFFSET(マスタ非採用削除!M$4,統合マスタ!$A96,0)="","",OFFSET(マスタ非採用削除!M$4,統合マスタ!$A96,0))</f>
        <v>6</v>
      </c>
      <c r="AA96" s="27" t="str">
        <f t="shared" si="3"/>
        <v/>
      </c>
      <c r="AB96" s="27" t="str">
        <f ca="1">IF(A96="非採用特別","非採用特別",IF(R96=2,"臨時",
IF(COUNTIF(分類!$H$8:$H$15, 統合マスタ!V96)&gt;0, 分類!$G$7,
IF(COUNTIF(分類!$K$8:$K$15, 統合マスタ!V96)&gt;0, 分類!$J$7,
IF(COUNTIF(分類!$N$8:$N$15, 統合マスタ!V96)&gt;0, 分類!$M$7,
IF(COUNTIF(分類!$Q$8:$Q$15, 統合マスタ!V96)&gt;0, 分類!$P$7,
"無し"))))))</f>
        <v>注射</v>
      </c>
      <c r="AC96" s="27">
        <f t="shared" ca="1" si="4"/>
        <v>92</v>
      </c>
      <c r="AD96" s="27" cm="1">
        <f t="array" aca="1" ref="AD96" ca="1">IF(A96="非採用","非採用",OFFSET(
   INDIRECT("'" &amp; AB96 &amp; "'!A4"),
   MATCH(B96, INDIRECT("'" &amp; AB96 &amp; "'!C5:C1000"), 0),
   MATCH("合計", INDIRECT("'" &amp; AB96 &amp; "'!4:4"), 0) - 1
))</f>
        <v>0</v>
      </c>
    </row>
    <row r="97" spans="1:30">
      <c r="A97" s="40" t="str">
        <f>元データ!P94</f>
        <v>非採用</v>
      </c>
      <c r="B97" s="27">
        <f t="shared" si="5"/>
        <v>93</v>
      </c>
      <c r="C97" s="27" t="str">
        <f>DBCS(元データ!A94)</f>
        <v>アルメタ軟膏</v>
      </c>
      <c r="D97" s="53" t="str">
        <f>元データ!B94</f>
        <v/>
      </c>
      <c r="E97" s="27" t="str">
        <f>DBCS(元データ!C94)</f>
        <v/>
      </c>
      <c r="F97" s="27" t="str">
        <f>DBCS(元データ!D94)</f>
        <v>５ｇｘ１０</v>
      </c>
      <c r="G97" s="27" t="str">
        <f>元データ!E94</f>
        <v>塩野義製薬</v>
      </c>
      <c r="H97" s="27">
        <f>元データ!F94</f>
        <v>20.6</v>
      </c>
      <c r="I97" s="27">
        <f>元データ!G94</f>
        <v>1030</v>
      </c>
      <c r="J97" s="27">
        <f>元データ!H94</f>
        <v>50</v>
      </c>
      <c r="K97" s="27" t="str">
        <f>元データ!I94</f>
        <v>ｇ</v>
      </c>
      <c r="L97" s="27">
        <f>元データ!J94</f>
        <v>917</v>
      </c>
      <c r="M97" s="27">
        <f>元データ!K94</f>
        <v>18.34</v>
      </c>
      <c r="N97" s="53" t="e">
        <f ca="1">IF(OFFSET(マスタ非採用削除!A$4,統合マスタ!$A97,0)="","",OFFSET(マスタ非採用削除!A$4,統合マスタ!$A97,0))</f>
        <v>#VALUE!</v>
      </c>
      <c r="O97" s="53" t="e">
        <f ca="1">IF(OFFSET(マスタ非採用削除!B$4,統合マスタ!$A97,0)="","",OFFSET(マスタ非採用削除!B$4,統合マスタ!$A97,0))</f>
        <v>#VALUE!</v>
      </c>
      <c r="P97" s="27" t="e">
        <f ca="1">IF(OFFSET(マスタ非採用削除!C$4,統合マスタ!$A97,0)="","",OFFSET(マスタ非採用削除!C$4,統合マスタ!$A97,0))</f>
        <v>#VALUE!</v>
      </c>
      <c r="Q97" s="53" t="e">
        <f ca="1">IF(OFFSET(マスタ非採用削除!D$4,統合マスタ!$A97,0)="","",OFFSET(マスタ非採用削除!D$4,統合マスタ!$A97,0))</f>
        <v>#VALUE!</v>
      </c>
      <c r="R97" s="27">
        <f ca="1">IF(OR(A97="非採用",A97="処置薬",A97="非採用特別"),0,IF(OFFSET(マスタ非採用削除!E$4,統合マスタ!$A97,0)="","",OFFSET(マスタ非採用削除!E$4,統合マスタ!$A97,0)))</f>
        <v>0</v>
      </c>
      <c r="S97" s="53" t="e">
        <f ca="1">IF(OFFSET(マスタ非採用削除!F$4,統合マスタ!$A97,0)="","",OFFSET(マスタ非採用削除!F$4,統合マスタ!$A97,0))</f>
        <v>#VALUE!</v>
      </c>
      <c r="T97" s="27" t="e">
        <f ca="1">IF(OFFSET(マスタ非採用削除!G$4,統合マスタ!$A97,0)="","",OFFSET(マスタ非採用削除!G$4,統合マスタ!$A97,0))</f>
        <v>#VALUE!</v>
      </c>
      <c r="U97" s="53" t="e">
        <f ca="1">IF(OFFSET(マスタ非採用削除!H$4,統合マスタ!$A97,0)="","",OFFSET(マスタ非採用削除!H$4,統合マスタ!$A97,0))</f>
        <v>#VALUE!</v>
      </c>
      <c r="V97" s="27" t="e">
        <f ca="1">IF(OFFSET(マスタ非採用削除!I$4,統合マスタ!$A97,0)="","",OFFSET(マスタ非採用削除!I$4,統合マスタ!$A97,0))</f>
        <v>#VALUE!</v>
      </c>
      <c r="W97" s="27" t="e">
        <f ca="1">IF(OFFSET(マスタ非採用削除!J$4,統合マスタ!$A97,0)="","",OFFSET(マスタ非採用削除!J$4,統合マスタ!$A97,0))</f>
        <v>#VALUE!</v>
      </c>
      <c r="X97" s="27" t="e">
        <f ca="1">IF(OFFSET(マスタ非採用削除!K$4,統合マスタ!$A97,0)="","",OFFSET(マスタ非採用削除!K$4,統合マスタ!$A97,0))</f>
        <v>#VALUE!</v>
      </c>
      <c r="Y97" s="53" t="e">
        <f ca="1">IF(OFFSET(マスタ非採用削除!L$4,統合マスタ!$A97,0)="","",OFFSET(マスタ非採用削除!L$4,統合マスタ!$A97,0))</f>
        <v>#VALUE!</v>
      </c>
      <c r="Z97" s="27" t="e">
        <f ca="1">IF(OFFSET(マスタ非採用削除!M$4,統合マスタ!$A97,0)="","",OFFSET(マスタ非採用削除!M$4,統合マスタ!$A97,0))</f>
        <v>#VALUE!</v>
      </c>
      <c r="AA97" s="27" t="str">
        <f t="shared" si="3"/>
        <v>非採用</v>
      </c>
      <c r="AB97" s="27" t="str">
        <f ca="1">IF(A97="非採用特別","非採用特別",IF(R97=2,"臨時",
IF(COUNTIF(分類!$H$8:$H$15, 統合マスタ!V97)&gt;0, 分類!$G$7,
IF(COUNTIF(分類!$K$8:$K$15, 統合マスタ!V97)&gt;0, 分類!$J$7,
IF(COUNTIF(分類!$N$8:$N$15, 統合マスタ!V97)&gt;0, 分類!$M$7,
IF(COUNTIF(分類!$Q$8:$Q$15, 統合マスタ!V97)&gt;0, 分類!$P$7,
"無し"))))))</f>
        <v>無し</v>
      </c>
      <c r="AC97" s="27" t="e">
        <f t="shared" ca="1" si="4"/>
        <v>#VALUE!</v>
      </c>
      <c r="AD97" s="27" t="str" cm="1">
        <f t="array" aca="1" ref="AD97" ca="1">IF(A97="非採用","非採用",OFFSET(
   INDIRECT("'" &amp; AB97 &amp; "'!A4"),
   MATCH(B97, INDIRECT("'" &amp; AB97 &amp; "'!C5:C1000"), 0),
   MATCH("合計", INDIRECT("'" &amp; AB97 &amp; "'!4:4"), 0) - 1
))</f>
        <v>非採用</v>
      </c>
    </row>
    <row r="98" spans="1:30">
      <c r="A98" s="40" t="str">
        <f>元データ!P95</f>
        <v>非採用</v>
      </c>
      <c r="B98" s="27">
        <f t="shared" si="5"/>
        <v>94</v>
      </c>
      <c r="C98" s="27" t="str">
        <f>DBCS(元データ!A95)</f>
        <v>アレギサール点眼液０．１％　　　　販売中止</v>
      </c>
      <c r="D98" s="53" t="str">
        <f>元データ!B95</f>
        <v/>
      </c>
      <c r="E98" s="27" t="str">
        <f>DBCS(元データ!C95)</f>
        <v/>
      </c>
      <c r="F98" s="27" t="str">
        <f>DBCS(元データ!D95)</f>
        <v>５ｍｌｘ１０</v>
      </c>
      <c r="G98" s="27" t="str">
        <f>元データ!E95</f>
        <v>参天製薬</v>
      </c>
      <c r="H98" s="27">
        <f>元データ!F95</f>
        <v>421.8</v>
      </c>
      <c r="I98" s="27">
        <f>元データ!G95</f>
        <v>4218</v>
      </c>
      <c r="J98" s="27">
        <f>元データ!H95</f>
        <v>10</v>
      </c>
      <c r="K98" s="27" t="str">
        <f>元データ!I95</f>
        <v>本</v>
      </c>
      <c r="L98" s="27">
        <f>元データ!J95</f>
        <v>3750</v>
      </c>
      <c r="M98" s="27">
        <f>元データ!K95</f>
        <v>375</v>
      </c>
      <c r="N98" s="53" t="e">
        <f ca="1">IF(OFFSET(マスタ非採用削除!A$4,統合マスタ!$A98,0)="","",OFFSET(マスタ非採用削除!A$4,統合マスタ!$A98,0))</f>
        <v>#VALUE!</v>
      </c>
      <c r="O98" s="53" t="e">
        <f ca="1">IF(OFFSET(マスタ非採用削除!B$4,統合マスタ!$A98,0)="","",OFFSET(マスタ非採用削除!B$4,統合マスタ!$A98,0))</f>
        <v>#VALUE!</v>
      </c>
      <c r="P98" s="27" t="e">
        <f ca="1">IF(OFFSET(マスタ非採用削除!C$4,統合マスタ!$A98,0)="","",OFFSET(マスタ非採用削除!C$4,統合マスタ!$A98,0))</f>
        <v>#VALUE!</v>
      </c>
      <c r="Q98" s="53" t="e">
        <f ca="1">IF(OFFSET(マスタ非採用削除!D$4,統合マスタ!$A98,0)="","",OFFSET(マスタ非採用削除!D$4,統合マスタ!$A98,0))</f>
        <v>#VALUE!</v>
      </c>
      <c r="R98" s="27">
        <f ca="1">IF(OR(A98="非採用",A98="処置薬",A98="非採用特別"),0,IF(OFFSET(マスタ非採用削除!E$4,統合マスタ!$A98,0)="","",OFFSET(マスタ非採用削除!E$4,統合マスタ!$A98,0)))</f>
        <v>0</v>
      </c>
      <c r="S98" s="53" t="e">
        <f ca="1">IF(OFFSET(マスタ非採用削除!F$4,統合マスタ!$A98,0)="","",OFFSET(マスタ非採用削除!F$4,統合マスタ!$A98,0))</f>
        <v>#VALUE!</v>
      </c>
      <c r="T98" s="27" t="e">
        <f ca="1">IF(OFFSET(マスタ非採用削除!G$4,統合マスタ!$A98,0)="","",OFFSET(マスタ非採用削除!G$4,統合マスタ!$A98,0))</f>
        <v>#VALUE!</v>
      </c>
      <c r="U98" s="53" t="e">
        <f ca="1">IF(OFFSET(マスタ非採用削除!H$4,統合マスタ!$A98,0)="","",OFFSET(マスタ非採用削除!H$4,統合マスタ!$A98,0))</f>
        <v>#VALUE!</v>
      </c>
      <c r="V98" s="27" t="e">
        <f ca="1">IF(OFFSET(マスタ非採用削除!I$4,統合マスタ!$A98,0)="","",OFFSET(マスタ非採用削除!I$4,統合マスタ!$A98,0))</f>
        <v>#VALUE!</v>
      </c>
      <c r="W98" s="27" t="e">
        <f ca="1">IF(OFFSET(マスタ非採用削除!J$4,統合マスタ!$A98,0)="","",OFFSET(マスタ非採用削除!J$4,統合マスタ!$A98,0))</f>
        <v>#VALUE!</v>
      </c>
      <c r="X98" s="27" t="e">
        <f ca="1">IF(OFFSET(マスタ非採用削除!K$4,統合マスタ!$A98,0)="","",OFFSET(マスタ非採用削除!K$4,統合マスタ!$A98,0))</f>
        <v>#VALUE!</v>
      </c>
      <c r="Y98" s="53" t="e">
        <f ca="1">IF(OFFSET(マスタ非採用削除!L$4,統合マスタ!$A98,0)="","",OFFSET(マスタ非採用削除!L$4,統合マスタ!$A98,0))</f>
        <v>#VALUE!</v>
      </c>
      <c r="Z98" s="27" t="e">
        <f ca="1">IF(OFFSET(マスタ非採用削除!M$4,統合マスタ!$A98,0)="","",OFFSET(マスタ非採用削除!M$4,統合マスタ!$A98,0))</f>
        <v>#VALUE!</v>
      </c>
      <c r="AA98" s="27" t="str">
        <f t="shared" si="3"/>
        <v>非採用</v>
      </c>
      <c r="AB98" s="27" t="str">
        <f ca="1">IF(A98="非採用特別","非採用特別",IF(R98=2,"臨時",
IF(COUNTIF(分類!$H$8:$H$15, 統合マスタ!V98)&gt;0, 分類!$G$7,
IF(COUNTIF(分類!$K$8:$K$15, 統合マスタ!V98)&gt;0, 分類!$J$7,
IF(COUNTIF(分類!$N$8:$N$15, 統合マスタ!V98)&gt;0, 分類!$M$7,
IF(COUNTIF(分類!$Q$8:$Q$15, 統合マスタ!V98)&gt;0, 分類!$P$7,
"無し"))))))</f>
        <v>無し</v>
      </c>
      <c r="AC98" s="27" t="e">
        <f t="shared" ca="1" si="4"/>
        <v>#VALUE!</v>
      </c>
      <c r="AD98" s="27" t="str" cm="1">
        <f t="array" aca="1" ref="AD98" ca="1">IF(A98="非採用","非採用",OFFSET(
   INDIRECT("'" &amp; AB98 &amp; "'!A4"),
   MATCH(B98, INDIRECT("'" &amp; AB98 &amp; "'!C5:C1000"), 0),
   MATCH("合計", INDIRECT("'" &amp; AB98 &amp; "'!4:4"), 0) - 1
))</f>
        <v>非採用</v>
      </c>
    </row>
    <row r="99" spans="1:30">
      <c r="A99" s="40">
        <f>元データ!P96</f>
        <v>52</v>
      </c>
      <c r="B99" s="27">
        <f t="shared" si="5"/>
        <v>95</v>
      </c>
      <c r="C99" s="27" t="str">
        <f>DBCS(元データ!A96)</f>
        <v>アレビアチン散１０％</v>
      </c>
      <c r="D99" s="53" t="str">
        <f>元データ!B96</f>
        <v/>
      </c>
      <c r="E99" s="27" t="str">
        <f>DBCS(元データ!C96)</f>
        <v>粉</v>
      </c>
      <c r="F99" s="27" t="str">
        <f>DBCS(元データ!D96)</f>
        <v>５００ｇ</v>
      </c>
      <c r="G99" s="27" t="str">
        <f>元データ!E96</f>
        <v>住友ファーマ</v>
      </c>
      <c r="H99" s="27">
        <f>元データ!F96</f>
        <v>12.1</v>
      </c>
      <c r="I99" s="27">
        <f>元データ!G96</f>
        <v>6050</v>
      </c>
      <c r="J99" s="27">
        <f>元データ!H96</f>
        <v>500</v>
      </c>
      <c r="K99" s="27" t="str">
        <f>元データ!I96</f>
        <v>ｇ</v>
      </c>
      <c r="L99" s="27">
        <f>元データ!J96</f>
        <v>5389</v>
      </c>
      <c r="M99" s="27">
        <f>元データ!K96</f>
        <v>10.778</v>
      </c>
      <c r="N99" s="53" t="str">
        <f ca="1">IF(OFFSET(マスタ非採用削除!A$4,統合マスタ!$A99,0)="","",OFFSET(マスタ非採用削除!A$4,統合マスタ!$A99,0))</f>
        <v>ｱﾚﾋ001</v>
      </c>
      <c r="O99" s="53" t="str">
        <f ca="1">IF(OFFSET(マスタ非採用削除!B$4,統合マスタ!$A99,0)="","",OFFSET(マスタ非採用削除!B$4,統合マスタ!$A99,0))</f>
        <v>ｱﾚﾋ001</v>
      </c>
      <c r="P99" s="27" t="str">
        <f ca="1">IF(OFFSET(マスタ非採用削除!C$4,統合マスタ!$A99,0)="","",OFFSET(マスタ非採用削除!C$4,統合マスタ!$A99,0))</f>
        <v>アレビアチン散１０％</v>
      </c>
      <c r="Q99" s="53" t="str">
        <f ca="1">IF(OFFSET(マスタ非採用削除!D$4,統合マスタ!$A99,0)="","",OFFSET(マスタ非採用削除!D$4,統合マスタ!$A99,0))</f>
        <v>ｱﾚﾋﾞｱﾁ</v>
      </c>
      <c r="R99" s="27">
        <f ca="1">IF(OR(A99="非採用",A99="処置薬",A99="非採用特別"),0,IF(OFFSET(マスタ非採用削除!E$4,統合マスタ!$A99,0)="","",OFFSET(マスタ非採用削除!E$4,統合マスタ!$A99,0)))</f>
        <v>1</v>
      </c>
      <c r="S99" s="53" t="str">
        <f ca="1">IF(OFFSET(マスタ非採用削除!F$4,統合マスタ!$A99,0)="","",OFFSET(マスタ非採用削除!F$4,統合マスタ!$A99,0))</f>
        <v/>
      </c>
      <c r="T99" s="27">
        <f ca="1">IF(OFFSET(マスタ非採用削除!G$4,統合マスタ!$A99,0)="","",OFFSET(マスタ非採用削除!G$4,統合マスタ!$A99,0))</f>
        <v>12.1</v>
      </c>
      <c r="U99" s="53" t="str">
        <f ca="1">IF(OFFSET(マスタ非採用削除!H$4,統合マスタ!$A99,0)="","",OFFSET(マスタ非採用削除!H$4,統合マスタ!$A99,0))</f>
        <v>ｱﾚﾋﾞｱﾁﾝｻﾝ10%</v>
      </c>
      <c r="V99" s="27">
        <f ca="1">IF(OFFSET(マスタ非採用削除!I$4,統合マスタ!$A99,0)="","",OFFSET(マスタ非採用削除!I$4,統合マスタ!$A99,0))</f>
        <v>3</v>
      </c>
      <c r="W99" s="27" t="str">
        <f ca="1">IF(OFFSET(マスタ非採用削除!J$4,統合マスタ!$A99,0)="","",OFFSET(マスタ非採用削除!J$4,統合マスタ!$A99,0))</f>
        <v>散</v>
      </c>
      <c r="X99" s="27">
        <f ca="1">IF(OFFSET(マスタ非採用削除!K$4,統合マスタ!$A99,0)="","",OFFSET(マスタ非採用削除!K$4,統合マスタ!$A99,0))</f>
        <v>2</v>
      </c>
      <c r="Y99" s="53" t="str">
        <f ca="1">IF(OFFSET(マスタ非採用削除!L$4,統合マスタ!$A99,0)="","",OFFSET(マスタ非採用削除!L$4,統合マスタ!$A99,0))</f>
        <v/>
      </c>
      <c r="Z99" s="27">
        <f ca="1">IF(OFFSET(マスタ非採用削除!M$4,統合マスタ!$A99,0)="","",OFFSET(マスタ非採用削除!M$4,統合マスタ!$A99,0))</f>
        <v>2</v>
      </c>
      <c r="AA99" s="27" t="str">
        <f t="shared" si="3"/>
        <v/>
      </c>
      <c r="AB99" s="27" t="str">
        <f ca="1">IF(A99="非採用特別","非採用特別",IF(R99=2,"臨時",
IF(COUNTIF(分類!$H$8:$H$15, 統合マスタ!V99)&gt;0, 分類!$G$7,
IF(COUNTIF(分類!$K$8:$K$15, 統合マスタ!V99)&gt;0, 分類!$J$7,
IF(COUNTIF(分類!$N$8:$N$15, 統合マスタ!V99)&gt;0, 分類!$M$7,
IF(COUNTIF(分類!$Q$8:$Q$15, 統合マスタ!V99)&gt;0, 分類!$P$7,
"無し"))))))</f>
        <v>散剤</v>
      </c>
      <c r="AC99" s="27">
        <f t="shared" ca="1" si="4"/>
        <v>200095</v>
      </c>
      <c r="AD99" s="27" cm="1">
        <f t="array" aca="1" ref="AD99" ca="1">IF(A99="非採用","非採用",OFFSET(
   INDIRECT("'" &amp; AB99 &amp; "'!A4"),
   MATCH(B99, INDIRECT("'" &amp; AB99 &amp; "'!C5:C1000"), 0),
   MATCH("合計", INDIRECT("'" &amp; AB99 &amp; "'!4:4"), 0) - 1
))</f>
        <v>0</v>
      </c>
    </row>
    <row r="100" spans="1:30">
      <c r="A100" s="40" t="str">
        <f>元データ!P97</f>
        <v>非採用</v>
      </c>
      <c r="B100" s="27">
        <f t="shared" si="5"/>
        <v>96</v>
      </c>
      <c r="C100" s="27" t="str">
        <f>DBCS(元データ!A97)</f>
        <v>アレビアチン錠１００ｍｇ</v>
      </c>
      <c r="D100" s="53" t="str">
        <f>元データ!B97</f>
        <v/>
      </c>
      <c r="E100" s="27" t="str">
        <f>DBCS(元データ!C97)</f>
        <v>バラ</v>
      </c>
      <c r="F100" s="27" t="str">
        <f>DBCS(元データ!D97)</f>
        <v>１００Ｔ</v>
      </c>
      <c r="G100" s="27" t="str">
        <f>元データ!E97</f>
        <v>住友ファーマ</v>
      </c>
      <c r="H100" s="27">
        <f>元データ!F97</f>
        <v>12.9</v>
      </c>
      <c r="I100" s="27">
        <f>元データ!G97</f>
        <v>1290</v>
      </c>
      <c r="J100" s="27">
        <f>元データ!H97</f>
        <v>100</v>
      </c>
      <c r="K100" s="27" t="str">
        <f>元データ!I97</f>
        <v>錠</v>
      </c>
      <c r="L100" s="27">
        <f>元データ!J97</f>
        <v>1149</v>
      </c>
      <c r="M100" s="27">
        <f>元データ!K97</f>
        <v>11.49</v>
      </c>
      <c r="N100" s="53" t="e">
        <f ca="1">IF(OFFSET(マスタ非採用削除!A$4,統合マスタ!$A100,0)="","",OFFSET(マスタ非採用削除!A$4,統合マスタ!$A100,0))</f>
        <v>#VALUE!</v>
      </c>
      <c r="O100" s="53" t="e">
        <f ca="1">IF(OFFSET(マスタ非採用削除!B$4,統合マスタ!$A100,0)="","",OFFSET(マスタ非採用削除!B$4,統合マスタ!$A100,0))</f>
        <v>#VALUE!</v>
      </c>
      <c r="P100" s="27" t="e">
        <f ca="1">IF(OFFSET(マスタ非採用削除!C$4,統合マスタ!$A100,0)="","",OFFSET(マスタ非採用削除!C$4,統合マスタ!$A100,0))</f>
        <v>#VALUE!</v>
      </c>
      <c r="Q100" s="53" t="e">
        <f ca="1">IF(OFFSET(マスタ非採用削除!D$4,統合マスタ!$A100,0)="","",OFFSET(マスタ非採用削除!D$4,統合マスタ!$A100,0))</f>
        <v>#VALUE!</v>
      </c>
      <c r="R100" s="27">
        <f ca="1">IF(OR(A100="非採用",A100="処置薬",A100="非採用特別"),0,IF(OFFSET(マスタ非採用削除!E$4,統合マスタ!$A100,0)="","",OFFSET(マスタ非採用削除!E$4,統合マスタ!$A100,0)))</f>
        <v>0</v>
      </c>
      <c r="S100" s="53" t="e">
        <f ca="1">IF(OFFSET(マスタ非採用削除!F$4,統合マスタ!$A100,0)="","",OFFSET(マスタ非採用削除!F$4,統合マスタ!$A100,0))</f>
        <v>#VALUE!</v>
      </c>
      <c r="T100" s="27" t="e">
        <f ca="1">IF(OFFSET(マスタ非採用削除!G$4,統合マスタ!$A100,0)="","",OFFSET(マスタ非採用削除!G$4,統合マスタ!$A100,0))</f>
        <v>#VALUE!</v>
      </c>
      <c r="U100" s="53" t="e">
        <f ca="1">IF(OFFSET(マスタ非採用削除!H$4,統合マスタ!$A100,0)="","",OFFSET(マスタ非採用削除!H$4,統合マスタ!$A100,0))</f>
        <v>#VALUE!</v>
      </c>
      <c r="V100" s="27" t="e">
        <f ca="1">IF(OFFSET(マスタ非採用削除!I$4,統合マスタ!$A100,0)="","",OFFSET(マスタ非採用削除!I$4,統合マスタ!$A100,0))</f>
        <v>#VALUE!</v>
      </c>
      <c r="W100" s="27" t="e">
        <f ca="1">IF(OFFSET(マスタ非採用削除!J$4,統合マスタ!$A100,0)="","",OFFSET(マスタ非採用削除!J$4,統合マスタ!$A100,0))</f>
        <v>#VALUE!</v>
      </c>
      <c r="X100" s="27" t="e">
        <f ca="1">IF(OFFSET(マスタ非採用削除!K$4,統合マスタ!$A100,0)="","",OFFSET(マスタ非採用削除!K$4,統合マスタ!$A100,0))</f>
        <v>#VALUE!</v>
      </c>
      <c r="Y100" s="53" t="e">
        <f ca="1">IF(OFFSET(マスタ非採用削除!L$4,統合マスタ!$A100,0)="","",OFFSET(マスタ非採用削除!L$4,統合マスタ!$A100,0))</f>
        <v>#VALUE!</v>
      </c>
      <c r="Z100" s="27" t="e">
        <f ca="1">IF(OFFSET(マスタ非採用削除!M$4,統合マスタ!$A100,0)="","",OFFSET(マスタ非採用削除!M$4,統合マスタ!$A100,0))</f>
        <v>#VALUE!</v>
      </c>
      <c r="AA100" s="27" t="str">
        <f t="shared" si="3"/>
        <v>非採用</v>
      </c>
      <c r="AB100" s="27" t="str">
        <f ca="1">IF(A100="非採用特別","非採用特別",IF(R100=2,"臨時",
IF(COUNTIF(分類!$H$8:$H$15, 統合マスタ!V100)&gt;0, 分類!$G$7,
IF(COUNTIF(分類!$K$8:$K$15, 統合マスタ!V100)&gt;0, 分類!$J$7,
IF(COUNTIF(分類!$N$8:$N$15, 統合マスタ!V100)&gt;0, 分類!$M$7,
IF(COUNTIF(分類!$Q$8:$Q$15, 統合マスタ!V100)&gt;0, 分類!$P$7,
"無し"))))))</f>
        <v>無し</v>
      </c>
      <c r="AC100" s="27" t="e">
        <f t="shared" ca="1" si="4"/>
        <v>#VALUE!</v>
      </c>
      <c r="AD100" s="27" t="str" cm="1">
        <f t="array" aca="1" ref="AD100" ca="1">IF(A100="非採用","非採用",OFFSET(
   INDIRECT("'" &amp; AB100 &amp; "'!A4"),
   MATCH(B100, INDIRECT("'" &amp; AB100 &amp; "'!C5:C1000"), 0),
   MATCH("合計", INDIRECT("'" &amp; AB100 &amp; "'!4:4"), 0) - 1
))</f>
        <v>非採用</v>
      </c>
    </row>
    <row r="101" spans="1:30">
      <c r="A101" s="40">
        <f>元データ!P98</f>
        <v>53</v>
      </c>
      <c r="B101" s="27">
        <f t="shared" si="5"/>
        <v>97</v>
      </c>
      <c r="C101" s="27" t="str">
        <f>DBCS(元データ!A98)</f>
        <v>アレビアチン注２５０ｍｇ</v>
      </c>
      <c r="D101" s="53" t="str">
        <f>元データ!B98</f>
        <v/>
      </c>
      <c r="E101" s="27" t="str">
        <f>DBCS(元データ!C98)</f>
        <v/>
      </c>
      <c r="F101" s="27" t="str">
        <f>DBCS(元データ!D98)</f>
        <v>５ｍＬＸ１０管</v>
      </c>
      <c r="G101" s="27" t="str">
        <f>元データ!E98</f>
        <v>住友ファーマ</v>
      </c>
      <c r="H101" s="27">
        <f>元データ!F98</f>
        <v>123</v>
      </c>
      <c r="I101" s="27">
        <f>元データ!G98</f>
        <v>1230</v>
      </c>
      <c r="J101" s="27">
        <f>元データ!H98</f>
        <v>10</v>
      </c>
      <c r="K101" s="27" t="str">
        <f>元データ!I98</f>
        <v>A</v>
      </c>
      <c r="L101" s="27">
        <f>元データ!J98</f>
        <v>1095</v>
      </c>
      <c r="M101" s="27">
        <f>元データ!K98</f>
        <v>109.5</v>
      </c>
      <c r="N101" s="53" t="str">
        <f ca="1">IF(OFFSET(マスタ非採用削除!A$4,統合マスタ!$A101,0)="","",OFFSET(マスタ非採用削除!A$4,統合マスタ!$A101,0))</f>
        <v>ｱﾚﾋ002</v>
      </c>
      <c r="O101" s="53" t="str">
        <f ca="1">IF(OFFSET(マスタ非採用削除!B$4,統合マスタ!$A101,0)="","",OFFSET(マスタ非採用削除!B$4,統合マスタ!$A101,0))</f>
        <v>ｱﾚﾋ002</v>
      </c>
      <c r="P101" s="27" t="str">
        <f ca="1">IF(OFFSET(マスタ非採用削除!C$4,統合マスタ!$A101,0)="","",OFFSET(マスタ非採用削除!C$4,統合マスタ!$A101,0))</f>
        <v>アレビアチン注２５０ｍｇ</v>
      </c>
      <c r="Q101" s="53" t="str">
        <f ca="1">IF(OFFSET(マスタ非採用削除!D$4,統合マスタ!$A101,0)="","",OFFSET(マスタ非採用削除!D$4,統合マスタ!$A101,0))</f>
        <v>ｱﾚﾋﾞｱ</v>
      </c>
      <c r="R101" s="27">
        <f ca="1">IF(OR(A101="非採用",A101="処置薬",A101="非採用特別"),0,IF(OFFSET(マスタ非採用削除!E$4,統合マスタ!$A101,0)="","",OFFSET(マスタ非採用削除!E$4,統合マスタ!$A101,0)))</f>
        <v>1</v>
      </c>
      <c r="S101" s="53" t="str">
        <f ca="1">IF(OFFSET(マスタ非採用削除!F$4,統合マスタ!$A101,0)="","",OFFSET(マスタ非採用削除!F$4,統合マスタ!$A101,0))</f>
        <v/>
      </c>
      <c r="T101" s="27">
        <f ca="1">IF(OFFSET(マスタ非採用削除!G$4,統合マスタ!$A101,0)="","",OFFSET(マスタ非採用削除!G$4,統合マスタ!$A101,0))</f>
        <v>123</v>
      </c>
      <c r="U101" s="53" t="str">
        <f ca="1">IF(OFFSET(マスタ非採用削除!H$4,統合マスタ!$A101,0)="","",OFFSET(マスタ非採用削除!H$4,統合マスタ!$A101,0))</f>
        <v>ｱﾚﾋﾞｱﾁﾝﾁﾕｳ250MG</v>
      </c>
      <c r="V101" s="27">
        <f ca="1">IF(OFFSET(マスタ非採用削除!I$4,統合マスタ!$A101,0)="","",OFFSET(マスタ非採用削除!I$4,統合マスタ!$A101,0))</f>
        <v>25</v>
      </c>
      <c r="W101" s="27" t="str">
        <f ca="1">IF(OFFSET(マスタ非採用削除!J$4,統合マスタ!$A101,0)="","",OFFSET(マスタ非採用削除!J$4,統合マスタ!$A101,0))</f>
        <v>注射剤</v>
      </c>
      <c r="X101" s="27">
        <f ca="1">IF(OFFSET(マスタ非採用削除!K$4,統合マスタ!$A101,0)="","",OFFSET(マスタ非採用削除!K$4,統合マスタ!$A101,0))</f>
        <v>2</v>
      </c>
      <c r="Y101" s="53" t="str">
        <f ca="1">IF(OFFSET(マスタ非採用削除!L$4,統合マスタ!$A101,0)="","",OFFSET(マスタ非採用削除!L$4,統合マスタ!$A101,0))</f>
        <v/>
      </c>
      <c r="Z101" s="27">
        <f ca="1">IF(OFFSET(マスタ非採用削除!M$4,統合マスタ!$A101,0)="","",OFFSET(マスタ非採用削除!M$4,統合マスタ!$A101,0))</f>
        <v>9</v>
      </c>
      <c r="AA101" s="27" t="str">
        <f t="shared" si="3"/>
        <v/>
      </c>
      <c r="AB101" s="27" t="str">
        <f ca="1">IF(A101="非採用特別","非採用特別",IF(R101=2,"臨時",
IF(COUNTIF(分類!$H$8:$H$15, 統合マスタ!V101)&gt;0, 分類!$G$7,
IF(COUNTIF(分類!$K$8:$K$15, 統合マスタ!V101)&gt;0, 分類!$J$7,
IF(COUNTIF(分類!$N$8:$N$15, 統合マスタ!V101)&gt;0, 分類!$M$7,
IF(COUNTIF(分類!$Q$8:$Q$15, 統合マスタ!V101)&gt;0, 分類!$P$7,
"無し"))))))</f>
        <v>注射</v>
      </c>
      <c r="AC101" s="27">
        <f t="shared" ca="1" si="4"/>
        <v>200097</v>
      </c>
      <c r="AD101" s="27" cm="1">
        <f t="array" aca="1" ref="AD101" ca="1">IF(A101="非採用","非採用",OFFSET(
   INDIRECT("'" &amp; AB101 &amp; "'!A4"),
   MATCH(B101, INDIRECT("'" &amp; AB101 &amp; "'!C5:C1000"), 0),
   MATCH("合計", INDIRECT("'" &amp; AB101 &amp; "'!4:4"), 0) - 1
))</f>
        <v>0</v>
      </c>
    </row>
    <row r="102" spans="1:30">
      <c r="A102" s="40">
        <f>元データ!P99</f>
        <v>54</v>
      </c>
      <c r="B102" s="27">
        <f t="shared" si="5"/>
        <v>98</v>
      </c>
      <c r="C102" s="27" t="str">
        <f>DBCS(元データ!A99)</f>
        <v>アロプリノール錠１００ｍｇ「サワイ」</v>
      </c>
      <c r="D102" s="53" t="str">
        <f>元データ!B99</f>
        <v/>
      </c>
      <c r="E102" s="27" t="str">
        <f>DBCS(元データ!C99)</f>
        <v>ＰＴＰ</v>
      </c>
      <c r="F102" s="27" t="str">
        <f>DBCS(元データ!D99)</f>
        <v>１００Ｔ</v>
      </c>
      <c r="G102" s="27" t="str">
        <f>元データ!E99</f>
        <v>沢井製薬</v>
      </c>
      <c r="H102" s="27">
        <f>元データ!F99</f>
        <v>8</v>
      </c>
      <c r="I102" s="27">
        <f>元データ!G99</f>
        <v>800</v>
      </c>
      <c r="J102" s="27">
        <f>元データ!H99</f>
        <v>100</v>
      </c>
      <c r="K102" s="27" t="str">
        <f>元データ!I99</f>
        <v>錠</v>
      </c>
      <c r="L102" s="27">
        <f>元データ!J99</f>
        <v>712</v>
      </c>
      <c r="M102" s="27">
        <f>元データ!K99</f>
        <v>7.12</v>
      </c>
      <c r="N102" s="53" t="str">
        <f ca="1">IF(OFFSET(マスタ非採用削除!A$4,統合マスタ!$A102,0)="","",OFFSET(マスタ非採用削除!A$4,統合マスタ!$A102,0))</f>
        <v>ｱﾛﾌ001</v>
      </c>
      <c r="O102" s="53" t="str">
        <f ca="1">IF(OFFSET(マスタ非採用削除!B$4,統合マスタ!$A102,0)="","",OFFSET(マスタ非採用削除!B$4,統合マスタ!$A102,0))</f>
        <v>ｱﾛﾌ001</v>
      </c>
      <c r="P102" s="27" t="str">
        <f ca="1">IF(OFFSET(マスタ非採用削除!C$4,統合マスタ!$A102,0)="","",OFFSET(マスタ非採用削除!C$4,統合マスタ!$A102,0))</f>
        <v>アロプリノール錠１００ｍｇ「サワイ」</v>
      </c>
      <c r="Q102" s="53" t="str">
        <f ca="1">IF(OFFSET(マスタ非採用削除!D$4,統合マスタ!$A102,0)="","",OFFSET(マスタ非採用削除!D$4,統合マスタ!$A102,0))</f>
        <v>ｱﾛﾌﾟ</v>
      </c>
      <c r="R102" s="27">
        <f ca="1">IF(OR(A102="非採用",A102="処置薬",A102="非採用特別"),0,IF(OFFSET(マスタ非採用削除!E$4,統合マスタ!$A102,0)="","",OFFSET(マスタ非採用削除!E$4,統合マスタ!$A102,0)))</f>
        <v>1</v>
      </c>
      <c r="S102" s="53" t="str">
        <f ca="1">IF(OFFSET(マスタ非採用削除!F$4,統合マスタ!$A102,0)="","",OFFSET(マスタ非採用削除!F$4,統合マスタ!$A102,0))</f>
        <v/>
      </c>
      <c r="T102" s="27">
        <f ca="1">IF(OFFSET(マスタ非採用削除!G$4,統合マスタ!$A102,0)="","",OFFSET(マスタ非採用削除!G$4,統合マスタ!$A102,0))</f>
        <v>8</v>
      </c>
      <c r="U102" s="53" t="str">
        <f ca="1">IF(OFFSET(マスタ非採用削除!H$4,統合マスタ!$A102,0)="","",OFFSET(マスタ非採用削除!H$4,統合マスタ!$A102,0))</f>
        <v>ｱﾛﾌﾟﾘﾉｰﾙｼﾞｮｳ100mg｢ｻﾜｲ｣</v>
      </c>
      <c r="V102" s="27">
        <f ca="1">IF(OFFSET(マスタ非採用削除!I$4,統合マスタ!$A102,0)="","",OFFSET(マスタ非採用削除!I$4,統合マスタ!$A102,0))</f>
        <v>1</v>
      </c>
      <c r="W102" s="27" t="str">
        <f ca="1">IF(OFFSET(マスタ非採用削除!J$4,統合マスタ!$A102,0)="","",OFFSET(マスタ非採用削除!J$4,統合マスタ!$A102,0))</f>
        <v>錠剤</v>
      </c>
      <c r="X102" s="27">
        <f ca="1">IF(OFFSET(マスタ非採用削除!K$4,統合マスタ!$A102,0)="","",OFFSET(マスタ非採用削除!K$4,統合マスタ!$A102,0))</f>
        <v>0</v>
      </c>
      <c r="Y102" s="53" t="str">
        <f ca="1">IF(OFFSET(マスタ非採用削除!L$4,統合マスタ!$A102,0)="","",OFFSET(マスタ非採用削除!L$4,統合マスタ!$A102,0))</f>
        <v/>
      </c>
      <c r="Z102" s="27">
        <f ca="1">IF(OFFSET(マスタ非採用削除!M$4,統合マスタ!$A102,0)="","",OFFSET(マスタ非採用削除!M$4,統合マスタ!$A102,0))</f>
        <v>25</v>
      </c>
      <c r="AA102" s="27" t="str">
        <f t="shared" si="3"/>
        <v/>
      </c>
      <c r="AB102" s="27" t="str">
        <f ca="1">IF(A102="非採用特別","非採用特別",IF(R102=2,"臨時",
IF(COUNTIF(分類!$H$8:$H$15, 統合マスタ!V102)&gt;0, 分類!$G$7,
IF(COUNTIF(分類!$K$8:$K$15, 統合マスタ!V102)&gt;0, 分類!$J$7,
IF(COUNTIF(分類!$N$8:$N$15, 統合マスタ!V102)&gt;0, 分類!$M$7,
IF(COUNTIF(分類!$Q$8:$Q$15, 統合マスタ!V102)&gt;0, 分類!$P$7,
"無し"))))))</f>
        <v>錠剤</v>
      </c>
      <c r="AC102" s="27">
        <f t="shared" ca="1" si="4"/>
        <v>98</v>
      </c>
      <c r="AD102" s="27" cm="1">
        <f t="array" aca="1" ref="AD102" ca="1">IF(A102="非採用","非採用",OFFSET(
   INDIRECT("'" &amp; AB102 &amp; "'!A4"),
   MATCH(B102, INDIRECT("'" &amp; AB102 &amp; "'!C5:C1000"), 0),
   MATCH("合計", INDIRECT("'" &amp; AB102 &amp; "'!4:4"), 0) - 1
))</f>
        <v>0</v>
      </c>
    </row>
    <row r="103" spans="1:30">
      <c r="A103" s="40">
        <f>元データ!P100</f>
        <v>54</v>
      </c>
      <c r="B103" s="27">
        <f t="shared" si="5"/>
        <v>99</v>
      </c>
      <c r="C103" s="27" t="str">
        <f>DBCS(元データ!A100)</f>
        <v>アロプリノール錠１００ｍｇ「サワイ」</v>
      </c>
      <c r="D103" s="53" t="str">
        <f>元データ!B100</f>
        <v>アルフレッサ</v>
      </c>
      <c r="E103" s="27" t="str">
        <f>DBCS(元データ!C100)</f>
        <v>バラ</v>
      </c>
      <c r="F103" s="27" t="str">
        <f>DBCS(元データ!D100)</f>
        <v>１０００Ｔ</v>
      </c>
      <c r="G103" s="27" t="str">
        <f>元データ!E100</f>
        <v>沢井製薬</v>
      </c>
      <c r="H103" s="27">
        <f>元データ!F100</f>
        <v>8</v>
      </c>
      <c r="I103" s="27">
        <f>元データ!G100</f>
        <v>8000</v>
      </c>
      <c r="J103" s="27">
        <f>元データ!H100</f>
        <v>1000</v>
      </c>
      <c r="K103" s="27" t="str">
        <f>元データ!I100</f>
        <v>錠</v>
      </c>
      <c r="L103" s="27">
        <f>元データ!J100</f>
        <v>7120</v>
      </c>
      <c r="M103" s="27">
        <f>元データ!K100</f>
        <v>7.12</v>
      </c>
      <c r="N103" s="53" t="str">
        <f ca="1">IF(OFFSET(マスタ非採用削除!A$4,統合マスタ!$A103,0)="","",OFFSET(マスタ非採用削除!A$4,統合マスタ!$A103,0))</f>
        <v>ｱﾛﾌ001</v>
      </c>
      <c r="O103" s="53" t="str">
        <f ca="1">IF(OFFSET(マスタ非採用削除!B$4,統合マスタ!$A103,0)="","",OFFSET(マスタ非採用削除!B$4,統合マスタ!$A103,0))</f>
        <v>ｱﾛﾌ001</v>
      </c>
      <c r="P103" s="27" t="str">
        <f ca="1">IF(OFFSET(マスタ非採用削除!C$4,統合マスタ!$A103,0)="","",OFFSET(マスタ非採用削除!C$4,統合マスタ!$A103,0))</f>
        <v>アロプリノール錠１００ｍｇ「サワイ」</v>
      </c>
      <c r="Q103" s="53" t="str">
        <f ca="1">IF(OFFSET(マスタ非採用削除!D$4,統合マスタ!$A103,0)="","",OFFSET(マスタ非採用削除!D$4,統合マスタ!$A103,0))</f>
        <v>ｱﾛﾌﾟ</v>
      </c>
      <c r="R103" s="27">
        <f ca="1">IF(OR(A103="非採用",A103="処置薬",A103="非採用特別"),0,IF(OFFSET(マスタ非採用削除!E$4,統合マスタ!$A103,0)="","",OFFSET(マスタ非採用削除!E$4,統合マスタ!$A103,0)))</f>
        <v>1</v>
      </c>
      <c r="S103" s="53" t="str">
        <f ca="1">IF(OFFSET(マスタ非採用削除!F$4,統合マスタ!$A103,0)="","",OFFSET(マスタ非採用削除!F$4,統合マスタ!$A103,0))</f>
        <v/>
      </c>
      <c r="T103" s="27">
        <f ca="1">IF(OFFSET(マスタ非採用削除!G$4,統合マスタ!$A103,0)="","",OFFSET(マスタ非採用削除!G$4,統合マスタ!$A103,0))</f>
        <v>8</v>
      </c>
      <c r="U103" s="53" t="str">
        <f ca="1">IF(OFFSET(マスタ非採用削除!H$4,統合マスタ!$A103,0)="","",OFFSET(マスタ非採用削除!H$4,統合マスタ!$A103,0))</f>
        <v>ｱﾛﾌﾟﾘﾉｰﾙｼﾞｮｳ100mg｢ｻﾜｲ｣</v>
      </c>
      <c r="V103" s="27">
        <f ca="1">IF(OFFSET(マスタ非採用削除!I$4,統合マスタ!$A103,0)="","",OFFSET(マスタ非採用削除!I$4,統合マスタ!$A103,0))</f>
        <v>1</v>
      </c>
      <c r="W103" s="27" t="str">
        <f ca="1">IF(OFFSET(マスタ非採用削除!J$4,統合マスタ!$A103,0)="","",OFFSET(マスタ非採用削除!J$4,統合マスタ!$A103,0))</f>
        <v>錠剤</v>
      </c>
      <c r="X103" s="27">
        <f ca="1">IF(OFFSET(マスタ非採用削除!K$4,統合マスタ!$A103,0)="","",OFFSET(マスタ非採用削除!K$4,統合マスタ!$A103,0))</f>
        <v>0</v>
      </c>
      <c r="Y103" s="53" t="str">
        <f ca="1">IF(OFFSET(マスタ非採用削除!L$4,統合マスタ!$A103,0)="","",OFFSET(マスタ非採用削除!L$4,統合マスタ!$A103,0))</f>
        <v/>
      </c>
      <c r="Z103" s="27">
        <f ca="1">IF(OFFSET(マスタ非採用削除!M$4,統合マスタ!$A103,0)="","",OFFSET(マスタ非採用削除!M$4,統合マスタ!$A103,0))</f>
        <v>25</v>
      </c>
      <c r="AA103" s="27" t="str">
        <f t="shared" si="3"/>
        <v/>
      </c>
      <c r="AB103" s="27" t="str">
        <f ca="1">IF(A103="非採用特別","非採用特別",IF(R103=2,"臨時",
IF(COUNTIF(分類!$H$8:$H$15, 統合マスタ!V103)&gt;0, 分類!$G$7,
IF(COUNTIF(分類!$K$8:$K$15, 統合マスタ!V103)&gt;0, 分類!$J$7,
IF(COUNTIF(分類!$N$8:$N$15, 統合マスタ!V103)&gt;0, 分類!$M$7,
IF(COUNTIF(分類!$Q$8:$Q$15, 統合マスタ!V103)&gt;0, 分類!$P$7,
"無し"))))))</f>
        <v>錠剤</v>
      </c>
      <c r="AC103" s="27">
        <f t="shared" ca="1" si="4"/>
        <v>99</v>
      </c>
      <c r="AD103" s="27" cm="1">
        <f t="array" aca="1" ref="AD103" ca="1">IF(A103="非採用","非採用",OFFSET(
   INDIRECT("'" &amp; AB103 &amp; "'!A4"),
   MATCH(B103, INDIRECT("'" &amp; AB103 &amp; "'!C5:C1000"), 0),
   MATCH("合計", INDIRECT("'" &amp; AB103 &amp; "'!4:4"), 0) - 1
))</f>
        <v>0</v>
      </c>
    </row>
    <row r="104" spans="1:30">
      <c r="A104" s="40" t="str">
        <f>元データ!P101</f>
        <v>非採用</v>
      </c>
      <c r="B104" s="27">
        <f t="shared" si="5"/>
        <v>100</v>
      </c>
      <c r="C104" s="27" t="str">
        <f>DBCS(元データ!A101)</f>
        <v>アンテベート軟膏０．０５％</v>
      </c>
      <c r="D104" s="53" t="str">
        <f>元データ!B101</f>
        <v/>
      </c>
      <c r="E104" s="27" t="str">
        <f>DBCS(元データ!C101)</f>
        <v/>
      </c>
      <c r="F104" s="27" t="str">
        <f>DBCS(元データ!D101)</f>
        <v>１０ｇｘ１０</v>
      </c>
      <c r="G104" s="27" t="str">
        <f>元データ!E101</f>
        <v>鳥居薬品</v>
      </c>
      <c r="H104" s="27">
        <f>元データ!F101</f>
        <v>18.899999999999999</v>
      </c>
      <c r="I104" s="27">
        <f>元データ!G101</f>
        <v>1890</v>
      </c>
      <c r="J104" s="27">
        <f>元データ!H101</f>
        <v>100.00000000000001</v>
      </c>
      <c r="K104" s="27" t="str">
        <f>元データ!I101</f>
        <v>ｇ</v>
      </c>
      <c r="L104" s="27">
        <f>元データ!J101</f>
        <v>1682</v>
      </c>
      <c r="M104" s="27">
        <f>元データ!K101</f>
        <v>16.819999999999997</v>
      </c>
      <c r="N104" s="53" t="e">
        <f ca="1">IF(OFFSET(マスタ非採用削除!A$4,統合マスタ!$A104,0)="","",OFFSET(マスタ非採用削除!A$4,統合マスタ!$A104,0))</f>
        <v>#VALUE!</v>
      </c>
      <c r="O104" s="53" t="e">
        <f ca="1">IF(OFFSET(マスタ非採用削除!B$4,統合マスタ!$A104,0)="","",OFFSET(マスタ非採用削除!B$4,統合マスタ!$A104,0))</f>
        <v>#VALUE!</v>
      </c>
      <c r="P104" s="27" t="e">
        <f ca="1">IF(OFFSET(マスタ非採用削除!C$4,統合マスタ!$A104,0)="","",OFFSET(マスタ非採用削除!C$4,統合マスタ!$A104,0))</f>
        <v>#VALUE!</v>
      </c>
      <c r="Q104" s="53" t="e">
        <f ca="1">IF(OFFSET(マスタ非採用削除!D$4,統合マスタ!$A104,0)="","",OFFSET(マスタ非採用削除!D$4,統合マスタ!$A104,0))</f>
        <v>#VALUE!</v>
      </c>
      <c r="R104" s="27">
        <f ca="1">IF(OR(A104="非採用",A104="処置薬",A104="非採用特別"),0,IF(OFFSET(マスタ非採用削除!E$4,統合マスタ!$A104,0)="","",OFFSET(マスタ非採用削除!E$4,統合マスタ!$A104,0)))</f>
        <v>0</v>
      </c>
      <c r="S104" s="53" t="e">
        <f ca="1">IF(OFFSET(マスタ非採用削除!F$4,統合マスタ!$A104,0)="","",OFFSET(マスタ非採用削除!F$4,統合マスタ!$A104,0))</f>
        <v>#VALUE!</v>
      </c>
      <c r="T104" s="27" t="e">
        <f ca="1">IF(OFFSET(マスタ非採用削除!G$4,統合マスタ!$A104,0)="","",OFFSET(マスタ非採用削除!G$4,統合マスタ!$A104,0))</f>
        <v>#VALUE!</v>
      </c>
      <c r="U104" s="53" t="e">
        <f ca="1">IF(OFFSET(マスタ非採用削除!H$4,統合マスタ!$A104,0)="","",OFFSET(マスタ非採用削除!H$4,統合マスタ!$A104,0))</f>
        <v>#VALUE!</v>
      </c>
      <c r="V104" s="27" t="e">
        <f ca="1">IF(OFFSET(マスタ非採用削除!I$4,統合マスタ!$A104,0)="","",OFFSET(マスタ非採用削除!I$4,統合マスタ!$A104,0))</f>
        <v>#VALUE!</v>
      </c>
      <c r="W104" s="27" t="e">
        <f ca="1">IF(OFFSET(マスタ非採用削除!J$4,統合マスタ!$A104,0)="","",OFFSET(マスタ非採用削除!J$4,統合マスタ!$A104,0))</f>
        <v>#VALUE!</v>
      </c>
      <c r="X104" s="27" t="e">
        <f ca="1">IF(OFFSET(マスタ非採用削除!K$4,統合マスタ!$A104,0)="","",OFFSET(マスタ非採用削除!K$4,統合マスタ!$A104,0))</f>
        <v>#VALUE!</v>
      </c>
      <c r="Y104" s="53" t="e">
        <f ca="1">IF(OFFSET(マスタ非採用削除!L$4,統合マスタ!$A104,0)="","",OFFSET(マスタ非採用削除!L$4,統合マスタ!$A104,0))</f>
        <v>#VALUE!</v>
      </c>
      <c r="Z104" s="27" t="e">
        <f ca="1">IF(OFFSET(マスタ非採用削除!M$4,統合マスタ!$A104,0)="","",OFFSET(マスタ非採用削除!M$4,統合マスタ!$A104,0))</f>
        <v>#VALUE!</v>
      </c>
      <c r="AA104" s="27" t="str">
        <f t="shared" si="3"/>
        <v>非採用</v>
      </c>
      <c r="AB104" s="27" t="str">
        <f ca="1">IF(A104="非採用特別","非採用特別",IF(R104=2,"臨時",
IF(COUNTIF(分類!$H$8:$H$15, 統合マスタ!V104)&gt;0, 分類!$G$7,
IF(COUNTIF(分類!$K$8:$K$15, 統合マスタ!V104)&gt;0, 分類!$J$7,
IF(COUNTIF(分類!$N$8:$N$15, 統合マスタ!V104)&gt;0, 分類!$M$7,
IF(COUNTIF(分類!$Q$8:$Q$15, 統合マスタ!V104)&gt;0, 分類!$P$7,
"無し"))))))</f>
        <v>無し</v>
      </c>
      <c r="AC104" s="27" t="e">
        <f t="shared" ca="1" si="4"/>
        <v>#VALUE!</v>
      </c>
      <c r="AD104" s="27" t="str" cm="1">
        <f t="array" aca="1" ref="AD104" ca="1">IF(A104="非採用","非採用",OFFSET(
   INDIRECT("'" &amp; AB104 &amp; "'!A4"),
   MATCH(B104, INDIRECT("'" &amp; AB104 &amp; "'!C5:C1000"), 0),
   MATCH("合計", INDIRECT("'" &amp; AB104 &amp; "'!4:4"), 0) - 1
))</f>
        <v>非採用</v>
      </c>
    </row>
    <row r="105" spans="1:30">
      <c r="A105" s="40">
        <f>元データ!P102</f>
        <v>55</v>
      </c>
      <c r="B105" s="27">
        <f t="shared" si="5"/>
        <v>101</v>
      </c>
      <c r="C105" s="27" t="str">
        <f>DBCS(元データ!A102)</f>
        <v>イコサペント酸エチルカプセル　３００ｍｇ「日医工」</v>
      </c>
      <c r="D105" s="53" t="str">
        <f>元データ!B102</f>
        <v>メディセオ</v>
      </c>
      <c r="E105" s="27" t="str">
        <f>DBCS(元データ!C102)</f>
        <v>ＰＴＰ</v>
      </c>
      <c r="F105" s="27" t="str">
        <f>DBCS(元データ!D102)</f>
        <v>１０００Ｐ</v>
      </c>
      <c r="G105" s="27" t="str">
        <f>元データ!E102</f>
        <v>日医工</v>
      </c>
      <c r="H105" s="27">
        <f>元データ!F102</f>
        <v>12.5</v>
      </c>
      <c r="I105" s="27">
        <f>元データ!G102</f>
        <v>12500</v>
      </c>
      <c r="J105" s="27">
        <f>元データ!H102</f>
        <v>1000</v>
      </c>
      <c r="K105" s="27" t="str">
        <f>元データ!I102</f>
        <v>cap</v>
      </c>
      <c r="L105" s="27">
        <f>元データ!J102</f>
        <v>11200</v>
      </c>
      <c r="M105" s="27">
        <f>元データ!K102</f>
        <v>11.2</v>
      </c>
      <c r="N105" s="53" t="str">
        <f ca="1">IF(OFFSET(マスタ非採用削除!A$4,統合マスタ!$A105,0)="","",OFFSET(マスタ非採用削除!A$4,統合マスタ!$A105,0))</f>
        <v>ｲｺｻ001</v>
      </c>
      <c r="O105" s="53" t="str">
        <f ca="1">IF(OFFSET(マスタ非採用削除!B$4,統合マスタ!$A105,0)="","",OFFSET(マスタ非採用削除!B$4,統合マスタ!$A105,0))</f>
        <v>ｲｺｻ001</v>
      </c>
      <c r="P105" s="27" t="str">
        <f ca="1">IF(OFFSET(マスタ非採用削除!C$4,統合マスタ!$A105,0)="","",OFFSET(マスタ非採用削除!C$4,統合マスタ!$A105,0))</f>
        <v>イコサペント酸エチルカプセル３００ｍｇ「日医工」</v>
      </c>
      <c r="Q105" s="53" t="str">
        <f ca="1">IF(OFFSET(マスタ非採用削除!D$4,統合マスタ!$A105,0)="","",OFFSET(マスタ非採用削除!D$4,統合マスタ!$A105,0))</f>
        <v>ｲｺｻ</v>
      </c>
      <c r="R105" s="27">
        <f ca="1">IF(OR(A105="非採用",A105="処置薬",A105="非採用特別"),0,IF(OFFSET(マスタ非採用削除!E$4,統合マスタ!$A105,0)="","",OFFSET(マスタ非採用削除!E$4,統合マスタ!$A105,0)))</f>
        <v>1</v>
      </c>
      <c r="S105" s="53" t="str">
        <f ca="1">IF(OFFSET(マスタ非採用削除!F$4,統合マスタ!$A105,0)="","",OFFSET(マスタ非採用削除!F$4,統合マスタ!$A105,0))</f>
        <v/>
      </c>
      <c r="T105" s="27">
        <f ca="1">IF(OFFSET(マスタ非採用削除!G$4,統合マスタ!$A105,0)="","",OFFSET(マスタ非採用削除!G$4,統合マスタ!$A105,0))</f>
        <v>12.5</v>
      </c>
      <c r="U105" s="53" t="str">
        <f ca="1">IF(OFFSET(マスタ非採用削除!H$4,統合マスタ!$A105,0)="","",OFFSET(マスタ非採用削除!H$4,統合マスタ!$A105,0))</f>
        <v>ｲｺｻﾍﾟﾝﾄｻﾝｴﾁﾙｶﾌﾟｾﾙ300mg｢ﾆﾁｲｺｳ｣</v>
      </c>
      <c r="V105" s="27">
        <f ca="1">IF(OFFSET(マスタ非採用削除!I$4,統合マスタ!$A105,0)="","",OFFSET(マスタ非採用削除!I$4,統合マスタ!$A105,0))</f>
        <v>2</v>
      </c>
      <c r="W105" s="27" t="str">
        <f ca="1">IF(OFFSET(マスタ非採用削除!J$4,統合マスタ!$A105,0)="","",OFFSET(マスタ非採用削除!J$4,統合マスタ!$A105,0))</f>
        <v>カプセル</v>
      </c>
      <c r="X105" s="27">
        <f ca="1">IF(OFFSET(マスタ非採用削除!K$4,統合マスタ!$A105,0)="","",OFFSET(マスタ非採用削除!K$4,統合マスタ!$A105,0))</f>
        <v>0</v>
      </c>
      <c r="Y105" s="53" t="str">
        <f ca="1">IF(OFFSET(マスタ非採用削除!L$4,統合マスタ!$A105,0)="","",OFFSET(マスタ非採用削除!L$4,統合マスタ!$A105,0))</f>
        <v/>
      </c>
      <c r="Z105" s="27">
        <f ca="1">IF(OFFSET(マスタ非採用削除!M$4,統合マスタ!$A105,0)="","",OFFSET(マスタ非採用削除!M$4,統合マスタ!$A105,0))</f>
        <v>5</v>
      </c>
      <c r="AA105" s="27" t="str">
        <f t="shared" si="3"/>
        <v/>
      </c>
      <c r="AB105" s="27" t="str">
        <f ca="1">IF(A105="非採用特別","非採用特別",IF(R105=2,"臨時",
IF(COUNTIF(分類!$H$8:$H$15, 統合マスタ!V105)&gt;0, 分類!$G$7,
IF(COUNTIF(分類!$K$8:$K$15, 統合マスタ!V105)&gt;0, 分類!$J$7,
IF(COUNTIF(分類!$N$8:$N$15, 統合マスタ!V105)&gt;0, 分類!$M$7,
IF(COUNTIF(分類!$Q$8:$Q$15, 統合マスタ!V105)&gt;0, 分類!$P$7,
"無し"))))))</f>
        <v>無し</v>
      </c>
      <c r="AC105" s="27">
        <f t="shared" ca="1" si="4"/>
        <v>101</v>
      </c>
      <c r="AD105" s="27" t="e" cm="1">
        <f t="array" aca="1" ref="AD105" ca="1">IF(A105="非採用","非採用",OFFSET(
   INDIRECT("'" &amp; AB105 &amp; "'!A4"),
   MATCH(B105, INDIRECT("'" &amp; AB105 &amp; "'!C5:C1000"), 0),
   MATCH("合計", INDIRECT("'" &amp; AB105 &amp; "'!4:4"), 0) - 1
))</f>
        <v>#REF!</v>
      </c>
    </row>
    <row r="106" spans="1:30">
      <c r="A106" s="40" t="str">
        <f>元データ!P103</f>
        <v>処置薬</v>
      </c>
      <c r="B106" s="27">
        <f t="shared" si="5"/>
        <v>102</v>
      </c>
      <c r="C106" s="27" t="str">
        <f>DBCS(元データ!A103)</f>
        <v>イソプロパノール消毒液７０％　「ヨシダ」</v>
      </c>
      <c r="D106" s="53" t="str">
        <f>元データ!B103</f>
        <v>アルフレッサ</v>
      </c>
      <c r="E106" s="27" t="str">
        <f>DBCS(元データ!C103)</f>
        <v/>
      </c>
      <c r="F106" s="27" t="str">
        <f>DBCS(元データ!D103)</f>
        <v>５００ｍｌ</v>
      </c>
      <c r="G106" s="27" t="str">
        <f>元データ!E103</f>
        <v>吉田製薬　　</v>
      </c>
      <c r="H106" s="27">
        <f>元データ!F103</f>
        <v>6.8</v>
      </c>
      <c r="I106" s="27">
        <f>元データ!G103</f>
        <v>340</v>
      </c>
      <c r="J106" s="27">
        <f>元データ!H103</f>
        <v>50</v>
      </c>
      <c r="K106" s="27" t="str">
        <f>元データ!I103</f>
        <v>10ｍｌ</v>
      </c>
      <c r="L106" s="27">
        <f>元データ!J103</f>
        <v>302</v>
      </c>
      <c r="M106" s="27">
        <f>元データ!K103</f>
        <v>6.04</v>
      </c>
      <c r="N106" s="53" t="e">
        <f ca="1">IF(OFFSET(マスタ非採用削除!A$4,統合マスタ!$A106,0)="","",OFFSET(マスタ非採用削除!A$4,統合マスタ!$A106,0))</f>
        <v>#VALUE!</v>
      </c>
      <c r="O106" s="53" t="e">
        <f ca="1">IF(OFFSET(マスタ非採用削除!B$4,統合マスタ!$A106,0)="","",OFFSET(マスタ非採用削除!B$4,統合マスタ!$A106,0))</f>
        <v>#VALUE!</v>
      </c>
      <c r="P106" s="27" t="e">
        <f ca="1">IF(OFFSET(マスタ非採用削除!C$4,統合マスタ!$A106,0)="","",OFFSET(マスタ非採用削除!C$4,統合マスタ!$A106,0))</f>
        <v>#VALUE!</v>
      </c>
      <c r="Q106" s="53" t="e">
        <f ca="1">IF(OFFSET(マスタ非採用削除!D$4,統合マスタ!$A106,0)="","",OFFSET(マスタ非採用削除!D$4,統合マスタ!$A106,0))</f>
        <v>#VALUE!</v>
      </c>
      <c r="R106" s="27">
        <f ca="1">IF(OR(A106="非採用",A106="処置薬",A106="非採用特別"),0,IF(OFFSET(マスタ非採用削除!E$4,統合マスタ!$A106,0)="","",OFFSET(マスタ非採用削除!E$4,統合マスタ!$A106,0)))</f>
        <v>0</v>
      </c>
      <c r="S106" s="53" t="e">
        <f ca="1">IF(OFFSET(マスタ非採用削除!F$4,統合マスタ!$A106,0)="","",OFFSET(マスタ非採用削除!F$4,統合マスタ!$A106,0))</f>
        <v>#VALUE!</v>
      </c>
      <c r="T106" s="27" t="e">
        <f ca="1">IF(OFFSET(マスタ非採用削除!G$4,統合マスタ!$A106,0)="","",OFFSET(マスタ非採用削除!G$4,統合マスタ!$A106,0))</f>
        <v>#VALUE!</v>
      </c>
      <c r="U106" s="53" t="e">
        <f ca="1">IF(OFFSET(マスタ非採用削除!H$4,統合マスタ!$A106,0)="","",OFFSET(マスタ非採用削除!H$4,統合マスタ!$A106,0))</f>
        <v>#VALUE!</v>
      </c>
      <c r="V106" s="27" t="e">
        <f ca="1">IF(OFFSET(マスタ非採用削除!I$4,統合マスタ!$A106,0)="","",OFFSET(マスタ非採用削除!I$4,統合マスタ!$A106,0))</f>
        <v>#VALUE!</v>
      </c>
      <c r="W106" s="27" t="e">
        <f ca="1">IF(OFFSET(マスタ非採用削除!J$4,統合マスタ!$A106,0)="","",OFFSET(マスタ非採用削除!J$4,統合マスタ!$A106,0))</f>
        <v>#VALUE!</v>
      </c>
      <c r="X106" s="27" t="e">
        <f ca="1">IF(OFFSET(マスタ非採用削除!K$4,統合マスタ!$A106,0)="","",OFFSET(マスタ非採用削除!K$4,統合マスタ!$A106,0))</f>
        <v>#VALUE!</v>
      </c>
      <c r="Y106" s="53" t="e">
        <f ca="1">IF(OFFSET(マスタ非採用削除!L$4,統合マスタ!$A106,0)="","",OFFSET(マスタ非採用削除!L$4,統合マスタ!$A106,0))</f>
        <v>#VALUE!</v>
      </c>
      <c r="Z106" s="27" t="e">
        <f ca="1">IF(OFFSET(マスタ非採用削除!M$4,統合マスタ!$A106,0)="","",OFFSET(マスタ非採用削除!M$4,統合マスタ!$A106,0))</f>
        <v>#VALUE!</v>
      </c>
      <c r="AA106" s="27" t="str">
        <f t="shared" si="3"/>
        <v>処置薬</v>
      </c>
      <c r="AB106" s="27" t="str">
        <f ca="1">IF(A106="非採用特別","非採用特別",IF(R106=2,"臨時",
IF(COUNTIF(分類!$H$8:$H$15, 統合マスタ!V106)&gt;0, 分類!$G$7,
IF(COUNTIF(分類!$K$8:$K$15, 統合マスタ!V106)&gt;0, 分類!$J$7,
IF(COUNTIF(分類!$N$8:$N$15, 統合マスタ!V106)&gt;0, 分類!$M$7,
IF(COUNTIF(分類!$Q$8:$Q$15, 統合マスタ!V106)&gt;0, 分類!$P$7,
"無し"))))))</f>
        <v>無し</v>
      </c>
      <c r="AC106" s="27" t="e">
        <f t="shared" ca="1" si="4"/>
        <v>#VALUE!</v>
      </c>
      <c r="AD106" s="27" t="e" cm="1">
        <f t="array" aca="1" ref="AD106" ca="1">IF(A106="非採用","非採用",OFFSET(
   INDIRECT("'" &amp; AB106 &amp; "'!A4"),
   MATCH(B106, INDIRECT("'" &amp; AB106 &amp; "'!C5:C1000"), 0),
   MATCH("合計", INDIRECT("'" &amp; AB106 &amp; "'!4:4"), 0) - 1
))</f>
        <v>#REF!</v>
      </c>
    </row>
    <row r="107" spans="1:30">
      <c r="A107" s="40">
        <f>元データ!P104</f>
        <v>57</v>
      </c>
      <c r="B107" s="27">
        <f t="shared" si="5"/>
        <v>103</v>
      </c>
      <c r="C107" s="27" t="str">
        <f>DBCS(元データ!A104)</f>
        <v>イノソリッド配合経腸用半固形剤</v>
      </c>
      <c r="D107" s="53" t="str">
        <f>元データ!B104</f>
        <v>スズケン</v>
      </c>
      <c r="E107" s="27" t="str">
        <f>DBCS(元データ!C104)</f>
        <v/>
      </c>
      <c r="F107" s="27" t="str">
        <f>DBCS(元データ!D104)</f>
        <v>３００ｇｘ１８バッグ</v>
      </c>
      <c r="G107" s="27" t="str">
        <f>元データ!E104</f>
        <v>大塚製薬</v>
      </c>
      <c r="H107" s="27">
        <f>元データ!F104</f>
        <v>14.4</v>
      </c>
      <c r="I107" s="27">
        <f>元データ!G104</f>
        <v>7776</v>
      </c>
      <c r="J107" s="27">
        <f>元データ!H104</f>
        <v>540</v>
      </c>
      <c r="K107" s="27" t="str">
        <f>元データ!I104</f>
        <v>10ｇ</v>
      </c>
      <c r="L107" s="27">
        <f>元データ!J104</f>
        <v>6894</v>
      </c>
      <c r="M107" s="27">
        <f>元データ!K104</f>
        <v>12.766666666666667</v>
      </c>
      <c r="N107" s="53" t="str">
        <f ca="1">IF(OFFSET(マスタ非採用削除!A$4,統合マスタ!$A107,0)="","",OFFSET(マスタ非採用削除!A$4,統合マスタ!$A107,0))</f>
        <v>ｲﾉｿ001</v>
      </c>
      <c r="O107" s="53" t="str">
        <f ca="1">IF(OFFSET(マスタ非採用削除!B$4,統合マスタ!$A107,0)="","",OFFSET(マスタ非採用削除!B$4,統合マスタ!$A107,0))</f>
        <v>ｲﾉｿ001</v>
      </c>
      <c r="P107" s="27" t="str">
        <f ca="1">IF(OFFSET(マスタ非採用削除!C$4,統合マスタ!$A107,0)="","",OFFSET(マスタ非採用削除!C$4,統合マスタ!$A107,0))</f>
        <v>イノソリッド配合経腸用半固形剤</v>
      </c>
      <c r="Q107" s="53" t="str">
        <f ca="1">IF(OFFSET(マスタ非採用削除!D$4,統合マスタ!$A107,0)="","",OFFSET(マスタ非採用削除!D$4,統合マスタ!$A107,0))</f>
        <v/>
      </c>
      <c r="R107" s="27">
        <f ca="1">IF(OR(A107="非採用",A107="処置薬",A107="非採用特別"),0,IF(OFFSET(マスタ非採用削除!E$4,統合マスタ!$A107,0)="","",OFFSET(マスタ非採用削除!E$4,統合マスタ!$A107,0)))</f>
        <v>2</v>
      </c>
      <c r="S107" s="53" t="str">
        <f ca="1">IF(OFFSET(マスタ非採用削除!F$4,統合マスタ!$A107,0)="","",OFFSET(マスタ非採用削除!F$4,統合マスタ!$A107,0))</f>
        <v/>
      </c>
      <c r="T107" s="27">
        <f ca="1">IF(OFFSET(マスタ非採用削除!G$4,統合マスタ!$A107,0)="","",OFFSET(マスタ非採用削除!G$4,統合マスタ!$A107,0))</f>
        <v>1.44</v>
      </c>
      <c r="U107" s="53" t="str">
        <f ca="1">IF(OFFSET(マスタ非採用削除!H$4,統合マスタ!$A107,0)="","",OFFSET(マスタ非採用削除!H$4,統合マスタ!$A107,0))</f>
        <v>ｲﾉｿﾘﾂﾄﾞﾊｲｺﾞｳｹｲﾁﾖｳﾖｳﾊﾝｺｹｲｻﾞｲ</v>
      </c>
      <c r="V107" s="27">
        <f ca="1">IF(OFFSET(マスタ非採用削除!I$4,統合マスタ!$A107,0)="","",OFFSET(マスタ非採用削除!I$4,統合マスタ!$A107,0))</f>
        <v>24</v>
      </c>
      <c r="W107" s="27" t="str">
        <f ca="1">IF(OFFSET(マスタ非採用削除!J$4,統合マスタ!$A107,0)="","",OFFSET(マスタ非採用削除!J$4,統合マスタ!$A107,0))</f>
        <v>その他</v>
      </c>
      <c r="X107" s="27">
        <f ca="1">IF(OFFSET(マスタ非採用削除!K$4,統合マスタ!$A107,0)="","",OFFSET(マスタ非採用削除!K$4,統合マスタ!$A107,0))</f>
        <v>0</v>
      </c>
      <c r="Y107" s="53" t="str">
        <f ca="1">IF(OFFSET(マスタ非採用削除!L$4,統合マスタ!$A107,0)="","",OFFSET(マスタ非採用削除!L$4,統合マスタ!$A107,0))</f>
        <v/>
      </c>
      <c r="Z107" s="27">
        <f ca="1">IF(OFFSET(マスタ非採用削除!M$4,統合マスタ!$A107,0)="","",OFFSET(マスタ非採用削除!M$4,統合マスタ!$A107,0))</f>
        <v>7</v>
      </c>
      <c r="AA107" s="27" t="str">
        <f t="shared" si="3"/>
        <v/>
      </c>
      <c r="AB107" s="27" t="str">
        <f ca="1">IF(A107="非採用特別","非採用特別",IF(R107=2,"臨時",
IF(COUNTIF(分類!$H$8:$H$15, 統合マスタ!V107)&gt;0, 分類!$G$7,
IF(COUNTIF(分類!$K$8:$K$15, 統合マスタ!V107)&gt;0, 分類!$J$7,
IF(COUNTIF(分類!$N$8:$N$15, 統合マスタ!V107)&gt;0, 分類!$M$7,
IF(COUNTIF(分類!$Q$8:$Q$15, 統合マスタ!V107)&gt;0, 分類!$P$7,
"無し"))))))</f>
        <v>臨時</v>
      </c>
      <c r="AC107" s="27">
        <f t="shared" ca="1" si="4"/>
        <v>103</v>
      </c>
      <c r="AD107" s="27" cm="1">
        <f t="array" aca="1" ref="AD107" ca="1">IF(A107="非採用","非採用",OFFSET(
   INDIRECT("'" &amp; AB107 &amp; "'!A4"),
   MATCH(B107, INDIRECT("'" &amp; AB107 &amp; "'!C5:C1000"), 0),
   MATCH("合計", INDIRECT("'" &amp; AB107 &amp; "'!4:4"), 0) - 1
))</f>
        <v>0</v>
      </c>
    </row>
    <row r="108" spans="1:30">
      <c r="A108" s="40" t="str">
        <f>元データ!P105</f>
        <v>非採用</v>
      </c>
      <c r="B108" s="27">
        <f t="shared" si="5"/>
        <v>104</v>
      </c>
      <c r="C108" s="27" t="str">
        <f>DBCS(元データ!A105)</f>
        <v>イノラス配合経腸用液（コーヒー）</v>
      </c>
      <c r="D108" s="53" t="str">
        <f>元データ!B105</f>
        <v/>
      </c>
      <c r="E108" s="27" t="str">
        <f>DBCS(元データ!C105)</f>
        <v/>
      </c>
      <c r="F108" s="27" t="str">
        <f>DBCS(元データ!D105)</f>
        <v>１８７．５ｍｌｘ２８</v>
      </c>
      <c r="G108" s="27" t="str">
        <f>元データ!E105</f>
        <v>大塚製薬</v>
      </c>
      <c r="H108" s="27">
        <f>元データ!F105</f>
        <v>14.1</v>
      </c>
      <c r="I108" s="27">
        <f>元データ!G105</f>
        <v>7402.5</v>
      </c>
      <c r="J108" s="27">
        <f>元データ!H105</f>
        <v>525</v>
      </c>
      <c r="K108" s="27" t="str">
        <f>元データ!I105</f>
        <v>10ｍｌ</v>
      </c>
      <c r="L108" s="27">
        <f>元データ!J105</f>
        <v>6580</v>
      </c>
      <c r="M108" s="27">
        <f>元データ!K105</f>
        <v>12.533333333333333</v>
      </c>
      <c r="N108" s="53" t="e">
        <f ca="1">IF(OFFSET(マスタ非採用削除!A$4,統合マスタ!$A108,0)="","",OFFSET(マスタ非採用削除!A$4,統合マスタ!$A108,0))</f>
        <v>#VALUE!</v>
      </c>
      <c r="O108" s="53" t="e">
        <f ca="1">IF(OFFSET(マスタ非採用削除!B$4,統合マスタ!$A108,0)="","",OFFSET(マスタ非採用削除!B$4,統合マスタ!$A108,0))</f>
        <v>#VALUE!</v>
      </c>
      <c r="P108" s="27" t="e">
        <f ca="1">IF(OFFSET(マスタ非採用削除!C$4,統合マスタ!$A108,0)="","",OFFSET(マスタ非採用削除!C$4,統合マスタ!$A108,0))</f>
        <v>#VALUE!</v>
      </c>
      <c r="Q108" s="53" t="e">
        <f ca="1">IF(OFFSET(マスタ非採用削除!D$4,統合マスタ!$A108,0)="","",OFFSET(マスタ非採用削除!D$4,統合マスタ!$A108,0))</f>
        <v>#VALUE!</v>
      </c>
      <c r="R108" s="27">
        <f ca="1">IF(OR(A108="非採用",A108="処置薬",A108="非採用特別"),0,IF(OFFSET(マスタ非採用削除!E$4,統合マスタ!$A108,0)="","",OFFSET(マスタ非採用削除!E$4,統合マスタ!$A108,0)))</f>
        <v>0</v>
      </c>
      <c r="S108" s="53" t="e">
        <f ca="1">IF(OFFSET(マスタ非採用削除!F$4,統合マスタ!$A108,0)="","",OFFSET(マスタ非採用削除!F$4,統合マスタ!$A108,0))</f>
        <v>#VALUE!</v>
      </c>
      <c r="T108" s="27" t="e">
        <f ca="1">IF(OFFSET(マスタ非採用削除!G$4,統合マスタ!$A108,0)="","",OFFSET(マスタ非採用削除!G$4,統合マスタ!$A108,0))</f>
        <v>#VALUE!</v>
      </c>
      <c r="U108" s="53" t="e">
        <f ca="1">IF(OFFSET(マスタ非採用削除!H$4,統合マスタ!$A108,0)="","",OFFSET(マスタ非採用削除!H$4,統合マスタ!$A108,0))</f>
        <v>#VALUE!</v>
      </c>
      <c r="V108" s="27" t="e">
        <f ca="1">IF(OFFSET(マスタ非採用削除!I$4,統合マスタ!$A108,0)="","",OFFSET(マスタ非採用削除!I$4,統合マスタ!$A108,0))</f>
        <v>#VALUE!</v>
      </c>
      <c r="W108" s="27" t="e">
        <f ca="1">IF(OFFSET(マスタ非採用削除!J$4,統合マスタ!$A108,0)="","",OFFSET(マスタ非採用削除!J$4,統合マスタ!$A108,0))</f>
        <v>#VALUE!</v>
      </c>
      <c r="X108" s="27" t="e">
        <f ca="1">IF(OFFSET(マスタ非採用削除!K$4,統合マスタ!$A108,0)="","",OFFSET(マスタ非採用削除!K$4,統合マスタ!$A108,0))</f>
        <v>#VALUE!</v>
      </c>
      <c r="Y108" s="53" t="e">
        <f ca="1">IF(OFFSET(マスタ非採用削除!L$4,統合マスタ!$A108,0)="","",OFFSET(マスタ非採用削除!L$4,統合マスタ!$A108,0))</f>
        <v>#VALUE!</v>
      </c>
      <c r="Z108" s="27" t="e">
        <f ca="1">IF(OFFSET(マスタ非採用削除!M$4,統合マスタ!$A108,0)="","",OFFSET(マスタ非採用削除!M$4,統合マスタ!$A108,0))</f>
        <v>#VALUE!</v>
      </c>
      <c r="AA108" s="27" t="str">
        <f t="shared" si="3"/>
        <v>非採用</v>
      </c>
      <c r="AB108" s="27" t="str">
        <f ca="1">IF(A108="非採用特別","非採用特別",IF(R108=2,"臨時",
IF(COUNTIF(分類!$H$8:$H$15, 統合マスタ!V108)&gt;0, 分類!$G$7,
IF(COUNTIF(分類!$K$8:$K$15, 統合マスタ!V108)&gt;0, 分類!$J$7,
IF(COUNTIF(分類!$N$8:$N$15, 統合マスタ!V108)&gt;0, 分類!$M$7,
IF(COUNTIF(分類!$Q$8:$Q$15, 統合マスタ!V108)&gt;0, 分類!$P$7,
"無し"))))))</f>
        <v>無し</v>
      </c>
      <c r="AC108" s="27" t="e">
        <f t="shared" ca="1" si="4"/>
        <v>#VALUE!</v>
      </c>
      <c r="AD108" s="27" t="str" cm="1">
        <f t="array" aca="1" ref="AD108" ca="1">IF(A108="非採用","非採用",OFFSET(
   INDIRECT("'" &amp; AB108 &amp; "'!A4"),
   MATCH(B108, INDIRECT("'" &amp; AB108 &amp; "'!C5:C1000"), 0),
   MATCH("合計", INDIRECT("'" &amp; AB108 &amp; "'!4:4"), 0) - 1
))</f>
        <v>非採用</v>
      </c>
    </row>
    <row r="109" spans="1:30">
      <c r="A109" s="40">
        <f>元データ!P106</f>
        <v>58</v>
      </c>
      <c r="B109" s="27">
        <f t="shared" si="5"/>
        <v>105</v>
      </c>
      <c r="C109" s="27" t="str">
        <f>DBCS(元データ!A106)</f>
        <v>イバンドロン酸静注１ｍｇシリンジ「トーワ」</v>
      </c>
      <c r="D109" s="53" t="str">
        <f>元データ!B106</f>
        <v>東和薬品</v>
      </c>
      <c r="E109" s="27" t="str">
        <f>DBCS(元データ!C106)</f>
        <v/>
      </c>
      <c r="F109" s="27" t="str">
        <f>DBCS(元データ!D106)</f>
        <v>１０シリンジ</v>
      </c>
      <c r="G109" s="27" t="str">
        <f>元データ!E106</f>
        <v>東和薬品</v>
      </c>
      <c r="H109" s="27">
        <f>元データ!F106</f>
        <v>1588</v>
      </c>
      <c r="I109" s="27">
        <f>元データ!G106</f>
        <v>15880</v>
      </c>
      <c r="J109" s="27">
        <f>元データ!H106</f>
        <v>10</v>
      </c>
      <c r="K109" s="27" t="str">
        <f>元データ!I106</f>
        <v>ｼﾘﾝｼﾞ</v>
      </c>
      <c r="L109" s="27">
        <f>元データ!J106</f>
        <v>12710</v>
      </c>
      <c r="M109" s="27">
        <f>元データ!K106</f>
        <v>1271</v>
      </c>
      <c r="N109" s="53" t="str">
        <f ca="1">IF(OFFSET(マスタ非採用削除!A$4,統合マスタ!$A109,0)="","",OFFSET(マスタ非採用削除!A$4,統合マスタ!$A109,0))</f>
        <v>ｲﾊﾝ001</v>
      </c>
      <c r="O109" s="53" t="str">
        <f ca="1">IF(OFFSET(マスタ非採用削除!B$4,統合マスタ!$A109,0)="","",OFFSET(マスタ非採用削除!B$4,統合マスタ!$A109,0))</f>
        <v>ｲﾊﾝ001</v>
      </c>
      <c r="P109" s="27" t="str">
        <f ca="1">IF(OFFSET(マスタ非採用削除!C$4,統合マスタ!$A109,0)="","",OFFSET(マスタ非採用削除!C$4,統合マスタ!$A109,0))</f>
        <v>イバンドロン酸静注１ｍｇシリンジ「トーワ」</v>
      </c>
      <c r="Q109" s="53" t="str">
        <f ca="1">IF(OFFSET(マスタ非採用削除!D$4,統合マスタ!$A109,0)="","",OFFSET(マスタ非採用削除!D$4,統合マスタ!$A109,0))</f>
        <v>ｲﾊﾞﾝ</v>
      </c>
      <c r="R109" s="27">
        <f ca="1">IF(OR(A109="非採用",A109="処置薬",A109="非採用特別"),0,IF(OFFSET(マスタ非採用削除!E$4,統合マスタ!$A109,0)="","",OFFSET(マスタ非採用削除!E$4,統合マスタ!$A109,0)))</f>
        <v>1</v>
      </c>
      <c r="S109" s="53" t="str">
        <f ca="1">IF(OFFSET(マスタ非採用削除!F$4,統合マスタ!$A109,0)="","",OFFSET(マスタ非採用削除!F$4,統合マスタ!$A109,0))</f>
        <v/>
      </c>
      <c r="T109" s="27">
        <f ca="1">IF(OFFSET(マスタ非採用削除!G$4,統合マスタ!$A109,0)="","",OFFSET(マスタ非採用削除!G$4,統合マスタ!$A109,0))</f>
        <v>1588</v>
      </c>
      <c r="U109" s="53" t="str">
        <f ca="1">IF(OFFSET(マスタ非採用削除!H$4,統合マスタ!$A109,0)="","",OFFSET(マスタ非採用削除!H$4,統合マスタ!$A109,0))</f>
        <v>ｲﾊﾞﾝﾄﾞﾛﾝｻﾝｼﾞｮｳﾁｭｳ1mgｼﾘﾝｼﾞ｢ﾄｰﾜ｣</v>
      </c>
      <c r="V109" s="27">
        <f ca="1">IF(OFFSET(マスタ非採用削除!I$4,統合マスタ!$A109,0)="","",OFFSET(マスタ非採用削除!I$4,統合マスタ!$A109,0))</f>
        <v>25</v>
      </c>
      <c r="W109" s="27" t="str">
        <f ca="1">IF(OFFSET(マスタ非採用削除!J$4,統合マスタ!$A109,0)="","",OFFSET(マスタ非採用削除!J$4,統合マスタ!$A109,0))</f>
        <v>注射剤</v>
      </c>
      <c r="X109" s="27">
        <f ca="1">IF(OFFSET(マスタ非採用削除!K$4,統合マスタ!$A109,0)="","",OFFSET(マスタ非採用削除!K$4,統合マスタ!$A109,0))</f>
        <v>2</v>
      </c>
      <c r="Y109" s="53" t="str">
        <f ca="1">IF(OFFSET(マスタ非採用削除!L$4,統合マスタ!$A109,0)="","",OFFSET(マスタ非採用削除!L$4,統合マスタ!$A109,0))</f>
        <v/>
      </c>
      <c r="Z109" s="27">
        <f ca="1">IF(OFFSET(マスタ非採用削除!M$4,統合マスタ!$A109,0)="","",OFFSET(マスタ非採用削除!M$4,統合マスタ!$A109,0))</f>
        <v>9</v>
      </c>
      <c r="AA109" s="27" t="str">
        <f t="shared" si="3"/>
        <v/>
      </c>
      <c r="AB109" s="27" t="str">
        <f ca="1">IF(A109="非採用特別","非採用特別",IF(R109=2,"臨時",
IF(COUNTIF(分類!$H$8:$H$15, 統合マスタ!V109)&gt;0, 分類!$G$7,
IF(COUNTIF(分類!$K$8:$K$15, 統合マスタ!V109)&gt;0, 分類!$J$7,
IF(COUNTIF(分類!$N$8:$N$15, 統合マスタ!V109)&gt;0, 分類!$M$7,
IF(COUNTIF(分類!$Q$8:$Q$15, 統合マスタ!V109)&gt;0, 分類!$P$7,
"無し"))))))</f>
        <v>注射</v>
      </c>
      <c r="AC109" s="27">
        <f t="shared" ca="1" si="4"/>
        <v>200105</v>
      </c>
      <c r="AD109" s="27" cm="1">
        <f t="array" aca="1" ref="AD109" ca="1">IF(A109="非採用","非採用",OFFSET(
   INDIRECT("'" &amp; AB109 &amp; "'!A4"),
   MATCH(B109, INDIRECT("'" &amp; AB109 &amp; "'!C5:C1000"), 0),
   MATCH("合計", INDIRECT("'" &amp; AB109 &amp; "'!4:4"), 0) - 1
))</f>
        <v>0</v>
      </c>
    </row>
    <row r="110" spans="1:30">
      <c r="A110" s="40">
        <f>元データ!P107</f>
        <v>58</v>
      </c>
      <c r="B110" s="27">
        <f t="shared" si="5"/>
        <v>106</v>
      </c>
      <c r="C110" s="27" t="str">
        <f>DBCS(元データ!A107)</f>
        <v>イバンドロン酸静注１ｍｇシリンジ「トーワ」</v>
      </c>
      <c r="D110" s="53" t="str">
        <f>元データ!B107</f>
        <v/>
      </c>
      <c r="E110" s="27" t="str">
        <f>DBCS(元データ!C107)</f>
        <v/>
      </c>
      <c r="F110" s="27" t="str">
        <f>DBCS(元データ!D107)</f>
        <v>１シリンジ</v>
      </c>
      <c r="G110" s="27" t="str">
        <f>元データ!E107</f>
        <v>東和薬品</v>
      </c>
      <c r="H110" s="27">
        <f>元データ!F107</f>
        <v>1588</v>
      </c>
      <c r="I110" s="27">
        <f>元データ!G107</f>
        <v>1588</v>
      </c>
      <c r="J110" s="27">
        <f>元データ!H107</f>
        <v>1</v>
      </c>
      <c r="K110" s="27" t="str">
        <f>元データ!I107</f>
        <v>ｼﾘﾝｼﾞ</v>
      </c>
      <c r="L110" s="27">
        <f>元データ!J107</f>
        <v>1271</v>
      </c>
      <c r="M110" s="27">
        <f>元データ!K107</f>
        <v>1271</v>
      </c>
      <c r="N110" s="53" t="str">
        <f ca="1">IF(OFFSET(マスタ非採用削除!A$4,統合マスタ!$A110,0)="","",OFFSET(マスタ非採用削除!A$4,統合マスタ!$A110,0))</f>
        <v>ｲﾊﾝ001</v>
      </c>
      <c r="O110" s="53" t="str">
        <f ca="1">IF(OFFSET(マスタ非採用削除!B$4,統合マスタ!$A110,0)="","",OFFSET(マスタ非採用削除!B$4,統合マスタ!$A110,0))</f>
        <v>ｲﾊﾝ001</v>
      </c>
      <c r="P110" s="27" t="str">
        <f ca="1">IF(OFFSET(マスタ非採用削除!C$4,統合マスタ!$A110,0)="","",OFFSET(マスタ非採用削除!C$4,統合マスタ!$A110,0))</f>
        <v>イバンドロン酸静注１ｍｇシリンジ「トーワ」</v>
      </c>
      <c r="Q110" s="53" t="str">
        <f ca="1">IF(OFFSET(マスタ非採用削除!D$4,統合マスタ!$A110,0)="","",OFFSET(マスタ非採用削除!D$4,統合マスタ!$A110,0))</f>
        <v>ｲﾊﾞﾝ</v>
      </c>
      <c r="R110" s="27">
        <f ca="1">IF(OR(A110="非採用",A110="処置薬",A110="非採用特別"),0,IF(OFFSET(マスタ非採用削除!E$4,統合マスタ!$A110,0)="","",OFFSET(マスタ非採用削除!E$4,統合マスタ!$A110,0)))</f>
        <v>1</v>
      </c>
      <c r="S110" s="53" t="str">
        <f ca="1">IF(OFFSET(マスタ非採用削除!F$4,統合マスタ!$A110,0)="","",OFFSET(マスタ非採用削除!F$4,統合マスタ!$A110,0))</f>
        <v/>
      </c>
      <c r="T110" s="27">
        <f ca="1">IF(OFFSET(マスタ非採用削除!G$4,統合マスタ!$A110,0)="","",OFFSET(マスタ非採用削除!G$4,統合マスタ!$A110,0))</f>
        <v>1588</v>
      </c>
      <c r="U110" s="53" t="str">
        <f ca="1">IF(OFFSET(マスタ非採用削除!H$4,統合マスタ!$A110,0)="","",OFFSET(マスタ非採用削除!H$4,統合マスタ!$A110,0))</f>
        <v>ｲﾊﾞﾝﾄﾞﾛﾝｻﾝｼﾞｮｳﾁｭｳ1mgｼﾘﾝｼﾞ｢ﾄｰﾜ｣</v>
      </c>
      <c r="V110" s="27">
        <f ca="1">IF(OFFSET(マスタ非採用削除!I$4,統合マスタ!$A110,0)="","",OFFSET(マスタ非採用削除!I$4,統合マスタ!$A110,0))</f>
        <v>25</v>
      </c>
      <c r="W110" s="27" t="str">
        <f ca="1">IF(OFFSET(マスタ非採用削除!J$4,統合マスタ!$A110,0)="","",OFFSET(マスタ非採用削除!J$4,統合マスタ!$A110,0))</f>
        <v>注射剤</v>
      </c>
      <c r="X110" s="27">
        <f ca="1">IF(OFFSET(マスタ非採用削除!K$4,統合マスタ!$A110,0)="","",OFFSET(マスタ非採用削除!K$4,統合マスタ!$A110,0))</f>
        <v>2</v>
      </c>
      <c r="Y110" s="53" t="str">
        <f ca="1">IF(OFFSET(マスタ非採用削除!L$4,統合マスタ!$A110,0)="","",OFFSET(マスタ非採用削除!L$4,統合マスタ!$A110,0))</f>
        <v/>
      </c>
      <c r="Z110" s="27">
        <f ca="1">IF(OFFSET(マスタ非採用削除!M$4,統合マスタ!$A110,0)="","",OFFSET(マスタ非採用削除!M$4,統合マスタ!$A110,0))</f>
        <v>9</v>
      </c>
      <c r="AA110" s="27" t="str">
        <f t="shared" si="3"/>
        <v/>
      </c>
      <c r="AB110" s="27" t="str">
        <f ca="1">IF(A110="非採用特別","非採用特別",IF(R110=2,"臨時",
IF(COUNTIF(分類!$H$8:$H$15, 統合マスタ!V110)&gt;0, 分類!$G$7,
IF(COUNTIF(分類!$K$8:$K$15, 統合マスタ!V110)&gt;0, 分類!$J$7,
IF(COUNTIF(分類!$N$8:$N$15, 統合マスタ!V110)&gt;0, 分類!$M$7,
IF(COUNTIF(分類!$Q$8:$Q$15, 統合マスタ!V110)&gt;0, 分類!$P$7,
"無し"))))))</f>
        <v>注射</v>
      </c>
      <c r="AC110" s="27">
        <f t="shared" ca="1" si="4"/>
        <v>200106</v>
      </c>
      <c r="AD110" s="27" cm="1">
        <f t="array" aca="1" ref="AD110" ca="1">IF(A110="非採用","非採用",OFFSET(
   INDIRECT("'" &amp; AB110 &amp; "'!A4"),
   MATCH(B110, INDIRECT("'" &amp; AB110 &amp; "'!C5:C1000"), 0),
   MATCH("合計", INDIRECT("'" &amp; AB110 &amp; "'!4:4"), 0) - 1
))</f>
        <v>0</v>
      </c>
    </row>
    <row r="111" spans="1:30">
      <c r="A111" s="40">
        <f>元データ!P108</f>
        <v>60</v>
      </c>
      <c r="B111" s="27">
        <f t="shared" si="5"/>
        <v>107</v>
      </c>
      <c r="C111" s="27" t="str">
        <f>DBCS(元データ!A108)</f>
        <v>イフェクサーＳＲカプセル３７．５ｍｇ</v>
      </c>
      <c r="D111" s="53" t="str">
        <f>元データ!B108</f>
        <v>アルフレッサ</v>
      </c>
      <c r="E111" s="27" t="str">
        <f>DBCS(元データ!C108)</f>
        <v>ＰＴＰ</v>
      </c>
      <c r="F111" s="27" t="str">
        <f>DBCS(元データ!D108)</f>
        <v>１００Ｔ</v>
      </c>
      <c r="G111" s="27" t="str">
        <f>元データ!E108</f>
        <v>ヴィアトリス</v>
      </c>
      <c r="H111" s="27">
        <f>元データ!F108</f>
        <v>101.9</v>
      </c>
      <c r="I111" s="27">
        <f>元データ!G108</f>
        <v>10190</v>
      </c>
      <c r="J111" s="27">
        <f>元データ!H108</f>
        <v>100</v>
      </c>
      <c r="K111" s="27" t="str">
        <f>元データ!I108</f>
        <v>錠</v>
      </c>
      <c r="L111" s="27">
        <f>元データ!J108</f>
        <v>8763</v>
      </c>
      <c r="M111" s="27">
        <f>元データ!K108</f>
        <v>87.63</v>
      </c>
      <c r="N111" s="53" t="str">
        <f ca="1">IF(OFFSET(マスタ非採用削除!A$4,統合マスタ!$A111,0)="","",OFFSET(マスタ非採用削除!A$4,統合マスタ!$A111,0))</f>
        <v>ｲﾌｴ001</v>
      </c>
      <c r="O111" s="53" t="str">
        <f ca="1">IF(OFFSET(マスタ非採用削除!B$4,統合マスタ!$A111,0)="","",OFFSET(マスタ非採用削除!B$4,統合マスタ!$A111,0))</f>
        <v>ｲﾌｴ001</v>
      </c>
      <c r="P111" s="27" t="str">
        <f ca="1">IF(OFFSET(マスタ非採用削除!C$4,統合マスタ!$A111,0)="","",OFFSET(マスタ非採用削除!C$4,統合マスタ!$A111,0))</f>
        <v>イフェクサーＳＲカプセル３７．５ｍｇ</v>
      </c>
      <c r="Q111" s="53" t="str">
        <f ca="1">IF(OFFSET(マスタ非採用削除!D$4,統合マスタ!$A111,0)="","",OFFSET(マスタ非採用削除!D$4,統合マスタ!$A111,0))</f>
        <v>ｲﾌｪｸ</v>
      </c>
      <c r="R111" s="27">
        <f ca="1">IF(OR(A111="非採用",A111="処置薬",A111="非採用特別"),0,IF(OFFSET(マスタ非採用削除!E$4,統合マスタ!$A111,0)="","",OFFSET(マスタ非採用削除!E$4,統合マスタ!$A111,0)))</f>
        <v>1</v>
      </c>
      <c r="S111" s="53" t="str">
        <f ca="1">IF(OFFSET(マスタ非採用削除!F$4,統合マスタ!$A111,0)="","",OFFSET(マスタ非採用削除!F$4,統合マスタ!$A111,0))</f>
        <v/>
      </c>
      <c r="T111" s="27">
        <f ca="1">IF(OFFSET(マスタ非採用削除!G$4,統合マスタ!$A111,0)="","",OFFSET(マスタ非採用削除!G$4,統合マスタ!$A111,0))</f>
        <v>101.9</v>
      </c>
      <c r="U111" s="53" t="str">
        <f ca="1">IF(OFFSET(マスタ非採用削除!H$4,統合マスタ!$A111,0)="","",OFFSET(マスタ非採用削除!H$4,統合マスタ!$A111,0))</f>
        <v>ｲﾌｪｸｻｰSRｶﾌﾟｾﾙ37.5mg</v>
      </c>
      <c r="V111" s="27">
        <f ca="1">IF(OFFSET(マスタ非採用削除!I$4,統合マスタ!$A111,0)="","",OFFSET(マスタ非採用削除!I$4,統合マスタ!$A111,0))</f>
        <v>2</v>
      </c>
      <c r="W111" s="27" t="str">
        <f ca="1">IF(OFFSET(マスタ非採用削除!J$4,統合マスタ!$A111,0)="","",OFFSET(マスタ非採用削除!J$4,統合マスタ!$A111,0))</f>
        <v>カプセル</v>
      </c>
      <c r="X111" s="27">
        <f ca="1">IF(OFFSET(マスタ非採用削除!K$4,統合マスタ!$A111,0)="","",OFFSET(マスタ非採用削除!K$4,統合マスタ!$A111,0))</f>
        <v>2</v>
      </c>
      <c r="Y111" s="53" t="str">
        <f ca="1">IF(OFFSET(マスタ非採用削除!L$4,統合マスタ!$A111,0)="","",OFFSET(マスタ非採用削除!L$4,統合マスタ!$A111,0))</f>
        <v/>
      </c>
      <c r="Z111" s="27">
        <f ca="1">IF(OFFSET(マスタ非採用削除!M$4,統合マスタ!$A111,0)="","",OFFSET(マスタ非採用削除!M$4,統合マスタ!$A111,0))</f>
        <v>6</v>
      </c>
      <c r="AA111" s="27" t="str">
        <f t="shared" si="3"/>
        <v/>
      </c>
      <c r="AB111" s="27" t="str">
        <f ca="1">IF(A111="非採用特別","非採用特別",IF(R111=2,"臨時",
IF(COUNTIF(分類!$H$8:$H$15, 統合マスタ!V111)&gt;0, 分類!$G$7,
IF(COUNTIF(分類!$K$8:$K$15, 統合マスタ!V111)&gt;0, 分類!$J$7,
IF(COUNTIF(分類!$N$8:$N$15, 統合マスタ!V111)&gt;0, 分類!$M$7,
IF(COUNTIF(分類!$Q$8:$Q$15, 統合マスタ!V111)&gt;0, 分類!$P$7,
"無し"))))))</f>
        <v>無し</v>
      </c>
      <c r="AC111" s="27">
        <f t="shared" ca="1" si="4"/>
        <v>200107</v>
      </c>
      <c r="AD111" s="27" t="e" cm="1">
        <f t="array" aca="1" ref="AD111" ca="1">IF(A111="非採用","非採用",OFFSET(
   INDIRECT("'" &amp; AB111 &amp; "'!A4"),
   MATCH(B111, INDIRECT("'" &amp; AB111 &amp; "'!C5:C1000"), 0),
   MATCH("合計", INDIRECT("'" &amp; AB111 &amp; "'!4:4"), 0) - 1
))</f>
        <v>#REF!</v>
      </c>
    </row>
    <row r="112" spans="1:30">
      <c r="A112" s="40">
        <f>元データ!P109</f>
        <v>61</v>
      </c>
      <c r="B112" s="27">
        <f t="shared" si="5"/>
        <v>108</v>
      </c>
      <c r="C112" s="27" t="str">
        <f>DBCS(元データ!A109)</f>
        <v>イフェクサーＳＲカプセル７５ｍｇ</v>
      </c>
      <c r="D112" s="53" t="str">
        <f>元データ!B109</f>
        <v>アルフレッサ</v>
      </c>
      <c r="E112" s="27" t="str">
        <f>DBCS(元データ!C109)</f>
        <v>ＰＴＰ</v>
      </c>
      <c r="F112" s="27" t="str">
        <f>DBCS(元データ!D109)</f>
        <v>１００Ｔ</v>
      </c>
      <c r="G112" s="27" t="str">
        <f>元データ!E109</f>
        <v>ヴィアトリス</v>
      </c>
      <c r="H112" s="27">
        <f>元データ!F109</f>
        <v>167.6</v>
      </c>
      <c r="I112" s="27">
        <f>元データ!G109</f>
        <v>16760</v>
      </c>
      <c r="J112" s="27">
        <f>元データ!H109</f>
        <v>100</v>
      </c>
      <c r="K112" s="27" t="str">
        <f>元データ!I109</f>
        <v>錠</v>
      </c>
      <c r="L112" s="27">
        <f>元データ!J109</f>
        <v>14414</v>
      </c>
      <c r="M112" s="27">
        <f>元データ!K109</f>
        <v>144.13999999999999</v>
      </c>
      <c r="N112" s="53" t="str">
        <f ca="1">IF(OFFSET(マスタ非採用削除!A$4,統合マスタ!$A112,0)="","",OFFSET(マスタ非採用削除!A$4,統合マスタ!$A112,0))</f>
        <v>ｲﾌｴ002</v>
      </c>
      <c r="O112" s="53" t="str">
        <f ca="1">IF(OFFSET(マスタ非採用削除!B$4,統合マスタ!$A112,0)="","",OFFSET(マスタ非採用削除!B$4,統合マスタ!$A112,0))</f>
        <v>ｲﾌｴ002</v>
      </c>
      <c r="P112" s="27" t="str">
        <f ca="1">IF(OFFSET(マスタ非採用削除!C$4,統合マスタ!$A112,0)="","",OFFSET(マスタ非採用削除!C$4,統合マスタ!$A112,0))</f>
        <v>イフェクサーＳＲカプセル７５ｍｇ</v>
      </c>
      <c r="Q112" s="53" t="str">
        <f ca="1">IF(OFFSET(マスタ非採用削除!D$4,統合マスタ!$A112,0)="","",OFFSET(マスタ非採用削除!D$4,統合マスタ!$A112,0))</f>
        <v>ｲﾌｪｸ1</v>
      </c>
      <c r="R112" s="27">
        <f ca="1">IF(OR(A112="非採用",A112="処置薬",A112="非採用特別"),0,IF(OFFSET(マスタ非採用削除!E$4,統合マスタ!$A112,0)="","",OFFSET(マスタ非採用削除!E$4,統合マスタ!$A112,0)))</f>
        <v>1</v>
      </c>
      <c r="S112" s="53" t="str">
        <f ca="1">IF(OFFSET(マスタ非採用削除!F$4,統合マスタ!$A112,0)="","",OFFSET(マスタ非採用削除!F$4,統合マスタ!$A112,0))</f>
        <v/>
      </c>
      <c r="T112" s="27">
        <f ca="1">IF(OFFSET(マスタ非採用削除!G$4,統合マスタ!$A112,0)="","",OFFSET(マスタ非採用削除!G$4,統合マスタ!$A112,0))</f>
        <v>167.6</v>
      </c>
      <c r="U112" s="53" t="str">
        <f ca="1">IF(OFFSET(マスタ非採用削除!H$4,統合マスタ!$A112,0)="","",OFFSET(マスタ非採用削除!H$4,統合マスタ!$A112,0))</f>
        <v>ｲﾌｪｸｻｰSRｶﾌﾟｾﾙ75mg</v>
      </c>
      <c r="V112" s="27">
        <f ca="1">IF(OFFSET(マスタ非採用削除!I$4,統合マスタ!$A112,0)="","",OFFSET(マスタ非採用削除!I$4,統合マスタ!$A112,0))</f>
        <v>2</v>
      </c>
      <c r="W112" s="27" t="str">
        <f ca="1">IF(OFFSET(マスタ非採用削除!J$4,統合マスタ!$A112,0)="","",OFFSET(マスタ非採用削除!J$4,統合マスタ!$A112,0))</f>
        <v>カプセル</v>
      </c>
      <c r="X112" s="27">
        <f ca="1">IF(OFFSET(マスタ非採用削除!K$4,統合マスタ!$A112,0)="","",OFFSET(マスタ非採用削除!K$4,統合マスタ!$A112,0))</f>
        <v>2</v>
      </c>
      <c r="Y112" s="53" t="str">
        <f ca="1">IF(OFFSET(マスタ非採用削除!L$4,統合マスタ!$A112,0)="","",OFFSET(マスタ非採用削除!L$4,統合マスタ!$A112,0))</f>
        <v/>
      </c>
      <c r="Z112" s="27">
        <f ca="1">IF(OFFSET(マスタ非採用削除!M$4,統合マスタ!$A112,0)="","",OFFSET(マスタ非採用削除!M$4,統合マスタ!$A112,0))</f>
        <v>6</v>
      </c>
      <c r="AA112" s="27" t="str">
        <f t="shared" si="3"/>
        <v/>
      </c>
      <c r="AB112" s="27" t="str">
        <f ca="1">IF(A112="非採用特別","非採用特別",IF(R112=2,"臨時",
IF(COUNTIF(分類!$H$8:$H$15, 統合マスタ!V112)&gt;0, 分類!$G$7,
IF(COUNTIF(分類!$K$8:$K$15, 統合マスタ!V112)&gt;0, 分類!$J$7,
IF(COUNTIF(分類!$N$8:$N$15, 統合マスタ!V112)&gt;0, 分類!$M$7,
IF(COUNTIF(分類!$Q$8:$Q$15, 統合マスタ!V112)&gt;0, 分類!$P$7,
"無し"))))))</f>
        <v>無し</v>
      </c>
      <c r="AC112" s="27">
        <f t="shared" ca="1" si="4"/>
        <v>200108</v>
      </c>
      <c r="AD112" s="27" t="e" cm="1">
        <f t="array" aca="1" ref="AD112" ca="1">IF(A112="非採用","非採用",OFFSET(
   INDIRECT("'" &amp; AB112 &amp; "'!A4"),
   MATCH(B112, INDIRECT("'" &amp; AB112 &amp; "'!C5:C1000"), 0),
   MATCH("合計", INDIRECT("'" &amp; AB112 &amp; "'!4:4"), 0) - 1
))</f>
        <v>#REF!</v>
      </c>
    </row>
    <row r="113" spans="1:30">
      <c r="A113" s="40">
        <f>元データ!P110</f>
        <v>62</v>
      </c>
      <c r="B113" s="27">
        <f t="shared" si="5"/>
        <v>109</v>
      </c>
      <c r="C113" s="27" t="str">
        <f>DBCS(元データ!A110)</f>
        <v>イベニティ皮下注１０５ｍｇシリンジ</v>
      </c>
      <c r="D113" s="53" t="str">
        <f>元データ!B110</f>
        <v>アルフレッサ</v>
      </c>
      <c r="E113" s="27" t="str">
        <f>DBCS(元データ!C110)</f>
        <v/>
      </c>
      <c r="F113" s="27" t="str">
        <f>DBCS(元データ!D110)</f>
        <v>２筒</v>
      </c>
      <c r="G113" s="27" t="str">
        <f>元データ!E110</f>
        <v>アステラス製薬</v>
      </c>
      <c r="H113" s="27">
        <f>元データ!F110</f>
        <v>25061</v>
      </c>
      <c r="I113" s="27">
        <f>元データ!G110</f>
        <v>50122</v>
      </c>
      <c r="J113" s="27">
        <f>元データ!H110</f>
        <v>2</v>
      </c>
      <c r="K113" s="27" t="str">
        <f>元データ!I110</f>
        <v>本</v>
      </c>
      <c r="L113" s="27">
        <f>元データ!J110</f>
        <v>43706</v>
      </c>
      <c r="M113" s="27">
        <f>元データ!K110</f>
        <v>21853</v>
      </c>
      <c r="N113" s="53" t="str">
        <f ca="1">IF(OFFSET(マスタ非採用削除!A$4,統合マスタ!$A113,0)="","",OFFSET(マスタ非採用削除!A$4,統合マスタ!$A113,0))</f>
        <v>ｲﾍﾆ001</v>
      </c>
      <c r="O113" s="53" t="str">
        <f ca="1">IF(OFFSET(マスタ非採用削除!B$4,統合マスタ!$A113,0)="","",OFFSET(マスタ非採用削除!B$4,統合マスタ!$A113,0))</f>
        <v>ｲﾍﾆ001</v>
      </c>
      <c r="P113" s="27" t="str">
        <f ca="1">IF(OFFSET(マスタ非採用削除!C$4,統合マスタ!$A113,0)="","",OFFSET(マスタ非採用削除!C$4,統合マスタ!$A113,0))</f>
        <v>イベニティ皮下注１０５ｍｇシリンジ</v>
      </c>
      <c r="Q113" s="53" t="str">
        <f ca="1">IF(OFFSET(マスタ非採用削除!D$4,統合マスタ!$A113,0)="","",OFFSET(マスタ非採用削除!D$4,統合マスタ!$A113,0))</f>
        <v>ｲﾍﾞﾆ</v>
      </c>
      <c r="R113" s="27">
        <f ca="1">IF(OR(A113="非採用",A113="処置薬",A113="非採用特別"),0,IF(OFFSET(マスタ非採用削除!E$4,統合マスタ!$A113,0)="","",OFFSET(マスタ非採用削除!E$4,統合マスタ!$A113,0)))</f>
        <v>1</v>
      </c>
      <c r="S113" s="53" t="str">
        <f ca="1">IF(OFFSET(マスタ非採用削除!F$4,統合マスタ!$A113,0)="","",OFFSET(マスタ非採用削除!F$4,統合マスタ!$A113,0))</f>
        <v/>
      </c>
      <c r="T113" s="27">
        <f ca="1">IF(OFFSET(マスタ非採用削除!G$4,統合マスタ!$A113,0)="","",OFFSET(マスタ非採用削除!G$4,統合マスタ!$A113,0))</f>
        <v>25061</v>
      </c>
      <c r="U113" s="53" t="str">
        <f ca="1">IF(OFFSET(マスタ非採用削除!H$4,統合マスタ!$A113,0)="","",OFFSET(マスタ非採用削除!H$4,統合マスタ!$A113,0))</f>
        <v>ｲﾍﾞﾆﾃｨﾋｶﾁｭｳ105mgｼﾘﾝｼﾞ</v>
      </c>
      <c r="V113" s="27">
        <f ca="1">IF(OFFSET(マスタ非採用削除!I$4,統合マスタ!$A113,0)="","",OFFSET(マスタ非採用削除!I$4,統合マスタ!$A113,0))</f>
        <v>25</v>
      </c>
      <c r="W113" s="27" t="str">
        <f ca="1">IF(OFFSET(マスタ非採用削除!J$4,統合マスタ!$A113,0)="","",OFFSET(マスタ非採用削除!J$4,統合マスタ!$A113,0))</f>
        <v>注射剤</v>
      </c>
      <c r="X113" s="27">
        <f ca="1">IF(OFFSET(マスタ非採用削除!K$4,統合マスタ!$A113,0)="","",OFFSET(マスタ非採用削除!K$4,統合マスタ!$A113,0))</f>
        <v>0</v>
      </c>
      <c r="Y113" s="53" t="str">
        <f ca="1">IF(OFFSET(マスタ非採用削除!L$4,統合マスタ!$A113,0)="","",OFFSET(マスタ非採用削除!L$4,統合マスタ!$A113,0))</f>
        <v/>
      </c>
      <c r="Z113" s="27">
        <f ca="1">IF(OFFSET(マスタ非採用削除!M$4,統合マスタ!$A113,0)="","",OFFSET(マスタ非採用削除!M$4,統合マスタ!$A113,0))</f>
        <v>11</v>
      </c>
      <c r="AA113" s="27" t="str">
        <f t="shared" si="3"/>
        <v/>
      </c>
      <c r="AB113" s="27" t="str">
        <f ca="1">IF(A113="非採用特別","非採用特別",IF(R113=2,"臨時",
IF(COUNTIF(分類!$H$8:$H$15, 統合マスタ!V113)&gt;0, 分類!$G$7,
IF(COUNTIF(分類!$K$8:$K$15, 統合マスタ!V113)&gt;0, 分類!$J$7,
IF(COUNTIF(分類!$N$8:$N$15, 統合マスタ!V113)&gt;0, 分類!$M$7,
IF(COUNTIF(分類!$Q$8:$Q$15, 統合マスタ!V113)&gt;0, 分類!$P$7,
"無し"))))))</f>
        <v>注射</v>
      </c>
      <c r="AC113" s="27">
        <f t="shared" ca="1" si="4"/>
        <v>109</v>
      </c>
      <c r="AD113" s="27" cm="1">
        <f t="array" aca="1" ref="AD113" ca="1">IF(A113="非採用","非採用",OFFSET(
   INDIRECT("'" &amp; AB113 &amp; "'!A4"),
   MATCH(B113, INDIRECT("'" &amp; AB113 &amp; "'!C5:C1000"), 0),
   MATCH("合計", INDIRECT("'" &amp; AB113 &amp; "'!4:4"), 0) - 1
))</f>
        <v>0</v>
      </c>
    </row>
    <row r="114" spans="1:30">
      <c r="A114" s="40">
        <f>元データ!P111</f>
        <v>63</v>
      </c>
      <c r="B114" s="27">
        <f t="shared" si="5"/>
        <v>110</v>
      </c>
      <c r="C114" s="27" t="str">
        <f>DBCS(元データ!A111)</f>
        <v>イリボー錠５μｇ</v>
      </c>
      <c r="D114" s="53" t="str">
        <f>元データ!B111</f>
        <v/>
      </c>
      <c r="E114" s="27" t="str">
        <f>DBCS(元データ!C111)</f>
        <v>ＰＴＰ</v>
      </c>
      <c r="F114" s="27" t="str">
        <f>DBCS(元データ!D111)</f>
        <v>１００Ｔ</v>
      </c>
      <c r="G114" s="27" t="str">
        <f>元データ!E111</f>
        <v>アステラス製薬</v>
      </c>
      <c r="H114" s="27">
        <f>元データ!F111</f>
        <v>61</v>
      </c>
      <c r="I114" s="27">
        <f>元データ!G111</f>
        <v>6100</v>
      </c>
      <c r="J114" s="27">
        <f>元データ!H111</f>
        <v>100</v>
      </c>
      <c r="K114" s="27" t="str">
        <f>元データ!I111</f>
        <v>錠</v>
      </c>
      <c r="L114" s="27">
        <f>元データ!J111</f>
        <v>5338</v>
      </c>
      <c r="M114" s="27">
        <f>元データ!K111</f>
        <v>53.38</v>
      </c>
      <c r="N114" s="53" t="str">
        <f ca="1">IF(OFFSET(マスタ非採用削除!A$4,統合マスタ!$A114,0)="","",OFFSET(マスタ非採用削除!A$4,統合マスタ!$A114,0))</f>
        <v>ｲﾘﾎ001</v>
      </c>
      <c r="O114" s="53" t="str">
        <f ca="1">IF(OFFSET(マスタ非採用削除!B$4,統合マスタ!$A114,0)="","",OFFSET(マスタ非採用削除!B$4,統合マスタ!$A114,0))</f>
        <v>ｲﾘﾎ001</v>
      </c>
      <c r="P114" s="27" t="str">
        <f ca="1">IF(OFFSET(マスタ非採用削除!C$4,統合マスタ!$A114,0)="","",OFFSET(マスタ非採用削除!C$4,統合マスタ!$A114,0))</f>
        <v>イリボー錠５μｇ</v>
      </c>
      <c r="Q114" s="53" t="str">
        <f ca="1">IF(OFFSET(マスタ非採用削除!D$4,統合マスタ!$A114,0)="","",OFFSET(マスタ非採用削除!D$4,統合マスタ!$A114,0))</f>
        <v>ｲﾘﾎﾞ</v>
      </c>
      <c r="R114" s="27">
        <f ca="1">IF(OR(A114="非採用",A114="処置薬",A114="非採用特別"),0,IF(OFFSET(マスタ非採用削除!E$4,統合マスタ!$A114,0)="","",OFFSET(マスタ非採用削除!E$4,統合マスタ!$A114,0)))</f>
        <v>2</v>
      </c>
      <c r="S114" s="53" t="str">
        <f ca="1">IF(OFFSET(マスタ非採用削除!F$4,統合マスタ!$A114,0)="","",OFFSET(マスタ非採用削除!F$4,統合マスタ!$A114,0))</f>
        <v/>
      </c>
      <c r="T114" s="27">
        <f ca="1">IF(OFFSET(マスタ非採用削除!G$4,統合マスタ!$A114,0)="","",OFFSET(マスタ非採用削除!G$4,統合マスタ!$A114,0))</f>
        <v>61</v>
      </c>
      <c r="U114" s="53" t="str">
        <f ca="1">IF(OFFSET(マスタ非採用削除!H$4,統合マスタ!$A114,0)="","",OFFSET(マスタ非採用削除!H$4,統合マスタ!$A114,0))</f>
        <v>ｲﾘﾎﾞｰｼﾞｮｳ5μg</v>
      </c>
      <c r="V114" s="27">
        <f ca="1">IF(OFFSET(マスタ非採用削除!I$4,統合マスタ!$A114,0)="","",OFFSET(マスタ非採用削除!I$4,統合マスタ!$A114,0))</f>
        <v>1</v>
      </c>
      <c r="W114" s="27" t="str">
        <f ca="1">IF(OFFSET(マスタ非採用削除!J$4,統合マスタ!$A114,0)="","",OFFSET(マスタ非採用削除!J$4,統合マスタ!$A114,0))</f>
        <v>錠剤</v>
      </c>
      <c r="X114" s="27">
        <f ca="1">IF(OFFSET(マスタ非採用削除!K$4,統合マスタ!$A114,0)="","",OFFSET(マスタ非採用削除!K$4,統合マスタ!$A114,0))</f>
        <v>2</v>
      </c>
      <c r="Y114" s="53" t="str">
        <f ca="1">IF(OFFSET(マスタ非採用削除!L$4,統合マスタ!$A114,0)="","",OFFSET(マスタ非採用削除!L$4,統合マスタ!$A114,0))</f>
        <v/>
      </c>
      <c r="Z114" s="27">
        <f ca="1">IF(OFFSET(マスタ非採用削除!M$4,統合マスタ!$A114,0)="","",OFFSET(マスタ非採用削除!M$4,統合マスタ!$A114,0))</f>
        <v>15</v>
      </c>
      <c r="AA114" s="27" t="str">
        <f t="shared" si="3"/>
        <v/>
      </c>
      <c r="AB114" s="27" t="str">
        <f ca="1">IF(A114="非採用特別","非採用特別",IF(R114=2,"臨時",
IF(COUNTIF(分類!$H$8:$H$15, 統合マスタ!V114)&gt;0, 分類!$G$7,
IF(COUNTIF(分類!$K$8:$K$15, 統合マスタ!V114)&gt;0, 分類!$J$7,
IF(COUNTIF(分類!$N$8:$N$15, 統合マスタ!V114)&gt;0, 分類!$M$7,
IF(COUNTIF(分類!$Q$8:$Q$15, 統合マスタ!V114)&gt;0, 分類!$P$7,
"無し"))))))</f>
        <v>臨時</v>
      </c>
      <c r="AC114" s="27">
        <f t="shared" ca="1" si="4"/>
        <v>200110</v>
      </c>
      <c r="AD114" s="27" cm="1">
        <f t="array" aca="1" ref="AD114" ca="1">IF(A114="非採用","非採用",OFFSET(
   INDIRECT("'" &amp; AB114 &amp; "'!A4"),
   MATCH(B114, INDIRECT("'" &amp; AB114 &amp; "'!C5:C1000"), 0),
   MATCH("合計", INDIRECT("'" &amp; AB114 &amp; "'!4:4"), 0) - 1
))</f>
        <v>0</v>
      </c>
    </row>
    <row r="115" spans="1:30">
      <c r="A115" s="40">
        <f>元データ!P112</f>
        <v>64</v>
      </c>
      <c r="B115" s="27">
        <f t="shared" si="5"/>
        <v>111</v>
      </c>
      <c r="C115" s="27" t="str">
        <f>DBCS(元データ!A112)</f>
        <v>イルベサルタン錠５０ｍｇ「サワイ」</v>
      </c>
      <c r="D115" s="53" t="str">
        <f>元データ!B112</f>
        <v>スズケン</v>
      </c>
      <c r="E115" s="27" t="str">
        <f>DBCS(元データ!C112)</f>
        <v>ＰＴＰ</v>
      </c>
      <c r="F115" s="27" t="str">
        <f>DBCS(元データ!D112)</f>
        <v>１００Ｔ</v>
      </c>
      <c r="G115" s="27" t="str">
        <f>元データ!E112</f>
        <v>沢井製薬</v>
      </c>
      <c r="H115" s="27">
        <f>元データ!F112</f>
        <v>10.4</v>
      </c>
      <c r="I115" s="27">
        <f>元データ!G112</f>
        <v>1040</v>
      </c>
      <c r="J115" s="27">
        <f>元データ!H112</f>
        <v>100</v>
      </c>
      <c r="K115" s="27" t="str">
        <f>元データ!I112</f>
        <v>錠</v>
      </c>
      <c r="L115" s="27">
        <f>元データ!J112</f>
        <v>926</v>
      </c>
      <c r="M115" s="27">
        <f>元データ!K112</f>
        <v>9.26</v>
      </c>
      <c r="N115" s="53" t="str">
        <f ca="1">IF(OFFSET(マスタ非採用削除!A$4,統合マスタ!$A115,0)="","",OFFSET(マスタ非採用削除!A$4,統合マスタ!$A115,0))</f>
        <v>ｲﾙﾍ002</v>
      </c>
      <c r="O115" s="53" t="str">
        <f ca="1">IF(OFFSET(マスタ非採用削除!B$4,統合マスタ!$A115,0)="","",OFFSET(マスタ非採用削除!B$4,統合マスタ!$A115,0))</f>
        <v>ｲﾙﾍ002</v>
      </c>
      <c r="P115" s="27" t="str">
        <f ca="1">IF(OFFSET(マスタ非採用削除!C$4,統合マスタ!$A115,0)="","",OFFSET(マスタ非採用削除!C$4,統合マスタ!$A115,0))</f>
        <v>イルベサルタン錠５０ｍｇ「サワイ」</v>
      </c>
      <c r="Q115" s="53" t="str">
        <f ca="1">IF(OFFSET(マスタ非採用削除!D$4,統合マスタ!$A115,0)="","",OFFSET(マスタ非採用削除!D$4,統合マスタ!$A115,0))</f>
        <v>ｲﾙﾍﾞ2</v>
      </c>
      <c r="R115" s="27">
        <f ca="1">IF(OR(A115="非採用",A115="処置薬",A115="非採用特別"),0,IF(OFFSET(マスタ非採用削除!E$4,統合マスタ!$A115,0)="","",OFFSET(マスタ非採用削除!E$4,統合マスタ!$A115,0)))</f>
        <v>1</v>
      </c>
      <c r="S115" s="53" t="str">
        <f ca="1">IF(OFFSET(マスタ非採用削除!F$4,統合マスタ!$A115,0)="","",OFFSET(マスタ非採用削除!F$4,統合マスタ!$A115,0))</f>
        <v/>
      </c>
      <c r="T115" s="27">
        <f ca="1">IF(OFFSET(マスタ非採用削除!G$4,統合マスタ!$A115,0)="","",OFFSET(マスタ非採用削除!G$4,統合マスタ!$A115,0))</f>
        <v>10.4</v>
      </c>
      <c r="U115" s="53" t="str">
        <f ca="1">IF(OFFSET(マスタ非採用削除!H$4,統合マスタ!$A115,0)="","",OFFSET(マスタ非採用削除!H$4,統合マスタ!$A115,0))</f>
        <v>ｲﾙﾍﾞｻﾙﾀﾝｼﾞｮｳ50mg｢ｻﾜｲ｣</v>
      </c>
      <c r="V115" s="27">
        <f ca="1">IF(OFFSET(マスタ非採用削除!I$4,統合マスタ!$A115,0)="","",OFFSET(マスタ非採用削除!I$4,統合マスタ!$A115,0))</f>
        <v>1</v>
      </c>
      <c r="W115" s="27" t="str">
        <f ca="1">IF(OFFSET(マスタ非採用削除!J$4,統合マスタ!$A115,0)="","",OFFSET(マスタ非採用削除!J$4,統合マスタ!$A115,0))</f>
        <v>錠剤</v>
      </c>
      <c r="X115" s="27">
        <f ca="1">IF(OFFSET(マスタ非採用削除!K$4,統合マスタ!$A115,0)="","",OFFSET(マスタ非採用削除!K$4,統合マスタ!$A115,0))</f>
        <v>0</v>
      </c>
      <c r="Y115" s="53" t="str">
        <f ca="1">IF(OFFSET(マスタ非採用削除!L$4,統合マスタ!$A115,0)="","",OFFSET(マスタ非採用削除!L$4,統合マスタ!$A115,0))</f>
        <v/>
      </c>
      <c r="Z115" s="27">
        <f ca="1">IF(OFFSET(マスタ非採用削除!M$4,統合マスタ!$A115,0)="","",OFFSET(マスタ非採用削除!M$4,統合マスタ!$A115,0))</f>
        <v>25</v>
      </c>
      <c r="AA115" s="27" t="str">
        <f t="shared" si="3"/>
        <v/>
      </c>
      <c r="AB115" s="27" t="str">
        <f ca="1">IF(A115="非採用特別","非採用特別",IF(R115=2,"臨時",
IF(COUNTIF(分類!$H$8:$H$15, 統合マスタ!V115)&gt;0, 分類!$G$7,
IF(COUNTIF(分類!$K$8:$K$15, 統合マスタ!V115)&gt;0, 分類!$J$7,
IF(COUNTIF(分類!$N$8:$N$15, 統合マスタ!V115)&gt;0, 分類!$M$7,
IF(COUNTIF(分類!$Q$8:$Q$15, 統合マスタ!V115)&gt;0, 分類!$P$7,
"無し"))))))</f>
        <v>錠剤</v>
      </c>
      <c r="AC115" s="27">
        <f t="shared" ca="1" si="4"/>
        <v>111</v>
      </c>
      <c r="AD115" s="27" cm="1">
        <f t="array" aca="1" ref="AD115" ca="1">IF(A115="非採用","非採用",OFFSET(
   INDIRECT("'" &amp; AB115 &amp; "'!A4"),
   MATCH(B115, INDIRECT("'" &amp; AB115 &amp; "'!C5:C1000"), 0),
   MATCH("合計", INDIRECT("'" &amp; AB115 &amp; "'!4:4"), 0) - 1
))</f>
        <v>0</v>
      </c>
    </row>
    <row r="116" spans="1:30">
      <c r="A116" s="40">
        <f>元データ!P113</f>
        <v>64</v>
      </c>
      <c r="B116" s="27">
        <f t="shared" si="5"/>
        <v>112</v>
      </c>
      <c r="C116" s="27" t="str">
        <f>DBCS(元データ!A113)</f>
        <v>イルベサルタン錠５０ｍｇ「サワイ」</v>
      </c>
      <c r="D116" s="53" t="str">
        <f>元データ!B113</f>
        <v>スズケン</v>
      </c>
      <c r="E116" s="27" t="str">
        <f>DBCS(元データ!C113)</f>
        <v>バラ</v>
      </c>
      <c r="F116" s="27" t="str">
        <f>DBCS(元データ!D113)</f>
        <v>２００Ｔ</v>
      </c>
      <c r="G116" s="27" t="str">
        <f>元データ!E113</f>
        <v>沢井製薬</v>
      </c>
      <c r="H116" s="27">
        <f>元データ!F113</f>
        <v>10.4</v>
      </c>
      <c r="I116" s="27">
        <f>元データ!G113</f>
        <v>2080</v>
      </c>
      <c r="J116" s="27">
        <f>元データ!H113</f>
        <v>200</v>
      </c>
      <c r="K116" s="27" t="str">
        <f>元データ!I113</f>
        <v>錠</v>
      </c>
      <c r="L116" s="27">
        <f>元データ!J113</f>
        <v>1851</v>
      </c>
      <c r="M116" s="27">
        <f>元データ!K113</f>
        <v>9.2550000000000008</v>
      </c>
      <c r="N116" s="53" t="str">
        <f ca="1">IF(OFFSET(マスタ非採用削除!A$4,統合マスタ!$A116,0)="","",OFFSET(マスタ非採用削除!A$4,統合マスタ!$A116,0))</f>
        <v>ｲﾙﾍ002</v>
      </c>
      <c r="O116" s="53" t="str">
        <f ca="1">IF(OFFSET(マスタ非採用削除!B$4,統合マスタ!$A116,0)="","",OFFSET(マスタ非採用削除!B$4,統合マスタ!$A116,0))</f>
        <v>ｲﾙﾍ002</v>
      </c>
      <c r="P116" s="27" t="str">
        <f ca="1">IF(OFFSET(マスタ非採用削除!C$4,統合マスタ!$A116,0)="","",OFFSET(マスタ非採用削除!C$4,統合マスタ!$A116,0))</f>
        <v>イルベサルタン錠５０ｍｇ「サワイ」</v>
      </c>
      <c r="Q116" s="53" t="str">
        <f ca="1">IF(OFFSET(マスタ非採用削除!D$4,統合マスタ!$A116,0)="","",OFFSET(マスタ非採用削除!D$4,統合マスタ!$A116,0))</f>
        <v>ｲﾙﾍﾞ2</v>
      </c>
      <c r="R116" s="27">
        <f ca="1">IF(OR(A116="非採用",A116="処置薬",A116="非採用特別"),0,IF(OFFSET(マスタ非採用削除!E$4,統合マスタ!$A116,0)="","",OFFSET(マスタ非採用削除!E$4,統合マスタ!$A116,0)))</f>
        <v>1</v>
      </c>
      <c r="S116" s="53" t="str">
        <f ca="1">IF(OFFSET(マスタ非採用削除!F$4,統合マスタ!$A116,0)="","",OFFSET(マスタ非採用削除!F$4,統合マスタ!$A116,0))</f>
        <v/>
      </c>
      <c r="T116" s="27">
        <f ca="1">IF(OFFSET(マスタ非採用削除!G$4,統合マスタ!$A116,0)="","",OFFSET(マスタ非採用削除!G$4,統合マスタ!$A116,0))</f>
        <v>10.4</v>
      </c>
      <c r="U116" s="53" t="str">
        <f ca="1">IF(OFFSET(マスタ非採用削除!H$4,統合マスタ!$A116,0)="","",OFFSET(マスタ非採用削除!H$4,統合マスタ!$A116,0))</f>
        <v>ｲﾙﾍﾞｻﾙﾀﾝｼﾞｮｳ50mg｢ｻﾜｲ｣</v>
      </c>
      <c r="V116" s="27">
        <f ca="1">IF(OFFSET(マスタ非採用削除!I$4,統合マスタ!$A116,0)="","",OFFSET(マスタ非採用削除!I$4,統合マスタ!$A116,0))</f>
        <v>1</v>
      </c>
      <c r="W116" s="27" t="str">
        <f ca="1">IF(OFFSET(マスタ非採用削除!J$4,統合マスタ!$A116,0)="","",OFFSET(マスタ非採用削除!J$4,統合マスタ!$A116,0))</f>
        <v>錠剤</v>
      </c>
      <c r="X116" s="27">
        <f ca="1">IF(OFFSET(マスタ非採用削除!K$4,統合マスタ!$A116,0)="","",OFFSET(マスタ非採用削除!K$4,統合マスタ!$A116,0))</f>
        <v>0</v>
      </c>
      <c r="Y116" s="53" t="str">
        <f ca="1">IF(OFFSET(マスタ非採用削除!L$4,統合マスタ!$A116,0)="","",OFFSET(マスタ非採用削除!L$4,統合マスタ!$A116,0))</f>
        <v/>
      </c>
      <c r="Z116" s="27">
        <f ca="1">IF(OFFSET(マスタ非採用削除!M$4,統合マスタ!$A116,0)="","",OFFSET(マスタ非採用削除!M$4,統合マスタ!$A116,0))</f>
        <v>25</v>
      </c>
      <c r="AA116" s="27" t="str">
        <f t="shared" si="3"/>
        <v/>
      </c>
      <c r="AB116" s="27" t="str">
        <f ca="1">IF(A116="非採用特別","非採用特別",IF(R116=2,"臨時",
IF(COUNTIF(分類!$H$8:$H$15, 統合マスタ!V116)&gt;0, 分類!$G$7,
IF(COUNTIF(分類!$K$8:$K$15, 統合マスタ!V116)&gt;0, 分類!$J$7,
IF(COUNTIF(分類!$N$8:$N$15, 統合マスタ!V116)&gt;0, 分類!$M$7,
IF(COUNTIF(分類!$Q$8:$Q$15, 統合マスタ!V116)&gt;0, 分類!$P$7,
"無し"))))))</f>
        <v>錠剤</v>
      </c>
      <c r="AC116" s="27">
        <f t="shared" ca="1" si="4"/>
        <v>112</v>
      </c>
      <c r="AD116" s="27" cm="1">
        <f t="array" aca="1" ref="AD116" ca="1">IF(A116="非採用","非採用",OFFSET(
   INDIRECT("'" &amp; AB116 &amp; "'!A4"),
   MATCH(B116, INDIRECT("'" &amp; AB116 &amp; "'!C5:C1000"), 0),
   MATCH("合計", INDIRECT("'" &amp; AB116 &amp; "'!4:4"), 0) - 1
))</f>
        <v>0</v>
      </c>
    </row>
    <row r="117" spans="1:30">
      <c r="A117" s="40">
        <f>元データ!P114</f>
        <v>65</v>
      </c>
      <c r="B117" s="27">
        <f t="shared" si="5"/>
        <v>113</v>
      </c>
      <c r="C117" s="27" t="str">
        <f>DBCS(元データ!A114)</f>
        <v>インヴェガ錠３ｍｇ</v>
      </c>
      <c r="D117" s="53" t="str">
        <f>元データ!B114</f>
        <v>メディセオ</v>
      </c>
      <c r="E117" s="27" t="str">
        <f>DBCS(元データ!C114)</f>
        <v>ＰＴＰ</v>
      </c>
      <c r="F117" s="27" t="str">
        <f>DBCS(元データ!D114)</f>
        <v>１００Ｔ</v>
      </c>
      <c r="G117" s="27" t="str">
        <f>元データ!E114</f>
        <v>ヤンセン</v>
      </c>
      <c r="H117" s="27">
        <f>元データ!F114</f>
        <v>227.8</v>
      </c>
      <c r="I117" s="27">
        <f>元データ!G114</f>
        <v>22780</v>
      </c>
      <c r="J117" s="27">
        <f>元データ!H114</f>
        <v>100</v>
      </c>
      <c r="K117" s="27" t="str">
        <f>元データ!I114</f>
        <v>錠</v>
      </c>
      <c r="L117" s="27">
        <f>元データ!J114</f>
        <v>19130</v>
      </c>
      <c r="M117" s="27">
        <f>元データ!K114</f>
        <v>191.3</v>
      </c>
      <c r="N117" s="53" t="str">
        <f ca="1">IF(OFFSET(マスタ非採用削除!A$4,統合マスタ!$A117,0)="","",OFFSET(マスタ非採用削除!A$4,統合マスタ!$A117,0))</f>
        <v>ｲﾝｳ001</v>
      </c>
      <c r="O117" s="53" t="str">
        <f ca="1">IF(OFFSET(マスタ非採用削除!B$4,統合マスタ!$A117,0)="","",OFFSET(マスタ非採用削除!B$4,統合マスタ!$A117,0))</f>
        <v>ｲﾝｳ001</v>
      </c>
      <c r="P117" s="27" t="str">
        <f ca="1">IF(OFFSET(マスタ非採用削除!C$4,統合マスタ!$A117,0)="","",OFFSET(マスタ非採用削除!C$4,統合マスタ!$A117,0))</f>
        <v>インヴェガ錠３ｍｇ</v>
      </c>
      <c r="Q117" s="53" t="str">
        <f ca="1">IF(OFFSET(マスタ非採用削除!D$4,統合マスタ!$A117,0)="","",OFFSET(マスタ非採用削除!D$4,統合マスタ!$A117,0))</f>
        <v>ｲﾝｳﾞｪ3</v>
      </c>
      <c r="R117" s="27">
        <f ca="1">IF(OR(A117="非採用",A117="処置薬",A117="非採用特別"),0,IF(OFFSET(マスタ非採用削除!E$4,統合マスタ!$A117,0)="","",OFFSET(マスタ非採用削除!E$4,統合マスタ!$A117,0)))</f>
        <v>1</v>
      </c>
      <c r="S117" s="53" t="str">
        <f ca="1">IF(OFFSET(マスタ非採用削除!F$4,統合マスタ!$A117,0)="","",OFFSET(マスタ非採用削除!F$4,統合マスタ!$A117,0))</f>
        <v/>
      </c>
      <c r="T117" s="27">
        <f ca="1">IF(OFFSET(マスタ非採用削除!G$4,統合マスタ!$A117,0)="","",OFFSET(マスタ非採用削除!G$4,統合マスタ!$A117,0))</f>
        <v>227.8</v>
      </c>
      <c r="U117" s="53" t="str">
        <f ca="1">IF(OFFSET(マスタ非採用削除!H$4,統合マスタ!$A117,0)="","",OFFSET(マスタ非採用削除!H$4,統合マスタ!$A117,0))</f>
        <v>ｲﾝｳﾞｪｶﾞｼﾞｮｳ3mg</v>
      </c>
      <c r="V117" s="27">
        <f ca="1">IF(OFFSET(マスタ非採用削除!I$4,統合マスタ!$A117,0)="","",OFFSET(マスタ非採用削除!I$4,統合マスタ!$A117,0))</f>
        <v>1</v>
      </c>
      <c r="W117" s="27" t="str">
        <f ca="1">IF(OFFSET(マスタ非採用削除!J$4,統合マスタ!$A117,0)="","",OFFSET(マスタ非採用削除!J$4,統合マスタ!$A117,0))</f>
        <v>錠剤</v>
      </c>
      <c r="X117" s="27">
        <f ca="1">IF(OFFSET(マスタ非採用削除!K$4,統合マスタ!$A117,0)="","",OFFSET(マスタ非採用削除!K$4,統合マスタ!$A117,0))</f>
        <v>2</v>
      </c>
      <c r="Y117" s="53" t="str">
        <f ca="1">IF(OFFSET(マスタ非採用削除!L$4,統合マスタ!$A117,0)="","",OFFSET(マスタ非採用削除!L$4,統合マスタ!$A117,0))</f>
        <v/>
      </c>
      <c r="Z117" s="27">
        <f ca="1">IF(OFFSET(マスタ非採用削除!M$4,統合マスタ!$A117,0)="","",OFFSET(マスタ非採用削除!M$4,統合マスタ!$A117,0))</f>
        <v>26</v>
      </c>
      <c r="AA117" s="27" t="str">
        <f t="shared" si="3"/>
        <v/>
      </c>
      <c r="AB117" s="27" t="str">
        <f ca="1">IF(A117="非採用特別","非採用特別",IF(R117=2,"臨時",
IF(COUNTIF(分類!$H$8:$H$15, 統合マスタ!V117)&gt;0, 分類!$G$7,
IF(COUNTIF(分類!$K$8:$K$15, 統合マスタ!V117)&gt;0, 分類!$J$7,
IF(COUNTIF(分類!$N$8:$N$15, 統合マスタ!V117)&gt;0, 分類!$M$7,
IF(COUNTIF(分類!$Q$8:$Q$15, 統合マスタ!V117)&gt;0, 分類!$P$7,
"無し"))))))</f>
        <v>錠剤</v>
      </c>
      <c r="AC117" s="27">
        <f t="shared" ca="1" si="4"/>
        <v>200113</v>
      </c>
      <c r="AD117" s="27" cm="1">
        <f t="array" aca="1" ref="AD117" ca="1">IF(A117="非採用","非採用",OFFSET(
   INDIRECT("'" &amp; AB117 &amp; "'!A4"),
   MATCH(B117, INDIRECT("'" &amp; AB117 &amp; "'!C5:C1000"), 0),
   MATCH("合計", INDIRECT("'" &amp; AB117 &amp; "'!4:4"), 0) - 1
))</f>
        <v>0</v>
      </c>
    </row>
    <row r="118" spans="1:30">
      <c r="A118" s="40">
        <f>元データ!P115</f>
        <v>66</v>
      </c>
      <c r="B118" s="27">
        <f t="shared" si="5"/>
        <v>114</v>
      </c>
      <c r="C118" s="27" t="str">
        <f>DBCS(元データ!A115)</f>
        <v>インヴェガ錠６ｍｇ</v>
      </c>
      <c r="D118" s="53" t="str">
        <f>元データ!B115</f>
        <v>メディセオ</v>
      </c>
      <c r="E118" s="27" t="str">
        <f>DBCS(元データ!C115)</f>
        <v>ＰＴＰ</v>
      </c>
      <c r="F118" s="27" t="str">
        <f>DBCS(元データ!D115)</f>
        <v>１００Ｔ</v>
      </c>
      <c r="G118" s="27" t="str">
        <f>元データ!E115</f>
        <v>ヤンセン</v>
      </c>
      <c r="H118" s="27">
        <f>元データ!F115</f>
        <v>419.7</v>
      </c>
      <c r="I118" s="27">
        <f>元データ!G115</f>
        <v>41970</v>
      </c>
      <c r="J118" s="27">
        <f>元データ!H115</f>
        <v>100</v>
      </c>
      <c r="K118" s="27" t="str">
        <f>元データ!I115</f>
        <v>錠</v>
      </c>
      <c r="L118" s="27">
        <f>元データ!J115</f>
        <v>35200</v>
      </c>
      <c r="M118" s="27">
        <f>元データ!K115</f>
        <v>352</v>
      </c>
      <c r="N118" s="53" t="str">
        <f ca="1">IF(OFFSET(マスタ非採用削除!A$4,統合マスタ!$A118,0)="","",OFFSET(マスタ非採用削除!A$4,統合マスタ!$A118,0))</f>
        <v>ｲﾝｳ002</v>
      </c>
      <c r="O118" s="53" t="str">
        <f ca="1">IF(OFFSET(マスタ非採用削除!B$4,統合マスタ!$A118,0)="","",OFFSET(マスタ非採用削除!B$4,統合マスタ!$A118,0))</f>
        <v>ｲﾝｳ002</v>
      </c>
      <c r="P118" s="27" t="str">
        <f ca="1">IF(OFFSET(マスタ非採用削除!C$4,統合マスタ!$A118,0)="","",OFFSET(マスタ非採用削除!C$4,統合マスタ!$A118,0))</f>
        <v>インヴェガ錠６ｍｇ</v>
      </c>
      <c r="Q118" s="53" t="str">
        <f ca="1">IF(OFFSET(マスタ非採用削除!D$4,統合マスタ!$A118,0)="","",OFFSET(マスタ非採用削除!D$4,統合マスタ!$A118,0))</f>
        <v>ｲﾝｳﾞｪ6</v>
      </c>
      <c r="R118" s="27">
        <f ca="1">IF(OR(A118="非採用",A118="処置薬",A118="非採用特別"),0,IF(OFFSET(マスタ非採用削除!E$4,統合マスタ!$A118,0)="","",OFFSET(マスタ非採用削除!E$4,統合マスタ!$A118,0)))</f>
        <v>1</v>
      </c>
      <c r="S118" s="53" t="str">
        <f ca="1">IF(OFFSET(マスタ非採用削除!F$4,統合マスタ!$A118,0)="","",OFFSET(マスタ非採用削除!F$4,統合マスタ!$A118,0))</f>
        <v/>
      </c>
      <c r="T118" s="27">
        <f ca="1">IF(OFFSET(マスタ非採用削除!G$4,統合マスタ!$A118,0)="","",OFFSET(マスタ非採用削除!G$4,統合マスタ!$A118,0))</f>
        <v>419.7</v>
      </c>
      <c r="U118" s="53" t="str">
        <f ca="1">IF(OFFSET(マスタ非採用削除!H$4,統合マスタ!$A118,0)="","",OFFSET(マスタ非採用削除!H$4,統合マスタ!$A118,0))</f>
        <v>ｲﾝｳﾞｪｶﾞｼﾞｮｳ6mg</v>
      </c>
      <c r="V118" s="27">
        <f ca="1">IF(OFFSET(マスタ非採用削除!I$4,統合マスタ!$A118,0)="","",OFFSET(マスタ非採用削除!I$4,統合マスタ!$A118,0))</f>
        <v>1</v>
      </c>
      <c r="W118" s="27" t="str">
        <f ca="1">IF(OFFSET(マスタ非採用削除!J$4,統合マスタ!$A118,0)="","",OFFSET(マスタ非採用削除!J$4,統合マスタ!$A118,0))</f>
        <v>錠剤</v>
      </c>
      <c r="X118" s="27">
        <f ca="1">IF(OFFSET(マスタ非採用削除!K$4,統合マスタ!$A118,0)="","",OFFSET(マスタ非採用削除!K$4,統合マスタ!$A118,0))</f>
        <v>2</v>
      </c>
      <c r="Y118" s="53" t="str">
        <f ca="1">IF(OFFSET(マスタ非採用削除!L$4,統合マスタ!$A118,0)="","",OFFSET(マスタ非採用削除!L$4,統合マスタ!$A118,0))</f>
        <v/>
      </c>
      <c r="Z118" s="27">
        <f ca="1">IF(OFFSET(マスタ非採用削除!M$4,統合マスタ!$A118,0)="","",OFFSET(マスタ非採用削除!M$4,統合マスタ!$A118,0))</f>
        <v>26</v>
      </c>
      <c r="AA118" s="27" t="str">
        <f t="shared" si="3"/>
        <v/>
      </c>
      <c r="AB118" s="27" t="str">
        <f ca="1">IF(A118="非採用特別","非採用特別",IF(R118=2,"臨時",
IF(COUNTIF(分類!$H$8:$H$15, 統合マスタ!V118)&gt;0, 分類!$G$7,
IF(COUNTIF(分類!$K$8:$K$15, 統合マスタ!V118)&gt;0, 分類!$J$7,
IF(COUNTIF(分類!$N$8:$N$15, 統合マスタ!V118)&gt;0, 分類!$M$7,
IF(COUNTIF(分類!$Q$8:$Q$15, 統合マスタ!V118)&gt;0, 分類!$P$7,
"無し"))))))</f>
        <v>錠剤</v>
      </c>
      <c r="AC118" s="27">
        <f t="shared" ca="1" si="4"/>
        <v>200114</v>
      </c>
      <c r="AD118" s="27" cm="1">
        <f t="array" aca="1" ref="AD118" ca="1">IF(A118="非採用","非採用",OFFSET(
   INDIRECT("'" &amp; AB118 &amp; "'!A4"),
   MATCH(B118, INDIRECT("'" &amp; AB118 &amp; "'!C5:C1000"), 0),
   MATCH("合計", INDIRECT("'" &amp; AB118 &amp; "'!4:4"), 0) - 1
))</f>
        <v>0</v>
      </c>
    </row>
    <row r="119" spans="1:30">
      <c r="A119" s="40">
        <f>元データ!P116</f>
        <v>67</v>
      </c>
      <c r="B119" s="27">
        <f t="shared" si="5"/>
        <v>115</v>
      </c>
      <c r="C119" s="27" t="str">
        <f>DBCS(元データ!A116)</f>
        <v>インチュニブ錠１ｍｇ</v>
      </c>
      <c r="D119" s="53" t="str">
        <f>元データ!B116</f>
        <v>メディセオ</v>
      </c>
      <c r="E119" s="27" t="str">
        <f>DBCS(元データ!C116)</f>
        <v>ＰＴＰ</v>
      </c>
      <c r="F119" s="27" t="str">
        <f>DBCS(元データ!D116)</f>
        <v>１００Ｔ</v>
      </c>
      <c r="G119" s="27" t="str">
        <f>元データ!E116</f>
        <v>武田薬品工業</v>
      </c>
      <c r="H119" s="27">
        <f>元データ!F116</f>
        <v>398.8</v>
      </c>
      <c r="I119" s="27">
        <f>元データ!G116</f>
        <v>39880</v>
      </c>
      <c r="J119" s="27">
        <f>元データ!H116</f>
        <v>100</v>
      </c>
      <c r="K119" s="27" t="str">
        <f>元データ!I116</f>
        <v>錠</v>
      </c>
      <c r="L119" s="27">
        <f>元データ!J116</f>
        <v>35500</v>
      </c>
      <c r="M119" s="27">
        <f>元データ!K116</f>
        <v>355</v>
      </c>
      <c r="N119" s="53" t="str">
        <f ca="1">IF(OFFSET(マスタ非採用削除!A$4,統合マスタ!$A119,0)="","",OFFSET(マスタ非採用削除!A$4,統合マスタ!$A119,0))</f>
        <v>ｲﾝﾁ001</v>
      </c>
      <c r="O119" s="53" t="str">
        <f ca="1">IF(OFFSET(マスタ非採用削除!B$4,統合マスタ!$A119,0)="","",OFFSET(マスタ非採用削除!B$4,統合マスタ!$A119,0))</f>
        <v>ｲﾝﾁ001</v>
      </c>
      <c r="P119" s="27" t="str">
        <f ca="1">IF(OFFSET(マスタ非採用削除!C$4,統合マスタ!$A119,0)="","",OFFSET(マスタ非採用削除!C$4,統合マスタ!$A119,0))</f>
        <v>インチュニブ錠１ｍｇ</v>
      </c>
      <c r="Q119" s="53" t="str">
        <f ca="1">IF(OFFSET(マスタ非採用削除!D$4,統合マスタ!$A119,0)="","",OFFSET(マスタ非採用削除!D$4,統合マスタ!$A119,0))</f>
        <v>ｲﾝﾁｭ</v>
      </c>
      <c r="R119" s="27">
        <f ca="1">IF(OR(A119="非採用",A119="処置薬",A119="非採用特別"),0,IF(OFFSET(マスタ非採用削除!E$4,統合マスタ!$A119,0)="","",OFFSET(マスタ非採用削除!E$4,統合マスタ!$A119,0)))</f>
        <v>2</v>
      </c>
      <c r="S119" s="53" t="str">
        <f ca="1">IF(OFFSET(マスタ非採用削除!F$4,統合マスタ!$A119,0)="","",OFFSET(マスタ非採用削除!F$4,統合マスタ!$A119,0))</f>
        <v/>
      </c>
      <c r="T119" s="27">
        <f ca="1">IF(OFFSET(マスタ非採用削除!G$4,統合マスタ!$A119,0)="","",OFFSET(マスタ非採用削除!G$4,統合マスタ!$A119,0))</f>
        <v>398.8</v>
      </c>
      <c r="U119" s="53" t="str">
        <f ca="1">IF(OFFSET(マスタ非採用削除!H$4,統合マスタ!$A119,0)="","",OFFSET(マスタ非採用削除!H$4,統合マスタ!$A119,0))</f>
        <v>ｲﾝﾁｭﾆﾌﾞｼﾞｮｳ1mg</v>
      </c>
      <c r="V119" s="27">
        <f ca="1">IF(OFFSET(マスタ非採用削除!I$4,統合マスタ!$A119,0)="","",OFFSET(マスタ非採用削除!I$4,統合マスタ!$A119,0))</f>
        <v>1</v>
      </c>
      <c r="W119" s="27" t="str">
        <f ca="1">IF(OFFSET(マスタ非採用削除!J$4,統合マスタ!$A119,0)="","",OFFSET(マスタ非採用削除!J$4,統合マスタ!$A119,0))</f>
        <v>錠剤</v>
      </c>
      <c r="X119" s="27">
        <f ca="1">IF(OFFSET(マスタ非採用削除!K$4,統合マスタ!$A119,0)="","",OFFSET(マスタ非採用削除!K$4,統合マスタ!$A119,0))</f>
        <v>2</v>
      </c>
      <c r="Y119" s="53" t="str">
        <f ca="1">IF(OFFSET(マスタ非採用削除!L$4,統合マスタ!$A119,0)="","",OFFSET(マスタ非採用削除!L$4,統合マスタ!$A119,0))</f>
        <v/>
      </c>
      <c r="Z119" s="27">
        <f ca="1">IF(OFFSET(マスタ非採用削除!M$4,統合マスタ!$A119,0)="","",OFFSET(マスタ非採用削除!M$4,統合マスタ!$A119,0))</f>
        <v>3</v>
      </c>
      <c r="AA119" s="27" t="str">
        <f t="shared" si="3"/>
        <v/>
      </c>
      <c r="AB119" s="27" t="str">
        <f ca="1">IF(A119="非採用特別","非採用特別",IF(R119=2,"臨時",
IF(COUNTIF(分類!$H$8:$H$15, 統合マスタ!V119)&gt;0, 分類!$G$7,
IF(COUNTIF(分類!$K$8:$K$15, 統合マスタ!V119)&gt;0, 分類!$J$7,
IF(COUNTIF(分類!$N$8:$N$15, 統合マスタ!V119)&gt;0, 分類!$M$7,
IF(COUNTIF(分類!$Q$8:$Q$15, 統合マスタ!V119)&gt;0, 分類!$P$7,
"無し"))))))</f>
        <v>臨時</v>
      </c>
      <c r="AC119" s="27">
        <f t="shared" ca="1" si="4"/>
        <v>200115</v>
      </c>
      <c r="AD119" s="27" cm="1">
        <f t="array" aca="1" ref="AD119" ca="1">IF(A119="非採用","非採用",OFFSET(
   INDIRECT("'" &amp; AB119 &amp; "'!A4"),
   MATCH(B119, INDIRECT("'" &amp; AB119 &amp; "'!C5:C1000"), 0),
   MATCH("合計", INDIRECT("'" &amp; AB119 &amp; "'!4:4"), 0) - 1
))</f>
        <v>0</v>
      </c>
    </row>
    <row r="120" spans="1:30">
      <c r="A120" s="40">
        <f>元データ!P117</f>
        <v>70</v>
      </c>
      <c r="B120" s="27">
        <f t="shared" si="5"/>
        <v>116</v>
      </c>
      <c r="C120" s="27" t="str">
        <f>DBCS(元データ!A117)</f>
        <v>インテバンクリーム１％　　　　　　　　　</v>
      </c>
      <c r="D120" s="53" t="str">
        <f>元データ!B117</f>
        <v>メディセオ</v>
      </c>
      <c r="E120" s="27" t="str">
        <f>DBCS(元データ!C117)</f>
        <v/>
      </c>
      <c r="F120" s="27" t="str">
        <f>DBCS(元データ!D117)</f>
        <v>２５ｇｌｘ１０</v>
      </c>
      <c r="G120" s="27" t="str">
        <f>元データ!E117</f>
        <v>帝国製薬</v>
      </c>
      <c r="H120" s="27">
        <f>元データ!F117</f>
        <v>3.3</v>
      </c>
      <c r="I120" s="27">
        <f>元データ!G117</f>
        <v>825</v>
      </c>
      <c r="J120" s="27">
        <f>元データ!H117</f>
        <v>250</v>
      </c>
      <c r="K120" s="27" t="str">
        <f>元データ!I117</f>
        <v>ｇ</v>
      </c>
      <c r="L120" s="27">
        <f>元データ!J117</f>
        <v>735</v>
      </c>
      <c r="M120" s="27">
        <f>元データ!K117</f>
        <v>2.94</v>
      </c>
      <c r="N120" s="53" t="str">
        <f ca="1">IF(OFFSET(マスタ非採用削除!A$4,統合マスタ!$A120,0)="","",OFFSET(マスタ非採用削除!A$4,統合マスタ!$A120,0))</f>
        <v>ｲﾝﾃ004</v>
      </c>
      <c r="O120" s="53" t="str">
        <f ca="1">IF(OFFSET(マスタ非採用削除!B$4,統合マスタ!$A120,0)="","",OFFSET(マスタ非採用削除!B$4,統合マスタ!$A120,0))</f>
        <v>ｲﾝﾃ004</v>
      </c>
      <c r="P120" s="27" t="str">
        <f ca="1">IF(OFFSET(マスタ非採用削除!C$4,統合マスタ!$A120,0)="","",OFFSET(マスタ非採用削除!C$4,統合マスタ!$A120,0))</f>
        <v>インテバンクリーム１％</v>
      </c>
      <c r="Q120" s="53" t="str">
        <f ca="1">IF(OFFSET(マスタ非採用削除!D$4,統合マスタ!$A120,0)="","",OFFSET(マスタ非採用削除!D$4,統合マスタ!$A120,0))</f>
        <v/>
      </c>
      <c r="R120" s="27">
        <f ca="1">IF(OR(A120="非採用",A120="処置薬",A120="非採用特別"),0,IF(OFFSET(マスタ非採用削除!E$4,統合マスタ!$A120,0)="","",OFFSET(マスタ非採用削除!E$4,統合マスタ!$A120,0)))</f>
        <v>1</v>
      </c>
      <c r="S120" s="53" t="str">
        <f ca="1">IF(OFFSET(マスタ非採用削除!F$4,統合マスタ!$A120,0)="","",OFFSET(マスタ非採用削除!F$4,統合マスタ!$A120,0))</f>
        <v/>
      </c>
      <c r="T120" s="27">
        <f ca="1">IF(OFFSET(マスタ非採用削除!G$4,統合マスタ!$A120,0)="","",OFFSET(マスタ非採用削除!G$4,統合マスタ!$A120,0))</f>
        <v>3.3</v>
      </c>
      <c r="U120" s="53" t="str">
        <f ca="1">IF(OFFSET(マスタ非採用削除!H$4,統合マスタ!$A120,0)="","",OFFSET(マスタ非採用削除!H$4,統合マスタ!$A120,0))</f>
        <v>ｲﾝﾃﾊﾞﾝｸﾘ-ﾑ1%</v>
      </c>
      <c r="V120" s="27">
        <f ca="1">IF(OFFSET(マスタ非採用削除!I$4,統合マスタ!$A120,0)="","",OFFSET(マスタ非採用削除!I$4,統合マスタ!$A120,0))</f>
        <v>15</v>
      </c>
      <c r="W120" s="27" t="str">
        <f ca="1">IF(OFFSET(マスタ非採用削除!J$4,統合マスタ!$A120,0)="","",OFFSET(マスタ非採用削除!J$4,統合マスタ!$A120,0))</f>
        <v>クリーム</v>
      </c>
      <c r="X120" s="27">
        <f ca="1">IF(OFFSET(マスタ非採用削除!K$4,統合マスタ!$A120,0)="","",OFFSET(マスタ非採用削除!K$4,統合マスタ!$A120,0))</f>
        <v>0</v>
      </c>
      <c r="Y120" s="53" t="str">
        <f ca="1">IF(OFFSET(マスタ非採用削除!L$4,統合マスタ!$A120,0)="","",OFFSET(マスタ非採用削除!L$4,統合マスタ!$A120,0))</f>
        <v/>
      </c>
      <c r="Z120" s="27">
        <f ca="1">IF(OFFSET(マスタ非採用削除!M$4,統合マスタ!$A120,0)="","",OFFSET(マスタ非採用削除!M$4,統合マスタ!$A120,0))</f>
        <v>1</v>
      </c>
      <c r="AA120" s="27" t="str">
        <f t="shared" si="3"/>
        <v/>
      </c>
      <c r="AB120" s="27" t="str">
        <f ca="1">IF(A120="非採用特別","非採用特別",IF(R120=2,"臨時",
IF(COUNTIF(分類!$H$8:$H$15, 統合マスタ!V120)&gt;0, 分類!$G$7,
IF(COUNTIF(分類!$K$8:$K$15, 統合マスタ!V120)&gt;0, 分類!$J$7,
IF(COUNTIF(分類!$N$8:$N$15, 統合マスタ!V120)&gt;0, 分類!$M$7,
IF(COUNTIF(分類!$Q$8:$Q$15, 統合マスタ!V120)&gt;0, 分類!$P$7,
"無し"))))))</f>
        <v>外用</v>
      </c>
      <c r="AC120" s="27">
        <f t="shared" ca="1" si="4"/>
        <v>116</v>
      </c>
      <c r="AD120" s="27" cm="1">
        <f t="array" aca="1" ref="AD120" ca="1">IF(A120="非採用","非採用",OFFSET(
   INDIRECT("'" &amp; AB120 &amp; "'!A4"),
   MATCH(B120, INDIRECT("'" &amp; AB120 &amp; "'!C5:C1000"), 0),
   MATCH("合計", INDIRECT("'" &amp; AB120 &amp; "'!4:4"), 0) - 1
))</f>
        <v>0</v>
      </c>
    </row>
    <row r="121" spans="1:30">
      <c r="A121" s="40">
        <f>元データ!P118</f>
        <v>68</v>
      </c>
      <c r="B121" s="27">
        <f t="shared" si="5"/>
        <v>117</v>
      </c>
      <c r="C121" s="27" t="str">
        <f>DBCS(元データ!A118)</f>
        <v>インテバン外用液１％　　　　　　　　　</v>
      </c>
      <c r="D121" s="53" t="str">
        <f>元データ!B118</f>
        <v>メディセオ</v>
      </c>
      <c r="E121" s="27" t="str">
        <f>DBCS(元データ!C118)</f>
        <v/>
      </c>
      <c r="F121" s="27" t="str">
        <f>DBCS(元データ!D118)</f>
        <v>５０ｍｌｘ１０</v>
      </c>
      <c r="G121" s="27" t="str">
        <f>元データ!E118</f>
        <v>帝国製薬</v>
      </c>
      <c r="H121" s="27">
        <f>元データ!F118</f>
        <v>3.3</v>
      </c>
      <c r="I121" s="27">
        <f>元データ!G118</f>
        <v>1650</v>
      </c>
      <c r="J121" s="27">
        <f>元データ!H118</f>
        <v>500</v>
      </c>
      <c r="K121" s="27" t="str">
        <f>元データ!I118</f>
        <v>ｍｌ</v>
      </c>
      <c r="L121" s="27">
        <f>元データ!J118</f>
        <v>1470</v>
      </c>
      <c r="M121" s="27">
        <f>元データ!K118</f>
        <v>2.94</v>
      </c>
      <c r="N121" s="53" t="str">
        <f ca="1">IF(OFFSET(マスタ非採用削除!A$4,統合マスタ!$A121,0)="","",OFFSET(マスタ非採用削除!A$4,統合マスタ!$A121,0))</f>
        <v>ｲﾝﾃ002</v>
      </c>
      <c r="O121" s="53" t="str">
        <f ca="1">IF(OFFSET(マスタ非採用削除!B$4,統合マスタ!$A121,0)="","",OFFSET(マスタ非採用削除!B$4,統合マスタ!$A121,0))</f>
        <v>ｲﾝﾃ002</v>
      </c>
      <c r="P121" s="27" t="str">
        <f ca="1">IF(OFFSET(マスタ非採用削除!C$4,統合マスタ!$A121,0)="","",OFFSET(マスタ非採用削除!C$4,統合マスタ!$A121,0))</f>
        <v>インテバン外用液１％</v>
      </c>
      <c r="Q121" s="53" t="str">
        <f ca="1">IF(OFFSET(マスタ非採用削除!D$4,統合マスタ!$A121,0)="","",OFFSET(マスタ非採用削除!D$4,統合マスタ!$A121,0))</f>
        <v>ｲﾝﾃﾊﾞﾝ</v>
      </c>
      <c r="R121" s="27">
        <f ca="1">IF(OR(A121="非採用",A121="処置薬",A121="非採用特別"),0,IF(OFFSET(マスタ非採用削除!E$4,統合マスタ!$A121,0)="","",OFFSET(マスタ非採用削除!E$4,統合マスタ!$A121,0)))</f>
        <v>1</v>
      </c>
      <c r="S121" s="53" t="str">
        <f ca="1">IF(OFFSET(マスタ非採用削除!F$4,統合マスタ!$A121,0)="","",OFFSET(マスタ非採用削除!F$4,統合マスタ!$A121,0))</f>
        <v/>
      </c>
      <c r="T121" s="27">
        <f ca="1">IF(OFFSET(マスタ非採用削除!G$4,統合マスタ!$A121,0)="","",OFFSET(マスタ非採用削除!G$4,統合マスタ!$A121,0))</f>
        <v>3.3</v>
      </c>
      <c r="U121" s="53" t="str">
        <f ca="1">IF(OFFSET(マスタ非採用削除!H$4,統合マスタ!$A121,0)="","",OFFSET(マスタ非採用削除!H$4,統合マスタ!$A121,0))</f>
        <v>ｲﾝﾃﾊﾞﾝｶﾞｲﾖｳｴｷ1%</v>
      </c>
      <c r="V121" s="27">
        <f ca="1">IF(OFFSET(マスタ非採用削除!I$4,統合マスタ!$A121,0)="","",OFFSET(マスタ非採用削除!I$4,統合マスタ!$A121,0))</f>
        <v>17</v>
      </c>
      <c r="W121" s="27" t="str">
        <f ca="1">IF(OFFSET(マスタ非採用削除!J$4,統合マスタ!$A121,0)="","",OFFSET(マスタ非採用削除!J$4,統合マスタ!$A121,0))</f>
        <v>外用液剤</v>
      </c>
      <c r="X121" s="27">
        <f ca="1">IF(OFFSET(マスタ非採用削除!K$4,統合マスタ!$A121,0)="","",OFFSET(マスタ非採用削除!K$4,統合マスタ!$A121,0))</f>
        <v>0</v>
      </c>
      <c r="Y121" s="53" t="str">
        <f ca="1">IF(OFFSET(マスタ非採用削除!L$4,統合マスタ!$A121,0)="","",OFFSET(マスタ非採用削除!L$4,統合マスタ!$A121,0))</f>
        <v/>
      </c>
      <c r="Z121" s="27">
        <f ca="1">IF(OFFSET(マスタ非採用削除!M$4,統合マスタ!$A121,0)="","",OFFSET(マスタ非採用削除!M$4,統合マスタ!$A121,0))</f>
        <v>3</v>
      </c>
      <c r="AA121" s="27" t="str">
        <f t="shared" si="3"/>
        <v/>
      </c>
      <c r="AB121" s="27" t="str">
        <f ca="1">IF(A121="非採用特別","非採用特別",IF(R121=2,"臨時",
IF(COUNTIF(分類!$H$8:$H$15, 統合マスタ!V121)&gt;0, 分類!$G$7,
IF(COUNTIF(分類!$K$8:$K$15, 統合マスタ!V121)&gt;0, 分類!$J$7,
IF(COUNTIF(分類!$N$8:$N$15, 統合マスタ!V121)&gt;0, 分類!$M$7,
IF(COUNTIF(分類!$Q$8:$Q$15, 統合マスタ!V121)&gt;0, 分類!$P$7,
"無し"))))))</f>
        <v>外用</v>
      </c>
      <c r="AC121" s="27">
        <f t="shared" ca="1" si="4"/>
        <v>117</v>
      </c>
      <c r="AD121" s="27" cm="1">
        <f t="array" aca="1" ref="AD121" ca="1">IF(A121="非採用","非採用",OFFSET(
   INDIRECT("'" &amp; AB121 &amp; "'!A4"),
   MATCH(B121, INDIRECT("'" &amp; AB121 &amp; "'!C5:C1000"), 0),
   MATCH("合計", INDIRECT("'" &amp; AB121 &amp; "'!4:4"), 0) - 1
))</f>
        <v>0</v>
      </c>
    </row>
    <row r="122" spans="1:30">
      <c r="A122" s="40">
        <f>元データ!P119</f>
        <v>69</v>
      </c>
      <c r="B122" s="27">
        <f t="shared" si="5"/>
        <v>118</v>
      </c>
      <c r="C122" s="27" t="str">
        <f>DBCS(元データ!A119)</f>
        <v>インデラル錠１０ｍｇ</v>
      </c>
      <c r="D122" s="53" t="str">
        <f>元データ!B119</f>
        <v>アルフレッサ</v>
      </c>
      <c r="E122" s="27" t="str">
        <f>DBCS(元データ!C119)</f>
        <v>ＰＴＰ</v>
      </c>
      <c r="F122" s="27" t="str">
        <f>DBCS(元データ!D119)</f>
        <v>５００Ｔ</v>
      </c>
      <c r="G122" s="27" t="str">
        <f>元データ!E119</f>
        <v>太陽ファルマ</v>
      </c>
      <c r="H122" s="27">
        <f>元データ!F119</f>
        <v>10.4</v>
      </c>
      <c r="I122" s="27">
        <f>元データ!G119</f>
        <v>5200</v>
      </c>
      <c r="J122" s="27">
        <f>元データ!H119</f>
        <v>500</v>
      </c>
      <c r="K122" s="27" t="str">
        <f>元データ!I119</f>
        <v>錠</v>
      </c>
      <c r="L122" s="27">
        <f>元データ!J119</f>
        <v>4576</v>
      </c>
      <c r="M122" s="27">
        <f>元データ!K119</f>
        <v>9.1519999999999992</v>
      </c>
      <c r="N122" s="53" t="str">
        <f ca="1">IF(OFFSET(マスタ非採用削除!A$4,統合マスタ!$A122,0)="","",OFFSET(マスタ非採用削除!A$4,統合マスタ!$A122,0))</f>
        <v>ｲﾝﾃ003</v>
      </c>
      <c r="O122" s="53" t="str">
        <f ca="1">IF(OFFSET(マスタ非採用削除!B$4,統合マスタ!$A122,0)="","",OFFSET(マスタ非採用削除!B$4,統合マスタ!$A122,0))</f>
        <v>ｲﾝﾃ003</v>
      </c>
      <c r="P122" s="27" t="str">
        <f ca="1">IF(OFFSET(マスタ非採用削除!C$4,統合マスタ!$A122,0)="","",OFFSET(マスタ非採用削除!C$4,統合マスタ!$A122,0))</f>
        <v>インデラル錠１０ｍｇ</v>
      </c>
      <c r="Q122" s="53" t="str">
        <f ca="1">IF(OFFSET(マスタ非採用削除!D$4,統合マスタ!$A122,0)="","",OFFSET(マスタ非採用削除!D$4,統合マスタ!$A122,0))</f>
        <v/>
      </c>
      <c r="R122" s="27">
        <f ca="1">IF(OR(A122="非採用",A122="処置薬",A122="非採用特別"),0,IF(OFFSET(マスタ非採用削除!E$4,統合マスタ!$A122,0)="","",OFFSET(マスタ非採用削除!E$4,統合マスタ!$A122,0)))</f>
        <v>1</v>
      </c>
      <c r="S122" s="53" t="str">
        <f ca="1">IF(OFFSET(マスタ非採用削除!F$4,統合マスタ!$A122,0)="","",OFFSET(マスタ非採用削除!F$4,統合マスタ!$A122,0))</f>
        <v/>
      </c>
      <c r="T122" s="27">
        <f ca="1">IF(OFFSET(マスタ非採用削除!G$4,統合マスタ!$A122,0)="","",OFFSET(マスタ非採用削除!G$4,統合マスタ!$A122,0))</f>
        <v>10.4</v>
      </c>
      <c r="U122" s="53" t="str">
        <f ca="1">IF(OFFSET(マスタ非採用削除!H$4,統合マスタ!$A122,0)="","",OFFSET(マスタ非採用削除!H$4,統合マスタ!$A122,0))</f>
        <v>ｲﾝﾃﾞﾗﾙｼﾞﾖｳ10MG</v>
      </c>
      <c r="V122" s="27">
        <f ca="1">IF(OFFSET(マスタ非採用削除!I$4,統合マスタ!$A122,0)="","",OFFSET(マスタ非採用削除!I$4,統合マスタ!$A122,0))</f>
        <v>1</v>
      </c>
      <c r="W122" s="27" t="str">
        <f ca="1">IF(OFFSET(マスタ非採用削除!J$4,統合マスタ!$A122,0)="","",OFFSET(マスタ非採用削除!J$4,統合マスタ!$A122,0))</f>
        <v>錠剤</v>
      </c>
      <c r="X122" s="27">
        <f ca="1">IF(OFFSET(マスタ非採用削除!K$4,統合マスタ!$A122,0)="","",OFFSET(マスタ非採用削除!K$4,統合マスタ!$A122,0))</f>
        <v>2</v>
      </c>
      <c r="Y122" s="53" t="str">
        <f ca="1">IF(OFFSET(マスタ非採用削除!L$4,統合マスタ!$A122,0)="","",OFFSET(マスタ非採用削除!L$4,統合マスタ!$A122,0))</f>
        <v/>
      </c>
      <c r="Z122" s="27">
        <f ca="1">IF(OFFSET(マスタ非採用削除!M$4,統合マスタ!$A122,0)="","",OFFSET(マスタ非採用削除!M$4,統合マスタ!$A122,0))</f>
        <v>3</v>
      </c>
      <c r="AA122" s="27" t="str">
        <f t="shared" si="3"/>
        <v/>
      </c>
      <c r="AB122" s="27" t="str">
        <f ca="1">IF(A122="非採用特別","非採用特別",IF(R122=2,"臨時",
IF(COUNTIF(分類!$H$8:$H$15, 統合マスタ!V122)&gt;0, 分類!$G$7,
IF(COUNTIF(分類!$K$8:$K$15, 統合マスタ!V122)&gt;0, 分類!$J$7,
IF(COUNTIF(分類!$N$8:$N$15, 統合マスタ!V122)&gt;0, 分類!$M$7,
IF(COUNTIF(分類!$Q$8:$Q$15, 統合マスタ!V122)&gt;0, 分類!$P$7,
"無し"))))))</f>
        <v>錠剤</v>
      </c>
      <c r="AC122" s="27">
        <f t="shared" ca="1" si="4"/>
        <v>200118</v>
      </c>
      <c r="AD122" s="27" cm="1">
        <f t="array" aca="1" ref="AD122" ca="1">IF(A122="非採用","非採用",OFFSET(
   INDIRECT("'" &amp; AB122 &amp; "'!A4"),
   MATCH(B122, INDIRECT("'" &amp; AB122 &amp; "'!C5:C1000"), 0),
   MATCH("合計", INDIRECT("'" &amp; AB122 &amp; "'!4:4"), 0) - 1
))</f>
        <v>0</v>
      </c>
    </row>
    <row r="123" spans="1:30">
      <c r="A123" s="40">
        <f>元データ!P120</f>
        <v>71</v>
      </c>
      <c r="B123" s="27">
        <f t="shared" si="5"/>
        <v>119</v>
      </c>
      <c r="C123" s="27" t="str">
        <f>DBCS(元データ!A120)</f>
        <v>イントラリポス輸液２０％　　　　　　ソフトバッグ　１００ｍｌ</v>
      </c>
      <c r="D123" s="53" t="str">
        <f>元データ!B120</f>
        <v/>
      </c>
      <c r="E123" s="27" t="str">
        <f>DBCS(元データ!C120)</f>
        <v/>
      </c>
      <c r="F123" s="27" t="str">
        <f>DBCS(元データ!D120)</f>
        <v>１００ｍｌｘ１０</v>
      </c>
      <c r="G123" s="27" t="str">
        <f>元データ!E120</f>
        <v>大塚製薬</v>
      </c>
      <c r="H123" s="27">
        <f>元データ!F120</f>
        <v>1182</v>
      </c>
      <c r="I123" s="27">
        <f>元データ!G120</f>
        <v>11820</v>
      </c>
      <c r="J123" s="27">
        <f>元データ!H120</f>
        <v>10</v>
      </c>
      <c r="K123" s="27" t="str">
        <f>元データ!I120</f>
        <v>100ｍｌ</v>
      </c>
      <c r="L123" s="27">
        <f>元データ!J120</f>
        <v>10530</v>
      </c>
      <c r="M123" s="27">
        <f>元データ!K120</f>
        <v>1053</v>
      </c>
      <c r="N123" s="53" t="str">
        <f ca="1">IF(OFFSET(マスタ非採用削除!A$4,統合マスタ!$A123,0)="","",OFFSET(マスタ非採用削除!A$4,統合マスタ!$A123,0))</f>
        <v>ｲﾝﾄ001</v>
      </c>
      <c r="O123" s="53" t="str">
        <f ca="1">IF(OFFSET(マスタ非採用削除!B$4,統合マスタ!$A123,0)="","",OFFSET(マスタ非採用削除!B$4,統合マスタ!$A123,0))</f>
        <v>ｲﾝﾄ001</v>
      </c>
      <c r="P123" s="27" t="str">
        <f ca="1">IF(OFFSET(マスタ非採用削除!C$4,統合マスタ!$A123,0)="","",OFFSET(マスタ非採用削除!C$4,統合マスタ!$A123,0))</f>
        <v>イントラリポス輸液２０％</v>
      </c>
      <c r="Q123" s="53" t="str">
        <f ca="1">IF(OFFSET(マスタ非採用削除!D$4,統合マスタ!$A123,0)="","",OFFSET(マスタ非採用削除!D$4,統合マスタ!$A123,0))</f>
        <v>ｲﾝﾄ</v>
      </c>
      <c r="R123" s="27">
        <f ca="1">IF(OR(A123="非採用",A123="処置薬",A123="非採用特別"),0,IF(OFFSET(マスタ非採用削除!E$4,統合マスタ!$A123,0)="","",OFFSET(マスタ非採用削除!E$4,統合マスタ!$A123,0)))</f>
        <v>2</v>
      </c>
      <c r="S123" s="53" t="str">
        <f ca="1">IF(OFFSET(マスタ非採用削除!F$4,統合マスタ!$A123,0)="","",OFFSET(マスタ非採用削除!F$4,統合マスタ!$A123,0))</f>
        <v/>
      </c>
      <c r="T123" s="27">
        <f ca="1">IF(OFFSET(マスタ非採用削除!G$4,統合マスタ!$A123,0)="","",OFFSET(マスタ非採用削除!G$4,統合マスタ!$A123,0))</f>
        <v>1182</v>
      </c>
      <c r="U123" s="53" t="str">
        <f ca="1">IF(OFFSET(マスタ非採用削除!H$4,統合マスタ!$A123,0)="","",OFFSET(マスタ非採用削除!H$4,統合マスタ!$A123,0))</f>
        <v>ｲﾝﾄﾗﾘﾎﾟｽﾕｴｷ20%</v>
      </c>
      <c r="V123" s="27">
        <f ca="1">IF(OFFSET(マスタ非採用削除!I$4,統合マスタ!$A123,0)="","",OFFSET(マスタ非採用削除!I$4,統合マスタ!$A123,0))</f>
        <v>25</v>
      </c>
      <c r="W123" s="27" t="str">
        <f ca="1">IF(OFFSET(マスタ非採用削除!J$4,統合マスタ!$A123,0)="","",OFFSET(マスタ非採用削除!J$4,統合マスタ!$A123,0))</f>
        <v>注射剤</v>
      </c>
      <c r="X123" s="27">
        <f ca="1">IF(OFFSET(マスタ非採用削除!K$4,統合マスタ!$A123,0)="","",OFFSET(マスタ非採用削除!K$4,統合マスタ!$A123,0))</f>
        <v>0</v>
      </c>
      <c r="Y123" s="53" t="str">
        <f ca="1">IF(OFFSET(マスタ非採用削除!L$4,統合マスタ!$A123,0)="","",OFFSET(マスタ非採用削除!L$4,統合マスタ!$A123,0))</f>
        <v/>
      </c>
      <c r="Z123" s="27">
        <f ca="1">IF(OFFSET(マスタ非採用削除!M$4,統合マスタ!$A123,0)="","",OFFSET(マスタ非採用削除!M$4,統合マスタ!$A123,0))</f>
        <v>8</v>
      </c>
      <c r="AA123" s="27" t="str">
        <f t="shared" si="3"/>
        <v/>
      </c>
      <c r="AB123" s="27" t="str">
        <f ca="1">IF(A123="非採用特別","非採用特別",IF(R123=2,"臨時",
IF(COUNTIF(分類!$H$8:$H$15, 統合マスタ!V123)&gt;0, 分類!$G$7,
IF(COUNTIF(分類!$K$8:$K$15, 統合マスタ!V123)&gt;0, 分類!$J$7,
IF(COUNTIF(分類!$N$8:$N$15, 統合マスタ!V123)&gt;0, 分類!$M$7,
IF(COUNTIF(分類!$Q$8:$Q$15, 統合マスタ!V123)&gt;0, 分類!$P$7,
"無し"))))))</f>
        <v>臨時</v>
      </c>
      <c r="AC123" s="27">
        <f t="shared" ca="1" si="4"/>
        <v>119</v>
      </c>
      <c r="AD123" s="27" cm="1">
        <f t="array" aca="1" ref="AD123" ca="1">IF(A123="非採用","非採用",OFFSET(
   INDIRECT("'" &amp; AB123 &amp; "'!A4"),
   MATCH(B123, INDIRECT("'" &amp; AB123 &amp; "'!C5:C1000"), 0),
   MATCH("合計", INDIRECT("'" &amp; AB123 &amp; "'!4:4"), 0) - 1
))</f>
        <v>0</v>
      </c>
    </row>
    <row r="124" spans="1:30">
      <c r="A124" s="40" t="str">
        <f>元データ!P121</f>
        <v>非採用</v>
      </c>
      <c r="B124" s="27">
        <f t="shared" si="5"/>
        <v>120</v>
      </c>
      <c r="C124" s="27" t="str">
        <f>DBCS(元データ!A121)</f>
        <v>ウインタミン細粒１０％　採用中止</v>
      </c>
      <c r="D124" s="53" t="str">
        <f>元データ!B121</f>
        <v/>
      </c>
      <c r="E124" s="27" t="str">
        <f>DBCS(元データ!C121)</f>
        <v>粉</v>
      </c>
      <c r="F124" s="27" t="str">
        <f>DBCS(元データ!D121)</f>
        <v>５００ｇ</v>
      </c>
      <c r="G124" s="27" t="str">
        <f>元データ!E121</f>
        <v>塩野義製薬</v>
      </c>
      <c r="H124" s="27">
        <f>元データ!F121</f>
        <v>9.8000000000000007</v>
      </c>
      <c r="I124" s="27">
        <f>元データ!G121</f>
        <v>4900</v>
      </c>
      <c r="J124" s="27">
        <f>元データ!H121</f>
        <v>499.99999999999994</v>
      </c>
      <c r="K124" s="27" t="str">
        <f>元データ!I121</f>
        <v>ｇ</v>
      </c>
      <c r="L124" s="27">
        <f>元データ!J121</f>
        <v>4365</v>
      </c>
      <c r="M124" s="27">
        <f>元データ!K121</f>
        <v>8.73</v>
      </c>
      <c r="N124" s="53" t="e">
        <f ca="1">IF(OFFSET(マスタ非採用削除!A$4,統合マスタ!$A124,0)="","",OFFSET(マスタ非採用削除!A$4,統合マスタ!$A124,0))</f>
        <v>#VALUE!</v>
      </c>
      <c r="O124" s="53" t="e">
        <f ca="1">IF(OFFSET(マスタ非採用削除!B$4,統合マスタ!$A124,0)="","",OFFSET(マスタ非採用削除!B$4,統合マスタ!$A124,0))</f>
        <v>#VALUE!</v>
      </c>
      <c r="P124" s="27" t="e">
        <f ca="1">IF(OFFSET(マスタ非採用削除!C$4,統合マスタ!$A124,0)="","",OFFSET(マスタ非採用削除!C$4,統合マスタ!$A124,0))</f>
        <v>#VALUE!</v>
      </c>
      <c r="Q124" s="53" t="e">
        <f ca="1">IF(OFFSET(マスタ非採用削除!D$4,統合マスタ!$A124,0)="","",OFFSET(マスタ非採用削除!D$4,統合マスタ!$A124,0))</f>
        <v>#VALUE!</v>
      </c>
      <c r="R124" s="27">
        <f ca="1">IF(OR(A124="非採用",A124="処置薬",A124="非採用特別"),0,IF(OFFSET(マスタ非採用削除!E$4,統合マスタ!$A124,0)="","",OFFSET(マスタ非採用削除!E$4,統合マスタ!$A124,0)))</f>
        <v>0</v>
      </c>
      <c r="S124" s="53" t="e">
        <f ca="1">IF(OFFSET(マスタ非採用削除!F$4,統合マスタ!$A124,0)="","",OFFSET(マスタ非採用削除!F$4,統合マスタ!$A124,0))</f>
        <v>#VALUE!</v>
      </c>
      <c r="T124" s="27" t="e">
        <f ca="1">IF(OFFSET(マスタ非採用削除!G$4,統合マスタ!$A124,0)="","",OFFSET(マスタ非採用削除!G$4,統合マスタ!$A124,0))</f>
        <v>#VALUE!</v>
      </c>
      <c r="U124" s="53" t="e">
        <f ca="1">IF(OFFSET(マスタ非採用削除!H$4,統合マスタ!$A124,0)="","",OFFSET(マスタ非採用削除!H$4,統合マスタ!$A124,0))</f>
        <v>#VALUE!</v>
      </c>
      <c r="V124" s="27" t="e">
        <f ca="1">IF(OFFSET(マスタ非採用削除!I$4,統合マスタ!$A124,0)="","",OFFSET(マスタ非採用削除!I$4,統合マスタ!$A124,0))</f>
        <v>#VALUE!</v>
      </c>
      <c r="W124" s="27" t="e">
        <f ca="1">IF(OFFSET(マスタ非採用削除!J$4,統合マスタ!$A124,0)="","",OFFSET(マスタ非採用削除!J$4,統合マスタ!$A124,0))</f>
        <v>#VALUE!</v>
      </c>
      <c r="X124" s="27" t="e">
        <f ca="1">IF(OFFSET(マスタ非採用削除!K$4,統合マスタ!$A124,0)="","",OFFSET(マスタ非採用削除!K$4,統合マスタ!$A124,0))</f>
        <v>#VALUE!</v>
      </c>
      <c r="Y124" s="53" t="e">
        <f ca="1">IF(OFFSET(マスタ非採用削除!L$4,統合マスタ!$A124,0)="","",OFFSET(マスタ非採用削除!L$4,統合マスタ!$A124,0))</f>
        <v>#VALUE!</v>
      </c>
      <c r="Z124" s="27" t="e">
        <f ca="1">IF(OFFSET(マスタ非採用削除!M$4,統合マスタ!$A124,0)="","",OFFSET(マスタ非採用削除!M$4,統合マスタ!$A124,0))</f>
        <v>#VALUE!</v>
      </c>
      <c r="AA124" s="27" t="str">
        <f t="shared" si="3"/>
        <v>非採用</v>
      </c>
      <c r="AB124" s="27" t="str">
        <f ca="1">IF(A124="非採用特別","非採用特別",IF(R124=2,"臨時",
IF(COUNTIF(分類!$H$8:$H$15, 統合マスタ!V124)&gt;0, 分類!$G$7,
IF(COUNTIF(分類!$K$8:$K$15, 統合マスタ!V124)&gt;0, 分類!$J$7,
IF(COUNTIF(分類!$N$8:$N$15, 統合マスタ!V124)&gt;0, 分類!$M$7,
IF(COUNTIF(分類!$Q$8:$Q$15, 統合マスタ!V124)&gt;0, 分類!$P$7,
"無し"))))))</f>
        <v>無し</v>
      </c>
      <c r="AC124" s="27" t="e">
        <f t="shared" ca="1" si="4"/>
        <v>#VALUE!</v>
      </c>
      <c r="AD124" s="27" t="str" cm="1">
        <f t="array" aca="1" ref="AD124" ca="1">IF(A124="非採用","非採用",OFFSET(
   INDIRECT("'" &amp; AB124 &amp; "'!A4"),
   MATCH(B124, INDIRECT("'" &amp; AB124 &amp; "'!C5:C1000"), 0),
   MATCH("合計", INDIRECT("'" &amp; AB124 &amp; "'!4:4"), 0) - 1
))</f>
        <v>非採用</v>
      </c>
    </row>
    <row r="125" spans="1:30">
      <c r="A125" s="40">
        <f>元データ!P122</f>
        <v>72</v>
      </c>
      <c r="B125" s="27">
        <f t="shared" si="5"/>
        <v>121</v>
      </c>
      <c r="C125" s="27" t="str">
        <f>DBCS(元データ!A122)</f>
        <v>ウルソデオキシコール酸錠１００ｍｇ「サワイ」</v>
      </c>
      <c r="D125" s="53" t="str">
        <f>元データ!B122</f>
        <v>東邦</v>
      </c>
      <c r="E125" s="27" t="str">
        <f>DBCS(元データ!C122)</f>
        <v>バラ</v>
      </c>
      <c r="F125" s="27" t="str">
        <f>DBCS(元データ!D122)</f>
        <v>１０００Ｔ</v>
      </c>
      <c r="G125" s="27" t="str">
        <f>元データ!E122</f>
        <v>沢井製薬</v>
      </c>
      <c r="H125" s="27">
        <f>元データ!F122</f>
        <v>10.4</v>
      </c>
      <c r="I125" s="27">
        <f>元データ!G122</f>
        <v>10400</v>
      </c>
      <c r="J125" s="27">
        <f>元データ!H122</f>
        <v>1000</v>
      </c>
      <c r="K125" s="27" t="str">
        <f>元データ!I122</f>
        <v>錠</v>
      </c>
      <c r="L125" s="27">
        <f>元データ!J122</f>
        <v>9387</v>
      </c>
      <c r="M125" s="27">
        <f>元データ!K122</f>
        <v>9.3870000000000005</v>
      </c>
      <c r="N125" s="53" t="str">
        <f ca="1">IF(OFFSET(マスタ非採用削除!A$4,統合マスタ!$A125,0)="","",OFFSET(マスタ非採用削除!A$4,統合マスタ!$A125,0))</f>
        <v>ｳﾙｿ001</v>
      </c>
      <c r="O125" s="53" t="str">
        <f ca="1">IF(OFFSET(マスタ非採用削除!B$4,統合マスタ!$A125,0)="","",OFFSET(マスタ非採用削除!B$4,統合マスタ!$A125,0))</f>
        <v>ｳﾙｿ001</v>
      </c>
      <c r="P125" s="27" t="str">
        <f ca="1">IF(OFFSET(マスタ非採用削除!C$4,統合マスタ!$A125,0)="","",OFFSET(マスタ非採用削除!C$4,統合マスタ!$A125,0))</f>
        <v>ウルソデオキシコール酸錠１００ｍｇ「サワイ」</v>
      </c>
      <c r="Q125" s="53" t="str">
        <f ca="1">IF(OFFSET(マスタ非採用削除!D$4,統合マスタ!$A125,0)="","",OFFSET(マスタ非採用削除!D$4,統合マスタ!$A125,0))</f>
        <v>ｳﾙｿ</v>
      </c>
      <c r="R125" s="27">
        <f ca="1">IF(OR(A125="非採用",A125="処置薬",A125="非採用特別"),0,IF(OFFSET(マスタ非採用削除!E$4,統合マスタ!$A125,0)="","",OFFSET(マスタ非採用削除!E$4,統合マスタ!$A125,0)))</f>
        <v>1</v>
      </c>
      <c r="S125" s="53" t="str">
        <f ca="1">IF(OFFSET(マスタ非採用削除!F$4,統合マスタ!$A125,0)="","",OFFSET(マスタ非採用削除!F$4,統合マスタ!$A125,0))</f>
        <v/>
      </c>
      <c r="T125" s="27">
        <f ca="1">IF(OFFSET(マスタ非採用削除!G$4,統合マスタ!$A125,0)="","",OFFSET(マスタ非採用削除!G$4,統合マスタ!$A125,0))</f>
        <v>10.4</v>
      </c>
      <c r="U125" s="53" t="str">
        <f ca="1">IF(OFFSET(マスタ非採用削除!H$4,統合マスタ!$A125,0)="","",OFFSET(マスタ非採用削除!H$4,統合マスタ!$A125,0))</f>
        <v>ｳﾙｿﾃﾞｵｷｼｺｰﾙｻﾝｼﾞｮｳ100mg｢ｻﾜｲ｣</v>
      </c>
      <c r="V125" s="27">
        <f ca="1">IF(OFFSET(マスタ非採用削除!I$4,統合マスタ!$A125,0)="","",OFFSET(マスタ非採用削除!I$4,統合マスタ!$A125,0))</f>
        <v>1</v>
      </c>
      <c r="W125" s="27" t="str">
        <f ca="1">IF(OFFSET(マスタ非採用削除!J$4,統合マスタ!$A125,0)="","",OFFSET(マスタ非採用削除!J$4,統合マスタ!$A125,0))</f>
        <v>錠剤</v>
      </c>
      <c r="X125" s="27">
        <f ca="1">IF(OFFSET(マスタ非採用削除!K$4,統合マスタ!$A125,0)="","",OFFSET(マスタ非採用削除!K$4,統合マスタ!$A125,0))</f>
        <v>0</v>
      </c>
      <c r="Y125" s="53" t="str">
        <f ca="1">IF(OFFSET(マスタ非採用削除!L$4,統合マスタ!$A125,0)="","",OFFSET(マスタ非採用削除!L$4,統合マスタ!$A125,0))</f>
        <v/>
      </c>
      <c r="Z125" s="27">
        <f ca="1">IF(OFFSET(マスタ非採用削除!M$4,統合マスタ!$A125,0)="","",OFFSET(マスタ非採用削除!M$4,統合マスタ!$A125,0))</f>
        <v>25</v>
      </c>
      <c r="AA125" s="27" t="str">
        <f t="shared" si="3"/>
        <v/>
      </c>
      <c r="AB125" s="27" t="str">
        <f ca="1">IF(A125="非採用特別","非採用特別",IF(R125=2,"臨時",
IF(COUNTIF(分類!$H$8:$H$15, 統合マスタ!V125)&gt;0, 分類!$G$7,
IF(COUNTIF(分類!$K$8:$K$15, 統合マスタ!V125)&gt;0, 分類!$J$7,
IF(COUNTIF(分類!$N$8:$N$15, 統合マスタ!V125)&gt;0, 分類!$M$7,
IF(COUNTIF(分類!$Q$8:$Q$15, 統合マスタ!V125)&gt;0, 分類!$P$7,
"無し"))))))</f>
        <v>錠剤</v>
      </c>
      <c r="AC125" s="27">
        <f t="shared" ca="1" si="4"/>
        <v>121</v>
      </c>
      <c r="AD125" s="27" cm="1">
        <f t="array" aca="1" ref="AD125" ca="1">IF(A125="非採用","非採用",OFFSET(
   INDIRECT("'" &amp; AB125 &amp; "'!A4"),
   MATCH(B125, INDIRECT("'" &amp; AB125 &amp; "'!C5:C1000"), 0),
   MATCH("合計", INDIRECT("'" &amp; AB125 &amp; "'!4:4"), 0) - 1
))</f>
        <v>0</v>
      </c>
    </row>
    <row r="126" spans="1:30">
      <c r="A126" s="40">
        <f>元データ!P123</f>
        <v>73</v>
      </c>
      <c r="B126" s="27">
        <f t="shared" si="5"/>
        <v>122</v>
      </c>
      <c r="C126" s="27" t="str">
        <f>DBCS(元データ!A123)</f>
        <v>エイゾプト懸濁性点眼液１％</v>
      </c>
      <c r="D126" s="53" t="str">
        <f>元データ!B123</f>
        <v>アルフレッサ</v>
      </c>
      <c r="E126" s="27" t="str">
        <f>DBCS(元データ!C123)</f>
        <v/>
      </c>
      <c r="F126" s="27" t="str">
        <f>DBCS(元データ!D123)</f>
        <v>５ｍｌｘ１０</v>
      </c>
      <c r="G126" s="27" t="str">
        <f>元データ!E123</f>
        <v>ノバルティス</v>
      </c>
      <c r="H126" s="27">
        <f>元データ!F123</f>
        <v>170.3</v>
      </c>
      <c r="I126" s="27">
        <f>元データ!G123</f>
        <v>8515</v>
      </c>
      <c r="J126" s="27">
        <f>元データ!H123</f>
        <v>50</v>
      </c>
      <c r="K126" s="27" t="str">
        <f>元データ!I123</f>
        <v>ｍｌ</v>
      </c>
      <c r="L126" s="27">
        <f>元データ!J123</f>
        <v>6821</v>
      </c>
      <c r="M126" s="27">
        <f>元データ!K123</f>
        <v>136.41999999999999</v>
      </c>
      <c r="N126" s="53" t="str">
        <f ca="1">IF(OFFSET(マスタ非採用削除!A$4,統合マスタ!$A126,0)="","",OFFSET(マスタ非採用削除!A$4,統合マスタ!$A126,0))</f>
        <v>ｴｲｿ001</v>
      </c>
      <c r="O126" s="53" t="str">
        <f ca="1">IF(OFFSET(マスタ非採用削除!B$4,統合マスタ!$A126,0)="","",OFFSET(マスタ非採用削除!B$4,統合マスタ!$A126,0))</f>
        <v>ｴｲｿ001</v>
      </c>
      <c r="P126" s="27" t="str">
        <f ca="1">IF(OFFSET(マスタ非採用削除!C$4,統合マスタ!$A126,0)="","",OFFSET(マスタ非採用削除!C$4,統合マスタ!$A126,0))</f>
        <v>エイゾプト懸濁性点眼液１％</v>
      </c>
      <c r="Q126" s="53" t="str">
        <f ca="1">IF(OFFSET(マスタ非採用削除!D$4,統合マスタ!$A126,0)="","",OFFSET(マスタ非採用削除!D$4,統合マスタ!$A126,0))</f>
        <v>ｴｲｿﾞ</v>
      </c>
      <c r="R126" s="27">
        <f ca="1">IF(OR(A126="非採用",A126="処置薬",A126="非採用特別"),0,IF(OFFSET(マスタ非採用削除!E$4,統合マスタ!$A126,0)="","",OFFSET(マスタ非採用削除!E$4,統合マスタ!$A126,0)))</f>
        <v>2</v>
      </c>
      <c r="S126" s="53" t="str">
        <f ca="1">IF(OFFSET(マスタ非採用削除!F$4,統合マスタ!$A126,0)="","",OFFSET(マスタ非採用削除!F$4,統合マスタ!$A126,0))</f>
        <v/>
      </c>
      <c r="T126" s="27">
        <f ca="1">IF(OFFSET(マスタ非採用削除!G$4,統合マスタ!$A126,0)="","",OFFSET(マスタ非採用削除!G$4,統合マスタ!$A126,0))</f>
        <v>170.3</v>
      </c>
      <c r="U126" s="53" t="str">
        <f ca="1">IF(OFFSET(マスタ非採用削除!H$4,統合マスタ!$A126,0)="","",OFFSET(マスタ非採用削除!H$4,統合マスタ!$A126,0))</f>
        <v>ｴｲｿﾞﾌﾟﾄｹﾝﾀﾞｸｾｲﾃﾝｶﾞﾝｴｷ1%</v>
      </c>
      <c r="V126" s="27">
        <f ca="1">IF(OFFSET(マスタ非採用削除!I$4,統合マスタ!$A126,0)="","",OFFSET(マスタ非採用削除!I$4,統合マスタ!$A126,0))</f>
        <v>21</v>
      </c>
      <c r="W126" s="27" t="str">
        <f ca="1">IF(OFFSET(マスタ非採用削除!J$4,統合マスタ!$A126,0)="","",OFFSET(マスタ非採用削除!J$4,統合マスタ!$A126,0))</f>
        <v>点眼剤</v>
      </c>
      <c r="X126" s="27">
        <f ca="1">IF(OFFSET(マスタ非採用削除!K$4,統合マスタ!$A126,0)="","",OFFSET(マスタ非採用削除!K$4,統合マスタ!$A126,0))</f>
        <v>0</v>
      </c>
      <c r="Y126" s="53" t="str">
        <f ca="1">IF(OFFSET(マスタ非採用削除!L$4,統合マスタ!$A126,0)="","",OFFSET(マスタ非採用削除!L$4,統合マスタ!$A126,0))</f>
        <v/>
      </c>
      <c r="Z126" s="27">
        <f ca="1">IF(OFFSET(マスタ非採用削除!M$4,統合マスタ!$A126,0)="","",OFFSET(マスタ非採用削除!M$4,統合マスタ!$A126,0))</f>
        <v>15</v>
      </c>
      <c r="AA126" s="27" t="str">
        <f t="shared" si="3"/>
        <v/>
      </c>
      <c r="AB126" s="27" t="str">
        <f ca="1">IF(A126="非採用特別","非採用特別",IF(R126=2,"臨時",
IF(COUNTIF(分類!$H$8:$H$15, 統合マスタ!V126)&gt;0, 分類!$G$7,
IF(COUNTIF(分類!$K$8:$K$15, 統合マスタ!V126)&gt;0, 分類!$J$7,
IF(COUNTIF(分類!$N$8:$N$15, 統合マスタ!V126)&gt;0, 分類!$M$7,
IF(COUNTIF(分類!$Q$8:$Q$15, 統合マスタ!V126)&gt;0, 分類!$P$7,
"無し"))))))</f>
        <v>臨時</v>
      </c>
      <c r="AC126" s="27">
        <f t="shared" ca="1" si="4"/>
        <v>122</v>
      </c>
      <c r="AD126" s="27" cm="1">
        <f t="array" aca="1" ref="AD126" ca="1">IF(A126="非採用","非採用",OFFSET(
   INDIRECT("'" &amp; AB126 &amp; "'!A4"),
   MATCH(B126, INDIRECT("'" &amp; AB126 &amp; "'!C5:C1000"), 0),
   MATCH("合計", INDIRECT("'" &amp; AB126 &amp; "'!4:4"), 0) - 1
))</f>
        <v>0</v>
      </c>
    </row>
    <row r="127" spans="1:30">
      <c r="A127" s="40">
        <f>元データ!P124</f>
        <v>74</v>
      </c>
      <c r="B127" s="27">
        <f t="shared" si="5"/>
        <v>123</v>
      </c>
      <c r="C127" s="27" t="str">
        <f>DBCS(元データ!A124)</f>
        <v>エスシタロプラムＯＤ錠１０ｍｇ「トーワ」</v>
      </c>
      <c r="D127" s="53" t="str">
        <f>元データ!B124</f>
        <v>東和薬品</v>
      </c>
      <c r="E127" s="27" t="str">
        <f>DBCS(元データ!C124)</f>
        <v>ＰＴＰ</v>
      </c>
      <c r="F127" s="27" t="str">
        <f>DBCS(元データ!D124)</f>
        <v>１００Ｔ</v>
      </c>
      <c r="G127" s="27" t="str">
        <f>元データ!E124</f>
        <v>東和薬品</v>
      </c>
      <c r="H127" s="27">
        <f>元データ!F124</f>
        <v>51.9</v>
      </c>
      <c r="I127" s="27">
        <f>元データ!G124</f>
        <v>5190</v>
      </c>
      <c r="J127" s="27">
        <f>元データ!H124</f>
        <v>100</v>
      </c>
      <c r="K127" s="27" t="str">
        <f>元データ!I124</f>
        <v>錠</v>
      </c>
      <c r="L127" s="27">
        <f>元データ!J124</f>
        <v>4050</v>
      </c>
      <c r="M127" s="27">
        <f>元データ!K124</f>
        <v>40.5</v>
      </c>
      <c r="N127" s="53" t="str">
        <f ca="1">IF(OFFSET(マスタ非採用削除!A$4,統合マスタ!$A127,0)="","",OFFSET(マスタ非採用削除!A$4,統合マスタ!$A127,0))</f>
        <v>ｴｽｼ001</v>
      </c>
      <c r="O127" s="53" t="str">
        <f ca="1">IF(OFFSET(マスタ非採用削除!B$4,統合マスタ!$A127,0)="","",OFFSET(マスタ非採用削除!B$4,統合マスタ!$A127,0))</f>
        <v>ｴｽｼ001</v>
      </c>
      <c r="P127" s="27" t="str">
        <f ca="1">IF(OFFSET(マスタ非採用削除!C$4,統合マスタ!$A127,0)="","",OFFSET(マスタ非採用削除!C$4,統合マスタ!$A127,0))</f>
        <v>エスシタロプラムＯＤ錠１０ｍｇ「トーワ」</v>
      </c>
      <c r="Q127" s="53" t="str">
        <f ca="1">IF(OFFSET(マスタ非採用削除!D$4,統合マスタ!$A127,0)="","",OFFSET(マスタ非採用削除!D$4,統合マスタ!$A127,0))</f>
        <v>ｴｽｼ</v>
      </c>
      <c r="R127" s="27">
        <f ca="1">IF(OR(A127="非採用",A127="処置薬",A127="非採用特別"),0,IF(OFFSET(マスタ非採用削除!E$4,統合マスタ!$A127,0)="","",OFFSET(マスタ非採用削除!E$4,統合マスタ!$A127,0)))</f>
        <v>1</v>
      </c>
      <c r="S127" s="53" t="str">
        <f ca="1">IF(OFFSET(マスタ非採用削除!F$4,統合マスタ!$A127,0)="","",OFFSET(マスタ非採用削除!F$4,統合マスタ!$A127,0))</f>
        <v/>
      </c>
      <c r="T127" s="27">
        <f ca="1">IF(OFFSET(マスタ非採用削除!G$4,統合マスタ!$A127,0)="","",OFFSET(マスタ非採用削除!G$4,統合マスタ!$A127,0))</f>
        <v>51.9</v>
      </c>
      <c r="U127" s="53" t="str">
        <f ca="1">IF(OFFSET(マスタ非採用削除!H$4,統合マスタ!$A127,0)="","",OFFSET(マスタ非採用削除!H$4,統合マスタ!$A127,0))</f>
        <v>ｴｽｼﾀﾛﾌﾟﾗﾑODｼﾞｮｳ10mg｢ﾄｰﾜ｣</v>
      </c>
      <c r="V127" s="27">
        <f ca="1">IF(OFFSET(マスタ非採用削除!I$4,統合マスタ!$A127,0)="","",OFFSET(マスタ非採用削除!I$4,統合マスタ!$A127,0))</f>
        <v>1</v>
      </c>
      <c r="W127" s="27" t="str">
        <f ca="1">IF(OFFSET(マスタ非採用削除!J$4,統合マスタ!$A127,0)="","",OFFSET(マスタ非採用削除!J$4,統合マスタ!$A127,0))</f>
        <v>錠剤</v>
      </c>
      <c r="X127" s="27">
        <f ca="1">IF(OFFSET(マスタ非採用削除!K$4,統合マスタ!$A127,0)="","",OFFSET(マスタ非採用削除!K$4,統合マスタ!$A127,0))</f>
        <v>2</v>
      </c>
      <c r="Y127" s="53" t="str">
        <f ca="1">IF(OFFSET(マスタ非採用削除!L$4,統合マスタ!$A127,0)="","",OFFSET(マスタ非採用削除!L$4,統合マスタ!$A127,0))</f>
        <v/>
      </c>
      <c r="Z127" s="27">
        <f ca="1">IF(OFFSET(マスタ非採用削除!M$4,統合マスタ!$A127,0)="","",OFFSET(マスタ非採用削除!M$4,統合マスタ!$A127,0))</f>
        <v>26</v>
      </c>
      <c r="AA127" s="27" t="str">
        <f t="shared" si="3"/>
        <v/>
      </c>
      <c r="AB127" s="27" t="str">
        <f ca="1">IF(A127="非採用特別","非採用特別",IF(R127=2,"臨時",
IF(COUNTIF(分類!$H$8:$H$15, 統合マスタ!V127)&gt;0, 分類!$G$7,
IF(COUNTIF(分類!$K$8:$K$15, 統合マスタ!V127)&gt;0, 分類!$J$7,
IF(COUNTIF(分類!$N$8:$N$15, 統合マスタ!V127)&gt;0, 分類!$M$7,
IF(COUNTIF(分類!$Q$8:$Q$15, 統合マスタ!V127)&gt;0, 分類!$P$7,
"無し"))))))</f>
        <v>錠剤</v>
      </c>
      <c r="AC127" s="27">
        <f t="shared" ca="1" si="4"/>
        <v>200123</v>
      </c>
      <c r="AD127" s="27" cm="1">
        <f t="array" aca="1" ref="AD127" ca="1">IF(A127="非採用","非採用",OFFSET(
   INDIRECT("'" &amp; AB127 &amp; "'!A4"),
   MATCH(B127, INDIRECT("'" &amp; AB127 &amp; "'!C5:C1000"), 0),
   MATCH("合計", INDIRECT("'" &amp; AB127 &amp; "'!4:4"), 0) - 1
))</f>
        <v>0</v>
      </c>
    </row>
    <row r="128" spans="1:30">
      <c r="A128" s="40">
        <f>元データ!P125</f>
        <v>74</v>
      </c>
      <c r="B128" s="27">
        <f t="shared" si="5"/>
        <v>124</v>
      </c>
      <c r="C128" s="27" t="str">
        <f>DBCS(元データ!A125)</f>
        <v>エスシタロプラムＯＤ錠１０ｍｇ「トーワ」</v>
      </c>
      <c r="D128" s="53" t="str">
        <f>元データ!B125</f>
        <v>東和薬品</v>
      </c>
      <c r="E128" s="27" t="str">
        <f>DBCS(元データ!C125)</f>
        <v>バラ</v>
      </c>
      <c r="F128" s="27" t="str">
        <f>DBCS(元データ!D125)</f>
        <v>３００Ｔ</v>
      </c>
      <c r="G128" s="27" t="str">
        <f>元データ!E125</f>
        <v>東和薬品</v>
      </c>
      <c r="H128" s="27">
        <f>元データ!F125</f>
        <v>51.9</v>
      </c>
      <c r="I128" s="27">
        <f>元データ!G125</f>
        <v>15570</v>
      </c>
      <c r="J128" s="27">
        <f>元データ!H125</f>
        <v>300</v>
      </c>
      <c r="K128" s="27" t="str">
        <f>元データ!I125</f>
        <v>錠</v>
      </c>
      <c r="L128" s="27">
        <f>元データ!J125</f>
        <v>12150</v>
      </c>
      <c r="M128" s="27">
        <f>元データ!K125</f>
        <v>40.5</v>
      </c>
      <c r="N128" s="53" t="str">
        <f ca="1">IF(OFFSET(マスタ非採用削除!A$4,統合マスタ!$A128,0)="","",OFFSET(マスタ非採用削除!A$4,統合マスタ!$A128,0))</f>
        <v>ｴｽｼ001</v>
      </c>
      <c r="O128" s="53" t="str">
        <f ca="1">IF(OFFSET(マスタ非採用削除!B$4,統合マスタ!$A128,0)="","",OFFSET(マスタ非採用削除!B$4,統合マスタ!$A128,0))</f>
        <v>ｴｽｼ001</v>
      </c>
      <c r="P128" s="27" t="str">
        <f ca="1">IF(OFFSET(マスタ非採用削除!C$4,統合マスタ!$A128,0)="","",OFFSET(マスタ非採用削除!C$4,統合マスタ!$A128,0))</f>
        <v>エスシタロプラムＯＤ錠１０ｍｇ「トーワ」</v>
      </c>
      <c r="Q128" s="53" t="str">
        <f ca="1">IF(OFFSET(マスタ非採用削除!D$4,統合マスタ!$A128,0)="","",OFFSET(マスタ非採用削除!D$4,統合マスタ!$A128,0))</f>
        <v>ｴｽｼ</v>
      </c>
      <c r="R128" s="27">
        <f ca="1">IF(OR(A128="非採用",A128="処置薬",A128="非採用特別"),0,IF(OFFSET(マスタ非採用削除!E$4,統合マスタ!$A128,0)="","",OFFSET(マスタ非採用削除!E$4,統合マスタ!$A128,0)))</f>
        <v>1</v>
      </c>
      <c r="S128" s="53" t="str">
        <f ca="1">IF(OFFSET(マスタ非採用削除!F$4,統合マスタ!$A128,0)="","",OFFSET(マスタ非採用削除!F$4,統合マスタ!$A128,0))</f>
        <v/>
      </c>
      <c r="T128" s="27">
        <f ca="1">IF(OFFSET(マスタ非採用削除!G$4,統合マスタ!$A128,0)="","",OFFSET(マスタ非採用削除!G$4,統合マスタ!$A128,0))</f>
        <v>51.9</v>
      </c>
      <c r="U128" s="53" t="str">
        <f ca="1">IF(OFFSET(マスタ非採用削除!H$4,統合マスタ!$A128,0)="","",OFFSET(マスタ非採用削除!H$4,統合マスタ!$A128,0))</f>
        <v>ｴｽｼﾀﾛﾌﾟﾗﾑODｼﾞｮｳ10mg｢ﾄｰﾜ｣</v>
      </c>
      <c r="V128" s="27">
        <f ca="1">IF(OFFSET(マスタ非採用削除!I$4,統合マスタ!$A128,0)="","",OFFSET(マスタ非採用削除!I$4,統合マスタ!$A128,0))</f>
        <v>1</v>
      </c>
      <c r="W128" s="27" t="str">
        <f ca="1">IF(OFFSET(マスタ非採用削除!J$4,統合マスタ!$A128,0)="","",OFFSET(マスタ非採用削除!J$4,統合マスタ!$A128,0))</f>
        <v>錠剤</v>
      </c>
      <c r="X128" s="27">
        <f ca="1">IF(OFFSET(マスタ非採用削除!K$4,統合マスタ!$A128,0)="","",OFFSET(マスタ非採用削除!K$4,統合マスタ!$A128,0))</f>
        <v>2</v>
      </c>
      <c r="Y128" s="53" t="str">
        <f ca="1">IF(OFFSET(マスタ非採用削除!L$4,統合マスタ!$A128,0)="","",OFFSET(マスタ非採用削除!L$4,統合マスタ!$A128,0))</f>
        <v/>
      </c>
      <c r="Z128" s="27">
        <f ca="1">IF(OFFSET(マスタ非採用削除!M$4,統合マスタ!$A128,0)="","",OFFSET(マスタ非採用削除!M$4,統合マスタ!$A128,0))</f>
        <v>26</v>
      </c>
      <c r="AA128" s="27" t="str">
        <f t="shared" si="3"/>
        <v/>
      </c>
      <c r="AB128" s="27" t="str">
        <f ca="1">IF(A128="非採用特別","非採用特別",IF(R128=2,"臨時",
IF(COUNTIF(分類!$H$8:$H$15, 統合マスタ!V128)&gt;0, 分類!$G$7,
IF(COUNTIF(分類!$K$8:$K$15, 統合マスタ!V128)&gt;0, 分類!$J$7,
IF(COUNTIF(分類!$N$8:$N$15, 統合マスタ!V128)&gt;0, 分類!$M$7,
IF(COUNTIF(分類!$Q$8:$Q$15, 統合マスタ!V128)&gt;0, 分類!$P$7,
"無し"))))))</f>
        <v>錠剤</v>
      </c>
      <c r="AC128" s="27">
        <f t="shared" ca="1" si="4"/>
        <v>200124</v>
      </c>
      <c r="AD128" s="27" cm="1">
        <f t="array" aca="1" ref="AD128" ca="1">IF(A128="非採用","非採用",OFFSET(
   INDIRECT("'" &amp; AB128 &amp; "'!A4"),
   MATCH(B128, INDIRECT("'" &amp; AB128 &amp; "'!C5:C1000"), 0),
   MATCH("合計", INDIRECT("'" &amp; AB128 &amp; "'!4:4"), 0) - 1
))</f>
        <v>0</v>
      </c>
    </row>
    <row r="129" spans="1:30">
      <c r="A129" s="40">
        <f>元データ!P126</f>
        <v>75</v>
      </c>
      <c r="B129" s="27">
        <f t="shared" si="5"/>
        <v>125</v>
      </c>
      <c r="C129" s="27" t="str">
        <f>DBCS(元データ!A126)</f>
        <v>エスゾピクロン錠１ｍｇ「トーワ」</v>
      </c>
      <c r="D129" s="53" t="str">
        <f>元データ!B126</f>
        <v>東和薬品</v>
      </c>
      <c r="E129" s="27" t="str">
        <f>DBCS(元データ!C126)</f>
        <v>ＰＴＰ</v>
      </c>
      <c r="F129" s="27" t="str">
        <f>DBCS(元データ!D126)</f>
        <v>１００Ｔ</v>
      </c>
      <c r="G129" s="27" t="str">
        <f>元データ!E126</f>
        <v>東和薬品</v>
      </c>
      <c r="H129" s="27">
        <f>元データ!F126</f>
        <v>7.7</v>
      </c>
      <c r="I129" s="27">
        <f>元データ!G126</f>
        <v>770</v>
      </c>
      <c r="J129" s="27">
        <f>元データ!H126</f>
        <v>100</v>
      </c>
      <c r="K129" s="27" t="str">
        <f>元データ!I126</f>
        <v>錠</v>
      </c>
      <c r="L129" s="27">
        <f>元データ!J126</f>
        <v>616</v>
      </c>
      <c r="M129" s="27">
        <f>元データ!K126</f>
        <v>6.16</v>
      </c>
      <c r="N129" s="53" t="str">
        <f ca="1">IF(OFFSET(マスタ非採用削除!A$4,統合マスタ!$A129,0)="","",OFFSET(マスタ非採用削除!A$4,統合マスタ!$A129,0))</f>
        <v>ｴｽｿ001</v>
      </c>
      <c r="O129" s="53" t="str">
        <f ca="1">IF(OFFSET(マスタ非採用削除!B$4,統合マスタ!$A129,0)="","",OFFSET(マスタ非採用削除!B$4,統合マスタ!$A129,0))</f>
        <v>ｴｽｿ001</v>
      </c>
      <c r="P129" s="27" t="str">
        <f ca="1">IF(OFFSET(マスタ非採用削除!C$4,統合マスタ!$A129,0)="","",OFFSET(マスタ非採用削除!C$4,統合マスタ!$A129,0))</f>
        <v>エスゾピクロン錠１ｍｇ「トーワ」</v>
      </c>
      <c r="Q129" s="53" t="str">
        <f ca="1">IF(OFFSET(マスタ非採用削除!D$4,統合マスタ!$A129,0)="","",OFFSET(マスタ非採用削除!D$4,統合マスタ!$A129,0))</f>
        <v>ｴｽｿﾞ</v>
      </c>
      <c r="R129" s="27">
        <f ca="1">IF(OR(A129="非採用",A129="処置薬",A129="非採用特別"),0,IF(OFFSET(マスタ非採用削除!E$4,統合マスタ!$A129,0)="","",OFFSET(マスタ非採用削除!E$4,統合マスタ!$A129,0)))</f>
        <v>1</v>
      </c>
      <c r="S129" s="53" t="str">
        <f ca="1">IF(OFFSET(マスタ非採用削除!F$4,統合マスタ!$A129,0)="","",OFFSET(マスタ非採用削除!F$4,統合マスタ!$A129,0))</f>
        <v/>
      </c>
      <c r="T129" s="27">
        <f ca="1">IF(OFFSET(マスタ非採用削除!G$4,統合マスタ!$A129,0)="","",OFFSET(マスタ非採用削除!G$4,統合マスタ!$A129,0))</f>
        <v>7.7</v>
      </c>
      <c r="U129" s="53" t="str">
        <f ca="1">IF(OFFSET(マスタ非採用削除!H$4,統合マスタ!$A129,0)="","",OFFSET(マスタ非採用削除!H$4,統合マスタ!$A129,0))</f>
        <v>ｴｽｿﾞﾋﾟｸﾛﾝｼﾞｮｳ1mg｢ﾄｰﾜ｣</v>
      </c>
      <c r="V129" s="27">
        <f ca="1">IF(OFFSET(マスタ非採用削除!I$4,統合マスタ!$A129,0)="","",OFFSET(マスタ非採用削除!I$4,統合マスタ!$A129,0))</f>
        <v>1</v>
      </c>
      <c r="W129" s="27" t="str">
        <f ca="1">IF(OFFSET(マスタ非採用削除!J$4,統合マスタ!$A129,0)="","",OFFSET(マスタ非採用削除!J$4,統合マスタ!$A129,0))</f>
        <v>錠剤</v>
      </c>
      <c r="X129" s="27">
        <f ca="1">IF(OFFSET(マスタ非採用削除!K$4,統合マスタ!$A129,0)="","",OFFSET(マスタ非採用削除!K$4,統合マスタ!$A129,0))</f>
        <v>0</v>
      </c>
      <c r="Y129" s="53" t="str">
        <f ca="1">IF(OFFSET(マスタ非採用削除!L$4,統合マスタ!$A129,0)="","",OFFSET(マスタ非採用削除!L$4,統合マスタ!$A129,0))</f>
        <v/>
      </c>
      <c r="Z129" s="27">
        <f ca="1">IF(OFFSET(マスタ非採用削除!M$4,統合マスタ!$A129,0)="","",OFFSET(マスタ非採用削除!M$4,統合マスタ!$A129,0))</f>
        <v>25</v>
      </c>
      <c r="AA129" s="27" t="str">
        <f t="shared" si="3"/>
        <v/>
      </c>
      <c r="AB129" s="27" t="str">
        <f ca="1">IF(A129="非採用特別","非採用特別",IF(R129=2,"臨時",
IF(COUNTIF(分類!$H$8:$H$15, 統合マスタ!V129)&gt;0, 分類!$G$7,
IF(COUNTIF(分類!$K$8:$K$15, 統合マスタ!V129)&gt;0, 分類!$J$7,
IF(COUNTIF(分類!$N$8:$N$15, 統合マスタ!V129)&gt;0, 分類!$M$7,
IF(COUNTIF(分類!$Q$8:$Q$15, 統合マスタ!V129)&gt;0, 分類!$P$7,
"無し"))))))</f>
        <v>錠剤</v>
      </c>
      <c r="AC129" s="27">
        <f t="shared" ca="1" si="4"/>
        <v>125</v>
      </c>
      <c r="AD129" s="27" cm="1">
        <f t="array" aca="1" ref="AD129" ca="1">IF(A129="非採用","非採用",OFFSET(
   INDIRECT("'" &amp; AB129 &amp; "'!A4"),
   MATCH(B129, INDIRECT("'" &amp; AB129 &amp; "'!C5:C1000"), 0),
   MATCH("合計", INDIRECT("'" &amp; AB129 &amp; "'!4:4"), 0) - 1
))</f>
        <v>0</v>
      </c>
    </row>
    <row r="130" spans="1:30">
      <c r="A130" s="40">
        <f>元データ!P127</f>
        <v>75</v>
      </c>
      <c r="B130" s="27">
        <f t="shared" si="5"/>
        <v>126</v>
      </c>
      <c r="C130" s="27" t="str">
        <f>DBCS(元データ!A127)</f>
        <v>エスゾピクロン錠１ｍｇ「トーワ」</v>
      </c>
      <c r="D130" s="53" t="str">
        <f>元データ!B127</f>
        <v>東和薬品</v>
      </c>
      <c r="E130" s="27" t="str">
        <f>DBCS(元データ!C127)</f>
        <v>バラ</v>
      </c>
      <c r="F130" s="27" t="str">
        <f>DBCS(元データ!D127)</f>
        <v>１００Ｔ</v>
      </c>
      <c r="G130" s="27" t="str">
        <f>元データ!E127</f>
        <v>東和薬品</v>
      </c>
      <c r="H130" s="27">
        <f>元データ!F127</f>
        <v>7.7</v>
      </c>
      <c r="I130" s="27">
        <f>元データ!G127</f>
        <v>770</v>
      </c>
      <c r="J130" s="27">
        <f>元データ!H127</f>
        <v>100</v>
      </c>
      <c r="K130" s="27" t="str">
        <f>元データ!I127</f>
        <v>錠</v>
      </c>
      <c r="L130" s="27">
        <f>元データ!J127</f>
        <v>616</v>
      </c>
      <c r="M130" s="27">
        <f>元データ!K127</f>
        <v>6.16</v>
      </c>
      <c r="N130" s="53" t="str">
        <f ca="1">IF(OFFSET(マスタ非採用削除!A$4,統合マスタ!$A130,0)="","",OFFSET(マスタ非採用削除!A$4,統合マスタ!$A130,0))</f>
        <v>ｴｽｿ001</v>
      </c>
      <c r="O130" s="53" t="str">
        <f ca="1">IF(OFFSET(マスタ非採用削除!B$4,統合マスタ!$A130,0)="","",OFFSET(マスタ非採用削除!B$4,統合マスタ!$A130,0))</f>
        <v>ｴｽｿ001</v>
      </c>
      <c r="P130" s="27" t="str">
        <f ca="1">IF(OFFSET(マスタ非採用削除!C$4,統合マスタ!$A130,0)="","",OFFSET(マスタ非採用削除!C$4,統合マスタ!$A130,0))</f>
        <v>エスゾピクロン錠１ｍｇ「トーワ」</v>
      </c>
      <c r="Q130" s="53" t="str">
        <f ca="1">IF(OFFSET(マスタ非採用削除!D$4,統合マスタ!$A130,0)="","",OFFSET(マスタ非採用削除!D$4,統合マスタ!$A130,0))</f>
        <v>ｴｽｿﾞ</v>
      </c>
      <c r="R130" s="27">
        <f ca="1">IF(OR(A130="非採用",A130="処置薬",A130="非採用特別"),0,IF(OFFSET(マスタ非採用削除!E$4,統合マスタ!$A130,0)="","",OFFSET(マスタ非採用削除!E$4,統合マスタ!$A130,0)))</f>
        <v>1</v>
      </c>
      <c r="S130" s="53" t="str">
        <f ca="1">IF(OFFSET(マスタ非採用削除!F$4,統合マスタ!$A130,0)="","",OFFSET(マスタ非採用削除!F$4,統合マスタ!$A130,0))</f>
        <v/>
      </c>
      <c r="T130" s="27">
        <f ca="1">IF(OFFSET(マスタ非採用削除!G$4,統合マスタ!$A130,0)="","",OFFSET(マスタ非採用削除!G$4,統合マスタ!$A130,0))</f>
        <v>7.7</v>
      </c>
      <c r="U130" s="53" t="str">
        <f ca="1">IF(OFFSET(マスタ非採用削除!H$4,統合マスタ!$A130,0)="","",OFFSET(マスタ非採用削除!H$4,統合マスタ!$A130,0))</f>
        <v>ｴｽｿﾞﾋﾟｸﾛﾝｼﾞｮｳ1mg｢ﾄｰﾜ｣</v>
      </c>
      <c r="V130" s="27">
        <f ca="1">IF(OFFSET(マスタ非採用削除!I$4,統合マスタ!$A130,0)="","",OFFSET(マスタ非採用削除!I$4,統合マスタ!$A130,0))</f>
        <v>1</v>
      </c>
      <c r="W130" s="27" t="str">
        <f ca="1">IF(OFFSET(マスタ非採用削除!J$4,統合マスタ!$A130,0)="","",OFFSET(マスタ非採用削除!J$4,統合マスタ!$A130,0))</f>
        <v>錠剤</v>
      </c>
      <c r="X130" s="27">
        <f ca="1">IF(OFFSET(マスタ非採用削除!K$4,統合マスタ!$A130,0)="","",OFFSET(マスタ非採用削除!K$4,統合マスタ!$A130,0))</f>
        <v>0</v>
      </c>
      <c r="Y130" s="53" t="str">
        <f ca="1">IF(OFFSET(マスタ非採用削除!L$4,統合マスタ!$A130,0)="","",OFFSET(マスタ非採用削除!L$4,統合マスタ!$A130,0))</f>
        <v/>
      </c>
      <c r="Z130" s="27">
        <f ca="1">IF(OFFSET(マスタ非採用削除!M$4,統合マスタ!$A130,0)="","",OFFSET(マスタ非採用削除!M$4,統合マスタ!$A130,0))</f>
        <v>25</v>
      </c>
      <c r="AA130" s="27" t="str">
        <f t="shared" si="3"/>
        <v/>
      </c>
      <c r="AB130" s="27" t="str">
        <f ca="1">IF(A130="非採用特別","非採用特別",IF(R130=2,"臨時",
IF(COUNTIF(分類!$H$8:$H$15, 統合マスタ!V130)&gt;0, 分類!$G$7,
IF(COUNTIF(分類!$K$8:$K$15, 統合マスタ!V130)&gt;0, 分類!$J$7,
IF(COUNTIF(分類!$N$8:$N$15, 統合マスタ!V130)&gt;0, 分類!$M$7,
IF(COUNTIF(分類!$Q$8:$Q$15, 統合マスタ!V130)&gt;0, 分類!$P$7,
"無し"))))))</f>
        <v>錠剤</v>
      </c>
      <c r="AC130" s="27">
        <f t="shared" ca="1" si="4"/>
        <v>126</v>
      </c>
      <c r="AD130" s="27" cm="1">
        <f t="array" aca="1" ref="AD130" ca="1">IF(A130="非採用","非採用",OFFSET(
   INDIRECT("'" &amp; AB130 &amp; "'!A4"),
   MATCH(B130, INDIRECT("'" &amp; AB130 &amp; "'!C5:C1000"), 0),
   MATCH("合計", INDIRECT("'" &amp; AB130 &amp; "'!4:4"), 0) - 1
))</f>
        <v>0</v>
      </c>
    </row>
    <row r="131" spans="1:30">
      <c r="A131" s="40">
        <f>元データ!P128</f>
        <v>77</v>
      </c>
      <c r="B131" s="27">
        <f t="shared" si="5"/>
        <v>127</v>
      </c>
      <c r="C131" s="27" t="str">
        <f>DBCS(元データ!A128)</f>
        <v>エゼチミブＯＤ錠１０ｍｇ「トーワ」</v>
      </c>
      <c r="D131" s="53" t="str">
        <f>元データ!B128</f>
        <v>東和薬品</v>
      </c>
      <c r="E131" s="27" t="str">
        <f>DBCS(元データ!C128)</f>
        <v>ＰＴＰ</v>
      </c>
      <c r="F131" s="27" t="str">
        <f>DBCS(元データ!D128)</f>
        <v>１００Ｔ</v>
      </c>
      <c r="G131" s="27" t="str">
        <f>元データ!E128</f>
        <v>東和薬品</v>
      </c>
      <c r="H131" s="27">
        <f>元データ!F128</f>
        <v>30.7</v>
      </c>
      <c r="I131" s="27">
        <f>元データ!G128</f>
        <v>3070</v>
      </c>
      <c r="J131" s="27">
        <f>元データ!H128</f>
        <v>100</v>
      </c>
      <c r="K131" s="27" t="str">
        <f>元データ!I128</f>
        <v>錠</v>
      </c>
      <c r="L131" s="27">
        <f>元データ!J128</f>
        <v>2490</v>
      </c>
      <c r="M131" s="27">
        <f>元データ!K128</f>
        <v>24.9</v>
      </c>
      <c r="N131" s="53" t="str">
        <f ca="1">IF(OFFSET(マスタ非採用削除!A$4,統合マスタ!$A131,0)="","",OFFSET(マスタ非採用削除!A$4,統合マスタ!$A131,0))</f>
        <v>ｴｾﾁ001</v>
      </c>
      <c r="O131" s="53" t="str">
        <f ca="1">IF(OFFSET(マスタ非採用削除!B$4,統合マスタ!$A131,0)="","",OFFSET(マスタ非採用削除!B$4,統合マスタ!$A131,0))</f>
        <v>ｴｾﾁ001</v>
      </c>
      <c r="P131" s="27" t="str">
        <f ca="1">IF(OFFSET(マスタ非採用削除!C$4,統合マスタ!$A131,0)="","",OFFSET(マスタ非採用削除!C$4,統合マスタ!$A131,0))</f>
        <v>エゼチミブＯＤ錠１０ｍｇ「トーワ」</v>
      </c>
      <c r="Q131" s="53" t="str">
        <f ca="1">IF(OFFSET(マスタ非採用削除!D$4,統合マスタ!$A131,0)="","",OFFSET(マスタ非採用削除!D$4,統合マスタ!$A131,0))</f>
        <v/>
      </c>
      <c r="R131" s="27">
        <f ca="1">IF(OR(A131="非採用",A131="処置薬",A131="非採用特別"),0,IF(OFFSET(マスタ非採用削除!E$4,統合マスタ!$A131,0)="","",OFFSET(マスタ非採用削除!E$4,統合マスタ!$A131,0)))</f>
        <v>2</v>
      </c>
      <c r="S131" s="53" t="str">
        <f ca="1">IF(OFFSET(マスタ非採用削除!F$4,統合マスタ!$A131,0)="","",OFFSET(マスタ非採用削除!F$4,統合マスタ!$A131,0))</f>
        <v/>
      </c>
      <c r="T131" s="27">
        <f ca="1">IF(OFFSET(マスタ非採用削除!G$4,統合マスタ!$A131,0)="","",OFFSET(マスタ非採用削除!G$4,統合マスタ!$A131,0))</f>
        <v>30.7</v>
      </c>
      <c r="U131" s="53" t="str">
        <f ca="1">IF(OFFSET(マスタ非採用削除!H$4,統合マスタ!$A131,0)="","",OFFSET(マスタ非採用削除!H$4,統合マスタ!$A131,0))</f>
        <v>ｴｾﾞﾁﾐﾌﾞODｼﾞﾖｳ10MGﾄ-ﾜ</v>
      </c>
      <c r="V131" s="27">
        <f ca="1">IF(OFFSET(マスタ非採用削除!I$4,統合マスタ!$A131,0)="","",OFFSET(マスタ非採用削除!I$4,統合マスタ!$A131,0))</f>
        <v>1</v>
      </c>
      <c r="W131" s="27" t="str">
        <f ca="1">IF(OFFSET(マスタ非採用削除!J$4,統合マスタ!$A131,0)="","",OFFSET(マスタ非採用削除!J$4,統合マスタ!$A131,0))</f>
        <v>錠剤</v>
      </c>
      <c r="X131" s="27">
        <f ca="1">IF(OFFSET(マスタ非採用削除!K$4,統合マスタ!$A131,0)="","",OFFSET(マスタ非採用削除!K$4,統合マスタ!$A131,0))</f>
        <v>0</v>
      </c>
      <c r="Y131" s="53" t="str">
        <f ca="1">IF(OFFSET(マスタ非採用削除!L$4,統合マスタ!$A131,0)="","",OFFSET(マスタ非採用削除!L$4,統合マスタ!$A131,0))</f>
        <v/>
      </c>
      <c r="Z131" s="27">
        <f ca="1">IF(OFFSET(マスタ非採用削除!M$4,統合マスタ!$A131,0)="","",OFFSET(マスタ非採用削除!M$4,統合マスタ!$A131,0))</f>
        <v>3</v>
      </c>
      <c r="AA131" s="27" t="str">
        <f t="shared" si="3"/>
        <v/>
      </c>
      <c r="AB131" s="27" t="str">
        <f ca="1">IF(A131="非採用特別","非採用特別",IF(R131=2,"臨時",
IF(COUNTIF(分類!$H$8:$H$15, 統合マスタ!V131)&gt;0, 分類!$G$7,
IF(COUNTIF(分類!$K$8:$K$15, 統合マスタ!V131)&gt;0, 分類!$J$7,
IF(COUNTIF(分類!$N$8:$N$15, 統合マスタ!V131)&gt;0, 分類!$M$7,
IF(COUNTIF(分類!$Q$8:$Q$15, 統合マスタ!V131)&gt;0, 分類!$P$7,
"無し"))))))</f>
        <v>臨時</v>
      </c>
      <c r="AC131" s="27">
        <f t="shared" ca="1" si="4"/>
        <v>127</v>
      </c>
      <c r="AD131" s="27" cm="1">
        <f t="array" aca="1" ref="AD131" ca="1">IF(A131="非採用","非採用",OFFSET(
   INDIRECT("'" &amp; AB131 &amp; "'!A4"),
   MATCH(B131, INDIRECT("'" &amp; AB131 &amp; "'!C5:C1000"), 0),
   MATCH("合計", INDIRECT("'" &amp; AB131 &amp; "'!4:4"), 0) - 1
))</f>
        <v>0</v>
      </c>
    </row>
    <row r="132" spans="1:30">
      <c r="A132" s="40">
        <f>元データ!P129</f>
        <v>78</v>
      </c>
      <c r="B132" s="27">
        <f t="shared" si="5"/>
        <v>128</v>
      </c>
      <c r="C132" s="27" t="str">
        <f>DBCS(元データ!A129)</f>
        <v>エソメプラゾールカプセル２０ｍｇ「ニプロ」</v>
      </c>
      <c r="D132" s="53" t="str">
        <f>元データ!B129</f>
        <v/>
      </c>
      <c r="E132" s="27" t="str">
        <f>DBCS(元データ!C129)</f>
        <v>ＰＴＰ</v>
      </c>
      <c r="F132" s="27" t="str">
        <f>DBCS(元データ!D129)</f>
        <v>５００Ｔ</v>
      </c>
      <c r="G132" s="27" t="str">
        <f>元データ!E129</f>
        <v>ニプロ</v>
      </c>
      <c r="H132" s="27">
        <f>元データ!F129</f>
        <v>37.799999999999997</v>
      </c>
      <c r="I132" s="27">
        <f>元データ!G129</f>
        <v>18900</v>
      </c>
      <c r="J132" s="27">
        <f>元データ!H129</f>
        <v>500.00000000000006</v>
      </c>
      <c r="K132" s="27" t="str">
        <f>元データ!I129</f>
        <v>cap</v>
      </c>
      <c r="L132" s="27">
        <f>元データ!J129</f>
        <v>16238</v>
      </c>
      <c r="M132" s="27">
        <f>元データ!K129</f>
        <v>32.475999999999999</v>
      </c>
      <c r="N132" s="53" t="str">
        <f ca="1">IF(OFFSET(マスタ非採用削除!A$4,統合マスタ!$A132,0)="","",OFFSET(マスタ非採用削除!A$4,統合マスタ!$A132,0))</f>
        <v>ｴｿﾒ001</v>
      </c>
      <c r="O132" s="53" t="str">
        <f ca="1">IF(OFFSET(マスタ非採用削除!B$4,統合マスタ!$A132,0)="","",OFFSET(マスタ非採用削除!B$4,統合マスタ!$A132,0))</f>
        <v>ｴｿﾒ001</v>
      </c>
      <c r="P132" s="27" t="str">
        <f ca="1">IF(OFFSET(マスタ非採用削除!C$4,統合マスタ!$A132,0)="","",OFFSET(マスタ非採用削除!C$4,統合マスタ!$A132,0))</f>
        <v>エソメプラゾールカプセル２０ｍｇ「ニプロ」</v>
      </c>
      <c r="Q132" s="53" t="str">
        <f ca="1">IF(OFFSET(マスタ非採用削除!D$4,統合マスタ!$A132,0)="","",OFFSET(マスタ非採用削除!D$4,統合マスタ!$A132,0))</f>
        <v/>
      </c>
      <c r="R132" s="27">
        <f ca="1">IF(OR(A132="非採用",A132="処置薬",A132="非採用特別"),0,IF(OFFSET(マスタ非採用削除!E$4,統合マスタ!$A132,0)="","",OFFSET(マスタ非採用削除!E$4,統合マスタ!$A132,0)))</f>
        <v>1</v>
      </c>
      <c r="S132" s="53" t="str">
        <f ca="1">IF(OFFSET(マスタ非採用削除!F$4,統合マスタ!$A132,0)="","",OFFSET(マスタ非採用削除!F$4,統合マスタ!$A132,0))</f>
        <v/>
      </c>
      <c r="T132" s="27">
        <f ca="1">IF(OFFSET(マスタ非採用削除!G$4,統合マスタ!$A132,0)="","",OFFSET(マスタ非採用削除!G$4,統合マスタ!$A132,0))</f>
        <v>37.799999999999997</v>
      </c>
      <c r="U132" s="53" t="str">
        <f ca="1">IF(OFFSET(マスタ非採用削除!H$4,統合マスタ!$A132,0)="","",OFFSET(マスタ非採用削除!H$4,統合マスタ!$A132,0))</f>
        <v>ｴｿﾒﾌﾟﾗｿﾞ-ﾙｶﾌﾟｾﾙ20MGﾆﾌﾟﾛ</v>
      </c>
      <c r="V132" s="27">
        <f ca="1">IF(OFFSET(マスタ非採用削除!I$4,統合マスタ!$A132,0)="","",OFFSET(マスタ非採用削除!I$4,統合マスタ!$A132,0))</f>
        <v>2</v>
      </c>
      <c r="W132" s="27" t="str">
        <f ca="1">IF(OFFSET(マスタ非採用削除!J$4,統合マスタ!$A132,0)="","",OFFSET(マスタ非採用削除!J$4,統合マスタ!$A132,0))</f>
        <v>カプセル</v>
      </c>
      <c r="X132" s="27">
        <f ca="1">IF(OFFSET(マスタ非採用削除!K$4,統合マスタ!$A132,0)="","",OFFSET(マスタ非採用削除!K$4,統合マスタ!$A132,0))</f>
        <v>0</v>
      </c>
      <c r="Y132" s="53" t="str">
        <f ca="1">IF(OFFSET(マスタ非採用削除!L$4,統合マスタ!$A132,0)="","",OFFSET(マスタ非採用削除!L$4,統合マスタ!$A132,0))</f>
        <v/>
      </c>
      <c r="Z132" s="27">
        <f ca="1">IF(OFFSET(マスタ非採用削除!M$4,統合マスタ!$A132,0)="","",OFFSET(マスタ非採用削除!M$4,統合マスタ!$A132,0))</f>
        <v>5</v>
      </c>
      <c r="AA132" s="27" t="str">
        <f t="shared" si="3"/>
        <v/>
      </c>
      <c r="AB132" s="27" t="str">
        <f ca="1">IF(A132="非採用特別","非採用特別",IF(R132=2,"臨時",
IF(COUNTIF(分類!$H$8:$H$15, 統合マスタ!V132)&gt;0, 分類!$G$7,
IF(COUNTIF(分類!$K$8:$K$15, 統合マスタ!V132)&gt;0, 分類!$J$7,
IF(COUNTIF(分類!$N$8:$N$15, 統合マスタ!V132)&gt;0, 分類!$M$7,
IF(COUNTIF(分類!$Q$8:$Q$15, 統合マスタ!V132)&gt;0, 分類!$P$7,
"無し"))))))</f>
        <v>無し</v>
      </c>
      <c r="AC132" s="27">
        <f t="shared" ca="1" si="4"/>
        <v>128</v>
      </c>
      <c r="AD132" s="27" t="e" cm="1">
        <f t="array" aca="1" ref="AD132" ca="1">IF(A132="非採用","非採用",OFFSET(
   INDIRECT("'" &amp; AB132 &amp; "'!A4"),
   MATCH(B132, INDIRECT("'" &amp; AB132 &amp; "'!C5:C1000"), 0),
   MATCH("合計", INDIRECT("'" &amp; AB132 &amp; "'!4:4"), 0) - 1
))</f>
        <v>#REF!</v>
      </c>
    </row>
    <row r="133" spans="1:30">
      <c r="A133" s="40">
        <f>元データ!P130</f>
        <v>78</v>
      </c>
      <c r="B133" s="27">
        <f t="shared" si="5"/>
        <v>129</v>
      </c>
      <c r="C133" s="27" t="str">
        <f>DBCS(元データ!A130)</f>
        <v>エソメプラゾールカプセル２０ｍｇ「ニプロ」</v>
      </c>
      <c r="D133" s="53" t="str">
        <f>元データ!B130</f>
        <v>スズケン</v>
      </c>
      <c r="E133" s="27" t="str">
        <f>DBCS(元データ!C130)</f>
        <v>バラ</v>
      </c>
      <c r="F133" s="27" t="str">
        <f>DBCS(元データ!D130)</f>
        <v>５００Ｔ</v>
      </c>
      <c r="G133" s="27" t="str">
        <f>元データ!E130</f>
        <v>ニプロ</v>
      </c>
      <c r="H133" s="27">
        <f>元データ!F130</f>
        <v>37.799999999999997</v>
      </c>
      <c r="I133" s="27">
        <f>元データ!G130</f>
        <v>18900</v>
      </c>
      <c r="J133" s="27">
        <f>元データ!H130</f>
        <v>500.00000000000006</v>
      </c>
      <c r="K133" s="27" t="str">
        <f>元データ!I130</f>
        <v>cap</v>
      </c>
      <c r="L133" s="27">
        <f>元データ!J130</f>
        <v>16238</v>
      </c>
      <c r="M133" s="27">
        <f>元データ!K130</f>
        <v>32.475999999999999</v>
      </c>
      <c r="N133" s="53" t="str">
        <f ca="1">IF(OFFSET(マスタ非採用削除!A$4,統合マスタ!$A133,0)="","",OFFSET(マスタ非採用削除!A$4,統合マスタ!$A133,0))</f>
        <v>ｴｿﾒ001</v>
      </c>
      <c r="O133" s="53" t="str">
        <f ca="1">IF(OFFSET(マスタ非採用削除!B$4,統合マスタ!$A133,0)="","",OFFSET(マスタ非採用削除!B$4,統合マスタ!$A133,0))</f>
        <v>ｴｿﾒ001</v>
      </c>
      <c r="P133" s="27" t="str">
        <f ca="1">IF(OFFSET(マスタ非採用削除!C$4,統合マスタ!$A133,0)="","",OFFSET(マスタ非採用削除!C$4,統合マスタ!$A133,0))</f>
        <v>エソメプラゾールカプセル２０ｍｇ「ニプロ」</v>
      </c>
      <c r="Q133" s="53" t="str">
        <f ca="1">IF(OFFSET(マスタ非採用削除!D$4,統合マスタ!$A133,0)="","",OFFSET(マスタ非採用削除!D$4,統合マスタ!$A133,0))</f>
        <v/>
      </c>
      <c r="R133" s="27">
        <f ca="1">IF(OR(A133="非採用",A133="処置薬",A133="非採用特別"),0,IF(OFFSET(マスタ非採用削除!E$4,統合マスタ!$A133,0)="","",OFFSET(マスタ非採用削除!E$4,統合マスタ!$A133,0)))</f>
        <v>1</v>
      </c>
      <c r="S133" s="53" t="str">
        <f ca="1">IF(OFFSET(マスタ非採用削除!F$4,統合マスタ!$A133,0)="","",OFFSET(マスタ非採用削除!F$4,統合マスタ!$A133,0))</f>
        <v/>
      </c>
      <c r="T133" s="27">
        <f ca="1">IF(OFFSET(マスタ非採用削除!G$4,統合マスタ!$A133,0)="","",OFFSET(マスタ非採用削除!G$4,統合マスタ!$A133,0))</f>
        <v>37.799999999999997</v>
      </c>
      <c r="U133" s="53" t="str">
        <f ca="1">IF(OFFSET(マスタ非採用削除!H$4,統合マスタ!$A133,0)="","",OFFSET(マスタ非採用削除!H$4,統合マスタ!$A133,0))</f>
        <v>ｴｿﾒﾌﾟﾗｿﾞ-ﾙｶﾌﾟｾﾙ20MGﾆﾌﾟﾛ</v>
      </c>
      <c r="V133" s="27">
        <f ca="1">IF(OFFSET(マスタ非採用削除!I$4,統合マスタ!$A133,0)="","",OFFSET(マスタ非採用削除!I$4,統合マスタ!$A133,0))</f>
        <v>2</v>
      </c>
      <c r="W133" s="27" t="str">
        <f ca="1">IF(OFFSET(マスタ非採用削除!J$4,統合マスタ!$A133,0)="","",OFFSET(マスタ非採用削除!J$4,統合マスタ!$A133,0))</f>
        <v>カプセル</v>
      </c>
      <c r="X133" s="27">
        <f ca="1">IF(OFFSET(マスタ非採用削除!K$4,統合マスタ!$A133,0)="","",OFFSET(マスタ非採用削除!K$4,統合マスタ!$A133,0))</f>
        <v>0</v>
      </c>
      <c r="Y133" s="53" t="str">
        <f ca="1">IF(OFFSET(マスタ非採用削除!L$4,統合マスタ!$A133,0)="","",OFFSET(マスタ非採用削除!L$4,統合マスタ!$A133,0))</f>
        <v/>
      </c>
      <c r="Z133" s="27">
        <f ca="1">IF(OFFSET(マスタ非採用削除!M$4,統合マスタ!$A133,0)="","",OFFSET(マスタ非採用削除!M$4,統合マスタ!$A133,0))</f>
        <v>5</v>
      </c>
      <c r="AA133" s="27" t="str">
        <f t="shared" si="3"/>
        <v/>
      </c>
      <c r="AB133" s="27" t="str">
        <f ca="1">IF(A133="非採用特別","非採用特別",IF(R133=2,"臨時",
IF(COUNTIF(分類!$H$8:$H$15, 統合マスタ!V133)&gt;0, 分類!$G$7,
IF(COUNTIF(分類!$K$8:$K$15, 統合マスタ!V133)&gt;0, 分類!$J$7,
IF(COUNTIF(分類!$N$8:$N$15, 統合マスタ!V133)&gt;0, 分類!$M$7,
IF(COUNTIF(分類!$Q$8:$Q$15, 統合マスタ!V133)&gt;0, 分類!$P$7,
"無し"))))))</f>
        <v>無し</v>
      </c>
      <c r="AC133" s="27">
        <f t="shared" ca="1" si="4"/>
        <v>129</v>
      </c>
      <c r="AD133" s="27" t="e" cm="1">
        <f t="array" aca="1" ref="AD133" ca="1">IF(A133="非採用","非採用",OFFSET(
   INDIRECT("'" &amp; AB133 &amp; "'!A4"),
   MATCH(B133, INDIRECT("'" &amp; AB133 &amp; "'!C5:C1000"), 0),
   MATCH("合計", INDIRECT("'" &amp; AB133 &amp; "'!4:4"), 0) - 1
))</f>
        <v>#REF!</v>
      </c>
    </row>
    <row r="134" spans="1:30">
      <c r="A134" s="40">
        <f>元データ!P131</f>
        <v>79</v>
      </c>
      <c r="B134" s="27">
        <f t="shared" si="5"/>
        <v>130</v>
      </c>
      <c r="C134" s="27" t="str">
        <f>DBCS(元データ!A131)</f>
        <v>エチゾラム錠０．５ｍｇ「アメル」</v>
      </c>
      <c r="D134" s="53" t="str">
        <f>元データ!B131</f>
        <v>メディセオ</v>
      </c>
      <c r="E134" s="27" t="str">
        <f>DBCS(元データ!C131)</f>
        <v>ＰＴＰ</v>
      </c>
      <c r="F134" s="27" t="str">
        <f>DBCS(元データ!D131)</f>
        <v>１０００Ｔ</v>
      </c>
      <c r="G134" s="27" t="str">
        <f>元データ!E131</f>
        <v>共和薬品</v>
      </c>
      <c r="H134" s="27">
        <f>元データ!F131</f>
        <v>6.6</v>
      </c>
      <c r="I134" s="27">
        <f>元データ!G131</f>
        <v>6600</v>
      </c>
      <c r="J134" s="27">
        <f>元データ!H131</f>
        <v>1000</v>
      </c>
      <c r="K134" s="27" t="str">
        <f>元データ!I131</f>
        <v>錠</v>
      </c>
      <c r="L134" s="27">
        <f>元データ!J131</f>
        <v>5610</v>
      </c>
      <c r="M134" s="27">
        <f>元データ!K131</f>
        <v>5.61</v>
      </c>
      <c r="N134" s="53" t="str">
        <f ca="1">IF(OFFSET(マスタ非採用削除!A$4,統合マスタ!$A134,0)="","",OFFSET(マスタ非採用削除!A$4,統合マスタ!$A134,0))</f>
        <v>ｴﾁｿ001</v>
      </c>
      <c r="O134" s="53" t="str">
        <f ca="1">IF(OFFSET(マスタ非採用削除!B$4,統合マスタ!$A134,0)="","",OFFSET(マスタ非採用削除!B$4,統合マスタ!$A134,0))</f>
        <v>ｴﾁｿ001</v>
      </c>
      <c r="P134" s="27" t="str">
        <f ca="1">IF(OFFSET(マスタ非採用削除!C$4,統合マスタ!$A134,0)="","",OFFSET(マスタ非採用削除!C$4,統合マスタ!$A134,0))</f>
        <v>エチゾラム錠０．５ｍｇ「アメル」</v>
      </c>
      <c r="Q134" s="53" t="str">
        <f ca="1">IF(OFFSET(マスタ非採用削除!D$4,統合マスタ!$A134,0)="","",OFFSET(マスタ非採用削除!D$4,統合マスタ!$A134,0))</f>
        <v>ｴﾁｿﾞ5</v>
      </c>
      <c r="R134" s="27">
        <f ca="1">IF(OR(A134="非採用",A134="処置薬",A134="非採用特別"),0,IF(OFFSET(マスタ非採用削除!E$4,統合マスタ!$A134,0)="","",OFFSET(マスタ非採用削除!E$4,統合マスタ!$A134,0)))</f>
        <v>1</v>
      </c>
      <c r="S134" s="53" t="str">
        <f ca="1">IF(OFFSET(マスタ非採用削除!F$4,統合マスタ!$A134,0)="","",OFFSET(マスタ非採用削除!F$4,統合マスタ!$A134,0))</f>
        <v/>
      </c>
      <c r="T134" s="27">
        <f ca="1">IF(OFFSET(マスタ非採用削除!G$4,統合マスタ!$A134,0)="","",OFFSET(マスタ非採用削除!G$4,統合マスタ!$A134,0))</f>
        <v>6.6</v>
      </c>
      <c r="U134" s="53" t="str">
        <f ca="1">IF(OFFSET(マスタ非採用削除!H$4,統合マスタ!$A134,0)="","",OFFSET(マスタ非採用削除!H$4,統合マスタ!$A134,0))</f>
        <v>ｴﾁｿﾞﾗﾑｼﾞｮｳ0.5mg｢ｱﾒﾙ｣</v>
      </c>
      <c r="V134" s="27">
        <f ca="1">IF(OFFSET(マスタ非採用削除!I$4,統合マスタ!$A134,0)="","",OFFSET(マスタ非採用削除!I$4,統合マスタ!$A134,0))</f>
        <v>1</v>
      </c>
      <c r="W134" s="27" t="str">
        <f ca="1">IF(OFFSET(マスタ非採用削除!J$4,統合マスタ!$A134,0)="","",OFFSET(マスタ非採用削除!J$4,統合マスタ!$A134,0))</f>
        <v>錠剤</v>
      </c>
      <c r="X134" s="27">
        <f ca="1">IF(OFFSET(マスタ非採用削除!K$4,統合マスタ!$A134,0)="","",OFFSET(マスタ非採用削除!K$4,統合マスタ!$A134,0))</f>
        <v>0</v>
      </c>
      <c r="Y134" s="53" t="str">
        <f ca="1">IF(OFFSET(マスタ非採用削除!L$4,統合マスタ!$A134,0)="","",OFFSET(マスタ非採用削除!L$4,統合マスタ!$A134,0))</f>
        <v/>
      </c>
      <c r="Z134" s="27">
        <f ca="1">IF(OFFSET(マスタ非採用削除!M$4,統合マスタ!$A134,0)="","",OFFSET(マスタ非採用削除!M$4,統合マスタ!$A134,0))</f>
        <v>25</v>
      </c>
      <c r="AA134" s="27" t="str">
        <f t="shared" ref="AA134:AA197" si="6">IF(A134="非採用","非採用",IF(A134="処置薬","処置薬",""))</f>
        <v/>
      </c>
      <c r="AB134" s="27" t="str">
        <f ca="1">IF(A134="非採用特別","非採用特別",IF(R134=2,"臨時",
IF(COUNTIF(分類!$H$8:$H$15, 統合マスタ!V134)&gt;0, 分類!$G$7,
IF(COUNTIF(分類!$K$8:$K$15, 統合マスタ!V134)&gt;0, 分類!$J$7,
IF(COUNTIF(分類!$N$8:$N$15, 統合マスタ!V134)&gt;0, 分類!$M$7,
IF(COUNTIF(分類!$Q$8:$Q$15, 統合マスタ!V134)&gt;0, 分類!$P$7,
"無し"))))))</f>
        <v>錠剤</v>
      </c>
      <c r="AC134" s="27">
        <f t="shared" ref="AC134:AC197" ca="1" si="7">X134*100000+B134</f>
        <v>130</v>
      </c>
      <c r="AD134" s="27" cm="1">
        <f t="array" aca="1" ref="AD134" ca="1">IF(A134="非採用","非採用",OFFSET(
   INDIRECT("'" &amp; AB134 &amp; "'!A4"),
   MATCH(B134, INDIRECT("'" &amp; AB134 &amp; "'!C5:C1000"), 0),
   MATCH("合計", INDIRECT("'" &amp; AB134 &amp; "'!4:4"), 0) - 1
))</f>
        <v>0</v>
      </c>
    </row>
    <row r="135" spans="1:30">
      <c r="A135" s="40">
        <f>元データ!P132</f>
        <v>79</v>
      </c>
      <c r="B135" s="27">
        <f t="shared" ref="B135:B198" si="8">B134+1</f>
        <v>131</v>
      </c>
      <c r="C135" s="27" t="str">
        <f>DBCS(元データ!A132)</f>
        <v>エチゾラム錠０．５ｍｇ「アメル」</v>
      </c>
      <c r="D135" s="53" t="str">
        <f>元データ!B132</f>
        <v>メディセオ</v>
      </c>
      <c r="E135" s="27" t="str">
        <f>DBCS(元データ!C132)</f>
        <v>バラ</v>
      </c>
      <c r="F135" s="27" t="str">
        <f>DBCS(元データ!D132)</f>
        <v>１０００Ｔ</v>
      </c>
      <c r="G135" s="27" t="str">
        <f>元データ!E132</f>
        <v>共和薬品</v>
      </c>
      <c r="H135" s="27">
        <f>元データ!F132</f>
        <v>6.6</v>
      </c>
      <c r="I135" s="27">
        <f>元データ!G132</f>
        <v>6600</v>
      </c>
      <c r="J135" s="27">
        <f>元データ!H132</f>
        <v>1000</v>
      </c>
      <c r="K135" s="27" t="str">
        <f>元データ!I132</f>
        <v>錠</v>
      </c>
      <c r="L135" s="27">
        <f>元データ!J132</f>
        <v>5610</v>
      </c>
      <c r="M135" s="27">
        <f>元データ!K132</f>
        <v>5.61</v>
      </c>
      <c r="N135" s="53" t="str">
        <f ca="1">IF(OFFSET(マスタ非採用削除!A$4,統合マスタ!$A135,0)="","",OFFSET(マスタ非採用削除!A$4,統合マスタ!$A135,0))</f>
        <v>ｴﾁｿ001</v>
      </c>
      <c r="O135" s="53" t="str">
        <f ca="1">IF(OFFSET(マスタ非採用削除!B$4,統合マスタ!$A135,0)="","",OFFSET(マスタ非採用削除!B$4,統合マスタ!$A135,0))</f>
        <v>ｴﾁｿ001</v>
      </c>
      <c r="P135" s="27" t="str">
        <f ca="1">IF(OFFSET(マスタ非採用削除!C$4,統合マスタ!$A135,0)="","",OFFSET(マスタ非採用削除!C$4,統合マスタ!$A135,0))</f>
        <v>エチゾラム錠０．５ｍｇ「アメル」</v>
      </c>
      <c r="Q135" s="53" t="str">
        <f ca="1">IF(OFFSET(マスタ非採用削除!D$4,統合マスタ!$A135,0)="","",OFFSET(マスタ非採用削除!D$4,統合マスタ!$A135,0))</f>
        <v>ｴﾁｿﾞ5</v>
      </c>
      <c r="R135" s="27">
        <f ca="1">IF(OR(A135="非採用",A135="処置薬",A135="非採用特別"),0,IF(OFFSET(マスタ非採用削除!E$4,統合マスタ!$A135,0)="","",OFFSET(マスタ非採用削除!E$4,統合マスタ!$A135,0)))</f>
        <v>1</v>
      </c>
      <c r="S135" s="53" t="str">
        <f ca="1">IF(OFFSET(マスタ非採用削除!F$4,統合マスタ!$A135,0)="","",OFFSET(マスタ非採用削除!F$4,統合マスタ!$A135,0))</f>
        <v/>
      </c>
      <c r="T135" s="27">
        <f ca="1">IF(OFFSET(マスタ非採用削除!G$4,統合マスタ!$A135,0)="","",OFFSET(マスタ非採用削除!G$4,統合マスタ!$A135,0))</f>
        <v>6.6</v>
      </c>
      <c r="U135" s="53" t="str">
        <f ca="1">IF(OFFSET(マスタ非採用削除!H$4,統合マスタ!$A135,0)="","",OFFSET(マスタ非採用削除!H$4,統合マスタ!$A135,0))</f>
        <v>ｴﾁｿﾞﾗﾑｼﾞｮｳ0.5mg｢ｱﾒﾙ｣</v>
      </c>
      <c r="V135" s="27">
        <f ca="1">IF(OFFSET(マスタ非採用削除!I$4,統合マスタ!$A135,0)="","",OFFSET(マスタ非採用削除!I$4,統合マスタ!$A135,0))</f>
        <v>1</v>
      </c>
      <c r="W135" s="27" t="str">
        <f ca="1">IF(OFFSET(マスタ非採用削除!J$4,統合マスタ!$A135,0)="","",OFFSET(マスタ非採用削除!J$4,統合マスタ!$A135,0))</f>
        <v>錠剤</v>
      </c>
      <c r="X135" s="27">
        <f ca="1">IF(OFFSET(マスタ非採用削除!K$4,統合マスタ!$A135,0)="","",OFFSET(マスタ非採用削除!K$4,統合マスタ!$A135,0))</f>
        <v>0</v>
      </c>
      <c r="Y135" s="53" t="str">
        <f ca="1">IF(OFFSET(マスタ非採用削除!L$4,統合マスタ!$A135,0)="","",OFFSET(マスタ非採用削除!L$4,統合マスタ!$A135,0))</f>
        <v/>
      </c>
      <c r="Z135" s="27">
        <f ca="1">IF(OFFSET(マスタ非採用削除!M$4,統合マスタ!$A135,0)="","",OFFSET(マスタ非採用削除!M$4,統合マスタ!$A135,0))</f>
        <v>25</v>
      </c>
      <c r="AA135" s="27" t="str">
        <f t="shared" si="6"/>
        <v/>
      </c>
      <c r="AB135" s="27" t="str">
        <f ca="1">IF(A135="非採用特別","非採用特別",IF(R135=2,"臨時",
IF(COUNTIF(分類!$H$8:$H$15, 統合マスタ!V135)&gt;0, 分類!$G$7,
IF(COUNTIF(分類!$K$8:$K$15, 統合マスタ!V135)&gt;0, 分類!$J$7,
IF(COUNTIF(分類!$N$8:$N$15, 統合マスタ!V135)&gt;0, 分類!$M$7,
IF(COUNTIF(分類!$Q$8:$Q$15, 統合マスタ!V135)&gt;0, 分類!$P$7,
"無し"))))))</f>
        <v>錠剤</v>
      </c>
      <c r="AC135" s="27">
        <f t="shared" ca="1" si="7"/>
        <v>131</v>
      </c>
      <c r="AD135" s="27" cm="1">
        <f t="array" aca="1" ref="AD135" ca="1">IF(A135="非採用","非採用",OFFSET(
   INDIRECT("'" &amp; AB135 &amp; "'!A4"),
   MATCH(B135, INDIRECT("'" &amp; AB135 &amp; "'!C5:C1000"), 0),
   MATCH("合計", INDIRECT("'" &amp; AB135 &amp; "'!4:4"), 0) - 1
))</f>
        <v>0</v>
      </c>
    </row>
    <row r="136" spans="1:30">
      <c r="A136" s="40">
        <f>元データ!P133</f>
        <v>80</v>
      </c>
      <c r="B136" s="27">
        <f t="shared" si="8"/>
        <v>132</v>
      </c>
      <c r="C136" s="27" t="str">
        <f>DBCS(元データ!A133)</f>
        <v>エチゾラム錠１ｍｇ「アメル」</v>
      </c>
      <c r="D136" s="53" t="str">
        <f>元データ!B133</f>
        <v>メディセオ</v>
      </c>
      <c r="E136" s="27" t="str">
        <f>DBCS(元データ!C133)</f>
        <v>ＰＴＰ</v>
      </c>
      <c r="F136" s="27" t="str">
        <f>DBCS(元データ!D133)</f>
        <v>１０００Ｔ</v>
      </c>
      <c r="G136" s="27" t="str">
        <f>元データ!E133</f>
        <v>共和薬品</v>
      </c>
      <c r="H136" s="27">
        <f>元データ!F133</f>
        <v>10.1</v>
      </c>
      <c r="I136" s="27">
        <f>元データ!G133</f>
        <v>10100</v>
      </c>
      <c r="J136" s="27">
        <f>元データ!H133</f>
        <v>1000</v>
      </c>
      <c r="K136" s="27" t="str">
        <f>元データ!I133</f>
        <v>錠</v>
      </c>
      <c r="L136" s="27">
        <f>元データ!J133</f>
        <v>8590</v>
      </c>
      <c r="M136" s="27">
        <f>元データ!K133</f>
        <v>8.59</v>
      </c>
      <c r="N136" s="53" t="str">
        <f ca="1">IF(OFFSET(マスタ非採用削除!A$4,統合マスタ!$A136,0)="","",OFFSET(マスタ非採用削除!A$4,統合マスタ!$A136,0))</f>
        <v>ｴﾁｿ002</v>
      </c>
      <c r="O136" s="53" t="str">
        <f ca="1">IF(OFFSET(マスタ非採用削除!B$4,統合マスタ!$A136,0)="","",OFFSET(マスタ非採用削除!B$4,統合マスタ!$A136,0))</f>
        <v>ｴﾁｿ002</v>
      </c>
      <c r="P136" s="27" t="str">
        <f ca="1">IF(OFFSET(マスタ非採用削除!C$4,統合マスタ!$A136,0)="","",OFFSET(マスタ非採用削除!C$4,統合マスタ!$A136,0))</f>
        <v>エチゾラム錠１ｍｇ「アメル」</v>
      </c>
      <c r="Q136" s="53" t="str">
        <f ca="1">IF(OFFSET(マスタ非採用削除!D$4,統合マスタ!$A136,0)="","",OFFSET(マスタ非採用削除!D$4,統合マスタ!$A136,0))</f>
        <v>ｴﾁｿﾞ4</v>
      </c>
      <c r="R136" s="27">
        <f ca="1">IF(OR(A136="非採用",A136="処置薬",A136="非採用特別"),0,IF(OFFSET(マスタ非採用削除!E$4,統合マスタ!$A136,0)="","",OFFSET(マスタ非採用削除!E$4,統合マスタ!$A136,0)))</f>
        <v>1</v>
      </c>
      <c r="S136" s="53" t="str">
        <f ca="1">IF(OFFSET(マスタ非採用削除!F$4,統合マスタ!$A136,0)="","",OFFSET(マスタ非採用削除!F$4,統合マスタ!$A136,0))</f>
        <v/>
      </c>
      <c r="T136" s="27">
        <f ca="1">IF(OFFSET(マスタ非採用削除!G$4,統合マスタ!$A136,0)="","",OFFSET(マスタ非採用削除!G$4,統合マスタ!$A136,0))</f>
        <v>10.1</v>
      </c>
      <c r="U136" s="53" t="str">
        <f ca="1">IF(OFFSET(マスタ非採用削除!H$4,統合マスタ!$A136,0)="","",OFFSET(マスタ非採用削除!H$4,統合マスタ!$A136,0))</f>
        <v>ｴﾁｿﾞﾗﾑｼﾞｮｳ1mg｢ｱﾒﾙ｣</v>
      </c>
      <c r="V136" s="27">
        <f ca="1">IF(OFFSET(マスタ非採用削除!I$4,統合マスタ!$A136,0)="","",OFFSET(マスタ非採用削除!I$4,統合マスタ!$A136,0))</f>
        <v>1</v>
      </c>
      <c r="W136" s="27" t="str">
        <f ca="1">IF(OFFSET(マスタ非採用削除!J$4,統合マスタ!$A136,0)="","",OFFSET(マスタ非採用削除!J$4,統合マスタ!$A136,0))</f>
        <v>錠剤</v>
      </c>
      <c r="X136" s="27">
        <f ca="1">IF(OFFSET(マスタ非採用削除!K$4,統合マスタ!$A136,0)="","",OFFSET(マスタ非採用削除!K$4,統合マスタ!$A136,0))</f>
        <v>0</v>
      </c>
      <c r="Y136" s="53" t="str">
        <f ca="1">IF(OFFSET(マスタ非採用削除!L$4,統合マスタ!$A136,0)="","",OFFSET(マスタ非採用削除!L$4,統合マスタ!$A136,0))</f>
        <v/>
      </c>
      <c r="Z136" s="27">
        <f ca="1">IF(OFFSET(マスタ非採用削除!M$4,統合マスタ!$A136,0)="","",OFFSET(マスタ非採用削除!M$4,統合マスタ!$A136,0))</f>
        <v>25</v>
      </c>
      <c r="AA136" s="27" t="str">
        <f t="shared" si="6"/>
        <v/>
      </c>
      <c r="AB136" s="27" t="str">
        <f ca="1">IF(A136="非採用特別","非採用特別",IF(R136=2,"臨時",
IF(COUNTIF(分類!$H$8:$H$15, 統合マスタ!V136)&gt;0, 分類!$G$7,
IF(COUNTIF(分類!$K$8:$K$15, 統合マスタ!V136)&gt;0, 分類!$J$7,
IF(COUNTIF(分類!$N$8:$N$15, 統合マスタ!V136)&gt;0, 分類!$M$7,
IF(COUNTIF(分類!$Q$8:$Q$15, 統合マスタ!V136)&gt;0, 分類!$P$7,
"無し"))))))</f>
        <v>錠剤</v>
      </c>
      <c r="AC136" s="27">
        <f t="shared" ca="1" si="7"/>
        <v>132</v>
      </c>
      <c r="AD136" s="27" cm="1">
        <f t="array" aca="1" ref="AD136" ca="1">IF(A136="非採用","非採用",OFFSET(
   INDIRECT("'" &amp; AB136 &amp; "'!A4"),
   MATCH(B136, INDIRECT("'" &amp; AB136 &amp; "'!C5:C1000"), 0),
   MATCH("合計", INDIRECT("'" &amp; AB136 &amp; "'!4:4"), 0) - 1
))</f>
        <v>0</v>
      </c>
    </row>
    <row r="137" spans="1:30">
      <c r="A137" s="40">
        <f>元データ!P134</f>
        <v>80</v>
      </c>
      <c r="B137" s="27">
        <f t="shared" si="8"/>
        <v>133</v>
      </c>
      <c r="C137" s="27" t="str">
        <f>DBCS(元データ!A134)</f>
        <v>エチゾラム錠１ｍｇ「アメル」</v>
      </c>
      <c r="D137" s="53" t="str">
        <f>元データ!B134</f>
        <v/>
      </c>
      <c r="E137" s="27" t="str">
        <f>DBCS(元データ!C134)</f>
        <v>バラ</v>
      </c>
      <c r="F137" s="27" t="str">
        <f>DBCS(元データ!D134)</f>
        <v>１０００Ｔ</v>
      </c>
      <c r="G137" s="27" t="str">
        <f>元データ!E134</f>
        <v>共和薬品</v>
      </c>
      <c r="H137" s="27">
        <f>元データ!F134</f>
        <v>10.1</v>
      </c>
      <c r="I137" s="27">
        <f>元データ!G134</f>
        <v>10100</v>
      </c>
      <c r="J137" s="27">
        <f>元データ!H134</f>
        <v>1000</v>
      </c>
      <c r="K137" s="27" t="str">
        <f>元データ!I134</f>
        <v>錠</v>
      </c>
      <c r="L137" s="27">
        <f>元データ!J134</f>
        <v>8590</v>
      </c>
      <c r="M137" s="27">
        <f>元データ!K134</f>
        <v>8.59</v>
      </c>
      <c r="N137" s="53" t="str">
        <f ca="1">IF(OFFSET(マスタ非採用削除!A$4,統合マスタ!$A137,0)="","",OFFSET(マスタ非採用削除!A$4,統合マスタ!$A137,0))</f>
        <v>ｴﾁｿ002</v>
      </c>
      <c r="O137" s="53" t="str">
        <f ca="1">IF(OFFSET(マスタ非採用削除!B$4,統合マスタ!$A137,0)="","",OFFSET(マスタ非採用削除!B$4,統合マスタ!$A137,0))</f>
        <v>ｴﾁｿ002</v>
      </c>
      <c r="P137" s="27" t="str">
        <f ca="1">IF(OFFSET(マスタ非採用削除!C$4,統合マスタ!$A137,0)="","",OFFSET(マスタ非採用削除!C$4,統合マスタ!$A137,0))</f>
        <v>エチゾラム錠１ｍｇ「アメル」</v>
      </c>
      <c r="Q137" s="53" t="str">
        <f ca="1">IF(OFFSET(マスタ非採用削除!D$4,統合マスタ!$A137,0)="","",OFFSET(マスタ非採用削除!D$4,統合マスタ!$A137,0))</f>
        <v>ｴﾁｿﾞ4</v>
      </c>
      <c r="R137" s="27">
        <f ca="1">IF(OR(A137="非採用",A137="処置薬",A137="非採用特別"),0,IF(OFFSET(マスタ非採用削除!E$4,統合マスタ!$A137,0)="","",OFFSET(マスタ非採用削除!E$4,統合マスタ!$A137,0)))</f>
        <v>1</v>
      </c>
      <c r="S137" s="53" t="str">
        <f ca="1">IF(OFFSET(マスタ非採用削除!F$4,統合マスタ!$A137,0)="","",OFFSET(マスタ非採用削除!F$4,統合マスタ!$A137,0))</f>
        <v/>
      </c>
      <c r="T137" s="27">
        <f ca="1">IF(OFFSET(マスタ非採用削除!G$4,統合マスタ!$A137,0)="","",OFFSET(マスタ非採用削除!G$4,統合マスタ!$A137,0))</f>
        <v>10.1</v>
      </c>
      <c r="U137" s="53" t="str">
        <f ca="1">IF(OFFSET(マスタ非採用削除!H$4,統合マスタ!$A137,0)="","",OFFSET(マスタ非採用削除!H$4,統合マスタ!$A137,0))</f>
        <v>ｴﾁｿﾞﾗﾑｼﾞｮｳ1mg｢ｱﾒﾙ｣</v>
      </c>
      <c r="V137" s="27">
        <f ca="1">IF(OFFSET(マスタ非採用削除!I$4,統合マスタ!$A137,0)="","",OFFSET(マスタ非採用削除!I$4,統合マスタ!$A137,0))</f>
        <v>1</v>
      </c>
      <c r="W137" s="27" t="str">
        <f ca="1">IF(OFFSET(マスタ非採用削除!J$4,統合マスタ!$A137,0)="","",OFFSET(マスタ非採用削除!J$4,統合マスタ!$A137,0))</f>
        <v>錠剤</v>
      </c>
      <c r="X137" s="27">
        <f ca="1">IF(OFFSET(マスタ非採用削除!K$4,統合マスタ!$A137,0)="","",OFFSET(マスタ非採用削除!K$4,統合マスタ!$A137,0))</f>
        <v>0</v>
      </c>
      <c r="Y137" s="53" t="str">
        <f ca="1">IF(OFFSET(マスタ非採用削除!L$4,統合マスタ!$A137,0)="","",OFFSET(マスタ非採用削除!L$4,統合マスタ!$A137,0))</f>
        <v/>
      </c>
      <c r="Z137" s="27">
        <f ca="1">IF(OFFSET(マスタ非採用削除!M$4,統合マスタ!$A137,0)="","",OFFSET(マスタ非採用削除!M$4,統合マスタ!$A137,0))</f>
        <v>25</v>
      </c>
      <c r="AA137" s="27" t="str">
        <f t="shared" si="6"/>
        <v/>
      </c>
      <c r="AB137" s="27" t="str">
        <f ca="1">IF(A137="非採用特別","非採用特別",IF(R137=2,"臨時",
IF(COUNTIF(分類!$H$8:$H$15, 統合マスタ!V137)&gt;0, 分類!$G$7,
IF(COUNTIF(分類!$K$8:$K$15, 統合マスタ!V137)&gt;0, 分類!$J$7,
IF(COUNTIF(分類!$N$8:$N$15, 統合マスタ!V137)&gt;0, 分類!$M$7,
IF(COUNTIF(分類!$Q$8:$Q$15, 統合マスタ!V137)&gt;0, 分類!$P$7,
"無し"))))))</f>
        <v>錠剤</v>
      </c>
      <c r="AC137" s="27">
        <f t="shared" ca="1" si="7"/>
        <v>133</v>
      </c>
      <c r="AD137" s="27" cm="1">
        <f t="array" aca="1" ref="AD137" ca="1">IF(A137="非採用","非採用",OFFSET(
   INDIRECT("'" &amp; AB137 &amp; "'!A4"),
   MATCH(B137, INDIRECT("'" &amp; AB137 &amp; "'!C5:C1000"), 0),
   MATCH("合計", INDIRECT("'" &amp; AB137 &amp; "'!4:4"), 0) - 1
))</f>
        <v>0</v>
      </c>
    </row>
    <row r="138" spans="1:30">
      <c r="A138" s="40">
        <f>元データ!P135</f>
        <v>81</v>
      </c>
      <c r="B138" s="27">
        <f t="shared" si="8"/>
        <v>134</v>
      </c>
      <c r="C138" s="27" t="str">
        <f>DBCS(元データ!A135)</f>
        <v>エナラプリルマレイン酸塩錠５ｍｇ「サワイ」　</v>
      </c>
      <c r="D138" s="53" t="str">
        <f>元データ!B135</f>
        <v>メディセオ</v>
      </c>
      <c r="E138" s="27" t="str">
        <f>DBCS(元データ!C135)</f>
        <v>バラ</v>
      </c>
      <c r="F138" s="27" t="str">
        <f>DBCS(元データ!D135)</f>
        <v>１０００Ｔ</v>
      </c>
      <c r="G138" s="27" t="str">
        <f>元データ!E135</f>
        <v>沢井製薬</v>
      </c>
      <c r="H138" s="27">
        <f>元データ!F135</f>
        <v>10.4</v>
      </c>
      <c r="I138" s="27">
        <f>元データ!G135</f>
        <v>10400</v>
      </c>
      <c r="J138" s="27">
        <f>元データ!H135</f>
        <v>1000</v>
      </c>
      <c r="K138" s="27" t="str">
        <f>元データ!I135</f>
        <v>錠</v>
      </c>
      <c r="L138" s="27">
        <f>元データ!J135</f>
        <v>9000</v>
      </c>
      <c r="M138" s="27">
        <f>元データ!K135</f>
        <v>9</v>
      </c>
      <c r="N138" s="53" t="str">
        <f ca="1">IF(OFFSET(マスタ非採用削除!A$4,統合マスタ!$A138,0)="","",OFFSET(マスタ非採用削除!A$4,統合マスタ!$A138,0))</f>
        <v>ｴﾅﾗ002</v>
      </c>
      <c r="O138" s="53" t="str">
        <f ca="1">IF(OFFSET(マスタ非採用削除!B$4,統合マスタ!$A138,0)="","",OFFSET(マスタ非採用削除!B$4,統合マスタ!$A138,0))</f>
        <v>ｴﾅﾗ002</v>
      </c>
      <c r="P138" s="27" t="str">
        <f ca="1">IF(OFFSET(マスタ非採用削除!C$4,統合マスタ!$A138,0)="","",OFFSET(マスタ非採用削除!C$4,統合マスタ!$A138,0))</f>
        <v>エナラプリルマレイン酸塩錠５ｍｇ「サワイ」</v>
      </c>
      <c r="Q138" s="53" t="str">
        <f ca="1">IF(OFFSET(マスタ非採用削除!D$4,統合マスタ!$A138,0)="","",OFFSET(マスタ非採用削除!D$4,統合マスタ!$A138,0))</f>
        <v/>
      </c>
      <c r="R138" s="27">
        <f ca="1">IF(OR(A138="非採用",A138="処置薬",A138="非採用特別"),0,IF(OFFSET(マスタ非採用削除!E$4,統合マスタ!$A138,0)="","",OFFSET(マスタ非採用削除!E$4,統合マスタ!$A138,0)))</f>
        <v>1</v>
      </c>
      <c r="S138" s="53" t="str">
        <f ca="1">IF(OFFSET(マスタ非採用削除!F$4,統合マスタ!$A138,0)="","",OFFSET(マスタ非採用削除!F$4,統合マスタ!$A138,0))</f>
        <v/>
      </c>
      <c r="T138" s="27">
        <f ca="1">IF(OFFSET(マスタ非採用削除!G$4,統合マスタ!$A138,0)="","",OFFSET(マスタ非採用削除!G$4,統合マスタ!$A138,0))</f>
        <v>10.4</v>
      </c>
      <c r="U138" s="53" t="str">
        <f ca="1">IF(OFFSET(マスタ非採用削除!H$4,統合マスタ!$A138,0)="","",OFFSET(マスタ非採用削除!H$4,統合マスタ!$A138,0))</f>
        <v>ｴﾅﾗﾌﾟﾘﾙﾏﾚｲﾝｻﾝｴﾝｼﾞﾖｳ5MGｻﾜｲ</v>
      </c>
      <c r="V138" s="27">
        <f ca="1">IF(OFFSET(マスタ非採用削除!I$4,統合マスタ!$A138,0)="","",OFFSET(マスタ非採用削除!I$4,統合マスタ!$A138,0))</f>
        <v>1</v>
      </c>
      <c r="W138" s="27" t="str">
        <f ca="1">IF(OFFSET(マスタ非採用削除!J$4,統合マスタ!$A138,0)="","",OFFSET(マスタ非採用削除!J$4,統合マスタ!$A138,0))</f>
        <v>錠剤</v>
      </c>
      <c r="X138" s="27">
        <f ca="1">IF(OFFSET(マスタ非採用削除!K$4,統合マスタ!$A138,0)="","",OFFSET(マスタ非採用削除!K$4,統合マスタ!$A138,0))</f>
        <v>0</v>
      </c>
      <c r="Y138" s="53" t="str">
        <f ca="1">IF(OFFSET(マスタ非採用削除!L$4,統合マスタ!$A138,0)="","",OFFSET(マスタ非採用削除!L$4,統合マスタ!$A138,0))</f>
        <v/>
      </c>
      <c r="Z138" s="27">
        <f ca="1">IF(OFFSET(マスタ非採用削除!M$4,統合マスタ!$A138,0)="","",OFFSET(マスタ非採用削除!M$4,統合マスタ!$A138,0))</f>
        <v>25</v>
      </c>
      <c r="AA138" s="27" t="str">
        <f t="shared" si="6"/>
        <v/>
      </c>
      <c r="AB138" s="27" t="str">
        <f ca="1">IF(A138="非採用特別","非採用特別",IF(R138=2,"臨時",
IF(COUNTIF(分類!$H$8:$H$15, 統合マスタ!V138)&gt;0, 分類!$G$7,
IF(COUNTIF(分類!$K$8:$K$15, 統合マスタ!V138)&gt;0, 分類!$J$7,
IF(COUNTIF(分類!$N$8:$N$15, 統合マスタ!V138)&gt;0, 分類!$M$7,
IF(COUNTIF(分類!$Q$8:$Q$15, 統合マスタ!V138)&gt;0, 分類!$P$7,
"無し"))))))</f>
        <v>錠剤</v>
      </c>
      <c r="AC138" s="27">
        <f t="shared" ca="1" si="7"/>
        <v>134</v>
      </c>
      <c r="AD138" s="27" cm="1">
        <f t="array" aca="1" ref="AD138" ca="1">IF(A138="非採用","非採用",OFFSET(
   INDIRECT("'" &amp; AB138 &amp; "'!A4"),
   MATCH(B138, INDIRECT("'" &amp; AB138 &amp; "'!C5:C1000"), 0),
   MATCH("合計", INDIRECT("'" &amp; AB138 &amp; "'!4:4"), 0) - 1
))</f>
        <v>0</v>
      </c>
    </row>
    <row r="139" spans="1:30">
      <c r="A139" s="40">
        <f>元データ!P136</f>
        <v>82</v>
      </c>
      <c r="B139" s="27">
        <f t="shared" si="8"/>
        <v>135</v>
      </c>
      <c r="C139" s="27" t="str">
        <f>DBCS(元データ!A136)</f>
        <v>エバスチンＯＤ錠５ｍｇ「サワイ」</v>
      </c>
      <c r="D139" s="53" t="str">
        <f>元データ!B136</f>
        <v>メディセオ</v>
      </c>
      <c r="E139" s="27" t="str">
        <f>DBCS(元データ!C136)</f>
        <v>ＰＴＰ</v>
      </c>
      <c r="F139" s="27" t="str">
        <f>DBCS(元データ!D136)</f>
        <v>１００Ｔ</v>
      </c>
      <c r="G139" s="27" t="str">
        <f>元データ!E136</f>
        <v>沢井製薬</v>
      </c>
      <c r="H139" s="27">
        <f>元データ!F136</f>
        <v>17.399999999999999</v>
      </c>
      <c r="I139" s="27">
        <f>元データ!G136</f>
        <v>1740</v>
      </c>
      <c r="J139" s="27">
        <f>元データ!H136</f>
        <v>100.00000000000001</v>
      </c>
      <c r="K139" s="27" t="str">
        <f>元データ!I136</f>
        <v>錠</v>
      </c>
      <c r="L139" s="27">
        <f>元データ!J136</f>
        <v>1550</v>
      </c>
      <c r="M139" s="27">
        <f>元データ!K136</f>
        <v>15.499999999999998</v>
      </c>
      <c r="N139" s="53" t="str">
        <f ca="1">IF(OFFSET(マスタ非採用削除!A$4,統合マスタ!$A139,0)="","",OFFSET(マスタ非採用削除!A$4,統合マスタ!$A139,0))</f>
        <v>ｴﾊｽ003</v>
      </c>
      <c r="O139" s="53" t="str">
        <f ca="1">IF(OFFSET(マスタ非採用削除!B$4,統合マスタ!$A139,0)="","",OFFSET(マスタ非採用削除!B$4,統合マスタ!$A139,0))</f>
        <v>ｴﾊｽ003</v>
      </c>
      <c r="P139" s="27" t="str">
        <f ca="1">IF(OFFSET(マスタ非採用削除!C$4,統合マスタ!$A139,0)="","",OFFSET(マスタ非採用削除!C$4,統合マスタ!$A139,0))</f>
        <v>エバスチンＯＤ錠５ｍｇ「サワイ」</v>
      </c>
      <c r="Q139" s="53" t="str">
        <f ca="1">IF(OFFSET(マスタ非採用削除!D$4,統合マスタ!$A139,0)="","",OFFSET(マスタ非採用削除!D$4,統合マスタ!$A139,0))</f>
        <v/>
      </c>
      <c r="R139" s="27">
        <f ca="1">IF(OR(A139="非採用",A139="処置薬",A139="非採用特別"),0,IF(OFFSET(マスタ非採用削除!E$4,統合マスタ!$A139,0)="","",OFFSET(マスタ非採用削除!E$4,統合マスタ!$A139,0)))</f>
        <v>1</v>
      </c>
      <c r="S139" s="53" t="str">
        <f ca="1">IF(OFFSET(マスタ非採用削除!F$4,統合マスタ!$A139,0)="","",OFFSET(マスタ非採用削除!F$4,統合マスタ!$A139,0))</f>
        <v/>
      </c>
      <c r="T139" s="27">
        <f ca="1">IF(OFFSET(マスタ非採用削除!G$4,統合マスタ!$A139,0)="","",OFFSET(マスタ非採用削除!G$4,統合マスタ!$A139,0))</f>
        <v>17.399999999999999</v>
      </c>
      <c r="U139" s="53" t="str">
        <f ca="1">IF(OFFSET(マスタ非採用削除!H$4,統合マスタ!$A139,0)="","",OFFSET(マスタ非採用削除!H$4,統合マスタ!$A139,0))</f>
        <v>ｴﾊﾞｽﾁﾝODｼﾞﾖｳ5MGｻﾜｲ</v>
      </c>
      <c r="V139" s="27">
        <f ca="1">IF(OFFSET(マスタ非採用削除!I$4,統合マスタ!$A139,0)="","",OFFSET(マスタ非採用削除!I$4,統合マスタ!$A139,0))</f>
        <v>1</v>
      </c>
      <c r="W139" s="27" t="str">
        <f ca="1">IF(OFFSET(マスタ非採用削除!J$4,統合マスタ!$A139,0)="","",OFFSET(マスタ非採用削除!J$4,統合マスタ!$A139,0))</f>
        <v>錠剤</v>
      </c>
      <c r="X139" s="27">
        <f ca="1">IF(OFFSET(マスタ非採用削除!K$4,統合マスタ!$A139,0)="","",OFFSET(マスタ非採用削除!K$4,統合マスタ!$A139,0))</f>
        <v>0</v>
      </c>
      <c r="Y139" s="53" t="str">
        <f ca="1">IF(OFFSET(マスタ非採用削除!L$4,統合マスタ!$A139,0)="","",OFFSET(マスタ非採用削除!L$4,統合マスタ!$A139,0))</f>
        <v/>
      </c>
      <c r="Z139" s="27">
        <f ca="1">IF(OFFSET(マスタ非採用削除!M$4,統合マスタ!$A139,0)="","",OFFSET(マスタ非採用削除!M$4,統合マスタ!$A139,0))</f>
        <v>1</v>
      </c>
      <c r="AA139" s="27" t="str">
        <f t="shared" si="6"/>
        <v/>
      </c>
      <c r="AB139" s="27" t="str">
        <f ca="1">IF(A139="非採用特別","非採用特別",IF(R139=2,"臨時",
IF(COUNTIF(分類!$H$8:$H$15, 統合マスタ!V139)&gt;0, 分類!$G$7,
IF(COUNTIF(分類!$K$8:$K$15, 統合マスタ!V139)&gt;0, 分類!$J$7,
IF(COUNTIF(分類!$N$8:$N$15, 統合マスタ!V139)&gt;0, 分類!$M$7,
IF(COUNTIF(分類!$Q$8:$Q$15, 統合マスタ!V139)&gt;0, 分類!$P$7,
"無し"))))))</f>
        <v>錠剤</v>
      </c>
      <c r="AC139" s="27">
        <f t="shared" ca="1" si="7"/>
        <v>135</v>
      </c>
      <c r="AD139" s="27" cm="1">
        <f t="array" aca="1" ref="AD139" ca="1">IF(A139="非採用","非採用",OFFSET(
   INDIRECT("'" &amp; AB139 &amp; "'!A4"),
   MATCH(B139, INDIRECT("'" &amp; AB139 &amp; "'!C5:C1000"), 0),
   MATCH("合計", INDIRECT("'" &amp; AB139 &amp; "'!4:4"), 0) - 1
))</f>
        <v>0</v>
      </c>
    </row>
    <row r="140" spans="1:30">
      <c r="A140" s="40">
        <f>元データ!P137</f>
        <v>83</v>
      </c>
      <c r="B140" s="27">
        <f t="shared" si="8"/>
        <v>136</v>
      </c>
      <c r="C140" s="27" t="str">
        <f>DBCS(元データ!A137)</f>
        <v>エビスタ錠６０ｍｇ</v>
      </c>
      <c r="D140" s="53" t="str">
        <f>元データ!B137</f>
        <v>東邦</v>
      </c>
      <c r="E140" s="27" t="str">
        <f>DBCS(元データ!C137)</f>
        <v>ＰＴＰ</v>
      </c>
      <c r="F140" s="27" t="str">
        <f>DBCS(元データ!D137)</f>
        <v>１００Ｔ</v>
      </c>
      <c r="G140" s="27" t="str">
        <f>元データ!E137</f>
        <v>クリニジェン</v>
      </c>
      <c r="H140" s="27">
        <f>元データ!F137</f>
        <v>51.4</v>
      </c>
      <c r="I140" s="27">
        <f>元データ!G137</f>
        <v>5140</v>
      </c>
      <c r="J140" s="27">
        <f>元データ!H137</f>
        <v>100</v>
      </c>
      <c r="K140" s="27" t="str">
        <f>元データ!I137</f>
        <v>錠</v>
      </c>
      <c r="L140" s="27">
        <f>元データ!J137</f>
        <v>4630</v>
      </c>
      <c r="M140" s="27">
        <f>元データ!K137</f>
        <v>46.3</v>
      </c>
      <c r="N140" s="53" t="str">
        <f ca="1">IF(OFFSET(マスタ非採用削除!A$4,統合マスタ!$A140,0)="","",OFFSET(マスタ非採用削除!A$4,統合マスタ!$A140,0))</f>
        <v>ｴﾋｽ001</v>
      </c>
      <c r="O140" s="53" t="str">
        <f ca="1">IF(OFFSET(マスタ非採用削除!B$4,統合マスタ!$A140,0)="","",OFFSET(マスタ非採用削除!B$4,統合マスタ!$A140,0))</f>
        <v>ｴﾋｽ001</v>
      </c>
      <c r="P140" s="27" t="str">
        <f ca="1">IF(OFFSET(マスタ非採用削除!C$4,統合マスタ!$A140,0)="","",OFFSET(マスタ非採用削除!C$4,統合マスタ!$A140,0))</f>
        <v>エビスタ錠６０ｍｇ</v>
      </c>
      <c r="Q140" s="53" t="str">
        <f ca="1">IF(OFFSET(マスタ非採用削除!D$4,統合マスタ!$A140,0)="","",OFFSET(マスタ非採用削除!D$4,統合マスタ!$A140,0))</f>
        <v>ｴﾋﾞｽ</v>
      </c>
      <c r="R140" s="27">
        <f ca="1">IF(OR(A140="非採用",A140="処置薬",A140="非採用特別"),0,IF(OFFSET(マスタ非採用削除!E$4,統合マスタ!$A140,0)="","",OFFSET(マスタ非採用削除!E$4,統合マスタ!$A140,0)))</f>
        <v>1</v>
      </c>
      <c r="S140" s="53" t="str">
        <f ca="1">IF(OFFSET(マスタ非採用削除!F$4,統合マスタ!$A140,0)="","",OFFSET(マスタ非採用削除!F$4,統合マスタ!$A140,0))</f>
        <v/>
      </c>
      <c r="T140" s="27">
        <f ca="1">IF(OFFSET(マスタ非採用削除!G$4,統合マスタ!$A140,0)="","",OFFSET(マスタ非採用削除!G$4,統合マスタ!$A140,0))</f>
        <v>51.4</v>
      </c>
      <c r="U140" s="53" t="str">
        <f ca="1">IF(OFFSET(マスタ非採用削除!H$4,統合マスタ!$A140,0)="","",OFFSET(マスタ非採用削除!H$4,統合マスタ!$A140,0))</f>
        <v>ｴﾋﾞｽﾀｼﾞｮｳ60mg</v>
      </c>
      <c r="V140" s="27">
        <f ca="1">IF(OFFSET(マスタ非採用削除!I$4,統合マスタ!$A140,0)="","",OFFSET(マスタ非採用削除!I$4,統合マスタ!$A140,0))</f>
        <v>1</v>
      </c>
      <c r="W140" s="27" t="str">
        <f ca="1">IF(OFFSET(マスタ非採用削除!J$4,統合マスタ!$A140,0)="","",OFFSET(マスタ非採用削除!J$4,統合マスタ!$A140,0))</f>
        <v>錠剤</v>
      </c>
      <c r="X140" s="27">
        <f ca="1">IF(OFFSET(マスタ非採用削除!K$4,統合マスタ!$A140,0)="","",OFFSET(マスタ非採用削除!K$4,統合マスタ!$A140,0))</f>
        <v>0</v>
      </c>
      <c r="Y140" s="53" t="str">
        <f ca="1">IF(OFFSET(マスタ非採用削除!L$4,統合マスタ!$A140,0)="","",OFFSET(マスタ非採用削除!L$4,統合マスタ!$A140,0))</f>
        <v/>
      </c>
      <c r="Z140" s="27">
        <f ca="1">IF(OFFSET(マスタ非採用削除!M$4,統合マスタ!$A140,0)="","",OFFSET(マスタ非採用削除!M$4,統合マスタ!$A140,0))</f>
        <v>5</v>
      </c>
      <c r="AA140" s="27" t="str">
        <f t="shared" si="6"/>
        <v/>
      </c>
      <c r="AB140" s="27" t="str">
        <f ca="1">IF(A140="非採用特別","非採用特別",IF(R140=2,"臨時",
IF(COUNTIF(分類!$H$8:$H$15, 統合マスタ!V140)&gt;0, 分類!$G$7,
IF(COUNTIF(分類!$K$8:$K$15, 統合マスタ!V140)&gt;0, 分類!$J$7,
IF(COUNTIF(分類!$N$8:$N$15, 統合マスタ!V140)&gt;0, 分類!$M$7,
IF(COUNTIF(分類!$Q$8:$Q$15, 統合マスタ!V140)&gt;0, 分類!$P$7,
"無し"))))))</f>
        <v>錠剤</v>
      </c>
      <c r="AC140" s="27">
        <f t="shared" ca="1" si="7"/>
        <v>136</v>
      </c>
      <c r="AD140" s="27" cm="1">
        <f t="array" aca="1" ref="AD140" ca="1">IF(A140="非採用","非採用",OFFSET(
   INDIRECT("'" &amp; AB140 &amp; "'!A4"),
   MATCH(B140, INDIRECT("'" &amp; AB140 &amp; "'!C5:C1000"), 0),
   MATCH("合計", INDIRECT("'" &amp; AB140 &amp; "'!4:4"), 0) - 1
))</f>
        <v>0</v>
      </c>
    </row>
    <row r="141" spans="1:30">
      <c r="A141" s="40">
        <f>元データ!P138</f>
        <v>84</v>
      </c>
      <c r="B141" s="27">
        <f t="shared" si="8"/>
        <v>137</v>
      </c>
      <c r="C141" s="27" t="str">
        <f>DBCS(元データ!A138)</f>
        <v>エピナスチン塩酸塩錠２０ｍｇ「トーワ」</v>
      </c>
      <c r="D141" s="53" t="str">
        <f>元データ!B138</f>
        <v>東和薬品</v>
      </c>
      <c r="E141" s="27" t="str">
        <f>DBCS(元データ!C138)</f>
        <v>ＰＴＰ</v>
      </c>
      <c r="F141" s="27" t="str">
        <f>DBCS(元データ!D138)</f>
        <v>１０００Ｔ</v>
      </c>
      <c r="G141" s="27" t="str">
        <f>元データ!E138</f>
        <v>東和薬品</v>
      </c>
      <c r="H141" s="27">
        <f>元データ!F138</f>
        <v>18.2</v>
      </c>
      <c r="I141" s="27">
        <f>元データ!G138</f>
        <v>18200</v>
      </c>
      <c r="J141" s="27">
        <f>元データ!H138</f>
        <v>1000</v>
      </c>
      <c r="K141" s="27" t="str">
        <f>元データ!I138</f>
        <v>錠</v>
      </c>
      <c r="L141" s="27">
        <f>元データ!J138</f>
        <v>15843</v>
      </c>
      <c r="M141" s="27">
        <f>元データ!K138</f>
        <v>15.843</v>
      </c>
      <c r="N141" s="53" t="str">
        <f ca="1">IF(OFFSET(マスタ非採用削除!A$4,統合マスタ!$A141,0)="","",OFFSET(マスタ非採用削除!A$4,統合マスタ!$A141,0))</f>
        <v>ｴﾋﾅ002</v>
      </c>
      <c r="O141" s="53" t="str">
        <f ca="1">IF(OFFSET(マスタ非採用削除!B$4,統合マスタ!$A141,0)="","",OFFSET(マスタ非採用削除!B$4,統合マスタ!$A141,0))</f>
        <v>ｴﾋﾅ002</v>
      </c>
      <c r="P141" s="27" t="str">
        <f ca="1">IF(OFFSET(マスタ非採用削除!C$4,統合マスタ!$A141,0)="","",OFFSET(マスタ非採用削除!C$4,統合マスタ!$A141,0))</f>
        <v>エピナスチン塩酸塩錠２０ｍｇ「トーワ」</v>
      </c>
      <c r="Q141" s="53" t="str">
        <f ca="1">IF(OFFSET(マスタ非採用削除!D$4,統合マスタ!$A141,0)="","",OFFSET(マスタ非採用削除!D$4,統合マスタ!$A141,0))</f>
        <v>ｴﾋﾟﾅｽ</v>
      </c>
      <c r="R141" s="27">
        <f ca="1">IF(OR(A141="非採用",A141="処置薬",A141="非採用特別"),0,IF(OFFSET(マスタ非採用削除!E$4,統合マスタ!$A141,0)="","",OFFSET(マスタ非採用削除!E$4,統合マスタ!$A141,0)))</f>
        <v>1</v>
      </c>
      <c r="S141" s="53" t="str">
        <f ca="1">IF(OFFSET(マスタ非採用削除!F$4,統合マスタ!$A141,0)="","",OFFSET(マスタ非採用削除!F$4,統合マスタ!$A141,0))</f>
        <v/>
      </c>
      <c r="T141" s="27">
        <f ca="1">IF(OFFSET(マスタ非採用削除!G$4,統合マスタ!$A141,0)="","",OFFSET(マスタ非採用削除!G$4,統合マスタ!$A141,0))</f>
        <v>18.2</v>
      </c>
      <c r="U141" s="53" t="str">
        <f ca="1">IF(OFFSET(マスタ非採用削除!H$4,統合マスタ!$A141,0)="","",OFFSET(マスタ非採用削除!H$4,統合マスタ!$A141,0))</f>
        <v>ｴﾋﾟﾅｽﾁﾝｴﾝｻﾝｴﾝｼﾞｮｳ20mg｢ﾄｰﾜ｣</v>
      </c>
      <c r="V141" s="27">
        <f ca="1">IF(OFFSET(マスタ非採用削除!I$4,統合マスタ!$A141,0)="","",OFFSET(マスタ非採用削除!I$4,統合マスタ!$A141,0))</f>
        <v>1</v>
      </c>
      <c r="W141" s="27" t="str">
        <f ca="1">IF(OFFSET(マスタ非採用削除!J$4,統合マスタ!$A141,0)="","",OFFSET(マスタ非採用削除!J$4,統合マスタ!$A141,0))</f>
        <v>錠剤</v>
      </c>
      <c r="X141" s="27">
        <f ca="1">IF(OFFSET(マスタ非採用削除!K$4,統合マスタ!$A141,0)="","",OFFSET(マスタ非採用削除!K$4,統合マスタ!$A141,0))</f>
        <v>0</v>
      </c>
      <c r="Y141" s="53" t="str">
        <f ca="1">IF(OFFSET(マスタ非採用削除!L$4,統合マスタ!$A141,0)="","",OFFSET(マスタ非採用削除!L$4,統合マスタ!$A141,0))</f>
        <v/>
      </c>
      <c r="Z141" s="27">
        <f ca="1">IF(OFFSET(マスタ非採用削除!M$4,統合マスタ!$A141,0)="","",OFFSET(マスタ非採用削除!M$4,統合マスタ!$A141,0))</f>
        <v>25</v>
      </c>
      <c r="AA141" s="27" t="str">
        <f t="shared" si="6"/>
        <v/>
      </c>
      <c r="AB141" s="27" t="str">
        <f ca="1">IF(A141="非採用特別","非採用特別",IF(R141=2,"臨時",
IF(COUNTIF(分類!$H$8:$H$15, 統合マスタ!V141)&gt;0, 分類!$G$7,
IF(COUNTIF(分類!$K$8:$K$15, 統合マスタ!V141)&gt;0, 分類!$J$7,
IF(COUNTIF(分類!$N$8:$N$15, 統合マスタ!V141)&gt;0, 分類!$M$7,
IF(COUNTIF(分類!$Q$8:$Q$15, 統合マスタ!V141)&gt;0, 分類!$P$7,
"無し"))))))</f>
        <v>錠剤</v>
      </c>
      <c r="AC141" s="27">
        <f t="shared" ca="1" si="7"/>
        <v>137</v>
      </c>
      <c r="AD141" s="27" cm="1">
        <f t="array" aca="1" ref="AD141" ca="1">IF(A141="非採用","非採用",OFFSET(
   INDIRECT("'" &amp; AB141 &amp; "'!A4"),
   MATCH(B141, INDIRECT("'" &amp; AB141 &amp; "'!C5:C1000"), 0),
   MATCH("合計", INDIRECT("'" &amp; AB141 &amp; "'!4:4"), 0) - 1
))</f>
        <v>0</v>
      </c>
    </row>
    <row r="142" spans="1:30">
      <c r="A142" s="40" t="str">
        <f>元データ!P139</f>
        <v>非採用</v>
      </c>
      <c r="B142" s="27">
        <f t="shared" si="8"/>
        <v>138</v>
      </c>
      <c r="C142" s="27" t="str">
        <f>DBCS(元データ!A139)</f>
        <v>エピペン注射液０．３ｍｇ</v>
      </c>
      <c r="D142" s="53" t="str">
        <f>元データ!B139</f>
        <v/>
      </c>
      <c r="E142" s="27" t="str">
        <f>DBCS(元データ!C139)</f>
        <v/>
      </c>
      <c r="F142" s="27" t="str">
        <f>DBCS(元データ!D139)</f>
        <v>１ｋｉｔ</v>
      </c>
      <c r="G142" s="27" t="str">
        <f>元データ!E139</f>
        <v>マイランEPD</v>
      </c>
      <c r="H142" s="27">
        <f>元データ!F139</f>
        <v>10203</v>
      </c>
      <c r="I142" s="27">
        <f>元データ!G139</f>
        <v>10203</v>
      </c>
      <c r="J142" s="27">
        <f>元データ!H139</f>
        <v>1</v>
      </c>
      <c r="K142" s="27" t="str">
        <f>元データ!I139</f>
        <v>kit</v>
      </c>
      <c r="L142" s="27">
        <f>元データ!J139</f>
        <v>9089</v>
      </c>
      <c r="M142" s="27">
        <f>元データ!K139</f>
        <v>9089</v>
      </c>
      <c r="N142" s="53" t="e">
        <f ca="1">IF(OFFSET(マスタ非採用削除!A$4,統合マスタ!$A142,0)="","",OFFSET(マスタ非採用削除!A$4,統合マスタ!$A142,0))</f>
        <v>#VALUE!</v>
      </c>
      <c r="O142" s="53" t="e">
        <f ca="1">IF(OFFSET(マスタ非採用削除!B$4,統合マスタ!$A142,0)="","",OFFSET(マスタ非採用削除!B$4,統合マスタ!$A142,0))</f>
        <v>#VALUE!</v>
      </c>
      <c r="P142" s="27" t="e">
        <f ca="1">IF(OFFSET(マスタ非採用削除!C$4,統合マスタ!$A142,0)="","",OFFSET(マスタ非採用削除!C$4,統合マスタ!$A142,0))</f>
        <v>#VALUE!</v>
      </c>
      <c r="Q142" s="53" t="e">
        <f ca="1">IF(OFFSET(マスタ非採用削除!D$4,統合マスタ!$A142,0)="","",OFFSET(マスタ非採用削除!D$4,統合マスタ!$A142,0))</f>
        <v>#VALUE!</v>
      </c>
      <c r="R142" s="27">
        <f ca="1">IF(OR(A142="非採用",A142="処置薬",A142="非採用特別"),0,IF(OFFSET(マスタ非採用削除!E$4,統合マスタ!$A142,0)="","",OFFSET(マスタ非採用削除!E$4,統合マスタ!$A142,0)))</f>
        <v>0</v>
      </c>
      <c r="S142" s="53" t="e">
        <f ca="1">IF(OFFSET(マスタ非採用削除!F$4,統合マスタ!$A142,0)="","",OFFSET(マスタ非採用削除!F$4,統合マスタ!$A142,0))</f>
        <v>#VALUE!</v>
      </c>
      <c r="T142" s="27" t="e">
        <f ca="1">IF(OFFSET(マスタ非採用削除!G$4,統合マスタ!$A142,0)="","",OFFSET(マスタ非採用削除!G$4,統合マスタ!$A142,0))</f>
        <v>#VALUE!</v>
      </c>
      <c r="U142" s="53" t="e">
        <f ca="1">IF(OFFSET(マスタ非採用削除!H$4,統合マスタ!$A142,0)="","",OFFSET(マスタ非採用削除!H$4,統合マスタ!$A142,0))</f>
        <v>#VALUE!</v>
      </c>
      <c r="V142" s="27" t="e">
        <f ca="1">IF(OFFSET(マスタ非採用削除!I$4,統合マスタ!$A142,0)="","",OFFSET(マスタ非採用削除!I$4,統合マスタ!$A142,0))</f>
        <v>#VALUE!</v>
      </c>
      <c r="W142" s="27" t="e">
        <f ca="1">IF(OFFSET(マスタ非採用削除!J$4,統合マスタ!$A142,0)="","",OFFSET(マスタ非採用削除!J$4,統合マスタ!$A142,0))</f>
        <v>#VALUE!</v>
      </c>
      <c r="X142" s="27" t="e">
        <f ca="1">IF(OFFSET(マスタ非採用削除!K$4,統合マスタ!$A142,0)="","",OFFSET(マスタ非採用削除!K$4,統合マスタ!$A142,0))</f>
        <v>#VALUE!</v>
      </c>
      <c r="Y142" s="53" t="e">
        <f ca="1">IF(OFFSET(マスタ非採用削除!L$4,統合マスタ!$A142,0)="","",OFFSET(マスタ非採用削除!L$4,統合マスタ!$A142,0))</f>
        <v>#VALUE!</v>
      </c>
      <c r="Z142" s="27" t="e">
        <f ca="1">IF(OFFSET(マスタ非採用削除!M$4,統合マスタ!$A142,0)="","",OFFSET(マスタ非採用削除!M$4,統合マスタ!$A142,0))</f>
        <v>#VALUE!</v>
      </c>
      <c r="AA142" s="27" t="str">
        <f t="shared" si="6"/>
        <v>非採用</v>
      </c>
      <c r="AB142" s="27" t="str">
        <f ca="1">IF(A142="非採用特別","非採用特別",IF(R142=2,"臨時",
IF(COUNTIF(分類!$H$8:$H$15, 統合マスタ!V142)&gt;0, 分類!$G$7,
IF(COUNTIF(分類!$K$8:$K$15, 統合マスタ!V142)&gt;0, 分類!$J$7,
IF(COUNTIF(分類!$N$8:$N$15, 統合マスタ!V142)&gt;0, 分類!$M$7,
IF(COUNTIF(分類!$Q$8:$Q$15, 統合マスタ!V142)&gt;0, 分類!$P$7,
"無し"))))))</f>
        <v>無し</v>
      </c>
      <c r="AC142" s="27" t="e">
        <f t="shared" ca="1" si="7"/>
        <v>#VALUE!</v>
      </c>
      <c r="AD142" s="27" t="str" cm="1">
        <f t="array" aca="1" ref="AD142" ca="1">IF(A142="非採用","非採用",OFFSET(
   INDIRECT("'" &amp; AB142 &amp; "'!A4"),
   MATCH(B142, INDIRECT("'" &amp; AB142 &amp; "'!C5:C1000"), 0),
   MATCH("合計", INDIRECT("'" &amp; AB142 &amp; "'!4:4"), 0) - 1
))</f>
        <v>非採用</v>
      </c>
    </row>
    <row r="143" spans="1:30">
      <c r="A143" s="40">
        <f>元データ!P140</f>
        <v>85</v>
      </c>
      <c r="B143" s="27">
        <f t="shared" si="8"/>
        <v>139</v>
      </c>
      <c r="C143" s="27" t="str">
        <f>DBCS(元データ!A140)</f>
        <v>エビリファイ持続性水懸筋注用３００ｍｇ　シリンジ</v>
      </c>
      <c r="D143" s="53" t="str">
        <f>元データ!B140</f>
        <v/>
      </c>
      <c r="E143" s="27" t="str">
        <f>DBCS(元データ!C140)</f>
        <v/>
      </c>
      <c r="F143" s="27" t="str">
        <f>DBCS(元データ!D140)</f>
        <v>１キット</v>
      </c>
      <c r="G143" s="27" t="str">
        <f>元データ!E140</f>
        <v>大塚製薬</v>
      </c>
      <c r="H143" s="27">
        <f>元データ!F140</f>
        <v>34376</v>
      </c>
      <c r="I143" s="27">
        <f>元データ!G140</f>
        <v>34376</v>
      </c>
      <c r="J143" s="27">
        <f>元データ!H140</f>
        <v>1</v>
      </c>
      <c r="K143" s="27" t="str">
        <f>元データ!I140</f>
        <v>kit</v>
      </c>
      <c r="L143" s="27">
        <f>元データ!J140</f>
        <v>29800</v>
      </c>
      <c r="M143" s="27">
        <f>元データ!K140</f>
        <v>29800</v>
      </c>
      <c r="N143" s="53" t="str">
        <f ca="1">IF(OFFSET(マスタ非採用削除!A$4,統合マスタ!$A143,0)="","",OFFSET(マスタ非採用削除!A$4,統合マスタ!$A143,0))</f>
        <v>ｴﾋﾘ006</v>
      </c>
      <c r="O143" s="53" t="str">
        <f ca="1">IF(OFFSET(マスタ非採用削除!B$4,統合マスタ!$A143,0)="","",OFFSET(マスタ非採用削除!B$4,統合マスタ!$A143,0))</f>
        <v>ｴﾋﾘ006</v>
      </c>
      <c r="P143" s="27" t="str">
        <f ca="1">IF(OFFSET(マスタ非採用削除!C$4,統合マスタ!$A143,0)="","",OFFSET(マスタ非採用削除!C$4,統合マスタ!$A143,0))</f>
        <v>エビリファイ持続性水懸筋注用３００ｍｇシリンジ</v>
      </c>
      <c r="Q143" s="53" t="str">
        <f ca="1">IF(OFFSET(マスタ非採用削除!D$4,統合マスタ!$A143,0)="","",OFFSET(マスタ非採用削除!D$4,統合マスタ!$A143,0))</f>
        <v>ｴﾋﾞﾘ11</v>
      </c>
      <c r="R143" s="27">
        <f ca="1">IF(OR(A143="非採用",A143="処置薬",A143="非採用特別"),0,IF(OFFSET(マスタ非採用削除!E$4,統合マスタ!$A143,0)="","",OFFSET(マスタ非採用削除!E$4,統合マスタ!$A143,0)))</f>
        <v>1</v>
      </c>
      <c r="S143" s="53" t="str">
        <f ca="1">IF(OFFSET(マスタ非採用削除!F$4,統合マスタ!$A143,0)="","",OFFSET(マスタ非採用削除!F$4,統合マスタ!$A143,0))</f>
        <v/>
      </c>
      <c r="T143" s="27">
        <f ca="1">IF(OFFSET(マスタ非採用削除!G$4,統合マスタ!$A143,0)="","",OFFSET(マスタ非採用削除!G$4,統合マスタ!$A143,0))</f>
        <v>34376</v>
      </c>
      <c r="U143" s="53" t="str">
        <f ca="1">IF(OFFSET(マスタ非採用削除!H$4,統合マスタ!$A143,0)="","",OFFSET(マスタ非採用削除!H$4,統合マスタ!$A143,0))</f>
        <v>ｴﾋﾞﾘﾌｧｲ持続ｾｲｽｲ懸ｷﾝﾁｭｳﾖｳ300mgｼﾘﾝｼﾞ</v>
      </c>
      <c r="V143" s="27">
        <f ca="1">IF(OFFSET(マスタ非採用削除!I$4,統合マスタ!$A143,0)="","",OFFSET(マスタ非採用削除!I$4,統合マスタ!$A143,0))</f>
        <v>25</v>
      </c>
      <c r="W143" s="27" t="str">
        <f ca="1">IF(OFFSET(マスタ非採用削除!J$4,統合マスタ!$A143,0)="","",OFFSET(マスタ非採用削除!J$4,統合マスタ!$A143,0))</f>
        <v>注射剤</v>
      </c>
      <c r="X143" s="27">
        <f ca="1">IF(OFFSET(マスタ非採用削除!K$4,統合マスタ!$A143,0)="","",OFFSET(マスタ非採用削除!K$4,統合マスタ!$A143,0))</f>
        <v>2</v>
      </c>
      <c r="Y143" s="53" t="str">
        <f ca="1">IF(OFFSET(マスタ非採用削除!L$4,統合マスタ!$A143,0)="","",OFFSET(マスタ非採用削除!L$4,統合マスタ!$A143,0))</f>
        <v/>
      </c>
      <c r="Z143" s="27">
        <f ca="1">IF(OFFSET(マスタ非採用削除!M$4,統合マスタ!$A143,0)="","",OFFSET(マスタ非採用削除!M$4,統合マスタ!$A143,0))</f>
        <v>9</v>
      </c>
      <c r="AA143" s="27" t="str">
        <f t="shared" si="6"/>
        <v/>
      </c>
      <c r="AB143" s="27" t="str">
        <f ca="1">IF(A143="非採用特別","非採用特別",IF(R143=2,"臨時",
IF(COUNTIF(分類!$H$8:$H$15, 統合マスタ!V143)&gt;0, 分類!$G$7,
IF(COUNTIF(分類!$K$8:$K$15, 統合マスタ!V143)&gt;0, 分類!$J$7,
IF(COUNTIF(分類!$N$8:$N$15, 統合マスタ!V143)&gt;0, 分類!$M$7,
IF(COUNTIF(分類!$Q$8:$Q$15, 統合マスタ!V143)&gt;0, 分類!$P$7,
"無し"))))))</f>
        <v>注射</v>
      </c>
      <c r="AC143" s="27">
        <f t="shared" ca="1" si="7"/>
        <v>200139</v>
      </c>
      <c r="AD143" s="27" cm="1">
        <f t="array" aca="1" ref="AD143" ca="1">IF(A143="非採用","非採用",OFFSET(
   INDIRECT("'" &amp; AB143 &amp; "'!A4"),
   MATCH(B143, INDIRECT("'" &amp; AB143 &amp; "'!C5:C1000"), 0),
   MATCH("合計", INDIRECT("'" &amp; AB143 &amp; "'!4:4"), 0) - 1
))</f>
        <v>0</v>
      </c>
    </row>
    <row r="144" spans="1:30">
      <c r="A144" s="40">
        <f>元データ!P141</f>
        <v>86</v>
      </c>
      <c r="B144" s="27">
        <f t="shared" si="8"/>
        <v>140</v>
      </c>
      <c r="C144" s="27" t="str">
        <f>DBCS(元データ!A141)</f>
        <v>エビリファイ持続性水懸筋注用４００ｍｇ　シリンジ</v>
      </c>
      <c r="D144" s="53" t="str">
        <f>元データ!B141</f>
        <v>メディセオ</v>
      </c>
      <c r="E144" s="27" t="str">
        <f>DBCS(元データ!C141)</f>
        <v/>
      </c>
      <c r="F144" s="27" t="str">
        <f>DBCS(元データ!D141)</f>
        <v>１キット</v>
      </c>
      <c r="G144" s="27" t="str">
        <f>元データ!E141</f>
        <v>大塚製薬</v>
      </c>
      <c r="H144" s="27">
        <f>元データ!F141</f>
        <v>41300</v>
      </c>
      <c r="I144" s="27">
        <f>元データ!G141</f>
        <v>41300</v>
      </c>
      <c r="J144" s="27">
        <f>元データ!H141</f>
        <v>1</v>
      </c>
      <c r="K144" s="27" t="str">
        <f>元データ!I141</f>
        <v>kit</v>
      </c>
      <c r="L144" s="27">
        <f>元データ!J141</f>
        <v>35700</v>
      </c>
      <c r="M144" s="27">
        <f>元データ!K141</f>
        <v>35700</v>
      </c>
      <c r="N144" s="53" t="str">
        <f ca="1">IF(OFFSET(マスタ非採用削除!A$4,統合マスタ!$A144,0)="","",OFFSET(マスタ非採用削除!A$4,統合マスタ!$A144,0))</f>
        <v>ｴﾋﾘ007</v>
      </c>
      <c r="O144" s="53" t="str">
        <f ca="1">IF(OFFSET(マスタ非採用削除!B$4,統合マスタ!$A144,0)="","",OFFSET(マスタ非採用削除!B$4,統合マスタ!$A144,0))</f>
        <v>ｴﾋﾘ007</v>
      </c>
      <c r="P144" s="27" t="str">
        <f ca="1">IF(OFFSET(マスタ非採用削除!C$4,統合マスタ!$A144,0)="","",OFFSET(マスタ非採用削除!C$4,統合マスタ!$A144,0))</f>
        <v>エビリファイ持続性水懸筋注用４００ｍｇシリンジ外来用</v>
      </c>
      <c r="Q144" s="53" t="str">
        <f ca="1">IF(OFFSET(マスタ非採用削除!D$4,統合マスタ!$A144,0)="","",OFFSET(マスタ非採用削除!D$4,統合マスタ!$A144,0))</f>
        <v>ｴﾋﾞﾘ10</v>
      </c>
      <c r="R144" s="27">
        <f ca="1">IF(OR(A144="非採用",A144="処置薬",A144="非採用特別"),0,IF(OFFSET(マスタ非採用削除!E$4,統合マスタ!$A144,0)="","",OFFSET(マスタ非採用削除!E$4,統合マスタ!$A144,0)))</f>
        <v>1</v>
      </c>
      <c r="S144" s="53" t="str">
        <f ca="1">IF(OFFSET(マスタ非採用削除!F$4,統合マスタ!$A144,0)="","",OFFSET(マスタ非採用削除!F$4,統合マスタ!$A144,0))</f>
        <v/>
      </c>
      <c r="T144" s="27">
        <f ca="1">IF(OFFSET(マスタ非採用削除!G$4,統合マスタ!$A144,0)="","",OFFSET(マスタ非採用削除!G$4,統合マスタ!$A144,0))</f>
        <v>41300</v>
      </c>
      <c r="U144" s="53" t="str">
        <f ca="1">IF(OFFSET(マスタ非採用削除!H$4,統合マスタ!$A144,0)="","",OFFSET(マスタ非採用削除!H$4,統合マスタ!$A144,0))</f>
        <v>ｴﾋﾞﾘﾌｧｲ持続ｾｲｽｲ懸ｷﾝﾁｭｳﾖｳ400mgｼﾘﾝｼﾞ</v>
      </c>
      <c r="V144" s="27">
        <f ca="1">IF(OFFSET(マスタ非採用削除!I$4,統合マスタ!$A144,0)="","",OFFSET(マスタ非採用削除!I$4,統合マスタ!$A144,0))</f>
        <v>25</v>
      </c>
      <c r="W144" s="27" t="str">
        <f ca="1">IF(OFFSET(マスタ非採用削除!J$4,統合マスタ!$A144,0)="","",OFFSET(マスタ非採用削除!J$4,統合マスタ!$A144,0))</f>
        <v>注射剤</v>
      </c>
      <c r="X144" s="27">
        <f ca="1">IF(OFFSET(マスタ非採用削除!K$4,統合マスタ!$A144,0)="","",OFFSET(マスタ非採用削除!K$4,統合マスタ!$A144,0))</f>
        <v>2</v>
      </c>
      <c r="Y144" s="53" t="str">
        <f ca="1">IF(OFFSET(マスタ非採用削除!L$4,統合マスタ!$A144,0)="","",OFFSET(マスタ非採用削除!L$4,統合マスタ!$A144,0))</f>
        <v/>
      </c>
      <c r="Z144" s="27">
        <f ca="1">IF(OFFSET(マスタ非採用削除!M$4,統合マスタ!$A144,0)="","",OFFSET(マスタ非採用削除!M$4,統合マスタ!$A144,0))</f>
        <v>9</v>
      </c>
      <c r="AA144" s="27" t="str">
        <f t="shared" si="6"/>
        <v/>
      </c>
      <c r="AB144" s="27" t="str">
        <f ca="1">IF(A144="非採用特別","非採用特別",IF(R144=2,"臨時",
IF(COUNTIF(分類!$H$8:$H$15, 統合マスタ!V144)&gt;0, 分類!$G$7,
IF(COUNTIF(分類!$K$8:$K$15, 統合マスタ!V144)&gt;0, 分類!$J$7,
IF(COUNTIF(分類!$N$8:$N$15, 統合マスタ!V144)&gt;0, 分類!$M$7,
IF(COUNTIF(分類!$Q$8:$Q$15, 統合マスタ!V144)&gt;0, 分類!$P$7,
"無し"))))))</f>
        <v>注射</v>
      </c>
      <c r="AC144" s="27">
        <f t="shared" ca="1" si="7"/>
        <v>200140</v>
      </c>
      <c r="AD144" s="27" cm="1">
        <f t="array" aca="1" ref="AD144" ca="1">IF(A144="非採用","非採用",OFFSET(
   INDIRECT("'" &amp; AB144 &amp; "'!A4"),
   MATCH(B144, INDIRECT("'" &amp; AB144 &amp; "'!C5:C1000"), 0),
   MATCH("合計", INDIRECT("'" &amp; AB144 &amp; "'!4:4"), 0) - 1
))</f>
        <v>0</v>
      </c>
    </row>
    <row r="145" spans="1:30">
      <c r="A145" s="40">
        <f>元データ!P142</f>
        <v>87</v>
      </c>
      <c r="B145" s="27">
        <f t="shared" si="8"/>
        <v>141</v>
      </c>
      <c r="C145" s="27" t="str">
        <f>DBCS(元データ!A142)</f>
        <v>エビリファイ内用液０．１％（３ｍｌ）</v>
      </c>
      <c r="D145" s="53" t="str">
        <f>元データ!B142</f>
        <v>アルフレッサ</v>
      </c>
      <c r="E145" s="27" t="str">
        <f>DBCS(元データ!C142)</f>
        <v/>
      </c>
      <c r="F145" s="27" t="str">
        <f>DBCS(元データ!D142)</f>
        <v>３ｍｌｘ２８</v>
      </c>
      <c r="G145" s="27" t="str">
        <f>元データ!E142</f>
        <v>大塚製薬</v>
      </c>
      <c r="H145" s="27">
        <f>元データ!F142</f>
        <v>33</v>
      </c>
      <c r="I145" s="27">
        <f>元データ!G142</f>
        <v>2772</v>
      </c>
      <c r="J145" s="27">
        <f>元データ!H142</f>
        <v>84</v>
      </c>
      <c r="K145" s="27" t="str">
        <f>元データ!I142</f>
        <v>ｍｌ</v>
      </c>
      <c r="L145" s="27">
        <f>元データ!J142</f>
        <v>2301</v>
      </c>
      <c r="M145" s="27">
        <f>元データ!K142</f>
        <v>27.392857142857142</v>
      </c>
      <c r="N145" s="53" t="str">
        <f ca="1">IF(OFFSET(マスタ非採用削除!A$4,統合マスタ!$A145,0)="","",OFFSET(マスタ非採用削除!A$4,統合マスタ!$A145,0))</f>
        <v>ｴﾋﾘ009</v>
      </c>
      <c r="O145" s="53" t="str">
        <f ca="1">IF(OFFSET(マスタ非採用削除!B$4,統合マスタ!$A145,0)="","",OFFSET(マスタ非採用削除!B$4,統合マスタ!$A145,0))</f>
        <v>ｴﾋﾘ009</v>
      </c>
      <c r="P145" s="27" t="str">
        <f ca="1">IF(OFFSET(マスタ非採用削除!C$4,統合マスタ!$A145,0)="","",OFFSET(マスタ非採用削除!C$4,統合マスタ!$A145,0))</f>
        <v>エビリファイ内用液0.1％　3ml</v>
      </c>
      <c r="Q145" s="53" t="str">
        <f ca="1">IF(OFFSET(マスタ非採用削除!D$4,統合マスタ!$A145,0)="","",OFFSET(マスタ非採用削除!D$4,統合マスタ!$A145,0))</f>
        <v/>
      </c>
      <c r="R145" s="27">
        <f ca="1">IF(OR(A145="非採用",A145="処置薬",A145="非採用特別"),0,IF(OFFSET(マスタ非採用削除!E$4,統合マスタ!$A145,0)="","",OFFSET(マスタ非採用削除!E$4,統合マスタ!$A145,0)))</f>
        <v>1</v>
      </c>
      <c r="S145" s="53" t="str">
        <f ca="1">IF(OFFSET(マスタ非採用削除!F$4,統合マスタ!$A145,0)="","",OFFSET(マスタ非採用削除!F$4,統合マスタ!$A145,0))</f>
        <v/>
      </c>
      <c r="T145" s="27">
        <f ca="1">IF(OFFSET(マスタ非採用削除!G$4,統合マスタ!$A145,0)="","",OFFSET(マスタ非採用削除!G$4,統合マスタ!$A145,0))</f>
        <v>33</v>
      </c>
      <c r="U145" s="53" t="str">
        <f ca="1">IF(OFFSET(マスタ非採用削除!H$4,統合マスタ!$A145,0)="","",OFFSET(マスタ非採用削除!H$4,統合マスタ!$A145,0))</f>
        <v>ｴﾋﾞﾘﾌｱｲﾅｲﾖｳｴｷ0.1%</v>
      </c>
      <c r="V145" s="27">
        <f ca="1">IF(OFFSET(マスタ非採用削除!I$4,統合マスタ!$A145,0)="","",OFFSET(マスタ非採用削除!I$4,統合マスタ!$A145,0))</f>
        <v>7</v>
      </c>
      <c r="W145" s="27" t="str">
        <f ca="1">IF(OFFSET(マスタ非採用削除!J$4,統合マスタ!$A145,0)="","",OFFSET(マスタ非採用削除!J$4,統合マスタ!$A145,0))</f>
        <v>液（内用）</v>
      </c>
      <c r="X145" s="27">
        <f ca="1">IF(OFFSET(マスタ非採用削除!K$4,統合マスタ!$A145,0)="","",OFFSET(マスタ非採用削除!K$4,統合マスタ!$A145,0))</f>
        <v>2</v>
      </c>
      <c r="Y145" s="53" t="str">
        <f ca="1">IF(OFFSET(マスタ非採用削除!L$4,統合マスタ!$A145,0)="","",OFFSET(マスタ非採用削除!L$4,統合マスタ!$A145,0))</f>
        <v/>
      </c>
      <c r="Z145" s="27">
        <f ca="1">IF(OFFSET(マスタ非採用削除!M$4,統合マスタ!$A145,0)="","",OFFSET(マスタ非採用削除!M$4,統合マスタ!$A145,0))</f>
        <v>1</v>
      </c>
      <c r="AA145" s="27" t="str">
        <f t="shared" si="6"/>
        <v/>
      </c>
      <c r="AB145" s="27" t="str">
        <f ca="1">IF(A145="非採用特別","非採用特別",IF(R145=2,"臨時",
IF(COUNTIF(分類!$H$8:$H$15, 統合マスタ!V145)&gt;0, 分類!$G$7,
IF(COUNTIF(分類!$K$8:$K$15, 統合マスタ!V145)&gt;0, 分類!$J$7,
IF(COUNTIF(分類!$N$8:$N$15, 統合マスタ!V145)&gt;0, 分類!$M$7,
IF(COUNTIF(分類!$Q$8:$Q$15, 統合マスタ!V145)&gt;0, 分類!$P$7,
"無し"))))))</f>
        <v>無し</v>
      </c>
      <c r="AC145" s="27">
        <f t="shared" ca="1" si="7"/>
        <v>200141</v>
      </c>
      <c r="AD145" s="27" t="e" cm="1">
        <f t="array" aca="1" ref="AD145" ca="1">IF(A145="非採用","非採用",OFFSET(
   INDIRECT("'" &amp; AB145 &amp; "'!A4"),
   MATCH(B145, INDIRECT("'" &amp; AB145 &amp; "'!C5:C1000"), 0),
   MATCH("合計", INDIRECT("'" &amp; AB145 &amp; "'!4:4"), 0) - 1
))</f>
        <v>#REF!</v>
      </c>
    </row>
    <row r="146" spans="1:30">
      <c r="A146" s="40">
        <f>元データ!P143</f>
        <v>87</v>
      </c>
      <c r="B146" s="27">
        <f t="shared" si="8"/>
        <v>142</v>
      </c>
      <c r="C146" s="27" t="str">
        <f>DBCS(元データ!A143)</f>
        <v>エビリファイ内用液０．１％（６ｍｌ）</v>
      </c>
      <c r="D146" s="53" t="str">
        <f>元データ!B143</f>
        <v>アルフレッサ</v>
      </c>
      <c r="E146" s="27" t="str">
        <f>DBCS(元データ!C143)</f>
        <v/>
      </c>
      <c r="F146" s="27" t="str">
        <f>DBCS(元データ!D143)</f>
        <v>６ｍｌｘ２８</v>
      </c>
      <c r="G146" s="27" t="str">
        <f>元データ!E143</f>
        <v>大塚製薬</v>
      </c>
      <c r="H146" s="27">
        <f>元データ!F143</f>
        <v>33</v>
      </c>
      <c r="I146" s="27">
        <f>元データ!G143</f>
        <v>5544</v>
      </c>
      <c r="J146" s="27">
        <f>元データ!H143</f>
        <v>168</v>
      </c>
      <c r="K146" s="27" t="str">
        <f>元データ!I143</f>
        <v>ｍｌ</v>
      </c>
      <c r="L146" s="27">
        <f>元データ!J143</f>
        <v>4602</v>
      </c>
      <c r="M146" s="27">
        <f>元データ!K143</f>
        <v>27.392857142857142</v>
      </c>
      <c r="N146" s="53" t="str">
        <f ca="1">IF(OFFSET(マスタ非採用削除!A$4,統合マスタ!$A146,0)="","",OFFSET(マスタ非採用削除!A$4,統合マスタ!$A146,0))</f>
        <v>ｴﾋﾘ009</v>
      </c>
      <c r="O146" s="53" t="str">
        <f ca="1">IF(OFFSET(マスタ非採用削除!B$4,統合マスタ!$A146,0)="","",OFFSET(マスタ非採用削除!B$4,統合マスタ!$A146,0))</f>
        <v>ｴﾋﾘ009</v>
      </c>
      <c r="P146" s="27" t="str">
        <f ca="1">IF(OFFSET(マスタ非採用削除!C$4,統合マスタ!$A146,0)="","",OFFSET(マスタ非採用削除!C$4,統合マスタ!$A146,0))</f>
        <v>エビリファイ内用液0.1％　3ml</v>
      </c>
      <c r="Q146" s="53" t="str">
        <f ca="1">IF(OFFSET(マスタ非採用削除!D$4,統合マスタ!$A146,0)="","",OFFSET(マスタ非採用削除!D$4,統合マスタ!$A146,0))</f>
        <v/>
      </c>
      <c r="R146" s="27">
        <f ca="1">IF(OR(A146="非採用",A146="処置薬",A146="非採用特別"),0,IF(OFFSET(マスタ非採用削除!E$4,統合マスタ!$A146,0)="","",OFFSET(マスタ非採用削除!E$4,統合マスタ!$A146,0)))</f>
        <v>1</v>
      </c>
      <c r="S146" s="53" t="str">
        <f ca="1">IF(OFFSET(マスタ非採用削除!F$4,統合マスタ!$A146,0)="","",OFFSET(マスタ非採用削除!F$4,統合マスタ!$A146,0))</f>
        <v/>
      </c>
      <c r="T146" s="27">
        <f ca="1">IF(OFFSET(マスタ非採用削除!G$4,統合マスタ!$A146,0)="","",OFFSET(マスタ非採用削除!G$4,統合マスタ!$A146,0))</f>
        <v>33</v>
      </c>
      <c r="U146" s="53" t="str">
        <f ca="1">IF(OFFSET(マスタ非採用削除!H$4,統合マスタ!$A146,0)="","",OFFSET(マスタ非採用削除!H$4,統合マスタ!$A146,0))</f>
        <v>ｴﾋﾞﾘﾌｱｲﾅｲﾖｳｴｷ0.1%</v>
      </c>
      <c r="V146" s="27">
        <f ca="1">IF(OFFSET(マスタ非採用削除!I$4,統合マスタ!$A146,0)="","",OFFSET(マスタ非採用削除!I$4,統合マスタ!$A146,0))</f>
        <v>7</v>
      </c>
      <c r="W146" s="27" t="str">
        <f ca="1">IF(OFFSET(マスタ非採用削除!J$4,統合マスタ!$A146,0)="","",OFFSET(マスタ非採用削除!J$4,統合マスタ!$A146,0))</f>
        <v>液（内用）</v>
      </c>
      <c r="X146" s="27">
        <f ca="1">IF(OFFSET(マスタ非採用削除!K$4,統合マスタ!$A146,0)="","",OFFSET(マスタ非採用削除!K$4,統合マスタ!$A146,0))</f>
        <v>2</v>
      </c>
      <c r="Y146" s="53" t="str">
        <f ca="1">IF(OFFSET(マスタ非採用削除!L$4,統合マスタ!$A146,0)="","",OFFSET(マスタ非採用削除!L$4,統合マスタ!$A146,0))</f>
        <v/>
      </c>
      <c r="Z146" s="27">
        <f ca="1">IF(OFFSET(マスタ非採用削除!M$4,統合マスタ!$A146,0)="","",OFFSET(マスタ非採用削除!M$4,統合マスタ!$A146,0))</f>
        <v>1</v>
      </c>
      <c r="AA146" s="27" t="str">
        <f t="shared" si="6"/>
        <v/>
      </c>
      <c r="AB146" s="27" t="str">
        <f ca="1">IF(A146="非採用特別","非採用特別",IF(R146=2,"臨時",
IF(COUNTIF(分類!$H$8:$H$15, 統合マスタ!V146)&gt;0, 分類!$G$7,
IF(COUNTIF(分類!$K$8:$K$15, 統合マスタ!V146)&gt;0, 分類!$J$7,
IF(COUNTIF(分類!$N$8:$N$15, 統合マスタ!V146)&gt;0, 分類!$M$7,
IF(COUNTIF(分類!$Q$8:$Q$15, 統合マスタ!V146)&gt;0, 分類!$P$7,
"無し"))))))</f>
        <v>無し</v>
      </c>
      <c r="AC146" s="27">
        <f t="shared" ca="1" si="7"/>
        <v>200142</v>
      </c>
      <c r="AD146" s="27" t="e" cm="1">
        <f t="array" aca="1" ref="AD146" ca="1">IF(A146="非採用","非採用",OFFSET(
   INDIRECT("'" &amp; AB146 &amp; "'!A4"),
   MATCH(B146, INDIRECT("'" &amp; AB146 &amp; "'!C5:C1000"), 0),
   MATCH("合計", INDIRECT("'" &amp; AB146 &amp; "'!4:4"), 0) - 1
))</f>
        <v>#REF!</v>
      </c>
    </row>
    <row r="147" spans="1:30">
      <c r="A147" s="40">
        <f>元データ!P144</f>
        <v>89</v>
      </c>
      <c r="B147" s="27">
        <f t="shared" si="8"/>
        <v>143</v>
      </c>
      <c r="C147" s="27" t="str">
        <f>DBCS(元データ!A144)</f>
        <v>エフィエント錠２．５ｍｇ</v>
      </c>
      <c r="D147" s="53" t="str">
        <f>元データ!B144</f>
        <v>メディセオ</v>
      </c>
      <c r="E147" s="27" t="str">
        <f>DBCS(元データ!C144)</f>
        <v>ＰＴＰ</v>
      </c>
      <c r="F147" s="27" t="str">
        <f>DBCS(元データ!D144)</f>
        <v>１００Ｔ</v>
      </c>
      <c r="G147" s="27" t="str">
        <f>元データ!E144</f>
        <v>第一三共</v>
      </c>
      <c r="H147" s="27">
        <f>元データ!F144</f>
        <v>178</v>
      </c>
      <c r="I147" s="27">
        <f>元データ!G144</f>
        <v>17800</v>
      </c>
      <c r="J147" s="27">
        <f>元データ!H144</f>
        <v>100</v>
      </c>
      <c r="K147" s="27" t="str">
        <f>元データ!I144</f>
        <v>錠</v>
      </c>
      <c r="L147" s="27">
        <f>元データ!J144</f>
        <v>15468</v>
      </c>
      <c r="M147" s="27">
        <f>元データ!K144</f>
        <v>154.68</v>
      </c>
      <c r="N147" s="53" t="str">
        <f ca="1">IF(OFFSET(マスタ非採用削除!A$4,統合マスタ!$A147,0)="","",OFFSET(マスタ非採用削除!A$4,統合マスタ!$A147,0))</f>
        <v>ｴﾌｲ001</v>
      </c>
      <c r="O147" s="53" t="str">
        <f ca="1">IF(OFFSET(マスタ非採用削除!B$4,統合マスタ!$A147,0)="","",OFFSET(マスタ非採用削除!B$4,統合マスタ!$A147,0))</f>
        <v>ｴﾌｲ001</v>
      </c>
      <c r="P147" s="27" t="str">
        <f ca="1">IF(OFFSET(マスタ非採用削除!C$4,統合マスタ!$A147,0)="","",OFFSET(マスタ非採用削除!C$4,統合マスタ!$A147,0))</f>
        <v>エフィエント錠２．５ｍｇ</v>
      </c>
      <c r="Q147" s="53" t="str">
        <f ca="1">IF(OFFSET(マスタ非採用削除!D$4,統合マスタ!$A147,0)="","",OFFSET(マスタ非採用削除!D$4,統合マスタ!$A147,0))</f>
        <v>ｴﾌｨ</v>
      </c>
      <c r="R147" s="27">
        <f ca="1">IF(OR(A147="非採用",A147="処置薬",A147="非採用特別"),0,IF(OFFSET(マスタ非採用削除!E$4,統合マスタ!$A147,0)="","",OFFSET(マスタ非採用削除!E$4,統合マスタ!$A147,0)))</f>
        <v>2</v>
      </c>
      <c r="S147" s="53" t="str">
        <f ca="1">IF(OFFSET(マスタ非採用削除!F$4,統合マスタ!$A147,0)="","",OFFSET(マスタ非採用削除!F$4,統合マスタ!$A147,0))</f>
        <v/>
      </c>
      <c r="T147" s="27">
        <f ca="1">IF(OFFSET(マスタ非採用削除!G$4,統合マスタ!$A147,0)="","",OFFSET(マスタ非採用削除!G$4,統合マスタ!$A147,0))</f>
        <v>178</v>
      </c>
      <c r="U147" s="53" t="str">
        <f ca="1">IF(OFFSET(マスタ非採用削除!H$4,統合マスタ!$A147,0)="","",OFFSET(マスタ非採用削除!H$4,統合マスタ!$A147,0))</f>
        <v>ｴﾌｨｴﾝﾄｼﾞｮｳ2.5mg</v>
      </c>
      <c r="V147" s="27">
        <f ca="1">IF(OFFSET(マスタ非採用削除!I$4,統合マスタ!$A147,0)="","",OFFSET(マスタ非採用削除!I$4,統合マスタ!$A147,0))</f>
        <v>1</v>
      </c>
      <c r="W147" s="27" t="str">
        <f ca="1">IF(OFFSET(マスタ非採用削除!J$4,統合マスタ!$A147,0)="","",OFFSET(マスタ非採用削除!J$4,統合マスタ!$A147,0))</f>
        <v>錠剤</v>
      </c>
      <c r="X147" s="27">
        <f ca="1">IF(OFFSET(マスタ非採用削除!K$4,統合マスタ!$A147,0)="","",OFFSET(マスタ非採用削除!K$4,統合マスタ!$A147,0))</f>
        <v>0</v>
      </c>
      <c r="Y147" s="53" t="str">
        <f ca="1">IF(OFFSET(マスタ非採用削除!L$4,統合マスタ!$A147,0)="","",OFFSET(マスタ非採用削除!L$4,統合マスタ!$A147,0))</f>
        <v/>
      </c>
      <c r="Z147" s="27">
        <f ca="1">IF(OFFSET(マスタ非採用削除!M$4,統合マスタ!$A147,0)="","",OFFSET(マスタ非採用削除!M$4,統合マスタ!$A147,0))</f>
        <v>15</v>
      </c>
      <c r="AA147" s="27" t="str">
        <f t="shared" si="6"/>
        <v/>
      </c>
      <c r="AB147" s="27" t="str">
        <f ca="1">IF(A147="非採用特別","非採用特別",IF(R147=2,"臨時",
IF(COUNTIF(分類!$H$8:$H$15, 統合マスタ!V147)&gt;0, 分類!$G$7,
IF(COUNTIF(分類!$K$8:$K$15, 統合マスタ!V147)&gt;0, 分類!$J$7,
IF(COUNTIF(分類!$N$8:$N$15, 統合マスタ!V147)&gt;0, 分類!$M$7,
IF(COUNTIF(分類!$Q$8:$Q$15, 統合マスタ!V147)&gt;0, 分類!$P$7,
"無し"))))))</f>
        <v>臨時</v>
      </c>
      <c r="AC147" s="27">
        <f t="shared" ca="1" si="7"/>
        <v>143</v>
      </c>
      <c r="AD147" s="27" cm="1">
        <f t="array" aca="1" ref="AD147" ca="1">IF(A147="非採用","非採用",OFFSET(
   INDIRECT("'" &amp; AB147 &amp; "'!A4"),
   MATCH(B147, INDIRECT("'" &amp; AB147 &amp; "'!C5:C1000"), 0),
   MATCH("合計", INDIRECT("'" &amp; AB147 &amp; "'!4:4"), 0) - 1
))</f>
        <v>0</v>
      </c>
    </row>
    <row r="148" spans="1:30">
      <c r="A148" s="40">
        <f>元データ!P145</f>
        <v>90</v>
      </c>
      <c r="B148" s="27">
        <f t="shared" si="8"/>
        <v>144</v>
      </c>
      <c r="C148" s="27" t="str">
        <f>DBCS(元データ!A145)</f>
        <v>エフィナコナゾール爪外用液１０％「サワイ」　３．５６ｇ</v>
      </c>
      <c r="D148" s="53" t="str">
        <f>元データ!B145</f>
        <v>アルフレッサ</v>
      </c>
      <c r="E148" s="27" t="str">
        <f>DBCS(元データ!C145)</f>
        <v/>
      </c>
      <c r="F148" s="27" t="str">
        <f>DBCS(元データ!D145)</f>
        <v>４．１ｍｌｘ５</v>
      </c>
      <c r="G148" s="27" t="str">
        <f>元データ!E145</f>
        <v>沢井製薬</v>
      </c>
      <c r="H148" s="27">
        <f>元データ!F145</f>
        <v>676.3</v>
      </c>
      <c r="I148" s="27">
        <f>元データ!G145</f>
        <v>12038.14</v>
      </c>
      <c r="J148" s="27">
        <f>元データ!H145</f>
        <v>17.8</v>
      </c>
      <c r="K148" s="27" t="str">
        <f>元データ!I145</f>
        <v>ｇ</v>
      </c>
      <c r="L148" s="27">
        <f>元データ!J145</f>
        <v>9510</v>
      </c>
      <c r="M148" s="27">
        <f>元データ!K145</f>
        <v>534.2696629213483</v>
      </c>
      <c r="N148" s="53" t="str">
        <f ca="1">IF(OFFSET(マスタ非採用削除!A$4,統合マスタ!$A148,0)="","",OFFSET(マスタ非採用削除!A$4,統合マスタ!$A148,0))</f>
        <v>ｴﾌｲ002</v>
      </c>
      <c r="O148" s="53" t="str">
        <f ca="1">IF(OFFSET(マスタ非採用削除!B$4,統合マスタ!$A148,0)="","",OFFSET(マスタ非採用削除!B$4,統合マスタ!$A148,0))</f>
        <v>ｴﾌｲ002</v>
      </c>
      <c r="P148" s="27" t="str">
        <f ca="1">IF(OFFSET(マスタ非採用削除!C$4,統合マスタ!$A148,0)="","",OFFSET(マスタ非採用削除!C$4,統合マスタ!$A148,0))</f>
        <v>エフィナコナゾール爪外用液１０％「サワイ」</v>
      </c>
      <c r="Q148" s="53" t="str">
        <f ca="1">IF(OFFSET(マスタ非採用削除!D$4,統合マスタ!$A148,0)="","",OFFSET(マスタ非採用削除!D$4,統合マスタ!$A148,0))</f>
        <v/>
      </c>
      <c r="R148" s="27">
        <f ca="1">IF(OR(A148="非採用",A148="処置薬",A148="非採用特別"),0,IF(OFFSET(マスタ非採用削除!E$4,統合マスタ!$A148,0)="","",OFFSET(マスタ非採用削除!E$4,統合マスタ!$A148,0)))</f>
        <v>2</v>
      </c>
      <c r="S148" s="53" t="str">
        <f ca="1">IF(OFFSET(マスタ非採用削除!F$4,統合マスタ!$A148,0)="","",OFFSET(マスタ非採用削除!F$4,統合マスタ!$A148,0))</f>
        <v/>
      </c>
      <c r="T148" s="27">
        <f ca="1">IF(OFFSET(マスタ非採用削除!G$4,統合マスタ!$A148,0)="","",OFFSET(マスタ非採用削除!G$4,統合マスタ!$A148,0))</f>
        <v>676.3</v>
      </c>
      <c r="U148" s="53" t="str">
        <f ca="1">IF(OFFSET(マスタ非採用削除!H$4,統合マスタ!$A148,0)="","",OFFSET(マスタ非採用削除!H$4,統合マスタ!$A148,0))</f>
        <v>ｴﾌｲﾅｺﾅｿﾞ-ﾙﾂﾒｶﾞｲﾖｳｴｷ10%ｻﾜｲ</v>
      </c>
      <c r="V148" s="27">
        <f ca="1">IF(OFFSET(マスタ非採用削除!I$4,統合マスタ!$A148,0)="","",OFFSET(マスタ非採用削除!I$4,統合マスタ!$A148,0))</f>
        <v>17</v>
      </c>
      <c r="W148" s="27" t="str">
        <f ca="1">IF(OFFSET(マスタ非採用削除!J$4,統合マスタ!$A148,0)="","",OFFSET(マスタ非採用削除!J$4,統合マスタ!$A148,0))</f>
        <v>外用液剤</v>
      </c>
      <c r="X148" s="27">
        <f ca="1">IF(OFFSET(マスタ非採用削除!K$4,統合マスタ!$A148,0)="","",OFFSET(マスタ非採用削除!K$4,統合マスタ!$A148,0))</f>
        <v>0</v>
      </c>
      <c r="Y148" s="53" t="str">
        <f ca="1">IF(OFFSET(マスタ非採用削除!L$4,統合マスタ!$A148,0)="","",OFFSET(マスタ非採用削除!L$4,統合マスタ!$A148,0))</f>
        <v/>
      </c>
      <c r="Z148" s="27">
        <f ca="1">IF(OFFSET(マスタ非採用削除!M$4,統合マスタ!$A148,0)="","",OFFSET(マスタ非採用削除!M$4,統合マスタ!$A148,0))</f>
        <v>3</v>
      </c>
      <c r="AA148" s="27" t="str">
        <f t="shared" si="6"/>
        <v/>
      </c>
      <c r="AB148" s="27" t="str">
        <f ca="1">IF(A148="非採用特別","非採用特別",IF(R148=2,"臨時",
IF(COUNTIF(分類!$H$8:$H$15, 統合マスタ!V148)&gt;0, 分類!$G$7,
IF(COUNTIF(分類!$K$8:$K$15, 統合マスタ!V148)&gt;0, 分類!$J$7,
IF(COUNTIF(分類!$N$8:$N$15, 統合マスタ!V148)&gt;0, 分類!$M$7,
IF(COUNTIF(分類!$Q$8:$Q$15, 統合マスタ!V148)&gt;0, 分類!$P$7,
"無し"))))))</f>
        <v>臨時</v>
      </c>
      <c r="AC148" s="27">
        <f t="shared" ca="1" si="7"/>
        <v>144</v>
      </c>
      <c r="AD148" s="27" cm="1">
        <f t="array" aca="1" ref="AD148" ca="1">IF(A148="非採用","非採用",OFFSET(
   INDIRECT("'" &amp; AB148 &amp; "'!A4"),
   MATCH(B148, INDIRECT("'" &amp; AB148 &amp; "'!C5:C1000"), 0),
   MATCH("合計", INDIRECT("'" &amp; AB148 &amp; "'!4:4"), 0) - 1
))</f>
        <v>0</v>
      </c>
    </row>
    <row r="149" spans="1:30">
      <c r="A149" s="40">
        <f>元データ!P146</f>
        <v>91</v>
      </c>
      <c r="B149" s="27">
        <f t="shared" si="8"/>
        <v>145</v>
      </c>
      <c r="C149" s="27" t="str">
        <f>DBCS(元データ!A146)</f>
        <v>エブランチルカプセル１５ｍｇ「三和」</v>
      </c>
      <c r="D149" s="53" t="str">
        <f>元データ!B146</f>
        <v>アルフレッサ</v>
      </c>
      <c r="E149" s="27" t="str">
        <f>DBCS(元データ!C146)</f>
        <v>バラ</v>
      </c>
      <c r="F149" s="27" t="str">
        <f>DBCS(元データ!D146)</f>
        <v>５００Ｃａｐ</v>
      </c>
      <c r="G149" s="27" t="str">
        <f>元データ!E146</f>
        <v>三和化学</v>
      </c>
      <c r="H149" s="27">
        <f>元データ!F146</f>
        <v>15.8</v>
      </c>
      <c r="I149" s="27">
        <f>元データ!G146</f>
        <v>7900</v>
      </c>
      <c r="J149" s="27">
        <f>元データ!H146</f>
        <v>500</v>
      </c>
      <c r="K149" s="27" t="str">
        <f>元データ!I146</f>
        <v>cap</v>
      </c>
      <c r="L149" s="27">
        <f>元データ!J146</f>
        <v>7035</v>
      </c>
      <c r="M149" s="27">
        <f>元データ!K146</f>
        <v>14.07</v>
      </c>
      <c r="N149" s="53" t="str">
        <f ca="1">IF(OFFSET(マスタ非採用削除!A$4,統合マスタ!$A149,0)="","",OFFSET(マスタ非採用削除!A$4,統合マスタ!$A149,0))</f>
        <v>ｴﾌﾗ001</v>
      </c>
      <c r="O149" s="53" t="str">
        <f ca="1">IF(OFFSET(マスタ非採用削除!B$4,統合マスタ!$A149,0)="","",OFFSET(マスタ非採用削除!B$4,統合マスタ!$A149,0))</f>
        <v>ｴﾌﾗ001</v>
      </c>
      <c r="P149" s="27" t="str">
        <f ca="1">IF(OFFSET(マスタ非採用削除!C$4,統合マスタ!$A149,0)="","",OFFSET(マスタ非採用削除!C$4,統合マスタ!$A149,0))</f>
        <v>エブランチルカプセル１５ｍｇ</v>
      </c>
      <c r="Q149" s="53" t="str">
        <f ca="1">IF(OFFSET(マスタ非採用削除!D$4,統合マスタ!$A149,0)="","",OFFSET(マスタ非採用削除!D$4,統合マスタ!$A149,0))</f>
        <v>ｴﾌﾞﾗ</v>
      </c>
      <c r="R149" s="27">
        <f ca="1">IF(OR(A149="非採用",A149="処置薬",A149="非採用特別"),0,IF(OFFSET(マスタ非採用削除!E$4,統合マスタ!$A149,0)="","",OFFSET(マスタ非採用削除!E$4,統合マスタ!$A149,0)))</f>
        <v>1</v>
      </c>
      <c r="S149" s="53" t="str">
        <f ca="1">IF(OFFSET(マスタ非採用削除!F$4,統合マスタ!$A149,0)="","",OFFSET(マスタ非採用削除!F$4,統合マスタ!$A149,0))</f>
        <v/>
      </c>
      <c r="T149" s="27">
        <f ca="1">IF(OFFSET(マスタ非採用削除!G$4,統合マスタ!$A149,0)="","",OFFSET(マスタ非採用削除!G$4,統合マスタ!$A149,0))</f>
        <v>15.8</v>
      </c>
      <c r="U149" s="53" t="str">
        <f ca="1">IF(OFFSET(マスタ非採用削除!H$4,統合マスタ!$A149,0)="","",OFFSET(マスタ非採用削除!H$4,統合マスタ!$A149,0))</f>
        <v>ｴﾌﾞﾗﾝﾁﾙｶﾌﾟｾﾙ15mg</v>
      </c>
      <c r="V149" s="27">
        <f ca="1">IF(OFFSET(マスタ非採用削除!I$4,統合マスタ!$A149,0)="","",OFFSET(マスタ非採用削除!I$4,統合マスタ!$A149,0))</f>
        <v>2</v>
      </c>
      <c r="W149" s="27" t="str">
        <f ca="1">IF(OFFSET(マスタ非採用削除!J$4,統合マスタ!$A149,0)="","",OFFSET(マスタ非採用削除!J$4,統合マスタ!$A149,0))</f>
        <v>カプセル</v>
      </c>
      <c r="X149" s="27">
        <f ca="1">IF(OFFSET(マスタ非採用削除!K$4,統合マスタ!$A149,0)="","",OFFSET(マスタ非採用削除!K$4,統合マスタ!$A149,0))</f>
        <v>0</v>
      </c>
      <c r="Y149" s="53" t="str">
        <f ca="1">IF(OFFSET(マスタ非採用削除!L$4,統合マスタ!$A149,0)="","",OFFSET(マスタ非採用削除!L$4,統合マスタ!$A149,0))</f>
        <v/>
      </c>
      <c r="Z149" s="27">
        <f ca="1">IF(OFFSET(マスタ非採用削除!M$4,統合マスタ!$A149,0)="","",OFFSET(マスタ非採用削除!M$4,統合マスタ!$A149,0))</f>
        <v>5</v>
      </c>
      <c r="AA149" s="27" t="str">
        <f t="shared" si="6"/>
        <v/>
      </c>
      <c r="AB149" s="27" t="str">
        <f ca="1">IF(A149="非採用特別","非採用特別",IF(R149=2,"臨時",
IF(COUNTIF(分類!$H$8:$H$15, 統合マスタ!V149)&gt;0, 分類!$G$7,
IF(COUNTIF(分類!$K$8:$K$15, 統合マスタ!V149)&gt;0, 分類!$J$7,
IF(COUNTIF(分類!$N$8:$N$15, 統合マスタ!V149)&gt;0, 分類!$M$7,
IF(COUNTIF(分類!$Q$8:$Q$15, 統合マスタ!V149)&gt;0, 分類!$P$7,
"無し"))))))</f>
        <v>無し</v>
      </c>
      <c r="AC149" s="27">
        <f t="shared" ca="1" si="7"/>
        <v>145</v>
      </c>
      <c r="AD149" s="27" t="e" cm="1">
        <f t="array" aca="1" ref="AD149" ca="1">IF(A149="非採用","非採用",OFFSET(
   INDIRECT("'" &amp; AB149 &amp; "'!A4"),
   MATCH(B149, INDIRECT("'" &amp; AB149 &amp; "'!C5:C1000"), 0),
   MATCH("合計", INDIRECT("'" &amp; AB149 &amp; "'!4:4"), 0) - 1
))</f>
        <v>#REF!</v>
      </c>
    </row>
    <row r="150" spans="1:30">
      <c r="A150" s="40">
        <f>元データ!P147</f>
        <v>13</v>
      </c>
      <c r="B150" s="27">
        <f t="shared" si="8"/>
        <v>146</v>
      </c>
      <c r="C150" s="27" t="str">
        <f>DBCS(元データ!A147)</f>
        <v>エペリゾン塩酸塩錠５０ｍｇ「日医工」</v>
      </c>
      <c r="D150" s="53" t="str">
        <f>元データ!B147</f>
        <v/>
      </c>
      <c r="E150" s="27" t="str">
        <f>DBCS(元データ!C147)</f>
        <v>ＰＴＰ</v>
      </c>
      <c r="F150" s="27" t="str">
        <f>DBCS(元データ!D147)</f>
        <v>１００Ｔ</v>
      </c>
      <c r="G150" s="27" t="str">
        <f>元データ!E147</f>
        <v>日医工</v>
      </c>
      <c r="H150" s="27">
        <f>元データ!F147</f>
        <v>6.1</v>
      </c>
      <c r="I150" s="27">
        <f>元データ!G147</f>
        <v>610</v>
      </c>
      <c r="J150" s="27">
        <f>元データ!H147</f>
        <v>100</v>
      </c>
      <c r="K150" s="27" t="str">
        <f>元データ!I147</f>
        <v>錠</v>
      </c>
      <c r="L150" s="27">
        <f>元データ!J147</f>
        <v>548</v>
      </c>
      <c r="M150" s="27">
        <f>元データ!K147</f>
        <v>5.48</v>
      </c>
      <c r="N150" s="53" t="str">
        <f ca="1">IF(OFFSET(マスタ非採用削除!A$4,統合マスタ!$A150,0)="","",OFFSET(マスタ非採用削除!A$4,統合マスタ!$A150,0))</f>
        <v>ｱｽﾊ002</v>
      </c>
      <c r="O150" s="53" t="str">
        <f ca="1">IF(OFFSET(マスタ非採用削除!B$4,統合マスタ!$A150,0)="","",OFFSET(マスタ非採用削除!B$4,統合マスタ!$A150,0))</f>
        <v>ｱｽﾊ002</v>
      </c>
      <c r="P150" s="27" t="str">
        <f ca="1">IF(OFFSET(マスタ非採用削除!C$4,統合マスタ!$A150,0)="","",OFFSET(マスタ非採用削除!C$4,統合マスタ!$A150,0))</f>
        <v>アスパラカリウム錠３００ｍｇ</v>
      </c>
      <c r="Q150" s="53" t="str">
        <f ca="1">IF(OFFSET(マスタ非採用削除!D$4,統合マスタ!$A150,0)="","",OFFSET(マスタ非採用削除!D$4,統合マスタ!$A150,0))</f>
        <v>ｱｽﾊﾟﾗ</v>
      </c>
      <c r="R150" s="27">
        <f ca="1">IF(OR(A150="非採用",A150="処置薬",A150="非採用特別"),0,IF(OFFSET(マスタ非採用削除!E$4,統合マスタ!$A150,0)="","",OFFSET(マスタ非採用削除!E$4,統合マスタ!$A150,0)))</f>
        <v>1</v>
      </c>
      <c r="S150" s="53" t="str">
        <f ca="1">IF(OFFSET(マスタ非採用削除!F$4,統合マスタ!$A150,0)="","",OFFSET(マスタ非採用削除!F$4,統合マスタ!$A150,0))</f>
        <v/>
      </c>
      <c r="T150" s="27">
        <f ca="1">IF(OFFSET(マスタ非採用削除!G$4,統合マスタ!$A150,0)="","",OFFSET(マスタ非採用削除!G$4,統合マスタ!$A150,0))</f>
        <v>6.1</v>
      </c>
      <c r="U150" s="53" t="str">
        <f ca="1">IF(OFFSET(マスタ非採用削除!H$4,統合マスタ!$A150,0)="","",OFFSET(マスタ非採用削除!H$4,統合マスタ!$A150,0))</f>
        <v>ｱｽﾊﾟﾗｶﾘｳﾑｼﾞｮｳ300mg</v>
      </c>
      <c r="V150" s="27">
        <f ca="1">IF(OFFSET(マスタ非採用削除!I$4,統合マスタ!$A150,0)="","",OFFSET(マスタ非採用削除!I$4,統合マスタ!$A150,0))</f>
        <v>1</v>
      </c>
      <c r="W150" s="27" t="str">
        <f ca="1">IF(OFFSET(マスタ非採用削除!J$4,統合マスタ!$A150,0)="","",OFFSET(マスタ非採用削除!J$4,統合マスタ!$A150,0))</f>
        <v>錠剤</v>
      </c>
      <c r="X150" s="27">
        <f ca="1">IF(OFFSET(マスタ非採用削除!K$4,統合マスタ!$A150,0)="","",OFFSET(マスタ非採用削除!K$4,統合マスタ!$A150,0))</f>
        <v>0</v>
      </c>
      <c r="Y150" s="53" t="str">
        <f ca="1">IF(OFFSET(マスタ非採用削除!L$4,統合マスタ!$A150,0)="","",OFFSET(マスタ非採用削除!L$4,統合マスタ!$A150,0))</f>
        <v/>
      </c>
      <c r="Z150" s="27">
        <f ca="1">IF(OFFSET(マスタ非採用削除!M$4,統合マスタ!$A150,0)="","",OFFSET(マスタ非採用削除!M$4,統合マスタ!$A150,0))</f>
        <v>1</v>
      </c>
      <c r="AA150" s="27" t="str">
        <f t="shared" si="6"/>
        <v/>
      </c>
      <c r="AB150" s="27" t="str">
        <f ca="1">IF(A150="非採用特別","非採用特別",IF(R150=2,"臨時",
IF(COUNTIF(分類!$H$8:$H$15, 統合マスタ!V150)&gt;0, 分類!$G$7,
IF(COUNTIF(分類!$K$8:$K$15, 統合マスタ!V150)&gt;0, 分類!$J$7,
IF(COUNTIF(分類!$N$8:$N$15, 統合マスタ!V150)&gt;0, 分類!$M$7,
IF(COUNTIF(分類!$Q$8:$Q$15, 統合マスタ!V150)&gt;0, 分類!$P$7,
"無し"))))))</f>
        <v>錠剤</v>
      </c>
      <c r="AC150" s="27">
        <f t="shared" ca="1" si="7"/>
        <v>146</v>
      </c>
      <c r="AD150" s="27" cm="1">
        <f t="array" aca="1" ref="AD150" ca="1">IF(A150="非採用","非採用",OFFSET(
   INDIRECT("'" &amp; AB150 &amp; "'!A4"),
   MATCH(B150, INDIRECT("'" &amp; AB150 &amp; "'!C5:C1000"), 0),
   MATCH("合計", INDIRECT("'" &amp; AB150 &amp; "'!4:4"), 0) - 1
))</f>
        <v>0</v>
      </c>
    </row>
    <row r="151" spans="1:30">
      <c r="A151" s="40">
        <f>元データ!P148</f>
        <v>92</v>
      </c>
      <c r="B151" s="27">
        <f t="shared" si="8"/>
        <v>147</v>
      </c>
      <c r="C151" s="27" t="str">
        <f>DBCS(元データ!A148)</f>
        <v>エホチール注１０ｍｇ</v>
      </c>
      <c r="D151" s="53" t="str">
        <f>元データ!B148</f>
        <v/>
      </c>
      <c r="E151" s="27" t="str">
        <f>DBCS(元データ!C148)</f>
        <v/>
      </c>
      <c r="F151" s="27" t="str">
        <f>DBCS(元データ!D148)</f>
        <v>１ｍｌｘ１０Ａ</v>
      </c>
      <c r="G151" s="27" t="str">
        <f>元データ!E148</f>
        <v>サノフィ</v>
      </c>
      <c r="H151" s="27">
        <f>元データ!F148</f>
        <v>61</v>
      </c>
      <c r="I151" s="27">
        <f>元データ!G148</f>
        <v>610</v>
      </c>
      <c r="J151" s="27">
        <f>元データ!H148</f>
        <v>10</v>
      </c>
      <c r="K151" s="27" t="str">
        <f>元データ!I148</f>
        <v>A</v>
      </c>
      <c r="L151" s="27">
        <f>元データ!J148</f>
        <v>544</v>
      </c>
      <c r="M151" s="27">
        <f>元データ!K148</f>
        <v>54.4</v>
      </c>
      <c r="N151" s="53" t="str">
        <f ca="1">IF(OFFSET(マスタ非採用削除!A$4,統合マスタ!$A151,0)="","",OFFSET(マスタ非採用削除!A$4,統合マスタ!$A151,0))</f>
        <v>ｴﾎﾁ001</v>
      </c>
      <c r="O151" s="53" t="str">
        <f ca="1">IF(OFFSET(マスタ非採用削除!B$4,統合マスタ!$A151,0)="","",OFFSET(マスタ非採用削除!B$4,統合マスタ!$A151,0))</f>
        <v>ｴﾎﾁ001</v>
      </c>
      <c r="P151" s="27" t="str">
        <f ca="1">IF(OFFSET(マスタ非採用削除!C$4,統合マスタ!$A151,0)="","",OFFSET(マスタ非採用削除!C$4,統合マスタ!$A151,0))</f>
        <v>エホチール注１０ｍｇ</v>
      </c>
      <c r="Q151" s="53" t="str">
        <f ca="1">IF(OFFSET(マスタ非採用削除!D$4,統合マスタ!$A151,0)="","",OFFSET(マスタ非採用削除!D$4,統合マスタ!$A151,0))</f>
        <v>ｴﾎﾁ1</v>
      </c>
      <c r="R151" s="27">
        <f ca="1">IF(OR(A151="非採用",A151="処置薬",A151="非採用特別"),0,IF(OFFSET(マスタ非採用削除!E$4,統合マスタ!$A151,0)="","",OFFSET(マスタ非採用削除!E$4,統合マスタ!$A151,0)))</f>
        <v>1</v>
      </c>
      <c r="S151" s="53" t="str">
        <f ca="1">IF(OFFSET(マスタ非採用削除!F$4,統合マスタ!$A151,0)="","",OFFSET(マスタ非採用削除!F$4,統合マスタ!$A151,0))</f>
        <v/>
      </c>
      <c r="T151" s="27">
        <f ca="1">IF(OFFSET(マスタ非採用削除!G$4,統合マスタ!$A151,0)="","",OFFSET(マスタ非採用削除!G$4,統合マスタ!$A151,0))</f>
        <v>61</v>
      </c>
      <c r="U151" s="53" t="str">
        <f ca="1">IF(OFFSET(マスタ非採用削除!H$4,統合マスタ!$A151,0)="","",OFFSET(マスタ非採用削除!H$4,統合マスタ!$A151,0))</f>
        <v>ｴﾎﾁｰﾙﾁｭｳ10mg</v>
      </c>
      <c r="V151" s="27">
        <f ca="1">IF(OFFSET(マスタ非採用削除!I$4,統合マスタ!$A151,0)="","",OFFSET(マスタ非採用削除!I$4,統合マスタ!$A151,0))</f>
        <v>25</v>
      </c>
      <c r="W151" s="27" t="str">
        <f ca="1">IF(OFFSET(マスタ非採用削除!J$4,統合マスタ!$A151,0)="","",OFFSET(マスタ非採用削除!J$4,統合マスタ!$A151,0))</f>
        <v>注射剤</v>
      </c>
      <c r="X151" s="27">
        <f ca="1">IF(OFFSET(マスタ非採用削除!K$4,統合マスタ!$A151,0)="","",OFFSET(マスタ非採用削除!K$4,統合マスタ!$A151,0))</f>
        <v>2</v>
      </c>
      <c r="Y151" s="53" t="str">
        <f ca="1">IF(OFFSET(マスタ非採用削除!L$4,統合マスタ!$A151,0)="","",OFFSET(マスタ非採用削除!L$4,統合マスタ!$A151,0))</f>
        <v/>
      </c>
      <c r="Z151" s="27">
        <f ca="1">IF(OFFSET(マスタ非採用削除!M$4,統合マスタ!$A151,0)="","",OFFSET(マスタ非採用削除!M$4,統合マスタ!$A151,0))</f>
        <v>9</v>
      </c>
      <c r="AA151" s="27" t="str">
        <f t="shared" si="6"/>
        <v/>
      </c>
      <c r="AB151" s="27" t="str">
        <f ca="1">IF(A151="非採用特別","非採用特別",IF(R151=2,"臨時",
IF(COUNTIF(分類!$H$8:$H$15, 統合マスタ!V151)&gt;0, 分類!$G$7,
IF(COUNTIF(分類!$K$8:$K$15, 統合マスタ!V151)&gt;0, 分類!$J$7,
IF(COUNTIF(分類!$N$8:$N$15, 統合マスタ!V151)&gt;0, 分類!$M$7,
IF(COUNTIF(分類!$Q$8:$Q$15, 統合マスタ!V151)&gt;0, 分類!$P$7,
"無し"))))))</f>
        <v>注射</v>
      </c>
      <c r="AC151" s="27">
        <f t="shared" ca="1" si="7"/>
        <v>200147</v>
      </c>
      <c r="AD151" s="27" cm="1">
        <f t="array" aca="1" ref="AD151" ca="1">IF(A151="非採用","非採用",OFFSET(
   INDIRECT("'" &amp; AB151 &amp; "'!A4"),
   MATCH(B151, INDIRECT("'" &amp; AB151 &amp; "'!C5:C1000"), 0),
   MATCH("合計", INDIRECT("'" &amp; AB151 &amp; "'!4:4"), 0) - 1
))</f>
        <v>0</v>
      </c>
    </row>
    <row r="152" spans="1:30">
      <c r="A152" s="40">
        <f>元データ!P149</f>
        <v>93</v>
      </c>
      <c r="B152" s="27">
        <f t="shared" si="8"/>
        <v>148</v>
      </c>
      <c r="C152" s="27" t="str">
        <f>DBCS(元データ!A149)</f>
        <v>エリキュース錠２．５ｍｇ</v>
      </c>
      <c r="D152" s="53" t="str">
        <f>元データ!B149</f>
        <v>アルフレッサ</v>
      </c>
      <c r="E152" s="27" t="str">
        <f>DBCS(元データ!C149)</f>
        <v>ＰＴＰ</v>
      </c>
      <c r="F152" s="27" t="str">
        <f>DBCS(元データ!D149)</f>
        <v>１００Ｔ</v>
      </c>
      <c r="G152" s="27" t="str">
        <f>元データ!E149</f>
        <v>ファイザー</v>
      </c>
      <c r="H152" s="27">
        <f>元データ!F149</f>
        <v>114.7</v>
      </c>
      <c r="I152" s="27">
        <f>元データ!G149</f>
        <v>11470</v>
      </c>
      <c r="J152" s="27">
        <f>元データ!H149</f>
        <v>100</v>
      </c>
      <c r="K152" s="27" t="str">
        <f>元データ!I149</f>
        <v>錠</v>
      </c>
      <c r="L152" s="27">
        <f>元データ!J149</f>
        <v>10151</v>
      </c>
      <c r="M152" s="27">
        <f>元データ!K149</f>
        <v>101.51</v>
      </c>
      <c r="N152" s="53" t="str">
        <f ca="1">IF(OFFSET(マスタ非採用削除!A$4,統合マスタ!$A152,0)="","",OFFSET(マスタ非採用削除!A$4,統合マスタ!$A152,0))</f>
        <v>ｴﾘｷ001</v>
      </c>
      <c r="O152" s="53" t="str">
        <f ca="1">IF(OFFSET(マスタ非採用削除!B$4,統合マスタ!$A152,0)="","",OFFSET(マスタ非採用削除!B$4,統合マスタ!$A152,0))</f>
        <v>ｴﾘｷ001</v>
      </c>
      <c r="P152" s="27" t="str">
        <f ca="1">IF(OFFSET(マスタ非採用削除!C$4,統合マスタ!$A152,0)="","",OFFSET(マスタ非採用削除!C$4,統合マスタ!$A152,0))</f>
        <v>エリキュース錠２．５ｍｇ</v>
      </c>
      <c r="Q152" s="53" t="str">
        <f ca="1">IF(OFFSET(マスタ非採用削除!D$4,統合マスタ!$A152,0)="","",OFFSET(マスタ非採用削除!D$4,統合マスタ!$A152,0))</f>
        <v>ｴﾘｽ</v>
      </c>
      <c r="R152" s="27">
        <f ca="1">IF(OR(A152="非採用",A152="処置薬",A152="非採用特別"),0,IF(OFFSET(マスタ非採用削除!E$4,統合マスタ!$A152,0)="","",OFFSET(マスタ非採用削除!E$4,統合マスタ!$A152,0)))</f>
        <v>2</v>
      </c>
      <c r="S152" s="53" t="str">
        <f ca="1">IF(OFFSET(マスタ非採用削除!F$4,統合マスタ!$A152,0)="","",OFFSET(マスタ非採用削除!F$4,統合マスタ!$A152,0))</f>
        <v/>
      </c>
      <c r="T152" s="27">
        <f ca="1">IF(OFFSET(マスタ非採用削除!G$4,統合マスタ!$A152,0)="","",OFFSET(マスタ非採用削除!G$4,統合マスタ!$A152,0))</f>
        <v>114.7</v>
      </c>
      <c r="U152" s="53" t="str">
        <f ca="1">IF(OFFSET(マスタ非採用削除!H$4,統合マスタ!$A152,0)="","",OFFSET(マスタ非採用削除!H$4,統合マスタ!$A152,0))</f>
        <v>ｴﾘｷｭｰｽｼﾞｮｳ2.5mg</v>
      </c>
      <c r="V152" s="27">
        <f ca="1">IF(OFFSET(マスタ非採用削除!I$4,統合マスタ!$A152,0)="","",OFFSET(マスタ非採用削除!I$4,統合マスタ!$A152,0))</f>
        <v>1</v>
      </c>
      <c r="W152" s="27" t="str">
        <f ca="1">IF(OFFSET(マスタ非採用削除!J$4,統合マスタ!$A152,0)="","",OFFSET(マスタ非採用削除!J$4,統合マスタ!$A152,0))</f>
        <v>錠剤</v>
      </c>
      <c r="X152" s="27">
        <f ca="1">IF(OFFSET(マスタ非採用削除!K$4,統合マスタ!$A152,0)="","",OFFSET(マスタ非採用削除!K$4,統合マスタ!$A152,0))</f>
        <v>0</v>
      </c>
      <c r="Y152" s="53" t="str">
        <f ca="1">IF(OFFSET(マスタ非採用削除!L$4,統合マスタ!$A152,0)="","",OFFSET(マスタ非採用削除!L$4,統合マスタ!$A152,0))</f>
        <v/>
      </c>
      <c r="Z152" s="27">
        <f ca="1">IF(OFFSET(マスタ非採用削除!M$4,統合マスタ!$A152,0)="","",OFFSET(マスタ非採用削除!M$4,統合マスタ!$A152,0))</f>
        <v>3</v>
      </c>
      <c r="AA152" s="27" t="str">
        <f t="shared" si="6"/>
        <v/>
      </c>
      <c r="AB152" s="27" t="str">
        <f ca="1">IF(A152="非採用特別","非採用特別",IF(R152=2,"臨時",
IF(COUNTIF(分類!$H$8:$H$15, 統合マスタ!V152)&gt;0, 分類!$G$7,
IF(COUNTIF(分類!$K$8:$K$15, 統合マスタ!V152)&gt;0, 分類!$J$7,
IF(COUNTIF(分類!$N$8:$N$15, 統合マスタ!V152)&gt;0, 分類!$M$7,
IF(COUNTIF(分類!$Q$8:$Q$15, 統合マスタ!V152)&gt;0, 分類!$P$7,
"無し"))))))</f>
        <v>臨時</v>
      </c>
      <c r="AC152" s="27">
        <f t="shared" ca="1" si="7"/>
        <v>148</v>
      </c>
      <c r="AD152" s="27" cm="1">
        <f t="array" aca="1" ref="AD152" ca="1">IF(A152="非採用","非採用",OFFSET(
   INDIRECT("'" &amp; AB152 &amp; "'!A4"),
   MATCH(B152, INDIRECT("'" &amp; AB152 &amp; "'!C5:C1000"), 0),
   MATCH("合計", INDIRECT("'" &amp; AB152 &amp; "'!4:4"), 0) - 1
))</f>
        <v>0</v>
      </c>
    </row>
    <row r="153" spans="1:30">
      <c r="A153" s="40">
        <f>元データ!P150</f>
        <v>94</v>
      </c>
      <c r="B153" s="27">
        <f t="shared" si="8"/>
        <v>149</v>
      </c>
      <c r="C153" s="27" t="str">
        <f>DBCS(元データ!A150)</f>
        <v>エリスロシン錠２００ｍｇ</v>
      </c>
      <c r="D153" s="53" t="str">
        <f>元データ!B150</f>
        <v>メディセオ</v>
      </c>
      <c r="E153" s="27" t="str">
        <f>DBCS(元データ!C150)</f>
        <v>ＰＴＰ</v>
      </c>
      <c r="F153" s="27" t="str">
        <f>DBCS(元データ!D150)</f>
        <v>１００Ｔ</v>
      </c>
      <c r="G153" s="27" t="str">
        <f>元データ!E150</f>
        <v>ヴィアトリス</v>
      </c>
      <c r="H153" s="27">
        <f>元データ!F150</f>
        <v>8.6999999999999993</v>
      </c>
      <c r="I153" s="27">
        <f>元データ!G150</f>
        <v>870</v>
      </c>
      <c r="J153" s="27">
        <f>元データ!H150</f>
        <v>100.00000000000001</v>
      </c>
      <c r="K153" s="27" t="str">
        <f>元データ!I150</f>
        <v>錠</v>
      </c>
      <c r="L153" s="27">
        <f>元データ!J150</f>
        <v>775</v>
      </c>
      <c r="M153" s="27">
        <f>元データ!K150</f>
        <v>7.7499999999999991</v>
      </c>
      <c r="N153" s="53" t="str">
        <f ca="1">IF(OFFSET(マスタ非採用削除!A$4,統合マスタ!$A153,0)="","",OFFSET(マスタ非採用削除!A$4,統合マスタ!$A153,0))</f>
        <v>ｴﾘｽ003</v>
      </c>
      <c r="O153" s="53" t="str">
        <f ca="1">IF(OFFSET(マスタ非採用削除!B$4,統合マスタ!$A153,0)="","",OFFSET(マスタ非採用削除!B$4,統合マスタ!$A153,0))</f>
        <v>ｴﾘｽ003</v>
      </c>
      <c r="P153" s="27" t="str">
        <f ca="1">IF(OFFSET(マスタ非採用削除!C$4,統合マスタ!$A153,0)="","",OFFSET(マスタ非採用削除!C$4,統合マスタ!$A153,0))</f>
        <v>エリスロシン錠２００ｍｇ</v>
      </c>
      <c r="Q153" s="53" t="str">
        <f ca="1">IF(OFFSET(マスタ非採用削除!D$4,統合マスタ!$A153,0)="","",OFFSET(マスタ非採用削除!D$4,統合マスタ!$A153,0))</f>
        <v/>
      </c>
      <c r="R153" s="27">
        <f ca="1">IF(OR(A153="非採用",A153="処置薬",A153="非採用特別"),0,IF(OFFSET(マスタ非採用削除!E$4,統合マスタ!$A153,0)="","",OFFSET(マスタ非採用削除!E$4,統合マスタ!$A153,0)))</f>
        <v>2</v>
      </c>
      <c r="S153" s="53" t="str">
        <f ca="1">IF(OFFSET(マスタ非採用削除!F$4,統合マスタ!$A153,0)="","",OFFSET(マスタ非採用削除!F$4,統合マスタ!$A153,0))</f>
        <v/>
      </c>
      <c r="T153" s="27">
        <f ca="1">IF(OFFSET(マスタ非採用削除!G$4,統合マスタ!$A153,0)="","",OFFSET(マスタ非採用削除!G$4,統合マスタ!$A153,0))</f>
        <v>8.6999999999999993</v>
      </c>
      <c r="U153" s="53" t="str">
        <f ca="1">IF(OFFSET(マスタ非採用削除!H$4,統合マスタ!$A153,0)="","",OFFSET(マスタ非採用削除!H$4,統合マスタ!$A153,0))</f>
        <v>ｴﾘｽﾛｼﾝｼﾞﾖｳ200MG</v>
      </c>
      <c r="V153" s="27">
        <f ca="1">IF(OFFSET(マスタ非採用削除!I$4,統合マスタ!$A153,0)="","",OFFSET(マスタ非採用削除!I$4,統合マスタ!$A153,0))</f>
        <v>1</v>
      </c>
      <c r="W153" s="27" t="str">
        <f ca="1">IF(OFFSET(マスタ非採用削除!J$4,統合マスタ!$A153,0)="","",OFFSET(マスタ非採用削除!J$4,統合マスタ!$A153,0))</f>
        <v>錠剤</v>
      </c>
      <c r="X153" s="27">
        <f ca="1">IF(OFFSET(マスタ非採用削除!K$4,統合マスタ!$A153,0)="","",OFFSET(マスタ非採用削除!K$4,統合マスタ!$A153,0))</f>
        <v>0</v>
      </c>
      <c r="Y153" s="53" t="str">
        <f ca="1">IF(OFFSET(マスタ非採用削除!L$4,統合マスタ!$A153,0)="","",OFFSET(マスタ非採用削除!L$4,統合マスタ!$A153,0))</f>
        <v/>
      </c>
      <c r="Z153" s="27">
        <f ca="1">IF(OFFSET(マスタ非採用削除!M$4,統合マスタ!$A153,0)="","",OFFSET(マスタ非採用削除!M$4,統合マスタ!$A153,0))</f>
        <v>15</v>
      </c>
      <c r="AA153" s="27" t="str">
        <f t="shared" si="6"/>
        <v/>
      </c>
      <c r="AB153" s="27" t="str">
        <f ca="1">IF(A153="非採用特別","非採用特別",IF(R153=2,"臨時",
IF(COUNTIF(分類!$H$8:$H$15, 統合マスタ!V153)&gt;0, 分類!$G$7,
IF(COUNTIF(分類!$K$8:$K$15, 統合マスタ!V153)&gt;0, 分類!$J$7,
IF(COUNTIF(分類!$N$8:$N$15, 統合マスタ!V153)&gt;0, 分類!$M$7,
IF(COUNTIF(分類!$Q$8:$Q$15, 統合マスタ!V153)&gt;0, 分類!$P$7,
"無し"))))))</f>
        <v>臨時</v>
      </c>
      <c r="AC153" s="27">
        <f t="shared" ca="1" si="7"/>
        <v>149</v>
      </c>
      <c r="AD153" s="27" cm="1">
        <f t="array" aca="1" ref="AD153" ca="1">IF(A153="非採用","非採用",OFFSET(
   INDIRECT("'" &amp; AB153 &amp; "'!A4"),
   MATCH(B153, INDIRECT("'" &amp; AB153 &amp; "'!C5:C1000"), 0),
   MATCH("合計", INDIRECT("'" &amp; AB153 &amp; "'!4:4"), 0) - 1
))</f>
        <v>0</v>
      </c>
    </row>
    <row r="154" spans="1:30">
      <c r="A154" s="40" t="str">
        <f>元データ!P151</f>
        <v>非採用</v>
      </c>
      <c r="B154" s="27">
        <f t="shared" si="8"/>
        <v>150</v>
      </c>
      <c r="C154" s="27" t="str">
        <f>DBCS(元データ!A151)</f>
        <v>エンテカビルＯＤ錠０．５ｍｇ「サワイ」</v>
      </c>
      <c r="D154" s="53" t="str">
        <f>元データ!B151</f>
        <v/>
      </c>
      <c r="E154" s="27" t="str">
        <f>DBCS(元データ!C151)</f>
        <v>ＰＴＰ</v>
      </c>
      <c r="F154" s="27" t="str">
        <f>DBCS(元データ!D151)</f>
        <v>７０Ｔ</v>
      </c>
      <c r="G154" s="27" t="str">
        <f>元データ!E151</f>
        <v>沢井製薬</v>
      </c>
      <c r="H154" s="27">
        <f>元データ!F151</f>
        <v>71.5</v>
      </c>
      <c r="I154" s="27">
        <f>元データ!G151</f>
        <v>5005</v>
      </c>
      <c r="J154" s="27">
        <f>元データ!H151</f>
        <v>70</v>
      </c>
      <c r="K154" s="27" t="str">
        <f>元データ!I151</f>
        <v>錠</v>
      </c>
      <c r="L154" s="27">
        <f>元データ!J151</f>
        <v>4450</v>
      </c>
      <c r="M154" s="27">
        <f>元データ!K151</f>
        <v>63.571428571428569</v>
      </c>
      <c r="N154" s="53" t="e">
        <f ca="1">IF(OFFSET(マスタ非採用削除!A$4,統合マスタ!$A154,0)="","",OFFSET(マスタ非採用削除!A$4,統合マスタ!$A154,0))</f>
        <v>#VALUE!</v>
      </c>
      <c r="O154" s="53" t="e">
        <f ca="1">IF(OFFSET(マスタ非採用削除!B$4,統合マスタ!$A154,0)="","",OFFSET(マスタ非採用削除!B$4,統合マスタ!$A154,0))</f>
        <v>#VALUE!</v>
      </c>
      <c r="P154" s="27" t="e">
        <f ca="1">IF(OFFSET(マスタ非採用削除!C$4,統合マスタ!$A154,0)="","",OFFSET(マスタ非採用削除!C$4,統合マスタ!$A154,0))</f>
        <v>#VALUE!</v>
      </c>
      <c r="Q154" s="53" t="e">
        <f ca="1">IF(OFFSET(マスタ非採用削除!D$4,統合マスタ!$A154,0)="","",OFFSET(マスタ非採用削除!D$4,統合マスタ!$A154,0))</f>
        <v>#VALUE!</v>
      </c>
      <c r="R154" s="27">
        <f ca="1">IF(OR(A154="非採用",A154="処置薬",A154="非採用特別"),0,IF(OFFSET(マスタ非採用削除!E$4,統合マスタ!$A154,0)="","",OFFSET(マスタ非採用削除!E$4,統合マスタ!$A154,0)))</f>
        <v>0</v>
      </c>
      <c r="S154" s="53" t="e">
        <f ca="1">IF(OFFSET(マスタ非採用削除!F$4,統合マスタ!$A154,0)="","",OFFSET(マスタ非採用削除!F$4,統合マスタ!$A154,0))</f>
        <v>#VALUE!</v>
      </c>
      <c r="T154" s="27" t="e">
        <f ca="1">IF(OFFSET(マスタ非採用削除!G$4,統合マスタ!$A154,0)="","",OFFSET(マスタ非採用削除!G$4,統合マスタ!$A154,0))</f>
        <v>#VALUE!</v>
      </c>
      <c r="U154" s="53" t="e">
        <f ca="1">IF(OFFSET(マスタ非採用削除!H$4,統合マスタ!$A154,0)="","",OFFSET(マスタ非採用削除!H$4,統合マスタ!$A154,0))</f>
        <v>#VALUE!</v>
      </c>
      <c r="V154" s="27" t="e">
        <f ca="1">IF(OFFSET(マスタ非採用削除!I$4,統合マスタ!$A154,0)="","",OFFSET(マスタ非採用削除!I$4,統合マスタ!$A154,0))</f>
        <v>#VALUE!</v>
      </c>
      <c r="W154" s="27" t="e">
        <f ca="1">IF(OFFSET(マスタ非採用削除!J$4,統合マスタ!$A154,0)="","",OFFSET(マスタ非採用削除!J$4,統合マスタ!$A154,0))</f>
        <v>#VALUE!</v>
      </c>
      <c r="X154" s="27" t="e">
        <f ca="1">IF(OFFSET(マスタ非採用削除!K$4,統合マスタ!$A154,0)="","",OFFSET(マスタ非採用削除!K$4,統合マスタ!$A154,0))</f>
        <v>#VALUE!</v>
      </c>
      <c r="Y154" s="53" t="e">
        <f ca="1">IF(OFFSET(マスタ非採用削除!L$4,統合マスタ!$A154,0)="","",OFFSET(マスタ非採用削除!L$4,統合マスタ!$A154,0))</f>
        <v>#VALUE!</v>
      </c>
      <c r="Z154" s="27" t="e">
        <f ca="1">IF(OFFSET(マスタ非採用削除!M$4,統合マスタ!$A154,0)="","",OFFSET(マスタ非採用削除!M$4,統合マスタ!$A154,0))</f>
        <v>#VALUE!</v>
      </c>
      <c r="AA154" s="27" t="str">
        <f t="shared" si="6"/>
        <v>非採用</v>
      </c>
      <c r="AB154" s="27" t="str">
        <f ca="1">IF(A154="非採用特別","非採用特別",IF(R154=2,"臨時",
IF(COUNTIF(分類!$H$8:$H$15, 統合マスタ!V154)&gt;0, 分類!$G$7,
IF(COUNTIF(分類!$K$8:$K$15, 統合マスタ!V154)&gt;0, 分類!$J$7,
IF(COUNTIF(分類!$N$8:$N$15, 統合マスタ!V154)&gt;0, 分類!$M$7,
IF(COUNTIF(分類!$Q$8:$Q$15, 統合マスタ!V154)&gt;0, 分類!$P$7,
"無し"))))))</f>
        <v>無し</v>
      </c>
      <c r="AC154" s="27" t="e">
        <f t="shared" ca="1" si="7"/>
        <v>#VALUE!</v>
      </c>
      <c r="AD154" s="27" t="str" cm="1">
        <f t="array" aca="1" ref="AD154" ca="1">IF(A154="非採用","非採用",OFFSET(
   INDIRECT("'" &amp; AB154 &amp; "'!A4"),
   MATCH(B154, INDIRECT("'" &amp; AB154 &amp; "'!C5:C1000"), 0),
   MATCH("合計", INDIRECT("'" &amp; AB154 &amp; "'!4:4"), 0) - 1
))</f>
        <v>非採用</v>
      </c>
    </row>
    <row r="155" spans="1:30">
      <c r="A155" s="40">
        <f>元データ!P152</f>
        <v>99</v>
      </c>
      <c r="B155" s="27">
        <f t="shared" si="8"/>
        <v>151</v>
      </c>
      <c r="C155" s="27" t="str">
        <f>DBCS(元データ!A152)</f>
        <v>エンレスト錠１００ｍｇ</v>
      </c>
      <c r="D155" s="53" t="str">
        <f>元データ!B152</f>
        <v>メディセオ</v>
      </c>
      <c r="E155" s="27" t="str">
        <f>DBCS(元データ!C152)</f>
        <v>ＰＴＰ</v>
      </c>
      <c r="F155" s="27" t="str">
        <f>DBCS(元データ!D152)</f>
        <v>１００Ｔ</v>
      </c>
      <c r="G155" s="27" t="str">
        <f>元データ!E152</f>
        <v>ノバルティス</v>
      </c>
      <c r="H155" s="27">
        <f>元データ!F152</f>
        <v>106.9</v>
      </c>
      <c r="I155" s="27">
        <f>元データ!G152</f>
        <v>10690</v>
      </c>
      <c r="J155" s="27">
        <f>元データ!H152</f>
        <v>100</v>
      </c>
      <c r="K155" s="27" t="str">
        <f>元データ!I152</f>
        <v>錠</v>
      </c>
      <c r="L155" s="27">
        <f>元データ!J152</f>
        <v>9439</v>
      </c>
      <c r="M155" s="27">
        <f>元データ!K152</f>
        <v>94.39</v>
      </c>
      <c r="N155" s="53" t="str">
        <f ca="1">IF(OFFSET(マスタ非採用削除!A$4,統合マスタ!$A155,0)="","",OFFSET(マスタ非採用削除!A$4,統合マスタ!$A155,0))</f>
        <v>ｴﾝﾚ001</v>
      </c>
      <c r="O155" s="53" t="str">
        <f ca="1">IF(OFFSET(マスタ非採用削除!B$4,統合マスタ!$A155,0)="","",OFFSET(マスタ非採用削除!B$4,統合マスタ!$A155,0))</f>
        <v>ｴﾝﾚ001</v>
      </c>
      <c r="P155" s="27" t="str">
        <f ca="1">IF(OFFSET(マスタ非採用削除!C$4,統合マスタ!$A155,0)="","",OFFSET(マスタ非採用削除!C$4,統合マスタ!$A155,0))</f>
        <v>エンレスト錠１００ｍｇ</v>
      </c>
      <c r="Q155" s="53" t="str">
        <f ca="1">IF(OFFSET(マスタ非採用削除!D$4,統合マスタ!$A155,0)="","",OFFSET(マスタ非採用削除!D$4,統合マスタ!$A155,0))</f>
        <v>ｴﾝﾚ</v>
      </c>
      <c r="R155" s="27">
        <f ca="1">IF(OR(A155="非採用",A155="処置薬",A155="非採用特別"),0,IF(OFFSET(マスタ非採用削除!E$4,統合マスタ!$A155,0)="","",OFFSET(マスタ非採用削除!E$4,統合マスタ!$A155,0)))</f>
        <v>2</v>
      </c>
      <c r="S155" s="53" t="str">
        <f ca="1">IF(OFFSET(マスタ非採用削除!F$4,統合マスタ!$A155,0)="","",OFFSET(マスタ非採用削除!F$4,統合マスタ!$A155,0))</f>
        <v/>
      </c>
      <c r="T155" s="27">
        <f ca="1">IF(OFFSET(マスタ非採用削除!G$4,統合マスタ!$A155,0)="","",OFFSET(マスタ非採用削除!G$4,統合マスタ!$A155,0))</f>
        <v>106.9</v>
      </c>
      <c r="U155" s="53" t="str">
        <f ca="1">IF(OFFSET(マスタ非採用削除!H$4,統合マスタ!$A155,0)="","",OFFSET(マスタ非採用削除!H$4,統合マスタ!$A155,0))</f>
        <v>ｴﾝﾚｽﾄｼﾞｮｳ100mg</v>
      </c>
      <c r="V155" s="27">
        <f ca="1">IF(OFFSET(マスタ非採用削除!I$4,統合マスタ!$A155,0)="","",OFFSET(マスタ非採用削除!I$4,統合マスタ!$A155,0))</f>
        <v>1</v>
      </c>
      <c r="W155" s="27" t="str">
        <f ca="1">IF(OFFSET(マスタ非採用削除!J$4,統合マスタ!$A155,0)="","",OFFSET(マスタ非採用削除!J$4,統合マスタ!$A155,0))</f>
        <v>錠剤</v>
      </c>
      <c r="X155" s="27">
        <f ca="1">IF(OFFSET(マスタ非採用削除!K$4,統合マスタ!$A155,0)="","",OFFSET(マスタ非採用削除!K$4,統合マスタ!$A155,0))</f>
        <v>0</v>
      </c>
      <c r="Y155" s="53" t="str">
        <f ca="1">IF(OFFSET(マスタ非採用削除!L$4,統合マスタ!$A155,0)="","",OFFSET(マスタ非採用削除!L$4,統合マスタ!$A155,0))</f>
        <v/>
      </c>
      <c r="Z155" s="27">
        <f ca="1">IF(OFFSET(マスタ非採用削除!M$4,統合マスタ!$A155,0)="","",OFFSET(マスタ非採用削除!M$4,統合マスタ!$A155,0))</f>
        <v>3</v>
      </c>
      <c r="AA155" s="27" t="str">
        <f t="shared" si="6"/>
        <v/>
      </c>
      <c r="AB155" s="27" t="str">
        <f ca="1">IF(A155="非採用特別","非採用特別",IF(R155=2,"臨時",
IF(COUNTIF(分類!$H$8:$H$15, 統合マスタ!V155)&gt;0, 分類!$G$7,
IF(COUNTIF(分類!$K$8:$K$15, 統合マスタ!V155)&gt;0, 分類!$J$7,
IF(COUNTIF(分類!$N$8:$N$15, 統合マスタ!V155)&gt;0, 分類!$M$7,
IF(COUNTIF(分類!$Q$8:$Q$15, 統合マスタ!V155)&gt;0, 分類!$P$7,
"無し"))))))</f>
        <v>臨時</v>
      </c>
      <c r="AC155" s="27">
        <f t="shared" ca="1" si="7"/>
        <v>151</v>
      </c>
      <c r="AD155" s="27" cm="1">
        <f t="array" aca="1" ref="AD155" ca="1">IF(A155="非採用","非採用",OFFSET(
   INDIRECT("'" &amp; AB155 &amp; "'!A4"),
   MATCH(B155, INDIRECT("'" &amp; AB155 &amp; "'!C5:C1000"), 0),
   MATCH("合計", INDIRECT("'" &amp; AB155 &amp; "'!4:4"), 0) - 1
))</f>
        <v>0</v>
      </c>
    </row>
    <row r="156" spans="1:30">
      <c r="A156" s="40">
        <f>元データ!P153</f>
        <v>100</v>
      </c>
      <c r="B156" s="27">
        <f t="shared" si="8"/>
        <v>152</v>
      </c>
      <c r="C156" s="27" t="str">
        <f>DBCS(元データ!A153)</f>
        <v>オイラックスクリーム１０％</v>
      </c>
      <c r="D156" s="53" t="str">
        <f>元データ!B153</f>
        <v>メディセオ</v>
      </c>
      <c r="E156" s="27" t="str">
        <f>DBCS(元データ!C153)</f>
        <v/>
      </c>
      <c r="F156" s="27" t="str">
        <f>DBCS(元データ!D153)</f>
        <v>１０ｇＸ１０</v>
      </c>
      <c r="G156" s="27" t="str">
        <f>元データ!E153</f>
        <v>日新製薬</v>
      </c>
      <c r="H156" s="27">
        <f>元データ!F153</f>
        <v>58.1</v>
      </c>
      <c r="I156" s="27">
        <f>元データ!G153</f>
        <v>581</v>
      </c>
      <c r="J156" s="27">
        <f>元データ!H153</f>
        <v>10</v>
      </c>
      <c r="K156" s="27" t="str">
        <f>元データ!I153</f>
        <v>10ｇ</v>
      </c>
      <c r="L156" s="27">
        <f>元データ!J153</f>
        <v>708</v>
      </c>
      <c r="M156" s="27">
        <f>元データ!K153</f>
        <v>70.8</v>
      </c>
      <c r="N156" s="53" t="str">
        <f ca="1">IF(OFFSET(マスタ非採用削除!A$4,統合マスタ!$A156,0)="","",OFFSET(マスタ非採用削除!A$4,統合マスタ!$A156,0))</f>
        <v>ｵｲﾗ001</v>
      </c>
      <c r="O156" s="53" t="str">
        <f ca="1">IF(OFFSET(マスタ非採用削除!B$4,統合マスタ!$A156,0)="","",OFFSET(マスタ非採用削除!B$4,統合マスタ!$A156,0))</f>
        <v>ｵｲﾗ001</v>
      </c>
      <c r="P156" s="27" t="str">
        <f ca="1">IF(OFFSET(マスタ非採用削除!C$4,統合マスタ!$A156,0)="","",OFFSET(マスタ非採用削除!C$4,統合マスタ!$A156,0))</f>
        <v>オイラックスクリーム１０％</v>
      </c>
      <c r="Q156" s="53" t="str">
        <f ca="1">IF(OFFSET(マスタ非採用削除!D$4,統合マスタ!$A156,0)="","",OFFSET(マスタ非採用削除!D$4,統合マスタ!$A156,0))</f>
        <v>ｵｲﾗｯｸ</v>
      </c>
      <c r="R156" s="27">
        <f ca="1">IF(OR(A156="非採用",A156="処置薬",A156="非採用特別"),0,IF(OFFSET(マスタ非採用削除!E$4,統合マスタ!$A156,0)="","",OFFSET(マスタ非採用削除!E$4,統合マスタ!$A156,0)))</f>
        <v>1</v>
      </c>
      <c r="S156" s="53" t="str">
        <f ca="1">IF(OFFSET(マスタ非採用削除!F$4,統合マスタ!$A156,0)="","",OFFSET(マスタ非採用削除!F$4,統合マスタ!$A156,0))</f>
        <v/>
      </c>
      <c r="T156" s="27">
        <f ca="1">IF(OFFSET(マスタ非採用削除!G$4,統合マスタ!$A156,0)="","",OFFSET(マスタ非採用削除!G$4,統合マスタ!$A156,0))</f>
        <v>5.81</v>
      </c>
      <c r="U156" s="53" t="str">
        <f ca="1">IF(OFFSET(マスタ非採用削除!H$4,統合マスタ!$A156,0)="","",OFFSET(マスタ非採用削除!H$4,統合マスタ!$A156,0))</f>
        <v>ｵｲﾗｯｸｽｸﾘｰﾑ10%</v>
      </c>
      <c r="V156" s="27">
        <f ca="1">IF(OFFSET(マスタ非採用削除!I$4,統合マスタ!$A156,0)="","",OFFSET(マスタ非採用削除!I$4,統合マスタ!$A156,0))</f>
        <v>15</v>
      </c>
      <c r="W156" s="27" t="str">
        <f ca="1">IF(OFFSET(マスタ非採用削除!J$4,統合マスタ!$A156,0)="","",OFFSET(マスタ非採用削除!J$4,統合マスタ!$A156,0))</f>
        <v>クリーム</v>
      </c>
      <c r="X156" s="27">
        <f ca="1">IF(OFFSET(マスタ非採用削除!K$4,統合マスタ!$A156,0)="","",OFFSET(マスタ非採用削除!K$4,統合マスタ!$A156,0))</f>
        <v>0</v>
      </c>
      <c r="Y156" s="53" t="str">
        <f ca="1">IF(OFFSET(マスタ非採用削除!L$4,統合マスタ!$A156,0)="","",OFFSET(マスタ非採用削除!L$4,統合マスタ!$A156,0))</f>
        <v/>
      </c>
      <c r="Z156" s="27">
        <f ca="1">IF(OFFSET(マスタ非採用削除!M$4,統合マスタ!$A156,0)="","",OFFSET(マスタ非採用削除!M$4,統合マスタ!$A156,0))</f>
        <v>3</v>
      </c>
      <c r="AA156" s="27" t="str">
        <f t="shared" si="6"/>
        <v/>
      </c>
      <c r="AB156" s="27" t="str">
        <f ca="1">IF(A156="非採用特別","非採用特別",IF(R156=2,"臨時",
IF(COUNTIF(分類!$H$8:$H$15, 統合マスタ!V156)&gt;0, 分類!$G$7,
IF(COUNTIF(分類!$K$8:$K$15, 統合マスタ!V156)&gt;0, 分類!$J$7,
IF(COUNTIF(分類!$N$8:$N$15, 統合マスタ!V156)&gt;0, 分類!$M$7,
IF(COUNTIF(分類!$Q$8:$Q$15, 統合マスタ!V156)&gt;0, 分類!$P$7,
"無し"))))))</f>
        <v>外用</v>
      </c>
      <c r="AC156" s="27">
        <f t="shared" ca="1" si="7"/>
        <v>152</v>
      </c>
      <c r="AD156" s="27" cm="1">
        <f t="array" aca="1" ref="AD156" ca="1">IF(A156="非採用","非採用",OFFSET(
   INDIRECT("'" &amp; AB156 &amp; "'!A4"),
   MATCH(B156, INDIRECT("'" &amp; AB156 &amp; "'!C5:C1000"), 0),
   MATCH("合計", INDIRECT("'" &amp; AB156 &amp; "'!4:4"), 0) - 1
))</f>
        <v>0</v>
      </c>
    </row>
    <row r="157" spans="1:30">
      <c r="A157" s="40">
        <f>元データ!P154</f>
        <v>102</v>
      </c>
      <c r="B157" s="27">
        <f t="shared" si="8"/>
        <v>153</v>
      </c>
      <c r="C157" s="27" t="str">
        <f>DBCS(元データ!A154)</f>
        <v>オーグメンチン配合錠２５０ＲＳ（３７５ｍｇ）</v>
      </c>
      <c r="D157" s="53" t="str">
        <f>元データ!B154</f>
        <v/>
      </c>
      <c r="E157" s="27" t="str">
        <f>DBCS(元データ!C154)</f>
        <v>ＰＴＰ</v>
      </c>
      <c r="F157" s="27" t="str">
        <f>DBCS(元データ!D154)</f>
        <v>３０Ｔ</v>
      </c>
      <c r="G157" s="27" t="str">
        <f>元データ!E154</f>
        <v>ＧＳＫ</v>
      </c>
      <c r="H157" s="27">
        <f>元データ!F154</f>
        <v>45.7</v>
      </c>
      <c r="I157" s="27">
        <f>元データ!G154</f>
        <v>1371</v>
      </c>
      <c r="J157" s="27">
        <f>元データ!H154</f>
        <v>29.999999999999996</v>
      </c>
      <c r="K157" s="27" t="str">
        <f>元データ!I154</f>
        <v>錠</v>
      </c>
      <c r="L157" s="27">
        <f>元データ!J154</f>
        <v>1221</v>
      </c>
      <c r="M157" s="27">
        <f>元データ!K154</f>
        <v>40.700000000000003</v>
      </c>
      <c r="N157" s="53" t="str">
        <f ca="1">IF(OFFSET(マスタ非採用削除!A$4,統合マスタ!$A157,0)="","",OFFSET(マスタ非採用削除!A$4,統合マスタ!$A157,0))</f>
        <v>ｵｸﾒ001</v>
      </c>
      <c r="O157" s="53" t="str">
        <f ca="1">IF(OFFSET(マスタ非採用削除!B$4,統合マスタ!$A157,0)="","",OFFSET(マスタ非採用削除!B$4,統合マスタ!$A157,0))</f>
        <v>ｵｸﾒ001</v>
      </c>
      <c r="P157" s="27" t="str">
        <f ca="1">IF(OFFSET(マスタ非採用削除!C$4,統合マスタ!$A157,0)="","",OFFSET(マスタ非採用削除!C$4,統合マスタ!$A157,0))</f>
        <v>オーグメンチン配合錠２５０ＲＳ</v>
      </c>
      <c r="Q157" s="53" t="str">
        <f ca="1">IF(OFFSET(マスタ非採用削除!D$4,統合マスタ!$A157,0)="","",OFFSET(マスタ非採用削除!D$4,統合マスタ!$A157,0))</f>
        <v>ｵｰｸﾞ</v>
      </c>
      <c r="R157" s="27">
        <f ca="1">IF(OR(A157="非採用",A157="処置薬",A157="非採用特別"),0,IF(OFFSET(マスタ非採用削除!E$4,統合マスタ!$A157,0)="","",OFFSET(マスタ非採用削除!E$4,統合マスタ!$A157,0)))</f>
        <v>2</v>
      </c>
      <c r="S157" s="53" t="str">
        <f ca="1">IF(OFFSET(マスタ非採用削除!F$4,統合マスタ!$A157,0)="","",OFFSET(マスタ非採用削除!F$4,統合マスタ!$A157,0))</f>
        <v/>
      </c>
      <c r="T157" s="27">
        <f ca="1">IF(OFFSET(マスタ非採用削除!G$4,統合マスタ!$A157,0)="","",OFFSET(マスタ非採用削除!G$4,統合マスタ!$A157,0))</f>
        <v>45.7</v>
      </c>
      <c r="U157" s="53" t="str">
        <f ca="1">IF(OFFSET(マスタ非採用削除!H$4,統合マスタ!$A157,0)="","",OFFSET(マスタ非採用削除!H$4,統合マスタ!$A157,0))</f>
        <v>ｵｰｸﾞﾒﾝﾁﾝﾊｲｺﾞｳｼﾞｮｳ250RS</v>
      </c>
      <c r="V157" s="27">
        <f ca="1">IF(OFFSET(マスタ非採用削除!I$4,統合マスタ!$A157,0)="","",OFFSET(マスタ非採用削除!I$4,統合マスタ!$A157,0))</f>
        <v>1</v>
      </c>
      <c r="W157" s="27" t="str">
        <f ca="1">IF(OFFSET(マスタ非採用削除!J$4,統合マスタ!$A157,0)="","",OFFSET(マスタ非採用削除!J$4,統合マスタ!$A157,0))</f>
        <v>錠剤</v>
      </c>
      <c r="X157" s="27">
        <f ca="1">IF(OFFSET(マスタ非採用削除!K$4,統合マスタ!$A157,0)="","",OFFSET(マスタ非採用削除!K$4,統合マスタ!$A157,0))</f>
        <v>0</v>
      </c>
      <c r="Y157" s="53" t="str">
        <f ca="1">IF(OFFSET(マスタ非採用削除!L$4,統合マスタ!$A157,0)="","",OFFSET(マスタ非採用削除!L$4,統合マスタ!$A157,0))</f>
        <v/>
      </c>
      <c r="Z157" s="27">
        <f ca="1">IF(OFFSET(マスタ非採用削除!M$4,統合マスタ!$A157,0)="","",OFFSET(マスタ非採用削除!M$4,統合マスタ!$A157,0))</f>
        <v>15</v>
      </c>
      <c r="AA157" s="27" t="str">
        <f t="shared" si="6"/>
        <v/>
      </c>
      <c r="AB157" s="27" t="str">
        <f ca="1">IF(A157="非採用特別","非採用特別",IF(R157=2,"臨時",
IF(COUNTIF(分類!$H$8:$H$15, 統合マスタ!V157)&gt;0, 分類!$G$7,
IF(COUNTIF(分類!$K$8:$K$15, 統合マスタ!V157)&gt;0, 分類!$J$7,
IF(COUNTIF(分類!$N$8:$N$15, 統合マスタ!V157)&gt;0, 分類!$M$7,
IF(COUNTIF(分類!$Q$8:$Q$15, 統合マスタ!V157)&gt;0, 分類!$P$7,
"無し"))))))</f>
        <v>臨時</v>
      </c>
      <c r="AC157" s="27">
        <f t="shared" ca="1" si="7"/>
        <v>153</v>
      </c>
      <c r="AD157" s="27" cm="1">
        <f t="array" aca="1" ref="AD157" ca="1">IF(A157="非採用","非採用",OFFSET(
   INDIRECT("'" &amp; AB157 &amp; "'!A4"),
   MATCH(B157, INDIRECT("'" &amp; AB157 &amp; "'!C5:C1000"), 0),
   MATCH("合計", INDIRECT("'" &amp; AB157 &amp; "'!4:4"), 0) - 1
))</f>
        <v>0</v>
      </c>
    </row>
    <row r="158" spans="1:30">
      <c r="A158" s="40">
        <f>元データ!P155</f>
        <v>101</v>
      </c>
      <c r="B158" s="27">
        <f t="shared" si="8"/>
        <v>154</v>
      </c>
      <c r="C158" s="27" t="str">
        <f>DBCS(元データ!A155)</f>
        <v>オキサロール軟膏２５μｇ／ｇ０．００２５％</v>
      </c>
      <c r="D158" s="53" t="str">
        <f>元データ!B155</f>
        <v>アルフレッサ</v>
      </c>
      <c r="E158" s="27" t="str">
        <f>DBCS(元データ!C155)</f>
        <v/>
      </c>
      <c r="F158" s="27" t="str">
        <f>DBCS(元データ!D155)</f>
        <v>１０ＧＸ１０</v>
      </c>
      <c r="G158" s="27" t="str">
        <f>元データ!E155</f>
        <v>マルホ</v>
      </c>
      <c r="H158" s="27">
        <f>元データ!F155</f>
        <v>50.2</v>
      </c>
      <c r="I158" s="27">
        <f>元データ!G155</f>
        <v>5020</v>
      </c>
      <c r="J158" s="27">
        <f>元データ!H155</f>
        <v>100</v>
      </c>
      <c r="K158" s="27" t="str">
        <f>元データ!I155</f>
        <v>ｇ</v>
      </c>
      <c r="L158" s="27">
        <f>元データ!J155</f>
        <v>4189</v>
      </c>
      <c r="M158" s="27">
        <f>元データ!K155</f>
        <v>41.89</v>
      </c>
      <c r="N158" s="53" t="str">
        <f ca="1">IF(OFFSET(マスタ非採用削除!A$4,統合マスタ!$A158,0)="","",OFFSET(マスタ非採用削除!A$4,統合マスタ!$A158,0))</f>
        <v>ｵｷｻ001</v>
      </c>
      <c r="O158" s="53" t="str">
        <f ca="1">IF(OFFSET(マスタ非採用削除!B$4,統合マスタ!$A158,0)="","",OFFSET(マスタ非採用削除!B$4,統合マスタ!$A158,0))</f>
        <v>ｵｷｻ001</v>
      </c>
      <c r="P158" s="27" t="str">
        <f ca="1">IF(OFFSET(マスタ非採用削除!C$4,統合マスタ!$A158,0)="","",OFFSET(マスタ非採用削除!C$4,統合マスタ!$A158,0))</f>
        <v>オキサロール軟膏２５μｇ／ｇ</v>
      </c>
      <c r="Q158" s="53" t="str">
        <f ca="1">IF(OFFSET(マスタ非採用削除!D$4,統合マスタ!$A158,0)="","",OFFSET(マスタ非採用削除!D$4,統合マスタ!$A158,0))</f>
        <v>ｵｷｻﾛｰﾙ</v>
      </c>
      <c r="R158" s="27">
        <f ca="1">IF(OR(A158="非採用",A158="処置薬",A158="非採用特別"),0,IF(OFFSET(マスタ非採用削除!E$4,統合マスタ!$A158,0)="","",OFFSET(マスタ非採用削除!E$4,統合マスタ!$A158,0)))</f>
        <v>1</v>
      </c>
      <c r="S158" s="53" t="str">
        <f ca="1">IF(OFFSET(マスタ非採用削除!F$4,統合マスタ!$A158,0)="","",OFFSET(マスタ非採用削除!F$4,統合マスタ!$A158,0))</f>
        <v/>
      </c>
      <c r="T158" s="27">
        <f ca="1">IF(OFFSET(マスタ非採用削除!G$4,統合マスタ!$A158,0)="","",OFFSET(マスタ非採用削除!G$4,統合マスタ!$A158,0))</f>
        <v>50.2</v>
      </c>
      <c r="U158" s="53" t="str">
        <f ca="1">IF(OFFSET(マスタ非採用削除!H$4,統合マスタ!$A158,0)="","",OFFSET(マスタ非採用削除!H$4,統合マスタ!$A158,0))</f>
        <v>ｵｷｻﾛｰﾙﾅﾝｺｳ25μg/g</v>
      </c>
      <c r="V158" s="27">
        <f ca="1">IF(OFFSET(マスタ非採用削除!I$4,統合マスタ!$A158,0)="","",OFFSET(マスタ非採用削除!I$4,統合マスタ!$A158,0))</f>
        <v>14</v>
      </c>
      <c r="W158" s="27" t="str">
        <f ca="1">IF(OFFSET(マスタ非採用削除!J$4,統合マスタ!$A158,0)="","",OFFSET(マスタ非採用削除!J$4,統合マスタ!$A158,0))</f>
        <v>軟膏</v>
      </c>
      <c r="X158" s="27">
        <f ca="1">IF(OFFSET(マスタ非採用削除!K$4,統合マスタ!$A158,0)="","",OFFSET(マスタ非採用削除!K$4,統合マスタ!$A158,0))</f>
        <v>2</v>
      </c>
      <c r="Y158" s="53" t="str">
        <f ca="1">IF(OFFSET(マスタ非採用削除!L$4,統合マスタ!$A158,0)="","",OFFSET(マスタ非採用削除!L$4,統合マスタ!$A158,0))</f>
        <v/>
      </c>
      <c r="Z158" s="27">
        <f ca="1">IF(OFFSET(マスタ非採用削除!M$4,統合マスタ!$A158,0)="","",OFFSET(マスタ非採用削除!M$4,統合マスタ!$A158,0))</f>
        <v>3</v>
      </c>
      <c r="AA158" s="27" t="str">
        <f t="shared" si="6"/>
        <v/>
      </c>
      <c r="AB158" s="27" t="str">
        <f ca="1">IF(A158="非採用特別","非採用特別",IF(R158=2,"臨時",
IF(COUNTIF(分類!$H$8:$H$15, 統合マスタ!V158)&gt;0, 分類!$G$7,
IF(COUNTIF(分類!$K$8:$K$15, 統合マスタ!V158)&gt;0, 分類!$J$7,
IF(COUNTIF(分類!$N$8:$N$15, 統合マスタ!V158)&gt;0, 分類!$M$7,
IF(COUNTIF(分類!$Q$8:$Q$15, 統合マスタ!V158)&gt;0, 分類!$P$7,
"無し"))))))</f>
        <v>外用</v>
      </c>
      <c r="AC158" s="27">
        <f t="shared" ca="1" si="7"/>
        <v>200154</v>
      </c>
      <c r="AD158" s="27" cm="1">
        <f t="array" aca="1" ref="AD158" ca="1">IF(A158="非採用","非採用",OFFSET(
   INDIRECT("'" &amp; AB158 &amp; "'!A4"),
   MATCH(B158, INDIRECT("'" &amp; AB158 &amp; "'!C5:C1000"), 0),
   MATCH("合計", INDIRECT("'" &amp; AB158 &amp; "'!4:4"), 0) - 1
))</f>
        <v>0</v>
      </c>
    </row>
    <row r="159" spans="1:30">
      <c r="A159" s="40">
        <f>元データ!P156</f>
        <v>103</v>
      </c>
      <c r="B159" s="27">
        <f t="shared" si="8"/>
        <v>155</v>
      </c>
      <c r="C159" s="27" t="str">
        <f>DBCS(元データ!A156)</f>
        <v>オセルタミビルカプセル７５ｍｇ「サワイ」</v>
      </c>
      <c r="D159" s="53" t="str">
        <f>元データ!B156</f>
        <v/>
      </c>
      <c r="E159" s="27" t="str">
        <f>DBCS(元データ!C156)</f>
        <v>ＰＴＰ</v>
      </c>
      <c r="F159" s="27" t="str">
        <f>DBCS(元データ!D156)</f>
        <v>１０Ｐ</v>
      </c>
      <c r="G159" s="27" t="str">
        <f>元データ!E156</f>
        <v>沢井製薬</v>
      </c>
      <c r="H159" s="27">
        <f>元データ!F156</f>
        <v>111.6</v>
      </c>
      <c r="I159" s="27">
        <f>元データ!G156</f>
        <v>1116</v>
      </c>
      <c r="J159" s="27">
        <f>元データ!H156</f>
        <v>10</v>
      </c>
      <c r="K159" s="27" t="str">
        <f>元データ!I156</f>
        <v>cap</v>
      </c>
      <c r="L159" s="27">
        <f>元データ!J156</f>
        <v>1007</v>
      </c>
      <c r="M159" s="27">
        <f>元データ!K156</f>
        <v>100.7</v>
      </c>
      <c r="N159" s="53" t="str">
        <f ca="1">IF(OFFSET(マスタ非採用削除!A$4,統合マスタ!$A159,0)="","",OFFSET(マスタ非採用削除!A$4,統合マスタ!$A159,0))</f>
        <v>ｵｾﾙ001</v>
      </c>
      <c r="O159" s="53" t="str">
        <f ca="1">IF(OFFSET(マスタ非採用削除!B$4,統合マスタ!$A159,0)="","",OFFSET(マスタ非採用削除!B$4,統合マスタ!$A159,0))</f>
        <v>ｵｾﾙ001</v>
      </c>
      <c r="P159" s="27" t="str">
        <f ca="1">IF(OFFSET(マスタ非採用削除!C$4,統合マスタ!$A159,0)="","",OFFSET(マスタ非採用削除!C$4,統合マスタ!$A159,0))</f>
        <v>オセルタミビルカプセル７５ｍｇ「サワイ」</v>
      </c>
      <c r="Q159" s="53" t="str">
        <f ca="1">IF(OFFSET(マスタ非採用削除!D$4,統合マスタ!$A159,0)="","",OFFSET(マスタ非採用削除!D$4,統合マスタ!$A159,0))</f>
        <v>ｵｾﾙ</v>
      </c>
      <c r="R159" s="27">
        <f ca="1">IF(OR(A159="非採用",A159="処置薬",A159="非採用特別"),0,IF(OFFSET(マスタ非採用削除!E$4,統合マスタ!$A159,0)="","",OFFSET(マスタ非採用削除!E$4,統合マスタ!$A159,0)))</f>
        <v>1</v>
      </c>
      <c r="S159" s="53" t="str">
        <f ca="1">IF(OFFSET(マスタ非採用削除!F$4,統合マスタ!$A159,0)="","",OFFSET(マスタ非採用削除!F$4,統合マスタ!$A159,0))</f>
        <v/>
      </c>
      <c r="T159" s="27">
        <f ca="1">IF(OFFSET(マスタ非採用削除!G$4,統合マスタ!$A159,0)="","",OFFSET(マスタ非採用削除!G$4,統合マスタ!$A159,0))</f>
        <v>111.6</v>
      </c>
      <c r="U159" s="53" t="str">
        <f ca="1">IF(OFFSET(マスタ非採用削除!H$4,統合マスタ!$A159,0)="","",OFFSET(マスタ非採用削除!H$4,統合マスタ!$A159,0))</f>
        <v>ｵｾﾙﾀﾐﾋﾞﾙｶﾌﾟｾﾙ75mg｢ｻﾜｲ｣</v>
      </c>
      <c r="V159" s="27">
        <f ca="1">IF(OFFSET(マスタ非採用削除!I$4,統合マスタ!$A159,0)="","",OFFSET(マスタ非採用削除!I$4,統合マスタ!$A159,0))</f>
        <v>2</v>
      </c>
      <c r="W159" s="27" t="str">
        <f ca="1">IF(OFFSET(マスタ非採用削除!J$4,統合マスタ!$A159,0)="","",OFFSET(マスタ非採用削除!J$4,統合マスタ!$A159,0))</f>
        <v>カプセル</v>
      </c>
      <c r="X159" s="27">
        <f ca="1">IF(OFFSET(マスタ非採用削除!K$4,統合マスタ!$A159,0)="","",OFFSET(マスタ非採用削除!K$4,統合マスタ!$A159,0))</f>
        <v>0</v>
      </c>
      <c r="Y159" s="53" t="str">
        <f ca="1">IF(OFFSET(マスタ非採用削除!L$4,統合マスタ!$A159,0)="","",OFFSET(マスタ非採用削除!L$4,統合マスタ!$A159,0))</f>
        <v/>
      </c>
      <c r="Z159" s="27">
        <f ca="1">IF(OFFSET(マスタ非採用削除!M$4,統合マスタ!$A159,0)="","",OFFSET(マスタ非採用削除!M$4,統合マスタ!$A159,0))</f>
        <v>6</v>
      </c>
      <c r="AA159" s="27" t="str">
        <f t="shared" si="6"/>
        <v/>
      </c>
      <c r="AB159" s="27" t="str">
        <f ca="1">IF(A159="非採用特別","非採用特別",IF(R159=2,"臨時",
IF(COUNTIF(分類!$H$8:$H$15, 統合マスタ!V159)&gt;0, 分類!$G$7,
IF(COUNTIF(分類!$K$8:$K$15, 統合マスタ!V159)&gt;0, 分類!$J$7,
IF(COUNTIF(分類!$N$8:$N$15, 統合マスタ!V159)&gt;0, 分類!$M$7,
IF(COUNTIF(分類!$Q$8:$Q$15, 統合マスタ!V159)&gt;0, 分類!$P$7,
"無し"))))))</f>
        <v>無し</v>
      </c>
      <c r="AC159" s="27">
        <f t="shared" ca="1" si="7"/>
        <v>155</v>
      </c>
      <c r="AD159" s="27" t="e" cm="1">
        <f t="array" aca="1" ref="AD159" ca="1">IF(A159="非採用","非採用",OFFSET(
   INDIRECT("'" &amp; AB159 &amp; "'!A4"),
   MATCH(B159, INDIRECT("'" &amp; AB159 &amp; "'!C5:C1000"), 0),
   MATCH("合計", INDIRECT("'" &amp; AB159 &amp; "'!4:4"), 0) - 1
))</f>
        <v>#REF!</v>
      </c>
    </row>
    <row r="160" spans="1:30">
      <c r="A160" s="40">
        <f>元データ!P157</f>
        <v>105</v>
      </c>
      <c r="B160" s="27">
        <f t="shared" si="8"/>
        <v>156</v>
      </c>
      <c r="C160" s="27" t="str">
        <f>DBCS(元データ!A157)</f>
        <v>オフロキサシン点眼液０．３％「ＪＧ」</v>
      </c>
      <c r="D160" s="53" t="str">
        <f>元データ!B157</f>
        <v>東邦</v>
      </c>
      <c r="E160" s="27" t="str">
        <f>DBCS(元データ!C157)</f>
        <v/>
      </c>
      <c r="F160" s="27" t="str">
        <f>DBCS(元データ!D157)</f>
        <v>５ｍｌｘ１０</v>
      </c>
      <c r="G160" s="27" t="str">
        <f>元データ!E157</f>
        <v>日本ジェネリック</v>
      </c>
      <c r="H160" s="27">
        <f>元データ!F157</f>
        <v>107.4</v>
      </c>
      <c r="I160" s="27">
        <f>元データ!G157</f>
        <v>5370</v>
      </c>
      <c r="J160" s="27">
        <f>元データ!H157</f>
        <v>50</v>
      </c>
      <c r="K160" s="27" t="str">
        <f>元データ!I157</f>
        <v>ｍｌ</v>
      </c>
      <c r="L160" s="27">
        <f>元データ!J157</f>
        <v>4881</v>
      </c>
      <c r="M160" s="27">
        <f>元データ!K157</f>
        <v>97.62</v>
      </c>
      <c r="N160" s="53" t="str">
        <f ca="1">IF(OFFSET(マスタ非採用削除!A$4,統合マスタ!$A160,0)="","",OFFSET(マスタ非採用削除!A$4,統合マスタ!$A160,0))</f>
        <v>ｵﾌﾛ001</v>
      </c>
      <c r="O160" s="53" t="str">
        <f ca="1">IF(OFFSET(マスタ非採用削除!B$4,統合マスタ!$A160,0)="","",OFFSET(マスタ非採用削除!B$4,統合マスタ!$A160,0))</f>
        <v>ｵﾌﾛ001</v>
      </c>
      <c r="P160" s="27" t="str">
        <f ca="1">IF(OFFSET(マスタ非採用削除!C$4,統合マスタ!$A160,0)="","",OFFSET(マスタ非採用削除!C$4,統合マスタ!$A160,0))</f>
        <v>オフロキサシン点眼液０．３％「ＪＧ」</v>
      </c>
      <c r="Q160" s="53" t="str">
        <f ca="1">IF(OFFSET(マスタ非採用削除!D$4,統合マスタ!$A160,0)="","",OFFSET(マスタ非採用削除!D$4,統合マスタ!$A160,0))</f>
        <v>ｵﾌﾛ</v>
      </c>
      <c r="R160" s="27">
        <f ca="1">IF(OR(A160="非採用",A160="処置薬",A160="非採用特別"),0,IF(OFFSET(マスタ非採用削除!E$4,統合マスタ!$A160,0)="","",OFFSET(マスタ非採用削除!E$4,統合マスタ!$A160,0)))</f>
        <v>1</v>
      </c>
      <c r="S160" s="53" t="str">
        <f ca="1">IF(OFFSET(マスタ非採用削除!F$4,統合マスタ!$A160,0)="","",OFFSET(マスタ非採用削除!F$4,統合マスタ!$A160,0))</f>
        <v/>
      </c>
      <c r="T160" s="27">
        <f ca="1">IF(OFFSET(マスタ非採用削除!G$4,統合マスタ!$A160,0)="","",OFFSET(マスタ非採用削除!G$4,統合マスタ!$A160,0))</f>
        <v>107.4</v>
      </c>
      <c r="U160" s="53" t="str">
        <f ca="1">IF(OFFSET(マスタ非採用削除!H$4,統合マスタ!$A160,0)="","",OFFSET(マスタ非採用削除!H$4,統合マスタ!$A160,0))</f>
        <v>ｵﾌﾛｷｻｼﾝﾃﾝｶﾞﾝｴｷ0.3%｢JG｣</v>
      </c>
      <c r="V160" s="27">
        <f ca="1">IF(OFFSET(マスタ非採用削除!I$4,統合マスタ!$A160,0)="","",OFFSET(マスタ非採用削除!I$4,統合マスタ!$A160,0))</f>
        <v>21</v>
      </c>
      <c r="W160" s="27" t="str">
        <f ca="1">IF(OFFSET(マスタ非採用削除!J$4,統合マスタ!$A160,0)="","",OFFSET(マスタ非採用削除!J$4,統合マスタ!$A160,0))</f>
        <v>点眼剤</v>
      </c>
      <c r="X160" s="27">
        <f ca="1">IF(OFFSET(マスタ非採用削除!K$4,統合マスタ!$A160,0)="","",OFFSET(マスタ非採用削除!K$4,統合マスタ!$A160,0))</f>
        <v>0</v>
      </c>
      <c r="Y160" s="53" t="str">
        <f ca="1">IF(OFFSET(マスタ非採用削除!L$4,統合マスタ!$A160,0)="","",OFFSET(マスタ非採用削除!L$4,統合マスタ!$A160,0))</f>
        <v/>
      </c>
      <c r="Z160" s="27">
        <f ca="1">IF(OFFSET(マスタ非採用削除!M$4,統合マスタ!$A160,0)="","",OFFSET(マスタ非採用削除!M$4,統合マスタ!$A160,0))</f>
        <v>3</v>
      </c>
      <c r="AA160" s="27" t="str">
        <f t="shared" si="6"/>
        <v/>
      </c>
      <c r="AB160" s="27" t="str">
        <f ca="1">IF(A160="非採用特別","非採用特別",IF(R160=2,"臨時",
IF(COUNTIF(分類!$H$8:$H$15, 統合マスタ!V160)&gt;0, 分類!$G$7,
IF(COUNTIF(分類!$K$8:$K$15, 統合マスタ!V160)&gt;0, 分類!$J$7,
IF(COUNTIF(分類!$N$8:$N$15, 統合マスタ!V160)&gt;0, 分類!$M$7,
IF(COUNTIF(分類!$Q$8:$Q$15, 統合マスタ!V160)&gt;0, 分類!$P$7,
"無し"))))))</f>
        <v>外用</v>
      </c>
      <c r="AC160" s="27">
        <f t="shared" ca="1" si="7"/>
        <v>156</v>
      </c>
      <c r="AD160" s="27" cm="1">
        <f t="array" aca="1" ref="AD160" ca="1">IF(A160="非採用","非採用",OFFSET(
   INDIRECT("'" &amp; AB160 &amp; "'!A4"),
   MATCH(B160, INDIRECT("'" &amp; AB160 &amp; "'!C5:C1000"), 0),
   MATCH("合計", INDIRECT("'" &amp; AB160 &amp; "'!4:4"), 0) - 1
))</f>
        <v>0</v>
      </c>
    </row>
    <row r="161" spans="1:30">
      <c r="A161" s="40">
        <f>元データ!P158</f>
        <v>107</v>
      </c>
      <c r="B161" s="27">
        <f t="shared" si="8"/>
        <v>157</v>
      </c>
      <c r="C161" s="27" t="str">
        <f>DBCS(元データ!A158)</f>
        <v>オランザピンＯＤ錠１０ｍｇ「ニプロ」</v>
      </c>
      <c r="D161" s="53" t="str">
        <f>元データ!B158</f>
        <v>メディセオ</v>
      </c>
      <c r="E161" s="27" t="str">
        <f>DBCS(元データ!C158)</f>
        <v>ＰＴＰ</v>
      </c>
      <c r="F161" s="27" t="str">
        <f>DBCS(元データ!D158)</f>
        <v>１００Ｔ</v>
      </c>
      <c r="G161" s="27" t="str">
        <f>元データ!E158</f>
        <v>ニプロ</v>
      </c>
      <c r="H161" s="27">
        <f>元データ!F158</f>
        <v>30.7</v>
      </c>
      <c r="I161" s="27">
        <f>元データ!G158</f>
        <v>3070</v>
      </c>
      <c r="J161" s="27">
        <f>元データ!H158</f>
        <v>100</v>
      </c>
      <c r="K161" s="27" t="str">
        <f>元データ!I158</f>
        <v>錠</v>
      </c>
      <c r="L161" s="27">
        <f>元データ!J158</f>
        <v>2600</v>
      </c>
      <c r="M161" s="27">
        <f>元データ!K158</f>
        <v>26</v>
      </c>
      <c r="N161" s="53" t="str">
        <f ca="1">IF(OFFSET(マスタ非採用削除!A$4,統合マスタ!$A161,0)="","",OFFSET(マスタ非採用削除!A$4,統合マスタ!$A161,0))</f>
        <v>ｵﾗﾝ011</v>
      </c>
      <c r="O161" s="53" t="str">
        <f ca="1">IF(OFFSET(マスタ非採用削除!B$4,統合マスタ!$A161,0)="","",OFFSET(マスタ非採用削除!B$4,統合マスタ!$A161,0))</f>
        <v>ｵﾗﾝ011</v>
      </c>
      <c r="P161" s="27" t="str">
        <f ca="1">IF(OFFSET(マスタ非採用削除!C$4,統合マスタ!$A161,0)="","",OFFSET(マスタ非採用削除!C$4,統合マスタ!$A161,0))</f>
        <v>オランザピンＯＤ錠１０ｍｇ「ニプロ」</v>
      </c>
      <c r="Q161" s="53" t="str">
        <f ca="1">IF(OFFSET(マスタ非採用削除!D$4,統合マスタ!$A161,0)="","",OFFSET(マスタ非採用削除!D$4,統合マスタ!$A161,0))</f>
        <v/>
      </c>
      <c r="R161" s="27">
        <f ca="1">IF(OR(A161="非採用",A161="処置薬",A161="非採用特別"),0,IF(OFFSET(マスタ非採用削除!E$4,統合マスタ!$A161,0)="","",OFFSET(マスタ非採用削除!E$4,統合マスタ!$A161,0)))</f>
        <v>1</v>
      </c>
      <c r="S161" s="53" t="str">
        <f ca="1">IF(OFFSET(マスタ非採用削除!F$4,統合マスタ!$A161,0)="","",OFFSET(マスタ非採用削除!F$4,統合マスタ!$A161,0))</f>
        <v/>
      </c>
      <c r="T161" s="27">
        <f ca="1">IF(OFFSET(マスタ非採用削除!G$4,統合マスタ!$A161,0)="","",OFFSET(マスタ非採用削除!G$4,統合マスタ!$A161,0))</f>
        <v>30.7</v>
      </c>
      <c r="U161" s="53" t="str">
        <f ca="1">IF(OFFSET(マスタ非採用削除!H$4,統合マスタ!$A161,0)="","",OFFSET(マスタ非採用削除!H$4,統合マスタ!$A161,0))</f>
        <v>ｵﾗﾝｻﾞﾋﾟﾝODｼﾞﾖｳ10MGﾆﾌﾟﾛ</v>
      </c>
      <c r="V161" s="27">
        <f ca="1">IF(OFFSET(マスタ非採用削除!I$4,統合マスタ!$A161,0)="","",OFFSET(マスタ非採用削除!I$4,統合マスタ!$A161,0))</f>
        <v>1</v>
      </c>
      <c r="W161" s="27" t="str">
        <f ca="1">IF(OFFSET(マスタ非採用削除!J$4,統合マスタ!$A161,0)="","",OFFSET(マスタ非採用削除!J$4,統合マスタ!$A161,0))</f>
        <v>錠剤</v>
      </c>
      <c r="X161" s="27">
        <f ca="1">IF(OFFSET(マスタ非採用削除!K$4,統合マスタ!$A161,0)="","",OFFSET(マスタ非採用削除!K$4,統合マスタ!$A161,0))</f>
        <v>2</v>
      </c>
      <c r="Y161" s="53" t="str">
        <f ca="1">IF(OFFSET(マスタ非採用削除!L$4,統合マスタ!$A161,0)="","",OFFSET(マスタ非採用削除!L$4,統合マスタ!$A161,0))</f>
        <v/>
      </c>
      <c r="Z161" s="27">
        <f ca="1">IF(OFFSET(マスタ非採用削除!M$4,統合マスタ!$A161,0)="","",OFFSET(マスタ非採用削除!M$4,統合マスタ!$A161,0))</f>
        <v>26</v>
      </c>
      <c r="AA161" s="27" t="str">
        <f t="shared" si="6"/>
        <v/>
      </c>
      <c r="AB161" s="27" t="str">
        <f ca="1">IF(A161="非採用特別","非採用特別",IF(R161=2,"臨時",
IF(COUNTIF(分類!$H$8:$H$15, 統合マスタ!V161)&gt;0, 分類!$G$7,
IF(COUNTIF(分類!$K$8:$K$15, 統合マスタ!V161)&gt;0, 分類!$J$7,
IF(COUNTIF(分類!$N$8:$N$15, 統合マスタ!V161)&gt;0, 分類!$M$7,
IF(COUNTIF(分類!$Q$8:$Q$15, 統合マスタ!V161)&gt;0, 分類!$P$7,
"無し"))))))</f>
        <v>錠剤</v>
      </c>
      <c r="AC161" s="27">
        <f t="shared" ca="1" si="7"/>
        <v>200157</v>
      </c>
      <c r="AD161" s="27" cm="1">
        <f t="array" aca="1" ref="AD161" ca="1">IF(A161="非採用","非採用",OFFSET(
   INDIRECT("'" &amp; AB161 &amp; "'!A4"),
   MATCH(B161, INDIRECT("'" &amp; AB161 &amp; "'!C5:C1000"), 0),
   MATCH("合計", INDIRECT("'" &amp; AB161 &amp; "'!4:4"), 0) - 1
))</f>
        <v>0</v>
      </c>
    </row>
    <row r="162" spans="1:30">
      <c r="A162" s="40">
        <f>元データ!P159</f>
        <v>107</v>
      </c>
      <c r="B162" s="27">
        <f t="shared" si="8"/>
        <v>158</v>
      </c>
      <c r="C162" s="27" t="str">
        <f>DBCS(元データ!A159)</f>
        <v>オランザピンＯＤ錠１０ｍｇ「ニプロ」</v>
      </c>
      <c r="D162" s="53" t="str">
        <f>元データ!B159</f>
        <v>メディセオ</v>
      </c>
      <c r="E162" s="27" t="str">
        <f>DBCS(元データ!C159)</f>
        <v>バラ</v>
      </c>
      <c r="F162" s="27" t="str">
        <f>DBCS(元データ!D159)</f>
        <v>１００Ｔ</v>
      </c>
      <c r="G162" s="27" t="str">
        <f>元データ!E159</f>
        <v>ニプロ</v>
      </c>
      <c r="H162" s="27">
        <f>元データ!F159</f>
        <v>30.7</v>
      </c>
      <c r="I162" s="27">
        <f>元データ!G159</f>
        <v>3070</v>
      </c>
      <c r="J162" s="27">
        <f>元データ!H159</f>
        <v>100</v>
      </c>
      <c r="K162" s="27" t="str">
        <f>元データ!I159</f>
        <v>錠</v>
      </c>
      <c r="L162" s="27">
        <f>元データ!J159</f>
        <v>2600</v>
      </c>
      <c r="M162" s="27">
        <f>元データ!K159</f>
        <v>26</v>
      </c>
      <c r="N162" s="53" t="str">
        <f ca="1">IF(OFFSET(マスタ非採用削除!A$4,統合マスタ!$A162,0)="","",OFFSET(マスタ非採用削除!A$4,統合マスタ!$A162,0))</f>
        <v>ｵﾗﾝ011</v>
      </c>
      <c r="O162" s="53" t="str">
        <f ca="1">IF(OFFSET(マスタ非採用削除!B$4,統合マスタ!$A162,0)="","",OFFSET(マスタ非採用削除!B$4,統合マスタ!$A162,0))</f>
        <v>ｵﾗﾝ011</v>
      </c>
      <c r="P162" s="27" t="str">
        <f ca="1">IF(OFFSET(マスタ非採用削除!C$4,統合マスタ!$A162,0)="","",OFFSET(マスタ非採用削除!C$4,統合マスタ!$A162,0))</f>
        <v>オランザピンＯＤ錠１０ｍｇ「ニプロ」</v>
      </c>
      <c r="Q162" s="53" t="str">
        <f ca="1">IF(OFFSET(マスタ非採用削除!D$4,統合マスタ!$A162,0)="","",OFFSET(マスタ非採用削除!D$4,統合マスタ!$A162,0))</f>
        <v/>
      </c>
      <c r="R162" s="27">
        <f ca="1">IF(OR(A162="非採用",A162="処置薬",A162="非採用特別"),0,IF(OFFSET(マスタ非採用削除!E$4,統合マスタ!$A162,0)="","",OFFSET(マスタ非採用削除!E$4,統合マスタ!$A162,0)))</f>
        <v>1</v>
      </c>
      <c r="S162" s="53" t="str">
        <f ca="1">IF(OFFSET(マスタ非採用削除!F$4,統合マスタ!$A162,0)="","",OFFSET(マスタ非採用削除!F$4,統合マスタ!$A162,0))</f>
        <v/>
      </c>
      <c r="T162" s="27">
        <f ca="1">IF(OFFSET(マスタ非採用削除!G$4,統合マスタ!$A162,0)="","",OFFSET(マスタ非採用削除!G$4,統合マスタ!$A162,0))</f>
        <v>30.7</v>
      </c>
      <c r="U162" s="53" t="str">
        <f ca="1">IF(OFFSET(マスタ非採用削除!H$4,統合マスタ!$A162,0)="","",OFFSET(マスタ非採用削除!H$4,統合マスタ!$A162,0))</f>
        <v>ｵﾗﾝｻﾞﾋﾟﾝODｼﾞﾖｳ10MGﾆﾌﾟﾛ</v>
      </c>
      <c r="V162" s="27">
        <f ca="1">IF(OFFSET(マスタ非採用削除!I$4,統合マスタ!$A162,0)="","",OFFSET(マスタ非採用削除!I$4,統合マスタ!$A162,0))</f>
        <v>1</v>
      </c>
      <c r="W162" s="27" t="str">
        <f ca="1">IF(OFFSET(マスタ非採用削除!J$4,統合マスタ!$A162,0)="","",OFFSET(マスタ非採用削除!J$4,統合マスタ!$A162,0))</f>
        <v>錠剤</v>
      </c>
      <c r="X162" s="27">
        <f ca="1">IF(OFFSET(マスタ非採用削除!K$4,統合マスタ!$A162,0)="","",OFFSET(マスタ非採用削除!K$4,統合マスタ!$A162,0))</f>
        <v>2</v>
      </c>
      <c r="Y162" s="53" t="str">
        <f ca="1">IF(OFFSET(マスタ非採用削除!L$4,統合マスタ!$A162,0)="","",OFFSET(マスタ非採用削除!L$4,統合マスタ!$A162,0))</f>
        <v/>
      </c>
      <c r="Z162" s="27">
        <f ca="1">IF(OFFSET(マスタ非採用削除!M$4,統合マスタ!$A162,0)="","",OFFSET(マスタ非採用削除!M$4,統合マスタ!$A162,0))</f>
        <v>26</v>
      </c>
      <c r="AA162" s="27" t="str">
        <f t="shared" si="6"/>
        <v/>
      </c>
      <c r="AB162" s="27" t="str">
        <f ca="1">IF(A162="非採用特別","非採用特別",IF(R162=2,"臨時",
IF(COUNTIF(分類!$H$8:$H$15, 統合マスタ!V162)&gt;0, 分類!$G$7,
IF(COUNTIF(分類!$K$8:$K$15, 統合マスタ!V162)&gt;0, 分類!$J$7,
IF(COUNTIF(分類!$N$8:$N$15, 統合マスタ!V162)&gt;0, 分類!$M$7,
IF(COUNTIF(分類!$Q$8:$Q$15, 統合マスタ!V162)&gt;0, 分類!$P$7,
"無し"))))))</f>
        <v>錠剤</v>
      </c>
      <c r="AC162" s="27">
        <f t="shared" ca="1" si="7"/>
        <v>200158</v>
      </c>
      <c r="AD162" s="27" cm="1">
        <f t="array" aca="1" ref="AD162" ca="1">IF(A162="非採用","非採用",OFFSET(
   INDIRECT("'" &amp; AB162 &amp; "'!A4"),
   MATCH(B162, INDIRECT("'" &amp; AB162 &amp; "'!C5:C1000"), 0),
   MATCH("合計", INDIRECT("'" &amp; AB162 &amp; "'!4:4"), 0) - 1
))</f>
        <v>0</v>
      </c>
    </row>
    <row r="163" spans="1:30">
      <c r="A163" s="40">
        <f>元データ!P160</f>
        <v>106</v>
      </c>
      <c r="B163" s="27">
        <f t="shared" si="8"/>
        <v>159</v>
      </c>
      <c r="C163" s="27" t="str">
        <f>DBCS(元データ!A160)</f>
        <v>オランザピンＯＤ錠５ｍｇ「ニプロ」</v>
      </c>
      <c r="D163" s="53" t="str">
        <f>元データ!B160</f>
        <v>メディセオ</v>
      </c>
      <c r="E163" s="27" t="str">
        <f>DBCS(元データ!C160)</f>
        <v>ＰＴＰ</v>
      </c>
      <c r="F163" s="27" t="str">
        <f>DBCS(元データ!D160)</f>
        <v>１００Ｔ</v>
      </c>
      <c r="G163" s="27" t="str">
        <f>元データ!E160</f>
        <v>ニプロ</v>
      </c>
      <c r="H163" s="27">
        <f>元データ!F160</f>
        <v>17</v>
      </c>
      <c r="I163" s="27">
        <f>元データ!G160</f>
        <v>1700</v>
      </c>
      <c r="J163" s="27">
        <f>元データ!H160</f>
        <v>100</v>
      </c>
      <c r="K163" s="27" t="str">
        <f>元データ!I160</f>
        <v>錠</v>
      </c>
      <c r="L163" s="27">
        <f>元データ!J160</f>
        <v>1440</v>
      </c>
      <c r="M163" s="27">
        <f>元データ!K160</f>
        <v>14.4</v>
      </c>
      <c r="N163" s="53" t="str">
        <f ca="1">IF(OFFSET(マスタ非採用削除!A$4,統合マスタ!$A163,0)="","",OFFSET(マスタ非採用削除!A$4,統合マスタ!$A163,0))</f>
        <v>ｵﾗﾝ010</v>
      </c>
      <c r="O163" s="53" t="str">
        <f ca="1">IF(OFFSET(マスタ非採用削除!B$4,統合マスタ!$A163,0)="","",OFFSET(マスタ非採用削除!B$4,統合マスタ!$A163,0))</f>
        <v>ｵﾗﾝ010</v>
      </c>
      <c r="P163" s="27" t="str">
        <f ca="1">IF(OFFSET(マスタ非採用削除!C$4,統合マスタ!$A163,0)="","",OFFSET(マスタ非採用削除!C$4,統合マスタ!$A163,0))</f>
        <v>オランザピンＯＤ錠５ｍｇ「ニプロ」</v>
      </c>
      <c r="Q163" s="53" t="str">
        <f ca="1">IF(OFFSET(マスタ非採用削除!D$4,統合マスタ!$A163,0)="","",OFFSET(マスタ非採用削除!D$4,統合マスタ!$A163,0))</f>
        <v/>
      </c>
      <c r="R163" s="27">
        <f ca="1">IF(OR(A163="非採用",A163="処置薬",A163="非採用特別"),0,IF(OFFSET(マスタ非採用削除!E$4,統合マスタ!$A163,0)="","",OFFSET(マスタ非採用削除!E$4,統合マスタ!$A163,0)))</f>
        <v>1</v>
      </c>
      <c r="S163" s="53" t="str">
        <f ca="1">IF(OFFSET(マスタ非採用削除!F$4,統合マスタ!$A163,0)="","",OFFSET(マスタ非採用削除!F$4,統合マスタ!$A163,0))</f>
        <v/>
      </c>
      <c r="T163" s="27">
        <f ca="1">IF(OFFSET(マスタ非採用削除!G$4,統合マスタ!$A163,0)="","",OFFSET(マスタ非採用削除!G$4,統合マスタ!$A163,0))</f>
        <v>17</v>
      </c>
      <c r="U163" s="53" t="str">
        <f ca="1">IF(OFFSET(マスタ非採用削除!H$4,統合マスタ!$A163,0)="","",OFFSET(マスタ非採用削除!H$4,統合マスタ!$A163,0))</f>
        <v>ｵﾗﾝｻﾞﾋﾟﾝODｼﾞﾖｳ5MGﾆﾌﾟﾛ</v>
      </c>
      <c r="V163" s="27">
        <f ca="1">IF(OFFSET(マスタ非採用削除!I$4,統合マスタ!$A163,0)="","",OFFSET(マスタ非採用削除!I$4,統合マスタ!$A163,0))</f>
        <v>1</v>
      </c>
      <c r="W163" s="27" t="str">
        <f ca="1">IF(OFFSET(マスタ非採用削除!J$4,統合マスタ!$A163,0)="","",OFFSET(マスタ非採用削除!J$4,統合マスタ!$A163,0))</f>
        <v>錠剤</v>
      </c>
      <c r="X163" s="27">
        <f ca="1">IF(OFFSET(マスタ非採用削除!K$4,統合マスタ!$A163,0)="","",OFFSET(マスタ非採用削除!K$4,統合マスタ!$A163,0))</f>
        <v>2</v>
      </c>
      <c r="Y163" s="53" t="str">
        <f ca="1">IF(OFFSET(マスタ非採用削除!L$4,統合マスタ!$A163,0)="","",OFFSET(マスタ非採用削除!L$4,統合マスタ!$A163,0))</f>
        <v/>
      </c>
      <c r="Z163" s="27">
        <f ca="1">IF(OFFSET(マスタ非採用削除!M$4,統合マスタ!$A163,0)="","",OFFSET(マスタ非採用削除!M$4,統合マスタ!$A163,0))</f>
        <v>26</v>
      </c>
      <c r="AA163" s="27" t="str">
        <f t="shared" si="6"/>
        <v/>
      </c>
      <c r="AB163" s="27" t="str">
        <f ca="1">IF(A163="非採用特別","非採用特別",IF(R163=2,"臨時",
IF(COUNTIF(分類!$H$8:$H$15, 統合マスタ!V163)&gt;0, 分類!$G$7,
IF(COUNTIF(分類!$K$8:$K$15, 統合マスタ!V163)&gt;0, 分類!$J$7,
IF(COUNTIF(分類!$N$8:$N$15, 統合マスタ!V163)&gt;0, 分類!$M$7,
IF(COUNTIF(分類!$Q$8:$Q$15, 統合マスタ!V163)&gt;0, 分類!$P$7,
"無し"))))))</f>
        <v>錠剤</v>
      </c>
      <c r="AC163" s="27">
        <f t="shared" ca="1" si="7"/>
        <v>200159</v>
      </c>
      <c r="AD163" s="27" cm="1">
        <f t="array" aca="1" ref="AD163" ca="1">IF(A163="非採用","非採用",OFFSET(
   INDIRECT("'" &amp; AB163 &amp; "'!A4"),
   MATCH(B163, INDIRECT("'" &amp; AB163 &amp; "'!C5:C1000"), 0),
   MATCH("合計", INDIRECT("'" &amp; AB163 &amp; "'!4:4"), 0) - 1
))</f>
        <v>0</v>
      </c>
    </row>
    <row r="164" spans="1:30">
      <c r="A164" s="40">
        <f>元データ!P161</f>
        <v>106</v>
      </c>
      <c r="B164" s="27">
        <f t="shared" si="8"/>
        <v>160</v>
      </c>
      <c r="C164" s="27" t="str">
        <f>DBCS(元データ!A161)</f>
        <v>オランザピンＯＤ錠５ｍｇ「ニプロ」</v>
      </c>
      <c r="D164" s="53" t="str">
        <f>元データ!B161</f>
        <v>メディセオ</v>
      </c>
      <c r="E164" s="27" t="str">
        <f>DBCS(元データ!C161)</f>
        <v>バラ</v>
      </c>
      <c r="F164" s="27" t="str">
        <f>DBCS(元データ!D161)</f>
        <v>１００Ｔ</v>
      </c>
      <c r="G164" s="27" t="str">
        <f>元データ!E161</f>
        <v>ニプロ</v>
      </c>
      <c r="H164" s="27">
        <f>元データ!F161</f>
        <v>17</v>
      </c>
      <c r="I164" s="27">
        <f>元データ!G161</f>
        <v>1700</v>
      </c>
      <c r="J164" s="27">
        <f>元データ!H161</f>
        <v>100</v>
      </c>
      <c r="K164" s="27" t="str">
        <f>元データ!I161</f>
        <v>錠</v>
      </c>
      <c r="L164" s="27">
        <f>元データ!J161</f>
        <v>1440</v>
      </c>
      <c r="M164" s="27">
        <f>元データ!K161</f>
        <v>14.4</v>
      </c>
      <c r="N164" s="53" t="str">
        <f ca="1">IF(OFFSET(マスタ非採用削除!A$4,統合マスタ!$A164,0)="","",OFFSET(マスタ非採用削除!A$4,統合マスタ!$A164,0))</f>
        <v>ｵﾗﾝ010</v>
      </c>
      <c r="O164" s="53" t="str">
        <f ca="1">IF(OFFSET(マスタ非採用削除!B$4,統合マスタ!$A164,0)="","",OFFSET(マスタ非採用削除!B$4,統合マスタ!$A164,0))</f>
        <v>ｵﾗﾝ010</v>
      </c>
      <c r="P164" s="27" t="str">
        <f ca="1">IF(OFFSET(マスタ非採用削除!C$4,統合マスタ!$A164,0)="","",OFFSET(マスタ非採用削除!C$4,統合マスタ!$A164,0))</f>
        <v>オランザピンＯＤ錠５ｍｇ「ニプロ」</v>
      </c>
      <c r="Q164" s="53" t="str">
        <f ca="1">IF(OFFSET(マスタ非採用削除!D$4,統合マスタ!$A164,0)="","",OFFSET(マスタ非採用削除!D$4,統合マスタ!$A164,0))</f>
        <v/>
      </c>
      <c r="R164" s="27">
        <f ca="1">IF(OR(A164="非採用",A164="処置薬",A164="非採用特別"),0,IF(OFFSET(マスタ非採用削除!E$4,統合マスタ!$A164,0)="","",OFFSET(マスタ非採用削除!E$4,統合マスタ!$A164,0)))</f>
        <v>1</v>
      </c>
      <c r="S164" s="53" t="str">
        <f ca="1">IF(OFFSET(マスタ非採用削除!F$4,統合マスタ!$A164,0)="","",OFFSET(マスタ非採用削除!F$4,統合マスタ!$A164,0))</f>
        <v/>
      </c>
      <c r="T164" s="27">
        <f ca="1">IF(OFFSET(マスタ非採用削除!G$4,統合マスタ!$A164,0)="","",OFFSET(マスタ非採用削除!G$4,統合マスタ!$A164,0))</f>
        <v>17</v>
      </c>
      <c r="U164" s="53" t="str">
        <f ca="1">IF(OFFSET(マスタ非採用削除!H$4,統合マスタ!$A164,0)="","",OFFSET(マスタ非採用削除!H$4,統合マスタ!$A164,0))</f>
        <v>ｵﾗﾝｻﾞﾋﾟﾝODｼﾞﾖｳ5MGﾆﾌﾟﾛ</v>
      </c>
      <c r="V164" s="27">
        <f ca="1">IF(OFFSET(マスタ非採用削除!I$4,統合マスタ!$A164,0)="","",OFFSET(マスタ非採用削除!I$4,統合マスタ!$A164,0))</f>
        <v>1</v>
      </c>
      <c r="W164" s="27" t="str">
        <f ca="1">IF(OFFSET(マスタ非採用削除!J$4,統合マスタ!$A164,0)="","",OFFSET(マスタ非採用削除!J$4,統合マスタ!$A164,0))</f>
        <v>錠剤</v>
      </c>
      <c r="X164" s="27">
        <f ca="1">IF(OFFSET(マスタ非採用削除!K$4,統合マスタ!$A164,0)="","",OFFSET(マスタ非採用削除!K$4,統合マスタ!$A164,0))</f>
        <v>2</v>
      </c>
      <c r="Y164" s="53" t="str">
        <f ca="1">IF(OFFSET(マスタ非採用削除!L$4,統合マスタ!$A164,0)="","",OFFSET(マスタ非採用削除!L$4,統合マスタ!$A164,0))</f>
        <v/>
      </c>
      <c r="Z164" s="27">
        <f ca="1">IF(OFFSET(マスタ非採用削除!M$4,統合マスタ!$A164,0)="","",OFFSET(マスタ非採用削除!M$4,統合マスタ!$A164,0))</f>
        <v>26</v>
      </c>
      <c r="AA164" s="27" t="str">
        <f t="shared" si="6"/>
        <v/>
      </c>
      <c r="AB164" s="27" t="str">
        <f ca="1">IF(A164="非採用特別","非採用特別",IF(R164=2,"臨時",
IF(COUNTIF(分類!$H$8:$H$15, 統合マスタ!V164)&gt;0, 分類!$G$7,
IF(COUNTIF(分類!$K$8:$K$15, 統合マスタ!V164)&gt;0, 分類!$J$7,
IF(COUNTIF(分類!$N$8:$N$15, 統合マスタ!V164)&gt;0, 分類!$M$7,
IF(COUNTIF(分類!$Q$8:$Q$15, 統合マスタ!V164)&gt;0, 分類!$P$7,
"無し"))))))</f>
        <v>錠剤</v>
      </c>
      <c r="AC164" s="27">
        <f t="shared" ca="1" si="7"/>
        <v>200160</v>
      </c>
      <c r="AD164" s="27" cm="1">
        <f t="array" aca="1" ref="AD164" ca="1">IF(A164="非採用","非採用",OFFSET(
   INDIRECT("'" &amp; AB164 &amp; "'!A4"),
   MATCH(B164, INDIRECT("'" &amp; AB164 &amp; "'!C5:C1000"), 0),
   MATCH("合計", INDIRECT("'" &amp; AB164 &amp; "'!4:4"), 0) - 1
))</f>
        <v>0</v>
      </c>
    </row>
    <row r="165" spans="1:30">
      <c r="A165" s="40">
        <f>元データ!P162</f>
        <v>108</v>
      </c>
      <c r="B165" s="27">
        <f t="shared" si="8"/>
        <v>161</v>
      </c>
      <c r="C165" s="27" t="str">
        <f>DBCS(元データ!A162)</f>
        <v>オランザピン細粒１％「ニプロ」</v>
      </c>
      <c r="D165" s="53" t="str">
        <f>元データ!B162</f>
        <v>メディセオ</v>
      </c>
      <c r="E165" s="27" t="str">
        <f>DBCS(元データ!C162)</f>
        <v>粉</v>
      </c>
      <c r="F165" s="27" t="str">
        <f>DBCS(元データ!D162)</f>
        <v>１００ｇ</v>
      </c>
      <c r="G165" s="27" t="str">
        <f>元データ!E162</f>
        <v>ニプロ</v>
      </c>
      <c r="H165" s="27">
        <f>元データ!F162</f>
        <v>38.6</v>
      </c>
      <c r="I165" s="27">
        <f>元データ!G162</f>
        <v>3860</v>
      </c>
      <c r="J165" s="27">
        <f>元データ!H162</f>
        <v>100</v>
      </c>
      <c r="K165" s="27" t="str">
        <f>元データ!I162</f>
        <v>ｇ</v>
      </c>
      <c r="L165" s="27">
        <f>元データ!J162</f>
        <v>3300</v>
      </c>
      <c r="M165" s="27">
        <f>元データ!K162</f>
        <v>33</v>
      </c>
      <c r="N165" s="53" t="str">
        <f ca="1">IF(OFFSET(マスタ非採用削除!A$4,統合マスタ!$A165,0)="","",OFFSET(マスタ非採用削除!A$4,統合マスタ!$A165,0))</f>
        <v>ｵﾗﾝ012</v>
      </c>
      <c r="O165" s="53" t="str">
        <f ca="1">IF(OFFSET(マスタ非採用削除!B$4,統合マスタ!$A165,0)="","",OFFSET(マスタ非採用削除!B$4,統合マスタ!$A165,0))</f>
        <v>ｵﾗﾝ012</v>
      </c>
      <c r="P165" s="27" t="str">
        <f ca="1">IF(OFFSET(マスタ非採用削除!C$4,統合マスタ!$A165,0)="","",OFFSET(マスタ非採用削除!C$4,統合マスタ!$A165,0))</f>
        <v>オランザピン細粒１％「ニプロ」</v>
      </c>
      <c r="Q165" s="53" t="str">
        <f ca="1">IF(OFFSET(マスタ非採用削除!D$4,統合マスタ!$A165,0)="","",OFFSET(マスタ非採用削除!D$4,統合マスタ!$A165,0))</f>
        <v/>
      </c>
      <c r="R165" s="27">
        <f ca="1">IF(OR(A165="非採用",A165="処置薬",A165="非採用特別"),0,IF(OFFSET(マスタ非採用削除!E$4,統合マスタ!$A165,0)="","",OFFSET(マスタ非採用削除!E$4,統合マスタ!$A165,0)))</f>
        <v>1</v>
      </c>
      <c r="S165" s="53" t="str">
        <f ca="1">IF(OFFSET(マスタ非採用削除!F$4,統合マスタ!$A165,0)="","",OFFSET(マスタ非採用削除!F$4,統合マスタ!$A165,0))</f>
        <v/>
      </c>
      <c r="T165" s="27">
        <f ca="1">IF(OFFSET(マスタ非採用削除!G$4,統合マスタ!$A165,0)="","",OFFSET(マスタ非採用削除!G$4,統合マスタ!$A165,0))</f>
        <v>38.6</v>
      </c>
      <c r="U165" s="53" t="str">
        <f ca="1">IF(OFFSET(マスタ非採用削除!H$4,統合マスタ!$A165,0)="","",OFFSET(マスタ非採用削除!H$4,統合マスタ!$A165,0))</f>
        <v>ｵﾗﾝｻﾞﾋﾟﾝｻｲﾘﾕｳ1%ﾆﾌﾟﾛ</v>
      </c>
      <c r="V165" s="27">
        <f ca="1">IF(OFFSET(マスタ非採用削除!I$4,統合マスタ!$A165,0)="","",OFFSET(マスタ非採用削除!I$4,統合マスタ!$A165,0))</f>
        <v>4</v>
      </c>
      <c r="W165" s="27" t="str">
        <f ca="1">IF(OFFSET(マスタ非採用削除!J$4,統合マスタ!$A165,0)="","",OFFSET(マスタ非採用削除!J$4,統合マスタ!$A165,0))</f>
        <v>細粒</v>
      </c>
      <c r="X165" s="27">
        <f ca="1">IF(OFFSET(マスタ非採用削除!K$4,統合マスタ!$A165,0)="","",OFFSET(マスタ非採用削除!K$4,統合マスタ!$A165,0))</f>
        <v>2</v>
      </c>
      <c r="Y165" s="53" t="str">
        <f ca="1">IF(OFFSET(マスタ非採用削除!L$4,統合マスタ!$A165,0)="","",OFFSET(マスタ非採用削除!L$4,統合マスタ!$A165,0))</f>
        <v/>
      </c>
      <c r="Z165" s="27">
        <f ca="1">IF(OFFSET(マスタ非採用削除!M$4,統合マスタ!$A165,0)="","",OFFSET(マスタ非採用削除!M$4,統合マスタ!$A165,0))</f>
        <v>2</v>
      </c>
      <c r="AA165" s="27" t="str">
        <f t="shared" si="6"/>
        <v/>
      </c>
      <c r="AB165" s="27" t="str">
        <f ca="1">IF(A165="非採用特別","非採用特別",IF(R165=2,"臨時",
IF(COUNTIF(分類!$H$8:$H$15, 統合マスタ!V165)&gt;0, 分類!$G$7,
IF(COUNTIF(分類!$K$8:$K$15, 統合マスタ!V165)&gt;0, 分類!$J$7,
IF(COUNTIF(分類!$N$8:$N$15, 統合マスタ!V165)&gt;0, 分類!$M$7,
IF(COUNTIF(分類!$Q$8:$Q$15, 統合マスタ!V165)&gt;0, 分類!$P$7,
"無し"))))))</f>
        <v>無し</v>
      </c>
      <c r="AC165" s="27">
        <f t="shared" ca="1" si="7"/>
        <v>200161</v>
      </c>
      <c r="AD165" s="27" t="e" cm="1">
        <f t="array" aca="1" ref="AD165" ca="1">IF(A165="非採用","非採用",OFFSET(
   INDIRECT("'" &amp; AB165 &amp; "'!A4"),
   MATCH(B165, INDIRECT("'" &amp; AB165 &amp; "'!C5:C1000"), 0),
   MATCH("合計", INDIRECT("'" &amp; AB165 &amp; "'!4:4"), 0) - 1
))</f>
        <v>#REF!</v>
      </c>
    </row>
    <row r="166" spans="1:30">
      <c r="A166" s="40">
        <f>元データ!P163</f>
        <v>109</v>
      </c>
      <c r="B166" s="27">
        <f t="shared" si="8"/>
        <v>162</v>
      </c>
      <c r="C166" s="27" t="str">
        <f>DBCS(元データ!A163)</f>
        <v>オランザピン錠２．５ｍｇ「ニプロ」　　</v>
      </c>
      <c r="D166" s="53" t="str">
        <f>元データ!B163</f>
        <v>メディセオ</v>
      </c>
      <c r="E166" s="27" t="str">
        <f>DBCS(元データ!C163)</f>
        <v>ＰＴＰ</v>
      </c>
      <c r="F166" s="27" t="str">
        <f>DBCS(元データ!D163)</f>
        <v>１００Ｔ</v>
      </c>
      <c r="G166" s="27" t="str">
        <f>元データ!E163</f>
        <v>ニプロ</v>
      </c>
      <c r="H166" s="27">
        <f>元データ!F163</f>
        <v>8.1999999999999993</v>
      </c>
      <c r="I166" s="27">
        <f>元データ!G163</f>
        <v>820</v>
      </c>
      <c r="J166" s="27">
        <f>元データ!H163</f>
        <v>100.00000000000001</v>
      </c>
      <c r="K166" s="27" t="str">
        <f>元データ!I163</f>
        <v>錠</v>
      </c>
      <c r="L166" s="27">
        <f>元データ!J163</f>
        <v>700</v>
      </c>
      <c r="M166" s="27">
        <f>元データ!K163</f>
        <v>6.9999999999999991</v>
      </c>
      <c r="N166" s="53" t="str">
        <f ca="1">IF(OFFSET(マスタ非採用削除!A$4,統合マスタ!$A166,0)="","",OFFSET(マスタ非採用削除!A$4,統合マスタ!$A166,0))</f>
        <v>ｵﾗﾝ013</v>
      </c>
      <c r="O166" s="53" t="str">
        <f ca="1">IF(OFFSET(マスタ非採用削除!B$4,統合マスタ!$A166,0)="","",OFFSET(マスタ非採用削除!B$4,統合マスタ!$A166,0))</f>
        <v>ｵﾗﾝ013</v>
      </c>
      <c r="P166" s="27" t="str">
        <f ca="1">IF(OFFSET(マスタ非採用削除!C$4,統合マスタ!$A166,0)="","",OFFSET(マスタ非採用削除!C$4,統合マスタ!$A166,0))</f>
        <v>オランザピン錠２．５ｍｇ「ニプロ」</v>
      </c>
      <c r="Q166" s="53" t="str">
        <f ca="1">IF(OFFSET(マスタ非採用削除!D$4,統合マスタ!$A166,0)="","",OFFSET(マスタ非採用削除!D$4,統合マスタ!$A166,0))</f>
        <v/>
      </c>
      <c r="R166" s="27">
        <f ca="1">IF(OR(A166="非採用",A166="処置薬",A166="非採用特別"),0,IF(OFFSET(マスタ非採用削除!E$4,統合マスタ!$A166,0)="","",OFFSET(マスタ非採用削除!E$4,統合マスタ!$A166,0)))</f>
        <v>1</v>
      </c>
      <c r="S166" s="53" t="str">
        <f ca="1">IF(OFFSET(マスタ非採用削除!F$4,統合マスタ!$A166,0)="","",OFFSET(マスタ非採用削除!F$4,統合マスタ!$A166,0))</f>
        <v/>
      </c>
      <c r="T166" s="27">
        <f ca="1">IF(OFFSET(マスタ非採用削除!G$4,統合マスタ!$A166,0)="","",OFFSET(マスタ非採用削除!G$4,統合マスタ!$A166,0))</f>
        <v>8.1999999999999993</v>
      </c>
      <c r="U166" s="53" t="str">
        <f ca="1">IF(OFFSET(マスタ非採用削除!H$4,統合マスタ!$A166,0)="","",OFFSET(マスタ非採用削除!H$4,統合マスタ!$A166,0))</f>
        <v>ｵﾗﾝｻﾞﾋﾟﾝｼﾞﾖｳ2.5MGﾆﾌﾟﾛ</v>
      </c>
      <c r="V166" s="27">
        <f ca="1">IF(OFFSET(マスタ非採用削除!I$4,統合マスタ!$A166,0)="","",OFFSET(マスタ非採用削除!I$4,統合マスタ!$A166,0))</f>
        <v>1</v>
      </c>
      <c r="W166" s="27" t="str">
        <f ca="1">IF(OFFSET(マスタ非採用削除!J$4,統合マスタ!$A166,0)="","",OFFSET(マスタ非採用削除!J$4,統合マスタ!$A166,0))</f>
        <v>錠剤</v>
      </c>
      <c r="X166" s="27">
        <f ca="1">IF(OFFSET(マスタ非採用削除!K$4,統合マスタ!$A166,0)="","",OFFSET(マスタ非採用削除!K$4,統合マスタ!$A166,0))</f>
        <v>2</v>
      </c>
      <c r="Y166" s="53" t="str">
        <f ca="1">IF(OFFSET(マスタ非採用削除!L$4,統合マスタ!$A166,0)="","",OFFSET(マスタ非採用削除!L$4,統合マスタ!$A166,0))</f>
        <v/>
      </c>
      <c r="Z166" s="27">
        <f ca="1">IF(OFFSET(マスタ非採用削除!M$4,統合マスタ!$A166,0)="","",OFFSET(マスタ非採用削除!M$4,統合マスタ!$A166,0))</f>
        <v>1</v>
      </c>
      <c r="AA166" s="27" t="str">
        <f t="shared" si="6"/>
        <v/>
      </c>
      <c r="AB166" s="27" t="str">
        <f ca="1">IF(A166="非採用特別","非採用特別",IF(R166=2,"臨時",
IF(COUNTIF(分類!$H$8:$H$15, 統合マスタ!V166)&gt;0, 分類!$G$7,
IF(COUNTIF(分類!$K$8:$K$15, 統合マスタ!V166)&gt;0, 分類!$J$7,
IF(COUNTIF(分類!$N$8:$N$15, 統合マスタ!V166)&gt;0, 分類!$M$7,
IF(COUNTIF(分類!$Q$8:$Q$15, 統合マスタ!V166)&gt;0, 分類!$P$7,
"無し"))))))</f>
        <v>錠剤</v>
      </c>
      <c r="AC166" s="27">
        <f t="shared" ca="1" si="7"/>
        <v>200162</v>
      </c>
      <c r="AD166" s="27" cm="1">
        <f t="array" aca="1" ref="AD166" ca="1">IF(A166="非採用","非採用",OFFSET(
   INDIRECT("'" &amp; AB166 &amp; "'!A4"),
   MATCH(B166, INDIRECT("'" &amp; AB166 &amp; "'!C5:C1000"), 0),
   MATCH("合計", INDIRECT("'" &amp; AB166 &amp; "'!4:4"), 0) - 1
))</f>
        <v>0</v>
      </c>
    </row>
    <row r="167" spans="1:30">
      <c r="A167" s="40">
        <f>元データ!P164</f>
        <v>109</v>
      </c>
      <c r="B167" s="27">
        <f t="shared" si="8"/>
        <v>163</v>
      </c>
      <c r="C167" s="27" t="str">
        <f>DBCS(元データ!A164)</f>
        <v>オランザピン錠２．５ｍｇ「ニプロ」　　</v>
      </c>
      <c r="D167" s="53" t="str">
        <f>元データ!B164</f>
        <v>メディセオ</v>
      </c>
      <c r="E167" s="27" t="str">
        <f>DBCS(元データ!C164)</f>
        <v>バラ</v>
      </c>
      <c r="F167" s="27" t="str">
        <f>DBCS(元データ!D164)</f>
        <v>１００Ｔ</v>
      </c>
      <c r="G167" s="27" t="str">
        <f>元データ!E164</f>
        <v>ニプロ</v>
      </c>
      <c r="H167" s="27">
        <f>元データ!F164</f>
        <v>8.1999999999999993</v>
      </c>
      <c r="I167" s="27">
        <f>元データ!G164</f>
        <v>820</v>
      </c>
      <c r="J167" s="27">
        <f>元データ!H164</f>
        <v>100.00000000000001</v>
      </c>
      <c r="K167" s="27" t="str">
        <f>元データ!I164</f>
        <v>錠</v>
      </c>
      <c r="L167" s="27">
        <f>元データ!J164</f>
        <v>700</v>
      </c>
      <c r="M167" s="27">
        <f>元データ!K164</f>
        <v>6.9999999999999991</v>
      </c>
      <c r="N167" s="53" t="str">
        <f ca="1">IF(OFFSET(マスタ非採用削除!A$4,統合マスタ!$A167,0)="","",OFFSET(マスタ非採用削除!A$4,統合マスタ!$A167,0))</f>
        <v>ｵﾗﾝ013</v>
      </c>
      <c r="O167" s="53" t="str">
        <f ca="1">IF(OFFSET(マスタ非採用削除!B$4,統合マスタ!$A167,0)="","",OFFSET(マスタ非採用削除!B$4,統合マスタ!$A167,0))</f>
        <v>ｵﾗﾝ013</v>
      </c>
      <c r="P167" s="27" t="str">
        <f ca="1">IF(OFFSET(マスタ非採用削除!C$4,統合マスタ!$A167,0)="","",OFFSET(マスタ非採用削除!C$4,統合マスタ!$A167,0))</f>
        <v>オランザピン錠２．５ｍｇ「ニプロ」</v>
      </c>
      <c r="Q167" s="53" t="str">
        <f ca="1">IF(OFFSET(マスタ非採用削除!D$4,統合マスタ!$A167,0)="","",OFFSET(マスタ非採用削除!D$4,統合マスタ!$A167,0))</f>
        <v/>
      </c>
      <c r="R167" s="27">
        <f ca="1">IF(OR(A167="非採用",A167="処置薬",A167="非採用特別"),0,IF(OFFSET(マスタ非採用削除!E$4,統合マスタ!$A167,0)="","",OFFSET(マスタ非採用削除!E$4,統合マスタ!$A167,0)))</f>
        <v>1</v>
      </c>
      <c r="S167" s="53" t="str">
        <f ca="1">IF(OFFSET(マスタ非採用削除!F$4,統合マスタ!$A167,0)="","",OFFSET(マスタ非採用削除!F$4,統合マスタ!$A167,0))</f>
        <v/>
      </c>
      <c r="T167" s="27">
        <f ca="1">IF(OFFSET(マスタ非採用削除!G$4,統合マスタ!$A167,0)="","",OFFSET(マスタ非採用削除!G$4,統合マスタ!$A167,0))</f>
        <v>8.1999999999999993</v>
      </c>
      <c r="U167" s="53" t="str">
        <f ca="1">IF(OFFSET(マスタ非採用削除!H$4,統合マスタ!$A167,0)="","",OFFSET(マスタ非採用削除!H$4,統合マスタ!$A167,0))</f>
        <v>ｵﾗﾝｻﾞﾋﾟﾝｼﾞﾖｳ2.5MGﾆﾌﾟﾛ</v>
      </c>
      <c r="V167" s="27">
        <f ca="1">IF(OFFSET(マスタ非採用削除!I$4,統合マスタ!$A167,0)="","",OFFSET(マスタ非採用削除!I$4,統合マスタ!$A167,0))</f>
        <v>1</v>
      </c>
      <c r="W167" s="27" t="str">
        <f ca="1">IF(OFFSET(マスタ非採用削除!J$4,統合マスタ!$A167,0)="","",OFFSET(マスタ非採用削除!J$4,統合マスタ!$A167,0))</f>
        <v>錠剤</v>
      </c>
      <c r="X167" s="27">
        <f ca="1">IF(OFFSET(マスタ非採用削除!K$4,統合マスタ!$A167,0)="","",OFFSET(マスタ非採用削除!K$4,統合マスタ!$A167,0))</f>
        <v>2</v>
      </c>
      <c r="Y167" s="53" t="str">
        <f ca="1">IF(OFFSET(マスタ非採用削除!L$4,統合マスタ!$A167,0)="","",OFFSET(マスタ非採用削除!L$4,統合マスタ!$A167,0))</f>
        <v/>
      </c>
      <c r="Z167" s="27">
        <f ca="1">IF(OFFSET(マスタ非採用削除!M$4,統合マスタ!$A167,0)="","",OFFSET(マスタ非採用削除!M$4,統合マスタ!$A167,0))</f>
        <v>1</v>
      </c>
      <c r="AA167" s="27" t="str">
        <f t="shared" si="6"/>
        <v/>
      </c>
      <c r="AB167" s="27" t="str">
        <f ca="1">IF(A167="非採用特別","非採用特別",IF(R167=2,"臨時",
IF(COUNTIF(分類!$H$8:$H$15, 統合マスタ!V167)&gt;0, 分類!$G$7,
IF(COUNTIF(分類!$K$8:$K$15, 統合マスタ!V167)&gt;0, 分類!$J$7,
IF(COUNTIF(分類!$N$8:$N$15, 統合マスタ!V167)&gt;0, 分類!$M$7,
IF(COUNTIF(分類!$Q$8:$Q$15, 統合マスタ!V167)&gt;0, 分類!$P$7,
"無し"))))))</f>
        <v>錠剤</v>
      </c>
      <c r="AC167" s="27">
        <f t="shared" ca="1" si="7"/>
        <v>200163</v>
      </c>
      <c r="AD167" s="27" cm="1">
        <f t="array" aca="1" ref="AD167" ca="1">IF(A167="非採用","非採用",OFFSET(
   INDIRECT("'" &amp; AB167 &amp; "'!A4"),
   MATCH(B167, INDIRECT("'" &amp; AB167 &amp; "'!C5:C1000"), 0),
   MATCH("合計", INDIRECT("'" &amp; AB167 &amp; "'!4:4"), 0) - 1
))</f>
        <v>0</v>
      </c>
    </row>
    <row r="168" spans="1:30">
      <c r="A168" s="40" t="str">
        <f>元データ!P165</f>
        <v>非採用</v>
      </c>
      <c r="B168" s="27">
        <f t="shared" si="8"/>
        <v>164</v>
      </c>
      <c r="C168" s="27" t="str">
        <f>DBCS(元データ!A165)</f>
        <v>オリブ油</v>
      </c>
      <c r="D168" s="53" t="str">
        <f>元データ!B165</f>
        <v/>
      </c>
      <c r="E168" s="27" t="str">
        <f>DBCS(元データ!C165)</f>
        <v/>
      </c>
      <c r="F168" s="27" t="str">
        <f>DBCS(元データ!D165)</f>
        <v>５００ｍｌ</v>
      </c>
      <c r="G168" s="27" t="str">
        <f>元データ!E165</f>
        <v>山善製薬</v>
      </c>
      <c r="H168" s="27">
        <f>元データ!F165</f>
        <v>17.3</v>
      </c>
      <c r="I168" s="27">
        <f>元データ!G165</f>
        <v>865</v>
      </c>
      <c r="J168" s="27">
        <f>元データ!H165</f>
        <v>50</v>
      </c>
      <c r="K168" s="27" t="str">
        <f>元データ!I165</f>
        <v>10ｍｌ</v>
      </c>
      <c r="L168" s="27">
        <f>元データ!J165</f>
        <v>770</v>
      </c>
      <c r="M168" s="27">
        <f>元データ!K165</f>
        <v>15.4</v>
      </c>
      <c r="N168" s="53" t="e">
        <f ca="1">IF(OFFSET(マスタ非採用削除!A$4,統合マスタ!$A168,0)="","",OFFSET(マスタ非採用削除!A$4,統合マスタ!$A168,0))</f>
        <v>#VALUE!</v>
      </c>
      <c r="O168" s="53" t="e">
        <f ca="1">IF(OFFSET(マスタ非採用削除!B$4,統合マスタ!$A168,0)="","",OFFSET(マスタ非採用削除!B$4,統合マスタ!$A168,0))</f>
        <v>#VALUE!</v>
      </c>
      <c r="P168" s="27" t="e">
        <f ca="1">IF(OFFSET(マスタ非採用削除!C$4,統合マスタ!$A168,0)="","",OFFSET(マスタ非採用削除!C$4,統合マスタ!$A168,0))</f>
        <v>#VALUE!</v>
      </c>
      <c r="Q168" s="53" t="e">
        <f ca="1">IF(OFFSET(マスタ非採用削除!D$4,統合マスタ!$A168,0)="","",OFFSET(マスタ非採用削除!D$4,統合マスタ!$A168,0))</f>
        <v>#VALUE!</v>
      </c>
      <c r="R168" s="27">
        <f ca="1">IF(OR(A168="非採用",A168="処置薬",A168="非採用特別"),0,IF(OFFSET(マスタ非採用削除!E$4,統合マスタ!$A168,0)="","",OFFSET(マスタ非採用削除!E$4,統合マスタ!$A168,0)))</f>
        <v>0</v>
      </c>
      <c r="S168" s="53" t="e">
        <f ca="1">IF(OFFSET(マスタ非採用削除!F$4,統合マスタ!$A168,0)="","",OFFSET(マスタ非採用削除!F$4,統合マスタ!$A168,0))</f>
        <v>#VALUE!</v>
      </c>
      <c r="T168" s="27" t="e">
        <f ca="1">IF(OFFSET(マスタ非採用削除!G$4,統合マスタ!$A168,0)="","",OFFSET(マスタ非採用削除!G$4,統合マスタ!$A168,0))</f>
        <v>#VALUE!</v>
      </c>
      <c r="U168" s="53" t="e">
        <f ca="1">IF(OFFSET(マスタ非採用削除!H$4,統合マスタ!$A168,0)="","",OFFSET(マスタ非採用削除!H$4,統合マスタ!$A168,0))</f>
        <v>#VALUE!</v>
      </c>
      <c r="V168" s="27" t="e">
        <f ca="1">IF(OFFSET(マスタ非採用削除!I$4,統合マスタ!$A168,0)="","",OFFSET(マスタ非採用削除!I$4,統合マスタ!$A168,0))</f>
        <v>#VALUE!</v>
      </c>
      <c r="W168" s="27" t="e">
        <f ca="1">IF(OFFSET(マスタ非採用削除!J$4,統合マスタ!$A168,0)="","",OFFSET(マスタ非採用削除!J$4,統合マスタ!$A168,0))</f>
        <v>#VALUE!</v>
      </c>
      <c r="X168" s="27" t="e">
        <f ca="1">IF(OFFSET(マスタ非採用削除!K$4,統合マスタ!$A168,0)="","",OFFSET(マスタ非採用削除!K$4,統合マスタ!$A168,0))</f>
        <v>#VALUE!</v>
      </c>
      <c r="Y168" s="53" t="e">
        <f ca="1">IF(OFFSET(マスタ非採用削除!L$4,統合マスタ!$A168,0)="","",OFFSET(マスタ非採用削除!L$4,統合マスタ!$A168,0))</f>
        <v>#VALUE!</v>
      </c>
      <c r="Z168" s="27" t="e">
        <f ca="1">IF(OFFSET(マスタ非採用削除!M$4,統合マスタ!$A168,0)="","",OFFSET(マスタ非採用削除!M$4,統合マスタ!$A168,0))</f>
        <v>#VALUE!</v>
      </c>
      <c r="AA168" s="27" t="str">
        <f t="shared" si="6"/>
        <v>非採用</v>
      </c>
      <c r="AB168" s="27" t="str">
        <f ca="1">IF(A168="非採用特別","非採用特別",IF(R168=2,"臨時",
IF(COUNTIF(分類!$H$8:$H$15, 統合マスタ!V168)&gt;0, 分類!$G$7,
IF(COUNTIF(分類!$K$8:$K$15, 統合マスタ!V168)&gt;0, 分類!$J$7,
IF(COUNTIF(分類!$N$8:$N$15, 統合マスタ!V168)&gt;0, 分類!$M$7,
IF(COUNTIF(分類!$Q$8:$Q$15, 統合マスタ!V168)&gt;0, 分類!$P$7,
"無し"))))))</f>
        <v>無し</v>
      </c>
      <c r="AC168" s="27" t="e">
        <f t="shared" ca="1" si="7"/>
        <v>#VALUE!</v>
      </c>
      <c r="AD168" s="27" t="str" cm="1">
        <f t="array" aca="1" ref="AD168" ca="1">IF(A168="非採用","非採用",OFFSET(
   INDIRECT("'" &amp; AB168 &amp; "'!A4"),
   MATCH(B168, INDIRECT("'" &amp; AB168 &amp; "'!C5:C1000"), 0),
   MATCH("合計", INDIRECT("'" &amp; AB168 &amp; "'!4:4"), 0) - 1
))</f>
        <v>非採用</v>
      </c>
    </row>
    <row r="169" spans="1:30">
      <c r="A169" s="40">
        <f>元データ!P166</f>
        <v>110</v>
      </c>
      <c r="B169" s="27">
        <f t="shared" si="8"/>
        <v>165</v>
      </c>
      <c r="C169" s="27" t="str">
        <f>DBCS(元データ!A166)</f>
        <v>オルメテックＯＤ錠１０ｍｇ</v>
      </c>
      <c r="D169" s="53" t="str">
        <f>元データ!B166</f>
        <v>アルフレッサ</v>
      </c>
      <c r="E169" s="27" t="str">
        <f>DBCS(元データ!C166)</f>
        <v>ＰＴＰ</v>
      </c>
      <c r="F169" s="27" t="str">
        <f>DBCS(元データ!D166)</f>
        <v>１００Ｔ</v>
      </c>
      <c r="G169" s="27" t="str">
        <f>元データ!E166</f>
        <v>第一三共</v>
      </c>
      <c r="H169" s="27">
        <f>元データ!F166</f>
        <v>17.5</v>
      </c>
      <c r="I169" s="27">
        <f>元データ!G166</f>
        <v>1750</v>
      </c>
      <c r="J169" s="27">
        <f>元データ!H166</f>
        <v>100</v>
      </c>
      <c r="K169" s="27" t="str">
        <f>元データ!I166</f>
        <v>錠</v>
      </c>
      <c r="L169" s="27">
        <f>元データ!J166</f>
        <v>1505</v>
      </c>
      <c r="M169" s="27">
        <f>元データ!K166</f>
        <v>15.05</v>
      </c>
      <c r="N169" s="53" t="str">
        <f ca="1">IF(OFFSET(マスタ非採用削除!A$4,統合マスタ!$A169,0)="","",OFFSET(マスタ非採用削除!A$4,統合マスタ!$A169,0))</f>
        <v>ｵﾙﾒ001</v>
      </c>
      <c r="O169" s="53" t="str">
        <f ca="1">IF(OFFSET(マスタ非採用削除!B$4,統合マスタ!$A169,0)="","",OFFSET(マスタ非採用削除!B$4,統合マスタ!$A169,0))</f>
        <v>ｵﾙﾒ001</v>
      </c>
      <c r="P169" s="27" t="str">
        <f ca="1">IF(OFFSET(マスタ非採用削除!C$4,統合マスタ!$A169,0)="","",OFFSET(マスタ非採用削除!C$4,統合マスタ!$A169,0))</f>
        <v>オルメテックＯＤ錠１０ｍｇ</v>
      </c>
      <c r="Q169" s="53" t="str">
        <f ca="1">IF(OFFSET(マスタ非採用削除!D$4,統合マスタ!$A169,0)="","",OFFSET(マスタ非採用削除!D$4,統合マスタ!$A169,0))</f>
        <v>ｵﾙﾒ</v>
      </c>
      <c r="R169" s="27">
        <f ca="1">IF(OR(A169="非採用",A169="処置薬",A169="非採用特別"),0,IF(OFFSET(マスタ非採用削除!E$4,統合マスタ!$A169,0)="","",OFFSET(マスタ非採用削除!E$4,統合マスタ!$A169,0)))</f>
        <v>2</v>
      </c>
      <c r="S169" s="53" t="str">
        <f ca="1">IF(OFFSET(マスタ非採用削除!F$4,統合マスタ!$A169,0)="","",OFFSET(マスタ非採用削除!F$4,統合マスタ!$A169,0))</f>
        <v/>
      </c>
      <c r="T169" s="27">
        <f ca="1">IF(OFFSET(マスタ非採用削除!G$4,統合マスタ!$A169,0)="","",OFFSET(マスタ非採用削除!G$4,統合マスタ!$A169,0))</f>
        <v>17.5</v>
      </c>
      <c r="U169" s="53" t="str">
        <f ca="1">IF(OFFSET(マスタ非採用削除!H$4,統合マスタ!$A169,0)="","",OFFSET(マスタ非採用削除!H$4,統合マスタ!$A169,0))</f>
        <v>ｵﾙﾒﾃｯｸODｼﾞｮｳ10mg</v>
      </c>
      <c r="V169" s="27">
        <f ca="1">IF(OFFSET(マスタ非採用削除!I$4,統合マスタ!$A169,0)="","",OFFSET(マスタ非採用削除!I$4,統合マスタ!$A169,0))</f>
        <v>1</v>
      </c>
      <c r="W169" s="27" t="str">
        <f ca="1">IF(OFFSET(マスタ非採用削除!J$4,統合マスタ!$A169,0)="","",OFFSET(マスタ非採用削除!J$4,統合マスタ!$A169,0))</f>
        <v>錠剤</v>
      </c>
      <c r="X169" s="27">
        <f ca="1">IF(OFFSET(マスタ非採用削除!K$4,統合マスタ!$A169,0)="","",OFFSET(マスタ非採用削除!K$4,統合マスタ!$A169,0))</f>
        <v>0</v>
      </c>
      <c r="Y169" s="53" t="str">
        <f ca="1">IF(OFFSET(マスタ非採用削除!L$4,統合マスタ!$A169,0)="","",OFFSET(マスタ非採用削除!L$4,統合マスタ!$A169,0))</f>
        <v/>
      </c>
      <c r="Z169" s="27">
        <f ca="1">IF(OFFSET(マスタ非採用削除!M$4,統合マスタ!$A169,0)="","",OFFSET(マスタ非採用削除!M$4,統合マスタ!$A169,0))</f>
        <v>3</v>
      </c>
      <c r="AA169" s="27" t="str">
        <f t="shared" si="6"/>
        <v/>
      </c>
      <c r="AB169" s="27" t="str">
        <f ca="1">IF(A169="非採用特別","非採用特別",IF(R169=2,"臨時",
IF(COUNTIF(分類!$H$8:$H$15, 統合マスタ!V169)&gt;0, 分類!$G$7,
IF(COUNTIF(分類!$K$8:$K$15, 統合マスタ!V169)&gt;0, 分類!$J$7,
IF(COUNTIF(分類!$N$8:$N$15, 統合マスタ!V169)&gt;0, 分類!$M$7,
IF(COUNTIF(分類!$Q$8:$Q$15, 統合マスタ!V169)&gt;0, 分類!$P$7,
"無し"))))))</f>
        <v>臨時</v>
      </c>
      <c r="AC169" s="27">
        <f t="shared" ca="1" si="7"/>
        <v>165</v>
      </c>
      <c r="AD169" s="27" cm="1">
        <f t="array" aca="1" ref="AD169" ca="1">IF(A169="非採用","非採用",OFFSET(
   INDIRECT("'" &amp; AB169 &amp; "'!A4"),
   MATCH(B169, INDIRECT("'" &amp; AB169 &amp; "'!C5:C1000"), 0),
   MATCH("合計", INDIRECT("'" &amp; AB169 &amp; "'!4:4"), 0) - 1
))</f>
        <v>0</v>
      </c>
    </row>
    <row r="170" spans="1:30">
      <c r="A170" s="40">
        <f>元データ!P167</f>
        <v>111</v>
      </c>
      <c r="B170" s="27">
        <f t="shared" si="8"/>
        <v>166</v>
      </c>
      <c r="C170" s="27" t="str">
        <f>DBCS(元データ!A167)</f>
        <v>オロパタジン塩酸塩ＯＤ錠５ｍｇ「トーワ」</v>
      </c>
      <c r="D170" s="53" t="str">
        <f>元データ!B167</f>
        <v>東和薬品</v>
      </c>
      <c r="E170" s="27" t="str">
        <f>DBCS(元データ!C167)</f>
        <v>ＰＴＰ</v>
      </c>
      <c r="F170" s="27" t="str">
        <f>DBCS(元データ!D167)</f>
        <v>１００Ｔ</v>
      </c>
      <c r="G170" s="27" t="str">
        <f>元データ!E167</f>
        <v>東和薬品</v>
      </c>
      <c r="H170" s="27">
        <f>元データ!F167</f>
        <v>10.4</v>
      </c>
      <c r="I170" s="27">
        <f>元データ!G167</f>
        <v>1040</v>
      </c>
      <c r="J170" s="27">
        <f>元データ!H167</f>
        <v>100</v>
      </c>
      <c r="K170" s="27" t="str">
        <f>元データ!I167</f>
        <v>錠</v>
      </c>
      <c r="L170" s="27">
        <f>元データ!J167</f>
        <v>905</v>
      </c>
      <c r="M170" s="27">
        <f>元データ!K167</f>
        <v>9.0500000000000007</v>
      </c>
      <c r="N170" s="53" t="str">
        <f ca="1">IF(OFFSET(マスタ非採用削除!A$4,統合マスタ!$A170,0)="","",OFFSET(マスタ非採用削除!A$4,統合マスタ!$A170,0))</f>
        <v>ｵﾛﾊ003</v>
      </c>
      <c r="O170" s="53" t="str">
        <f ca="1">IF(OFFSET(マスタ非採用削除!B$4,統合マスタ!$A170,0)="","",OFFSET(マスタ非採用削除!B$4,統合マスタ!$A170,0))</f>
        <v>ｵﾛﾊ003</v>
      </c>
      <c r="P170" s="27" t="str">
        <f ca="1">IF(OFFSET(マスタ非採用削除!C$4,統合マスタ!$A170,0)="","",OFFSET(マスタ非採用削除!C$4,統合マスタ!$A170,0))</f>
        <v>オロパタジン塩酸塩ＯＤ錠５ｍｇ「トーワ」</v>
      </c>
      <c r="Q170" s="53" t="str">
        <f ca="1">IF(OFFSET(マスタ非採用削除!D$4,統合マスタ!$A170,0)="","",OFFSET(マスタ非採用削除!D$4,統合マスタ!$A170,0))</f>
        <v/>
      </c>
      <c r="R170" s="27">
        <f ca="1">IF(OR(A170="非採用",A170="処置薬",A170="非採用特別"),0,IF(OFFSET(マスタ非採用削除!E$4,統合マスタ!$A170,0)="","",OFFSET(マスタ非採用削除!E$4,統合マスタ!$A170,0)))</f>
        <v>1</v>
      </c>
      <c r="S170" s="53" t="str">
        <f ca="1">IF(OFFSET(マスタ非採用削除!F$4,統合マスタ!$A170,0)="","",OFFSET(マスタ非採用削除!F$4,統合マスタ!$A170,0))</f>
        <v/>
      </c>
      <c r="T170" s="27">
        <f ca="1">IF(OFFSET(マスタ非採用削除!G$4,統合マスタ!$A170,0)="","",OFFSET(マスタ非採用削除!G$4,統合マスタ!$A170,0))</f>
        <v>10.4</v>
      </c>
      <c r="U170" s="53" t="str">
        <f ca="1">IF(OFFSET(マスタ非採用削除!H$4,統合マスタ!$A170,0)="","",OFFSET(マスタ非採用削除!H$4,統合マスタ!$A170,0))</f>
        <v>ｵﾛﾊﾟﾀｼﾞﾝｴﾝｻﾝｴﾝODｼﾞﾖｳ5MGﾄ-ﾜ</v>
      </c>
      <c r="V170" s="27">
        <f ca="1">IF(OFFSET(マスタ非採用削除!I$4,統合マスタ!$A170,0)="","",OFFSET(マスタ非採用削除!I$4,統合マスタ!$A170,0))</f>
        <v>1</v>
      </c>
      <c r="W170" s="27" t="str">
        <f ca="1">IF(OFFSET(マスタ非採用削除!J$4,統合マスタ!$A170,0)="","",OFFSET(マスタ非採用削除!J$4,統合マスタ!$A170,0))</f>
        <v>錠剤</v>
      </c>
      <c r="X170" s="27">
        <f ca="1">IF(OFFSET(マスタ非採用削除!K$4,統合マスタ!$A170,0)="","",OFFSET(マスタ非採用削除!K$4,統合マスタ!$A170,0))</f>
        <v>0</v>
      </c>
      <c r="Y170" s="53" t="str">
        <f ca="1">IF(OFFSET(マスタ非採用削除!L$4,統合マスタ!$A170,0)="","",OFFSET(マスタ非採用削除!L$4,統合マスタ!$A170,0))</f>
        <v/>
      </c>
      <c r="Z170" s="27">
        <f ca="1">IF(OFFSET(マスタ非採用削除!M$4,統合マスタ!$A170,0)="","",OFFSET(マスタ非採用削除!M$4,統合マスタ!$A170,0))</f>
        <v>25</v>
      </c>
      <c r="AA170" s="27" t="str">
        <f t="shared" si="6"/>
        <v/>
      </c>
      <c r="AB170" s="27" t="str">
        <f ca="1">IF(A170="非採用特別","非採用特別",IF(R170=2,"臨時",
IF(COUNTIF(分類!$H$8:$H$15, 統合マスタ!V170)&gt;0, 分類!$G$7,
IF(COUNTIF(分類!$K$8:$K$15, 統合マスタ!V170)&gt;0, 分類!$J$7,
IF(COUNTIF(分類!$N$8:$N$15, 統合マスタ!V170)&gt;0, 分類!$M$7,
IF(COUNTIF(分類!$Q$8:$Q$15, 統合マスタ!V170)&gt;0, 分類!$P$7,
"無し"))))))</f>
        <v>錠剤</v>
      </c>
      <c r="AC170" s="27">
        <f t="shared" ca="1" si="7"/>
        <v>166</v>
      </c>
      <c r="AD170" s="27" cm="1">
        <f t="array" aca="1" ref="AD170" ca="1">IF(A170="非採用","非採用",OFFSET(
   INDIRECT("'" &amp; AB170 &amp; "'!A4"),
   MATCH(B170, INDIRECT("'" &amp; AB170 &amp; "'!C5:C1000"), 0),
   MATCH("合計", INDIRECT("'" &amp; AB170 &amp; "'!4:4"), 0) - 1
))</f>
        <v>0</v>
      </c>
    </row>
    <row r="171" spans="1:30">
      <c r="A171" s="40">
        <f>元データ!P168</f>
        <v>111</v>
      </c>
      <c r="B171" s="27">
        <f t="shared" si="8"/>
        <v>167</v>
      </c>
      <c r="C171" s="27" t="str">
        <f>DBCS(元データ!A168)</f>
        <v>オロパタジン塩酸塩ＯＤ錠５ｍｇ「トーワ」</v>
      </c>
      <c r="D171" s="53" t="str">
        <f>元データ!B168</f>
        <v>東和薬品</v>
      </c>
      <c r="E171" s="27" t="str">
        <f>DBCS(元データ!C168)</f>
        <v>バラ</v>
      </c>
      <c r="F171" s="27" t="str">
        <f>DBCS(元データ!D168)</f>
        <v>１００Ｔ</v>
      </c>
      <c r="G171" s="27" t="str">
        <f>元データ!E168</f>
        <v>東和薬品</v>
      </c>
      <c r="H171" s="27">
        <f>元データ!F168</f>
        <v>10.4</v>
      </c>
      <c r="I171" s="27">
        <f>元データ!G168</f>
        <v>1040</v>
      </c>
      <c r="J171" s="27">
        <f>元データ!H168</f>
        <v>100</v>
      </c>
      <c r="K171" s="27" t="str">
        <f>元データ!I168</f>
        <v>錠</v>
      </c>
      <c r="L171" s="27">
        <f>元データ!J168</f>
        <v>905</v>
      </c>
      <c r="M171" s="27">
        <f>元データ!K168</f>
        <v>9.0500000000000007</v>
      </c>
      <c r="N171" s="53" t="str">
        <f ca="1">IF(OFFSET(マスタ非採用削除!A$4,統合マスタ!$A171,0)="","",OFFSET(マスタ非採用削除!A$4,統合マスタ!$A171,0))</f>
        <v>ｵﾛﾊ003</v>
      </c>
      <c r="O171" s="53" t="str">
        <f ca="1">IF(OFFSET(マスタ非採用削除!B$4,統合マスタ!$A171,0)="","",OFFSET(マスタ非採用削除!B$4,統合マスタ!$A171,0))</f>
        <v>ｵﾛﾊ003</v>
      </c>
      <c r="P171" s="27" t="str">
        <f ca="1">IF(OFFSET(マスタ非採用削除!C$4,統合マスタ!$A171,0)="","",OFFSET(マスタ非採用削除!C$4,統合マスタ!$A171,0))</f>
        <v>オロパタジン塩酸塩ＯＤ錠５ｍｇ「トーワ」</v>
      </c>
      <c r="Q171" s="53" t="str">
        <f ca="1">IF(OFFSET(マスタ非採用削除!D$4,統合マスタ!$A171,0)="","",OFFSET(マスタ非採用削除!D$4,統合マスタ!$A171,0))</f>
        <v/>
      </c>
      <c r="R171" s="27">
        <f ca="1">IF(OR(A171="非採用",A171="処置薬",A171="非採用特別"),0,IF(OFFSET(マスタ非採用削除!E$4,統合マスタ!$A171,0)="","",OFFSET(マスタ非採用削除!E$4,統合マスタ!$A171,0)))</f>
        <v>1</v>
      </c>
      <c r="S171" s="53" t="str">
        <f ca="1">IF(OFFSET(マスタ非採用削除!F$4,統合マスタ!$A171,0)="","",OFFSET(マスタ非採用削除!F$4,統合マスタ!$A171,0))</f>
        <v/>
      </c>
      <c r="T171" s="27">
        <f ca="1">IF(OFFSET(マスタ非採用削除!G$4,統合マスタ!$A171,0)="","",OFFSET(マスタ非採用削除!G$4,統合マスタ!$A171,0))</f>
        <v>10.4</v>
      </c>
      <c r="U171" s="53" t="str">
        <f ca="1">IF(OFFSET(マスタ非採用削除!H$4,統合マスタ!$A171,0)="","",OFFSET(マスタ非採用削除!H$4,統合マスタ!$A171,0))</f>
        <v>ｵﾛﾊﾟﾀｼﾞﾝｴﾝｻﾝｴﾝODｼﾞﾖｳ5MGﾄ-ﾜ</v>
      </c>
      <c r="V171" s="27">
        <f ca="1">IF(OFFSET(マスタ非採用削除!I$4,統合マスタ!$A171,0)="","",OFFSET(マスタ非採用削除!I$4,統合マスタ!$A171,0))</f>
        <v>1</v>
      </c>
      <c r="W171" s="27" t="str">
        <f ca="1">IF(OFFSET(マスタ非採用削除!J$4,統合マスタ!$A171,0)="","",OFFSET(マスタ非採用削除!J$4,統合マスタ!$A171,0))</f>
        <v>錠剤</v>
      </c>
      <c r="X171" s="27">
        <f ca="1">IF(OFFSET(マスタ非採用削除!K$4,統合マスタ!$A171,0)="","",OFFSET(マスタ非採用削除!K$4,統合マスタ!$A171,0))</f>
        <v>0</v>
      </c>
      <c r="Y171" s="53" t="str">
        <f ca="1">IF(OFFSET(マスタ非採用削除!L$4,統合マスタ!$A171,0)="","",OFFSET(マスタ非採用削除!L$4,統合マスタ!$A171,0))</f>
        <v/>
      </c>
      <c r="Z171" s="27">
        <f ca="1">IF(OFFSET(マスタ非採用削除!M$4,統合マスタ!$A171,0)="","",OFFSET(マスタ非採用削除!M$4,統合マスタ!$A171,0))</f>
        <v>25</v>
      </c>
      <c r="AA171" s="27" t="str">
        <f t="shared" si="6"/>
        <v/>
      </c>
      <c r="AB171" s="27" t="str">
        <f ca="1">IF(A171="非採用特別","非採用特別",IF(R171=2,"臨時",
IF(COUNTIF(分類!$H$8:$H$15, 統合マスタ!V171)&gt;0, 分類!$G$7,
IF(COUNTIF(分類!$K$8:$K$15, 統合マスタ!V171)&gt;0, 分類!$J$7,
IF(COUNTIF(分類!$N$8:$N$15, 統合マスタ!V171)&gt;0, 分類!$M$7,
IF(COUNTIF(分類!$Q$8:$Q$15, 統合マスタ!V171)&gt;0, 分類!$P$7,
"無し"))))))</f>
        <v>錠剤</v>
      </c>
      <c r="AC171" s="27">
        <f t="shared" ca="1" si="7"/>
        <v>167</v>
      </c>
      <c r="AD171" s="27" cm="1">
        <f t="array" aca="1" ref="AD171" ca="1">IF(A171="非採用","非採用",OFFSET(
   INDIRECT("'" &amp; AB171 &amp; "'!A4"),
   MATCH(B171, INDIRECT("'" &amp; AB171 &amp; "'!C5:C1000"), 0),
   MATCH("合計", INDIRECT("'" &amp; AB171 &amp; "'!4:4"), 0) - 1
))</f>
        <v>0</v>
      </c>
    </row>
    <row r="172" spans="1:30">
      <c r="A172" s="40">
        <f>元データ!P169</f>
        <v>114</v>
      </c>
      <c r="B172" s="27">
        <f t="shared" si="8"/>
        <v>168</v>
      </c>
      <c r="C172" s="27" t="str">
        <f>DBCS(元データ!A169)</f>
        <v>カモスタットメシル酸塩錠１００ｍｇ「サワイ」</v>
      </c>
      <c r="D172" s="53" t="str">
        <f>元データ!B169</f>
        <v>東邦</v>
      </c>
      <c r="E172" s="27" t="str">
        <f>DBCS(元データ!C169)</f>
        <v>ＰＴＰ</v>
      </c>
      <c r="F172" s="27" t="str">
        <f>DBCS(元データ!D169)</f>
        <v>１００Ｔ</v>
      </c>
      <c r="G172" s="27" t="str">
        <f>元データ!E169</f>
        <v>沢井製薬</v>
      </c>
      <c r="H172" s="27">
        <f>元データ!F169</f>
        <v>10</v>
      </c>
      <c r="I172" s="27">
        <f>元データ!G169</f>
        <v>1000</v>
      </c>
      <c r="J172" s="27">
        <f>元データ!H169</f>
        <v>100</v>
      </c>
      <c r="K172" s="27" t="str">
        <f>元データ!I169</f>
        <v>錠</v>
      </c>
      <c r="L172" s="27">
        <f>元データ!J169</f>
        <v>903</v>
      </c>
      <c r="M172" s="27">
        <f>元データ!K169</f>
        <v>9.0299999999999994</v>
      </c>
      <c r="N172" s="53" t="str">
        <f ca="1">IF(OFFSET(マスタ非採用削除!A$4,統合マスタ!$A172,0)="","",OFFSET(マスタ非採用削除!A$4,統合マスタ!$A172,0))</f>
        <v>ｶﾓｽ001</v>
      </c>
      <c r="O172" s="53" t="str">
        <f ca="1">IF(OFFSET(マスタ非採用削除!B$4,統合マスタ!$A172,0)="","",OFFSET(マスタ非採用削除!B$4,統合マスタ!$A172,0))</f>
        <v>ｶﾓｽ001</v>
      </c>
      <c r="P172" s="27" t="str">
        <f ca="1">IF(OFFSET(マスタ非採用削除!C$4,統合マスタ!$A172,0)="","",OFFSET(マスタ非採用削除!C$4,統合マスタ!$A172,0))</f>
        <v>カモスタットメシル酸塩錠１００ｍｇ「サワイ」</v>
      </c>
      <c r="Q172" s="53" t="str">
        <f ca="1">IF(OFFSET(マスタ非採用削除!D$4,統合マスタ!$A172,0)="","",OFFSET(マスタ非採用削除!D$4,統合マスタ!$A172,0))</f>
        <v>ｶﾓｽﾀ</v>
      </c>
      <c r="R172" s="27">
        <f ca="1">IF(OR(A172="非採用",A172="処置薬",A172="非採用特別"),0,IF(OFFSET(マスタ非採用削除!E$4,統合マスタ!$A172,0)="","",OFFSET(マスタ非採用削除!E$4,統合マスタ!$A172,0)))</f>
        <v>1</v>
      </c>
      <c r="S172" s="53" t="str">
        <f ca="1">IF(OFFSET(マスタ非採用削除!F$4,統合マスタ!$A172,0)="","",OFFSET(マスタ非採用削除!F$4,統合マスタ!$A172,0))</f>
        <v/>
      </c>
      <c r="T172" s="27">
        <f ca="1">IF(OFFSET(マスタ非採用削除!G$4,統合マスタ!$A172,0)="","",OFFSET(マスタ非採用削除!G$4,統合マスタ!$A172,0))</f>
        <v>10</v>
      </c>
      <c r="U172" s="53" t="str">
        <f ca="1">IF(OFFSET(マスタ非採用削除!H$4,統合マスタ!$A172,0)="","",OFFSET(マスタ非採用削除!H$4,統合マスタ!$A172,0))</f>
        <v>ｶﾓｽﾀｯﾄﾒｼﾙｻﾝｴﾝｼﾞｮｳ100mg｢ｻﾜｲ｣</v>
      </c>
      <c r="V172" s="27">
        <f ca="1">IF(OFFSET(マスタ非採用削除!I$4,統合マスタ!$A172,0)="","",OFFSET(マスタ非採用削除!I$4,統合マスタ!$A172,0))</f>
        <v>1</v>
      </c>
      <c r="W172" s="27" t="str">
        <f ca="1">IF(OFFSET(マスタ非採用削除!J$4,統合マスタ!$A172,0)="","",OFFSET(マスタ非採用削除!J$4,統合マスタ!$A172,0))</f>
        <v>錠剤</v>
      </c>
      <c r="X172" s="27">
        <f ca="1">IF(OFFSET(マスタ非採用削除!K$4,統合マスタ!$A172,0)="","",OFFSET(マスタ非採用削除!K$4,統合マスタ!$A172,0))</f>
        <v>0</v>
      </c>
      <c r="Y172" s="53" t="str">
        <f ca="1">IF(OFFSET(マスタ非採用削除!L$4,統合マスタ!$A172,0)="","",OFFSET(マスタ非採用削除!L$4,統合マスタ!$A172,0))</f>
        <v/>
      </c>
      <c r="Z172" s="27">
        <f ca="1">IF(OFFSET(マスタ非採用削除!M$4,統合マスタ!$A172,0)="","",OFFSET(マスタ非採用削除!M$4,統合マスタ!$A172,0))</f>
        <v>5</v>
      </c>
      <c r="AA172" s="27" t="str">
        <f t="shared" si="6"/>
        <v/>
      </c>
      <c r="AB172" s="27" t="str">
        <f ca="1">IF(A172="非採用特別","非採用特別",IF(R172=2,"臨時",
IF(COUNTIF(分類!$H$8:$H$15, 統合マスタ!V172)&gt;0, 分類!$G$7,
IF(COUNTIF(分類!$K$8:$K$15, 統合マスタ!V172)&gt;0, 分類!$J$7,
IF(COUNTIF(分類!$N$8:$N$15, 統合マスタ!V172)&gt;0, 分類!$M$7,
IF(COUNTIF(分類!$Q$8:$Q$15, 統合マスタ!V172)&gt;0, 分類!$P$7,
"無し"))))))</f>
        <v>錠剤</v>
      </c>
      <c r="AC172" s="27">
        <f t="shared" ca="1" si="7"/>
        <v>168</v>
      </c>
      <c r="AD172" s="27" cm="1">
        <f t="array" aca="1" ref="AD172" ca="1">IF(A172="非採用","非採用",OFFSET(
   INDIRECT("'" &amp; AB172 &amp; "'!A4"),
   MATCH(B172, INDIRECT("'" &amp; AB172 &amp; "'!C5:C1000"), 0),
   MATCH("合計", INDIRECT("'" &amp; AB172 &amp; "'!4:4"), 0) - 1
))</f>
        <v>0</v>
      </c>
    </row>
    <row r="173" spans="1:30">
      <c r="A173" s="40">
        <f>元データ!P170</f>
        <v>116</v>
      </c>
      <c r="B173" s="27">
        <f t="shared" si="8"/>
        <v>169</v>
      </c>
      <c r="C173" s="27" t="str">
        <f>DBCS(元データ!A170)</f>
        <v>ガランタミンＯＤ錠１２ｍｇ「日医工」</v>
      </c>
      <c r="D173" s="53" t="str">
        <f>元データ!B170</f>
        <v>アルフレッサ</v>
      </c>
      <c r="E173" s="27" t="str">
        <f>DBCS(元データ!C170)</f>
        <v>ＰＴＰ</v>
      </c>
      <c r="F173" s="27" t="str">
        <f>DBCS(元データ!D170)</f>
        <v>５６Ｔ</v>
      </c>
      <c r="G173" s="27" t="str">
        <f>元データ!E170</f>
        <v>日医工</v>
      </c>
      <c r="H173" s="27">
        <f>元データ!F170</f>
        <v>27.6</v>
      </c>
      <c r="I173" s="27">
        <f>元データ!G170</f>
        <v>1545.6</v>
      </c>
      <c r="J173" s="27">
        <f>元データ!H170</f>
        <v>55.999999999999993</v>
      </c>
      <c r="K173" s="27" t="str">
        <f>元データ!I170</f>
        <v>錠</v>
      </c>
      <c r="L173" s="27">
        <f>元データ!J170</f>
        <v>1318</v>
      </c>
      <c r="M173" s="27">
        <f>元データ!K170</f>
        <v>23.535714285714288</v>
      </c>
      <c r="N173" s="53" t="str">
        <f ca="1">IF(OFFSET(マスタ非採用削除!A$4,統合マスタ!$A173,0)="","",OFFSET(マスタ非採用削除!A$4,統合マスタ!$A173,0))</f>
        <v>ｶﾗﾝ004</v>
      </c>
      <c r="O173" s="53" t="str">
        <f ca="1">IF(OFFSET(マスタ非採用削除!B$4,統合マスタ!$A173,0)="","",OFFSET(マスタ非採用削除!B$4,統合マスタ!$A173,0))</f>
        <v>ｶﾗﾝ004</v>
      </c>
      <c r="P173" s="27" t="str">
        <f ca="1">IF(OFFSET(マスタ非採用削除!C$4,統合マスタ!$A173,0)="","",OFFSET(マスタ非採用削除!C$4,統合マスタ!$A173,0))</f>
        <v>ガランタミンＯＤ錠１２ｍｇ「日医工」</v>
      </c>
      <c r="Q173" s="53" t="str">
        <f ca="1">IF(OFFSET(マスタ非採用削除!D$4,統合マスタ!$A173,0)="","",OFFSET(マスタ非採用削除!D$4,統合マスタ!$A173,0))</f>
        <v>ｶﾞﾗﾝ2</v>
      </c>
      <c r="R173" s="27">
        <f ca="1">IF(OR(A173="非採用",A173="処置薬",A173="非採用特別"),0,IF(OFFSET(マスタ非採用削除!E$4,統合マスタ!$A173,0)="","",OFFSET(マスタ非採用削除!E$4,統合マスタ!$A173,0)))</f>
        <v>1</v>
      </c>
      <c r="S173" s="53" t="str">
        <f ca="1">IF(OFFSET(マスタ非採用削除!F$4,統合マスタ!$A173,0)="","",OFFSET(マスタ非採用削除!F$4,統合マスタ!$A173,0))</f>
        <v/>
      </c>
      <c r="T173" s="27">
        <f ca="1">IF(OFFSET(マスタ非採用削除!G$4,統合マスタ!$A173,0)="","",OFFSET(マスタ非採用削除!G$4,統合マスタ!$A173,0))</f>
        <v>27.6</v>
      </c>
      <c r="U173" s="53" t="str">
        <f ca="1">IF(OFFSET(マスタ非採用削除!H$4,統合マスタ!$A173,0)="","",OFFSET(マスタ非採用削除!H$4,統合マスタ!$A173,0))</f>
        <v>ｶﾞﾗﾝﾀﾐﾝODｼﾞｮｳ12mg｢ﾆﾁｲｺｳ｣</v>
      </c>
      <c r="V173" s="27">
        <f ca="1">IF(OFFSET(マスタ非採用削除!I$4,統合マスタ!$A173,0)="","",OFFSET(マスタ非採用削除!I$4,統合マスタ!$A173,0))</f>
        <v>1</v>
      </c>
      <c r="W173" s="27" t="str">
        <f ca="1">IF(OFFSET(マスタ非採用削除!J$4,統合マスタ!$A173,0)="","",OFFSET(マスタ非採用削除!J$4,統合マスタ!$A173,0))</f>
        <v>錠剤</v>
      </c>
      <c r="X173" s="27">
        <f ca="1">IF(OFFSET(マスタ非採用削除!K$4,統合マスタ!$A173,0)="","",OFFSET(マスタ非採用削除!K$4,統合マスタ!$A173,0))</f>
        <v>2</v>
      </c>
      <c r="Y173" s="53" t="str">
        <f ca="1">IF(OFFSET(マスタ非採用削除!L$4,統合マスタ!$A173,0)="","",OFFSET(マスタ非採用削除!L$4,統合マスタ!$A173,0))</f>
        <v/>
      </c>
      <c r="Z173" s="27">
        <f ca="1">IF(OFFSET(マスタ非採用削除!M$4,統合マスタ!$A173,0)="","",OFFSET(マスタ非採用削除!M$4,統合マスタ!$A173,0))</f>
        <v>26</v>
      </c>
      <c r="AA173" s="27" t="str">
        <f t="shared" si="6"/>
        <v/>
      </c>
      <c r="AB173" s="27" t="str">
        <f ca="1">IF(A173="非採用特別","非採用特別",IF(R173=2,"臨時",
IF(COUNTIF(分類!$H$8:$H$15, 統合マスタ!V173)&gt;0, 分類!$G$7,
IF(COUNTIF(分類!$K$8:$K$15, 統合マスタ!V173)&gt;0, 分類!$J$7,
IF(COUNTIF(分類!$N$8:$N$15, 統合マスタ!V173)&gt;0, 分類!$M$7,
IF(COUNTIF(分類!$Q$8:$Q$15, 統合マスタ!V173)&gt;0, 分類!$P$7,
"無し"))))))</f>
        <v>錠剤</v>
      </c>
      <c r="AC173" s="27">
        <f t="shared" ca="1" si="7"/>
        <v>200169</v>
      </c>
      <c r="AD173" s="27" cm="1">
        <f t="array" aca="1" ref="AD173" ca="1">IF(A173="非採用","非採用",OFFSET(
   INDIRECT("'" &amp; AB173 &amp; "'!A4"),
   MATCH(B173, INDIRECT("'" &amp; AB173 &amp; "'!C5:C1000"), 0),
   MATCH("合計", INDIRECT("'" &amp; AB173 &amp; "'!4:4"), 0) - 1
))</f>
        <v>0</v>
      </c>
    </row>
    <row r="174" spans="1:30">
      <c r="A174" s="40">
        <f>元データ!P171</f>
        <v>115</v>
      </c>
      <c r="B174" s="27">
        <f t="shared" si="8"/>
        <v>170</v>
      </c>
      <c r="C174" s="27" t="str">
        <f>DBCS(元データ!A171)</f>
        <v>ガランタミンＯＤ錠４ｍｇ「日医工」</v>
      </c>
      <c r="D174" s="53" t="str">
        <f>元データ!B171</f>
        <v>アルフレッサ</v>
      </c>
      <c r="E174" s="27" t="str">
        <f>DBCS(元データ!C171)</f>
        <v>ＰＴＰ</v>
      </c>
      <c r="F174" s="27" t="str">
        <f>DBCS(元データ!D171)</f>
        <v>１４０Ｔ</v>
      </c>
      <c r="G174" s="27" t="str">
        <f>元データ!E171</f>
        <v>日医工</v>
      </c>
      <c r="H174" s="27">
        <f>元データ!F171</f>
        <v>18.399999999999999</v>
      </c>
      <c r="I174" s="27">
        <f>元データ!G171</f>
        <v>2576</v>
      </c>
      <c r="J174" s="27">
        <f>元データ!H171</f>
        <v>140</v>
      </c>
      <c r="K174" s="27" t="str">
        <f>元データ!I171</f>
        <v>錠</v>
      </c>
      <c r="L174" s="27">
        <f>元データ!J171</f>
        <v>2197</v>
      </c>
      <c r="M174" s="27">
        <f>元データ!K171</f>
        <v>15.692857142857143</v>
      </c>
      <c r="N174" s="53" t="str">
        <f ca="1">IF(OFFSET(マスタ非採用削除!A$4,統合マスタ!$A174,0)="","",OFFSET(マスタ非採用削除!A$4,統合マスタ!$A174,0))</f>
        <v>ｶﾗﾝ001</v>
      </c>
      <c r="O174" s="53" t="str">
        <f ca="1">IF(OFFSET(マスタ非採用削除!B$4,統合マスタ!$A174,0)="","",OFFSET(マスタ非採用削除!B$4,統合マスタ!$A174,0))</f>
        <v>ｶﾗﾝ001</v>
      </c>
      <c r="P174" s="27" t="str">
        <f ca="1">IF(OFFSET(マスタ非採用削除!C$4,統合マスタ!$A174,0)="","",OFFSET(マスタ非採用削除!C$4,統合マスタ!$A174,0))</f>
        <v>ガランタミンＯＤ錠４ｍｇ「日医工」</v>
      </c>
      <c r="Q174" s="53" t="str">
        <f ca="1">IF(OFFSET(マスタ非採用削除!D$4,統合マスタ!$A174,0)="","",OFFSET(マスタ非採用削除!D$4,統合マスタ!$A174,0))</f>
        <v>ｶﾞﾗﾝ1</v>
      </c>
      <c r="R174" s="27">
        <f ca="1">IF(OR(A174="非採用",A174="処置薬",A174="非採用特別"),0,IF(OFFSET(マスタ非採用削除!E$4,統合マスタ!$A174,0)="","",OFFSET(マスタ非採用削除!E$4,統合マスタ!$A174,0)))</f>
        <v>1</v>
      </c>
      <c r="S174" s="53" t="str">
        <f ca="1">IF(OFFSET(マスタ非採用削除!F$4,統合マスタ!$A174,0)="","",OFFSET(マスタ非採用削除!F$4,統合マスタ!$A174,0))</f>
        <v/>
      </c>
      <c r="T174" s="27">
        <f ca="1">IF(OFFSET(マスタ非採用削除!G$4,統合マスタ!$A174,0)="","",OFFSET(マスタ非採用削除!G$4,統合マスタ!$A174,0))</f>
        <v>18.399999999999999</v>
      </c>
      <c r="U174" s="53" t="str">
        <f ca="1">IF(OFFSET(マスタ非採用削除!H$4,統合マスタ!$A174,0)="","",OFFSET(マスタ非採用削除!H$4,統合マスタ!$A174,0))</f>
        <v>ｶﾞﾗﾝﾀﾐﾝODｼﾞｮｳ4mg｢ﾆﾁｲｺｳ｣</v>
      </c>
      <c r="V174" s="27">
        <f ca="1">IF(OFFSET(マスタ非採用削除!I$4,統合マスタ!$A174,0)="","",OFFSET(マスタ非採用削除!I$4,統合マスタ!$A174,0))</f>
        <v>1</v>
      </c>
      <c r="W174" s="27" t="str">
        <f ca="1">IF(OFFSET(マスタ非採用削除!J$4,統合マスタ!$A174,0)="","",OFFSET(マスタ非採用削除!J$4,統合マスタ!$A174,0))</f>
        <v>錠剤</v>
      </c>
      <c r="X174" s="27">
        <f ca="1">IF(OFFSET(マスタ非採用削除!K$4,統合マスタ!$A174,0)="","",OFFSET(マスタ非採用削除!K$4,統合マスタ!$A174,0))</f>
        <v>2</v>
      </c>
      <c r="Y174" s="53" t="str">
        <f ca="1">IF(OFFSET(マスタ非採用削除!L$4,統合マスタ!$A174,0)="","",OFFSET(マスタ非採用削除!L$4,統合マスタ!$A174,0))</f>
        <v/>
      </c>
      <c r="Z174" s="27">
        <f ca="1">IF(OFFSET(マスタ非採用削除!M$4,統合マスタ!$A174,0)="","",OFFSET(マスタ非採用削除!M$4,統合マスタ!$A174,0))</f>
        <v>26</v>
      </c>
      <c r="AA174" s="27" t="str">
        <f t="shared" si="6"/>
        <v/>
      </c>
      <c r="AB174" s="27" t="str">
        <f ca="1">IF(A174="非採用特別","非採用特別",IF(R174=2,"臨時",
IF(COUNTIF(分類!$H$8:$H$15, 統合マスタ!V174)&gt;0, 分類!$G$7,
IF(COUNTIF(分類!$K$8:$K$15, 統合マスタ!V174)&gt;0, 分類!$J$7,
IF(COUNTIF(分類!$N$8:$N$15, 統合マスタ!V174)&gt;0, 分類!$M$7,
IF(COUNTIF(分類!$Q$8:$Q$15, 統合マスタ!V174)&gt;0, 分類!$P$7,
"無し"))))))</f>
        <v>錠剤</v>
      </c>
      <c r="AC174" s="27">
        <f t="shared" ca="1" si="7"/>
        <v>200170</v>
      </c>
      <c r="AD174" s="27" cm="1">
        <f t="array" aca="1" ref="AD174" ca="1">IF(A174="非採用","非採用",OFFSET(
   INDIRECT("'" &amp; AB174 &amp; "'!A4"),
   MATCH(B174, INDIRECT("'" &amp; AB174 &amp; "'!C5:C1000"), 0),
   MATCH("合計", INDIRECT("'" &amp; AB174 &amp; "'!4:4"), 0) - 1
))</f>
        <v>0</v>
      </c>
    </row>
    <row r="175" spans="1:30">
      <c r="A175" s="40">
        <f>元データ!P172</f>
        <v>117</v>
      </c>
      <c r="B175" s="27">
        <f t="shared" si="8"/>
        <v>171</v>
      </c>
      <c r="C175" s="27" t="str">
        <f>DBCS(元データ!A172)</f>
        <v>カリメートドライシロップ９２．５９％</v>
      </c>
      <c r="D175" s="53" t="str">
        <f>元データ!B172</f>
        <v/>
      </c>
      <c r="E175" s="27" t="str">
        <f>DBCS(元データ!C172)</f>
        <v/>
      </c>
      <c r="F175" s="27" t="str">
        <f>DBCS(元データ!D172)</f>
        <v>５．４ｇｘ１２６包</v>
      </c>
      <c r="G175" s="27" t="str">
        <f>元データ!E172</f>
        <v>興和</v>
      </c>
      <c r="H175" s="27">
        <f>元データ!F172</f>
        <v>9.6</v>
      </c>
      <c r="I175" s="27">
        <f>元データ!G172</f>
        <v>6531.84</v>
      </c>
      <c r="J175" s="27">
        <f>元データ!H172</f>
        <v>680.40000000000009</v>
      </c>
      <c r="K175" s="27" t="str">
        <f>元データ!I172</f>
        <v>ｇ</v>
      </c>
      <c r="L175" s="27">
        <f>元データ!J172</f>
        <v>5819</v>
      </c>
      <c r="M175" s="27">
        <f>元データ!K172</f>
        <v>8.5523221634332742</v>
      </c>
      <c r="N175" s="53" t="str">
        <f ca="1">IF(OFFSET(マスタ非採用削除!A$4,統合マスタ!$A175,0)="","",OFFSET(マスタ非採用削除!A$4,統合マスタ!$A175,0))</f>
        <v>ｶﾘﾒ001</v>
      </c>
      <c r="O175" s="53" t="str">
        <f ca="1">IF(OFFSET(マスタ非採用削除!B$4,統合マスタ!$A175,0)="","",OFFSET(マスタ非採用削除!B$4,統合マスタ!$A175,0))</f>
        <v>ｶﾘﾒ001</v>
      </c>
      <c r="P175" s="27" t="str">
        <f ca="1">IF(OFFSET(マスタ非採用削除!C$4,統合マスタ!$A175,0)="","",OFFSET(マスタ非採用削除!C$4,統合マスタ!$A175,0))</f>
        <v>カリメートドライシロップ９２．５９％</v>
      </c>
      <c r="Q175" s="53" t="str">
        <f ca="1">IF(OFFSET(マスタ非採用削除!D$4,統合マスタ!$A175,0)="","",OFFSET(マスタ非採用削除!D$4,統合マスタ!$A175,0))</f>
        <v/>
      </c>
      <c r="R175" s="27">
        <f ca="1">IF(OR(A175="非採用",A175="処置薬",A175="非採用特別"),0,IF(OFFSET(マスタ非採用削除!E$4,統合マスタ!$A175,0)="","",OFFSET(マスタ非採用削除!E$4,統合マスタ!$A175,0)))</f>
        <v>2</v>
      </c>
      <c r="S175" s="53" t="str">
        <f ca="1">IF(OFFSET(マスタ非採用削除!F$4,統合マスタ!$A175,0)="","",OFFSET(マスタ非採用削除!F$4,統合マスタ!$A175,0))</f>
        <v/>
      </c>
      <c r="T175" s="27">
        <f ca="1">IF(OFFSET(マスタ非採用削除!G$4,統合マスタ!$A175,0)="","",OFFSET(マスタ非採用削除!G$4,統合マスタ!$A175,0))</f>
        <v>9.6</v>
      </c>
      <c r="U175" s="53" t="str">
        <f ca="1">IF(OFFSET(マスタ非採用削除!H$4,統合マスタ!$A175,0)="","",OFFSET(マスタ非採用削除!H$4,統合マスタ!$A175,0))</f>
        <v>ｶﾘﾒ-ﾄﾄﾞﾗｲｼﾛﾂﾌﾟ92.59%</v>
      </c>
      <c r="V175" s="27">
        <f ca="1">IF(OFFSET(マスタ非採用削除!I$4,統合マスタ!$A175,0)="","",OFFSET(マスタ非採用削除!I$4,統合マスタ!$A175,0))</f>
        <v>3</v>
      </c>
      <c r="W175" s="27" t="str">
        <f ca="1">IF(OFFSET(マスタ非採用削除!J$4,統合マスタ!$A175,0)="","",OFFSET(マスタ非採用削除!J$4,統合マスタ!$A175,0))</f>
        <v>散</v>
      </c>
      <c r="X175" s="27">
        <f ca="1">IF(OFFSET(マスタ非採用削除!K$4,統合マスタ!$A175,0)="","",OFFSET(マスタ非採用削除!K$4,統合マスタ!$A175,0))</f>
        <v>0</v>
      </c>
      <c r="Y175" s="53" t="str">
        <f ca="1">IF(OFFSET(マスタ非採用削除!L$4,統合マスタ!$A175,0)="","",OFFSET(マスタ非採用削除!L$4,統合マスタ!$A175,0))</f>
        <v/>
      </c>
      <c r="Z175" s="27">
        <f ca="1">IF(OFFSET(マスタ非採用削除!M$4,統合マスタ!$A175,0)="","",OFFSET(マスタ非採用削除!M$4,統合マスタ!$A175,0))</f>
        <v>15</v>
      </c>
      <c r="AA175" s="27" t="str">
        <f t="shared" si="6"/>
        <v/>
      </c>
      <c r="AB175" s="27" t="str">
        <f ca="1">IF(A175="非採用特別","非採用特別",IF(R175=2,"臨時",
IF(COUNTIF(分類!$H$8:$H$15, 統合マスタ!V175)&gt;0, 分類!$G$7,
IF(COUNTIF(分類!$K$8:$K$15, 統合マスタ!V175)&gt;0, 分類!$J$7,
IF(COUNTIF(分類!$N$8:$N$15, 統合マスタ!V175)&gt;0, 分類!$M$7,
IF(COUNTIF(分類!$Q$8:$Q$15, 統合マスタ!V175)&gt;0, 分類!$P$7,
"無し"))))))</f>
        <v>臨時</v>
      </c>
      <c r="AC175" s="27">
        <f t="shared" ca="1" si="7"/>
        <v>171</v>
      </c>
      <c r="AD175" s="27" cm="1">
        <f t="array" aca="1" ref="AD175" ca="1">IF(A175="非採用","非採用",OFFSET(
   INDIRECT("'" &amp; AB175 &amp; "'!A4"),
   MATCH(B175, INDIRECT("'" &amp; AB175 &amp; "'!C5:C1000"), 0),
   MATCH("合計", INDIRECT("'" &amp; AB175 &amp; "'!4:4"), 0) - 1
))</f>
        <v>0</v>
      </c>
    </row>
    <row r="176" spans="1:30">
      <c r="A176" s="40">
        <f>元データ!P173</f>
        <v>120</v>
      </c>
      <c r="B176" s="27">
        <f t="shared" si="8"/>
        <v>172</v>
      </c>
      <c r="C176" s="27" t="str">
        <f>DBCS(元データ!A173)</f>
        <v>カルバマゼピン細粒５０％「アメル」　　　</v>
      </c>
      <c r="D176" s="53" t="str">
        <f>元データ!B173</f>
        <v/>
      </c>
      <c r="E176" s="27" t="str">
        <f>DBCS(元データ!C173)</f>
        <v>粉</v>
      </c>
      <c r="F176" s="27" t="str">
        <f>DBCS(元データ!D173)</f>
        <v>５００ｇ</v>
      </c>
      <c r="G176" s="27" t="str">
        <f>元データ!E173</f>
        <v>共和薬品</v>
      </c>
      <c r="H176" s="27">
        <f>元データ!F173</f>
        <v>22.2</v>
      </c>
      <c r="I176" s="27">
        <f>元データ!G173</f>
        <v>11100</v>
      </c>
      <c r="J176" s="27">
        <f>元データ!H173</f>
        <v>500</v>
      </c>
      <c r="K176" s="27" t="str">
        <f>元データ!I173</f>
        <v>ｇ</v>
      </c>
      <c r="L176" s="27">
        <f>元データ!J173</f>
        <v>10089</v>
      </c>
      <c r="M176" s="27">
        <f>元データ!K173</f>
        <v>20.178000000000001</v>
      </c>
      <c r="N176" s="53" t="str">
        <f ca="1">IF(OFFSET(マスタ非採用削除!A$4,統合マスタ!$A176,0)="","",OFFSET(マスタ非採用削除!A$4,統合マスタ!$A176,0))</f>
        <v>ｶﾙﾊ003</v>
      </c>
      <c r="O176" s="53" t="str">
        <f ca="1">IF(OFFSET(マスタ非採用削除!B$4,統合マスタ!$A176,0)="","",OFFSET(マスタ非採用削除!B$4,統合マスタ!$A176,0))</f>
        <v>ｶﾙﾊ003</v>
      </c>
      <c r="P176" s="27" t="str">
        <f ca="1">IF(OFFSET(マスタ非採用削除!C$4,統合マスタ!$A176,0)="","",OFFSET(マスタ非採用削除!C$4,統合マスタ!$A176,0))</f>
        <v>カルバマゼピン細粒５０％「アメル」</v>
      </c>
      <c r="Q176" s="53" t="str">
        <f ca="1">IF(OFFSET(マスタ非採用削除!D$4,統合マスタ!$A176,0)="","",OFFSET(マスタ非採用削除!D$4,統合マスタ!$A176,0))</f>
        <v>ｶﾙﾊﾞ**</v>
      </c>
      <c r="R176" s="27">
        <f ca="1">IF(OR(A176="非採用",A176="処置薬",A176="非採用特別"),0,IF(OFFSET(マスタ非採用削除!E$4,統合マスタ!$A176,0)="","",OFFSET(マスタ非採用削除!E$4,統合マスタ!$A176,0)))</f>
        <v>1</v>
      </c>
      <c r="S176" s="53" t="str">
        <f ca="1">IF(OFFSET(マスタ非採用削除!F$4,統合マスタ!$A176,0)="","",OFFSET(マスタ非採用削除!F$4,統合マスタ!$A176,0))</f>
        <v/>
      </c>
      <c r="T176" s="27">
        <f ca="1">IF(OFFSET(マスタ非採用削除!G$4,統合マスタ!$A176,0)="","",OFFSET(マスタ非採用削除!G$4,統合マスタ!$A176,0))</f>
        <v>22.2</v>
      </c>
      <c r="U176" s="53" t="str">
        <f ca="1">IF(OFFSET(マスタ非採用削除!H$4,統合マスタ!$A176,0)="","",OFFSET(マスタ非採用削除!H$4,統合マスタ!$A176,0))</f>
        <v>ｶﾙﾊﾞﾏｾﾞﾋﾟﾝｻｲﾘｭｳ50%｢ｱﾒﾙ｣</v>
      </c>
      <c r="V176" s="27">
        <f ca="1">IF(OFFSET(マスタ非採用削除!I$4,統合マスタ!$A176,0)="","",OFFSET(マスタ非採用削除!I$4,統合マスタ!$A176,0))</f>
        <v>3</v>
      </c>
      <c r="W176" s="27" t="str">
        <f ca="1">IF(OFFSET(マスタ非採用削除!J$4,統合マスタ!$A176,0)="","",OFFSET(マスタ非採用削除!J$4,統合マスタ!$A176,0))</f>
        <v>散</v>
      </c>
      <c r="X176" s="27">
        <f ca="1">IF(OFFSET(マスタ非採用削除!K$4,統合マスタ!$A176,0)="","",OFFSET(マスタ非採用削除!K$4,統合マスタ!$A176,0))</f>
        <v>0</v>
      </c>
      <c r="Y176" s="53" t="str">
        <f ca="1">IF(OFFSET(マスタ非採用削除!L$4,統合マスタ!$A176,0)="","",OFFSET(マスタ非採用削除!L$4,統合マスタ!$A176,0))</f>
        <v/>
      </c>
      <c r="Z176" s="27">
        <f ca="1">IF(OFFSET(マスタ非採用削除!M$4,統合マスタ!$A176,0)="","",OFFSET(マスタ非採用削除!M$4,統合マスタ!$A176,0))</f>
        <v>2</v>
      </c>
      <c r="AA176" s="27" t="str">
        <f t="shared" si="6"/>
        <v/>
      </c>
      <c r="AB176" s="27" t="str">
        <f ca="1">IF(A176="非採用特別","非採用特別",IF(R176=2,"臨時",
IF(COUNTIF(分類!$H$8:$H$15, 統合マスタ!V176)&gt;0, 分類!$G$7,
IF(COUNTIF(分類!$K$8:$K$15, 統合マスタ!V176)&gt;0, 分類!$J$7,
IF(COUNTIF(分類!$N$8:$N$15, 統合マスタ!V176)&gt;0, 分類!$M$7,
IF(COUNTIF(分類!$Q$8:$Q$15, 統合マスタ!V176)&gt;0, 分類!$P$7,
"無し"))))))</f>
        <v>散剤</v>
      </c>
      <c r="AC176" s="27">
        <f t="shared" ca="1" si="7"/>
        <v>172</v>
      </c>
      <c r="AD176" s="27" cm="1">
        <f t="array" aca="1" ref="AD176" ca="1">IF(A176="非採用","非採用",OFFSET(
   INDIRECT("'" &amp; AB176 &amp; "'!A4"),
   MATCH(B176, INDIRECT("'" &amp; AB176 &amp; "'!C5:C1000"), 0),
   MATCH("合計", INDIRECT("'" &amp; AB176 &amp; "'!4:4"), 0) - 1
))</f>
        <v>0</v>
      </c>
    </row>
    <row r="177" spans="1:30">
      <c r="A177" s="40">
        <f>元データ!P174</f>
        <v>118</v>
      </c>
      <c r="B177" s="27">
        <f t="shared" si="8"/>
        <v>173</v>
      </c>
      <c r="C177" s="27" t="str">
        <f>DBCS(元データ!A174)</f>
        <v>カルバマゼピン錠１００ｍｇ「アメル」</v>
      </c>
      <c r="D177" s="53" t="str">
        <f>元データ!B174</f>
        <v>メディセオ</v>
      </c>
      <c r="E177" s="27" t="str">
        <f>DBCS(元データ!C174)</f>
        <v>バラ</v>
      </c>
      <c r="F177" s="27" t="str">
        <f>DBCS(元データ!D174)</f>
        <v>５００Ｔ</v>
      </c>
      <c r="G177" s="27" t="str">
        <f>元データ!E174</f>
        <v>共和薬品</v>
      </c>
      <c r="H177" s="27">
        <f>元データ!F174</f>
        <v>5.9</v>
      </c>
      <c r="I177" s="27">
        <f>元データ!G174</f>
        <v>2950</v>
      </c>
      <c r="J177" s="27">
        <f>元データ!H174</f>
        <v>499.99999999999994</v>
      </c>
      <c r="K177" s="27" t="str">
        <f>元データ!I174</f>
        <v>錠</v>
      </c>
      <c r="L177" s="27">
        <f>元データ!J174</f>
        <v>2680</v>
      </c>
      <c r="M177" s="27">
        <f>元データ!K174</f>
        <v>5.36</v>
      </c>
      <c r="N177" s="53" t="str">
        <f ca="1">IF(OFFSET(マスタ非採用削除!A$4,統合マスタ!$A177,0)="","",OFFSET(マスタ非採用削除!A$4,統合マスタ!$A177,0))</f>
        <v>ｶﾙﾊ001</v>
      </c>
      <c r="O177" s="53" t="str">
        <f ca="1">IF(OFFSET(マスタ非採用削除!B$4,統合マスタ!$A177,0)="","",OFFSET(マスタ非採用削除!B$4,統合マスタ!$A177,0))</f>
        <v>ｶﾙﾊ001</v>
      </c>
      <c r="P177" s="27" t="str">
        <f ca="1">IF(OFFSET(マスタ非採用削除!C$4,統合マスタ!$A177,0)="","",OFFSET(マスタ非採用削除!C$4,統合マスタ!$A177,0))</f>
        <v>カルバマゼピン錠１００ｍｇ「アメル」</v>
      </c>
      <c r="Q177" s="53" t="str">
        <f ca="1">IF(OFFSET(マスタ非採用削除!D$4,統合マスタ!$A177,0)="","",OFFSET(マスタ非採用削除!D$4,統合マスタ!$A177,0))</f>
        <v>ｶﾙﾊ100</v>
      </c>
      <c r="R177" s="27">
        <f ca="1">IF(OR(A177="非採用",A177="処置薬",A177="非採用特別"),0,IF(OFFSET(マスタ非採用削除!E$4,統合マスタ!$A177,0)="","",OFFSET(マスタ非採用削除!E$4,統合マスタ!$A177,0)))</f>
        <v>1</v>
      </c>
      <c r="S177" s="53" t="str">
        <f ca="1">IF(OFFSET(マスタ非採用削除!F$4,統合マスタ!$A177,0)="","",OFFSET(マスタ非採用削除!F$4,統合マスタ!$A177,0))</f>
        <v/>
      </c>
      <c r="T177" s="27">
        <f ca="1">IF(OFFSET(マスタ非採用削除!G$4,統合マスタ!$A177,0)="","",OFFSET(マスタ非採用削除!G$4,統合マスタ!$A177,0))</f>
        <v>5.9</v>
      </c>
      <c r="U177" s="53" t="str">
        <f ca="1">IF(OFFSET(マスタ非採用削除!H$4,統合マスタ!$A177,0)="","",OFFSET(マスタ非採用削除!H$4,統合マスタ!$A177,0))</f>
        <v>ｶﾙﾊﾞﾏｾﾞﾋﾟﾝｼﾞｮｳ100mg｢ｱﾒﾙ｣</v>
      </c>
      <c r="V177" s="27">
        <f ca="1">IF(OFFSET(マスタ非採用削除!I$4,統合マスタ!$A177,0)="","",OFFSET(マスタ非採用削除!I$4,統合マスタ!$A177,0))</f>
        <v>1</v>
      </c>
      <c r="W177" s="27" t="str">
        <f ca="1">IF(OFFSET(マスタ非採用削除!J$4,統合マスタ!$A177,0)="","",OFFSET(マスタ非採用削除!J$4,統合マスタ!$A177,0))</f>
        <v>錠剤</v>
      </c>
      <c r="X177" s="27">
        <f ca="1">IF(OFFSET(マスタ非採用削除!K$4,統合マスタ!$A177,0)="","",OFFSET(マスタ非採用削除!K$4,統合マスタ!$A177,0))</f>
        <v>0</v>
      </c>
      <c r="Y177" s="53" t="str">
        <f ca="1">IF(OFFSET(マスタ非採用削除!L$4,統合マスタ!$A177,0)="","",OFFSET(マスタ非採用削除!L$4,統合マスタ!$A177,0))</f>
        <v/>
      </c>
      <c r="Z177" s="27">
        <f ca="1">IF(OFFSET(マスタ非採用削除!M$4,統合マスタ!$A177,0)="","",OFFSET(マスタ非採用削除!M$4,統合マスタ!$A177,0))</f>
        <v>25</v>
      </c>
      <c r="AA177" s="27" t="str">
        <f t="shared" si="6"/>
        <v/>
      </c>
      <c r="AB177" s="27" t="str">
        <f ca="1">IF(A177="非採用特別","非採用特別",IF(R177=2,"臨時",
IF(COUNTIF(分類!$H$8:$H$15, 統合マスタ!V177)&gt;0, 分類!$G$7,
IF(COUNTIF(分類!$K$8:$K$15, 統合マスタ!V177)&gt;0, 分類!$J$7,
IF(COUNTIF(分類!$N$8:$N$15, 統合マスタ!V177)&gt;0, 分類!$M$7,
IF(COUNTIF(分類!$Q$8:$Q$15, 統合マスタ!V177)&gt;0, 分類!$P$7,
"無し"))))))</f>
        <v>錠剤</v>
      </c>
      <c r="AC177" s="27">
        <f t="shared" ca="1" si="7"/>
        <v>173</v>
      </c>
      <c r="AD177" s="27" cm="1">
        <f t="array" aca="1" ref="AD177" ca="1">IF(A177="非採用","非採用",OFFSET(
   INDIRECT("'" &amp; AB177 &amp; "'!A4"),
   MATCH(B177, INDIRECT("'" &amp; AB177 &amp; "'!C5:C1000"), 0),
   MATCH("合計", INDIRECT("'" &amp; AB177 &amp; "'!4:4"), 0) - 1
))</f>
        <v>0</v>
      </c>
    </row>
    <row r="178" spans="1:30">
      <c r="A178" s="40">
        <f>元データ!P175</f>
        <v>119</v>
      </c>
      <c r="B178" s="27">
        <f t="shared" si="8"/>
        <v>174</v>
      </c>
      <c r="C178" s="27" t="str">
        <f>DBCS(元データ!A175)</f>
        <v>カルバマゼピン錠２００ｍｇ「アメル」</v>
      </c>
      <c r="D178" s="53" t="str">
        <f>元データ!B175</f>
        <v/>
      </c>
      <c r="E178" s="27" t="str">
        <f>DBCS(元データ!C175)</f>
        <v>ＰＴＰ</v>
      </c>
      <c r="F178" s="27" t="str">
        <f>DBCS(元データ!D175)</f>
        <v>１００Ｔ</v>
      </c>
      <c r="G178" s="27" t="str">
        <f>元データ!E175</f>
        <v>共和薬品</v>
      </c>
      <c r="H178" s="27">
        <f>元データ!F175</f>
        <v>10</v>
      </c>
      <c r="I178" s="27">
        <f>元データ!G175</f>
        <v>1000</v>
      </c>
      <c r="J178" s="27">
        <f>元データ!H175</f>
        <v>100</v>
      </c>
      <c r="K178" s="27" t="str">
        <f>元データ!I175</f>
        <v>錠</v>
      </c>
      <c r="L178" s="27">
        <f>元データ!J175</f>
        <v>909</v>
      </c>
      <c r="M178" s="27">
        <f>元データ!K175</f>
        <v>9.09</v>
      </c>
      <c r="N178" s="53" t="str">
        <f ca="1">IF(OFFSET(マスタ非採用削除!A$4,統合マスタ!$A178,0)="","",OFFSET(マスタ非採用削除!A$4,統合マスタ!$A178,0))</f>
        <v>ｶﾙﾊ002</v>
      </c>
      <c r="O178" s="53" t="str">
        <f ca="1">IF(OFFSET(マスタ非採用削除!B$4,統合マスタ!$A178,0)="","",OFFSET(マスタ非採用削除!B$4,統合マスタ!$A178,0))</f>
        <v>ｶﾙﾊ002</v>
      </c>
      <c r="P178" s="27" t="str">
        <f ca="1">IF(OFFSET(マスタ非採用削除!C$4,統合マスタ!$A178,0)="","",OFFSET(マスタ非採用削除!C$4,統合マスタ!$A178,0))</f>
        <v>カルバマゼピン錠２００ｍｇ「アメル」</v>
      </c>
      <c r="Q178" s="53" t="str">
        <f ca="1">IF(OFFSET(マスタ非採用削除!D$4,統合マスタ!$A178,0)="","",OFFSET(マスタ非採用削除!D$4,統合マスタ!$A178,0))</f>
        <v>ｶﾙﾊ200</v>
      </c>
      <c r="R178" s="27">
        <f ca="1">IF(OR(A178="非採用",A178="処置薬",A178="非採用特別"),0,IF(OFFSET(マスタ非採用削除!E$4,統合マスタ!$A178,0)="","",OFFSET(マスタ非採用削除!E$4,統合マスタ!$A178,0)))</f>
        <v>1</v>
      </c>
      <c r="S178" s="53" t="str">
        <f ca="1">IF(OFFSET(マスタ非採用削除!F$4,統合マスタ!$A178,0)="","",OFFSET(マスタ非採用削除!F$4,統合マスタ!$A178,0))</f>
        <v/>
      </c>
      <c r="T178" s="27">
        <f ca="1">IF(OFFSET(マスタ非採用削除!G$4,統合マスタ!$A178,0)="","",OFFSET(マスタ非採用削除!G$4,統合マスタ!$A178,0))</f>
        <v>10</v>
      </c>
      <c r="U178" s="53" t="str">
        <f ca="1">IF(OFFSET(マスタ非採用削除!H$4,統合マスタ!$A178,0)="","",OFFSET(マスタ非採用削除!H$4,統合マスタ!$A178,0))</f>
        <v>ｶﾙﾊﾞﾏｾﾞﾋﾟﾝｼﾞｮｳ200mg｢ｱﾒﾙ｣</v>
      </c>
      <c r="V178" s="27">
        <f ca="1">IF(OFFSET(マスタ非採用削除!I$4,統合マスタ!$A178,0)="","",OFFSET(マスタ非採用削除!I$4,統合マスタ!$A178,0))</f>
        <v>1</v>
      </c>
      <c r="W178" s="27" t="str">
        <f ca="1">IF(OFFSET(マスタ非採用削除!J$4,統合マスタ!$A178,0)="","",OFFSET(マスタ非採用削除!J$4,統合マスタ!$A178,0))</f>
        <v>錠剤</v>
      </c>
      <c r="X178" s="27">
        <f ca="1">IF(OFFSET(マスタ非採用削除!K$4,統合マスタ!$A178,0)="","",OFFSET(マスタ非採用削除!K$4,統合マスタ!$A178,0))</f>
        <v>0</v>
      </c>
      <c r="Y178" s="53" t="str">
        <f ca="1">IF(OFFSET(マスタ非採用削除!L$4,統合マスタ!$A178,0)="","",OFFSET(マスタ非採用削除!L$4,統合マスタ!$A178,0))</f>
        <v/>
      </c>
      <c r="Z178" s="27">
        <f ca="1">IF(OFFSET(マスタ非採用削除!M$4,統合マスタ!$A178,0)="","",OFFSET(マスタ非採用削除!M$4,統合マスタ!$A178,0))</f>
        <v>25</v>
      </c>
      <c r="AA178" s="27" t="str">
        <f t="shared" si="6"/>
        <v/>
      </c>
      <c r="AB178" s="27" t="str">
        <f ca="1">IF(A178="非採用特別","非採用特別",IF(R178=2,"臨時",
IF(COUNTIF(分類!$H$8:$H$15, 統合マスタ!V178)&gt;0, 分類!$G$7,
IF(COUNTIF(分類!$K$8:$K$15, 統合マスタ!V178)&gt;0, 分類!$J$7,
IF(COUNTIF(分類!$N$8:$N$15, 統合マスタ!V178)&gt;0, 分類!$M$7,
IF(COUNTIF(分類!$Q$8:$Q$15, 統合マスタ!V178)&gt;0, 分類!$P$7,
"無し"))))))</f>
        <v>錠剤</v>
      </c>
      <c r="AC178" s="27">
        <f t="shared" ca="1" si="7"/>
        <v>174</v>
      </c>
      <c r="AD178" s="27" cm="1">
        <f t="array" aca="1" ref="AD178" ca="1">IF(A178="非採用","非採用",OFFSET(
   INDIRECT("'" &amp; AB178 &amp; "'!A4"),
   MATCH(B178, INDIRECT("'" &amp; AB178 &amp; "'!C5:C1000"), 0),
   MATCH("合計", INDIRECT("'" &amp; AB178 &amp; "'!4:4"), 0) - 1
))</f>
        <v>0</v>
      </c>
    </row>
    <row r="179" spans="1:30">
      <c r="A179" s="40">
        <f>元データ!P176</f>
        <v>119</v>
      </c>
      <c r="B179" s="27">
        <f t="shared" si="8"/>
        <v>175</v>
      </c>
      <c r="C179" s="27" t="str">
        <f>DBCS(元データ!A176)</f>
        <v>カルバマゼピン錠２００ｍｇ「アメル」</v>
      </c>
      <c r="D179" s="53" t="str">
        <f>元データ!B176</f>
        <v>メディセオ</v>
      </c>
      <c r="E179" s="27" t="str">
        <f>DBCS(元データ!C176)</f>
        <v>バラ</v>
      </c>
      <c r="F179" s="27" t="str">
        <f>DBCS(元データ!D176)</f>
        <v>５００Ｔ</v>
      </c>
      <c r="G179" s="27" t="str">
        <f>元データ!E176</f>
        <v>共和薬品</v>
      </c>
      <c r="H179" s="27">
        <f>元データ!F176</f>
        <v>10</v>
      </c>
      <c r="I179" s="27">
        <f>元データ!G176</f>
        <v>5000</v>
      </c>
      <c r="J179" s="27">
        <f>元データ!H176</f>
        <v>500</v>
      </c>
      <c r="K179" s="27" t="str">
        <f>元データ!I176</f>
        <v>錠</v>
      </c>
      <c r="L179" s="27">
        <f>元データ!J176</f>
        <v>4454</v>
      </c>
      <c r="M179" s="27">
        <f>元データ!K176</f>
        <v>8.9079999999999995</v>
      </c>
      <c r="N179" s="53" t="str">
        <f ca="1">IF(OFFSET(マスタ非採用削除!A$4,統合マスタ!$A179,0)="","",OFFSET(マスタ非採用削除!A$4,統合マスタ!$A179,0))</f>
        <v>ｶﾙﾊ002</v>
      </c>
      <c r="O179" s="53" t="str">
        <f ca="1">IF(OFFSET(マスタ非採用削除!B$4,統合マスタ!$A179,0)="","",OFFSET(マスタ非採用削除!B$4,統合マスタ!$A179,0))</f>
        <v>ｶﾙﾊ002</v>
      </c>
      <c r="P179" s="27" t="str">
        <f ca="1">IF(OFFSET(マスタ非採用削除!C$4,統合マスタ!$A179,0)="","",OFFSET(マスタ非採用削除!C$4,統合マスタ!$A179,0))</f>
        <v>カルバマゼピン錠２００ｍｇ「アメル」</v>
      </c>
      <c r="Q179" s="53" t="str">
        <f ca="1">IF(OFFSET(マスタ非採用削除!D$4,統合マスタ!$A179,0)="","",OFFSET(マスタ非採用削除!D$4,統合マスタ!$A179,0))</f>
        <v>ｶﾙﾊ200</v>
      </c>
      <c r="R179" s="27">
        <f ca="1">IF(OR(A179="非採用",A179="処置薬",A179="非採用特別"),0,IF(OFFSET(マスタ非採用削除!E$4,統合マスタ!$A179,0)="","",OFFSET(マスタ非採用削除!E$4,統合マスタ!$A179,0)))</f>
        <v>1</v>
      </c>
      <c r="S179" s="53" t="str">
        <f ca="1">IF(OFFSET(マスタ非採用削除!F$4,統合マスタ!$A179,0)="","",OFFSET(マスタ非採用削除!F$4,統合マスタ!$A179,0))</f>
        <v/>
      </c>
      <c r="T179" s="27">
        <f ca="1">IF(OFFSET(マスタ非採用削除!G$4,統合マスタ!$A179,0)="","",OFFSET(マスタ非採用削除!G$4,統合マスタ!$A179,0))</f>
        <v>10</v>
      </c>
      <c r="U179" s="53" t="str">
        <f ca="1">IF(OFFSET(マスタ非採用削除!H$4,統合マスタ!$A179,0)="","",OFFSET(マスタ非採用削除!H$4,統合マスタ!$A179,0))</f>
        <v>ｶﾙﾊﾞﾏｾﾞﾋﾟﾝｼﾞｮｳ200mg｢ｱﾒﾙ｣</v>
      </c>
      <c r="V179" s="27">
        <f ca="1">IF(OFFSET(マスタ非採用削除!I$4,統合マスタ!$A179,0)="","",OFFSET(マスタ非採用削除!I$4,統合マスタ!$A179,0))</f>
        <v>1</v>
      </c>
      <c r="W179" s="27" t="str">
        <f ca="1">IF(OFFSET(マスタ非採用削除!J$4,統合マスタ!$A179,0)="","",OFFSET(マスタ非採用削除!J$4,統合マスタ!$A179,0))</f>
        <v>錠剤</v>
      </c>
      <c r="X179" s="27">
        <f ca="1">IF(OFFSET(マスタ非採用削除!K$4,統合マスタ!$A179,0)="","",OFFSET(マスタ非採用削除!K$4,統合マスタ!$A179,0))</f>
        <v>0</v>
      </c>
      <c r="Y179" s="53" t="str">
        <f ca="1">IF(OFFSET(マスタ非採用削除!L$4,統合マスタ!$A179,0)="","",OFFSET(マスタ非採用削除!L$4,統合マスタ!$A179,0))</f>
        <v/>
      </c>
      <c r="Z179" s="27">
        <f ca="1">IF(OFFSET(マスタ非採用削除!M$4,統合マスタ!$A179,0)="","",OFFSET(マスタ非採用削除!M$4,統合マスタ!$A179,0))</f>
        <v>25</v>
      </c>
      <c r="AA179" s="27" t="str">
        <f t="shared" si="6"/>
        <v/>
      </c>
      <c r="AB179" s="27" t="str">
        <f ca="1">IF(A179="非採用特別","非採用特別",IF(R179=2,"臨時",
IF(COUNTIF(分類!$H$8:$H$15, 統合マスタ!V179)&gt;0, 分類!$G$7,
IF(COUNTIF(分類!$K$8:$K$15, 統合マスタ!V179)&gt;0, 分類!$J$7,
IF(COUNTIF(分類!$N$8:$N$15, 統合マスタ!V179)&gt;0, 分類!$M$7,
IF(COUNTIF(分類!$Q$8:$Q$15, 統合マスタ!V179)&gt;0, 分類!$P$7,
"無し"))))))</f>
        <v>錠剤</v>
      </c>
      <c r="AC179" s="27">
        <f t="shared" ca="1" si="7"/>
        <v>175</v>
      </c>
      <c r="AD179" s="27" cm="1">
        <f t="array" aca="1" ref="AD179" ca="1">IF(A179="非採用","非採用",OFFSET(
   INDIRECT("'" &amp; AB179 &amp; "'!A4"),
   MATCH(B179, INDIRECT("'" &amp; AB179 &amp; "'!C5:C1000"), 0),
   MATCH("合計", INDIRECT("'" &amp; AB179 &amp; "'!4:4"), 0) - 1
))</f>
        <v>0</v>
      </c>
    </row>
    <row r="180" spans="1:30">
      <c r="A180" s="40">
        <f>元データ!P177</f>
        <v>121</v>
      </c>
      <c r="B180" s="27">
        <f t="shared" si="8"/>
        <v>176</v>
      </c>
      <c r="C180" s="27" t="str">
        <f>DBCS(元データ!A177)</f>
        <v>カルベジロール錠１０ｍｇ「ＤＳＥＰ」</v>
      </c>
      <c r="D180" s="53" t="str">
        <f>元データ!B177</f>
        <v>メディセオ</v>
      </c>
      <c r="E180" s="27" t="str">
        <f>DBCS(元データ!C177)</f>
        <v>ＰＴＰ</v>
      </c>
      <c r="F180" s="27" t="str">
        <f>DBCS(元データ!D177)</f>
        <v>１００Ｔ</v>
      </c>
      <c r="G180" s="27" t="str">
        <f>元データ!E177</f>
        <v>第一三共エスファ</v>
      </c>
      <c r="H180" s="27">
        <f>元データ!F177</f>
        <v>10.4</v>
      </c>
      <c r="I180" s="27">
        <f>元データ!G177</f>
        <v>1040</v>
      </c>
      <c r="J180" s="27">
        <f>元データ!H177</f>
        <v>100</v>
      </c>
      <c r="K180" s="27" t="str">
        <f>元データ!I177</f>
        <v>錠</v>
      </c>
      <c r="L180" s="27">
        <f>元データ!J177</f>
        <v>926</v>
      </c>
      <c r="M180" s="27">
        <f>元データ!K177</f>
        <v>9.26</v>
      </c>
      <c r="N180" s="53" t="str">
        <f ca="1">IF(OFFSET(マスタ非採用削除!A$4,統合マスタ!$A180,0)="","",OFFSET(マスタ非採用削除!A$4,統合マスタ!$A180,0))</f>
        <v>ｶﾙﾍ002</v>
      </c>
      <c r="O180" s="53" t="str">
        <f ca="1">IF(OFFSET(マスタ非採用削除!B$4,統合マスタ!$A180,0)="","",OFFSET(マスタ非採用削除!B$4,統合マスタ!$A180,0))</f>
        <v>ｶﾙﾍ002</v>
      </c>
      <c r="P180" s="27" t="str">
        <f ca="1">IF(OFFSET(マスタ非採用削除!C$4,統合マスタ!$A180,0)="","",OFFSET(マスタ非採用削除!C$4,統合マスタ!$A180,0))</f>
        <v>カルベジロール錠１０ｍｇ「ＤＳＥＰ」</v>
      </c>
      <c r="Q180" s="53" t="str">
        <f ca="1">IF(OFFSET(マスタ非採用削除!D$4,統合マスタ!$A180,0)="","",OFFSET(マスタ非採用削除!D$4,統合マスタ!$A180,0))</f>
        <v/>
      </c>
      <c r="R180" s="27">
        <f ca="1">IF(OR(A180="非採用",A180="処置薬",A180="非採用特別"),0,IF(OFFSET(マスタ非採用削除!E$4,統合マスタ!$A180,0)="","",OFFSET(マスタ非採用削除!E$4,統合マスタ!$A180,0)))</f>
        <v>1</v>
      </c>
      <c r="S180" s="53" t="str">
        <f ca="1">IF(OFFSET(マスタ非採用削除!F$4,統合マスタ!$A180,0)="","",OFFSET(マスタ非採用削除!F$4,統合マスタ!$A180,0))</f>
        <v/>
      </c>
      <c r="T180" s="27">
        <f ca="1">IF(OFFSET(マスタ非採用削除!G$4,統合マスタ!$A180,0)="","",OFFSET(マスタ非採用削除!G$4,統合マスタ!$A180,0))</f>
        <v>10.4</v>
      </c>
      <c r="U180" s="53" t="str">
        <f ca="1">IF(OFFSET(マスタ非採用削除!H$4,統合マスタ!$A180,0)="","",OFFSET(マスタ非採用削除!H$4,統合マスタ!$A180,0))</f>
        <v>ｶﾙﾍﾞｼﾞﾛ-ﾙｼﾞﾖｳ10MGDSEP</v>
      </c>
      <c r="V180" s="27">
        <f ca="1">IF(OFFSET(マスタ非採用削除!I$4,統合マスタ!$A180,0)="","",OFFSET(マスタ非採用削除!I$4,統合マスタ!$A180,0))</f>
        <v>1</v>
      </c>
      <c r="W180" s="27" t="str">
        <f ca="1">IF(OFFSET(マスタ非採用削除!J$4,統合マスタ!$A180,0)="","",OFFSET(マスタ非採用削除!J$4,統合マスタ!$A180,0))</f>
        <v>錠剤</v>
      </c>
      <c r="X180" s="27">
        <f ca="1">IF(OFFSET(マスタ非採用削除!K$4,統合マスタ!$A180,0)="","",OFFSET(マスタ非採用削除!K$4,統合マスタ!$A180,0))</f>
        <v>0</v>
      </c>
      <c r="Y180" s="53" t="str">
        <f ca="1">IF(OFFSET(マスタ非採用削除!L$4,統合マスタ!$A180,0)="","",OFFSET(マスタ非採用削除!L$4,統合マスタ!$A180,0))</f>
        <v/>
      </c>
      <c r="Z180" s="27">
        <f ca="1">IF(OFFSET(マスタ非採用削除!M$4,統合マスタ!$A180,0)="","",OFFSET(マスタ非採用削除!M$4,統合マスタ!$A180,0))</f>
        <v>25</v>
      </c>
      <c r="AA180" s="27" t="str">
        <f t="shared" si="6"/>
        <v/>
      </c>
      <c r="AB180" s="27" t="str">
        <f ca="1">IF(A180="非採用特別","非採用特別",IF(R180=2,"臨時",
IF(COUNTIF(分類!$H$8:$H$15, 統合マスタ!V180)&gt;0, 分類!$G$7,
IF(COUNTIF(分類!$K$8:$K$15, 統合マスタ!V180)&gt;0, 分類!$J$7,
IF(COUNTIF(分類!$N$8:$N$15, 統合マスタ!V180)&gt;0, 分類!$M$7,
IF(COUNTIF(分類!$Q$8:$Q$15, 統合マスタ!V180)&gt;0, 分類!$P$7,
"無し"))))))</f>
        <v>錠剤</v>
      </c>
      <c r="AC180" s="27">
        <f t="shared" ca="1" si="7"/>
        <v>176</v>
      </c>
      <c r="AD180" s="27" cm="1">
        <f t="array" aca="1" ref="AD180" ca="1">IF(A180="非採用","非採用",OFFSET(
   INDIRECT("'" &amp; AB180 &amp; "'!A4"),
   MATCH(B180, INDIRECT("'" &amp; AB180 &amp; "'!C5:C1000"), 0),
   MATCH("合計", INDIRECT("'" &amp; AB180 &amp; "'!4:4"), 0) - 1
))</f>
        <v>0</v>
      </c>
    </row>
    <row r="181" spans="1:30">
      <c r="A181" s="40">
        <f>元データ!P178</f>
        <v>122</v>
      </c>
      <c r="B181" s="27">
        <f t="shared" si="8"/>
        <v>177</v>
      </c>
      <c r="C181" s="27" t="str">
        <f>DBCS(元データ!A178)</f>
        <v>カルボシステイン錠２５０ｍｇ「トーワ」</v>
      </c>
      <c r="D181" s="53" t="str">
        <f>元データ!B178</f>
        <v>東和薬品</v>
      </c>
      <c r="E181" s="27" t="str">
        <f>DBCS(元データ!C178)</f>
        <v>ＰＴＰ</v>
      </c>
      <c r="F181" s="27" t="str">
        <f>DBCS(元データ!D178)</f>
        <v>１０００Ｔ</v>
      </c>
      <c r="G181" s="27" t="str">
        <f>元データ!E178</f>
        <v>東和薬品</v>
      </c>
      <c r="H181" s="27">
        <f>元データ!F178</f>
        <v>10.4</v>
      </c>
      <c r="I181" s="27">
        <f>元データ!G178</f>
        <v>10400</v>
      </c>
      <c r="J181" s="27">
        <f>元データ!H178</f>
        <v>1000</v>
      </c>
      <c r="K181" s="27" t="str">
        <f>元データ!I178</f>
        <v>錠</v>
      </c>
      <c r="L181" s="27">
        <f>元データ!J178</f>
        <v>9270</v>
      </c>
      <c r="M181" s="27">
        <f>元データ!K178</f>
        <v>9.27</v>
      </c>
      <c r="N181" s="53" t="str">
        <f ca="1">IF(OFFSET(マスタ非採用削除!A$4,統合マスタ!$A181,0)="","",OFFSET(マスタ非採用削除!A$4,統合マスタ!$A181,0))</f>
        <v>ｶﾙﾎ001</v>
      </c>
      <c r="O181" s="53" t="str">
        <f ca="1">IF(OFFSET(マスタ非採用削除!B$4,統合マスタ!$A181,0)="","",OFFSET(マスタ非採用削除!B$4,統合マスタ!$A181,0))</f>
        <v>ｶﾙﾎ001</v>
      </c>
      <c r="P181" s="27" t="str">
        <f ca="1">IF(OFFSET(マスタ非採用削除!C$4,統合マスタ!$A181,0)="","",OFFSET(マスタ非採用削除!C$4,統合マスタ!$A181,0))</f>
        <v>カルボシステイン錠２５０ｍｇ「トーワ」</v>
      </c>
      <c r="Q181" s="53" t="str">
        <f ca="1">IF(OFFSET(マスタ非採用削除!D$4,統合マスタ!$A181,0)="","",OFFSET(マスタ非採用削除!D$4,統合マスタ!$A181,0))</f>
        <v>ｶﾙﾎﾞ25</v>
      </c>
      <c r="R181" s="27">
        <f ca="1">IF(OR(A181="非採用",A181="処置薬",A181="非採用特別"),0,IF(OFFSET(マスタ非採用削除!E$4,統合マスタ!$A181,0)="","",OFFSET(マスタ非採用削除!E$4,統合マスタ!$A181,0)))</f>
        <v>1</v>
      </c>
      <c r="S181" s="53" t="str">
        <f ca="1">IF(OFFSET(マスタ非採用削除!F$4,統合マスタ!$A181,0)="","",OFFSET(マスタ非採用削除!F$4,統合マスタ!$A181,0))</f>
        <v/>
      </c>
      <c r="T181" s="27">
        <f ca="1">IF(OFFSET(マスタ非採用削除!G$4,統合マスタ!$A181,0)="","",OFFSET(マスタ非採用削除!G$4,統合マスタ!$A181,0))</f>
        <v>10.4</v>
      </c>
      <c r="U181" s="53" t="str">
        <f ca="1">IF(OFFSET(マスタ非採用削除!H$4,統合マスタ!$A181,0)="","",OFFSET(マスタ非採用削除!H$4,統合マスタ!$A181,0))</f>
        <v>ｶﾙﾎﾞｼｽﾃｲﾝｼﾞﾖｳ250MGﾄ-ﾜ</v>
      </c>
      <c r="V181" s="27">
        <f ca="1">IF(OFFSET(マスタ非採用削除!I$4,統合マスタ!$A181,0)="","",OFFSET(マスタ非採用削除!I$4,統合マスタ!$A181,0))</f>
        <v>1</v>
      </c>
      <c r="W181" s="27" t="str">
        <f ca="1">IF(OFFSET(マスタ非採用削除!J$4,統合マスタ!$A181,0)="","",OFFSET(マスタ非採用削除!J$4,統合マスタ!$A181,0))</f>
        <v>錠剤</v>
      </c>
      <c r="X181" s="27">
        <f ca="1">IF(OFFSET(マスタ非採用削除!K$4,統合マスタ!$A181,0)="","",OFFSET(マスタ非採用削除!K$4,統合マスタ!$A181,0))</f>
        <v>0</v>
      </c>
      <c r="Y181" s="53" t="str">
        <f ca="1">IF(OFFSET(マスタ非採用削除!L$4,統合マスタ!$A181,0)="","",OFFSET(マスタ非採用削除!L$4,統合マスタ!$A181,0))</f>
        <v/>
      </c>
      <c r="Z181" s="27">
        <f ca="1">IF(OFFSET(マスタ非採用削除!M$4,統合マスタ!$A181,0)="","",OFFSET(マスタ非採用削除!M$4,統合マスタ!$A181,0))</f>
        <v>25</v>
      </c>
      <c r="AA181" s="27" t="str">
        <f t="shared" si="6"/>
        <v/>
      </c>
      <c r="AB181" s="27" t="str">
        <f ca="1">IF(A181="非採用特別","非採用特別",IF(R181=2,"臨時",
IF(COUNTIF(分類!$H$8:$H$15, 統合マスタ!V181)&gt;0, 分類!$G$7,
IF(COUNTIF(分類!$K$8:$K$15, 統合マスタ!V181)&gt;0, 分類!$J$7,
IF(COUNTIF(分類!$N$8:$N$15, 統合マスタ!V181)&gt;0, 分類!$M$7,
IF(COUNTIF(分類!$Q$8:$Q$15, 統合マスタ!V181)&gt;0, 分類!$P$7,
"無し"))))))</f>
        <v>錠剤</v>
      </c>
      <c r="AC181" s="27">
        <f t="shared" ca="1" si="7"/>
        <v>177</v>
      </c>
      <c r="AD181" s="27" cm="1">
        <f t="array" aca="1" ref="AD181" ca="1">IF(A181="非採用","非採用",OFFSET(
   INDIRECT("'" &amp; AB181 &amp; "'!A4"),
   MATCH(B181, INDIRECT("'" &amp; AB181 &amp; "'!C5:C1000"), 0),
   MATCH("合計", INDIRECT("'" &amp; AB181 &amp; "'!4:4"), 0) - 1
))</f>
        <v>0</v>
      </c>
    </row>
    <row r="182" spans="1:30">
      <c r="A182" s="40">
        <f>元データ!P179</f>
        <v>125</v>
      </c>
      <c r="B182" s="27">
        <f t="shared" si="8"/>
        <v>178</v>
      </c>
      <c r="C182" s="27" t="str">
        <f>DBCS(元データ!A179)</f>
        <v>カロナール坐剤２００</v>
      </c>
      <c r="D182" s="53" t="str">
        <f>元データ!B179</f>
        <v>スズケン</v>
      </c>
      <c r="E182" s="27" t="str">
        <f>DBCS(元データ!C179)</f>
        <v/>
      </c>
      <c r="F182" s="27" t="str">
        <f>DBCS(元データ!D179)</f>
        <v>５０個　　　　</v>
      </c>
      <c r="G182" s="27" t="str">
        <f>元データ!E179</f>
        <v>あゆみ製薬</v>
      </c>
      <c r="H182" s="27">
        <f>元データ!F179</f>
        <v>31.4</v>
      </c>
      <c r="I182" s="27">
        <f>元データ!G179</f>
        <v>1570</v>
      </c>
      <c r="J182" s="27">
        <f>元データ!H179</f>
        <v>50</v>
      </c>
      <c r="K182" s="27" t="str">
        <f>元データ!I179</f>
        <v>個</v>
      </c>
      <c r="L182" s="27">
        <f>元データ!J179</f>
        <v>1384</v>
      </c>
      <c r="M182" s="27">
        <f>元データ!K179</f>
        <v>27.68</v>
      </c>
      <c r="N182" s="53" t="str">
        <f ca="1">IF(OFFSET(マスタ非採用削除!A$4,統合マスタ!$A182,0)="","",OFFSET(マスタ非採用削除!A$4,統合マスタ!$A182,0))</f>
        <v>ｶﾛﾅ003</v>
      </c>
      <c r="O182" s="53" t="str">
        <f ca="1">IF(OFFSET(マスタ非採用削除!B$4,統合マスタ!$A182,0)="","",OFFSET(マスタ非採用削除!B$4,統合マスタ!$A182,0))</f>
        <v>ｶﾛﾅ003</v>
      </c>
      <c r="P182" s="27" t="str">
        <f ca="1">IF(OFFSET(マスタ非採用削除!C$4,統合マスタ!$A182,0)="","",OFFSET(マスタ非採用削除!C$4,統合マスタ!$A182,0))</f>
        <v>カロナール坐剤２００</v>
      </c>
      <c r="Q182" s="53" t="str">
        <f ca="1">IF(OFFSET(マスタ非採用削除!D$4,統合マスタ!$A182,0)="","",OFFSET(マスタ非採用削除!D$4,統合マスタ!$A182,0))</f>
        <v>ｶﾛﾅ-ﾙｻ</v>
      </c>
      <c r="R182" s="27">
        <f ca="1">IF(OR(A182="非採用",A182="処置薬",A182="非採用特別"),0,IF(OFFSET(マスタ非採用削除!E$4,統合マスタ!$A182,0)="","",OFFSET(マスタ非採用削除!E$4,統合マスタ!$A182,0)))</f>
        <v>1</v>
      </c>
      <c r="S182" s="53" t="str">
        <f ca="1">IF(OFFSET(マスタ非採用削除!F$4,統合マスタ!$A182,0)="","",OFFSET(マスタ非採用削除!F$4,統合マスタ!$A182,0))</f>
        <v/>
      </c>
      <c r="T182" s="27">
        <f ca="1">IF(OFFSET(マスタ非採用削除!G$4,統合マスタ!$A182,0)="","",OFFSET(マスタ非採用削除!G$4,統合マスタ!$A182,0))</f>
        <v>31.4</v>
      </c>
      <c r="U182" s="53" t="str">
        <f ca="1">IF(OFFSET(マスタ非採用削除!H$4,統合マスタ!$A182,0)="","",OFFSET(マスタ非採用削除!H$4,統合マスタ!$A182,0))</f>
        <v>ｶﾛﾅｰﾙｻﾞｻﾞｲ200</v>
      </c>
      <c r="V182" s="27">
        <f ca="1">IF(OFFSET(マスタ非採用削除!I$4,統合マスタ!$A182,0)="","",OFFSET(マスタ非採用削除!I$4,統合マスタ!$A182,0))</f>
        <v>12</v>
      </c>
      <c r="W182" s="27" t="str">
        <f ca="1">IF(OFFSET(マスタ非採用削除!J$4,統合マスタ!$A182,0)="","",OFFSET(マスタ非採用削除!J$4,統合マスタ!$A182,0))</f>
        <v>坐剤</v>
      </c>
      <c r="X182" s="27">
        <f ca="1">IF(OFFSET(マスタ非採用削除!K$4,統合マスタ!$A182,0)="","",OFFSET(マスタ非採用削除!K$4,統合マスタ!$A182,0))</f>
        <v>0</v>
      </c>
      <c r="Y182" s="53" t="str">
        <f ca="1">IF(OFFSET(マスタ非採用削除!L$4,統合マスタ!$A182,0)="","",OFFSET(マスタ非採用削除!L$4,統合マスタ!$A182,0))</f>
        <v/>
      </c>
      <c r="Z182" s="27">
        <f ca="1">IF(OFFSET(マスタ非採用削除!M$4,統合マスタ!$A182,0)="","",OFFSET(マスタ非採用削除!M$4,統合マスタ!$A182,0))</f>
        <v>11</v>
      </c>
      <c r="AA182" s="27" t="str">
        <f t="shared" si="6"/>
        <v/>
      </c>
      <c r="AB182" s="27" t="str">
        <f ca="1">IF(A182="非採用特別","非採用特別",IF(R182=2,"臨時",
IF(COUNTIF(分類!$H$8:$H$15, 統合マスタ!V182)&gt;0, 分類!$G$7,
IF(COUNTIF(分類!$K$8:$K$15, 統合マスタ!V182)&gt;0, 分類!$J$7,
IF(COUNTIF(分類!$N$8:$N$15, 統合マスタ!V182)&gt;0, 分類!$M$7,
IF(COUNTIF(分類!$Q$8:$Q$15, 統合マスタ!V182)&gt;0, 分類!$P$7,
"無し"))))))</f>
        <v>無し</v>
      </c>
      <c r="AC182" s="27">
        <f t="shared" ca="1" si="7"/>
        <v>178</v>
      </c>
      <c r="AD182" s="27" t="e" cm="1">
        <f t="array" aca="1" ref="AD182" ca="1">IF(A182="非採用","非採用",OFFSET(
   INDIRECT("'" &amp; AB182 &amp; "'!A4"),
   MATCH(B182, INDIRECT("'" &amp; AB182 &amp; "'!C5:C1000"), 0),
   MATCH("合計", INDIRECT("'" &amp; AB182 &amp; "'!4:4"), 0) - 1
))</f>
        <v>#REF!</v>
      </c>
    </row>
    <row r="183" spans="1:30">
      <c r="A183" s="40">
        <f>元データ!P180</f>
        <v>124</v>
      </c>
      <c r="B183" s="27">
        <f t="shared" si="8"/>
        <v>179</v>
      </c>
      <c r="C183" s="27" t="str">
        <f>DBCS(元データ!A180)</f>
        <v>カロナール錠２００</v>
      </c>
      <c r="D183" s="53" t="str">
        <f>元データ!B180</f>
        <v>スズケン</v>
      </c>
      <c r="E183" s="27" t="str">
        <f>DBCS(元データ!C180)</f>
        <v>ＰＴＰ</v>
      </c>
      <c r="F183" s="27" t="str">
        <f>DBCS(元データ!D180)</f>
        <v>１０００Ｔ</v>
      </c>
      <c r="G183" s="27" t="str">
        <f>元データ!E180</f>
        <v>あゆみ製薬</v>
      </c>
      <c r="H183" s="27">
        <f>元データ!F180</f>
        <v>6.7</v>
      </c>
      <c r="I183" s="27">
        <f>元データ!G180</f>
        <v>6700</v>
      </c>
      <c r="J183" s="27">
        <f>元データ!H180</f>
        <v>1000</v>
      </c>
      <c r="K183" s="27" t="str">
        <f>元データ!I180</f>
        <v>錠</v>
      </c>
      <c r="L183" s="27">
        <f>元データ!J180</f>
        <v>5906</v>
      </c>
      <c r="M183" s="27">
        <f>元データ!K180</f>
        <v>5.9059999999999997</v>
      </c>
      <c r="N183" s="53" t="str">
        <f ca="1">IF(OFFSET(マスタ非採用削除!A$4,統合マスタ!$A183,0)="","",OFFSET(マスタ非採用削除!A$4,統合マスタ!$A183,0))</f>
        <v>ｶﾛﾅ002</v>
      </c>
      <c r="O183" s="53" t="str">
        <f ca="1">IF(OFFSET(マスタ非採用削除!B$4,統合マスタ!$A183,0)="","",OFFSET(マスタ非採用削除!B$4,統合マスタ!$A183,0))</f>
        <v>ｶﾛﾅ002</v>
      </c>
      <c r="P183" s="27" t="str">
        <f ca="1">IF(OFFSET(マスタ非採用削除!C$4,統合マスタ!$A183,0)="","",OFFSET(マスタ非採用削除!C$4,統合マスタ!$A183,0))</f>
        <v>カロナール錠２００</v>
      </c>
      <c r="Q183" s="53" t="str">
        <f ca="1">IF(OFFSET(マスタ非採用削除!D$4,統合マスタ!$A183,0)="","",OFFSET(マスタ非採用削除!D$4,統合マスタ!$A183,0))</f>
        <v>ｶﾛﾅｼﾞｮ</v>
      </c>
      <c r="R183" s="27">
        <f ca="1">IF(OR(A183="非採用",A183="処置薬",A183="非採用特別"),0,IF(OFFSET(マスタ非採用削除!E$4,統合マスタ!$A183,0)="","",OFFSET(マスタ非採用削除!E$4,統合マスタ!$A183,0)))</f>
        <v>1</v>
      </c>
      <c r="S183" s="53" t="str">
        <f ca="1">IF(OFFSET(マスタ非採用削除!F$4,統合マスタ!$A183,0)="","",OFFSET(マスタ非採用削除!F$4,統合マスタ!$A183,0))</f>
        <v/>
      </c>
      <c r="T183" s="27">
        <f ca="1">IF(OFFSET(マスタ非採用削除!G$4,統合マスタ!$A183,0)="","",OFFSET(マスタ非採用削除!G$4,統合マスタ!$A183,0))</f>
        <v>6.7</v>
      </c>
      <c r="U183" s="53" t="str">
        <f ca="1">IF(OFFSET(マスタ非採用削除!H$4,統合マスタ!$A183,0)="","",OFFSET(マスタ非採用削除!H$4,統合マスタ!$A183,0))</f>
        <v>ｶﾛﾅｰﾙｼﾞｮｳ200</v>
      </c>
      <c r="V183" s="27">
        <f ca="1">IF(OFFSET(マスタ非採用削除!I$4,統合マスタ!$A183,0)="","",OFFSET(マスタ非採用削除!I$4,統合マスタ!$A183,0))</f>
        <v>1</v>
      </c>
      <c r="W183" s="27" t="str">
        <f ca="1">IF(OFFSET(マスタ非採用削除!J$4,統合マスタ!$A183,0)="","",OFFSET(マスタ非採用削除!J$4,統合マスタ!$A183,0))</f>
        <v>錠剤</v>
      </c>
      <c r="X183" s="27">
        <f ca="1">IF(OFFSET(マスタ非採用削除!K$4,統合マスタ!$A183,0)="","",OFFSET(マスタ非採用削除!K$4,統合マスタ!$A183,0))</f>
        <v>0</v>
      </c>
      <c r="Y183" s="53" t="str">
        <f ca="1">IF(OFFSET(マスタ非採用削除!L$4,統合マスタ!$A183,0)="","",OFFSET(マスタ非採用削除!L$4,統合マスタ!$A183,0))</f>
        <v/>
      </c>
      <c r="Z183" s="27">
        <f ca="1">IF(OFFSET(マスタ非採用削除!M$4,統合マスタ!$A183,0)="","",OFFSET(マスタ非採用削除!M$4,統合マスタ!$A183,0))</f>
        <v>25</v>
      </c>
      <c r="AA183" s="27" t="str">
        <f t="shared" si="6"/>
        <v/>
      </c>
      <c r="AB183" s="27" t="str">
        <f ca="1">IF(A183="非採用特別","非採用特別",IF(R183=2,"臨時",
IF(COUNTIF(分類!$H$8:$H$15, 統合マスタ!V183)&gt;0, 分類!$G$7,
IF(COUNTIF(分類!$K$8:$K$15, 統合マスタ!V183)&gt;0, 分類!$J$7,
IF(COUNTIF(分類!$N$8:$N$15, 統合マスタ!V183)&gt;0, 分類!$M$7,
IF(COUNTIF(分類!$Q$8:$Q$15, 統合マスタ!V183)&gt;0, 分類!$P$7,
"無し"))))))</f>
        <v>錠剤</v>
      </c>
      <c r="AC183" s="27">
        <f t="shared" ca="1" si="7"/>
        <v>179</v>
      </c>
      <c r="AD183" s="27" cm="1">
        <f t="array" aca="1" ref="AD183" ca="1">IF(A183="非採用","非採用",OFFSET(
   INDIRECT("'" &amp; AB183 &amp; "'!A4"),
   MATCH(B183, INDIRECT("'" &amp; AB183 &amp; "'!C5:C1000"), 0),
   MATCH("合計", INDIRECT("'" &amp; AB183 &amp; "'!4:4"), 0) - 1
))</f>
        <v>0</v>
      </c>
    </row>
    <row r="184" spans="1:30">
      <c r="A184" s="40">
        <f>元データ!P181</f>
        <v>124</v>
      </c>
      <c r="B184" s="27">
        <f t="shared" si="8"/>
        <v>180</v>
      </c>
      <c r="C184" s="27" t="str">
        <f>DBCS(元データ!A181)</f>
        <v>カロナール錠２００</v>
      </c>
      <c r="D184" s="53" t="str">
        <f>元データ!B181</f>
        <v>スズケン</v>
      </c>
      <c r="E184" s="27" t="str">
        <f>DBCS(元データ!C181)</f>
        <v>バラ</v>
      </c>
      <c r="F184" s="27" t="str">
        <f>DBCS(元データ!D181)</f>
        <v>５００Ｔ</v>
      </c>
      <c r="G184" s="27" t="str">
        <f>元データ!E181</f>
        <v>あゆみ製薬</v>
      </c>
      <c r="H184" s="27">
        <f>元データ!F181</f>
        <v>6.7</v>
      </c>
      <c r="I184" s="27">
        <f>元データ!G181</f>
        <v>3350</v>
      </c>
      <c r="J184" s="27">
        <f>元データ!H181</f>
        <v>500</v>
      </c>
      <c r="K184" s="27" t="str">
        <f>元データ!I181</f>
        <v>錠</v>
      </c>
      <c r="L184" s="27">
        <f>元データ!J181</f>
        <v>2953</v>
      </c>
      <c r="M184" s="27">
        <f>元データ!K181</f>
        <v>5.9059999999999997</v>
      </c>
      <c r="N184" s="53" t="str">
        <f ca="1">IF(OFFSET(マスタ非採用削除!A$4,統合マスタ!$A184,0)="","",OFFSET(マスタ非採用削除!A$4,統合マスタ!$A184,0))</f>
        <v>ｶﾛﾅ002</v>
      </c>
      <c r="O184" s="53" t="str">
        <f ca="1">IF(OFFSET(マスタ非採用削除!B$4,統合マスタ!$A184,0)="","",OFFSET(マスタ非採用削除!B$4,統合マスタ!$A184,0))</f>
        <v>ｶﾛﾅ002</v>
      </c>
      <c r="P184" s="27" t="str">
        <f ca="1">IF(OFFSET(マスタ非採用削除!C$4,統合マスタ!$A184,0)="","",OFFSET(マスタ非採用削除!C$4,統合マスタ!$A184,0))</f>
        <v>カロナール錠２００</v>
      </c>
      <c r="Q184" s="53" t="str">
        <f ca="1">IF(OFFSET(マスタ非採用削除!D$4,統合マスタ!$A184,0)="","",OFFSET(マスタ非採用削除!D$4,統合マスタ!$A184,0))</f>
        <v>ｶﾛﾅｼﾞｮ</v>
      </c>
      <c r="R184" s="27">
        <f ca="1">IF(OR(A184="非採用",A184="処置薬",A184="非採用特別"),0,IF(OFFSET(マスタ非採用削除!E$4,統合マスタ!$A184,0)="","",OFFSET(マスタ非採用削除!E$4,統合マスタ!$A184,0)))</f>
        <v>1</v>
      </c>
      <c r="S184" s="53" t="str">
        <f ca="1">IF(OFFSET(マスタ非採用削除!F$4,統合マスタ!$A184,0)="","",OFFSET(マスタ非採用削除!F$4,統合マスタ!$A184,0))</f>
        <v/>
      </c>
      <c r="T184" s="27">
        <f ca="1">IF(OFFSET(マスタ非採用削除!G$4,統合マスタ!$A184,0)="","",OFFSET(マスタ非採用削除!G$4,統合マスタ!$A184,0))</f>
        <v>6.7</v>
      </c>
      <c r="U184" s="53" t="str">
        <f ca="1">IF(OFFSET(マスタ非採用削除!H$4,統合マスタ!$A184,0)="","",OFFSET(マスタ非採用削除!H$4,統合マスタ!$A184,0))</f>
        <v>ｶﾛﾅｰﾙｼﾞｮｳ200</v>
      </c>
      <c r="V184" s="27">
        <f ca="1">IF(OFFSET(マスタ非採用削除!I$4,統合マスタ!$A184,0)="","",OFFSET(マスタ非採用削除!I$4,統合マスタ!$A184,0))</f>
        <v>1</v>
      </c>
      <c r="W184" s="27" t="str">
        <f ca="1">IF(OFFSET(マスタ非採用削除!J$4,統合マスタ!$A184,0)="","",OFFSET(マスタ非採用削除!J$4,統合マスタ!$A184,0))</f>
        <v>錠剤</v>
      </c>
      <c r="X184" s="27">
        <f ca="1">IF(OFFSET(マスタ非採用削除!K$4,統合マスタ!$A184,0)="","",OFFSET(マスタ非採用削除!K$4,統合マスタ!$A184,0))</f>
        <v>0</v>
      </c>
      <c r="Y184" s="53" t="str">
        <f ca="1">IF(OFFSET(マスタ非採用削除!L$4,統合マスタ!$A184,0)="","",OFFSET(マスタ非採用削除!L$4,統合マスタ!$A184,0))</f>
        <v/>
      </c>
      <c r="Z184" s="27">
        <f ca="1">IF(OFFSET(マスタ非採用削除!M$4,統合マスタ!$A184,0)="","",OFFSET(マスタ非採用削除!M$4,統合マスタ!$A184,0))</f>
        <v>25</v>
      </c>
      <c r="AA184" s="27" t="str">
        <f t="shared" si="6"/>
        <v/>
      </c>
      <c r="AB184" s="27" t="str">
        <f ca="1">IF(A184="非採用特別","非採用特別",IF(R184=2,"臨時",
IF(COUNTIF(分類!$H$8:$H$15, 統合マスタ!V184)&gt;0, 分類!$G$7,
IF(COUNTIF(分類!$K$8:$K$15, 統合マスタ!V184)&gt;0, 分類!$J$7,
IF(COUNTIF(分類!$N$8:$N$15, 統合マスタ!V184)&gt;0, 分類!$M$7,
IF(COUNTIF(分類!$Q$8:$Q$15, 統合マスタ!V184)&gt;0, 分類!$P$7,
"無し"))))))</f>
        <v>錠剤</v>
      </c>
      <c r="AC184" s="27">
        <f t="shared" ca="1" si="7"/>
        <v>180</v>
      </c>
      <c r="AD184" s="27" cm="1">
        <f t="array" aca="1" ref="AD184" ca="1">IF(A184="非採用","非採用",OFFSET(
   INDIRECT("'" &amp; AB184 &amp; "'!A4"),
   MATCH(B184, INDIRECT("'" &amp; AB184 &amp; "'!C5:C1000"), 0),
   MATCH("合計", INDIRECT("'" &amp; AB184 &amp; "'!4:4"), 0) - 1
))</f>
        <v>0</v>
      </c>
    </row>
    <row r="185" spans="1:30">
      <c r="A185" s="40">
        <f>元データ!P182</f>
        <v>126</v>
      </c>
      <c r="B185" s="27">
        <f t="shared" si="8"/>
        <v>181</v>
      </c>
      <c r="C185" s="27" t="str">
        <f>DBCS(元データ!A182)</f>
        <v>キシロカイン注シリンジ０．５％　　</v>
      </c>
      <c r="D185" s="53" t="str">
        <f>元データ!B182</f>
        <v>アルフレッサ</v>
      </c>
      <c r="E185" s="27" t="str">
        <f>DBCS(元データ!C182)</f>
        <v/>
      </c>
      <c r="F185" s="27" t="str">
        <f>DBCS(元データ!D182)</f>
        <v>１０ｍｌｘ１０</v>
      </c>
      <c r="G185" s="27" t="str">
        <f>元データ!E182</f>
        <v>サンド</v>
      </c>
      <c r="H185" s="27">
        <f>元データ!F182</f>
        <v>210</v>
      </c>
      <c r="I185" s="27">
        <f>元データ!G182</f>
        <v>2100</v>
      </c>
      <c r="J185" s="27">
        <f>元データ!H182</f>
        <v>10</v>
      </c>
      <c r="K185" s="27" t="str">
        <f>元データ!I182</f>
        <v>10ｍｌ</v>
      </c>
      <c r="L185" s="27">
        <f>元データ!J182</f>
        <v>1890</v>
      </c>
      <c r="M185" s="27">
        <f>元データ!K182</f>
        <v>189</v>
      </c>
      <c r="N185" s="53" t="str">
        <f ca="1">IF(OFFSET(マスタ非採用削除!A$4,統合マスタ!$A185,0)="","",OFFSET(マスタ非採用削除!A$4,統合マスタ!$A185,0))</f>
        <v>ｷｼﾛ002</v>
      </c>
      <c r="O185" s="53" t="str">
        <f ca="1">IF(OFFSET(マスタ非採用削除!B$4,統合マスタ!$A185,0)="","",OFFSET(マスタ非採用削除!B$4,統合マスタ!$A185,0))</f>
        <v>ｷｼﾛ002</v>
      </c>
      <c r="P185" s="27" t="str">
        <f ca="1">IF(OFFSET(マスタ非採用削除!C$4,統合マスタ!$A185,0)="","",OFFSET(マスタ非採用削除!C$4,統合マスタ!$A185,0))</f>
        <v>キシロカイン注シリンジ０．５％</v>
      </c>
      <c r="Q185" s="53" t="str">
        <f ca="1">IF(OFFSET(マスタ非採用削除!D$4,統合マスタ!$A185,0)="","",OFFSET(マスタ非採用削除!D$4,統合マスタ!$A185,0))</f>
        <v>ｷｼﾛ2</v>
      </c>
      <c r="R185" s="27">
        <f ca="1">IF(OR(A185="非採用",A185="処置薬",A185="非採用特別"),0,IF(OFFSET(マスタ非採用削除!E$4,統合マスタ!$A185,0)="","",OFFSET(マスタ非採用削除!E$4,統合マスタ!$A185,0)))</f>
        <v>1</v>
      </c>
      <c r="S185" s="53" t="str">
        <f ca="1">IF(OFFSET(マスタ非採用削除!F$4,統合マスタ!$A185,0)="","",OFFSET(マスタ非採用削除!F$4,統合マスタ!$A185,0))</f>
        <v/>
      </c>
      <c r="T185" s="27">
        <f ca="1">IF(OFFSET(マスタ非採用削除!G$4,統合マスタ!$A185,0)="","",OFFSET(マスタ非採用削除!G$4,統合マスタ!$A185,0))</f>
        <v>210</v>
      </c>
      <c r="U185" s="53" t="str">
        <f ca="1">IF(OFFSET(マスタ非採用削除!H$4,統合マスタ!$A185,0)="","",OFFSET(マスタ非採用削除!H$4,統合マスタ!$A185,0))</f>
        <v>ｷｼﾛｶｲﾝﾁｭｳｼﾘﾝｼﾞ0.5%</v>
      </c>
      <c r="V185" s="27">
        <f ca="1">IF(OFFSET(マスタ非採用削除!I$4,統合マスタ!$A185,0)="","",OFFSET(マスタ非採用削除!I$4,統合マスタ!$A185,0))</f>
        <v>25</v>
      </c>
      <c r="W185" s="27" t="str">
        <f ca="1">IF(OFFSET(マスタ非採用削除!J$4,統合マスタ!$A185,0)="","",OFFSET(マスタ非採用削除!J$4,統合マスタ!$A185,0))</f>
        <v>注射剤</v>
      </c>
      <c r="X185" s="27">
        <f ca="1">IF(OFFSET(マスタ非採用削除!K$4,統合マスタ!$A185,0)="","",OFFSET(マスタ非採用削除!K$4,統合マスタ!$A185,0))</f>
        <v>2</v>
      </c>
      <c r="Y185" s="53" t="str">
        <f ca="1">IF(OFFSET(マスタ非採用削除!L$4,統合マスタ!$A185,0)="","",OFFSET(マスタ非採用削除!L$4,統合マスタ!$A185,0))</f>
        <v/>
      </c>
      <c r="Z185" s="27">
        <f ca="1">IF(OFFSET(マスタ非採用削除!M$4,統合マスタ!$A185,0)="","",OFFSET(マスタ非採用削除!M$4,統合マスタ!$A185,0))</f>
        <v>9</v>
      </c>
      <c r="AA185" s="27" t="str">
        <f t="shared" si="6"/>
        <v/>
      </c>
      <c r="AB185" s="27" t="str">
        <f ca="1">IF(A185="非採用特別","非採用特別",IF(R185=2,"臨時",
IF(COUNTIF(分類!$H$8:$H$15, 統合マスタ!V185)&gt;0, 分類!$G$7,
IF(COUNTIF(分類!$K$8:$K$15, 統合マスタ!V185)&gt;0, 分類!$J$7,
IF(COUNTIF(分類!$N$8:$N$15, 統合マスタ!V185)&gt;0, 分類!$M$7,
IF(COUNTIF(分類!$Q$8:$Q$15, 統合マスタ!V185)&gt;0, 分類!$P$7,
"無し"))))))</f>
        <v>注射</v>
      </c>
      <c r="AC185" s="27">
        <f t="shared" ca="1" si="7"/>
        <v>200181</v>
      </c>
      <c r="AD185" s="27" cm="1">
        <f t="array" aca="1" ref="AD185" ca="1">IF(A185="非採用","非採用",OFFSET(
   INDIRECT("'" &amp; AB185 &amp; "'!A4"),
   MATCH(B185, INDIRECT("'" &amp; AB185 &amp; "'!C5:C1000"), 0),
   MATCH("合計", INDIRECT("'" &amp; AB185 &amp; "'!4:4"), 0) - 1
))</f>
        <v>0</v>
      </c>
    </row>
    <row r="186" spans="1:30">
      <c r="A186" s="40" t="str">
        <f>元データ!P183</f>
        <v>非採用</v>
      </c>
      <c r="B186" s="27">
        <f t="shared" si="8"/>
        <v>182</v>
      </c>
      <c r="C186" s="27" t="str">
        <f>DBCS(元データ!A183)</f>
        <v>キシロカイン注ポリアンプ０．５％</v>
      </c>
      <c r="D186" s="53" t="str">
        <f>元データ!B183</f>
        <v/>
      </c>
      <c r="E186" s="27" t="str">
        <f>DBCS(元データ!C183)</f>
        <v/>
      </c>
      <c r="F186" s="27" t="str">
        <f>DBCS(元データ!D183)</f>
        <v>５ｍｌｘ１０Ａ</v>
      </c>
      <c r="G186" s="27" t="str">
        <f>元データ!E183</f>
        <v>サンド</v>
      </c>
      <c r="H186" s="27">
        <f>元データ!F183</f>
        <v>61</v>
      </c>
      <c r="I186" s="27">
        <f>元データ!G183</f>
        <v>305</v>
      </c>
      <c r="J186" s="27">
        <f>元データ!H183</f>
        <v>5</v>
      </c>
      <c r="K186" s="27" t="str">
        <f>元データ!I183</f>
        <v>A</v>
      </c>
      <c r="L186" s="27">
        <f>元データ!J183</f>
        <v>271</v>
      </c>
      <c r="M186" s="27">
        <f>元データ!K183</f>
        <v>54.2</v>
      </c>
      <c r="N186" s="53" t="e">
        <f ca="1">IF(OFFSET(マスタ非採用削除!A$4,統合マスタ!$A186,0)="","",OFFSET(マスタ非採用削除!A$4,統合マスタ!$A186,0))</f>
        <v>#VALUE!</v>
      </c>
      <c r="O186" s="53" t="e">
        <f ca="1">IF(OFFSET(マスタ非採用削除!B$4,統合マスタ!$A186,0)="","",OFFSET(マスタ非採用削除!B$4,統合マスタ!$A186,0))</f>
        <v>#VALUE!</v>
      </c>
      <c r="P186" s="27" t="e">
        <f ca="1">IF(OFFSET(マスタ非採用削除!C$4,統合マスタ!$A186,0)="","",OFFSET(マスタ非採用削除!C$4,統合マスタ!$A186,0))</f>
        <v>#VALUE!</v>
      </c>
      <c r="Q186" s="53" t="e">
        <f ca="1">IF(OFFSET(マスタ非採用削除!D$4,統合マスタ!$A186,0)="","",OFFSET(マスタ非採用削除!D$4,統合マスタ!$A186,0))</f>
        <v>#VALUE!</v>
      </c>
      <c r="R186" s="27">
        <f ca="1">IF(OR(A186="非採用",A186="処置薬",A186="非採用特別"),0,IF(OFFSET(マスタ非採用削除!E$4,統合マスタ!$A186,0)="","",OFFSET(マスタ非採用削除!E$4,統合マスタ!$A186,0)))</f>
        <v>0</v>
      </c>
      <c r="S186" s="53" t="e">
        <f ca="1">IF(OFFSET(マスタ非採用削除!F$4,統合マスタ!$A186,0)="","",OFFSET(マスタ非採用削除!F$4,統合マスタ!$A186,0))</f>
        <v>#VALUE!</v>
      </c>
      <c r="T186" s="27" t="e">
        <f ca="1">IF(OFFSET(マスタ非採用削除!G$4,統合マスタ!$A186,0)="","",OFFSET(マスタ非採用削除!G$4,統合マスタ!$A186,0))</f>
        <v>#VALUE!</v>
      </c>
      <c r="U186" s="53" t="e">
        <f ca="1">IF(OFFSET(マスタ非採用削除!H$4,統合マスタ!$A186,0)="","",OFFSET(マスタ非採用削除!H$4,統合マスタ!$A186,0))</f>
        <v>#VALUE!</v>
      </c>
      <c r="V186" s="27" t="e">
        <f ca="1">IF(OFFSET(マスタ非採用削除!I$4,統合マスタ!$A186,0)="","",OFFSET(マスタ非採用削除!I$4,統合マスタ!$A186,0))</f>
        <v>#VALUE!</v>
      </c>
      <c r="W186" s="27" t="e">
        <f ca="1">IF(OFFSET(マスタ非採用削除!J$4,統合マスタ!$A186,0)="","",OFFSET(マスタ非採用削除!J$4,統合マスタ!$A186,0))</f>
        <v>#VALUE!</v>
      </c>
      <c r="X186" s="27" t="e">
        <f ca="1">IF(OFFSET(マスタ非採用削除!K$4,統合マスタ!$A186,0)="","",OFFSET(マスタ非採用削除!K$4,統合マスタ!$A186,0))</f>
        <v>#VALUE!</v>
      </c>
      <c r="Y186" s="53" t="e">
        <f ca="1">IF(OFFSET(マスタ非採用削除!L$4,統合マスタ!$A186,0)="","",OFFSET(マスタ非採用削除!L$4,統合マスタ!$A186,0))</f>
        <v>#VALUE!</v>
      </c>
      <c r="Z186" s="27" t="e">
        <f ca="1">IF(OFFSET(マスタ非採用削除!M$4,統合マスタ!$A186,0)="","",OFFSET(マスタ非採用削除!M$4,統合マスタ!$A186,0))</f>
        <v>#VALUE!</v>
      </c>
      <c r="AA186" s="27" t="str">
        <f t="shared" si="6"/>
        <v>非採用</v>
      </c>
      <c r="AB186" s="27" t="str">
        <f ca="1">IF(A186="非採用特別","非採用特別",IF(R186=2,"臨時",
IF(COUNTIF(分類!$H$8:$H$15, 統合マスタ!V186)&gt;0, 分類!$G$7,
IF(COUNTIF(分類!$K$8:$K$15, 統合マスタ!V186)&gt;0, 分類!$J$7,
IF(COUNTIF(分類!$N$8:$N$15, 統合マスタ!V186)&gt;0, 分類!$M$7,
IF(COUNTIF(分類!$Q$8:$Q$15, 統合マスタ!V186)&gt;0, 分類!$P$7,
"無し"))))))</f>
        <v>無し</v>
      </c>
      <c r="AC186" s="27" t="e">
        <f t="shared" ca="1" si="7"/>
        <v>#VALUE!</v>
      </c>
      <c r="AD186" s="27" t="str" cm="1">
        <f t="array" aca="1" ref="AD186" ca="1">IF(A186="非採用","非採用",OFFSET(
   INDIRECT("'" &amp; AB186 &amp; "'!A4"),
   MATCH(B186, INDIRECT("'" &amp; AB186 &amp; "'!C5:C1000"), 0),
   MATCH("合計", INDIRECT("'" &amp; AB186 &amp; "'!4:4"), 0) - 1
))</f>
        <v>非採用</v>
      </c>
    </row>
    <row r="187" spans="1:30">
      <c r="A187" s="40">
        <f>元データ!P184</f>
        <v>128</v>
      </c>
      <c r="B187" s="27">
        <f t="shared" si="8"/>
        <v>183</v>
      </c>
      <c r="C187" s="27" t="str">
        <f>DBCS(元データ!A184)</f>
        <v>キュバール１００エアゾール１５ｍｇ　　</v>
      </c>
      <c r="D187" s="53" t="str">
        <f>元データ!B184</f>
        <v>アルフレッサ</v>
      </c>
      <c r="E187" s="27" t="str">
        <f>DBCS(元データ!C184)</f>
        <v/>
      </c>
      <c r="F187" s="27" t="str">
        <f>DBCS(元データ!D184)</f>
        <v>８．７ｇｘ１</v>
      </c>
      <c r="G187" s="27" t="str">
        <f>元データ!E184</f>
        <v>住友ファーマ</v>
      </c>
      <c r="H187" s="27">
        <f>元データ!F184</f>
        <v>1732.2</v>
      </c>
      <c r="I187" s="27">
        <f>元データ!G184</f>
        <v>1732.2</v>
      </c>
      <c r="J187" s="27">
        <f>元データ!H184</f>
        <v>1</v>
      </c>
      <c r="K187" s="27" t="str">
        <f>元データ!I184</f>
        <v>本</v>
      </c>
      <c r="L187" s="27">
        <f>元データ!J184</f>
        <v>1543</v>
      </c>
      <c r="M187" s="27">
        <f>元データ!K184</f>
        <v>1543</v>
      </c>
      <c r="N187" s="53" t="str">
        <f ca="1">IF(OFFSET(マスタ非採用削除!A$4,統合マスタ!$A187,0)="","",OFFSET(マスタ非採用削除!A$4,統合マスタ!$A187,0))</f>
        <v>ｷﾕﾊ001</v>
      </c>
      <c r="O187" s="53" t="str">
        <f ca="1">IF(OFFSET(マスタ非採用削除!B$4,統合マスタ!$A187,0)="","",OFFSET(マスタ非採用削除!B$4,統合マスタ!$A187,0))</f>
        <v>ｷﾕﾊ001</v>
      </c>
      <c r="P187" s="27" t="str">
        <f ca="1">IF(OFFSET(マスタ非採用削除!C$4,統合マスタ!$A187,0)="","",OFFSET(マスタ非採用削除!C$4,統合マスタ!$A187,0))</f>
        <v>キュバール１００エアゾール</v>
      </c>
      <c r="Q187" s="53" t="str">
        <f ca="1">IF(OFFSET(マスタ非採用削除!D$4,統合マスタ!$A187,0)="","",OFFSET(マスタ非採用削除!D$4,統合マスタ!$A187,0))</f>
        <v>ｷｭﾊﾞ10</v>
      </c>
      <c r="R187" s="27">
        <f ca="1">IF(OR(A187="非採用",A187="処置薬",A187="非採用特別"),0,IF(OFFSET(マスタ非採用削除!E$4,統合マスタ!$A187,0)="","",OFFSET(マスタ非採用削除!E$4,統合マスタ!$A187,0)))</f>
        <v>1</v>
      </c>
      <c r="S187" s="53" t="str">
        <f ca="1">IF(OFFSET(マスタ非採用削除!F$4,統合マスタ!$A187,0)="","",OFFSET(マスタ非採用削除!F$4,統合マスタ!$A187,0))</f>
        <v/>
      </c>
      <c r="T187" s="27">
        <f ca="1">IF(OFFSET(マスタ非採用削除!G$4,統合マスタ!$A187,0)="","",OFFSET(マスタ非採用削除!G$4,統合マスタ!$A187,0))</f>
        <v>1732.2</v>
      </c>
      <c r="U187" s="53" t="str">
        <f ca="1">IF(OFFSET(マスタ非採用削除!H$4,統合マスタ!$A187,0)="","",OFFSET(マスタ非採用削除!H$4,統合マスタ!$A187,0))</f>
        <v>ｷｭﾊﾞｰﾙ100ｴｱｿﾞｰﾙ</v>
      </c>
      <c r="V187" s="27">
        <f ca="1">IF(OFFSET(マスタ非採用削除!I$4,統合マスタ!$A187,0)="","",OFFSET(マスタ非採用削除!I$4,統合マスタ!$A187,0))</f>
        <v>10</v>
      </c>
      <c r="W187" s="27" t="str">
        <f ca="1">IF(OFFSET(マスタ非採用削除!J$4,統合マスタ!$A187,0)="","",OFFSET(マスタ非採用削除!J$4,統合マスタ!$A187,0))</f>
        <v>吸入剤</v>
      </c>
      <c r="X187" s="27">
        <f ca="1">IF(OFFSET(マスタ非採用削除!K$4,統合マスタ!$A187,0)="","",OFFSET(マスタ非採用削除!K$4,統合マスタ!$A187,0))</f>
        <v>0</v>
      </c>
      <c r="Y187" s="53" t="str">
        <f ca="1">IF(OFFSET(マスタ非採用削除!L$4,統合マスタ!$A187,0)="","",OFFSET(マスタ非採用削除!L$4,統合マスタ!$A187,0))</f>
        <v/>
      </c>
      <c r="Z187" s="27">
        <f ca="1">IF(OFFSET(マスタ非採用削除!M$4,統合マスタ!$A187,0)="","",OFFSET(マスタ非採用削除!M$4,統合マスタ!$A187,0))</f>
        <v>3</v>
      </c>
      <c r="AA187" s="27" t="str">
        <f t="shared" si="6"/>
        <v/>
      </c>
      <c r="AB187" s="27" t="str">
        <f ca="1">IF(A187="非採用特別","非採用特別",IF(R187=2,"臨時",
IF(COUNTIF(分類!$H$8:$H$15, 統合マスタ!V187)&gt;0, 分類!$G$7,
IF(COUNTIF(分類!$K$8:$K$15, 統合マスタ!V187)&gt;0, 分類!$J$7,
IF(COUNTIF(分類!$N$8:$N$15, 統合マスタ!V187)&gt;0, 分類!$M$7,
IF(COUNTIF(分類!$Q$8:$Q$15, 統合マスタ!V187)&gt;0, 分類!$P$7,
"無し"))))))</f>
        <v>外用</v>
      </c>
      <c r="AC187" s="27">
        <f t="shared" ca="1" si="7"/>
        <v>183</v>
      </c>
      <c r="AD187" s="27" cm="1">
        <f t="array" aca="1" ref="AD187" ca="1">IF(A187="非採用","非採用",OFFSET(
   INDIRECT("'" &amp; AB187 &amp; "'!A4"),
   MATCH(B187, INDIRECT("'" &amp; AB187 &amp; "'!C5:C1000"), 0),
   MATCH("合計", INDIRECT("'" &amp; AB187 &amp; "'!4:4"), 0) - 1
))</f>
        <v>0</v>
      </c>
    </row>
    <row r="188" spans="1:30">
      <c r="A188" s="40">
        <f>元データ!P185</f>
        <v>129</v>
      </c>
      <c r="B188" s="27">
        <f t="shared" si="8"/>
        <v>184</v>
      </c>
      <c r="C188" s="27" t="str">
        <f>DBCS(元データ!A185)</f>
        <v>クアゼパム錠１５ｍｇ「アメル」</v>
      </c>
      <c r="D188" s="53" t="str">
        <f>元データ!B185</f>
        <v>メディセオ</v>
      </c>
      <c r="E188" s="27" t="str">
        <f>DBCS(元データ!C185)</f>
        <v>ＰＴＰ</v>
      </c>
      <c r="F188" s="27" t="str">
        <f>DBCS(元データ!D185)</f>
        <v>１００Ｔ</v>
      </c>
      <c r="G188" s="27" t="str">
        <f>元データ!E185</f>
        <v>共和薬品</v>
      </c>
      <c r="H188" s="27">
        <f>元データ!F185</f>
        <v>21.7</v>
      </c>
      <c r="I188" s="27">
        <f>元データ!G185</f>
        <v>2170</v>
      </c>
      <c r="J188" s="27">
        <f>元データ!H185</f>
        <v>100</v>
      </c>
      <c r="K188" s="27" t="str">
        <f>元データ!I185</f>
        <v>錠</v>
      </c>
      <c r="L188" s="27">
        <f>元データ!J185</f>
        <v>1900</v>
      </c>
      <c r="M188" s="27">
        <f>元データ!K185</f>
        <v>19</v>
      </c>
      <c r="N188" s="53" t="str">
        <f ca="1">IF(OFFSET(マスタ非採用削除!A$4,統合マスタ!$A188,0)="","",OFFSET(マスタ非採用削除!A$4,統合マスタ!$A188,0))</f>
        <v>ｸｱｾ001</v>
      </c>
      <c r="O188" s="53" t="str">
        <f ca="1">IF(OFFSET(マスタ非採用削除!B$4,統合マスタ!$A188,0)="","",OFFSET(マスタ非採用削除!B$4,統合マスタ!$A188,0))</f>
        <v>ｸｱｾ001</v>
      </c>
      <c r="P188" s="27" t="str">
        <f ca="1">IF(OFFSET(マスタ非採用削除!C$4,統合マスタ!$A188,0)="","",OFFSET(マスタ非採用削除!C$4,統合マスタ!$A188,0))</f>
        <v>クアゼパム錠１５ｍｇ「アメル」</v>
      </c>
      <c r="Q188" s="53" t="str">
        <f ca="1">IF(OFFSET(マスタ非採用削除!D$4,統合マスタ!$A188,0)="","",OFFSET(マスタ非採用削除!D$4,統合マスタ!$A188,0))</f>
        <v>ｸｱｾﾞ</v>
      </c>
      <c r="R188" s="27">
        <f ca="1">IF(OR(A188="非採用",A188="処置薬",A188="非採用特別"),0,IF(OFFSET(マスタ非採用削除!E$4,統合マスタ!$A188,0)="","",OFFSET(マスタ非採用削除!E$4,統合マスタ!$A188,0)))</f>
        <v>1</v>
      </c>
      <c r="S188" s="53" t="str">
        <f ca="1">IF(OFFSET(マスタ非採用削除!F$4,統合マスタ!$A188,0)="","",OFFSET(マスタ非採用削除!F$4,統合マスタ!$A188,0))</f>
        <v/>
      </c>
      <c r="T188" s="27">
        <f ca="1">IF(OFFSET(マスタ非採用削除!G$4,統合マスタ!$A188,0)="","",OFFSET(マスタ非採用削除!G$4,統合マスタ!$A188,0))</f>
        <v>21.7</v>
      </c>
      <c r="U188" s="53" t="str">
        <f ca="1">IF(OFFSET(マスタ非採用削除!H$4,統合マスタ!$A188,0)="","",OFFSET(マスタ非採用削除!H$4,統合マスタ!$A188,0))</f>
        <v>ｸｱｾﾞﾊﾟﾑｼﾞｮｳ15mg｢ｱﾒﾙ｣</v>
      </c>
      <c r="V188" s="27">
        <f ca="1">IF(OFFSET(マスタ非採用削除!I$4,統合マスタ!$A188,0)="","",OFFSET(マスタ非採用削除!I$4,統合マスタ!$A188,0))</f>
        <v>1</v>
      </c>
      <c r="W188" s="27" t="str">
        <f ca="1">IF(OFFSET(マスタ非採用削除!J$4,統合マスタ!$A188,0)="","",OFFSET(マスタ非採用削除!J$4,統合マスタ!$A188,0))</f>
        <v>錠剤</v>
      </c>
      <c r="X188" s="27">
        <f ca="1">IF(OFFSET(マスタ非採用削除!K$4,統合マスタ!$A188,0)="","",OFFSET(マスタ非採用削除!K$4,統合マスタ!$A188,0))</f>
        <v>0</v>
      </c>
      <c r="Y188" s="53" t="str">
        <f ca="1">IF(OFFSET(マスタ非採用削除!L$4,統合マスタ!$A188,0)="","",OFFSET(マスタ非採用削除!L$4,統合マスタ!$A188,0))</f>
        <v/>
      </c>
      <c r="Z188" s="27">
        <f ca="1">IF(OFFSET(マスタ非採用削除!M$4,統合マスタ!$A188,0)="","",OFFSET(マスタ非採用削除!M$4,統合マスタ!$A188,0))</f>
        <v>1</v>
      </c>
      <c r="AA188" s="27" t="str">
        <f t="shared" si="6"/>
        <v/>
      </c>
      <c r="AB188" s="27" t="str">
        <f ca="1">IF(A188="非採用特別","非採用特別",IF(R188=2,"臨時",
IF(COUNTIF(分類!$H$8:$H$15, 統合マスタ!V188)&gt;0, 分類!$G$7,
IF(COUNTIF(分類!$K$8:$K$15, 統合マスタ!V188)&gt;0, 分類!$J$7,
IF(COUNTIF(分類!$N$8:$N$15, 統合マスタ!V188)&gt;0, 分類!$M$7,
IF(COUNTIF(分類!$Q$8:$Q$15, 統合マスタ!V188)&gt;0, 分類!$P$7,
"無し"))))))</f>
        <v>錠剤</v>
      </c>
      <c r="AC188" s="27">
        <f t="shared" ca="1" si="7"/>
        <v>184</v>
      </c>
      <c r="AD188" s="27" cm="1">
        <f t="array" aca="1" ref="AD188" ca="1">IF(A188="非採用","非採用",OFFSET(
   INDIRECT("'" &amp; AB188 &amp; "'!A4"),
   MATCH(B188, INDIRECT("'" &amp; AB188 &amp; "'!C5:C1000"), 0),
   MATCH("合計", INDIRECT("'" &amp; AB188 &amp; "'!4:4"), 0) - 1
))</f>
        <v>0</v>
      </c>
    </row>
    <row r="189" spans="1:30">
      <c r="A189" s="40">
        <f>元データ!P186</f>
        <v>129</v>
      </c>
      <c r="B189" s="27">
        <f t="shared" si="8"/>
        <v>185</v>
      </c>
      <c r="C189" s="27" t="str">
        <f>DBCS(元データ!A186)</f>
        <v>クアゼパム錠１５ｍｇ「アメル」</v>
      </c>
      <c r="D189" s="53" t="str">
        <f>元データ!B186</f>
        <v/>
      </c>
      <c r="E189" s="27" t="str">
        <f>DBCS(元データ!C186)</f>
        <v>バラ</v>
      </c>
      <c r="F189" s="27" t="str">
        <f>DBCS(元データ!D186)</f>
        <v>５００Ｔ</v>
      </c>
      <c r="G189" s="27" t="str">
        <f>元データ!E186</f>
        <v>共和薬品</v>
      </c>
      <c r="H189" s="27">
        <f>元データ!F186</f>
        <v>21.7</v>
      </c>
      <c r="I189" s="27">
        <f>元データ!G186</f>
        <v>10850</v>
      </c>
      <c r="J189" s="27">
        <f>元データ!H186</f>
        <v>500</v>
      </c>
      <c r="K189" s="27" t="str">
        <f>元データ!I186</f>
        <v>錠</v>
      </c>
      <c r="L189" s="27">
        <f>元データ!J186</f>
        <v>9500</v>
      </c>
      <c r="M189" s="27">
        <f>元データ!K186</f>
        <v>19</v>
      </c>
      <c r="N189" s="53" t="str">
        <f ca="1">IF(OFFSET(マスタ非採用削除!A$4,統合マスタ!$A189,0)="","",OFFSET(マスタ非採用削除!A$4,統合マスタ!$A189,0))</f>
        <v>ｸｱｾ001</v>
      </c>
      <c r="O189" s="53" t="str">
        <f ca="1">IF(OFFSET(マスタ非採用削除!B$4,統合マスタ!$A189,0)="","",OFFSET(マスタ非採用削除!B$4,統合マスタ!$A189,0))</f>
        <v>ｸｱｾ001</v>
      </c>
      <c r="P189" s="27" t="str">
        <f ca="1">IF(OFFSET(マスタ非採用削除!C$4,統合マスタ!$A189,0)="","",OFFSET(マスタ非採用削除!C$4,統合マスタ!$A189,0))</f>
        <v>クアゼパム錠１５ｍｇ「アメル」</v>
      </c>
      <c r="Q189" s="53" t="str">
        <f ca="1">IF(OFFSET(マスタ非採用削除!D$4,統合マスタ!$A189,0)="","",OFFSET(マスタ非採用削除!D$4,統合マスタ!$A189,0))</f>
        <v>ｸｱｾﾞ</v>
      </c>
      <c r="R189" s="27">
        <f ca="1">IF(OR(A189="非採用",A189="処置薬",A189="非採用特別"),0,IF(OFFSET(マスタ非採用削除!E$4,統合マスタ!$A189,0)="","",OFFSET(マスタ非採用削除!E$4,統合マスタ!$A189,0)))</f>
        <v>1</v>
      </c>
      <c r="S189" s="53" t="str">
        <f ca="1">IF(OFFSET(マスタ非採用削除!F$4,統合マスタ!$A189,0)="","",OFFSET(マスタ非採用削除!F$4,統合マスタ!$A189,0))</f>
        <v/>
      </c>
      <c r="T189" s="27">
        <f ca="1">IF(OFFSET(マスタ非採用削除!G$4,統合マスタ!$A189,0)="","",OFFSET(マスタ非採用削除!G$4,統合マスタ!$A189,0))</f>
        <v>21.7</v>
      </c>
      <c r="U189" s="53" t="str">
        <f ca="1">IF(OFFSET(マスタ非採用削除!H$4,統合マスタ!$A189,0)="","",OFFSET(マスタ非採用削除!H$4,統合マスタ!$A189,0))</f>
        <v>ｸｱｾﾞﾊﾟﾑｼﾞｮｳ15mg｢ｱﾒﾙ｣</v>
      </c>
      <c r="V189" s="27">
        <f ca="1">IF(OFFSET(マスタ非採用削除!I$4,統合マスタ!$A189,0)="","",OFFSET(マスタ非採用削除!I$4,統合マスタ!$A189,0))</f>
        <v>1</v>
      </c>
      <c r="W189" s="27" t="str">
        <f ca="1">IF(OFFSET(マスタ非採用削除!J$4,統合マスタ!$A189,0)="","",OFFSET(マスタ非採用削除!J$4,統合マスタ!$A189,0))</f>
        <v>錠剤</v>
      </c>
      <c r="X189" s="27">
        <f ca="1">IF(OFFSET(マスタ非採用削除!K$4,統合マスタ!$A189,0)="","",OFFSET(マスタ非採用削除!K$4,統合マスタ!$A189,0))</f>
        <v>0</v>
      </c>
      <c r="Y189" s="53" t="str">
        <f ca="1">IF(OFFSET(マスタ非採用削除!L$4,統合マスタ!$A189,0)="","",OFFSET(マスタ非採用削除!L$4,統合マスタ!$A189,0))</f>
        <v/>
      </c>
      <c r="Z189" s="27">
        <f ca="1">IF(OFFSET(マスタ非採用削除!M$4,統合マスタ!$A189,0)="","",OFFSET(マスタ非採用削除!M$4,統合マスタ!$A189,0))</f>
        <v>1</v>
      </c>
      <c r="AA189" s="27" t="str">
        <f t="shared" si="6"/>
        <v/>
      </c>
      <c r="AB189" s="27" t="str">
        <f ca="1">IF(A189="非採用特別","非採用特別",IF(R189=2,"臨時",
IF(COUNTIF(分類!$H$8:$H$15, 統合マスタ!V189)&gt;0, 分類!$G$7,
IF(COUNTIF(分類!$K$8:$K$15, 統合マスタ!V189)&gt;0, 分類!$J$7,
IF(COUNTIF(分類!$N$8:$N$15, 統合マスタ!V189)&gt;0, 分類!$M$7,
IF(COUNTIF(分類!$Q$8:$Q$15, 統合マスタ!V189)&gt;0, 分類!$P$7,
"無し"))))))</f>
        <v>錠剤</v>
      </c>
      <c r="AC189" s="27">
        <f t="shared" ca="1" si="7"/>
        <v>185</v>
      </c>
      <c r="AD189" s="27" cm="1">
        <f t="array" aca="1" ref="AD189" ca="1">IF(A189="非採用","非採用",OFFSET(
   INDIRECT("'" &amp; AB189 &amp; "'!A4"),
   MATCH(B189, INDIRECT("'" &amp; AB189 &amp; "'!C5:C1000"), 0),
   MATCH("合計", INDIRECT("'" &amp; AB189 &amp; "'!4:4"), 0) - 1
))</f>
        <v>0</v>
      </c>
    </row>
    <row r="190" spans="1:30">
      <c r="A190" s="40">
        <f>元データ!P187</f>
        <v>135</v>
      </c>
      <c r="B190" s="27">
        <f t="shared" si="8"/>
        <v>186</v>
      </c>
      <c r="C190" s="27" t="str">
        <f>DBCS(元データ!A187)</f>
        <v>クービビック錠２５ｍｇ</v>
      </c>
      <c r="D190" s="53" t="str">
        <f>元データ!B187</f>
        <v>スズケン</v>
      </c>
      <c r="E190" s="27" t="str">
        <f>DBCS(元データ!C187)</f>
        <v>ＰＴＰ</v>
      </c>
      <c r="F190" s="27" t="str">
        <f>DBCS(元データ!D187)</f>
        <v>１００Ｔ</v>
      </c>
      <c r="G190" s="27" t="str">
        <f>元データ!E187</f>
        <v>塩野義製薬</v>
      </c>
      <c r="H190" s="27">
        <f>元データ!F187</f>
        <v>57.3</v>
      </c>
      <c r="I190" s="27">
        <f>元データ!G187</f>
        <v>5730</v>
      </c>
      <c r="J190" s="27">
        <f>元データ!H187</f>
        <v>100</v>
      </c>
      <c r="K190" s="27" t="str">
        <f>元データ!I187</f>
        <v>錠</v>
      </c>
      <c r="L190" s="27">
        <f>元データ!J187</f>
        <v>5048</v>
      </c>
      <c r="M190" s="27">
        <f>元データ!K187</f>
        <v>50.48</v>
      </c>
      <c r="N190" s="53" t="str">
        <f ca="1">IF(OFFSET(マスタ非採用削除!A$4,統合マスタ!$A190,0)="","",OFFSET(マスタ非採用削除!A$4,統合マスタ!$A190,0))</f>
        <v>ｸﾋﾋ002</v>
      </c>
      <c r="O190" s="53" t="str">
        <f ca="1">IF(OFFSET(マスタ非採用削除!B$4,統合マスタ!$A190,0)="","",OFFSET(マスタ非採用削除!B$4,統合マスタ!$A190,0))</f>
        <v>ｸﾋﾋ002</v>
      </c>
      <c r="P190" s="27" t="str">
        <f ca="1">IF(OFFSET(マスタ非採用削除!C$4,統合マスタ!$A190,0)="","",OFFSET(マスタ非採用削除!C$4,統合マスタ!$A190,0))</f>
        <v>クービビック錠２５ｍｇ</v>
      </c>
      <c r="Q190" s="53" t="str">
        <f ca="1">IF(OFFSET(マスタ非採用削除!D$4,統合マスタ!$A190,0)="","",OFFSET(マスタ非採用削除!D$4,統合マスタ!$A190,0))</f>
        <v/>
      </c>
      <c r="R190" s="27">
        <f ca="1">IF(OR(A190="非採用",A190="処置薬",A190="非採用特別"),0,IF(OFFSET(マスタ非採用削除!E$4,統合マスタ!$A190,0)="","",OFFSET(マスタ非採用削除!E$4,統合マスタ!$A190,0)))</f>
        <v>1</v>
      </c>
      <c r="S190" s="53" t="str">
        <f ca="1">IF(OFFSET(マスタ非採用削除!F$4,統合マスタ!$A190,0)="","",OFFSET(マスタ非採用削除!F$4,統合マスタ!$A190,0))</f>
        <v/>
      </c>
      <c r="T190" s="27">
        <f ca="1">IF(OFFSET(マスタ非採用削除!G$4,統合マスタ!$A190,0)="","",OFFSET(マスタ非採用削除!G$4,統合マスタ!$A190,0))</f>
        <v>57.3</v>
      </c>
      <c r="U190" s="53" t="str">
        <f ca="1">IF(OFFSET(マスタ非採用削除!H$4,統合マスタ!$A190,0)="","",OFFSET(マスタ非採用削除!H$4,統合マスタ!$A190,0))</f>
        <v>ｸ-ﾋﾞﾋﾞﾂｸｼﾞﾖｳ25MG</v>
      </c>
      <c r="V190" s="27">
        <f ca="1">IF(OFFSET(マスタ非採用削除!I$4,統合マスタ!$A190,0)="","",OFFSET(マスタ非採用削除!I$4,統合マスタ!$A190,0))</f>
        <v>1</v>
      </c>
      <c r="W190" s="27" t="str">
        <f ca="1">IF(OFFSET(マスタ非採用削除!J$4,統合マスタ!$A190,0)="","",OFFSET(マスタ非採用削除!J$4,統合マスタ!$A190,0))</f>
        <v>錠剤</v>
      </c>
      <c r="X190" s="27">
        <f ca="1">IF(OFFSET(マスタ非採用削除!K$4,統合マスタ!$A190,0)="","",OFFSET(マスタ非採用削除!K$4,統合マスタ!$A190,0))</f>
        <v>0</v>
      </c>
      <c r="Y190" s="53" t="str">
        <f ca="1">IF(OFFSET(マスタ非採用削除!L$4,統合マスタ!$A190,0)="","",OFFSET(マスタ非採用削除!L$4,統合マスタ!$A190,0))</f>
        <v/>
      </c>
      <c r="Z190" s="27">
        <f ca="1">IF(OFFSET(マスタ非採用削除!M$4,統合マスタ!$A190,0)="","",OFFSET(マスタ非採用削除!M$4,統合マスタ!$A190,0))</f>
        <v>1</v>
      </c>
      <c r="AA190" s="27" t="str">
        <f t="shared" si="6"/>
        <v/>
      </c>
      <c r="AB190" s="27" t="str">
        <f ca="1">IF(A190="非採用特別","非採用特別",IF(R190=2,"臨時",
IF(COUNTIF(分類!$H$8:$H$15, 統合マスタ!V190)&gt;0, 分類!$G$7,
IF(COUNTIF(分類!$K$8:$K$15, 統合マスタ!V190)&gt;0, 分類!$J$7,
IF(COUNTIF(分類!$N$8:$N$15, 統合マスタ!V190)&gt;0, 分類!$M$7,
IF(COUNTIF(分類!$Q$8:$Q$15, 統合マスタ!V190)&gt;0, 分類!$P$7,
"無し"))))))</f>
        <v>錠剤</v>
      </c>
      <c r="AC190" s="27">
        <f t="shared" ca="1" si="7"/>
        <v>186</v>
      </c>
      <c r="AD190" s="27" cm="1">
        <f t="array" aca="1" ref="AD190" ca="1">IF(A190="非採用","非採用",OFFSET(
   INDIRECT("'" &amp; AB190 &amp; "'!A4"),
   MATCH(B190, INDIRECT("'" &amp; AB190 &amp; "'!C5:C1000"), 0),
   MATCH("合計", INDIRECT("'" &amp; AB190 &amp; "'!4:4"), 0) - 1
))</f>
        <v>0</v>
      </c>
    </row>
    <row r="191" spans="1:30">
      <c r="A191" s="40" t="str">
        <f>元データ!P188</f>
        <v>非採用</v>
      </c>
      <c r="B191" s="27">
        <f t="shared" si="8"/>
        <v>187</v>
      </c>
      <c r="C191" s="27" t="str">
        <f>DBCS(元データ!A188)</f>
        <v>クービビック錠５０ｍｇ</v>
      </c>
      <c r="D191" s="53" t="str">
        <f>元データ!B188</f>
        <v/>
      </c>
      <c r="E191" s="27" t="str">
        <f>DBCS(元データ!C188)</f>
        <v>ＰＴＰ</v>
      </c>
      <c r="F191" s="27" t="str">
        <f>DBCS(元データ!D188)</f>
        <v>１００Ｔ</v>
      </c>
      <c r="G191" s="27" t="str">
        <f>元データ!E188</f>
        <v>塩野義製薬</v>
      </c>
      <c r="H191" s="27">
        <f>元データ!F188</f>
        <v>90.8</v>
      </c>
      <c r="I191" s="27">
        <f>元データ!G188</f>
        <v>9080</v>
      </c>
      <c r="J191" s="27">
        <f>元データ!H188</f>
        <v>100</v>
      </c>
      <c r="K191" s="27" t="str">
        <f>元データ!I188</f>
        <v>錠</v>
      </c>
      <c r="L191" s="27">
        <f>元データ!J188</f>
        <v>7999</v>
      </c>
      <c r="M191" s="27">
        <f>元データ!K188</f>
        <v>79.989999999999995</v>
      </c>
      <c r="N191" s="53" t="e">
        <f ca="1">IF(OFFSET(マスタ非採用削除!A$4,統合マスタ!$A191,0)="","",OFFSET(マスタ非採用削除!A$4,統合マスタ!$A191,0))</f>
        <v>#VALUE!</v>
      </c>
      <c r="O191" s="53" t="e">
        <f ca="1">IF(OFFSET(マスタ非採用削除!B$4,統合マスタ!$A191,0)="","",OFFSET(マスタ非採用削除!B$4,統合マスタ!$A191,0))</f>
        <v>#VALUE!</v>
      </c>
      <c r="P191" s="27" t="e">
        <f ca="1">IF(OFFSET(マスタ非採用削除!C$4,統合マスタ!$A191,0)="","",OFFSET(マスタ非採用削除!C$4,統合マスタ!$A191,0))</f>
        <v>#VALUE!</v>
      </c>
      <c r="Q191" s="53" t="e">
        <f ca="1">IF(OFFSET(マスタ非採用削除!D$4,統合マスタ!$A191,0)="","",OFFSET(マスタ非採用削除!D$4,統合マスタ!$A191,0))</f>
        <v>#VALUE!</v>
      </c>
      <c r="R191" s="27">
        <f ca="1">IF(OR(A191="非採用",A191="処置薬",A191="非採用特別"),0,IF(OFFSET(マスタ非採用削除!E$4,統合マスタ!$A191,0)="","",OFFSET(マスタ非採用削除!E$4,統合マスタ!$A191,0)))</f>
        <v>0</v>
      </c>
      <c r="S191" s="53" t="e">
        <f ca="1">IF(OFFSET(マスタ非採用削除!F$4,統合マスタ!$A191,0)="","",OFFSET(マスタ非採用削除!F$4,統合マスタ!$A191,0))</f>
        <v>#VALUE!</v>
      </c>
      <c r="T191" s="27" t="e">
        <f ca="1">IF(OFFSET(マスタ非採用削除!G$4,統合マスタ!$A191,0)="","",OFFSET(マスタ非採用削除!G$4,統合マスタ!$A191,0))</f>
        <v>#VALUE!</v>
      </c>
      <c r="U191" s="53" t="e">
        <f ca="1">IF(OFFSET(マスタ非採用削除!H$4,統合マスタ!$A191,0)="","",OFFSET(マスタ非採用削除!H$4,統合マスタ!$A191,0))</f>
        <v>#VALUE!</v>
      </c>
      <c r="V191" s="27" t="e">
        <f ca="1">IF(OFFSET(マスタ非採用削除!I$4,統合マスタ!$A191,0)="","",OFFSET(マスタ非採用削除!I$4,統合マスタ!$A191,0))</f>
        <v>#VALUE!</v>
      </c>
      <c r="W191" s="27" t="e">
        <f ca="1">IF(OFFSET(マスタ非採用削除!J$4,統合マスタ!$A191,0)="","",OFFSET(マスタ非採用削除!J$4,統合マスタ!$A191,0))</f>
        <v>#VALUE!</v>
      </c>
      <c r="X191" s="27" t="e">
        <f ca="1">IF(OFFSET(マスタ非採用削除!K$4,統合マスタ!$A191,0)="","",OFFSET(マスタ非採用削除!K$4,統合マスタ!$A191,0))</f>
        <v>#VALUE!</v>
      </c>
      <c r="Y191" s="53" t="e">
        <f ca="1">IF(OFFSET(マスタ非採用削除!L$4,統合マスタ!$A191,0)="","",OFFSET(マスタ非採用削除!L$4,統合マスタ!$A191,0))</f>
        <v>#VALUE!</v>
      </c>
      <c r="Z191" s="27" t="e">
        <f ca="1">IF(OFFSET(マスタ非採用削除!M$4,統合マスタ!$A191,0)="","",OFFSET(マスタ非採用削除!M$4,統合マスタ!$A191,0))</f>
        <v>#VALUE!</v>
      </c>
      <c r="AA191" s="27" t="str">
        <f t="shared" si="6"/>
        <v>非採用</v>
      </c>
      <c r="AB191" s="27" t="str">
        <f ca="1">IF(A191="非採用特別","非採用特別",IF(R191=2,"臨時",
IF(COUNTIF(分類!$H$8:$H$15, 統合マスタ!V191)&gt;0, 分類!$G$7,
IF(COUNTIF(分類!$K$8:$K$15, 統合マスタ!V191)&gt;0, 分類!$J$7,
IF(COUNTIF(分類!$N$8:$N$15, 統合マスタ!V191)&gt;0, 分類!$M$7,
IF(COUNTIF(分類!$Q$8:$Q$15, 統合マスタ!V191)&gt;0, 分類!$P$7,
"無し"))))))</f>
        <v>無し</v>
      </c>
      <c r="AC191" s="27" t="e">
        <f t="shared" ca="1" si="7"/>
        <v>#VALUE!</v>
      </c>
      <c r="AD191" s="27" t="str" cm="1">
        <f t="array" aca="1" ref="AD191" ca="1">IF(A191="非採用","非採用",OFFSET(
   INDIRECT("'" &amp; AB191 &amp; "'!A4"),
   MATCH(B191, INDIRECT("'" &amp; AB191 &amp; "'!C5:C1000"), 0),
   MATCH("合計", INDIRECT("'" &amp; AB191 &amp; "'!4:4"), 0) - 1
))</f>
        <v>非採用</v>
      </c>
    </row>
    <row r="192" spans="1:30">
      <c r="A192" s="40">
        <f>元データ!P189</f>
        <v>136</v>
      </c>
      <c r="B192" s="27">
        <f t="shared" si="8"/>
        <v>188</v>
      </c>
      <c r="C192" s="27" t="str">
        <f>DBCS(元データ!A189)</f>
        <v>グーフィス錠５ｍｇ</v>
      </c>
      <c r="D192" s="53" t="str">
        <f>元データ!B189</f>
        <v>スズケン</v>
      </c>
      <c r="E192" s="27" t="str">
        <f>DBCS(元データ!C189)</f>
        <v>ＰＴＰ</v>
      </c>
      <c r="F192" s="27" t="str">
        <f>DBCS(元データ!D189)</f>
        <v>５００Ｔ</v>
      </c>
      <c r="G192" s="27" t="str">
        <f>元データ!E189</f>
        <v>持田製薬</v>
      </c>
      <c r="H192" s="27">
        <f>元データ!F189</f>
        <v>80.2</v>
      </c>
      <c r="I192" s="27">
        <f>元データ!G189</f>
        <v>40100</v>
      </c>
      <c r="J192" s="27">
        <f>元データ!H189</f>
        <v>500</v>
      </c>
      <c r="K192" s="27" t="str">
        <f>元データ!I189</f>
        <v>錠</v>
      </c>
      <c r="L192" s="27">
        <f>元データ!J189</f>
        <v>34309</v>
      </c>
      <c r="M192" s="27">
        <f>元データ!K189</f>
        <v>68.617999999999995</v>
      </c>
      <c r="N192" s="53" t="str">
        <f ca="1">IF(OFFSET(マスタ非採用削除!A$4,統合マスタ!$A192,0)="","",OFFSET(マスタ非採用削除!A$4,統合マスタ!$A192,0))</f>
        <v>ｸﾌｲ001</v>
      </c>
      <c r="O192" s="53" t="str">
        <f ca="1">IF(OFFSET(マスタ非採用削除!B$4,統合マスタ!$A192,0)="","",OFFSET(マスタ非採用削除!B$4,統合マスタ!$A192,0))</f>
        <v>ｸﾌｲ001</v>
      </c>
      <c r="P192" s="27" t="str">
        <f ca="1">IF(OFFSET(マスタ非採用削除!C$4,統合マスタ!$A192,0)="","",OFFSET(マスタ非採用削除!C$4,統合マスタ!$A192,0))</f>
        <v>グーフィス錠５ｍｇ</v>
      </c>
      <c r="Q192" s="53" t="str">
        <f ca="1">IF(OFFSET(マスタ非採用削除!D$4,統合マスタ!$A192,0)="","",OFFSET(マスタ非採用削除!D$4,統合マスタ!$A192,0))</f>
        <v>ｸﾞｰﾌｨ</v>
      </c>
      <c r="R192" s="27">
        <f ca="1">IF(OR(A192="非採用",A192="処置薬",A192="非採用特別"),0,IF(OFFSET(マスタ非採用削除!E$4,統合マスタ!$A192,0)="","",OFFSET(マスタ非採用削除!E$4,統合マスタ!$A192,0)))</f>
        <v>1</v>
      </c>
      <c r="S192" s="53" t="str">
        <f ca="1">IF(OFFSET(マスタ非採用削除!F$4,統合マスタ!$A192,0)="","",OFFSET(マスタ非採用削除!F$4,統合マスタ!$A192,0))</f>
        <v/>
      </c>
      <c r="T192" s="27">
        <f ca="1">IF(OFFSET(マスタ非採用削除!G$4,統合マスタ!$A192,0)="","",OFFSET(マスタ非採用削除!G$4,統合マスタ!$A192,0))</f>
        <v>80.2</v>
      </c>
      <c r="U192" s="53" t="str">
        <f ca="1">IF(OFFSET(マスタ非採用削除!H$4,統合マスタ!$A192,0)="","",OFFSET(マスタ非採用削除!H$4,統合マスタ!$A192,0))</f>
        <v>ｸﾞｰﾌｨｽｼﾞｮｳ5mg</v>
      </c>
      <c r="V192" s="27">
        <f ca="1">IF(OFFSET(マスタ非採用削除!I$4,統合マスタ!$A192,0)="","",OFFSET(マスタ非採用削除!I$4,統合マスタ!$A192,0))</f>
        <v>1</v>
      </c>
      <c r="W192" s="27" t="str">
        <f ca="1">IF(OFFSET(マスタ非採用削除!J$4,統合マスタ!$A192,0)="","",OFFSET(マスタ非採用削除!J$4,統合マスタ!$A192,0))</f>
        <v>錠剤</v>
      </c>
      <c r="X192" s="27">
        <f ca="1">IF(OFFSET(マスタ非採用削除!K$4,統合マスタ!$A192,0)="","",OFFSET(マスタ非採用削除!K$4,統合マスタ!$A192,0))</f>
        <v>0</v>
      </c>
      <c r="Y192" s="53" t="str">
        <f ca="1">IF(OFFSET(マスタ非採用削除!L$4,統合マスタ!$A192,0)="","",OFFSET(マスタ非採用削除!L$4,統合マスタ!$A192,0))</f>
        <v/>
      </c>
      <c r="Z192" s="27">
        <f ca="1">IF(OFFSET(マスタ非採用削除!M$4,統合マスタ!$A192,0)="","",OFFSET(マスタ非採用削除!M$4,統合マスタ!$A192,0))</f>
        <v>25</v>
      </c>
      <c r="AA192" s="27" t="str">
        <f t="shared" si="6"/>
        <v/>
      </c>
      <c r="AB192" s="27" t="str">
        <f ca="1">IF(A192="非採用特別","非採用特別",IF(R192=2,"臨時",
IF(COUNTIF(分類!$H$8:$H$15, 統合マスタ!V192)&gt;0, 分類!$G$7,
IF(COUNTIF(分類!$K$8:$K$15, 統合マスタ!V192)&gt;0, 分類!$J$7,
IF(COUNTIF(分類!$N$8:$N$15, 統合マスタ!V192)&gt;0, 分類!$M$7,
IF(COUNTIF(分類!$Q$8:$Q$15, 統合マスタ!V192)&gt;0, 分類!$P$7,
"無し"))))))</f>
        <v>錠剤</v>
      </c>
      <c r="AC192" s="27">
        <f t="shared" ca="1" si="7"/>
        <v>188</v>
      </c>
      <c r="AD192" s="27" cm="1">
        <f t="array" aca="1" ref="AD192" ca="1">IF(A192="非採用","非採用",OFFSET(
   INDIRECT("'" &amp; AB192 &amp; "'!A4"),
   MATCH(B192, INDIRECT("'" &amp; AB192 &amp; "'!C5:C1000"), 0),
   MATCH("合計", INDIRECT("'" &amp; AB192 &amp; "'!4:4"), 0) - 1
))</f>
        <v>0</v>
      </c>
    </row>
    <row r="193" spans="1:30">
      <c r="A193" s="40">
        <f>元データ!P190</f>
        <v>134</v>
      </c>
      <c r="B193" s="27">
        <f t="shared" si="8"/>
        <v>189</v>
      </c>
      <c r="C193" s="27" t="str">
        <f>DBCS(元データ!A190)</f>
        <v>クエチアピン細粒５０％「アメル」</v>
      </c>
      <c r="D193" s="53" t="str">
        <f>元データ!B190</f>
        <v>アルフレッサ</v>
      </c>
      <c r="E193" s="27" t="str">
        <f>DBCS(元データ!C190)</f>
        <v>粉</v>
      </c>
      <c r="F193" s="27" t="str">
        <f>DBCS(元データ!D190)</f>
        <v>１００ｇ</v>
      </c>
      <c r="G193" s="27" t="str">
        <f>元データ!E190</f>
        <v>共和薬品</v>
      </c>
      <c r="H193" s="27">
        <f>元データ!F190</f>
        <v>134.9</v>
      </c>
      <c r="I193" s="27">
        <f>元データ!G190</f>
        <v>13490</v>
      </c>
      <c r="J193" s="27">
        <f>元データ!H190</f>
        <v>100</v>
      </c>
      <c r="K193" s="27" t="str">
        <f>元データ!I190</f>
        <v>ｇ</v>
      </c>
      <c r="L193" s="27">
        <f>元データ!J190</f>
        <v>11467</v>
      </c>
      <c r="M193" s="27">
        <f>元データ!K190</f>
        <v>114.67</v>
      </c>
      <c r="N193" s="53" t="str">
        <f ca="1">IF(OFFSET(マスタ非採用削除!A$4,統合マスタ!$A193,0)="","",OFFSET(マスタ非採用削除!A$4,統合マスタ!$A193,0))</f>
        <v>ｸｴﾁ005</v>
      </c>
      <c r="O193" s="53" t="str">
        <f ca="1">IF(OFFSET(マスタ非採用削除!B$4,統合マスタ!$A193,0)="","",OFFSET(マスタ非採用削除!B$4,統合マスタ!$A193,0))</f>
        <v>ｸｴﾁ005</v>
      </c>
      <c r="P193" s="27" t="str">
        <f ca="1">IF(OFFSET(マスタ非採用削除!C$4,統合マスタ!$A193,0)="","",OFFSET(マスタ非採用削除!C$4,統合マスタ!$A193,0))</f>
        <v>クエチアピン細粒５０％「アメル」</v>
      </c>
      <c r="Q193" s="53" t="str">
        <f ca="1">IF(OFFSET(マスタ非採用削除!D$4,統合マスタ!$A193,0)="","",OFFSET(マスタ非採用削除!D$4,統合マスタ!$A193,0))</f>
        <v>ｸｴﾁ4</v>
      </c>
      <c r="R193" s="27">
        <f ca="1">IF(OR(A193="非採用",A193="処置薬",A193="非採用特別"),0,IF(OFFSET(マスタ非採用削除!E$4,統合マスタ!$A193,0)="","",OFFSET(マスタ非採用削除!E$4,統合マスタ!$A193,0)))</f>
        <v>1</v>
      </c>
      <c r="S193" s="53" t="str">
        <f ca="1">IF(OFFSET(マスタ非採用削除!F$4,統合マスタ!$A193,0)="","",OFFSET(マスタ非採用削除!F$4,統合マスタ!$A193,0))</f>
        <v/>
      </c>
      <c r="T193" s="27">
        <f ca="1">IF(OFFSET(マスタ非採用削除!G$4,統合マスタ!$A193,0)="","",OFFSET(マスタ非採用削除!G$4,統合マスタ!$A193,0))</f>
        <v>134.9</v>
      </c>
      <c r="U193" s="53" t="str">
        <f ca="1">IF(OFFSET(マスタ非採用削除!H$4,統合マスタ!$A193,0)="","",OFFSET(マスタ非採用削除!H$4,統合マスタ!$A193,0))</f>
        <v>ｸｴﾁｱﾋﾟﾝｻｲﾘｭｳ50%｢ｱﾒﾙ｣</v>
      </c>
      <c r="V193" s="27">
        <f ca="1">IF(OFFSET(マスタ非採用削除!I$4,統合マスタ!$A193,0)="","",OFFSET(マスタ非採用削除!I$4,統合マスタ!$A193,0))</f>
        <v>3</v>
      </c>
      <c r="W193" s="27" t="str">
        <f ca="1">IF(OFFSET(マスタ非採用削除!J$4,統合マスタ!$A193,0)="","",OFFSET(マスタ非採用削除!J$4,統合マスタ!$A193,0))</f>
        <v>散</v>
      </c>
      <c r="X193" s="27">
        <f ca="1">IF(OFFSET(マスタ非採用削除!K$4,統合マスタ!$A193,0)="","",OFFSET(マスタ非採用削除!K$4,統合マスタ!$A193,0))</f>
        <v>2</v>
      </c>
      <c r="Y193" s="53" t="str">
        <f ca="1">IF(OFFSET(マスタ非採用削除!L$4,統合マスタ!$A193,0)="","",OFFSET(マスタ非採用削除!L$4,統合マスタ!$A193,0))</f>
        <v/>
      </c>
      <c r="Z193" s="27">
        <f ca="1">IF(OFFSET(マスタ非採用削除!M$4,統合マスタ!$A193,0)="","",OFFSET(マスタ非採用削除!M$4,統合マスタ!$A193,0))</f>
        <v>2</v>
      </c>
      <c r="AA193" s="27" t="str">
        <f t="shared" si="6"/>
        <v/>
      </c>
      <c r="AB193" s="27" t="str">
        <f ca="1">IF(A193="非採用特別","非採用特別",IF(R193=2,"臨時",
IF(COUNTIF(分類!$H$8:$H$15, 統合マスタ!V193)&gt;0, 分類!$G$7,
IF(COUNTIF(分類!$K$8:$K$15, 統合マスタ!V193)&gt;0, 分類!$J$7,
IF(COUNTIF(分類!$N$8:$N$15, 統合マスタ!V193)&gt;0, 分類!$M$7,
IF(COUNTIF(分類!$Q$8:$Q$15, 統合マスタ!V193)&gt;0, 分類!$P$7,
"無し"))))))</f>
        <v>散剤</v>
      </c>
      <c r="AC193" s="27">
        <f t="shared" ca="1" si="7"/>
        <v>200189</v>
      </c>
      <c r="AD193" s="27" cm="1">
        <f t="array" aca="1" ref="AD193" ca="1">IF(A193="非採用","非採用",OFFSET(
   INDIRECT("'" &amp; AB193 &amp; "'!A4"),
   MATCH(B193, INDIRECT("'" &amp; AB193 &amp; "'!C5:C1000"), 0),
   MATCH("合計", INDIRECT("'" &amp; AB193 &amp; "'!4:4"), 0) - 1
))</f>
        <v>0</v>
      </c>
    </row>
    <row r="194" spans="1:30">
      <c r="A194" s="40">
        <f>元データ!P191</f>
        <v>132</v>
      </c>
      <c r="B194" s="27">
        <f t="shared" si="8"/>
        <v>190</v>
      </c>
      <c r="C194" s="27" t="str">
        <f>DBCS(元データ!A191)</f>
        <v>クエチアピン錠１００ｍｇ「アメル」</v>
      </c>
      <c r="D194" s="53" t="str">
        <f>元データ!B191</f>
        <v>アルフレッサ</v>
      </c>
      <c r="E194" s="27" t="str">
        <f>DBCS(元データ!C191)</f>
        <v>ＰＴＰ</v>
      </c>
      <c r="F194" s="27" t="str">
        <f>DBCS(元データ!D191)</f>
        <v>１００Ｔ</v>
      </c>
      <c r="G194" s="27" t="str">
        <f>元データ!E191</f>
        <v>共和薬品</v>
      </c>
      <c r="H194" s="27">
        <f>元データ!F191</f>
        <v>16.8</v>
      </c>
      <c r="I194" s="27">
        <f>元データ!G191</f>
        <v>1680</v>
      </c>
      <c r="J194" s="27">
        <f>元データ!H191</f>
        <v>100</v>
      </c>
      <c r="K194" s="27" t="str">
        <f>元データ!I191</f>
        <v>錠</v>
      </c>
      <c r="L194" s="27">
        <f>元データ!J191</f>
        <v>1445</v>
      </c>
      <c r="M194" s="27">
        <f>元データ!K191</f>
        <v>14.45</v>
      </c>
      <c r="N194" s="53" t="str">
        <f ca="1">IF(OFFSET(マスタ非採用削除!A$4,統合マスタ!$A194,0)="","",OFFSET(マスタ非採用削除!A$4,統合マスタ!$A194,0))</f>
        <v>ｸｴﾁ003</v>
      </c>
      <c r="O194" s="53" t="str">
        <f ca="1">IF(OFFSET(マスタ非採用削除!B$4,統合マスタ!$A194,0)="","",OFFSET(マスタ非採用削除!B$4,統合マスタ!$A194,0))</f>
        <v>ｸｴﾁ003</v>
      </c>
      <c r="P194" s="27" t="str">
        <f ca="1">IF(OFFSET(マスタ非採用削除!C$4,統合マスタ!$A194,0)="","",OFFSET(マスタ非採用削除!C$4,統合マスタ!$A194,0))</f>
        <v>クエチアピン錠１００ｍｇ「アメル」</v>
      </c>
      <c r="Q194" s="53" t="str">
        <f ca="1">IF(OFFSET(マスタ非採用削除!D$4,統合マスタ!$A194,0)="","",OFFSET(マスタ非採用削除!D$4,統合マスタ!$A194,0))</f>
        <v>ｸｴﾁ3</v>
      </c>
      <c r="R194" s="27">
        <f ca="1">IF(OR(A194="非採用",A194="処置薬",A194="非採用特別"),0,IF(OFFSET(マスタ非採用削除!E$4,統合マスタ!$A194,0)="","",OFFSET(マスタ非採用削除!E$4,統合マスタ!$A194,0)))</f>
        <v>1</v>
      </c>
      <c r="S194" s="53" t="str">
        <f ca="1">IF(OFFSET(マスタ非採用削除!F$4,統合マスタ!$A194,0)="","",OFFSET(マスタ非採用削除!F$4,統合マスタ!$A194,0))</f>
        <v/>
      </c>
      <c r="T194" s="27">
        <f ca="1">IF(OFFSET(マスタ非採用削除!G$4,統合マスタ!$A194,0)="","",OFFSET(マスタ非採用削除!G$4,統合マスタ!$A194,0))</f>
        <v>16.8</v>
      </c>
      <c r="U194" s="53" t="str">
        <f ca="1">IF(OFFSET(マスタ非採用削除!H$4,統合マスタ!$A194,0)="","",OFFSET(マスタ非採用削除!H$4,統合マスタ!$A194,0))</f>
        <v>ｸｴﾁｱﾋﾟﾝｼﾞｮｳ100mg｢ｱﾒﾙ｣</v>
      </c>
      <c r="V194" s="27">
        <f ca="1">IF(OFFSET(マスタ非採用削除!I$4,統合マスタ!$A194,0)="","",OFFSET(マスタ非採用削除!I$4,統合マスタ!$A194,0))</f>
        <v>1</v>
      </c>
      <c r="W194" s="27" t="str">
        <f ca="1">IF(OFFSET(マスタ非採用削除!J$4,統合マスタ!$A194,0)="","",OFFSET(マスタ非採用削除!J$4,統合マスタ!$A194,0))</f>
        <v>錠剤</v>
      </c>
      <c r="X194" s="27">
        <f ca="1">IF(OFFSET(マスタ非採用削除!K$4,統合マスタ!$A194,0)="","",OFFSET(マスタ非採用削除!K$4,統合マスタ!$A194,0))</f>
        <v>2</v>
      </c>
      <c r="Y194" s="53" t="str">
        <f ca="1">IF(OFFSET(マスタ非採用削除!L$4,統合マスタ!$A194,0)="","",OFFSET(マスタ非採用削除!L$4,統合マスタ!$A194,0))</f>
        <v/>
      </c>
      <c r="Z194" s="27">
        <f ca="1">IF(OFFSET(マスタ非採用削除!M$4,統合マスタ!$A194,0)="","",OFFSET(マスタ非採用削除!M$4,統合マスタ!$A194,0))</f>
        <v>26</v>
      </c>
      <c r="AA194" s="27" t="str">
        <f t="shared" si="6"/>
        <v/>
      </c>
      <c r="AB194" s="27" t="str">
        <f ca="1">IF(A194="非採用特別","非採用特別",IF(R194=2,"臨時",
IF(COUNTIF(分類!$H$8:$H$15, 統合マスタ!V194)&gt;0, 分類!$G$7,
IF(COUNTIF(分類!$K$8:$K$15, 統合マスタ!V194)&gt;0, 分類!$J$7,
IF(COUNTIF(分類!$N$8:$N$15, 統合マスタ!V194)&gt;0, 分類!$M$7,
IF(COUNTIF(分類!$Q$8:$Q$15, 統合マスタ!V194)&gt;0, 分類!$P$7,
"無し"))))))</f>
        <v>錠剤</v>
      </c>
      <c r="AC194" s="27">
        <f t="shared" ca="1" si="7"/>
        <v>200190</v>
      </c>
      <c r="AD194" s="27" cm="1">
        <f t="array" aca="1" ref="AD194" ca="1">IF(A194="非採用","非採用",OFFSET(
   INDIRECT("'" &amp; AB194 &amp; "'!A4"),
   MATCH(B194, INDIRECT("'" &amp; AB194 &amp; "'!C5:C1000"), 0),
   MATCH("合計", INDIRECT("'" &amp; AB194 &amp; "'!4:4"), 0) - 1
))</f>
        <v>0</v>
      </c>
    </row>
    <row r="195" spans="1:30">
      <c r="A195" s="40">
        <f>元データ!P192</f>
        <v>132</v>
      </c>
      <c r="B195" s="27">
        <f t="shared" si="8"/>
        <v>191</v>
      </c>
      <c r="C195" s="27" t="str">
        <f>DBCS(元データ!A192)</f>
        <v>クエチアピン錠１００ｍｇ「アメル」</v>
      </c>
      <c r="D195" s="53" t="str">
        <f>元データ!B192</f>
        <v>アルフレッサ</v>
      </c>
      <c r="E195" s="27" t="str">
        <f>DBCS(元データ!C192)</f>
        <v>バラ</v>
      </c>
      <c r="F195" s="27" t="str">
        <f>DBCS(元データ!D192)</f>
        <v>１０００Ｔ</v>
      </c>
      <c r="G195" s="27" t="str">
        <f>元データ!E192</f>
        <v>共和薬品</v>
      </c>
      <c r="H195" s="27">
        <f>元データ!F192</f>
        <v>16.8</v>
      </c>
      <c r="I195" s="27">
        <f>元データ!G192</f>
        <v>16800</v>
      </c>
      <c r="J195" s="27">
        <f>元データ!H192</f>
        <v>1000</v>
      </c>
      <c r="K195" s="27" t="str">
        <f>元データ!I192</f>
        <v>錠</v>
      </c>
      <c r="L195" s="27">
        <f>元データ!J192</f>
        <v>14448</v>
      </c>
      <c r="M195" s="27">
        <f>元データ!K192</f>
        <v>14.448</v>
      </c>
      <c r="N195" s="53" t="str">
        <f ca="1">IF(OFFSET(マスタ非採用削除!A$4,統合マスタ!$A195,0)="","",OFFSET(マスタ非採用削除!A$4,統合マスタ!$A195,0))</f>
        <v>ｸｴﾁ003</v>
      </c>
      <c r="O195" s="53" t="str">
        <f ca="1">IF(OFFSET(マスタ非採用削除!B$4,統合マスタ!$A195,0)="","",OFFSET(マスタ非採用削除!B$4,統合マスタ!$A195,0))</f>
        <v>ｸｴﾁ003</v>
      </c>
      <c r="P195" s="27" t="str">
        <f ca="1">IF(OFFSET(マスタ非採用削除!C$4,統合マスタ!$A195,0)="","",OFFSET(マスタ非採用削除!C$4,統合マスタ!$A195,0))</f>
        <v>クエチアピン錠１００ｍｇ「アメル」</v>
      </c>
      <c r="Q195" s="53" t="str">
        <f ca="1">IF(OFFSET(マスタ非採用削除!D$4,統合マスタ!$A195,0)="","",OFFSET(マスタ非採用削除!D$4,統合マスタ!$A195,0))</f>
        <v>ｸｴﾁ3</v>
      </c>
      <c r="R195" s="27">
        <f ca="1">IF(OR(A195="非採用",A195="処置薬",A195="非採用特別"),0,IF(OFFSET(マスタ非採用削除!E$4,統合マスタ!$A195,0)="","",OFFSET(マスタ非採用削除!E$4,統合マスタ!$A195,0)))</f>
        <v>1</v>
      </c>
      <c r="S195" s="53" t="str">
        <f ca="1">IF(OFFSET(マスタ非採用削除!F$4,統合マスタ!$A195,0)="","",OFFSET(マスタ非採用削除!F$4,統合マスタ!$A195,0))</f>
        <v/>
      </c>
      <c r="T195" s="27">
        <f ca="1">IF(OFFSET(マスタ非採用削除!G$4,統合マスタ!$A195,0)="","",OFFSET(マスタ非採用削除!G$4,統合マスタ!$A195,0))</f>
        <v>16.8</v>
      </c>
      <c r="U195" s="53" t="str">
        <f ca="1">IF(OFFSET(マスタ非採用削除!H$4,統合マスタ!$A195,0)="","",OFFSET(マスタ非採用削除!H$4,統合マスタ!$A195,0))</f>
        <v>ｸｴﾁｱﾋﾟﾝｼﾞｮｳ100mg｢ｱﾒﾙ｣</v>
      </c>
      <c r="V195" s="27">
        <f ca="1">IF(OFFSET(マスタ非採用削除!I$4,統合マスタ!$A195,0)="","",OFFSET(マスタ非採用削除!I$4,統合マスタ!$A195,0))</f>
        <v>1</v>
      </c>
      <c r="W195" s="27" t="str">
        <f ca="1">IF(OFFSET(マスタ非採用削除!J$4,統合マスタ!$A195,0)="","",OFFSET(マスタ非採用削除!J$4,統合マスタ!$A195,0))</f>
        <v>錠剤</v>
      </c>
      <c r="X195" s="27">
        <f ca="1">IF(OFFSET(マスタ非採用削除!K$4,統合マスタ!$A195,0)="","",OFFSET(マスタ非採用削除!K$4,統合マスタ!$A195,0))</f>
        <v>2</v>
      </c>
      <c r="Y195" s="53" t="str">
        <f ca="1">IF(OFFSET(マスタ非採用削除!L$4,統合マスタ!$A195,0)="","",OFFSET(マスタ非採用削除!L$4,統合マスタ!$A195,0))</f>
        <v/>
      </c>
      <c r="Z195" s="27">
        <f ca="1">IF(OFFSET(マスタ非採用削除!M$4,統合マスタ!$A195,0)="","",OFFSET(マスタ非採用削除!M$4,統合マスタ!$A195,0))</f>
        <v>26</v>
      </c>
      <c r="AA195" s="27" t="str">
        <f t="shared" si="6"/>
        <v/>
      </c>
      <c r="AB195" s="27" t="str">
        <f ca="1">IF(A195="非採用特別","非採用特別",IF(R195=2,"臨時",
IF(COUNTIF(分類!$H$8:$H$15, 統合マスタ!V195)&gt;0, 分類!$G$7,
IF(COUNTIF(分類!$K$8:$K$15, 統合マスタ!V195)&gt;0, 分類!$J$7,
IF(COUNTIF(分類!$N$8:$N$15, 統合マスタ!V195)&gt;0, 分類!$M$7,
IF(COUNTIF(分類!$Q$8:$Q$15, 統合マスタ!V195)&gt;0, 分類!$P$7,
"無し"))))))</f>
        <v>錠剤</v>
      </c>
      <c r="AC195" s="27">
        <f t="shared" ca="1" si="7"/>
        <v>200191</v>
      </c>
      <c r="AD195" s="27" cm="1">
        <f t="array" aca="1" ref="AD195" ca="1">IF(A195="非採用","非採用",OFFSET(
   INDIRECT("'" &amp; AB195 &amp; "'!A4"),
   MATCH(B195, INDIRECT("'" &amp; AB195 &amp; "'!C5:C1000"), 0),
   MATCH("合計", INDIRECT("'" &amp; AB195 &amp; "'!4:4"), 0) - 1
))</f>
        <v>0</v>
      </c>
    </row>
    <row r="196" spans="1:30">
      <c r="A196" s="40">
        <f>元データ!P193</f>
        <v>130</v>
      </c>
      <c r="B196" s="27">
        <f t="shared" si="8"/>
        <v>192</v>
      </c>
      <c r="C196" s="27" t="str">
        <f>DBCS(元データ!A193)</f>
        <v>クエチアピン錠１２．５ｍｇ「アメル」</v>
      </c>
      <c r="D196" s="53" t="str">
        <f>元データ!B193</f>
        <v>アルフレッサ</v>
      </c>
      <c r="E196" s="27" t="str">
        <f>DBCS(元データ!C193)</f>
        <v>ＰＴＰ</v>
      </c>
      <c r="F196" s="27" t="str">
        <f>DBCS(元データ!D193)</f>
        <v>１００Ｔ</v>
      </c>
      <c r="G196" s="27" t="str">
        <f>元データ!E193</f>
        <v>共和薬品</v>
      </c>
      <c r="H196" s="27">
        <f>元データ!F193</f>
        <v>10.4</v>
      </c>
      <c r="I196" s="27">
        <f>元データ!G193</f>
        <v>1040</v>
      </c>
      <c r="J196" s="27">
        <f>元データ!H193</f>
        <v>100</v>
      </c>
      <c r="K196" s="27" t="str">
        <f>元データ!I193</f>
        <v>錠</v>
      </c>
      <c r="L196" s="27">
        <f>元データ!J193</f>
        <v>676</v>
      </c>
      <c r="M196" s="27">
        <f>元データ!K193</f>
        <v>6.76</v>
      </c>
      <c r="N196" s="53" t="str">
        <f ca="1">IF(OFFSET(マスタ非採用削除!A$4,統合マスタ!$A196,0)="","",OFFSET(マスタ非採用削除!A$4,統合マスタ!$A196,0))</f>
        <v>ｸｴﾁ001</v>
      </c>
      <c r="O196" s="53" t="str">
        <f ca="1">IF(OFFSET(マスタ非採用削除!B$4,統合マスタ!$A196,0)="","",OFFSET(マスタ非採用削除!B$4,統合マスタ!$A196,0))</f>
        <v>ｸｴﾁ001</v>
      </c>
      <c r="P196" s="27" t="str">
        <f ca="1">IF(OFFSET(マスタ非採用削除!C$4,統合マスタ!$A196,0)="","",OFFSET(マスタ非採用削除!C$4,統合マスタ!$A196,0))</f>
        <v>クエチアピン錠１２．５ｍｇ「アメル」</v>
      </c>
      <c r="Q196" s="53" t="str">
        <f ca="1">IF(OFFSET(マスタ非採用削除!D$4,統合マスタ!$A196,0)="","",OFFSET(マスタ非採用削除!D$4,統合マスタ!$A196,0))</f>
        <v>ｸｴﾁ1</v>
      </c>
      <c r="R196" s="27">
        <f ca="1">IF(OR(A196="非採用",A196="処置薬",A196="非採用特別"),0,IF(OFFSET(マスタ非採用削除!E$4,統合マスタ!$A196,0)="","",OFFSET(マスタ非採用削除!E$4,統合マスタ!$A196,0)))</f>
        <v>1</v>
      </c>
      <c r="S196" s="53" t="str">
        <f ca="1">IF(OFFSET(マスタ非採用削除!F$4,統合マスタ!$A196,0)="","",OFFSET(マスタ非採用削除!F$4,統合マスタ!$A196,0))</f>
        <v/>
      </c>
      <c r="T196" s="27">
        <f ca="1">IF(OFFSET(マスタ非採用削除!G$4,統合マスタ!$A196,0)="","",OFFSET(マスタ非採用削除!G$4,統合マスタ!$A196,0))</f>
        <v>10.4</v>
      </c>
      <c r="U196" s="53" t="str">
        <f ca="1">IF(OFFSET(マスタ非採用削除!H$4,統合マスタ!$A196,0)="","",OFFSET(マスタ非採用削除!H$4,統合マスタ!$A196,0))</f>
        <v>ｸｴﾁｱﾋﾟﾝｼﾞｮｳ12.5mg｢ｱﾒﾙ｣</v>
      </c>
      <c r="V196" s="27">
        <f ca="1">IF(OFFSET(マスタ非採用削除!I$4,統合マスタ!$A196,0)="","",OFFSET(マスタ非採用削除!I$4,統合マスタ!$A196,0))</f>
        <v>1</v>
      </c>
      <c r="W196" s="27" t="str">
        <f ca="1">IF(OFFSET(マスタ非採用削除!J$4,統合マスタ!$A196,0)="","",OFFSET(マスタ非採用削除!J$4,統合マスタ!$A196,0))</f>
        <v>錠剤</v>
      </c>
      <c r="X196" s="27">
        <f ca="1">IF(OFFSET(マスタ非採用削除!K$4,統合マスタ!$A196,0)="","",OFFSET(マスタ非採用削除!K$4,統合マスタ!$A196,0))</f>
        <v>2</v>
      </c>
      <c r="Y196" s="53" t="str">
        <f ca="1">IF(OFFSET(マスタ非採用削除!L$4,統合マスタ!$A196,0)="","",OFFSET(マスタ非採用削除!L$4,統合マスタ!$A196,0))</f>
        <v/>
      </c>
      <c r="Z196" s="27">
        <f ca="1">IF(OFFSET(マスタ非採用削除!M$4,統合マスタ!$A196,0)="","",OFFSET(マスタ非採用削除!M$4,統合マスタ!$A196,0))</f>
        <v>26</v>
      </c>
      <c r="AA196" s="27" t="str">
        <f t="shared" si="6"/>
        <v/>
      </c>
      <c r="AB196" s="27" t="str">
        <f ca="1">IF(A196="非採用特別","非採用特別",IF(R196=2,"臨時",
IF(COUNTIF(分類!$H$8:$H$15, 統合マスタ!V196)&gt;0, 分類!$G$7,
IF(COUNTIF(分類!$K$8:$K$15, 統合マスタ!V196)&gt;0, 分類!$J$7,
IF(COUNTIF(分類!$N$8:$N$15, 統合マスタ!V196)&gt;0, 分類!$M$7,
IF(COUNTIF(分類!$Q$8:$Q$15, 統合マスタ!V196)&gt;0, 分類!$P$7,
"無し"))))))</f>
        <v>錠剤</v>
      </c>
      <c r="AC196" s="27">
        <f t="shared" ca="1" si="7"/>
        <v>200192</v>
      </c>
      <c r="AD196" s="27" cm="1">
        <f t="array" aca="1" ref="AD196" ca="1">IF(A196="非採用","非採用",OFFSET(
   INDIRECT("'" &amp; AB196 &amp; "'!A4"),
   MATCH(B196, INDIRECT("'" &amp; AB196 &amp; "'!C5:C1000"), 0),
   MATCH("合計", INDIRECT("'" &amp; AB196 &amp; "'!4:4"), 0) - 1
))</f>
        <v>0</v>
      </c>
    </row>
    <row r="197" spans="1:30">
      <c r="A197" s="40">
        <f>元データ!P194</f>
        <v>130</v>
      </c>
      <c r="B197" s="27">
        <f t="shared" si="8"/>
        <v>193</v>
      </c>
      <c r="C197" s="27" t="str">
        <f>DBCS(元データ!A194)</f>
        <v>クエチアピン錠１２．５ｍｇ「アメル」</v>
      </c>
      <c r="D197" s="53" t="str">
        <f>元データ!B194</f>
        <v>アルフレッサ</v>
      </c>
      <c r="E197" s="27" t="str">
        <f>DBCS(元データ!C194)</f>
        <v>バラ</v>
      </c>
      <c r="F197" s="27" t="str">
        <f>DBCS(元データ!D194)</f>
        <v>２００Ｔ</v>
      </c>
      <c r="G197" s="27" t="str">
        <f>元データ!E194</f>
        <v>共和薬品</v>
      </c>
      <c r="H197" s="27">
        <f>元データ!F194</f>
        <v>10.4</v>
      </c>
      <c r="I197" s="27">
        <f>元データ!G194</f>
        <v>2080</v>
      </c>
      <c r="J197" s="27">
        <f>元データ!H194</f>
        <v>200</v>
      </c>
      <c r="K197" s="27" t="str">
        <f>元データ!I194</f>
        <v>錠</v>
      </c>
      <c r="L197" s="27">
        <f>元データ!J194</f>
        <v>1352</v>
      </c>
      <c r="M197" s="27">
        <f>元データ!K194</f>
        <v>6.76</v>
      </c>
      <c r="N197" s="53" t="str">
        <f ca="1">IF(OFFSET(マスタ非採用削除!A$4,統合マスタ!$A197,0)="","",OFFSET(マスタ非採用削除!A$4,統合マスタ!$A197,0))</f>
        <v>ｸｴﾁ001</v>
      </c>
      <c r="O197" s="53" t="str">
        <f ca="1">IF(OFFSET(マスタ非採用削除!B$4,統合マスタ!$A197,0)="","",OFFSET(マスタ非採用削除!B$4,統合マスタ!$A197,0))</f>
        <v>ｸｴﾁ001</v>
      </c>
      <c r="P197" s="27" t="str">
        <f ca="1">IF(OFFSET(マスタ非採用削除!C$4,統合マスタ!$A197,0)="","",OFFSET(マスタ非採用削除!C$4,統合マスタ!$A197,0))</f>
        <v>クエチアピン錠１２．５ｍｇ「アメル」</v>
      </c>
      <c r="Q197" s="53" t="str">
        <f ca="1">IF(OFFSET(マスタ非採用削除!D$4,統合マスタ!$A197,0)="","",OFFSET(マスタ非採用削除!D$4,統合マスタ!$A197,0))</f>
        <v>ｸｴﾁ1</v>
      </c>
      <c r="R197" s="27">
        <f ca="1">IF(OR(A197="非採用",A197="処置薬",A197="非採用特別"),0,IF(OFFSET(マスタ非採用削除!E$4,統合マスタ!$A197,0)="","",OFFSET(マスタ非採用削除!E$4,統合マスタ!$A197,0)))</f>
        <v>1</v>
      </c>
      <c r="S197" s="53" t="str">
        <f ca="1">IF(OFFSET(マスタ非採用削除!F$4,統合マスタ!$A197,0)="","",OFFSET(マスタ非採用削除!F$4,統合マスタ!$A197,0))</f>
        <v/>
      </c>
      <c r="T197" s="27">
        <f ca="1">IF(OFFSET(マスタ非採用削除!G$4,統合マスタ!$A197,0)="","",OFFSET(マスタ非採用削除!G$4,統合マスタ!$A197,0))</f>
        <v>10.4</v>
      </c>
      <c r="U197" s="53" t="str">
        <f ca="1">IF(OFFSET(マスタ非採用削除!H$4,統合マスタ!$A197,0)="","",OFFSET(マスタ非採用削除!H$4,統合マスタ!$A197,0))</f>
        <v>ｸｴﾁｱﾋﾟﾝｼﾞｮｳ12.5mg｢ｱﾒﾙ｣</v>
      </c>
      <c r="V197" s="27">
        <f ca="1">IF(OFFSET(マスタ非採用削除!I$4,統合マスタ!$A197,0)="","",OFFSET(マスタ非採用削除!I$4,統合マスタ!$A197,0))</f>
        <v>1</v>
      </c>
      <c r="W197" s="27" t="str">
        <f ca="1">IF(OFFSET(マスタ非採用削除!J$4,統合マスタ!$A197,0)="","",OFFSET(マスタ非採用削除!J$4,統合マスタ!$A197,0))</f>
        <v>錠剤</v>
      </c>
      <c r="X197" s="27">
        <f ca="1">IF(OFFSET(マスタ非採用削除!K$4,統合マスタ!$A197,0)="","",OFFSET(マスタ非採用削除!K$4,統合マスタ!$A197,0))</f>
        <v>2</v>
      </c>
      <c r="Y197" s="53" t="str">
        <f ca="1">IF(OFFSET(マスタ非採用削除!L$4,統合マスタ!$A197,0)="","",OFFSET(マスタ非採用削除!L$4,統合マスタ!$A197,0))</f>
        <v/>
      </c>
      <c r="Z197" s="27">
        <f ca="1">IF(OFFSET(マスタ非採用削除!M$4,統合マスタ!$A197,0)="","",OFFSET(マスタ非採用削除!M$4,統合マスタ!$A197,0))</f>
        <v>26</v>
      </c>
      <c r="AA197" s="27" t="str">
        <f t="shared" si="6"/>
        <v/>
      </c>
      <c r="AB197" s="27" t="str">
        <f ca="1">IF(A197="非採用特別","非採用特別",IF(R197=2,"臨時",
IF(COUNTIF(分類!$H$8:$H$15, 統合マスタ!V197)&gt;0, 分類!$G$7,
IF(COUNTIF(分類!$K$8:$K$15, 統合マスタ!V197)&gt;0, 分類!$J$7,
IF(COUNTIF(分類!$N$8:$N$15, 統合マスタ!V197)&gt;0, 分類!$M$7,
IF(COUNTIF(分類!$Q$8:$Q$15, 統合マスタ!V197)&gt;0, 分類!$P$7,
"無し"))))))</f>
        <v>錠剤</v>
      </c>
      <c r="AC197" s="27">
        <f t="shared" ca="1" si="7"/>
        <v>200193</v>
      </c>
      <c r="AD197" s="27" cm="1">
        <f t="array" aca="1" ref="AD197" ca="1">IF(A197="非採用","非採用",OFFSET(
   INDIRECT("'" &amp; AB197 &amp; "'!A4"),
   MATCH(B197, INDIRECT("'" &amp; AB197 &amp; "'!C5:C1000"), 0),
   MATCH("合計", INDIRECT("'" &amp; AB197 &amp; "'!4:4"), 0) - 1
))</f>
        <v>0</v>
      </c>
    </row>
    <row r="198" spans="1:30">
      <c r="A198" s="40">
        <f>元データ!P195</f>
        <v>133</v>
      </c>
      <c r="B198" s="27">
        <f t="shared" si="8"/>
        <v>194</v>
      </c>
      <c r="C198" s="27" t="str">
        <f>DBCS(元データ!A195)</f>
        <v>クエチアピン錠２００ｍｇ「アメル」</v>
      </c>
      <c r="D198" s="53" t="str">
        <f>元データ!B195</f>
        <v>アルフレッサ</v>
      </c>
      <c r="E198" s="27" t="str">
        <f>DBCS(元データ!C195)</f>
        <v>ＰＴＰ</v>
      </c>
      <c r="F198" s="27" t="str">
        <f>DBCS(元データ!D195)</f>
        <v>１００Ｔ</v>
      </c>
      <c r="G198" s="27" t="str">
        <f>元データ!E195</f>
        <v>共和薬品</v>
      </c>
      <c r="H198" s="27">
        <f>元データ!F195</f>
        <v>29.3</v>
      </c>
      <c r="I198" s="27">
        <f>元データ!G195</f>
        <v>2930</v>
      </c>
      <c r="J198" s="27">
        <f>元データ!H195</f>
        <v>100</v>
      </c>
      <c r="K198" s="27" t="str">
        <f>元データ!I195</f>
        <v>錠</v>
      </c>
      <c r="L198" s="27">
        <f>元データ!J195</f>
        <v>2510</v>
      </c>
      <c r="M198" s="27">
        <f>元データ!K195</f>
        <v>25.1</v>
      </c>
      <c r="N198" s="53" t="str">
        <f ca="1">IF(OFFSET(マスタ非採用削除!A$4,統合マスタ!$A198,0)="","",OFFSET(マスタ非採用削除!A$4,統合マスタ!$A198,0))</f>
        <v>ｸｴﾁ004</v>
      </c>
      <c r="O198" s="53" t="str">
        <f ca="1">IF(OFFSET(マスタ非採用削除!B$4,統合マスタ!$A198,0)="","",OFFSET(マスタ非採用削除!B$4,統合マスタ!$A198,0))</f>
        <v>ｸｴﾁ004</v>
      </c>
      <c r="P198" s="27" t="str">
        <f ca="1">IF(OFFSET(マスタ非採用削除!C$4,統合マスタ!$A198,0)="","",OFFSET(マスタ非採用削除!C$4,統合マスタ!$A198,0))</f>
        <v>クエチアピン錠２００ｍｇ「アメル」</v>
      </c>
      <c r="Q198" s="53" t="str">
        <f ca="1">IF(OFFSET(マスタ非採用削除!D$4,統合マスタ!$A198,0)="","",OFFSET(マスタ非採用削除!D$4,統合マスタ!$A198,0))</f>
        <v>ｸｴﾁ5</v>
      </c>
      <c r="R198" s="27">
        <f ca="1">IF(OR(A198="非採用",A198="処置薬",A198="非採用特別"),0,IF(OFFSET(マスタ非採用削除!E$4,統合マスタ!$A198,0)="","",OFFSET(マスタ非採用削除!E$4,統合マスタ!$A198,0)))</f>
        <v>1</v>
      </c>
      <c r="S198" s="53" t="str">
        <f ca="1">IF(OFFSET(マスタ非採用削除!F$4,統合マスタ!$A198,0)="","",OFFSET(マスタ非採用削除!F$4,統合マスタ!$A198,0))</f>
        <v/>
      </c>
      <c r="T198" s="27">
        <f ca="1">IF(OFFSET(マスタ非採用削除!G$4,統合マスタ!$A198,0)="","",OFFSET(マスタ非採用削除!G$4,統合マスタ!$A198,0))</f>
        <v>29.3</v>
      </c>
      <c r="U198" s="53" t="str">
        <f ca="1">IF(OFFSET(マスタ非採用削除!H$4,統合マスタ!$A198,0)="","",OFFSET(マスタ非採用削除!H$4,統合マスタ!$A198,0))</f>
        <v>ｸｴﾁｱﾋﾟﾝｼﾞｮｳ200mg｢ｱﾒﾙ｣</v>
      </c>
      <c r="V198" s="27">
        <f ca="1">IF(OFFSET(マスタ非採用削除!I$4,統合マスタ!$A198,0)="","",OFFSET(マスタ非採用削除!I$4,統合マスタ!$A198,0))</f>
        <v>1</v>
      </c>
      <c r="W198" s="27" t="str">
        <f ca="1">IF(OFFSET(マスタ非採用削除!J$4,統合マスタ!$A198,0)="","",OFFSET(マスタ非採用削除!J$4,統合マスタ!$A198,0))</f>
        <v>錠剤</v>
      </c>
      <c r="X198" s="27">
        <f ca="1">IF(OFFSET(マスタ非採用削除!K$4,統合マスタ!$A198,0)="","",OFFSET(マスタ非採用削除!K$4,統合マスタ!$A198,0))</f>
        <v>2</v>
      </c>
      <c r="Y198" s="53" t="str">
        <f ca="1">IF(OFFSET(マスタ非採用削除!L$4,統合マスタ!$A198,0)="","",OFFSET(マスタ非採用削除!L$4,統合マスタ!$A198,0))</f>
        <v/>
      </c>
      <c r="Z198" s="27">
        <f ca="1">IF(OFFSET(マスタ非採用削除!M$4,統合マスタ!$A198,0)="","",OFFSET(マスタ非採用削除!M$4,統合マスタ!$A198,0))</f>
        <v>26</v>
      </c>
      <c r="AA198" s="27" t="str">
        <f t="shared" ref="AA198:AA261" si="9">IF(A198="非採用","非採用",IF(A198="処置薬","処置薬",""))</f>
        <v/>
      </c>
      <c r="AB198" s="27" t="str">
        <f ca="1">IF(A198="非採用特別","非採用特別",IF(R198=2,"臨時",
IF(COUNTIF(分類!$H$8:$H$15, 統合マスタ!V198)&gt;0, 分類!$G$7,
IF(COUNTIF(分類!$K$8:$K$15, 統合マスタ!V198)&gt;0, 分類!$J$7,
IF(COUNTIF(分類!$N$8:$N$15, 統合マスタ!V198)&gt;0, 分類!$M$7,
IF(COUNTIF(分類!$Q$8:$Q$15, 統合マスタ!V198)&gt;0, 分類!$P$7,
"無し"))))))</f>
        <v>錠剤</v>
      </c>
      <c r="AC198" s="27">
        <f t="shared" ref="AC198:AC261" ca="1" si="10">X198*100000+B198</f>
        <v>200194</v>
      </c>
      <c r="AD198" s="27" cm="1">
        <f t="array" aca="1" ref="AD198" ca="1">IF(A198="非採用","非採用",OFFSET(
   INDIRECT("'" &amp; AB198 &amp; "'!A4"),
   MATCH(B198, INDIRECT("'" &amp; AB198 &amp; "'!C5:C1000"), 0),
   MATCH("合計", INDIRECT("'" &amp; AB198 &amp; "'!4:4"), 0) - 1
))</f>
        <v>0</v>
      </c>
    </row>
    <row r="199" spans="1:30">
      <c r="A199" s="40">
        <f>元データ!P196</f>
        <v>133</v>
      </c>
      <c r="B199" s="27">
        <f t="shared" ref="B199:B262" si="11">B198+1</f>
        <v>195</v>
      </c>
      <c r="C199" s="27" t="str">
        <f>DBCS(元データ!A196)</f>
        <v>クエチアピン錠２００ｍｇ「アメル」</v>
      </c>
      <c r="D199" s="53" t="str">
        <f>元データ!B196</f>
        <v>アルフレッサ</v>
      </c>
      <c r="E199" s="27" t="str">
        <f>DBCS(元データ!C196)</f>
        <v>バラ</v>
      </c>
      <c r="F199" s="27" t="str">
        <f>DBCS(元データ!D196)</f>
        <v>５００Ｔ</v>
      </c>
      <c r="G199" s="27" t="str">
        <f>元データ!E196</f>
        <v>共和薬品</v>
      </c>
      <c r="H199" s="27">
        <f>元データ!F196</f>
        <v>29.3</v>
      </c>
      <c r="I199" s="27">
        <f>元データ!G196</f>
        <v>14650</v>
      </c>
      <c r="J199" s="27">
        <f>元データ!H196</f>
        <v>500</v>
      </c>
      <c r="K199" s="27" t="str">
        <f>元データ!I196</f>
        <v>錠</v>
      </c>
      <c r="L199" s="27">
        <f>元データ!J196</f>
        <v>12599</v>
      </c>
      <c r="M199" s="27">
        <f>元データ!K196</f>
        <v>25.198</v>
      </c>
      <c r="N199" s="53" t="str">
        <f ca="1">IF(OFFSET(マスタ非採用削除!A$4,統合マスタ!$A199,0)="","",OFFSET(マスタ非採用削除!A$4,統合マスタ!$A199,0))</f>
        <v>ｸｴﾁ004</v>
      </c>
      <c r="O199" s="53" t="str">
        <f ca="1">IF(OFFSET(マスタ非採用削除!B$4,統合マスタ!$A199,0)="","",OFFSET(マスタ非採用削除!B$4,統合マスタ!$A199,0))</f>
        <v>ｸｴﾁ004</v>
      </c>
      <c r="P199" s="27" t="str">
        <f ca="1">IF(OFFSET(マスタ非採用削除!C$4,統合マスタ!$A199,0)="","",OFFSET(マスタ非採用削除!C$4,統合マスタ!$A199,0))</f>
        <v>クエチアピン錠２００ｍｇ「アメル」</v>
      </c>
      <c r="Q199" s="53" t="str">
        <f ca="1">IF(OFFSET(マスタ非採用削除!D$4,統合マスタ!$A199,0)="","",OFFSET(マスタ非採用削除!D$4,統合マスタ!$A199,0))</f>
        <v>ｸｴﾁ5</v>
      </c>
      <c r="R199" s="27">
        <f ca="1">IF(OR(A199="非採用",A199="処置薬",A199="非採用特別"),0,IF(OFFSET(マスタ非採用削除!E$4,統合マスタ!$A199,0)="","",OFFSET(マスタ非採用削除!E$4,統合マスタ!$A199,0)))</f>
        <v>1</v>
      </c>
      <c r="S199" s="53" t="str">
        <f ca="1">IF(OFFSET(マスタ非採用削除!F$4,統合マスタ!$A199,0)="","",OFFSET(マスタ非採用削除!F$4,統合マスタ!$A199,0))</f>
        <v/>
      </c>
      <c r="T199" s="27">
        <f ca="1">IF(OFFSET(マスタ非採用削除!G$4,統合マスタ!$A199,0)="","",OFFSET(マスタ非採用削除!G$4,統合マスタ!$A199,0))</f>
        <v>29.3</v>
      </c>
      <c r="U199" s="53" t="str">
        <f ca="1">IF(OFFSET(マスタ非採用削除!H$4,統合マスタ!$A199,0)="","",OFFSET(マスタ非採用削除!H$4,統合マスタ!$A199,0))</f>
        <v>ｸｴﾁｱﾋﾟﾝｼﾞｮｳ200mg｢ｱﾒﾙ｣</v>
      </c>
      <c r="V199" s="27">
        <f ca="1">IF(OFFSET(マスタ非採用削除!I$4,統合マスタ!$A199,0)="","",OFFSET(マスタ非採用削除!I$4,統合マスタ!$A199,0))</f>
        <v>1</v>
      </c>
      <c r="W199" s="27" t="str">
        <f ca="1">IF(OFFSET(マスタ非採用削除!J$4,統合マスタ!$A199,0)="","",OFFSET(マスタ非採用削除!J$4,統合マスタ!$A199,0))</f>
        <v>錠剤</v>
      </c>
      <c r="X199" s="27">
        <f ca="1">IF(OFFSET(マスタ非採用削除!K$4,統合マスタ!$A199,0)="","",OFFSET(マスタ非採用削除!K$4,統合マスタ!$A199,0))</f>
        <v>2</v>
      </c>
      <c r="Y199" s="53" t="str">
        <f ca="1">IF(OFFSET(マスタ非採用削除!L$4,統合マスタ!$A199,0)="","",OFFSET(マスタ非採用削除!L$4,統合マスタ!$A199,0))</f>
        <v/>
      </c>
      <c r="Z199" s="27">
        <f ca="1">IF(OFFSET(マスタ非採用削除!M$4,統合マスタ!$A199,0)="","",OFFSET(マスタ非採用削除!M$4,統合マスタ!$A199,0))</f>
        <v>26</v>
      </c>
      <c r="AA199" s="27" t="str">
        <f t="shared" si="9"/>
        <v/>
      </c>
      <c r="AB199" s="27" t="str">
        <f ca="1">IF(A199="非採用特別","非採用特別",IF(R199=2,"臨時",
IF(COUNTIF(分類!$H$8:$H$15, 統合マスタ!V199)&gt;0, 分類!$G$7,
IF(COUNTIF(分類!$K$8:$K$15, 統合マスタ!V199)&gt;0, 分類!$J$7,
IF(COUNTIF(分類!$N$8:$N$15, 統合マスタ!V199)&gt;0, 分類!$M$7,
IF(COUNTIF(分類!$Q$8:$Q$15, 統合マスタ!V199)&gt;0, 分類!$P$7,
"無し"))))))</f>
        <v>錠剤</v>
      </c>
      <c r="AC199" s="27">
        <f t="shared" ca="1" si="10"/>
        <v>200195</v>
      </c>
      <c r="AD199" s="27" cm="1">
        <f t="array" aca="1" ref="AD199" ca="1">IF(A199="非採用","非採用",OFFSET(
   INDIRECT("'" &amp; AB199 &amp; "'!A4"),
   MATCH(B199, INDIRECT("'" &amp; AB199 &amp; "'!C5:C1000"), 0),
   MATCH("合計", INDIRECT("'" &amp; AB199 &amp; "'!4:4"), 0) - 1
))</f>
        <v>0</v>
      </c>
    </row>
    <row r="200" spans="1:30">
      <c r="A200" s="40">
        <f>元データ!P197</f>
        <v>131</v>
      </c>
      <c r="B200" s="27">
        <f t="shared" si="11"/>
        <v>196</v>
      </c>
      <c r="C200" s="27" t="str">
        <f>DBCS(元データ!A197)</f>
        <v>クエチアピン錠２５ｍｇ「アメル」</v>
      </c>
      <c r="D200" s="53" t="str">
        <f>元データ!B197</f>
        <v>アルフレッサ</v>
      </c>
      <c r="E200" s="27" t="str">
        <f>DBCS(元データ!C197)</f>
        <v>ＰＴＰ</v>
      </c>
      <c r="F200" s="27" t="str">
        <f>DBCS(元データ!D197)</f>
        <v>１００Ｔ</v>
      </c>
      <c r="G200" s="27" t="str">
        <f>元データ!E197</f>
        <v>共和薬品</v>
      </c>
      <c r="H200" s="27">
        <f>元データ!F197</f>
        <v>10.4</v>
      </c>
      <c r="I200" s="27">
        <f>元データ!G197</f>
        <v>1040</v>
      </c>
      <c r="J200" s="27">
        <f>元データ!H197</f>
        <v>100</v>
      </c>
      <c r="K200" s="27" t="str">
        <f>元データ!I197</f>
        <v>錠</v>
      </c>
      <c r="L200" s="27">
        <f>元データ!J197</f>
        <v>772</v>
      </c>
      <c r="M200" s="27">
        <f>元データ!K197</f>
        <v>7.72</v>
      </c>
      <c r="N200" s="53" t="str">
        <f ca="1">IF(OFFSET(マスタ非採用削除!A$4,統合マスタ!$A200,0)="","",OFFSET(マスタ非採用削除!A$4,統合マスタ!$A200,0))</f>
        <v>ｸｴﾁ002</v>
      </c>
      <c r="O200" s="53" t="str">
        <f ca="1">IF(OFFSET(マスタ非採用削除!B$4,統合マスタ!$A200,0)="","",OFFSET(マスタ非採用削除!B$4,統合マスタ!$A200,0))</f>
        <v>ｸｴﾁ002</v>
      </c>
      <c r="P200" s="27" t="str">
        <f ca="1">IF(OFFSET(マスタ非採用削除!C$4,統合マスタ!$A200,0)="","",OFFSET(マスタ非採用削除!C$4,統合マスタ!$A200,0))</f>
        <v>クエチアピン錠２５ｍｇ「アメル」</v>
      </c>
      <c r="Q200" s="53" t="str">
        <f ca="1">IF(OFFSET(マスタ非採用削除!D$4,統合マスタ!$A200,0)="","",OFFSET(マスタ非採用削除!D$4,統合マスタ!$A200,0))</f>
        <v>ｸｴﾁ2</v>
      </c>
      <c r="R200" s="27">
        <f ca="1">IF(OR(A200="非採用",A200="処置薬",A200="非採用特別"),0,IF(OFFSET(マスタ非採用削除!E$4,統合マスタ!$A200,0)="","",OFFSET(マスタ非採用削除!E$4,統合マスタ!$A200,0)))</f>
        <v>1</v>
      </c>
      <c r="S200" s="53" t="str">
        <f ca="1">IF(OFFSET(マスタ非採用削除!F$4,統合マスタ!$A200,0)="","",OFFSET(マスタ非採用削除!F$4,統合マスタ!$A200,0))</f>
        <v/>
      </c>
      <c r="T200" s="27">
        <f ca="1">IF(OFFSET(マスタ非採用削除!G$4,統合マスタ!$A200,0)="","",OFFSET(マスタ非採用削除!G$4,統合マスタ!$A200,0))</f>
        <v>10.4</v>
      </c>
      <c r="U200" s="53" t="str">
        <f ca="1">IF(OFFSET(マスタ非採用削除!H$4,統合マスタ!$A200,0)="","",OFFSET(マスタ非採用削除!H$4,統合マスタ!$A200,0))</f>
        <v>ｸｴﾁｱﾋﾟﾝｼﾞｮｳ25mg｢ｱﾒﾙ｣</v>
      </c>
      <c r="V200" s="27">
        <f ca="1">IF(OFFSET(マスタ非採用削除!I$4,統合マスタ!$A200,0)="","",OFFSET(マスタ非採用削除!I$4,統合マスタ!$A200,0))</f>
        <v>1</v>
      </c>
      <c r="W200" s="27" t="str">
        <f ca="1">IF(OFFSET(マスタ非採用削除!J$4,統合マスタ!$A200,0)="","",OFFSET(マスタ非採用削除!J$4,統合マスタ!$A200,0))</f>
        <v>錠剤</v>
      </c>
      <c r="X200" s="27">
        <f ca="1">IF(OFFSET(マスタ非採用削除!K$4,統合マスタ!$A200,0)="","",OFFSET(マスタ非採用削除!K$4,統合マスタ!$A200,0))</f>
        <v>2</v>
      </c>
      <c r="Y200" s="53" t="str">
        <f ca="1">IF(OFFSET(マスタ非採用削除!L$4,統合マスタ!$A200,0)="","",OFFSET(マスタ非採用削除!L$4,統合マスタ!$A200,0))</f>
        <v/>
      </c>
      <c r="Z200" s="27">
        <f ca="1">IF(OFFSET(マスタ非採用削除!M$4,統合マスタ!$A200,0)="","",OFFSET(マスタ非採用削除!M$4,統合マスタ!$A200,0))</f>
        <v>26</v>
      </c>
      <c r="AA200" s="27" t="str">
        <f t="shared" si="9"/>
        <v/>
      </c>
      <c r="AB200" s="27" t="str">
        <f ca="1">IF(A200="非採用特別","非採用特別",IF(R200=2,"臨時",
IF(COUNTIF(分類!$H$8:$H$15, 統合マスタ!V200)&gt;0, 分類!$G$7,
IF(COUNTIF(分類!$K$8:$K$15, 統合マスタ!V200)&gt;0, 分類!$J$7,
IF(COUNTIF(分類!$N$8:$N$15, 統合マスタ!V200)&gt;0, 分類!$M$7,
IF(COUNTIF(分類!$Q$8:$Q$15, 統合マスタ!V200)&gt;0, 分類!$P$7,
"無し"))))))</f>
        <v>錠剤</v>
      </c>
      <c r="AC200" s="27">
        <f t="shared" ca="1" si="10"/>
        <v>200196</v>
      </c>
      <c r="AD200" s="27" cm="1">
        <f t="array" aca="1" ref="AD200" ca="1">IF(A200="非採用","非採用",OFFSET(
   INDIRECT("'" &amp; AB200 &amp; "'!A4"),
   MATCH(B200, INDIRECT("'" &amp; AB200 &amp; "'!C5:C1000"), 0),
   MATCH("合計", INDIRECT("'" &amp; AB200 &amp; "'!4:4"), 0) - 1
))</f>
        <v>0</v>
      </c>
    </row>
    <row r="201" spans="1:30">
      <c r="A201" s="40">
        <f>元データ!P198</f>
        <v>131</v>
      </c>
      <c r="B201" s="27">
        <f t="shared" si="11"/>
        <v>197</v>
      </c>
      <c r="C201" s="27" t="str">
        <f>DBCS(元データ!A198)</f>
        <v>クエチアピン錠２５ｍｇ「アメル」</v>
      </c>
      <c r="D201" s="53" t="str">
        <f>元データ!B198</f>
        <v>アルフレッサ</v>
      </c>
      <c r="E201" s="27" t="str">
        <f>DBCS(元データ!C198)</f>
        <v>バラ</v>
      </c>
      <c r="F201" s="27" t="str">
        <f>DBCS(元データ!D198)</f>
        <v>１０００Ｔ</v>
      </c>
      <c r="G201" s="27" t="str">
        <f>元データ!E198</f>
        <v>共和薬品</v>
      </c>
      <c r="H201" s="27">
        <f>元データ!F198</f>
        <v>10.4</v>
      </c>
      <c r="I201" s="27">
        <f>元データ!G198</f>
        <v>10400</v>
      </c>
      <c r="J201" s="27">
        <f>元データ!H198</f>
        <v>1000</v>
      </c>
      <c r="K201" s="27" t="str">
        <f>元データ!I198</f>
        <v>錠</v>
      </c>
      <c r="L201" s="27">
        <f>元データ!J198</f>
        <v>7725</v>
      </c>
      <c r="M201" s="27">
        <f>元データ!K198</f>
        <v>7.7249999999999996</v>
      </c>
      <c r="N201" s="53" t="str">
        <f ca="1">IF(OFFSET(マスタ非採用削除!A$4,統合マスタ!$A201,0)="","",OFFSET(マスタ非採用削除!A$4,統合マスタ!$A201,0))</f>
        <v>ｸｴﾁ002</v>
      </c>
      <c r="O201" s="53" t="str">
        <f ca="1">IF(OFFSET(マスタ非採用削除!B$4,統合マスタ!$A201,0)="","",OFFSET(マスタ非採用削除!B$4,統合マスタ!$A201,0))</f>
        <v>ｸｴﾁ002</v>
      </c>
      <c r="P201" s="27" t="str">
        <f ca="1">IF(OFFSET(マスタ非採用削除!C$4,統合マスタ!$A201,0)="","",OFFSET(マスタ非採用削除!C$4,統合マスタ!$A201,0))</f>
        <v>クエチアピン錠２５ｍｇ「アメル」</v>
      </c>
      <c r="Q201" s="53" t="str">
        <f ca="1">IF(OFFSET(マスタ非採用削除!D$4,統合マスタ!$A201,0)="","",OFFSET(マスタ非採用削除!D$4,統合マスタ!$A201,0))</f>
        <v>ｸｴﾁ2</v>
      </c>
      <c r="R201" s="27">
        <f ca="1">IF(OR(A201="非採用",A201="処置薬",A201="非採用特別"),0,IF(OFFSET(マスタ非採用削除!E$4,統合マスタ!$A201,0)="","",OFFSET(マスタ非採用削除!E$4,統合マスタ!$A201,0)))</f>
        <v>1</v>
      </c>
      <c r="S201" s="53" t="str">
        <f ca="1">IF(OFFSET(マスタ非採用削除!F$4,統合マスタ!$A201,0)="","",OFFSET(マスタ非採用削除!F$4,統合マスタ!$A201,0))</f>
        <v/>
      </c>
      <c r="T201" s="27">
        <f ca="1">IF(OFFSET(マスタ非採用削除!G$4,統合マスタ!$A201,0)="","",OFFSET(マスタ非採用削除!G$4,統合マスタ!$A201,0))</f>
        <v>10.4</v>
      </c>
      <c r="U201" s="53" t="str">
        <f ca="1">IF(OFFSET(マスタ非採用削除!H$4,統合マスタ!$A201,0)="","",OFFSET(マスタ非採用削除!H$4,統合マスタ!$A201,0))</f>
        <v>ｸｴﾁｱﾋﾟﾝｼﾞｮｳ25mg｢ｱﾒﾙ｣</v>
      </c>
      <c r="V201" s="27">
        <f ca="1">IF(OFFSET(マスタ非採用削除!I$4,統合マスタ!$A201,0)="","",OFFSET(マスタ非採用削除!I$4,統合マスタ!$A201,0))</f>
        <v>1</v>
      </c>
      <c r="W201" s="27" t="str">
        <f ca="1">IF(OFFSET(マスタ非採用削除!J$4,統合マスタ!$A201,0)="","",OFFSET(マスタ非採用削除!J$4,統合マスタ!$A201,0))</f>
        <v>錠剤</v>
      </c>
      <c r="X201" s="27">
        <f ca="1">IF(OFFSET(マスタ非採用削除!K$4,統合マスタ!$A201,0)="","",OFFSET(マスタ非採用削除!K$4,統合マスタ!$A201,0))</f>
        <v>2</v>
      </c>
      <c r="Y201" s="53" t="str">
        <f ca="1">IF(OFFSET(マスタ非採用削除!L$4,統合マスタ!$A201,0)="","",OFFSET(マスタ非採用削除!L$4,統合マスタ!$A201,0))</f>
        <v/>
      </c>
      <c r="Z201" s="27">
        <f ca="1">IF(OFFSET(マスタ非採用削除!M$4,統合マスタ!$A201,0)="","",OFFSET(マスタ非採用削除!M$4,統合マスタ!$A201,0))</f>
        <v>26</v>
      </c>
      <c r="AA201" s="27" t="str">
        <f t="shared" si="9"/>
        <v/>
      </c>
      <c r="AB201" s="27" t="str">
        <f ca="1">IF(A201="非採用特別","非採用特別",IF(R201=2,"臨時",
IF(COUNTIF(分類!$H$8:$H$15, 統合マスタ!V201)&gt;0, 分類!$G$7,
IF(COUNTIF(分類!$K$8:$K$15, 統合マスタ!V201)&gt;0, 分類!$J$7,
IF(COUNTIF(分類!$N$8:$N$15, 統合マスタ!V201)&gt;0, 分類!$M$7,
IF(COUNTIF(分類!$Q$8:$Q$15, 統合マスタ!V201)&gt;0, 分類!$P$7,
"無し"))))))</f>
        <v>錠剤</v>
      </c>
      <c r="AC201" s="27">
        <f t="shared" ca="1" si="10"/>
        <v>200197</v>
      </c>
      <c r="AD201" s="27" cm="1">
        <f t="array" aca="1" ref="AD201" ca="1">IF(A201="非採用","非採用",OFFSET(
   INDIRECT("'" &amp; AB201 &amp; "'!A4"),
   MATCH(B201, INDIRECT("'" &amp; AB201 &amp; "'!C5:C1000"), 0),
   MATCH("合計", INDIRECT("'" &amp; AB201 &amp; "'!4:4"), 0) - 1
))</f>
        <v>0</v>
      </c>
    </row>
    <row r="202" spans="1:30">
      <c r="A202" s="40">
        <f>元データ!P199</f>
        <v>137</v>
      </c>
      <c r="B202" s="27">
        <f t="shared" si="11"/>
        <v>198</v>
      </c>
      <c r="C202" s="27" t="str">
        <f>DBCS(元データ!A199)</f>
        <v>グラアルファ配合点眼液</v>
      </c>
      <c r="D202" s="53" t="str">
        <f>元データ!B199</f>
        <v>スズケン</v>
      </c>
      <c r="E202" s="27" t="str">
        <f>DBCS(元データ!C199)</f>
        <v/>
      </c>
      <c r="F202" s="27" t="str">
        <f>DBCS(元データ!D199)</f>
        <v>５ｍｌｘ５</v>
      </c>
      <c r="G202" s="27" t="str">
        <f>元データ!E199</f>
        <v>興和</v>
      </c>
      <c r="H202" s="27">
        <f>元データ!F199</f>
        <v>505.4</v>
      </c>
      <c r="I202" s="27">
        <f>元データ!G199</f>
        <v>12635</v>
      </c>
      <c r="J202" s="27">
        <f>元データ!H199</f>
        <v>25</v>
      </c>
      <c r="K202" s="27" t="str">
        <f>元データ!I199</f>
        <v>ｍｌ</v>
      </c>
      <c r="L202" s="27">
        <f>元データ!J199</f>
        <v>11245</v>
      </c>
      <c r="M202" s="27">
        <f>元データ!K199</f>
        <v>449.8</v>
      </c>
      <c r="N202" s="53" t="str">
        <f ca="1">IF(OFFSET(マスタ非採用削除!A$4,統合マスタ!$A202,0)="","",OFFSET(マスタ非採用削除!A$4,統合マスタ!$A202,0))</f>
        <v>ｸﾗｱ001</v>
      </c>
      <c r="O202" s="53" t="str">
        <f ca="1">IF(OFFSET(マスタ非採用削除!B$4,統合マスタ!$A202,0)="","",OFFSET(マスタ非採用削除!B$4,統合マスタ!$A202,0))</f>
        <v>ｸﾗｱ001</v>
      </c>
      <c r="P202" s="27" t="str">
        <f ca="1">IF(OFFSET(マスタ非採用削除!C$4,統合マスタ!$A202,0)="","",OFFSET(マスタ非採用削除!C$4,統合マスタ!$A202,0))</f>
        <v>グラアルファ配合点眼液</v>
      </c>
      <c r="Q202" s="53" t="str">
        <f ca="1">IF(OFFSET(マスタ非採用削除!D$4,統合マスタ!$A202,0)="","",OFFSET(マスタ非採用削除!D$4,統合マスタ!$A202,0))</f>
        <v/>
      </c>
      <c r="R202" s="27">
        <f ca="1">IF(OR(A202="非採用",A202="処置薬",A202="非採用特別"),0,IF(OFFSET(マスタ非採用削除!E$4,統合マスタ!$A202,0)="","",OFFSET(マスタ非採用削除!E$4,統合マスタ!$A202,0)))</f>
        <v>2</v>
      </c>
      <c r="S202" s="53" t="str">
        <f ca="1">IF(OFFSET(マスタ非採用削除!F$4,統合マスタ!$A202,0)="","",OFFSET(マスタ非採用削除!F$4,統合マスタ!$A202,0))</f>
        <v/>
      </c>
      <c r="T202" s="27">
        <f ca="1">IF(OFFSET(マスタ非採用削除!G$4,統合マスタ!$A202,0)="","",OFFSET(マスタ非採用削除!G$4,統合マスタ!$A202,0))</f>
        <v>505.4</v>
      </c>
      <c r="U202" s="53" t="str">
        <f ca="1">IF(OFFSET(マスタ非採用削除!H$4,統合マスタ!$A202,0)="","",OFFSET(マスタ非採用削除!H$4,統合マスタ!$A202,0))</f>
        <v>ｸﾞﾗｱﾙﾌｱﾊｲｺﾞｳﾃﾝｶﾞﾝｴｷ</v>
      </c>
      <c r="V202" s="27">
        <f ca="1">IF(OFFSET(マスタ非採用削除!I$4,統合マスタ!$A202,0)="","",OFFSET(マスタ非採用削除!I$4,統合マスタ!$A202,0))</f>
        <v>21</v>
      </c>
      <c r="W202" s="27" t="str">
        <f ca="1">IF(OFFSET(マスタ非採用削除!J$4,統合マスタ!$A202,0)="","",OFFSET(マスタ非採用削除!J$4,統合マスタ!$A202,0))</f>
        <v>点眼剤</v>
      </c>
      <c r="X202" s="27">
        <f ca="1">IF(OFFSET(マスタ非採用削除!K$4,統合マスタ!$A202,0)="","",OFFSET(マスタ非採用削除!K$4,統合マスタ!$A202,0))</f>
        <v>0</v>
      </c>
      <c r="Y202" s="53" t="str">
        <f ca="1">IF(OFFSET(マスタ非採用削除!L$4,統合マスタ!$A202,0)="","",OFFSET(マスタ非採用削除!L$4,統合マスタ!$A202,0))</f>
        <v/>
      </c>
      <c r="Z202" s="27">
        <f ca="1">IF(OFFSET(マスタ非採用削除!M$4,統合マスタ!$A202,0)="","",OFFSET(マスタ非採用削除!M$4,統合マスタ!$A202,0))</f>
        <v>3</v>
      </c>
      <c r="AA202" s="27" t="str">
        <f t="shared" si="9"/>
        <v/>
      </c>
      <c r="AB202" s="27" t="str">
        <f ca="1">IF(A202="非採用特別","非採用特別",IF(R202=2,"臨時",
IF(COUNTIF(分類!$H$8:$H$15, 統合マスタ!V202)&gt;0, 分類!$G$7,
IF(COUNTIF(分類!$K$8:$K$15, 統合マスタ!V202)&gt;0, 分類!$J$7,
IF(COUNTIF(分類!$N$8:$N$15, 統合マスタ!V202)&gt;0, 分類!$M$7,
IF(COUNTIF(分類!$Q$8:$Q$15, 統合マスタ!V202)&gt;0, 分類!$P$7,
"無し"))))))</f>
        <v>臨時</v>
      </c>
      <c r="AC202" s="27">
        <f t="shared" ca="1" si="10"/>
        <v>198</v>
      </c>
      <c r="AD202" s="27" cm="1">
        <f t="array" aca="1" ref="AD202" ca="1">IF(A202="非採用","非採用",OFFSET(
   INDIRECT("'" &amp; AB202 &amp; "'!A4"),
   MATCH(B202, INDIRECT("'" &amp; AB202 &amp; "'!C5:C1000"), 0),
   MATCH("合計", INDIRECT("'" &amp; AB202 &amp; "'!4:4"), 0) - 1
))</f>
        <v>0</v>
      </c>
    </row>
    <row r="203" spans="1:30">
      <c r="A203" s="40">
        <f>元データ!P200</f>
        <v>138</v>
      </c>
      <c r="B203" s="27">
        <f t="shared" si="11"/>
        <v>199</v>
      </c>
      <c r="C203" s="27" t="str">
        <f>DBCS(元データ!A200)</f>
        <v>グラクティブ錠５０ｍｇ</v>
      </c>
      <c r="D203" s="53" t="str">
        <f>元データ!B200</f>
        <v>アルフレッサ</v>
      </c>
      <c r="E203" s="27" t="str">
        <f>DBCS(元データ!C200)</f>
        <v>バラ</v>
      </c>
      <c r="F203" s="27" t="str">
        <f>DBCS(元データ!D200)</f>
        <v>１００Ｔ</v>
      </c>
      <c r="G203" s="27" t="str">
        <f>元データ!E200</f>
        <v>小野薬品</v>
      </c>
      <c r="H203" s="27">
        <f>元データ!F200</f>
        <v>85.2</v>
      </c>
      <c r="I203" s="27">
        <f>元データ!G200</f>
        <v>8520</v>
      </c>
      <c r="J203" s="27">
        <f>元データ!H200</f>
        <v>100</v>
      </c>
      <c r="K203" s="27" t="str">
        <f>元データ!I200</f>
        <v>錠</v>
      </c>
      <c r="L203" s="27">
        <f>元データ!J200</f>
        <v>7285</v>
      </c>
      <c r="M203" s="27">
        <f>元データ!K200</f>
        <v>72.849999999999994</v>
      </c>
      <c r="N203" s="53" t="str">
        <f ca="1">IF(OFFSET(マスタ非採用削除!A$4,統合マスタ!$A203,0)="","",OFFSET(マスタ非採用削除!A$4,統合マスタ!$A203,0))</f>
        <v>ｸﾗｸ001</v>
      </c>
      <c r="O203" s="53" t="str">
        <f ca="1">IF(OFFSET(マスタ非採用削除!B$4,統合マスタ!$A203,0)="","",OFFSET(マスタ非採用削除!B$4,統合マスタ!$A203,0))</f>
        <v>ｸﾗｸ001</v>
      </c>
      <c r="P203" s="27" t="str">
        <f ca="1">IF(OFFSET(マスタ非採用削除!C$4,統合マスタ!$A203,0)="","",OFFSET(マスタ非採用削除!C$4,統合マスタ!$A203,0))</f>
        <v>グラクティブ錠５０ｍｇ</v>
      </c>
      <c r="Q203" s="53" t="str">
        <f ca="1">IF(OFFSET(マスタ非採用削除!D$4,統合マスタ!$A203,0)="","",OFFSET(マスタ非採用削除!D$4,統合マスタ!$A203,0))</f>
        <v>ｸﾞﾗｸ</v>
      </c>
      <c r="R203" s="27">
        <f ca="1">IF(OR(A203="非採用",A203="処置薬",A203="非採用特別"),0,IF(OFFSET(マスタ非採用削除!E$4,統合マスタ!$A203,0)="","",OFFSET(マスタ非採用削除!E$4,統合マスタ!$A203,0)))</f>
        <v>1</v>
      </c>
      <c r="S203" s="53" t="str">
        <f ca="1">IF(OFFSET(マスタ非採用削除!F$4,統合マスタ!$A203,0)="","",OFFSET(マスタ非採用削除!F$4,統合マスタ!$A203,0))</f>
        <v/>
      </c>
      <c r="T203" s="27">
        <f ca="1">IF(OFFSET(マスタ非採用削除!G$4,統合マスタ!$A203,0)="","",OFFSET(マスタ非採用削除!G$4,統合マスタ!$A203,0))</f>
        <v>85.2</v>
      </c>
      <c r="U203" s="53" t="str">
        <f ca="1">IF(OFFSET(マスタ非採用削除!H$4,統合マスタ!$A203,0)="","",OFFSET(マスタ非採用削除!H$4,統合マスタ!$A203,0))</f>
        <v>ｸﾞﾗｸﾃｨﾌﾞｼﾞｮｳ50mg</v>
      </c>
      <c r="V203" s="27">
        <f ca="1">IF(OFFSET(マスタ非採用削除!I$4,統合マスタ!$A203,0)="","",OFFSET(マスタ非採用削除!I$4,統合マスタ!$A203,0))</f>
        <v>1</v>
      </c>
      <c r="W203" s="27" t="str">
        <f ca="1">IF(OFFSET(マスタ非採用削除!J$4,統合マスタ!$A203,0)="","",OFFSET(マスタ非採用削除!J$4,統合マスタ!$A203,0))</f>
        <v>錠剤</v>
      </c>
      <c r="X203" s="27">
        <f ca="1">IF(OFFSET(マスタ非採用削除!K$4,統合マスタ!$A203,0)="","",OFFSET(マスタ非採用削除!K$4,統合マスタ!$A203,0))</f>
        <v>0</v>
      </c>
      <c r="Y203" s="53" t="str">
        <f ca="1">IF(OFFSET(マスタ非採用削除!L$4,統合マスタ!$A203,0)="","",OFFSET(マスタ非採用削除!L$4,統合マスタ!$A203,0))</f>
        <v/>
      </c>
      <c r="Z203" s="27">
        <f ca="1">IF(OFFSET(マスタ非採用削除!M$4,統合マスタ!$A203,0)="","",OFFSET(マスタ非採用削除!M$4,統合マスタ!$A203,0))</f>
        <v>25</v>
      </c>
      <c r="AA203" s="27" t="str">
        <f t="shared" si="9"/>
        <v/>
      </c>
      <c r="AB203" s="27" t="str">
        <f ca="1">IF(A203="非採用特別","非採用特別",IF(R203=2,"臨時",
IF(COUNTIF(分類!$H$8:$H$15, 統合マスタ!V203)&gt;0, 分類!$G$7,
IF(COUNTIF(分類!$K$8:$K$15, 統合マスタ!V203)&gt;0, 分類!$J$7,
IF(COUNTIF(分類!$N$8:$N$15, 統合マスタ!V203)&gt;0, 分類!$M$7,
IF(COUNTIF(分類!$Q$8:$Q$15, 統合マスタ!V203)&gt;0, 分類!$P$7,
"無し"))))))</f>
        <v>錠剤</v>
      </c>
      <c r="AC203" s="27">
        <f t="shared" ca="1" si="10"/>
        <v>199</v>
      </c>
      <c r="AD203" s="27" cm="1">
        <f t="array" aca="1" ref="AD203" ca="1">IF(A203="非採用","非採用",OFFSET(
   INDIRECT("'" &amp; AB203 &amp; "'!A4"),
   MATCH(B203, INDIRECT("'" &amp; AB203 &amp; "'!C5:C1000"), 0),
   MATCH("合計", INDIRECT("'" &amp; AB203 &amp; "'!4:4"), 0) - 1
))</f>
        <v>0</v>
      </c>
    </row>
    <row r="204" spans="1:30">
      <c r="A204" s="40" t="str">
        <f>元データ!P201</f>
        <v>非採用</v>
      </c>
      <c r="B204" s="27">
        <f t="shared" si="11"/>
        <v>200</v>
      </c>
      <c r="C204" s="27" t="str">
        <f>DBCS(元データ!A201)</f>
        <v>グラナテック点眼液０．４％</v>
      </c>
      <c r="D204" s="53" t="str">
        <f>元データ!B201</f>
        <v/>
      </c>
      <c r="E204" s="27" t="str">
        <f>DBCS(元データ!C201)</f>
        <v/>
      </c>
      <c r="F204" s="27" t="str">
        <f>DBCS(元データ!D201)</f>
        <v>５ｍｌｘ５</v>
      </c>
      <c r="G204" s="27" t="str">
        <f>元データ!E201</f>
        <v>興和</v>
      </c>
      <c r="H204" s="27">
        <f>元データ!F201</f>
        <v>449.4</v>
      </c>
      <c r="I204" s="27">
        <f>元データ!G201</f>
        <v>11235</v>
      </c>
      <c r="J204" s="27">
        <f>元データ!H201</f>
        <v>25</v>
      </c>
      <c r="K204" s="27" t="str">
        <f>元データ!I201</f>
        <v>ｍｌ</v>
      </c>
      <c r="L204" s="27">
        <f>元データ!J201</f>
        <v>10009</v>
      </c>
      <c r="M204" s="27">
        <f>元データ!K201</f>
        <v>400.36</v>
      </c>
      <c r="N204" s="53" t="e">
        <f ca="1">IF(OFFSET(マスタ非採用削除!A$4,統合マスタ!$A204,0)="","",OFFSET(マスタ非採用削除!A$4,統合マスタ!$A204,0))</f>
        <v>#VALUE!</v>
      </c>
      <c r="O204" s="53" t="e">
        <f ca="1">IF(OFFSET(マスタ非採用削除!B$4,統合マスタ!$A204,0)="","",OFFSET(マスタ非採用削除!B$4,統合マスタ!$A204,0))</f>
        <v>#VALUE!</v>
      </c>
      <c r="P204" s="27" t="e">
        <f ca="1">IF(OFFSET(マスタ非採用削除!C$4,統合マスタ!$A204,0)="","",OFFSET(マスタ非採用削除!C$4,統合マスタ!$A204,0))</f>
        <v>#VALUE!</v>
      </c>
      <c r="Q204" s="53" t="e">
        <f ca="1">IF(OFFSET(マスタ非採用削除!D$4,統合マスタ!$A204,0)="","",OFFSET(マスタ非採用削除!D$4,統合マスタ!$A204,0))</f>
        <v>#VALUE!</v>
      </c>
      <c r="R204" s="27">
        <f ca="1">IF(OR(A204="非採用",A204="処置薬",A204="非採用特別"),0,IF(OFFSET(マスタ非採用削除!E$4,統合マスタ!$A204,0)="","",OFFSET(マスタ非採用削除!E$4,統合マスタ!$A204,0)))</f>
        <v>0</v>
      </c>
      <c r="S204" s="53" t="e">
        <f ca="1">IF(OFFSET(マスタ非採用削除!F$4,統合マスタ!$A204,0)="","",OFFSET(マスタ非採用削除!F$4,統合マスタ!$A204,0))</f>
        <v>#VALUE!</v>
      </c>
      <c r="T204" s="27" t="e">
        <f ca="1">IF(OFFSET(マスタ非採用削除!G$4,統合マスタ!$A204,0)="","",OFFSET(マスタ非採用削除!G$4,統合マスタ!$A204,0))</f>
        <v>#VALUE!</v>
      </c>
      <c r="U204" s="53" t="e">
        <f ca="1">IF(OFFSET(マスタ非採用削除!H$4,統合マスタ!$A204,0)="","",OFFSET(マスタ非採用削除!H$4,統合マスタ!$A204,0))</f>
        <v>#VALUE!</v>
      </c>
      <c r="V204" s="27" t="e">
        <f ca="1">IF(OFFSET(マスタ非採用削除!I$4,統合マスタ!$A204,0)="","",OFFSET(マスタ非採用削除!I$4,統合マスタ!$A204,0))</f>
        <v>#VALUE!</v>
      </c>
      <c r="W204" s="27" t="e">
        <f ca="1">IF(OFFSET(マスタ非採用削除!J$4,統合マスタ!$A204,0)="","",OFFSET(マスタ非採用削除!J$4,統合マスタ!$A204,0))</f>
        <v>#VALUE!</v>
      </c>
      <c r="X204" s="27" t="e">
        <f ca="1">IF(OFFSET(マスタ非採用削除!K$4,統合マスタ!$A204,0)="","",OFFSET(マスタ非採用削除!K$4,統合マスタ!$A204,0))</f>
        <v>#VALUE!</v>
      </c>
      <c r="Y204" s="53" t="e">
        <f ca="1">IF(OFFSET(マスタ非採用削除!L$4,統合マスタ!$A204,0)="","",OFFSET(マスタ非採用削除!L$4,統合マスタ!$A204,0))</f>
        <v>#VALUE!</v>
      </c>
      <c r="Z204" s="27" t="e">
        <f ca="1">IF(OFFSET(マスタ非採用削除!M$4,統合マスタ!$A204,0)="","",OFFSET(マスタ非採用削除!M$4,統合マスタ!$A204,0))</f>
        <v>#VALUE!</v>
      </c>
      <c r="AA204" s="27" t="str">
        <f t="shared" si="9"/>
        <v>非採用</v>
      </c>
      <c r="AB204" s="27" t="str">
        <f ca="1">IF(A204="非採用特別","非採用特別",IF(R204=2,"臨時",
IF(COUNTIF(分類!$H$8:$H$15, 統合マスタ!V204)&gt;0, 分類!$G$7,
IF(COUNTIF(分類!$K$8:$K$15, 統合マスタ!V204)&gt;0, 分類!$J$7,
IF(COUNTIF(分類!$N$8:$N$15, 統合マスタ!V204)&gt;0, 分類!$M$7,
IF(COUNTIF(分類!$Q$8:$Q$15, 統合マスタ!V204)&gt;0, 分類!$P$7,
"無し"))))))</f>
        <v>無し</v>
      </c>
      <c r="AC204" s="27" t="e">
        <f t="shared" ca="1" si="10"/>
        <v>#VALUE!</v>
      </c>
      <c r="AD204" s="27" t="str" cm="1">
        <f t="array" aca="1" ref="AD204" ca="1">IF(A204="非採用","非採用",OFFSET(
   INDIRECT("'" &amp; AB204 &amp; "'!A4"),
   MATCH(B204, INDIRECT("'" &amp; AB204 &amp; "'!C5:C1000"), 0),
   MATCH("合計", INDIRECT("'" &amp; AB204 &amp; "'!4:4"), 0) - 1
))</f>
        <v>非採用</v>
      </c>
    </row>
    <row r="205" spans="1:30">
      <c r="A205" s="40">
        <f>元データ!P202</f>
        <v>147</v>
      </c>
      <c r="B205" s="27">
        <f t="shared" si="11"/>
        <v>201</v>
      </c>
      <c r="C205" s="27" t="str">
        <f>DBCS(元データ!A202)</f>
        <v>グラマリール細粒１０％</v>
      </c>
      <c r="D205" s="53" t="str">
        <f>元データ!B202</f>
        <v>メディセオ</v>
      </c>
      <c r="E205" s="27" t="str">
        <f>DBCS(元データ!C202)</f>
        <v>粉</v>
      </c>
      <c r="F205" s="27" t="str">
        <f>DBCS(元データ!D202)</f>
        <v>１００ｇ</v>
      </c>
      <c r="G205" s="27" t="str">
        <f>元データ!E202</f>
        <v>日医工</v>
      </c>
      <c r="H205" s="27">
        <f>元データ!F202</f>
        <v>19.8</v>
      </c>
      <c r="I205" s="27">
        <f>元データ!G202</f>
        <v>1980</v>
      </c>
      <c r="J205" s="27">
        <f>元データ!H202</f>
        <v>100</v>
      </c>
      <c r="K205" s="27" t="str">
        <f>元データ!I202</f>
        <v>ｇ</v>
      </c>
      <c r="L205" s="27">
        <f>元データ!J202</f>
        <v>1800</v>
      </c>
      <c r="M205" s="27">
        <f>元データ!K202</f>
        <v>18</v>
      </c>
      <c r="N205" s="53" t="str">
        <f ca="1">IF(OFFSET(マスタ非採用削除!A$4,統合マスタ!$A205,0)="","",OFFSET(マスタ非採用削除!A$4,統合マスタ!$A205,0))</f>
        <v>ｸﾗﾏ003</v>
      </c>
      <c r="O205" s="53" t="str">
        <f ca="1">IF(OFFSET(マスタ非採用削除!B$4,統合マスタ!$A205,0)="","",OFFSET(マスタ非採用削除!B$4,統合マスタ!$A205,0))</f>
        <v>ｸﾗﾏ003</v>
      </c>
      <c r="P205" s="27" t="str">
        <f ca="1">IF(OFFSET(マスタ非採用削除!C$4,統合マスタ!$A205,0)="","",OFFSET(マスタ非採用削除!C$4,統合マスタ!$A205,0))</f>
        <v>グラマリール細粒１０％</v>
      </c>
      <c r="Q205" s="53" t="str">
        <f ca="1">IF(OFFSET(マスタ非採用削除!D$4,統合マスタ!$A205,0)="","",OFFSET(マスタ非採用削除!D$4,統合マスタ!$A205,0))</f>
        <v>ｸﾞﾗﾏﾘ</v>
      </c>
      <c r="R205" s="27">
        <f ca="1">IF(OR(A205="非採用",A205="処置薬",A205="非採用特別"),0,IF(OFFSET(マスタ非採用削除!E$4,統合マスタ!$A205,0)="","",OFFSET(マスタ非採用削除!E$4,統合マスタ!$A205,0)))</f>
        <v>1</v>
      </c>
      <c r="S205" s="53" t="str">
        <f ca="1">IF(OFFSET(マスタ非採用削除!F$4,統合マスタ!$A205,0)="","",OFFSET(マスタ非採用削除!F$4,統合マスタ!$A205,0))</f>
        <v/>
      </c>
      <c r="T205" s="27">
        <f ca="1">IF(OFFSET(マスタ非採用削除!G$4,統合マスタ!$A205,0)="","",OFFSET(マスタ非採用削除!G$4,統合マスタ!$A205,0))</f>
        <v>19.8</v>
      </c>
      <c r="U205" s="53" t="str">
        <f ca="1">IF(OFFSET(マスタ非採用削除!H$4,統合マスタ!$A205,0)="","",OFFSET(マスタ非採用削除!H$4,統合マスタ!$A205,0))</f>
        <v>ｸﾞﾗﾏﾘｰﾙｻｲﾘｭｳ10%</v>
      </c>
      <c r="V205" s="27">
        <f ca="1">IF(OFFSET(マスタ非採用削除!I$4,統合マスタ!$A205,0)="","",OFFSET(マスタ非採用削除!I$4,統合マスタ!$A205,0))</f>
        <v>3</v>
      </c>
      <c r="W205" s="27" t="str">
        <f ca="1">IF(OFFSET(マスタ非採用削除!J$4,統合マスタ!$A205,0)="","",OFFSET(マスタ非採用削除!J$4,統合マスタ!$A205,0))</f>
        <v>散</v>
      </c>
      <c r="X205" s="27">
        <f ca="1">IF(OFFSET(マスタ非採用削除!K$4,統合マスタ!$A205,0)="","",OFFSET(マスタ非採用削除!K$4,統合マスタ!$A205,0))</f>
        <v>0</v>
      </c>
      <c r="Y205" s="53" t="str">
        <f ca="1">IF(OFFSET(マスタ非採用削除!L$4,統合マスタ!$A205,0)="","",OFFSET(マスタ非採用削除!L$4,統合マスタ!$A205,0))</f>
        <v/>
      </c>
      <c r="Z205" s="27">
        <f ca="1">IF(OFFSET(マスタ非採用削除!M$4,統合マスタ!$A205,0)="","",OFFSET(マスタ非採用削除!M$4,統合マスタ!$A205,0))</f>
        <v>2</v>
      </c>
      <c r="AA205" s="27" t="str">
        <f t="shared" si="9"/>
        <v/>
      </c>
      <c r="AB205" s="27" t="str">
        <f ca="1">IF(A205="非採用特別","非採用特別",IF(R205=2,"臨時",
IF(COUNTIF(分類!$H$8:$H$15, 統合マスタ!V205)&gt;0, 分類!$G$7,
IF(COUNTIF(分類!$K$8:$K$15, 統合マスタ!V205)&gt;0, 分類!$J$7,
IF(COUNTIF(分類!$N$8:$N$15, 統合マスタ!V205)&gt;0, 分類!$M$7,
IF(COUNTIF(分類!$Q$8:$Q$15, 統合マスタ!V205)&gt;0, 分類!$P$7,
"無し"))))))</f>
        <v>散剤</v>
      </c>
      <c r="AC205" s="27">
        <f t="shared" ca="1" si="10"/>
        <v>201</v>
      </c>
      <c r="AD205" s="27" cm="1">
        <f t="array" aca="1" ref="AD205" ca="1">IF(A205="非採用","非採用",OFFSET(
   INDIRECT("'" &amp; AB205 &amp; "'!A4"),
   MATCH(B205, INDIRECT("'" &amp; AB205 &amp; "'!C5:C1000"), 0),
   MATCH("合計", INDIRECT("'" &amp; AB205 &amp; "'!4:4"), 0) - 1
))</f>
        <v>0</v>
      </c>
    </row>
    <row r="206" spans="1:30">
      <c r="A206" s="40">
        <f>元データ!P203</f>
        <v>145</v>
      </c>
      <c r="B206" s="27">
        <f t="shared" si="11"/>
        <v>202</v>
      </c>
      <c r="C206" s="27" t="str">
        <f>DBCS(元データ!A203)</f>
        <v>グラマリール錠２５ｍｇ</v>
      </c>
      <c r="D206" s="53" t="str">
        <f>元データ!B203</f>
        <v>アルフレッサ</v>
      </c>
      <c r="E206" s="27" t="str">
        <f>DBCS(元データ!C203)</f>
        <v>バラ</v>
      </c>
      <c r="F206" s="27" t="str">
        <f>DBCS(元データ!D203)</f>
        <v>１０００Ｔ</v>
      </c>
      <c r="G206" s="27" t="str">
        <f>元データ!E203</f>
        <v>日医工</v>
      </c>
      <c r="H206" s="27">
        <f>元データ!F203</f>
        <v>12.5</v>
      </c>
      <c r="I206" s="27">
        <f>元データ!G203</f>
        <v>12500</v>
      </c>
      <c r="J206" s="27">
        <f>元データ!H203</f>
        <v>1000</v>
      </c>
      <c r="K206" s="27" t="str">
        <f>元データ!I203</f>
        <v>錠</v>
      </c>
      <c r="L206" s="27">
        <f>元データ!J203</f>
        <v>10750</v>
      </c>
      <c r="M206" s="27">
        <f>元データ!K203</f>
        <v>10.75</v>
      </c>
      <c r="N206" s="53" t="str">
        <f ca="1">IF(OFFSET(マスタ非採用削除!A$4,統合マスタ!$A206,0)="","",OFFSET(マスタ非採用削除!A$4,統合マスタ!$A206,0))</f>
        <v>ｸﾗﾏ001</v>
      </c>
      <c r="O206" s="53" t="str">
        <f ca="1">IF(OFFSET(マスタ非採用削除!B$4,統合マスタ!$A206,0)="","",OFFSET(マスタ非採用削除!B$4,統合マスタ!$A206,0))</f>
        <v>ｸﾗﾏ001</v>
      </c>
      <c r="P206" s="27" t="str">
        <f ca="1">IF(OFFSET(マスタ非採用削除!C$4,統合マスタ!$A206,0)="","",OFFSET(マスタ非採用削除!C$4,統合マスタ!$A206,0))</f>
        <v>グラマリール錠２５ｍｇ</v>
      </c>
      <c r="Q206" s="53" t="str">
        <f ca="1">IF(OFFSET(マスタ非採用削除!D$4,統合マスタ!$A206,0)="","",OFFSET(マスタ非採用削除!D$4,統合マスタ!$A206,0))</f>
        <v>ｸﾞﾗﾏ</v>
      </c>
      <c r="R206" s="27">
        <f ca="1">IF(OR(A206="非採用",A206="処置薬",A206="非採用特別"),0,IF(OFFSET(マスタ非採用削除!E$4,統合マスタ!$A206,0)="","",OFFSET(マスタ非採用削除!E$4,統合マスタ!$A206,0)))</f>
        <v>1</v>
      </c>
      <c r="S206" s="53" t="str">
        <f ca="1">IF(OFFSET(マスタ非採用削除!F$4,統合マスタ!$A206,0)="","",OFFSET(マスタ非採用削除!F$4,統合マスタ!$A206,0))</f>
        <v/>
      </c>
      <c r="T206" s="27">
        <f ca="1">IF(OFFSET(マスタ非採用削除!G$4,統合マスタ!$A206,0)="","",OFFSET(マスタ非採用削除!G$4,統合マスタ!$A206,0))</f>
        <v>12.5</v>
      </c>
      <c r="U206" s="53" t="str">
        <f ca="1">IF(OFFSET(マスタ非採用削除!H$4,統合マスタ!$A206,0)="","",OFFSET(マスタ非採用削除!H$4,統合マスタ!$A206,0))</f>
        <v>ｸﾞﾗﾏﾘｰﾙｼﾞｮｳ25mg</v>
      </c>
      <c r="V206" s="27">
        <f ca="1">IF(OFFSET(マスタ非採用削除!I$4,統合マスタ!$A206,0)="","",OFFSET(マスタ非採用削除!I$4,統合マスタ!$A206,0))</f>
        <v>1</v>
      </c>
      <c r="W206" s="27" t="str">
        <f ca="1">IF(OFFSET(マスタ非採用削除!J$4,統合マスタ!$A206,0)="","",OFFSET(マスタ非採用削除!J$4,統合マスタ!$A206,0))</f>
        <v>錠剤</v>
      </c>
      <c r="X206" s="27">
        <f ca="1">IF(OFFSET(マスタ非採用削除!K$4,統合マスタ!$A206,0)="","",OFFSET(マスタ非採用削除!K$4,統合マスタ!$A206,0))</f>
        <v>0</v>
      </c>
      <c r="Y206" s="53" t="str">
        <f ca="1">IF(OFFSET(マスタ非採用削除!L$4,統合マスタ!$A206,0)="","",OFFSET(マスタ非採用削除!L$4,統合マスタ!$A206,0))</f>
        <v/>
      </c>
      <c r="Z206" s="27">
        <f ca="1">IF(OFFSET(マスタ非採用削除!M$4,統合マスタ!$A206,0)="","",OFFSET(マスタ非採用削除!M$4,統合マスタ!$A206,0))</f>
        <v>25</v>
      </c>
      <c r="AA206" s="27" t="str">
        <f t="shared" si="9"/>
        <v/>
      </c>
      <c r="AB206" s="27" t="str">
        <f ca="1">IF(A206="非採用特別","非採用特別",IF(R206=2,"臨時",
IF(COUNTIF(分類!$H$8:$H$15, 統合マスタ!V206)&gt;0, 分類!$G$7,
IF(COUNTIF(分類!$K$8:$K$15, 統合マスタ!V206)&gt;0, 分類!$J$7,
IF(COUNTIF(分類!$N$8:$N$15, 統合マスタ!V206)&gt;0, 分類!$M$7,
IF(COUNTIF(分類!$Q$8:$Q$15, 統合マスタ!V206)&gt;0, 分類!$P$7,
"無し"))))))</f>
        <v>錠剤</v>
      </c>
      <c r="AC206" s="27">
        <f t="shared" ca="1" si="10"/>
        <v>202</v>
      </c>
      <c r="AD206" s="27" cm="1">
        <f t="array" aca="1" ref="AD206" ca="1">IF(A206="非採用","非採用",OFFSET(
   INDIRECT("'" &amp; AB206 &amp; "'!A4"),
   MATCH(B206, INDIRECT("'" &amp; AB206 &amp; "'!C5:C1000"), 0),
   MATCH("合計", INDIRECT("'" &amp; AB206 &amp; "'!4:4"), 0) - 1
))</f>
        <v>0</v>
      </c>
    </row>
    <row r="207" spans="1:30">
      <c r="A207" s="40">
        <f>元データ!P204</f>
        <v>146</v>
      </c>
      <c r="B207" s="27">
        <f t="shared" si="11"/>
        <v>203</v>
      </c>
      <c r="C207" s="27" t="str">
        <f>DBCS(元データ!A204)</f>
        <v>グラマリール錠５０ｍｇ</v>
      </c>
      <c r="D207" s="53" t="str">
        <f>元データ!B204</f>
        <v>アルフレッサ</v>
      </c>
      <c r="E207" s="27" t="str">
        <f>DBCS(元データ!C204)</f>
        <v>ＰＴＰ</v>
      </c>
      <c r="F207" s="27" t="str">
        <f>DBCS(元データ!D204)</f>
        <v>１００Ｔ</v>
      </c>
      <c r="G207" s="27" t="str">
        <f>元データ!E204</f>
        <v>日医工</v>
      </c>
      <c r="H207" s="27">
        <f>元データ!F204</f>
        <v>16.100000000000001</v>
      </c>
      <c r="I207" s="27">
        <f>元データ!G204</f>
        <v>1610</v>
      </c>
      <c r="J207" s="27">
        <f>元データ!H204</f>
        <v>99.999999999999986</v>
      </c>
      <c r="K207" s="27" t="str">
        <f>元データ!I204</f>
        <v>錠</v>
      </c>
      <c r="L207" s="27">
        <f>元データ!J204</f>
        <v>1385</v>
      </c>
      <c r="M207" s="27">
        <f>元データ!K204</f>
        <v>13.850000000000001</v>
      </c>
      <c r="N207" s="53" t="str">
        <f ca="1">IF(OFFSET(マスタ非採用削除!A$4,統合マスタ!$A207,0)="","",OFFSET(マスタ非採用削除!A$4,統合マスタ!$A207,0))</f>
        <v>ｸﾗﾏ002</v>
      </c>
      <c r="O207" s="53" t="str">
        <f ca="1">IF(OFFSET(マスタ非採用削除!B$4,統合マスタ!$A207,0)="","",OFFSET(マスタ非採用削除!B$4,統合マスタ!$A207,0))</f>
        <v>ｸﾗﾏ002</v>
      </c>
      <c r="P207" s="27" t="str">
        <f ca="1">IF(OFFSET(マスタ非採用削除!C$4,統合マスタ!$A207,0)="","",OFFSET(マスタ非採用削除!C$4,統合マスタ!$A207,0))</f>
        <v>グラマリール錠５０ｍｇ</v>
      </c>
      <c r="Q207" s="53" t="str">
        <f ca="1">IF(OFFSET(マスタ非採用削除!D$4,統合マスタ!$A207,0)="","",OFFSET(マスタ非採用削除!D$4,統合マスタ!$A207,0))</f>
        <v>ｸﾞﾗﾏ1</v>
      </c>
      <c r="R207" s="27">
        <f ca="1">IF(OR(A207="非採用",A207="処置薬",A207="非採用特別"),0,IF(OFFSET(マスタ非採用削除!E$4,統合マスタ!$A207,0)="","",OFFSET(マスタ非採用削除!E$4,統合マスタ!$A207,0)))</f>
        <v>1</v>
      </c>
      <c r="S207" s="53" t="str">
        <f ca="1">IF(OFFSET(マスタ非採用削除!F$4,統合マスタ!$A207,0)="","",OFFSET(マスタ非採用削除!F$4,統合マスタ!$A207,0))</f>
        <v/>
      </c>
      <c r="T207" s="27">
        <f ca="1">IF(OFFSET(マスタ非採用削除!G$4,統合マスタ!$A207,0)="","",OFFSET(マスタ非採用削除!G$4,統合マスタ!$A207,0))</f>
        <v>16.100000000000001</v>
      </c>
      <c r="U207" s="53" t="str">
        <f ca="1">IF(OFFSET(マスタ非採用削除!H$4,統合マスタ!$A207,0)="","",OFFSET(マスタ非採用削除!H$4,統合マスタ!$A207,0))</f>
        <v>ｸﾞﾗﾏﾘｰﾙｼﾞｮｳ50mg</v>
      </c>
      <c r="V207" s="27">
        <f ca="1">IF(OFFSET(マスタ非採用削除!I$4,統合マスタ!$A207,0)="","",OFFSET(マスタ非採用削除!I$4,統合マスタ!$A207,0))</f>
        <v>1</v>
      </c>
      <c r="W207" s="27" t="str">
        <f ca="1">IF(OFFSET(マスタ非採用削除!J$4,統合マスタ!$A207,0)="","",OFFSET(マスタ非採用削除!J$4,統合マスタ!$A207,0))</f>
        <v>錠剤</v>
      </c>
      <c r="X207" s="27">
        <f ca="1">IF(OFFSET(マスタ非採用削除!K$4,統合マスタ!$A207,0)="","",OFFSET(マスタ非採用削除!K$4,統合マスタ!$A207,0))</f>
        <v>0</v>
      </c>
      <c r="Y207" s="53" t="str">
        <f ca="1">IF(OFFSET(マスタ非採用削除!L$4,統合マスタ!$A207,0)="","",OFFSET(マスタ非採用削除!L$4,統合マスタ!$A207,0))</f>
        <v/>
      </c>
      <c r="Z207" s="27">
        <f ca="1">IF(OFFSET(マスタ非採用削除!M$4,統合マスタ!$A207,0)="","",OFFSET(マスタ非採用削除!M$4,統合マスタ!$A207,0))</f>
        <v>5</v>
      </c>
      <c r="AA207" s="27" t="str">
        <f t="shared" si="9"/>
        <v/>
      </c>
      <c r="AB207" s="27" t="str">
        <f ca="1">IF(A207="非採用特別","非採用特別",IF(R207=2,"臨時",
IF(COUNTIF(分類!$H$8:$H$15, 統合マスタ!V207)&gt;0, 分類!$G$7,
IF(COUNTIF(分類!$K$8:$K$15, 統合マスタ!V207)&gt;0, 分類!$J$7,
IF(COUNTIF(分類!$N$8:$N$15, 統合マスタ!V207)&gt;0, 分類!$M$7,
IF(COUNTIF(分類!$Q$8:$Q$15, 統合マスタ!V207)&gt;0, 分類!$P$7,
"無し"))))))</f>
        <v>錠剤</v>
      </c>
      <c r="AC207" s="27">
        <f t="shared" ca="1" si="10"/>
        <v>203</v>
      </c>
      <c r="AD207" s="27" cm="1">
        <f t="array" aca="1" ref="AD207" ca="1">IF(A207="非採用","非採用",OFFSET(
   INDIRECT("'" &amp; AB207 &amp; "'!A4"),
   MATCH(B207, INDIRECT("'" &amp; AB207 &amp; "'!C5:C1000"), 0),
   MATCH("合計", INDIRECT("'" &amp; AB207 &amp; "'!4:4"), 0) - 1
))</f>
        <v>0</v>
      </c>
    </row>
    <row r="208" spans="1:30">
      <c r="A208" s="40">
        <f>元データ!P205</f>
        <v>149</v>
      </c>
      <c r="B208" s="27">
        <f t="shared" si="11"/>
        <v>204</v>
      </c>
      <c r="C208" s="27" t="str">
        <f>DBCS(元データ!A205)</f>
        <v>クラリシッド錠２００ｍｇ</v>
      </c>
      <c r="D208" s="53" t="str">
        <f>元データ!B205</f>
        <v>メディセオ</v>
      </c>
      <c r="E208" s="27" t="str">
        <f>DBCS(元データ!C205)</f>
        <v>ＰＴＰ</v>
      </c>
      <c r="F208" s="27" t="str">
        <f>DBCS(元データ!D205)</f>
        <v>１００Ｔ</v>
      </c>
      <c r="G208" s="27" t="str">
        <f>元データ!E205</f>
        <v>ケミファ</v>
      </c>
      <c r="H208" s="27">
        <f>元データ!F205</f>
        <v>24.9</v>
      </c>
      <c r="I208" s="27">
        <f>元データ!G205</f>
        <v>2490</v>
      </c>
      <c r="J208" s="27">
        <f>元データ!H205</f>
        <v>100</v>
      </c>
      <c r="K208" s="27" t="str">
        <f>元データ!I205</f>
        <v>錠</v>
      </c>
      <c r="L208" s="27">
        <f>元データ!J205</f>
        <v>2263</v>
      </c>
      <c r="M208" s="27">
        <f>元データ!K205</f>
        <v>22.63</v>
      </c>
      <c r="N208" s="53" t="str">
        <f ca="1">IF(OFFSET(マスタ非採用削除!A$4,統合マスタ!$A208,0)="","",OFFSET(マスタ非採用削除!A$4,統合マスタ!$A208,0))</f>
        <v>ｸﾗﾘ002</v>
      </c>
      <c r="O208" s="53" t="str">
        <f ca="1">IF(OFFSET(マスタ非採用削除!B$4,統合マスタ!$A208,0)="","",OFFSET(マスタ非採用削除!B$4,統合マスタ!$A208,0))</f>
        <v>ｸﾗﾘ002</v>
      </c>
      <c r="P208" s="27" t="str">
        <f ca="1">IF(OFFSET(マスタ非採用削除!C$4,統合マスタ!$A208,0)="","",OFFSET(マスタ非採用削除!C$4,統合マスタ!$A208,0))</f>
        <v>クラリシッド錠２００ｍｇ</v>
      </c>
      <c r="Q208" s="53" t="str">
        <f ca="1">IF(OFFSET(マスタ非採用削除!D$4,統合マスタ!$A208,0)="","",OFFSET(マスタ非採用削除!D$4,統合マスタ!$A208,0))</f>
        <v>ｸﾗﾘｼ1</v>
      </c>
      <c r="R208" s="27">
        <f ca="1">IF(OR(A208="非採用",A208="処置薬",A208="非採用特別"),0,IF(OFFSET(マスタ非採用削除!E$4,統合マスタ!$A208,0)="","",OFFSET(マスタ非採用削除!E$4,統合マスタ!$A208,0)))</f>
        <v>1</v>
      </c>
      <c r="S208" s="53" t="str">
        <f ca="1">IF(OFFSET(マスタ非採用削除!F$4,統合マスタ!$A208,0)="","",OFFSET(マスタ非採用削除!F$4,統合マスタ!$A208,0))</f>
        <v/>
      </c>
      <c r="T208" s="27">
        <f ca="1">IF(OFFSET(マスタ非採用削除!G$4,統合マスタ!$A208,0)="","",OFFSET(マスタ非採用削除!G$4,統合マスタ!$A208,0))</f>
        <v>24.9</v>
      </c>
      <c r="U208" s="53" t="str">
        <f ca="1">IF(OFFSET(マスタ非採用削除!H$4,統合マスタ!$A208,0)="","",OFFSET(マスタ非採用削除!H$4,統合マスタ!$A208,0))</f>
        <v>ｸﾗﾘｼｯﾄﾞｼﾞｮｳ200mg</v>
      </c>
      <c r="V208" s="27">
        <f ca="1">IF(OFFSET(マスタ非採用削除!I$4,統合マスタ!$A208,0)="","",OFFSET(マスタ非採用削除!I$4,統合マスタ!$A208,0))</f>
        <v>1</v>
      </c>
      <c r="W208" s="27" t="str">
        <f ca="1">IF(OFFSET(マスタ非採用削除!J$4,統合マスタ!$A208,0)="","",OFFSET(マスタ非採用削除!J$4,統合マスタ!$A208,0))</f>
        <v>錠剤</v>
      </c>
      <c r="X208" s="27">
        <f ca="1">IF(OFFSET(マスタ非採用削除!K$4,統合マスタ!$A208,0)="","",OFFSET(マスタ非採用削除!K$4,統合マスタ!$A208,0))</f>
        <v>0</v>
      </c>
      <c r="Y208" s="53" t="str">
        <f ca="1">IF(OFFSET(マスタ非採用削除!L$4,統合マスタ!$A208,0)="","",OFFSET(マスタ非採用削除!L$4,統合マスタ!$A208,0))</f>
        <v/>
      </c>
      <c r="Z208" s="27">
        <f ca="1">IF(OFFSET(マスタ非採用削除!M$4,統合マスタ!$A208,0)="","",OFFSET(マスタ非採用削除!M$4,統合マスタ!$A208,0))</f>
        <v>25</v>
      </c>
      <c r="AA208" s="27" t="str">
        <f t="shared" si="9"/>
        <v/>
      </c>
      <c r="AB208" s="27" t="str">
        <f ca="1">IF(A208="非採用特別","非採用特別",IF(R208=2,"臨時",
IF(COUNTIF(分類!$H$8:$H$15, 統合マスタ!V208)&gt;0, 分類!$G$7,
IF(COUNTIF(分類!$K$8:$K$15, 統合マスタ!V208)&gt;0, 分類!$J$7,
IF(COUNTIF(分類!$N$8:$N$15, 統合マスタ!V208)&gt;0, 分類!$M$7,
IF(COUNTIF(分類!$Q$8:$Q$15, 統合マスタ!V208)&gt;0, 分類!$P$7,
"無し"))))))</f>
        <v>錠剤</v>
      </c>
      <c r="AC208" s="27">
        <f t="shared" ca="1" si="10"/>
        <v>204</v>
      </c>
      <c r="AD208" s="27" cm="1">
        <f t="array" aca="1" ref="AD208" ca="1">IF(A208="非採用","非採用",OFFSET(
   INDIRECT("'" &amp; AB208 &amp; "'!A4"),
   MATCH(B208, INDIRECT("'" &amp; AB208 &amp; "'!C5:C1000"), 0),
   MATCH("合計", INDIRECT("'" &amp; AB208 &amp; "'!4:4"), 0) - 1
))</f>
        <v>0</v>
      </c>
    </row>
    <row r="209" spans="1:30">
      <c r="A209" s="40">
        <f>元データ!P206</f>
        <v>148</v>
      </c>
      <c r="B209" s="27">
        <f t="shared" si="11"/>
        <v>205</v>
      </c>
      <c r="C209" s="27" t="str">
        <f>DBCS(元データ!A206)</f>
        <v>クラリチン錠１０ｍｇ</v>
      </c>
      <c r="D209" s="53" t="str">
        <f>元データ!B206</f>
        <v>アルフレッサ</v>
      </c>
      <c r="E209" s="27" t="str">
        <f>DBCS(元データ!C206)</f>
        <v>ＰＴＰ</v>
      </c>
      <c r="F209" s="27" t="str">
        <f>DBCS(元データ!D206)</f>
        <v>１００Ｔ</v>
      </c>
      <c r="G209" s="27" t="str">
        <f>元データ!E206</f>
        <v>バイエル</v>
      </c>
      <c r="H209" s="27">
        <f>元データ!F206</f>
        <v>31.7</v>
      </c>
      <c r="I209" s="27">
        <f>元データ!G206</f>
        <v>3170</v>
      </c>
      <c r="J209" s="27">
        <f>元データ!H206</f>
        <v>100</v>
      </c>
      <c r="K209" s="27" t="str">
        <f>元データ!I206</f>
        <v>錠</v>
      </c>
      <c r="L209" s="27">
        <f>元データ!J206</f>
        <v>2710</v>
      </c>
      <c r="M209" s="27">
        <f>元データ!K206</f>
        <v>27.1</v>
      </c>
      <c r="N209" s="53" t="str">
        <f ca="1">IF(OFFSET(マスタ非採用削除!A$4,統合マスタ!$A209,0)="","",OFFSET(マスタ非採用削除!A$4,統合マスタ!$A209,0))</f>
        <v>ｸﾗﾘ001</v>
      </c>
      <c r="O209" s="53" t="str">
        <f ca="1">IF(OFFSET(マスタ非採用削除!B$4,統合マスタ!$A209,0)="","",OFFSET(マスタ非採用削除!B$4,統合マスタ!$A209,0))</f>
        <v>ｸﾗﾘ001</v>
      </c>
      <c r="P209" s="27" t="str">
        <f ca="1">IF(OFFSET(マスタ非採用削除!C$4,統合マスタ!$A209,0)="","",OFFSET(マスタ非採用削除!C$4,統合マスタ!$A209,0))</f>
        <v>クラリチン錠１０ｍｇ</v>
      </c>
      <c r="Q209" s="53" t="str">
        <f ca="1">IF(OFFSET(マスタ非採用削除!D$4,統合マスタ!$A209,0)="","",OFFSET(マスタ非採用削除!D$4,統合マスタ!$A209,0))</f>
        <v>ｸﾗﾘ</v>
      </c>
      <c r="R209" s="27">
        <f ca="1">IF(OR(A209="非採用",A209="処置薬",A209="非採用特別"),0,IF(OFFSET(マスタ非採用削除!E$4,統合マスタ!$A209,0)="","",OFFSET(マスタ非採用削除!E$4,統合マスタ!$A209,0)))</f>
        <v>1</v>
      </c>
      <c r="S209" s="53" t="str">
        <f ca="1">IF(OFFSET(マスタ非採用削除!F$4,統合マスタ!$A209,0)="","",OFFSET(マスタ非採用削除!F$4,統合マスタ!$A209,0))</f>
        <v/>
      </c>
      <c r="T209" s="27">
        <f ca="1">IF(OFFSET(マスタ非採用削除!G$4,統合マスタ!$A209,0)="","",OFFSET(マスタ非採用削除!G$4,統合マスタ!$A209,0))</f>
        <v>31.7</v>
      </c>
      <c r="U209" s="53" t="str">
        <f ca="1">IF(OFFSET(マスタ非採用削除!H$4,統合マスタ!$A209,0)="","",OFFSET(マスタ非採用削除!H$4,統合マスタ!$A209,0))</f>
        <v>ｸﾗﾘﾁﾝｼﾞｮｳ10mg</v>
      </c>
      <c r="V209" s="27">
        <f ca="1">IF(OFFSET(マスタ非採用削除!I$4,統合マスタ!$A209,0)="","",OFFSET(マスタ非採用削除!I$4,統合マスタ!$A209,0))</f>
        <v>1</v>
      </c>
      <c r="W209" s="27" t="str">
        <f ca="1">IF(OFFSET(マスタ非採用削除!J$4,統合マスタ!$A209,0)="","",OFFSET(マスタ非採用削除!J$4,統合マスタ!$A209,0))</f>
        <v>錠剤</v>
      </c>
      <c r="X209" s="27">
        <f ca="1">IF(OFFSET(マスタ非採用削除!K$4,統合マスタ!$A209,0)="","",OFFSET(マスタ非採用削除!K$4,統合マスタ!$A209,0))</f>
        <v>0</v>
      </c>
      <c r="Y209" s="53" t="str">
        <f ca="1">IF(OFFSET(マスタ非採用削除!L$4,統合マスタ!$A209,0)="","",OFFSET(マスタ非採用削除!L$4,統合マスタ!$A209,0))</f>
        <v/>
      </c>
      <c r="Z209" s="27">
        <f ca="1">IF(OFFSET(マスタ非採用削除!M$4,統合マスタ!$A209,0)="","",OFFSET(マスタ非採用削除!M$4,統合マスタ!$A209,0))</f>
        <v>25</v>
      </c>
      <c r="AA209" s="27" t="str">
        <f t="shared" si="9"/>
        <v/>
      </c>
      <c r="AB209" s="27" t="str">
        <f ca="1">IF(A209="非採用特別","非採用特別",IF(R209=2,"臨時",
IF(COUNTIF(分類!$H$8:$H$15, 統合マスタ!V209)&gt;0, 分類!$G$7,
IF(COUNTIF(分類!$K$8:$K$15, 統合マスタ!V209)&gt;0, 分類!$J$7,
IF(COUNTIF(分類!$N$8:$N$15, 統合マスタ!V209)&gt;0, 分類!$M$7,
IF(COUNTIF(分類!$Q$8:$Q$15, 統合マスタ!V209)&gt;0, 分類!$P$7,
"無し"))))))</f>
        <v>錠剤</v>
      </c>
      <c r="AC209" s="27">
        <f t="shared" ca="1" si="10"/>
        <v>205</v>
      </c>
      <c r="AD209" s="27" cm="1">
        <f t="array" aca="1" ref="AD209" ca="1">IF(A209="非採用","非採用",OFFSET(
   INDIRECT("'" &amp; AB209 &amp; "'!A4"),
   MATCH(B209, INDIRECT("'" &amp; AB209 &amp; "'!C5:C1000"), 0),
   MATCH("合計", INDIRECT("'" &amp; AB209 &amp; "'!4:4"), 0) - 1
))</f>
        <v>0</v>
      </c>
    </row>
    <row r="210" spans="1:30">
      <c r="A210" s="40">
        <f>元データ!P207</f>
        <v>150</v>
      </c>
      <c r="B210" s="27">
        <f t="shared" si="11"/>
        <v>206</v>
      </c>
      <c r="C210" s="27" t="str">
        <f>DBCS(元データ!A207)</f>
        <v>グランダキシン錠５０</v>
      </c>
      <c r="D210" s="53" t="str">
        <f>元データ!B207</f>
        <v>アルフレッサ</v>
      </c>
      <c r="E210" s="27" t="str">
        <f>DBCS(元データ!C207)</f>
        <v>ＰＴＰ</v>
      </c>
      <c r="F210" s="27" t="str">
        <f>DBCS(元データ!D207)</f>
        <v>１００Ｔ</v>
      </c>
      <c r="G210" s="27" t="str">
        <f>元データ!E207</f>
        <v>持田製薬</v>
      </c>
      <c r="H210" s="27">
        <f>元データ!F207</f>
        <v>8.1999999999999993</v>
      </c>
      <c r="I210" s="27">
        <f>元データ!G207</f>
        <v>820</v>
      </c>
      <c r="J210" s="27">
        <f>元データ!H207</f>
        <v>100.00000000000001</v>
      </c>
      <c r="K210" s="27" t="str">
        <f>元データ!I207</f>
        <v>錠</v>
      </c>
      <c r="L210" s="27">
        <f>元データ!J207</f>
        <v>730</v>
      </c>
      <c r="M210" s="27">
        <f>元データ!K207</f>
        <v>7.2999999999999989</v>
      </c>
      <c r="N210" s="53" t="str">
        <f ca="1">IF(OFFSET(マスタ非採用削除!A$4,統合マスタ!$A210,0)="","",OFFSET(マスタ非採用削除!A$4,統合マスタ!$A210,0))</f>
        <v>ｸﾗﾝ001</v>
      </c>
      <c r="O210" s="53" t="str">
        <f ca="1">IF(OFFSET(マスタ非採用削除!B$4,統合マスタ!$A210,0)="","",OFFSET(マスタ非採用削除!B$4,統合マスタ!$A210,0))</f>
        <v>ｸﾗﾝ001</v>
      </c>
      <c r="P210" s="27" t="str">
        <f ca="1">IF(OFFSET(マスタ非採用削除!C$4,統合マスタ!$A210,0)="","",OFFSET(マスタ非採用削除!C$4,統合マスタ!$A210,0))</f>
        <v>グランダキシン錠５０</v>
      </c>
      <c r="Q210" s="53" t="str">
        <f ca="1">IF(OFFSET(マスタ非採用削除!D$4,統合マスタ!$A210,0)="","",OFFSET(マスタ非採用削除!D$4,統合マスタ!$A210,0))</f>
        <v>ｸﾞﾗﾝ50</v>
      </c>
      <c r="R210" s="27">
        <f ca="1">IF(OR(A210="非採用",A210="処置薬",A210="非採用特別"),0,IF(OFFSET(マスタ非採用削除!E$4,統合マスタ!$A210,0)="","",OFFSET(マスタ非採用削除!E$4,統合マスタ!$A210,0)))</f>
        <v>1</v>
      </c>
      <c r="S210" s="53" t="str">
        <f ca="1">IF(OFFSET(マスタ非採用削除!F$4,統合マスタ!$A210,0)="","",OFFSET(マスタ非採用削除!F$4,統合マスタ!$A210,0))</f>
        <v/>
      </c>
      <c r="T210" s="27">
        <f ca="1">IF(OFFSET(マスタ非採用削除!G$4,統合マスタ!$A210,0)="","",OFFSET(マスタ非採用削除!G$4,統合マスタ!$A210,0))</f>
        <v>8.1999999999999993</v>
      </c>
      <c r="U210" s="53" t="str">
        <f ca="1">IF(OFFSET(マスタ非採用削除!H$4,統合マスタ!$A210,0)="","",OFFSET(マスタ非採用削除!H$4,統合マスタ!$A210,0))</f>
        <v>ｸﾞﾗﾝﾀﾞｷｼﾝｼﾞｮｳ50</v>
      </c>
      <c r="V210" s="27">
        <f ca="1">IF(OFFSET(マスタ非採用削除!I$4,統合マスタ!$A210,0)="","",OFFSET(マスタ非採用削除!I$4,統合マスタ!$A210,0))</f>
        <v>1</v>
      </c>
      <c r="W210" s="27" t="str">
        <f ca="1">IF(OFFSET(マスタ非採用削除!J$4,統合マスタ!$A210,0)="","",OFFSET(マスタ非採用削除!J$4,統合マスタ!$A210,0))</f>
        <v>錠剤</v>
      </c>
      <c r="X210" s="27">
        <f ca="1">IF(OFFSET(マスタ非採用削除!K$4,統合マスタ!$A210,0)="","",OFFSET(マスタ非採用削除!K$4,統合マスタ!$A210,0))</f>
        <v>0</v>
      </c>
      <c r="Y210" s="53" t="str">
        <f ca="1">IF(OFFSET(マスタ非採用削除!L$4,統合マスタ!$A210,0)="","",OFFSET(マスタ非採用削除!L$4,統合マスタ!$A210,0))</f>
        <v/>
      </c>
      <c r="Z210" s="27">
        <f ca="1">IF(OFFSET(マスタ非採用削除!M$4,統合マスタ!$A210,0)="","",OFFSET(マスタ非採用削除!M$4,統合マスタ!$A210,0))</f>
        <v>5</v>
      </c>
      <c r="AA210" s="27" t="str">
        <f t="shared" si="9"/>
        <v/>
      </c>
      <c r="AB210" s="27" t="str">
        <f ca="1">IF(A210="非採用特別","非採用特別",IF(R210=2,"臨時",
IF(COUNTIF(分類!$H$8:$H$15, 統合マスタ!V210)&gt;0, 分類!$G$7,
IF(COUNTIF(分類!$K$8:$K$15, 統合マスタ!V210)&gt;0, 分類!$J$7,
IF(COUNTIF(分類!$N$8:$N$15, 統合マスタ!V210)&gt;0, 分類!$M$7,
IF(COUNTIF(分類!$Q$8:$Q$15, 統合マスタ!V210)&gt;0, 分類!$P$7,
"無し"))))))</f>
        <v>錠剤</v>
      </c>
      <c r="AC210" s="27">
        <f t="shared" ca="1" si="10"/>
        <v>206</v>
      </c>
      <c r="AD210" s="27" cm="1">
        <f t="array" aca="1" ref="AD210" ca="1">IF(A210="非採用","非採用",OFFSET(
   INDIRECT("'" &amp; AB210 &amp; "'!A4"),
   MATCH(B210, INDIRECT("'" &amp; AB210 &amp; "'!C5:C1000"), 0),
   MATCH("合計", INDIRECT("'" &amp; AB210 &amp; "'!4:4"), 0) - 1
))</f>
        <v>0</v>
      </c>
    </row>
    <row r="211" spans="1:30">
      <c r="A211" s="40">
        <f>元データ!P208</f>
        <v>151</v>
      </c>
      <c r="B211" s="27">
        <f t="shared" si="11"/>
        <v>207</v>
      </c>
      <c r="C211" s="27" t="str">
        <f>DBCS(元データ!A208)</f>
        <v>グリセオール注</v>
      </c>
      <c r="D211" s="53" t="str">
        <f>元データ!B208</f>
        <v/>
      </c>
      <c r="E211" s="27" t="str">
        <f>DBCS(元データ!C208)</f>
        <v/>
      </c>
      <c r="F211" s="27" t="str">
        <f>DBCS(元データ!D208)</f>
        <v>２００ｍｌｘ１０</v>
      </c>
      <c r="G211" s="27" t="str">
        <f>元データ!E208</f>
        <v>太陽ファルマ</v>
      </c>
      <c r="H211" s="27">
        <f>元データ!F208</f>
        <v>302</v>
      </c>
      <c r="I211" s="27">
        <f>元データ!G208</f>
        <v>3020</v>
      </c>
      <c r="J211" s="27">
        <f>元データ!H208</f>
        <v>10</v>
      </c>
      <c r="K211" s="27" t="str">
        <f>元データ!I208</f>
        <v>袋</v>
      </c>
      <c r="L211" s="27">
        <f>元データ!J208</f>
        <v>2691</v>
      </c>
      <c r="M211" s="27">
        <f>元データ!K208</f>
        <v>269.10000000000002</v>
      </c>
      <c r="N211" s="53" t="str">
        <f ca="1">IF(OFFSET(マスタ非採用削除!A$4,統合マスタ!$A211,0)="","",OFFSET(マスタ非採用削除!A$4,統合マスタ!$A211,0))</f>
        <v>ｸﾘｾ001</v>
      </c>
      <c r="O211" s="53" t="str">
        <f ca="1">IF(OFFSET(マスタ非採用削除!B$4,統合マスタ!$A211,0)="","",OFFSET(マスタ非採用削除!B$4,統合マスタ!$A211,0))</f>
        <v>ｸﾘｾ001</v>
      </c>
      <c r="P211" s="27" t="str">
        <f ca="1">IF(OFFSET(マスタ非採用削除!C$4,統合マスタ!$A211,0)="","",OFFSET(マスタ非採用削除!C$4,統合マスタ!$A211,0))</f>
        <v>グリセオール注</v>
      </c>
      <c r="Q211" s="53" t="str">
        <f ca="1">IF(OFFSET(マスタ非採用削除!D$4,統合マスタ!$A211,0)="","",OFFSET(マスタ非採用削除!D$4,統合マスタ!$A211,0))</f>
        <v>ｸﾞﾘｾ1</v>
      </c>
      <c r="R211" s="27">
        <f ca="1">IF(OR(A211="非採用",A211="処置薬",A211="非採用特別"),0,IF(OFFSET(マスタ非採用削除!E$4,統合マスタ!$A211,0)="","",OFFSET(マスタ非採用削除!E$4,統合マスタ!$A211,0)))</f>
        <v>1</v>
      </c>
      <c r="S211" s="53" t="str">
        <f ca="1">IF(OFFSET(マスタ非採用削除!F$4,統合マスタ!$A211,0)="","",OFFSET(マスタ非採用削除!F$4,統合マスタ!$A211,0))</f>
        <v/>
      </c>
      <c r="T211" s="27">
        <f ca="1">IF(OFFSET(マスタ非採用削除!G$4,統合マスタ!$A211,0)="","",OFFSET(マスタ非採用削除!G$4,統合マスタ!$A211,0))</f>
        <v>302</v>
      </c>
      <c r="U211" s="53" t="str">
        <f ca="1">IF(OFFSET(マスタ非採用削除!H$4,統合マスタ!$A211,0)="","",OFFSET(マスタ非採用削除!H$4,統合マスタ!$A211,0))</f>
        <v>ｸﾞﾘｾｵｰﾙﾁｭｳ</v>
      </c>
      <c r="V211" s="27">
        <f ca="1">IF(OFFSET(マスタ非採用削除!I$4,統合マスタ!$A211,0)="","",OFFSET(マスタ非採用削除!I$4,統合マスタ!$A211,0))</f>
        <v>25</v>
      </c>
      <c r="W211" s="27" t="str">
        <f ca="1">IF(OFFSET(マスタ非採用削除!J$4,統合マスタ!$A211,0)="","",OFFSET(マスタ非採用削除!J$4,統合マスタ!$A211,0))</f>
        <v>注射剤</v>
      </c>
      <c r="X211" s="27">
        <f ca="1">IF(OFFSET(マスタ非採用削除!K$4,統合マスタ!$A211,0)="","",OFFSET(マスタ非採用削除!K$4,統合マスタ!$A211,0))</f>
        <v>0</v>
      </c>
      <c r="Y211" s="53" t="str">
        <f ca="1">IF(OFFSET(マスタ非採用削除!L$4,統合マスタ!$A211,0)="","",OFFSET(マスタ非採用削除!L$4,統合マスタ!$A211,0))</f>
        <v/>
      </c>
      <c r="Z211" s="27">
        <f ca="1">IF(OFFSET(マスタ非採用削除!M$4,統合マスタ!$A211,0)="","",OFFSET(マスタ非採用削除!M$4,統合マスタ!$A211,0))</f>
        <v>9</v>
      </c>
      <c r="AA211" s="27" t="str">
        <f t="shared" si="9"/>
        <v/>
      </c>
      <c r="AB211" s="27" t="str">
        <f ca="1">IF(A211="非採用特別","非採用特別",IF(R211=2,"臨時",
IF(COUNTIF(分類!$H$8:$H$15, 統合マスタ!V211)&gt;0, 分類!$G$7,
IF(COUNTIF(分類!$K$8:$K$15, 統合マスタ!V211)&gt;0, 分類!$J$7,
IF(COUNTIF(分類!$N$8:$N$15, 統合マスタ!V211)&gt;0, 分類!$M$7,
IF(COUNTIF(分類!$Q$8:$Q$15, 統合マスタ!V211)&gt;0, 分類!$P$7,
"無し"))))))</f>
        <v>注射</v>
      </c>
      <c r="AC211" s="27">
        <f t="shared" ca="1" si="10"/>
        <v>207</v>
      </c>
      <c r="AD211" s="27" cm="1">
        <f t="array" aca="1" ref="AD211" ca="1">IF(A211="非採用","非採用",OFFSET(
   INDIRECT("'" &amp; AB211 &amp; "'!A4"),
   MATCH(B211, INDIRECT("'" &amp; AB211 &amp; "'!C5:C1000"), 0),
   MATCH("合計", INDIRECT("'" &amp; AB211 &amp; "'!4:4"), 0) - 1
))</f>
        <v>0</v>
      </c>
    </row>
    <row r="212" spans="1:30">
      <c r="A212" s="40">
        <f>元データ!P209</f>
        <v>152</v>
      </c>
      <c r="B212" s="27">
        <f t="shared" si="11"/>
        <v>208</v>
      </c>
      <c r="C212" s="27" t="str">
        <f>DBCS(元データ!A209)</f>
        <v>グリセリン浣腸液５０％「ムネ」　６０ｍｌ</v>
      </c>
      <c r="D212" s="53" t="str">
        <f>元データ!B209</f>
        <v>メディセオ</v>
      </c>
      <c r="E212" s="27" t="str">
        <f>DBCS(元データ!C209)</f>
        <v/>
      </c>
      <c r="F212" s="27" t="str">
        <f>DBCS(元データ!D209)</f>
        <v>６０ｍｌｘ１０</v>
      </c>
      <c r="G212" s="27" t="str">
        <f>元データ!E209</f>
        <v>丸石製薬</v>
      </c>
      <c r="H212" s="27">
        <f>元データ!F209</f>
        <v>124.2</v>
      </c>
      <c r="I212" s="27">
        <f>元データ!G209</f>
        <v>1242</v>
      </c>
      <c r="J212" s="27">
        <f>元データ!H209</f>
        <v>10</v>
      </c>
      <c r="K212" s="27" t="str">
        <f>元データ!I209</f>
        <v>本</v>
      </c>
      <c r="L212" s="27">
        <f>元データ!J209</f>
        <v>1096</v>
      </c>
      <c r="M212" s="27">
        <f>元データ!K209</f>
        <v>109.6</v>
      </c>
      <c r="N212" s="53" t="str">
        <f ca="1">IF(OFFSET(マスタ非採用削除!A$4,統合マスタ!$A212,0)="","",OFFSET(マスタ非採用削除!A$4,統合マスタ!$A212,0))</f>
        <v>ｸﾘｾ002</v>
      </c>
      <c r="O212" s="53" t="str">
        <f ca="1">IF(OFFSET(マスタ非採用削除!B$4,統合マスタ!$A212,0)="","",OFFSET(マスタ非採用削除!B$4,統合マスタ!$A212,0))</f>
        <v>ｸﾘｾ002</v>
      </c>
      <c r="P212" s="27" t="str">
        <f ca="1">IF(OFFSET(マスタ非採用削除!C$4,統合マスタ!$A212,0)="","",OFFSET(マスタ非採用削除!C$4,統合マスタ!$A212,0))</f>
        <v>グリセリン浣腸液５０％「ムネ」６０ｍＬ</v>
      </c>
      <c r="Q212" s="53" t="str">
        <f ca="1">IF(OFFSET(マスタ非採用削除!D$4,統合マスタ!$A212,0)="","",OFFSET(マスタ非採用削除!D$4,統合マスタ!$A212,0))</f>
        <v>ｸﾞﾘｾ2</v>
      </c>
      <c r="R212" s="27">
        <f ca="1">IF(OR(A212="非採用",A212="処置薬",A212="非採用特別"),0,IF(OFFSET(マスタ非採用削除!E$4,統合マスタ!$A212,0)="","",OFFSET(マスタ非採用削除!E$4,統合マスタ!$A212,0)))</f>
        <v>1</v>
      </c>
      <c r="S212" s="53" t="str">
        <f ca="1">IF(OFFSET(マスタ非採用削除!F$4,統合マスタ!$A212,0)="","",OFFSET(マスタ非採用削除!F$4,統合マスタ!$A212,0))</f>
        <v/>
      </c>
      <c r="T212" s="27">
        <f ca="1">IF(OFFSET(マスタ非採用削除!G$4,統合マスタ!$A212,0)="","",OFFSET(マスタ非採用削除!G$4,統合マスタ!$A212,0))</f>
        <v>124.2</v>
      </c>
      <c r="U212" s="53" t="str">
        <f ca="1">IF(OFFSET(マスタ非採用削除!H$4,統合マスタ!$A212,0)="","",OFFSET(マスタ非採用削除!H$4,統合マスタ!$A212,0))</f>
        <v>ｸﾞﾘｾﾘﾝｶﾝﾁｮｳｴｷ50%｢ﾑﾈ｣60mL</v>
      </c>
      <c r="V212" s="27">
        <f ca="1">IF(OFFSET(マスタ非採用削除!I$4,統合マスタ!$A212,0)="","",OFFSET(マスタ非採用削除!I$4,統合マスタ!$A212,0))</f>
        <v>13</v>
      </c>
      <c r="W212" s="27" t="str">
        <f ca="1">IF(OFFSET(マスタ非採用削除!J$4,統合マスタ!$A212,0)="","",OFFSET(マスタ非採用削除!J$4,統合マスタ!$A212,0))</f>
        <v>浣腸</v>
      </c>
      <c r="X212" s="27">
        <f ca="1">IF(OFFSET(マスタ非採用削除!K$4,統合マスタ!$A212,0)="","",OFFSET(マスタ非採用削除!K$4,統合マスタ!$A212,0))</f>
        <v>0</v>
      </c>
      <c r="Y212" s="53" t="str">
        <f ca="1">IF(OFFSET(マスタ非採用削除!L$4,統合マスタ!$A212,0)="","",OFFSET(マスタ非採用削除!L$4,統合マスタ!$A212,0))</f>
        <v/>
      </c>
      <c r="Z212" s="27">
        <f ca="1">IF(OFFSET(マスタ非採用削除!M$4,統合マスタ!$A212,0)="","",OFFSET(マスタ非採用削除!M$4,統合マスタ!$A212,0))</f>
        <v>14</v>
      </c>
      <c r="AA212" s="27" t="str">
        <f t="shared" si="9"/>
        <v/>
      </c>
      <c r="AB212" s="27" t="str">
        <f ca="1">IF(A212="非採用特別","非採用特別",IF(R212=2,"臨時",
IF(COUNTIF(分類!$H$8:$H$15, 統合マスタ!V212)&gt;0, 分類!$G$7,
IF(COUNTIF(分類!$K$8:$K$15, 統合マスタ!V212)&gt;0, 分類!$J$7,
IF(COUNTIF(分類!$N$8:$N$15, 統合マスタ!V212)&gt;0, 分類!$M$7,
IF(COUNTIF(分類!$Q$8:$Q$15, 統合マスタ!V212)&gt;0, 分類!$P$7,
"無し"))))))</f>
        <v>無し</v>
      </c>
      <c r="AC212" s="27">
        <f t="shared" ca="1" si="10"/>
        <v>208</v>
      </c>
      <c r="AD212" s="27" t="e" cm="1">
        <f t="array" aca="1" ref="AD212" ca="1">IF(A212="非採用","非採用",OFFSET(
   INDIRECT("'" &amp; AB212 &amp; "'!A4"),
   MATCH(B212, INDIRECT("'" &amp; AB212 &amp; "'!C5:C1000"), 0),
   MATCH("合計", INDIRECT("'" &amp; AB212 &amp; "'!4:4"), 0) - 1
))</f>
        <v>#REF!</v>
      </c>
    </row>
    <row r="213" spans="1:30">
      <c r="A213" s="40">
        <f>元データ!P210</f>
        <v>153</v>
      </c>
      <c r="B213" s="27">
        <f t="shared" si="11"/>
        <v>209</v>
      </c>
      <c r="C213" s="27" t="str">
        <f>DBCS(元データ!A210)</f>
        <v>グリチロン配合錠</v>
      </c>
      <c r="D213" s="53" t="str">
        <f>元データ!B210</f>
        <v>メディセオ</v>
      </c>
      <c r="E213" s="27" t="str">
        <f>DBCS(元データ!C210)</f>
        <v>バラ</v>
      </c>
      <c r="F213" s="27" t="str">
        <f>DBCS(元データ!D210)</f>
        <v>１０００Ｔ</v>
      </c>
      <c r="G213" s="27" t="str">
        <f>元データ!E210</f>
        <v>ＥＡファーマ</v>
      </c>
      <c r="H213" s="27">
        <f>元データ!F210</f>
        <v>5.9</v>
      </c>
      <c r="I213" s="27">
        <f>元データ!G210</f>
        <v>5900</v>
      </c>
      <c r="J213" s="27">
        <f>元データ!H210</f>
        <v>999.99999999999989</v>
      </c>
      <c r="K213" s="27" t="str">
        <f>元データ!I210</f>
        <v>錠</v>
      </c>
      <c r="L213" s="27">
        <f>元データ!J210</f>
        <v>5363</v>
      </c>
      <c r="M213" s="27">
        <f>元データ!K210</f>
        <v>5.3630000000000004</v>
      </c>
      <c r="N213" s="53" t="str">
        <f ca="1">IF(OFFSET(マスタ非採用削除!A$4,統合マスタ!$A213,0)="","",OFFSET(マスタ非採用削除!A$4,統合マスタ!$A213,0))</f>
        <v>ｸﾘﾁ001</v>
      </c>
      <c r="O213" s="53" t="str">
        <f ca="1">IF(OFFSET(マスタ非採用削除!B$4,統合マスタ!$A213,0)="","",OFFSET(マスタ非採用削除!B$4,統合マスタ!$A213,0))</f>
        <v>ｸﾘﾁ001</v>
      </c>
      <c r="P213" s="27" t="str">
        <f ca="1">IF(OFFSET(マスタ非採用削除!C$4,統合マスタ!$A213,0)="","",OFFSET(マスタ非採用削除!C$4,統合マスタ!$A213,0))</f>
        <v>グリチロン配合錠</v>
      </c>
      <c r="Q213" s="53" t="str">
        <f ca="1">IF(OFFSET(マスタ非採用削除!D$4,統合マスタ!$A213,0)="","",OFFSET(マスタ非採用削除!D$4,統合マスタ!$A213,0))</f>
        <v>ｸﾞﾘﾁﾛﾝ</v>
      </c>
      <c r="R213" s="27">
        <f ca="1">IF(OR(A213="非採用",A213="処置薬",A213="非採用特別"),0,IF(OFFSET(マスタ非採用削除!E$4,統合マスタ!$A213,0)="","",OFFSET(マスタ非採用削除!E$4,統合マスタ!$A213,0)))</f>
        <v>1</v>
      </c>
      <c r="S213" s="53" t="str">
        <f ca="1">IF(OFFSET(マスタ非採用削除!F$4,統合マスタ!$A213,0)="","",OFFSET(マスタ非採用削除!F$4,統合マスタ!$A213,0))</f>
        <v/>
      </c>
      <c r="T213" s="27">
        <f ca="1">IF(OFFSET(マスタ非採用削除!G$4,統合マスタ!$A213,0)="","",OFFSET(マスタ非採用削除!G$4,統合マスタ!$A213,0))</f>
        <v>5.9</v>
      </c>
      <c r="U213" s="53" t="str">
        <f ca="1">IF(OFFSET(マスタ非採用削除!H$4,統合マスタ!$A213,0)="","",OFFSET(マスタ非採用削除!H$4,統合マスタ!$A213,0))</f>
        <v>ｸﾞﾘﾁﾛﾝﾊｲｺﾞｳｼﾞｮｳ</v>
      </c>
      <c r="V213" s="27">
        <f ca="1">IF(OFFSET(マスタ非採用削除!I$4,統合マスタ!$A213,0)="","",OFFSET(マスタ非採用削除!I$4,統合マスタ!$A213,0))</f>
        <v>1</v>
      </c>
      <c r="W213" s="27" t="str">
        <f ca="1">IF(OFFSET(マスタ非採用削除!J$4,統合マスタ!$A213,0)="","",OFFSET(マスタ非採用削除!J$4,統合マスタ!$A213,0))</f>
        <v>錠剤</v>
      </c>
      <c r="X213" s="27">
        <f ca="1">IF(OFFSET(マスタ非採用削除!K$4,統合マスタ!$A213,0)="","",OFFSET(マスタ非採用削除!K$4,統合マスタ!$A213,0))</f>
        <v>0</v>
      </c>
      <c r="Y213" s="53" t="str">
        <f ca="1">IF(OFFSET(マスタ非採用削除!L$4,統合マスタ!$A213,0)="","",OFFSET(マスタ非採用削除!L$4,統合マスタ!$A213,0))</f>
        <v/>
      </c>
      <c r="Z213" s="27">
        <f ca="1">IF(OFFSET(マスタ非採用削除!M$4,統合マスタ!$A213,0)="","",OFFSET(マスタ非採用削除!M$4,統合マスタ!$A213,0))</f>
        <v>25</v>
      </c>
      <c r="AA213" s="27" t="str">
        <f t="shared" si="9"/>
        <v/>
      </c>
      <c r="AB213" s="27" t="str">
        <f ca="1">IF(A213="非採用特別","非採用特別",IF(R213=2,"臨時",
IF(COUNTIF(分類!$H$8:$H$15, 統合マスタ!V213)&gt;0, 分類!$G$7,
IF(COUNTIF(分類!$K$8:$K$15, 統合マスタ!V213)&gt;0, 分類!$J$7,
IF(COUNTIF(分類!$N$8:$N$15, 統合マスタ!V213)&gt;0, 分類!$M$7,
IF(COUNTIF(分類!$Q$8:$Q$15, 統合マスタ!V213)&gt;0, 分類!$P$7,
"無し"))))))</f>
        <v>錠剤</v>
      </c>
      <c r="AC213" s="27">
        <f t="shared" ca="1" si="10"/>
        <v>209</v>
      </c>
      <c r="AD213" s="27" cm="1">
        <f t="array" aca="1" ref="AD213" ca="1">IF(A213="非採用","非採用",OFFSET(
   INDIRECT("'" &amp; AB213 &amp; "'!A4"),
   MATCH(B213, INDIRECT("'" &amp; AB213 &amp; "'!C5:C1000"), 0),
   MATCH("合計", INDIRECT("'" &amp; AB213 &amp; "'!4:4"), 0) - 1
))</f>
        <v>0</v>
      </c>
    </row>
    <row r="214" spans="1:30">
      <c r="A214" s="40">
        <f>元データ!P211</f>
        <v>154</v>
      </c>
      <c r="B214" s="27">
        <f t="shared" si="11"/>
        <v>210</v>
      </c>
      <c r="C214" s="27" t="str">
        <f>DBCS(元データ!A211)</f>
        <v>グリメピリドＯＤ錠１ｍｇ「トーワ」</v>
      </c>
      <c r="D214" s="53" t="str">
        <f>元データ!B211</f>
        <v>東和薬品</v>
      </c>
      <c r="E214" s="27" t="str">
        <f>DBCS(元データ!C211)</f>
        <v>バラ</v>
      </c>
      <c r="F214" s="27" t="str">
        <f>DBCS(元データ!D211)</f>
        <v>３００Ｔ</v>
      </c>
      <c r="G214" s="27" t="str">
        <f>元データ!E211</f>
        <v>東和薬品</v>
      </c>
      <c r="H214" s="27">
        <f>元データ!F211</f>
        <v>10.4</v>
      </c>
      <c r="I214" s="27">
        <f>元データ!G211</f>
        <v>3120</v>
      </c>
      <c r="J214" s="27">
        <f>元データ!H211</f>
        <v>300</v>
      </c>
      <c r="K214" s="27" t="str">
        <f>元データ!I211</f>
        <v>錠</v>
      </c>
      <c r="L214" s="27">
        <f>元データ!J211</f>
        <v>2715</v>
      </c>
      <c r="M214" s="27">
        <f>元データ!K211</f>
        <v>9.0500000000000007</v>
      </c>
      <c r="N214" s="53" t="str">
        <f ca="1">IF(OFFSET(マスタ非採用削除!A$4,統合マスタ!$A214,0)="","",OFFSET(マスタ非採用削除!A$4,統合マスタ!$A214,0))</f>
        <v>ｸﾘﾒ002</v>
      </c>
      <c r="O214" s="53" t="str">
        <f ca="1">IF(OFFSET(マスタ非採用削除!B$4,統合マスタ!$A214,0)="","",OFFSET(マスタ非採用削除!B$4,統合マスタ!$A214,0))</f>
        <v>ｸﾘﾒ002</v>
      </c>
      <c r="P214" s="27" t="str">
        <f ca="1">IF(OFFSET(マスタ非採用削除!C$4,統合マスタ!$A214,0)="","",OFFSET(マスタ非採用削除!C$4,統合マスタ!$A214,0))</f>
        <v>グリメピリドＯＤ錠１ｍｇ「トーワ」</v>
      </c>
      <c r="Q214" s="53" t="str">
        <f ca="1">IF(OFFSET(マスタ非採用削除!D$4,統合マスタ!$A214,0)="","",OFFSET(マスタ非採用削除!D$4,統合マスタ!$A214,0))</f>
        <v/>
      </c>
      <c r="R214" s="27">
        <f ca="1">IF(OR(A214="非採用",A214="処置薬",A214="非採用特別"),0,IF(OFFSET(マスタ非採用削除!E$4,統合マスタ!$A214,0)="","",OFFSET(マスタ非採用削除!E$4,統合マスタ!$A214,0)))</f>
        <v>1</v>
      </c>
      <c r="S214" s="53" t="str">
        <f ca="1">IF(OFFSET(マスタ非採用削除!F$4,統合マスタ!$A214,0)="","",OFFSET(マスタ非採用削除!F$4,統合マスタ!$A214,0))</f>
        <v/>
      </c>
      <c r="T214" s="27">
        <f ca="1">IF(OFFSET(マスタ非採用削除!G$4,統合マスタ!$A214,0)="","",OFFSET(マスタ非採用削除!G$4,統合マスタ!$A214,0))</f>
        <v>10.4</v>
      </c>
      <c r="U214" s="53" t="str">
        <f ca="1">IF(OFFSET(マスタ非採用削除!H$4,統合マスタ!$A214,0)="","",OFFSET(マスタ非採用削除!H$4,統合マスタ!$A214,0))</f>
        <v>ｸﾞﾘﾒﾋﾟﾘﾄﾞODｼﾞﾖｳ1MGﾄ-ﾜ</v>
      </c>
      <c r="V214" s="27">
        <f ca="1">IF(OFFSET(マスタ非採用削除!I$4,統合マスタ!$A214,0)="","",OFFSET(マスタ非採用削除!I$4,統合マスタ!$A214,0))</f>
        <v>1</v>
      </c>
      <c r="W214" s="27" t="str">
        <f ca="1">IF(OFFSET(マスタ非採用削除!J$4,統合マスタ!$A214,0)="","",OFFSET(マスタ非採用削除!J$4,統合マスタ!$A214,0))</f>
        <v>錠剤</v>
      </c>
      <c r="X214" s="27">
        <f ca="1">IF(OFFSET(マスタ非採用削除!K$4,統合マスタ!$A214,0)="","",OFFSET(マスタ非採用削除!K$4,統合マスタ!$A214,0))</f>
        <v>2</v>
      </c>
      <c r="Y214" s="53" t="str">
        <f ca="1">IF(OFFSET(マスタ非採用削除!L$4,統合マスタ!$A214,0)="","",OFFSET(マスタ非採用削除!L$4,統合マスタ!$A214,0))</f>
        <v/>
      </c>
      <c r="Z214" s="27">
        <f ca="1">IF(OFFSET(マスタ非採用削除!M$4,統合マスタ!$A214,0)="","",OFFSET(マスタ非採用削除!M$4,統合マスタ!$A214,0))</f>
        <v>26</v>
      </c>
      <c r="AA214" s="27" t="str">
        <f t="shared" si="9"/>
        <v/>
      </c>
      <c r="AB214" s="27" t="str">
        <f ca="1">IF(A214="非採用特別","非採用特別",IF(R214=2,"臨時",
IF(COUNTIF(分類!$H$8:$H$15, 統合マスタ!V214)&gt;0, 分類!$G$7,
IF(COUNTIF(分類!$K$8:$K$15, 統合マスタ!V214)&gt;0, 分類!$J$7,
IF(COUNTIF(分類!$N$8:$N$15, 統合マスタ!V214)&gt;0, 分類!$M$7,
IF(COUNTIF(分類!$Q$8:$Q$15, 統合マスタ!V214)&gt;0, 分類!$P$7,
"無し"))))))</f>
        <v>錠剤</v>
      </c>
      <c r="AC214" s="27">
        <f t="shared" ca="1" si="10"/>
        <v>200210</v>
      </c>
      <c r="AD214" s="27" cm="1">
        <f t="array" aca="1" ref="AD214" ca="1">IF(A214="非採用","非採用",OFFSET(
   INDIRECT("'" &amp; AB214 &amp; "'!A4"),
   MATCH(B214, INDIRECT("'" &amp; AB214 &amp; "'!C5:C1000"), 0),
   MATCH("合計", INDIRECT("'" &amp; AB214 &amp; "'!4:4"), 0) - 1
))</f>
        <v>0</v>
      </c>
    </row>
    <row r="215" spans="1:30">
      <c r="A215" s="40" t="str">
        <f>元データ!P212</f>
        <v>非採用</v>
      </c>
      <c r="B215" s="27">
        <f t="shared" si="11"/>
        <v>211</v>
      </c>
      <c r="C215" s="27" t="str">
        <f>DBCS(元データ!A212)</f>
        <v>クレナフィン爪外用液１０％３．５６ｇ</v>
      </c>
      <c r="D215" s="53" t="str">
        <f>元データ!B212</f>
        <v>アルフレッサ</v>
      </c>
      <c r="E215" s="27" t="str">
        <f>DBCS(元データ!C212)</f>
        <v/>
      </c>
      <c r="F215" s="27" t="str">
        <f>DBCS(元データ!D212)</f>
        <v>４ｍｌｘ５</v>
      </c>
      <c r="G215" s="27" t="str">
        <f>元データ!E212</f>
        <v>科研製薬</v>
      </c>
      <c r="H215" s="27">
        <f>元データ!F212</f>
        <v>1396.8</v>
      </c>
      <c r="I215" s="27">
        <f>元データ!G212</f>
        <v>24863.040000000001</v>
      </c>
      <c r="J215" s="27">
        <f>元データ!H212</f>
        <v>17.8</v>
      </c>
      <c r="K215" s="27" t="str">
        <f>元データ!I212</f>
        <v>ｇ</v>
      </c>
      <c r="L215" s="27">
        <f>元データ!J212</f>
        <v>21879</v>
      </c>
      <c r="M215" s="27">
        <f>元データ!K212</f>
        <v>1229.1573033707864</v>
      </c>
      <c r="N215" s="53" t="e">
        <f ca="1">IF(OFFSET(マスタ非採用削除!A$4,統合マスタ!$A215,0)="","",OFFSET(マスタ非採用削除!A$4,統合マスタ!$A215,0))</f>
        <v>#VALUE!</v>
      </c>
      <c r="O215" s="53" t="e">
        <f ca="1">IF(OFFSET(マスタ非採用削除!B$4,統合マスタ!$A215,0)="","",OFFSET(マスタ非採用削除!B$4,統合マスタ!$A215,0))</f>
        <v>#VALUE!</v>
      </c>
      <c r="P215" s="27" t="e">
        <f ca="1">IF(OFFSET(マスタ非採用削除!C$4,統合マスタ!$A215,0)="","",OFFSET(マスタ非採用削除!C$4,統合マスタ!$A215,0))</f>
        <v>#VALUE!</v>
      </c>
      <c r="Q215" s="53" t="e">
        <f ca="1">IF(OFFSET(マスタ非採用削除!D$4,統合マスタ!$A215,0)="","",OFFSET(マスタ非採用削除!D$4,統合マスタ!$A215,0))</f>
        <v>#VALUE!</v>
      </c>
      <c r="R215" s="27">
        <f ca="1">IF(OR(A215="非採用",A215="処置薬",A215="非採用特別"),0,IF(OFFSET(マスタ非採用削除!E$4,統合マスタ!$A215,0)="","",OFFSET(マスタ非採用削除!E$4,統合マスタ!$A215,0)))</f>
        <v>0</v>
      </c>
      <c r="S215" s="53" t="e">
        <f ca="1">IF(OFFSET(マスタ非採用削除!F$4,統合マスタ!$A215,0)="","",OFFSET(マスタ非採用削除!F$4,統合マスタ!$A215,0))</f>
        <v>#VALUE!</v>
      </c>
      <c r="T215" s="27" t="e">
        <f ca="1">IF(OFFSET(マスタ非採用削除!G$4,統合マスタ!$A215,0)="","",OFFSET(マスタ非採用削除!G$4,統合マスタ!$A215,0))</f>
        <v>#VALUE!</v>
      </c>
      <c r="U215" s="53" t="e">
        <f ca="1">IF(OFFSET(マスタ非採用削除!H$4,統合マスタ!$A215,0)="","",OFFSET(マスタ非採用削除!H$4,統合マスタ!$A215,0))</f>
        <v>#VALUE!</v>
      </c>
      <c r="V215" s="27" t="e">
        <f ca="1">IF(OFFSET(マスタ非採用削除!I$4,統合マスタ!$A215,0)="","",OFFSET(マスタ非採用削除!I$4,統合マスタ!$A215,0))</f>
        <v>#VALUE!</v>
      </c>
      <c r="W215" s="27" t="e">
        <f ca="1">IF(OFFSET(マスタ非採用削除!J$4,統合マスタ!$A215,0)="","",OFFSET(マスタ非採用削除!J$4,統合マスタ!$A215,0))</f>
        <v>#VALUE!</v>
      </c>
      <c r="X215" s="27" t="e">
        <f ca="1">IF(OFFSET(マスタ非採用削除!K$4,統合マスタ!$A215,0)="","",OFFSET(マスタ非採用削除!K$4,統合マスタ!$A215,0))</f>
        <v>#VALUE!</v>
      </c>
      <c r="Y215" s="53" t="e">
        <f ca="1">IF(OFFSET(マスタ非採用削除!L$4,統合マスタ!$A215,0)="","",OFFSET(マスタ非採用削除!L$4,統合マスタ!$A215,0))</f>
        <v>#VALUE!</v>
      </c>
      <c r="Z215" s="27" t="e">
        <f ca="1">IF(OFFSET(マスタ非採用削除!M$4,統合マスタ!$A215,0)="","",OFFSET(マスタ非採用削除!M$4,統合マスタ!$A215,0))</f>
        <v>#VALUE!</v>
      </c>
      <c r="AA215" s="27" t="str">
        <f t="shared" si="9"/>
        <v>非採用</v>
      </c>
      <c r="AB215" s="27" t="str">
        <f ca="1">IF(A215="非採用特別","非採用特別",IF(R215=2,"臨時",
IF(COUNTIF(分類!$H$8:$H$15, 統合マスタ!V215)&gt;0, 分類!$G$7,
IF(COUNTIF(分類!$K$8:$K$15, 統合マスタ!V215)&gt;0, 分類!$J$7,
IF(COUNTIF(分類!$N$8:$N$15, 統合マスタ!V215)&gt;0, 分類!$M$7,
IF(COUNTIF(分類!$Q$8:$Q$15, 統合マスタ!V215)&gt;0, 分類!$P$7,
"無し"))))))</f>
        <v>無し</v>
      </c>
      <c r="AC215" s="27" t="e">
        <f t="shared" ca="1" si="10"/>
        <v>#VALUE!</v>
      </c>
      <c r="AD215" s="27" t="str" cm="1">
        <f t="array" aca="1" ref="AD215" ca="1">IF(A215="非採用","非採用",OFFSET(
   INDIRECT("'" &amp; AB215 &amp; "'!A4"),
   MATCH(B215, INDIRECT("'" &amp; AB215 &amp; "'!C5:C1000"), 0),
   MATCH("合計", INDIRECT("'" &amp; AB215 &amp; "'!4:4"), 0) - 1
))</f>
        <v>非採用</v>
      </c>
    </row>
    <row r="216" spans="1:30">
      <c r="A216" s="40">
        <f>元データ!P213</f>
        <v>156</v>
      </c>
      <c r="B216" s="27">
        <f t="shared" si="11"/>
        <v>212</v>
      </c>
      <c r="C216" s="27" t="str">
        <f>DBCS(元データ!A213)</f>
        <v>クレメジン細粒分包２ｇ</v>
      </c>
      <c r="D216" s="53" t="str">
        <f>元データ!B213</f>
        <v>アルフレッサ</v>
      </c>
      <c r="E216" s="27" t="str">
        <f>DBCS(元データ!C213)</f>
        <v/>
      </c>
      <c r="F216" s="27" t="str">
        <f>DBCS(元データ!D213)</f>
        <v>２ｇｘ８４包</v>
      </c>
      <c r="G216" s="27" t="str">
        <f>元データ!E213</f>
        <v>田辺三菱</v>
      </c>
      <c r="H216" s="27">
        <f>元データ!F213</f>
        <v>48.3</v>
      </c>
      <c r="I216" s="27">
        <f>元データ!G213</f>
        <v>8114.4</v>
      </c>
      <c r="J216" s="27">
        <f>元データ!H213</f>
        <v>168</v>
      </c>
      <c r="K216" s="27" t="str">
        <f>元データ!I213</f>
        <v>ｇ</v>
      </c>
      <c r="L216" s="27">
        <f>元データ!J213</f>
        <v>7229</v>
      </c>
      <c r="M216" s="27">
        <f>元データ!K213</f>
        <v>43.029761904761905</v>
      </c>
      <c r="N216" s="53" t="str">
        <f ca="1">IF(OFFSET(マスタ非採用削除!A$4,統合マスタ!$A216,0)="","",OFFSET(マスタ非採用削除!A$4,統合マスタ!$A216,0))</f>
        <v>ｸﾚﾒ001</v>
      </c>
      <c r="O216" s="53" t="str">
        <f ca="1">IF(OFFSET(マスタ非採用削除!B$4,統合マスタ!$A216,0)="","",OFFSET(マスタ非採用削除!B$4,統合マスタ!$A216,0))</f>
        <v>ｸﾚﾒ001</v>
      </c>
      <c r="P216" s="27" t="str">
        <f ca="1">IF(OFFSET(マスタ非採用削除!C$4,統合マスタ!$A216,0)="","",OFFSET(マスタ非採用削除!C$4,統合マスタ!$A216,0))</f>
        <v>クレメジン細粒分包２ｇ</v>
      </c>
      <c r="Q216" s="53" t="str">
        <f ca="1">IF(OFFSET(マスタ非採用削除!D$4,統合マスタ!$A216,0)="","",OFFSET(マスタ非採用削除!D$4,統合マスタ!$A216,0))</f>
        <v>ｸﾚﾒ</v>
      </c>
      <c r="R216" s="27">
        <f ca="1">IF(OR(A216="非採用",A216="処置薬",A216="非採用特別"),0,IF(OFFSET(マスタ非採用削除!E$4,統合マスタ!$A216,0)="","",OFFSET(マスタ非採用削除!E$4,統合マスタ!$A216,0)))</f>
        <v>1</v>
      </c>
      <c r="S216" s="53" t="str">
        <f ca="1">IF(OFFSET(マスタ非採用削除!F$4,統合マスタ!$A216,0)="","",OFFSET(マスタ非採用削除!F$4,統合マスタ!$A216,0))</f>
        <v/>
      </c>
      <c r="T216" s="27">
        <f ca="1">IF(OFFSET(マスタ非採用削除!G$4,統合マスタ!$A216,0)="","",OFFSET(マスタ非採用削除!G$4,統合マスタ!$A216,0))</f>
        <v>48.3</v>
      </c>
      <c r="U216" s="53" t="str">
        <f ca="1">IF(OFFSET(マスタ非採用削除!H$4,統合マスタ!$A216,0)="","",OFFSET(マスタ非採用削除!H$4,統合マスタ!$A216,0))</f>
        <v>ｸﾚﾒｼﾞﾝｻｲﾘｭｳﾌﾞﾝﾎﾟｳ2g</v>
      </c>
      <c r="V216" s="27">
        <f ca="1">IF(OFFSET(マスタ非採用削除!I$4,統合マスタ!$A216,0)="","",OFFSET(マスタ非採用削除!I$4,統合マスタ!$A216,0))</f>
        <v>3</v>
      </c>
      <c r="W216" s="27" t="str">
        <f ca="1">IF(OFFSET(マスタ非採用削除!J$4,統合マスタ!$A216,0)="","",OFFSET(マスタ非採用削除!J$4,統合マスタ!$A216,0))</f>
        <v>散</v>
      </c>
      <c r="X216" s="27">
        <f ca="1">IF(OFFSET(マスタ非採用削除!K$4,統合マスタ!$A216,0)="","",OFFSET(マスタ非採用削除!K$4,統合マスタ!$A216,0))</f>
        <v>0</v>
      </c>
      <c r="Y216" s="53" t="str">
        <f ca="1">IF(OFFSET(マスタ非採用削除!L$4,統合マスタ!$A216,0)="","",OFFSET(マスタ非採用削除!L$4,統合マスタ!$A216,0))</f>
        <v/>
      </c>
      <c r="Z216" s="27">
        <f ca="1">IF(OFFSET(マスタ非採用削除!M$4,統合マスタ!$A216,0)="","",OFFSET(マスタ非採用削除!M$4,統合マスタ!$A216,0))</f>
        <v>3</v>
      </c>
      <c r="AA216" s="27" t="str">
        <f t="shared" si="9"/>
        <v/>
      </c>
      <c r="AB216" s="27" t="str">
        <f ca="1">IF(A216="非採用特別","非採用特別",IF(R216=2,"臨時",
IF(COUNTIF(分類!$H$8:$H$15, 統合マスタ!V216)&gt;0, 分類!$G$7,
IF(COUNTIF(分類!$K$8:$K$15, 統合マスタ!V216)&gt;0, 分類!$J$7,
IF(COUNTIF(分類!$N$8:$N$15, 統合マスタ!V216)&gt;0, 分類!$M$7,
IF(COUNTIF(分類!$Q$8:$Q$15, 統合マスタ!V216)&gt;0, 分類!$P$7,
"無し"))))))</f>
        <v>散剤</v>
      </c>
      <c r="AC216" s="27">
        <f t="shared" ca="1" si="10"/>
        <v>212</v>
      </c>
      <c r="AD216" s="27" cm="1">
        <f t="array" aca="1" ref="AD216" ca="1">IF(A216="非採用","非採用",OFFSET(
   INDIRECT("'" &amp; AB216 &amp; "'!A4"),
   MATCH(B216, INDIRECT("'" &amp; AB216 &amp; "'!C5:C1000"), 0),
   MATCH("合計", INDIRECT("'" &amp; AB216 &amp; "'!4:4"), 0) - 1
))</f>
        <v>0</v>
      </c>
    </row>
    <row r="217" spans="1:30">
      <c r="A217" s="40">
        <f>元データ!P214</f>
        <v>157</v>
      </c>
      <c r="B217" s="27">
        <f t="shared" si="11"/>
        <v>213</v>
      </c>
      <c r="C217" s="27" t="str">
        <f>DBCS(元データ!A214)</f>
        <v>クロピドグレル錠２５ｍｇ「ＪＧ」</v>
      </c>
      <c r="D217" s="53" t="str">
        <f>元データ!B214</f>
        <v>メディセオ</v>
      </c>
      <c r="E217" s="27" t="str">
        <f>DBCS(元データ!C214)</f>
        <v>ＰＴＰ</v>
      </c>
      <c r="F217" s="27" t="str">
        <f>DBCS(元データ!D214)</f>
        <v>１００Ｔ</v>
      </c>
      <c r="G217" s="27" t="str">
        <f>元データ!E214</f>
        <v>日本ジェネリック</v>
      </c>
      <c r="H217" s="27">
        <f>元データ!F214</f>
        <v>12.7</v>
      </c>
      <c r="I217" s="27">
        <f>元データ!G214</f>
        <v>1270</v>
      </c>
      <c r="J217" s="27">
        <f>元データ!H214</f>
        <v>100</v>
      </c>
      <c r="K217" s="27" t="str">
        <f>元データ!I214</f>
        <v>錠</v>
      </c>
      <c r="L217" s="27">
        <f>元データ!J214</f>
        <v>910</v>
      </c>
      <c r="M217" s="27">
        <f>元データ!K214</f>
        <v>9.1</v>
      </c>
      <c r="N217" s="53" t="str">
        <f ca="1">IF(OFFSET(マスタ非採用削除!A$4,統合マスタ!$A217,0)="","",OFFSET(マスタ非採用削除!A$4,統合マスタ!$A217,0))</f>
        <v>ｸﾛﾋ003</v>
      </c>
      <c r="O217" s="53" t="str">
        <f ca="1">IF(OFFSET(マスタ非採用削除!B$4,統合マスタ!$A217,0)="","",OFFSET(マスタ非採用削除!B$4,統合マスタ!$A217,0))</f>
        <v>ｸﾛﾋ003</v>
      </c>
      <c r="P217" s="27" t="str">
        <f ca="1">IF(OFFSET(マスタ非採用削除!C$4,統合マスタ!$A217,0)="","",OFFSET(マスタ非採用削除!C$4,統合マスタ!$A217,0))</f>
        <v>クロピドグレル錠２５ｍｇ「ＪＧ」</v>
      </c>
      <c r="Q217" s="53" t="str">
        <f ca="1">IF(OFFSET(マスタ非採用削除!D$4,統合マスタ!$A217,0)="","",OFFSET(マスタ非採用削除!D$4,統合マスタ!$A217,0))</f>
        <v/>
      </c>
      <c r="R217" s="27">
        <f ca="1">IF(OR(A217="非採用",A217="処置薬",A217="非採用特別"),0,IF(OFFSET(マスタ非採用削除!E$4,統合マスタ!$A217,0)="","",OFFSET(マスタ非採用削除!E$4,統合マスタ!$A217,0)))</f>
        <v>2</v>
      </c>
      <c r="S217" s="53" t="str">
        <f ca="1">IF(OFFSET(マスタ非採用削除!F$4,統合マスタ!$A217,0)="","",OFFSET(マスタ非採用削除!F$4,統合マスタ!$A217,0))</f>
        <v/>
      </c>
      <c r="T217" s="27">
        <f ca="1">IF(OFFSET(マスタ非採用削除!G$4,統合マスタ!$A217,0)="","",OFFSET(マスタ非採用削除!G$4,統合マスタ!$A217,0))</f>
        <v>12.7</v>
      </c>
      <c r="U217" s="53" t="str">
        <f ca="1">IF(OFFSET(マスタ非採用削除!H$4,統合マスタ!$A217,0)="","",OFFSET(マスタ非採用削除!H$4,統合マスタ!$A217,0))</f>
        <v>ｸﾛﾋﾟﾄﾞｸﾞﾚﾙｼﾞﾖｳ25MGJG</v>
      </c>
      <c r="V217" s="27">
        <f ca="1">IF(OFFSET(マスタ非採用削除!I$4,統合マスタ!$A217,0)="","",OFFSET(マスタ非採用削除!I$4,統合マスタ!$A217,0))</f>
        <v>1</v>
      </c>
      <c r="W217" s="27" t="str">
        <f ca="1">IF(OFFSET(マスタ非採用削除!J$4,統合マスタ!$A217,0)="","",OFFSET(マスタ非採用削除!J$4,統合マスタ!$A217,0))</f>
        <v>錠剤</v>
      </c>
      <c r="X217" s="27">
        <f ca="1">IF(OFFSET(マスタ非採用削除!K$4,統合マスタ!$A217,0)="","",OFFSET(マスタ非採用削除!K$4,統合マスタ!$A217,0))</f>
        <v>0</v>
      </c>
      <c r="Y217" s="53" t="str">
        <f ca="1">IF(OFFSET(マスタ非採用削除!L$4,統合マスタ!$A217,0)="","",OFFSET(マスタ非採用削除!L$4,統合マスタ!$A217,0))</f>
        <v/>
      </c>
      <c r="Z217" s="27">
        <f ca="1">IF(OFFSET(マスタ非採用削除!M$4,統合マスタ!$A217,0)="","",OFFSET(マスタ非採用削除!M$4,統合マスタ!$A217,0))</f>
        <v>3</v>
      </c>
      <c r="AA217" s="27" t="str">
        <f t="shared" si="9"/>
        <v/>
      </c>
      <c r="AB217" s="27" t="str">
        <f ca="1">IF(A217="非採用特別","非採用特別",IF(R217=2,"臨時",
IF(COUNTIF(分類!$H$8:$H$15, 統合マスタ!V217)&gt;0, 分類!$G$7,
IF(COUNTIF(分類!$K$8:$K$15, 統合マスタ!V217)&gt;0, 分類!$J$7,
IF(COUNTIF(分類!$N$8:$N$15, 統合マスタ!V217)&gt;0, 分類!$M$7,
IF(COUNTIF(分類!$Q$8:$Q$15, 統合マスタ!V217)&gt;0, 分類!$P$7,
"無し"))))))</f>
        <v>臨時</v>
      </c>
      <c r="AC217" s="27">
        <f t="shared" ca="1" si="10"/>
        <v>213</v>
      </c>
      <c r="AD217" s="27" cm="1">
        <f t="array" aca="1" ref="AD217" ca="1">IF(A217="非採用","非採用",OFFSET(
   INDIRECT("'" &amp; AB217 &amp; "'!A4"),
   MATCH(B217, INDIRECT("'" &amp; AB217 &amp; "'!C5:C1000"), 0),
   MATCH("合計", INDIRECT("'" &amp; AB217 &amp; "'!4:4"), 0) - 1
))</f>
        <v>0</v>
      </c>
    </row>
    <row r="218" spans="1:30">
      <c r="A218" s="40">
        <f>元データ!P215</f>
        <v>158</v>
      </c>
      <c r="B218" s="27">
        <f t="shared" si="11"/>
        <v>214</v>
      </c>
      <c r="C218" s="27" t="str">
        <f>DBCS(元データ!A215)</f>
        <v>クロピドグレル錠７５ｍｇ「ＪＧ」</v>
      </c>
      <c r="D218" s="53" t="str">
        <f>元データ!B215</f>
        <v>メディセオ</v>
      </c>
      <c r="E218" s="27" t="str">
        <f>DBCS(元データ!C215)</f>
        <v>ＰＴＰ</v>
      </c>
      <c r="F218" s="27" t="str">
        <f>DBCS(元データ!D215)</f>
        <v>１００Ｔ</v>
      </c>
      <c r="G218" s="27" t="str">
        <f>元データ!E215</f>
        <v>日本ジェネリック</v>
      </c>
      <c r="H218" s="27">
        <f>元データ!F215</f>
        <v>31.9</v>
      </c>
      <c r="I218" s="27">
        <f>元データ!G215</f>
        <v>3190</v>
      </c>
      <c r="J218" s="27">
        <f>元データ!H215</f>
        <v>100</v>
      </c>
      <c r="K218" s="27" t="str">
        <f>元データ!I215</f>
        <v>錠</v>
      </c>
      <c r="L218" s="27">
        <f>元データ!J215</f>
        <v>2280</v>
      </c>
      <c r="M218" s="27">
        <f>元データ!K215</f>
        <v>22.8</v>
      </c>
      <c r="N218" s="53" t="str">
        <f ca="1">IF(OFFSET(マスタ非採用削除!A$4,統合マスタ!$A218,0)="","",OFFSET(マスタ非採用削除!A$4,統合マスタ!$A218,0))</f>
        <v>ｸﾛﾋ004</v>
      </c>
      <c r="O218" s="53" t="str">
        <f ca="1">IF(OFFSET(マスタ非採用削除!B$4,統合マスタ!$A218,0)="","",OFFSET(マスタ非採用削除!B$4,統合マスタ!$A218,0))</f>
        <v>ｸﾛﾋ004</v>
      </c>
      <c r="P218" s="27" t="str">
        <f ca="1">IF(OFFSET(マスタ非採用削除!C$4,統合マスタ!$A218,0)="","",OFFSET(マスタ非採用削除!C$4,統合マスタ!$A218,0))</f>
        <v>クロピドグレル錠７５ｍｇ「ＪＧ」</v>
      </c>
      <c r="Q218" s="53" t="str">
        <f ca="1">IF(OFFSET(マスタ非採用削除!D$4,統合マスタ!$A218,0)="","",OFFSET(マスタ非採用削除!D$4,統合マスタ!$A218,0))</f>
        <v/>
      </c>
      <c r="R218" s="27">
        <f ca="1">IF(OR(A218="非採用",A218="処置薬",A218="非採用特別"),0,IF(OFFSET(マスタ非採用削除!E$4,統合マスタ!$A218,0)="","",OFFSET(マスタ非採用削除!E$4,統合マスタ!$A218,0)))</f>
        <v>1</v>
      </c>
      <c r="S218" s="53" t="str">
        <f ca="1">IF(OFFSET(マスタ非採用削除!F$4,統合マスタ!$A218,0)="","",OFFSET(マスタ非採用削除!F$4,統合マスタ!$A218,0))</f>
        <v/>
      </c>
      <c r="T218" s="27">
        <f ca="1">IF(OFFSET(マスタ非採用削除!G$4,統合マスタ!$A218,0)="","",OFFSET(マスタ非採用削除!G$4,統合マスタ!$A218,0))</f>
        <v>31.9</v>
      </c>
      <c r="U218" s="53" t="str">
        <f ca="1">IF(OFFSET(マスタ非採用削除!H$4,統合マスタ!$A218,0)="","",OFFSET(マスタ非採用削除!H$4,統合マスタ!$A218,0))</f>
        <v>ｸﾛﾋﾟﾄﾞｸﾞﾚﾙｼﾞﾖｳ75MGJG</v>
      </c>
      <c r="V218" s="27">
        <f ca="1">IF(OFFSET(マスタ非採用削除!I$4,統合マスタ!$A218,0)="","",OFFSET(マスタ非採用削除!I$4,統合マスタ!$A218,0))</f>
        <v>1</v>
      </c>
      <c r="W218" s="27" t="str">
        <f ca="1">IF(OFFSET(マスタ非採用削除!J$4,統合マスタ!$A218,0)="","",OFFSET(マスタ非採用削除!J$4,統合マスタ!$A218,0))</f>
        <v>錠剤</v>
      </c>
      <c r="X218" s="27">
        <f ca="1">IF(OFFSET(マスタ非採用削除!K$4,統合マスタ!$A218,0)="","",OFFSET(マスタ非採用削除!K$4,統合マスタ!$A218,0))</f>
        <v>0</v>
      </c>
      <c r="Y218" s="53" t="str">
        <f ca="1">IF(OFFSET(マスタ非採用削除!L$4,統合マスタ!$A218,0)="","",OFFSET(マスタ非採用削除!L$4,統合マスタ!$A218,0))</f>
        <v/>
      </c>
      <c r="Z218" s="27">
        <f ca="1">IF(OFFSET(マスタ非採用削除!M$4,統合マスタ!$A218,0)="","",OFFSET(マスタ非採用削除!M$4,統合マスタ!$A218,0))</f>
        <v>25</v>
      </c>
      <c r="AA218" s="27" t="str">
        <f t="shared" si="9"/>
        <v/>
      </c>
      <c r="AB218" s="27" t="str">
        <f ca="1">IF(A218="非採用特別","非採用特別",IF(R218=2,"臨時",
IF(COUNTIF(分類!$H$8:$H$15, 統合マスタ!V218)&gt;0, 分類!$G$7,
IF(COUNTIF(分類!$K$8:$K$15, 統合マスタ!V218)&gt;0, 分類!$J$7,
IF(COUNTIF(分類!$N$8:$N$15, 統合マスタ!V218)&gt;0, 分類!$M$7,
IF(COUNTIF(分類!$Q$8:$Q$15, 統合マスタ!V218)&gt;0, 分類!$P$7,
"無し"))))))</f>
        <v>錠剤</v>
      </c>
      <c r="AC218" s="27">
        <f t="shared" ca="1" si="10"/>
        <v>214</v>
      </c>
      <c r="AD218" s="27" cm="1">
        <f t="array" aca="1" ref="AD218" ca="1">IF(A218="非採用","非採用",OFFSET(
   INDIRECT("'" &amp; AB218 &amp; "'!A4"),
   MATCH(B218, INDIRECT("'" &amp; AB218 &amp; "'!C5:C1000"), 0),
   MATCH("合計", INDIRECT("'" &amp; AB218 &amp; "'!4:4"), 0) - 1
))</f>
        <v>0</v>
      </c>
    </row>
    <row r="219" spans="1:30">
      <c r="A219" s="40">
        <f>元データ!P216</f>
        <v>158</v>
      </c>
      <c r="B219" s="27">
        <f t="shared" si="11"/>
        <v>215</v>
      </c>
      <c r="C219" s="27" t="str">
        <f>DBCS(元データ!A216)</f>
        <v>クロピドグレル錠７５ｍｇ「ＪＧ」</v>
      </c>
      <c r="D219" s="53" t="str">
        <f>元データ!B216</f>
        <v>メディセオ</v>
      </c>
      <c r="E219" s="27" t="str">
        <f>DBCS(元データ!C216)</f>
        <v>バラ</v>
      </c>
      <c r="F219" s="27" t="str">
        <f>DBCS(元データ!D216)</f>
        <v>５００Ｔ</v>
      </c>
      <c r="G219" s="27" t="str">
        <f>元データ!E216</f>
        <v>日本ジェネリック</v>
      </c>
      <c r="H219" s="27">
        <f>元データ!F216</f>
        <v>31.9</v>
      </c>
      <c r="I219" s="27">
        <f>元データ!G216</f>
        <v>15950</v>
      </c>
      <c r="J219" s="27">
        <f>元データ!H216</f>
        <v>500</v>
      </c>
      <c r="K219" s="27" t="str">
        <f>元データ!I216</f>
        <v>錠</v>
      </c>
      <c r="L219" s="27">
        <f>元データ!J216</f>
        <v>11400</v>
      </c>
      <c r="M219" s="27">
        <f>元データ!K216</f>
        <v>22.8</v>
      </c>
      <c r="N219" s="53" t="str">
        <f ca="1">IF(OFFSET(マスタ非採用削除!A$4,統合マスタ!$A219,0)="","",OFFSET(マスタ非採用削除!A$4,統合マスタ!$A219,0))</f>
        <v>ｸﾛﾋ004</v>
      </c>
      <c r="O219" s="53" t="str">
        <f ca="1">IF(OFFSET(マスタ非採用削除!B$4,統合マスタ!$A219,0)="","",OFFSET(マスタ非採用削除!B$4,統合マスタ!$A219,0))</f>
        <v>ｸﾛﾋ004</v>
      </c>
      <c r="P219" s="27" t="str">
        <f ca="1">IF(OFFSET(マスタ非採用削除!C$4,統合マスタ!$A219,0)="","",OFFSET(マスタ非採用削除!C$4,統合マスタ!$A219,0))</f>
        <v>クロピドグレル錠７５ｍｇ「ＪＧ」</v>
      </c>
      <c r="Q219" s="53" t="str">
        <f ca="1">IF(OFFSET(マスタ非採用削除!D$4,統合マスタ!$A219,0)="","",OFFSET(マスタ非採用削除!D$4,統合マスタ!$A219,0))</f>
        <v/>
      </c>
      <c r="R219" s="27">
        <f ca="1">IF(OR(A219="非採用",A219="処置薬",A219="非採用特別"),0,IF(OFFSET(マスタ非採用削除!E$4,統合マスタ!$A219,0)="","",OFFSET(マスタ非採用削除!E$4,統合マスタ!$A219,0)))</f>
        <v>1</v>
      </c>
      <c r="S219" s="53" t="str">
        <f ca="1">IF(OFFSET(マスタ非採用削除!F$4,統合マスタ!$A219,0)="","",OFFSET(マスタ非採用削除!F$4,統合マスタ!$A219,0))</f>
        <v/>
      </c>
      <c r="T219" s="27">
        <f ca="1">IF(OFFSET(マスタ非採用削除!G$4,統合マスタ!$A219,0)="","",OFFSET(マスタ非採用削除!G$4,統合マスタ!$A219,0))</f>
        <v>31.9</v>
      </c>
      <c r="U219" s="53" t="str">
        <f ca="1">IF(OFFSET(マスタ非採用削除!H$4,統合マスタ!$A219,0)="","",OFFSET(マスタ非採用削除!H$4,統合マスタ!$A219,0))</f>
        <v>ｸﾛﾋﾟﾄﾞｸﾞﾚﾙｼﾞﾖｳ75MGJG</v>
      </c>
      <c r="V219" s="27">
        <f ca="1">IF(OFFSET(マスタ非採用削除!I$4,統合マスタ!$A219,0)="","",OFFSET(マスタ非採用削除!I$4,統合マスタ!$A219,0))</f>
        <v>1</v>
      </c>
      <c r="W219" s="27" t="str">
        <f ca="1">IF(OFFSET(マスタ非採用削除!J$4,統合マスタ!$A219,0)="","",OFFSET(マスタ非採用削除!J$4,統合マスタ!$A219,0))</f>
        <v>錠剤</v>
      </c>
      <c r="X219" s="27">
        <f ca="1">IF(OFFSET(マスタ非採用削除!K$4,統合マスタ!$A219,0)="","",OFFSET(マスタ非採用削除!K$4,統合マスタ!$A219,0))</f>
        <v>0</v>
      </c>
      <c r="Y219" s="53" t="str">
        <f ca="1">IF(OFFSET(マスタ非採用削除!L$4,統合マスタ!$A219,0)="","",OFFSET(マスタ非採用削除!L$4,統合マスタ!$A219,0))</f>
        <v/>
      </c>
      <c r="Z219" s="27">
        <f ca="1">IF(OFFSET(マスタ非採用削除!M$4,統合マスタ!$A219,0)="","",OFFSET(マスタ非採用削除!M$4,統合マスタ!$A219,0))</f>
        <v>25</v>
      </c>
      <c r="AA219" s="27" t="str">
        <f t="shared" si="9"/>
        <v/>
      </c>
      <c r="AB219" s="27" t="str">
        <f ca="1">IF(A219="非採用特別","非採用特別",IF(R219=2,"臨時",
IF(COUNTIF(分類!$H$8:$H$15, 統合マスタ!V219)&gt;0, 分類!$G$7,
IF(COUNTIF(分類!$K$8:$K$15, 統合マスタ!V219)&gt;0, 分類!$J$7,
IF(COUNTIF(分類!$N$8:$N$15, 統合マスタ!V219)&gt;0, 分類!$M$7,
IF(COUNTIF(分類!$Q$8:$Q$15, 統合マスタ!V219)&gt;0, 分類!$P$7,
"無し"))))))</f>
        <v>錠剤</v>
      </c>
      <c r="AC219" s="27">
        <f t="shared" ca="1" si="10"/>
        <v>215</v>
      </c>
      <c r="AD219" s="27" cm="1">
        <f t="array" aca="1" ref="AD219" ca="1">IF(A219="非採用","非採用",OFFSET(
   INDIRECT("'" &amp; AB219 &amp; "'!A4"),
   MATCH(B219, INDIRECT("'" &amp; AB219 &amp; "'!C5:C1000"), 0),
   MATCH("合計", INDIRECT("'" &amp; AB219 &amp; "'!4:4"), 0) - 1
))</f>
        <v>0</v>
      </c>
    </row>
    <row r="220" spans="1:30">
      <c r="A220" s="40">
        <f>元データ!P217</f>
        <v>159</v>
      </c>
      <c r="B220" s="27">
        <f t="shared" si="11"/>
        <v>216</v>
      </c>
      <c r="C220" s="27" t="str">
        <f>DBCS(元データ!A217)</f>
        <v>クロフェクトン錠２５ｍｇ</v>
      </c>
      <c r="D220" s="53" t="str">
        <f>元データ!B217</f>
        <v>アルフレッサ</v>
      </c>
      <c r="E220" s="27" t="str">
        <f>DBCS(元データ!C217)</f>
        <v>ＰＴＰ</v>
      </c>
      <c r="F220" s="27" t="str">
        <f>DBCS(元データ!D217)</f>
        <v>１００Ｔ</v>
      </c>
      <c r="G220" s="27" t="str">
        <f>元データ!E217</f>
        <v>田辺三菱</v>
      </c>
      <c r="H220" s="27">
        <f>元データ!F217</f>
        <v>16.100000000000001</v>
      </c>
      <c r="I220" s="27">
        <f>元データ!G217</f>
        <v>1610</v>
      </c>
      <c r="J220" s="27">
        <f>元データ!H217</f>
        <v>99.999999999999986</v>
      </c>
      <c r="K220" s="27" t="str">
        <f>元データ!I217</f>
        <v>錠</v>
      </c>
      <c r="L220" s="27">
        <f>元データ!J217</f>
        <v>1434</v>
      </c>
      <c r="M220" s="27">
        <f>元データ!K217</f>
        <v>14.340000000000002</v>
      </c>
      <c r="N220" s="53" t="str">
        <f ca="1">IF(OFFSET(マスタ非採用削除!A$4,統合マスタ!$A220,0)="","",OFFSET(マスタ非採用削除!A$4,統合マスタ!$A220,0))</f>
        <v>ｸﾛﾌ001</v>
      </c>
      <c r="O220" s="53" t="str">
        <f ca="1">IF(OFFSET(マスタ非採用削除!B$4,統合マスタ!$A220,0)="","",OFFSET(マスタ非採用削除!B$4,統合マスタ!$A220,0))</f>
        <v>ｸﾛﾌ001</v>
      </c>
      <c r="P220" s="27" t="str">
        <f ca="1">IF(OFFSET(マスタ非採用削除!C$4,統合マスタ!$A220,0)="","",OFFSET(マスタ非採用削除!C$4,統合マスタ!$A220,0))</f>
        <v>クロフェクトン錠２５ｍｇ</v>
      </c>
      <c r="Q220" s="53" t="str">
        <f ca="1">IF(OFFSET(マスタ非採用削除!D$4,統合マスタ!$A220,0)="","",OFFSET(マスタ非採用削除!D$4,統合マスタ!$A220,0))</f>
        <v>ｸﾛﾌｪｸ2</v>
      </c>
      <c r="R220" s="27">
        <f ca="1">IF(OR(A220="非採用",A220="処置薬",A220="非採用特別"),0,IF(OFFSET(マスタ非採用削除!E$4,統合マスタ!$A220,0)="","",OFFSET(マスタ非採用削除!E$4,統合マスタ!$A220,0)))</f>
        <v>2</v>
      </c>
      <c r="S220" s="53" t="str">
        <f ca="1">IF(OFFSET(マスタ非採用削除!F$4,統合マスタ!$A220,0)="","",OFFSET(マスタ非採用削除!F$4,統合マスタ!$A220,0))</f>
        <v/>
      </c>
      <c r="T220" s="27">
        <f ca="1">IF(OFFSET(マスタ非採用削除!G$4,統合マスタ!$A220,0)="","",OFFSET(マスタ非採用削除!G$4,統合マスタ!$A220,0))</f>
        <v>16.100000000000001</v>
      </c>
      <c r="U220" s="53" t="str">
        <f ca="1">IF(OFFSET(マスタ非採用削除!H$4,統合マスタ!$A220,0)="","",OFFSET(マスタ非採用削除!H$4,統合マスタ!$A220,0))</f>
        <v>ｸﾛﾌｪｸﾄﾝｼﾞｮｳ25mg</v>
      </c>
      <c r="V220" s="27">
        <f ca="1">IF(OFFSET(マスタ非採用削除!I$4,統合マスタ!$A220,0)="","",OFFSET(マスタ非採用削除!I$4,統合マスタ!$A220,0))</f>
        <v>1</v>
      </c>
      <c r="W220" s="27" t="str">
        <f ca="1">IF(OFFSET(マスタ非採用削除!J$4,統合マスタ!$A220,0)="","",OFFSET(マスタ非採用削除!J$4,統合マスタ!$A220,0))</f>
        <v>錠剤</v>
      </c>
      <c r="X220" s="27">
        <f ca="1">IF(OFFSET(マスタ非採用削除!K$4,統合マスタ!$A220,0)="","",OFFSET(マスタ非採用削除!K$4,統合マスタ!$A220,0))</f>
        <v>0</v>
      </c>
      <c r="Y220" s="53" t="str">
        <f ca="1">IF(OFFSET(マスタ非採用削除!L$4,統合マスタ!$A220,0)="","",OFFSET(マスタ非採用削除!L$4,統合マスタ!$A220,0))</f>
        <v/>
      </c>
      <c r="Z220" s="27">
        <f ca="1">IF(OFFSET(マスタ非採用削除!M$4,統合マスタ!$A220,0)="","",OFFSET(マスタ非採用削除!M$4,統合マスタ!$A220,0))</f>
        <v>3</v>
      </c>
      <c r="AA220" s="27" t="str">
        <f t="shared" si="9"/>
        <v/>
      </c>
      <c r="AB220" s="27" t="str">
        <f ca="1">IF(A220="非採用特別","非採用特別",IF(R220=2,"臨時",
IF(COUNTIF(分類!$H$8:$H$15, 統合マスタ!V220)&gt;0, 分類!$G$7,
IF(COUNTIF(分類!$K$8:$K$15, 統合マスタ!V220)&gt;0, 分類!$J$7,
IF(COUNTIF(分類!$N$8:$N$15, 統合マスタ!V220)&gt;0, 分類!$M$7,
IF(COUNTIF(分類!$Q$8:$Q$15, 統合マスタ!V220)&gt;0, 分類!$P$7,
"無し"))))))</f>
        <v>臨時</v>
      </c>
      <c r="AC220" s="27">
        <f t="shared" ca="1" si="10"/>
        <v>216</v>
      </c>
      <c r="AD220" s="27" cm="1">
        <f t="array" aca="1" ref="AD220" ca="1">IF(A220="非採用","非採用",OFFSET(
   INDIRECT("'" &amp; AB220 &amp; "'!A4"),
   MATCH(B220, INDIRECT("'" &amp; AB220 &amp; "'!C5:C1000"), 0),
   MATCH("合計", INDIRECT("'" &amp; AB220 &amp; "'!4:4"), 0) - 1
))</f>
        <v>0</v>
      </c>
    </row>
    <row r="221" spans="1:30">
      <c r="A221" s="40">
        <f>元データ!P218</f>
        <v>160</v>
      </c>
      <c r="B221" s="27">
        <f t="shared" si="11"/>
        <v>217</v>
      </c>
      <c r="C221" s="27" t="str">
        <f>DBCS(元データ!A218)</f>
        <v>クロベタゾールプロピオン酸エステル軟膏０．０５％「イワキ」</v>
      </c>
      <c r="D221" s="53" t="str">
        <f>元データ!B218</f>
        <v>アルフレッサ</v>
      </c>
      <c r="E221" s="27" t="str">
        <f>DBCS(元データ!C218)</f>
        <v/>
      </c>
      <c r="F221" s="27" t="str">
        <f>DBCS(元データ!D218)</f>
        <v>５ｇｘ１０</v>
      </c>
      <c r="G221" s="27" t="str">
        <f>元データ!E218</f>
        <v>岩城製薬</v>
      </c>
      <c r="H221" s="27">
        <f>元データ!F218</f>
        <v>11.7</v>
      </c>
      <c r="I221" s="27">
        <f>元データ!G218</f>
        <v>585</v>
      </c>
      <c r="J221" s="27">
        <f>元データ!H218</f>
        <v>50</v>
      </c>
      <c r="K221" s="27" t="str">
        <f>元データ!I218</f>
        <v>ｇ</v>
      </c>
      <c r="L221" s="27">
        <f>元データ!J218</f>
        <v>521</v>
      </c>
      <c r="M221" s="27">
        <f>元データ!K218</f>
        <v>10.42</v>
      </c>
      <c r="N221" s="53" t="str">
        <f ca="1">IF(OFFSET(マスタ非採用削除!A$4,統合マスタ!$A221,0)="","",OFFSET(マスタ非採用削除!A$4,統合マスタ!$A221,0))</f>
        <v>ｸﾛﾍ001</v>
      </c>
      <c r="O221" s="53" t="str">
        <f ca="1">IF(OFFSET(マスタ非採用削除!B$4,統合マスタ!$A221,0)="","",OFFSET(マスタ非採用削除!B$4,統合マスタ!$A221,0))</f>
        <v>ｸﾛﾍ001</v>
      </c>
      <c r="P221" s="27" t="str">
        <f ca="1">IF(OFFSET(マスタ非採用削除!C$4,統合マスタ!$A221,0)="","",OFFSET(マスタ非採用削除!C$4,統合マスタ!$A221,0))</f>
        <v>クロベタゾールプロピオン酸エステル軟膏０．０５％「イワキ」</v>
      </c>
      <c r="Q221" s="53" t="str">
        <f ca="1">IF(OFFSET(マスタ非採用削除!D$4,統合マスタ!$A221,0)="","",OFFSET(マスタ非採用削除!D$4,統合マスタ!$A221,0))</f>
        <v/>
      </c>
      <c r="R221" s="27">
        <f ca="1">IF(OR(A221="非採用",A221="処置薬",A221="非採用特別"),0,IF(OFFSET(マスタ非採用削除!E$4,統合マスタ!$A221,0)="","",OFFSET(マスタ非採用削除!E$4,統合マスタ!$A221,0)))</f>
        <v>1</v>
      </c>
      <c r="S221" s="53" t="str">
        <f ca="1">IF(OFFSET(マスタ非採用削除!F$4,統合マスタ!$A221,0)="","",OFFSET(マスタ非採用削除!F$4,統合マスタ!$A221,0))</f>
        <v/>
      </c>
      <c r="T221" s="27">
        <f ca="1">IF(OFFSET(マスタ非採用削除!G$4,統合マスタ!$A221,0)="","",OFFSET(マスタ非採用削除!G$4,統合マスタ!$A221,0))</f>
        <v>11.7</v>
      </c>
      <c r="U221" s="53" t="str">
        <f ca="1">IF(OFFSET(マスタ非採用削除!H$4,統合マスタ!$A221,0)="","",OFFSET(マスタ非採用削除!H$4,統合マスタ!$A221,0))</f>
        <v>ｸﾛﾍﾞﾀｿﾞ-ﾙﾌﾟﾛﾋﾟｵﾝｻﾝｴｽﾃﾙﾅﾝｺｳ0.05%ｲﾜｷ</v>
      </c>
      <c r="V221" s="27">
        <f ca="1">IF(OFFSET(マスタ非採用削除!I$4,統合マスタ!$A221,0)="","",OFFSET(マスタ非採用削除!I$4,統合マスタ!$A221,0))</f>
        <v>14</v>
      </c>
      <c r="W221" s="27" t="str">
        <f ca="1">IF(OFFSET(マスタ非採用削除!J$4,統合マスタ!$A221,0)="","",OFFSET(マスタ非採用削除!J$4,統合マスタ!$A221,0))</f>
        <v>軟膏</v>
      </c>
      <c r="X221" s="27">
        <f ca="1">IF(OFFSET(マスタ非採用削除!K$4,統合マスタ!$A221,0)="","",OFFSET(マスタ非採用削除!K$4,統合マスタ!$A221,0))</f>
        <v>2</v>
      </c>
      <c r="Y221" s="53" t="str">
        <f ca="1">IF(OFFSET(マスタ非採用削除!L$4,統合マスタ!$A221,0)="","",OFFSET(マスタ非採用削除!L$4,統合マスタ!$A221,0))</f>
        <v/>
      </c>
      <c r="Z221" s="27">
        <f ca="1">IF(OFFSET(マスタ非採用削除!M$4,統合マスタ!$A221,0)="","",OFFSET(マスタ非採用削除!M$4,統合マスタ!$A221,0))</f>
        <v>3</v>
      </c>
      <c r="AA221" s="27" t="str">
        <f t="shared" si="9"/>
        <v/>
      </c>
      <c r="AB221" s="27" t="str">
        <f ca="1">IF(A221="非採用特別","非採用特別",IF(R221=2,"臨時",
IF(COUNTIF(分類!$H$8:$H$15, 統合マスタ!V221)&gt;0, 分類!$G$7,
IF(COUNTIF(分類!$K$8:$K$15, 統合マスタ!V221)&gt;0, 分類!$J$7,
IF(COUNTIF(分類!$N$8:$N$15, 統合マスタ!V221)&gt;0, 分類!$M$7,
IF(COUNTIF(分類!$Q$8:$Q$15, 統合マスタ!V221)&gt;0, 分類!$P$7,
"無し"))))))</f>
        <v>外用</v>
      </c>
      <c r="AC221" s="27">
        <f t="shared" ca="1" si="10"/>
        <v>200217</v>
      </c>
      <c r="AD221" s="27" cm="1">
        <f t="array" aca="1" ref="AD221" ca="1">IF(A221="非採用","非採用",OFFSET(
   INDIRECT("'" &amp; AB221 &amp; "'!A4"),
   MATCH(B221, INDIRECT("'" &amp; AB221 &amp; "'!C5:C1000"), 0),
   MATCH("合計", INDIRECT("'" &amp; AB221 &amp; "'!4:4"), 0) - 1
))</f>
        <v>0</v>
      </c>
    </row>
    <row r="222" spans="1:30">
      <c r="A222" s="40">
        <f>元データ!P219</f>
        <v>161</v>
      </c>
      <c r="B222" s="27">
        <f t="shared" si="11"/>
        <v>218</v>
      </c>
      <c r="C222" s="27" t="str">
        <f>DBCS(元データ!A219)</f>
        <v>クロマイ腟錠１００ｍｇ</v>
      </c>
      <c r="D222" s="53" t="str">
        <f>元データ!B219</f>
        <v/>
      </c>
      <c r="E222" s="27" t="str">
        <f>DBCS(元データ!C219)</f>
        <v>ＰＴＰ</v>
      </c>
      <c r="F222" s="27" t="str">
        <f>DBCS(元データ!D219)</f>
        <v>１００Ｔ</v>
      </c>
      <c r="G222" s="27" t="str">
        <f>元データ!E219</f>
        <v>ｱﾙﾌﾚｯｻﾌｧｰﾏ</v>
      </c>
      <c r="H222" s="27">
        <f>元データ!F219</f>
        <v>71.7</v>
      </c>
      <c r="I222" s="27">
        <f>元データ!G219</f>
        <v>7170</v>
      </c>
      <c r="J222" s="27">
        <f>元データ!H219</f>
        <v>100</v>
      </c>
      <c r="K222" s="27" t="str">
        <f>元データ!I219</f>
        <v>錠</v>
      </c>
      <c r="L222" s="27">
        <f>元データ!J219</f>
        <v>6388</v>
      </c>
      <c r="M222" s="27">
        <f>元データ!K219</f>
        <v>63.88</v>
      </c>
      <c r="N222" s="53" t="str">
        <f ca="1">IF(OFFSET(マスタ非採用削除!A$4,統合マスタ!$A222,0)="","",OFFSET(マスタ非採用削除!A$4,統合マスタ!$A222,0))</f>
        <v>ｸﾛﾏ001</v>
      </c>
      <c r="O222" s="53" t="str">
        <f ca="1">IF(OFFSET(マスタ非採用削除!B$4,統合マスタ!$A222,0)="","",OFFSET(マスタ非採用削除!B$4,統合マスタ!$A222,0))</f>
        <v>ｸﾛﾏ001</v>
      </c>
      <c r="P222" s="27" t="str">
        <f ca="1">IF(OFFSET(マスタ非採用削除!C$4,統合マスタ!$A222,0)="","",OFFSET(マスタ非採用削除!C$4,統合マスタ!$A222,0))</f>
        <v>クロマイ腟錠１００ｍｇ</v>
      </c>
      <c r="Q222" s="53" t="str">
        <f ca="1">IF(OFFSET(マスタ非採用削除!D$4,統合マスタ!$A222,0)="","",OFFSET(マスタ非採用削除!D$4,統合マスタ!$A222,0))</f>
        <v>ｸﾛﾏｲ</v>
      </c>
      <c r="R222" s="27">
        <f ca="1">IF(OR(A222="非採用",A222="処置薬",A222="非採用特別"),0,IF(OFFSET(マスタ非採用削除!E$4,統合マスタ!$A222,0)="","",OFFSET(マスタ非採用削除!E$4,統合マスタ!$A222,0)))</f>
        <v>1</v>
      </c>
      <c r="S222" s="53" t="str">
        <f ca="1">IF(OFFSET(マスタ非採用削除!F$4,統合マスタ!$A222,0)="","",OFFSET(マスタ非採用削除!F$4,統合マスタ!$A222,0))</f>
        <v/>
      </c>
      <c r="T222" s="27">
        <f ca="1">IF(OFFSET(マスタ非採用削除!G$4,統合マスタ!$A222,0)="","",OFFSET(マスタ非採用削除!G$4,統合マスタ!$A222,0))</f>
        <v>71.7</v>
      </c>
      <c r="U222" s="53" t="str">
        <f ca="1">IF(OFFSET(マスタ非採用削除!H$4,統合マスタ!$A222,0)="","",OFFSET(マスタ非採用削除!H$4,統合マスタ!$A222,0))</f>
        <v>ｸﾛﾏｲﾁﾂｼﾞｮｳ100mg</v>
      </c>
      <c r="V222" s="27">
        <f ca="1">IF(OFFSET(マスタ非採用削除!I$4,統合マスタ!$A222,0)="","",OFFSET(マスタ非採用削除!I$4,統合マスタ!$A222,0))</f>
        <v>11</v>
      </c>
      <c r="W222" s="27" t="str">
        <f ca="1">IF(OFFSET(マスタ非採用削除!J$4,統合マスタ!$A222,0)="","",OFFSET(マスタ非採用削除!J$4,統合マスタ!$A222,0))</f>
        <v>膣錠</v>
      </c>
      <c r="X222" s="27">
        <f ca="1">IF(OFFSET(マスタ非採用削除!K$4,統合マスタ!$A222,0)="","",OFFSET(マスタ非採用削除!K$4,統合マスタ!$A222,0))</f>
        <v>0</v>
      </c>
      <c r="Y222" s="53" t="str">
        <f ca="1">IF(OFFSET(マスタ非採用削除!L$4,統合マスタ!$A222,0)="","",OFFSET(マスタ非採用削除!L$4,統合マスタ!$A222,0))</f>
        <v/>
      </c>
      <c r="Z222" s="27">
        <f ca="1">IF(OFFSET(マスタ非採用削除!M$4,統合マスタ!$A222,0)="","",OFFSET(マスタ非採用削除!M$4,統合マスタ!$A222,0))</f>
        <v>3</v>
      </c>
      <c r="AA222" s="27" t="str">
        <f t="shared" si="9"/>
        <v/>
      </c>
      <c r="AB222" s="27" t="str">
        <f ca="1">IF(A222="非採用特別","非採用特別",IF(R222=2,"臨時",
IF(COUNTIF(分類!$H$8:$H$15, 統合マスタ!V222)&gt;0, 分類!$G$7,
IF(COUNTIF(分類!$K$8:$K$15, 統合マスタ!V222)&gt;0, 分類!$J$7,
IF(COUNTIF(分類!$N$8:$N$15, 統合マスタ!V222)&gt;0, 分類!$M$7,
IF(COUNTIF(分類!$Q$8:$Q$15, 統合マスタ!V222)&gt;0, 分類!$P$7,
"無し"))))))</f>
        <v>無し</v>
      </c>
      <c r="AC222" s="27">
        <f t="shared" ca="1" si="10"/>
        <v>218</v>
      </c>
      <c r="AD222" s="27" t="e" cm="1">
        <f t="array" aca="1" ref="AD222" ca="1">IF(A222="非採用","非採用",OFFSET(
   INDIRECT("'" &amp; AB222 &amp; "'!A4"),
   MATCH(B222, INDIRECT("'" &amp; AB222 &amp; "'!C5:C1000"), 0),
   MATCH("合計", INDIRECT("'" &amp; AB222 &amp; "'!4:4"), 0) - 1
))</f>
        <v>#REF!</v>
      </c>
    </row>
    <row r="223" spans="1:30">
      <c r="A223" s="40">
        <f>元データ!P220</f>
        <v>162</v>
      </c>
      <c r="B223" s="27">
        <f t="shared" si="11"/>
        <v>219</v>
      </c>
      <c r="C223" s="27" t="str">
        <f>DBCS(元データ!A220)</f>
        <v>クロモグリク酸Ｎａ点眼液２％「ニットー」　</v>
      </c>
      <c r="D223" s="53" t="str">
        <f>元データ!B220</f>
        <v/>
      </c>
      <c r="E223" s="27" t="str">
        <f>DBCS(元データ!C220)</f>
        <v/>
      </c>
      <c r="F223" s="27" t="str">
        <f>DBCS(元データ!D220)</f>
        <v>５ＭＬＸ５Ｖ</v>
      </c>
      <c r="G223" s="27" t="str">
        <f>元データ!E220</f>
        <v>日東メディック</v>
      </c>
      <c r="H223" s="27">
        <f>元データ!F220</f>
        <v>187.8</v>
      </c>
      <c r="I223" s="27">
        <f>元データ!G220</f>
        <v>939</v>
      </c>
      <c r="J223" s="27">
        <f>元データ!H220</f>
        <v>5</v>
      </c>
      <c r="K223" s="27" t="str">
        <f>元データ!I220</f>
        <v>瓶</v>
      </c>
      <c r="L223" s="27">
        <f>元データ!J220</f>
        <v>836</v>
      </c>
      <c r="M223" s="27">
        <f>元データ!K220</f>
        <v>167.2</v>
      </c>
      <c r="N223" s="53" t="str">
        <f ca="1">IF(OFFSET(マスタ非採用削除!A$4,統合マスタ!$A223,0)="","",OFFSET(マスタ非採用削除!A$4,統合マスタ!$A223,0))</f>
        <v>ｸﾛﾓ004</v>
      </c>
      <c r="O223" s="53" t="str">
        <f ca="1">IF(OFFSET(マスタ非採用削除!B$4,統合マスタ!$A223,0)="","",OFFSET(マスタ非採用削除!B$4,統合マスタ!$A223,0))</f>
        <v>ｸﾛﾓ004</v>
      </c>
      <c r="P223" s="27" t="str">
        <f ca="1">IF(OFFSET(マスタ非採用削除!C$4,統合マスタ!$A223,0)="","",OFFSET(マスタ非採用削除!C$4,統合マスタ!$A223,0))</f>
        <v>クロモグリク酸Ｎａ点眼液２％「ニットー」</v>
      </c>
      <c r="Q223" s="53" t="str">
        <f ca="1">IF(OFFSET(マスタ非採用削除!D$4,統合マスタ!$A223,0)="","",OFFSET(マスタ非採用削除!D$4,統合マスタ!$A223,0))</f>
        <v/>
      </c>
      <c r="R223" s="27">
        <f ca="1">IF(OR(A223="非採用",A223="処置薬",A223="非採用特別"),0,IF(OFFSET(マスタ非採用削除!E$4,統合マスタ!$A223,0)="","",OFFSET(マスタ非採用削除!E$4,統合マスタ!$A223,0)))</f>
        <v>1</v>
      </c>
      <c r="S223" s="53" t="str">
        <f ca="1">IF(OFFSET(マスタ非採用削除!F$4,統合マスタ!$A223,0)="","",OFFSET(マスタ非採用削除!F$4,統合マスタ!$A223,0))</f>
        <v/>
      </c>
      <c r="T223" s="27">
        <f ca="1">IF(OFFSET(マスタ非採用削除!G$4,統合マスタ!$A223,0)="","",OFFSET(マスタ非採用削除!G$4,統合マスタ!$A223,0))</f>
        <v>187.8</v>
      </c>
      <c r="U223" s="53" t="str">
        <f ca="1">IF(OFFSET(マスタ非採用削除!H$4,統合マスタ!$A223,0)="","",OFFSET(マスタ非採用削除!H$4,統合マスタ!$A223,0))</f>
        <v>ｸﾛﾓｸﾞﾘｸｻﾝNAﾃﾝｶﾞﾝｴｷ2%ﾆﾂﾄ-</v>
      </c>
      <c r="V223" s="27">
        <f ca="1">IF(OFFSET(マスタ非採用削除!I$4,統合マスタ!$A223,0)="","",OFFSET(マスタ非採用削除!I$4,統合マスタ!$A223,0))</f>
        <v>21</v>
      </c>
      <c r="W223" s="27" t="str">
        <f ca="1">IF(OFFSET(マスタ非採用削除!J$4,統合マスタ!$A223,0)="","",OFFSET(マスタ非採用削除!J$4,統合マスタ!$A223,0))</f>
        <v>点眼剤</v>
      </c>
      <c r="X223" s="27">
        <f ca="1">IF(OFFSET(マスタ非採用削除!K$4,統合マスタ!$A223,0)="","",OFFSET(マスタ非採用削除!K$4,統合マスタ!$A223,0))</f>
        <v>0</v>
      </c>
      <c r="Y223" s="53" t="str">
        <f ca="1">IF(OFFSET(マスタ非採用削除!L$4,統合マスタ!$A223,0)="","",OFFSET(マスタ非採用削除!L$4,統合マスタ!$A223,0))</f>
        <v/>
      </c>
      <c r="Z223" s="27">
        <f ca="1">IF(OFFSET(マスタ非採用削除!M$4,統合マスタ!$A223,0)="","",OFFSET(マスタ非採用削除!M$4,統合マスタ!$A223,0))</f>
        <v>3</v>
      </c>
      <c r="AA223" s="27" t="str">
        <f t="shared" si="9"/>
        <v/>
      </c>
      <c r="AB223" s="27" t="str">
        <f ca="1">IF(A223="非採用特別","非採用特別",IF(R223=2,"臨時",
IF(COUNTIF(分類!$H$8:$H$15, 統合マスタ!V223)&gt;0, 分類!$G$7,
IF(COUNTIF(分類!$K$8:$K$15, 統合マスタ!V223)&gt;0, 分類!$J$7,
IF(COUNTIF(分類!$N$8:$N$15, 統合マスタ!V223)&gt;0, 分類!$M$7,
IF(COUNTIF(分類!$Q$8:$Q$15, 統合マスタ!V223)&gt;0, 分類!$P$7,
"無し"))))))</f>
        <v>外用</v>
      </c>
      <c r="AC223" s="27">
        <f t="shared" ca="1" si="10"/>
        <v>219</v>
      </c>
      <c r="AD223" s="27" cm="1">
        <f t="array" aca="1" ref="AD223" ca="1">IF(A223="非採用","非採用",OFFSET(
   INDIRECT("'" &amp; AB223 &amp; "'!A4"),
   MATCH(B223, INDIRECT("'" &amp; AB223 &amp; "'!C5:C1000"), 0),
   MATCH("合計", INDIRECT("'" &amp; AB223 &amp; "'!4:4"), 0) - 1
))</f>
        <v>0</v>
      </c>
    </row>
    <row r="224" spans="1:30">
      <c r="A224" s="40">
        <f>元データ!P221</f>
        <v>162</v>
      </c>
      <c r="B224" s="27">
        <f t="shared" si="11"/>
        <v>220</v>
      </c>
      <c r="C224" s="27" t="str">
        <f>DBCS(元データ!A221)</f>
        <v>クロモグリク酸Ｎａ点眼液２％「ニットー」　</v>
      </c>
      <c r="D224" s="53" t="str">
        <f>元データ!B221</f>
        <v>アルフレッサ</v>
      </c>
      <c r="E224" s="27" t="str">
        <f>DBCS(元データ!C221)</f>
        <v/>
      </c>
      <c r="F224" s="27" t="str">
        <f>DBCS(元データ!D221)</f>
        <v>５ＭＬＸ１０Ｖ</v>
      </c>
      <c r="G224" s="27" t="str">
        <f>元データ!E221</f>
        <v>日東メディック</v>
      </c>
      <c r="H224" s="27">
        <f>元データ!F221</f>
        <v>187.8</v>
      </c>
      <c r="I224" s="27">
        <f>元データ!G221</f>
        <v>1878</v>
      </c>
      <c r="J224" s="27">
        <f>元データ!H221</f>
        <v>10</v>
      </c>
      <c r="K224" s="27" t="str">
        <f>元データ!I221</f>
        <v>瓶</v>
      </c>
      <c r="L224" s="27">
        <f>元データ!J221</f>
        <v>1673</v>
      </c>
      <c r="M224" s="27">
        <f>元データ!K221</f>
        <v>167.3</v>
      </c>
      <c r="N224" s="53" t="str">
        <f ca="1">IF(OFFSET(マスタ非採用削除!A$4,統合マスタ!$A224,0)="","",OFFSET(マスタ非採用削除!A$4,統合マスタ!$A224,0))</f>
        <v>ｸﾛﾓ004</v>
      </c>
      <c r="O224" s="53" t="str">
        <f ca="1">IF(OFFSET(マスタ非採用削除!B$4,統合マスタ!$A224,0)="","",OFFSET(マスタ非採用削除!B$4,統合マスタ!$A224,0))</f>
        <v>ｸﾛﾓ004</v>
      </c>
      <c r="P224" s="27" t="str">
        <f ca="1">IF(OFFSET(マスタ非採用削除!C$4,統合マスタ!$A224,0)="","",OFFSET(マスタ非採用削除!C$4,統合マスタ!$A224,0))</f>
        <v>クロモグリク酸Ｎａ点眼液２％「ニットー」</v>
      </c>
      <c r="Q224" s="53" t="str">
        <f ca="1">IF(OFFSET(マスタ非採用削除!D$4,統合マスタ!$A224,0)="","",OFFSET(マスタ非採用削除!D$4,統合マスタ!$A224,0))</f>
        <v/>
      </c>
      <c r="R224" s="27">
        <f ca="1">IF(OR(A224="非採用",A224="処置薬",A224="非採用特別"),0,IF(OFFSET(マスタ非採用削除!E$4,統合マスタ!$A224,0)="","",OFFSET(マスタ非採用削除!E$4,統合マスタ!$A224,0)))</f>
        <v>1</v>
      </c>
      <c r="S224" s="53" t="str">
        <f ca="1">IF(OFFSET(マスタ非採用削除!F$4,統合マスタ!$A224,0)="","",OFFSET(マスタ非採用削除!F$4,統合マスタ!$A224,0))</f>
        <v/>
      </c>
      <c r="T224" s="27">
        <f ca="1">IF(OFFSET(マスタ非採用削除!G$4,統合マスタ!$A224,0)="","",OFFSET(マスタ非採用削除!G$4,統合マスタ!$A224,0))</f>
        <v>187.8</v>
      </c>
      <c r="U224" s="53" t="str">
        <f ca="1">IF(OFFSET(マスタ非採用削除!H$4,統合マスタ!$A224,0)="","",OFFSET(マスタ非採用削除!H$4,統合マスタ!$A224,0))</f>
        <v>ｸﾛﾓｸﾞﾘｸｻﾝNAﾃﾝｶﾞﾝｴｷ2%ﾆﾂﾄ-</v>
      </c>
      <c r="V224" s="27">
        <f ca="1">IF(OFFSET(マスタ非採用削除!I$4,統合マスタ!$A224,0)="","",OFFSET(マスタ非採用削除!I$4,統合マスタ!$A224,0))</f>
        <v>21</v>
      </c>
      <c r="W224" s="27" t="str">
        <f ca="1">IF(OFFSET(マスタ非採用削除!J$4,統合マスタ!$A224,0)="","",OFFSET(マスタ非採用削除!J$4,統合マスタ!$A224,0))</f>
        <v>点眼剤</v>
      </c>
      <c r="X224" s="27">
        <f ca="1">IF(OFFSET(マスタ非採用削除!K$4,統合マスタ!$A224,0)="","",OFFSET(マスタ非採用削除!K$4,統合マスタ!$A224,0))</f>
        <v>0</v>
      </c>
      <c r="Y224" s="53" t="str">
        <f ca="1">IF(OFFSET(マスタ非採用削除!L$4,統合マスタ!$A224,0)="","",OFFSET(マスタ非採用削除!L$4,統合マスタ!$A224,0))</f>
        <v/>
      </c>
      <c r="Z224" s="27">
        <f ca="1">IF(OFFSET(マスタ非採用削除!M$4,統合マスタ!$A224,0)="","",OFFSET(マスタ非採用削除!M$4,統合マスタ!$A224,0))</f>
        <v>3</v>
      </c>
      <c r="AA224" s="27" t="str">
        <f t="shared" si="9"/>
        <v/>
      </c>
      <c r="AB224" s="27" t="str">
        <f ca="1">IF(A224="非採用特別","非採用特別",IF(R224=2,"臨時",
IF(COUNTIF(分類!$H$8:$H$15, 統合マスタ!V224)&gt;0, 分類!$G$7,
IF(COUNTIF(分類!$K$8:$K$15, 統合マスタ!V224)&gt;0, 分類!$J$7,
IF(COUNTIF(分類!$N$8:$N$15, 統合マスタ!V224)&gt;0, 分類!$M$7,
IF(COUNTIF(分類!$Q$8:$Q$15, 統合マスタ!V224)&gt;0, 分類!$P$7,
"無し"))))))</f>
        <v>外用</v>
      </c>
      <c r="AC224" s="27">
        <f t="shared" ca="1" si="10"/>
        <v>220</v>
      </c>
      <c r="AD224" s="27" cm="1">
        <f t="array" aca="1" ref="AD224" ca="1">IF(A224="非採用","非採用",OFFSET(
   INDIRECT("'" &amp; AB224 &amp; "'!A4"),
   MATCH(B224, INDIRECT("'" &amp; AB224 &amp; "'!C5:C1000"), 0),
   MATCH("合計", INDIRECT("'" &amp; AB224 &amp; "'!4:4"), 0) - 1
))</f>
        <v>0</v>
      </c>
    </row>
    <row r="225" spans="1:30">
      <c r="A225" s="40">
        <f>元データ!P222</f>
        <v>163</v>
      </c>
      <c r="B225" s="27">
        <f t="shared" si="11"/>
        <v>221</v>
      </c>
      <c r="C225" s="27" t="str">
        <f>DBCS(元データ!A222)</f>
        <v>ケイツーＮ静注１０ｍｇ</v>
      </c>
      <c r="D225" s="53" t="str">
        <f>元データ!B222</f>
        <v>KSK</v>
      </c>
      <c r="E225" s="27" t="str">
        <f>DBCS(元データ!C222)</f>
        <v/>
      </c>
      <c r="F225" s="27" t="str">
        <f>DBCS(元データ!D222)</f>
        <v>２ｍｌｘ１０管</v>
      </c>
      <c r="G225" s="27" t="str">
        <f>元データ!E222</f>
        <v>エーザイ</v>
      </c>
      <c r="H225" s="27">
        <f>元データ!F222</f>
        <v>61</v>
      </c>
      <c r="I225" s="27">
        <f>元データ!G222</f>
        <v>610</v>
      </c>
      <c r="J225" s="27">
        <f>元データ!H222</f>
        <v>10</v>
      </c>
      <c r="K225" s="27" t="str">
        <f>元データ!I222</f>
        <v>A</v>
      </c>
      <c r="L225" s="27">
        <f>元データ!J222</f>
        <v>544</v>
      </c>
      <c r="M225" s="27">
        <f>元データ!K222</f>
        <v>54.4</v>
      </c>
      <c r="N225" s="53" t="str">
        <f ca="1">IF(OFFSET(マスタ非採用削除!A$4,統合マスタ!$A225,0)="","",OFFSET(マスタ非採用削除!A$4,統合マスタ!$A225,0))</f>
        <v>ｹｲﾂ001</v>
      </c>
      <c r="O225" s="53" t="str">
        <f ca="1">IF(OFFSET(マスタ非採用削除!B$4,統合マスタ!$A225,0)="","",OFFSET(マスタ非採用削除!B$4,統合マスタ!$A225,0))</f>
        <v>ｹｲﾂ001</v>
      </c>
      <c r="P225" s="27" t="str">
        <f ca="1">IF(OFFSET(マスタ非採用削除!C$4,統合マスタ!$A225,0)="","",OFFSET(マスタ非採用削除!C$4,統合マスタ!$A225,0))</f>
        <v>ケイツーＮ静注１０ｍｇ</v>
      </c>
      <c r="Q225" s="53" t="str">
        <f ca="1">IF(OFFSET(マスタ非採用削除!D$4,統合マスタ!$A225,0)="","",OFFSET(マスタ非採用削除!D$4,統合マスタ!$A225,0))</f>
        <v>ｹｲﾂｰ</v>
      </c>
      <c r="R225" s="27">
        <f ca="1">IF(OR(A225="非採用",A225="処置薬",A225="非採用特別"),0,IF(OFFSET(マスタ非採用削除!E$4,統合マスタ!$A225,0)="","",OFFSET(マスタ非採用削除!E$4,統合マスタ!$A225,0)))</f>
        <v>1</v>
      </c>
      <c r="S225" s="53" t="str">
        <f ca="1">IF(OFFSET(マスタ非採用削除!F$4,統合マスタ!$A225,0)="","",OFFSET(マスタ非採用削除!F$4,統合マスタ!$A225,0))</f>
        <v/>
      </c>
      <c r="T225" s="27">
        <f ca="1">IF(OFFSET(マスタ非採用削除!G$4,統合マスタ!$A225,0)="","",OFFSET(マスタ非採用削除!G$4,統合マスタ!$A225,0))</f>
        <v>61</v>
      </c>
      <c r="U225" s="53" t="str">
        <f ca="1">IF(OFFSET(マスタ非採用削除!H$4,統合マスタ!$A225,0)="","",OFFSET(マスタ非採用削除!H$4,統合マスタ!$A225,0))</f>
        <v>ｹｲﾂｰNｼﾞｮｳﾁｭｳ10mg</v>
      </c>
      <c r="V225" s="27">
        <f ca="1">IF(OFFSET(マスタ非採用削除!I$4,統合マスタ!$A225,0)="","",OFFSET(マスタ非採用削除!I$4,統合マスタ!$A225,0))</f>
        <v>25</v>
      </c>
      <c r="W225" s="27" t="str">
        <f ca="1">IF(OFFSET(マスタ非採用削除!J$4,統合マスタ!$A225,0)="","",OFFSET(マスタ非採用削除!J$4,統合マスタ!$A225,0))</f>
        <v>注射剤</v>
      </c>
      <c r="X225" s="27">
        <f ca="1">IF(OFFSET(マスタ非採用削除!K$4,統合マスタ!$A225,0)="","",OFFSET(マスタ非採用削除!K$4,統合マスタ!$A225,0))</f>
        <v>0</v>
      </c>
      <c r="Y225" s="53" t="str">
        <f ca="1">IF(OFFSET(マスタ非採用削除!L$4,統合マスタ!$A225,0)="","",OFFSET(マスタ非採用削除!L$4,統合マスタ!$A225,0))</f>
        <v/>
      </c>
      <c r="Z225" s="27">
        <f ca="1">IF(OFFSET(マスタ非採用削除!M$4,統合マスタ!$A225,0)="","",OFFSET(マスタ非採用削除!M$4,統合マスタ!$A225,0))</f>
        <v>9</v>
      </c>
      <c r="AA225" s="27" t="str">
        <f t="shared" si="9"/>
        <v/>
      </c>
      <c r="AB225" s="27" t="str">
        <f ca="1">IF(A225="非採用特別","非採用特別",IF(R225=2,"臨時",
IF(COUNTIF(分類!$H$8:$H$15, 統合マスタ!V225)&gt;0, 分類!$G$7,
IF(COUNTIF(分類!$K$8:$K$15, 統合マスタ!V225)&gt;0, 分類!$J$7,
IF(COUNTIF(分類!$N$8:$N$15, 統合マスタ!V225)&gt;0, 分類!$M$7,
IF(COUNTIF(分類!$Q$8:$Q$15, 統合マスタ!V225)&gt;0, 分類!$P$7,
"無し"))))))</f>
        <v>注射</v>
      </c>
      <c r="AC225" s="27">
        <f t="shared" ca="1" si="10"/>
        <v>221</v>
      </c>
      <c r="AD225" s="27" cm="1">
        <f t="array" aca="1" ref="AD225" ca="1">IF(A225="非採用","非採用",OFFSET(
   INDIRECT("'" &amp; AB225 &amp; "'!A4"),
   MATCH(B225, INDIRECT("'" &amp; AB225 &amp; "'!C5:C1000"), 0),
   MATCH("合計", INDIRECT("'" &amp; AB225 &amp; "'!4:4"), 0) - 1
))</f>
        <v>0</v>
      </c>
    </row>
    <row r="226" spans="1:30">
      <c r="A226" s="40">
        <f>元データ!P223</f>
        <v>167</v>
      </c>
      <c r="B226" s="27">
        <f t="shared" si="11"/>
        <v>222</v>
      </c>
      <c r="C226" s="27" t="str">
        <f>DBCS(元データ!A223)</f>
        <v>ゲーベンクリーム１％　　　　　　　　　　</v>
      </c>
      <c r="D226" s="53" t="str">
        <f>元データ!B223</f>
        <v>メディセオ</v>
      </c>
      <c r="E226" s="27" t="str">
        <f>DBCS(元データ!C223)</f>
        <v/>
      </c>
      <c r="F226" s="27" t="str">
        <f>DBCS(元データ!D223)</f>
        <v>１００ｇ</v>
      </c>
      <c r="G226" s="27" t="str">
        <f>元データ!E223</f>
        <v>田辺三菱</v>
      </c>
      <c r="H226" s="27">
        <f>元データ!F223</f>
        <v>12.8</v>
      </c>
      <c r="I226" s="27">
        <f>元データ!G223</f>
        <v>1280</v>
      </c>
      <c r="J226" s="27">
        <f>元データ!H223</f>
        <v>100</v>
      </c>
      <c r="K226" s="27" t="str">
        <f>元データ!I223</f>
        <v>ｇ</v>
      </c>
      <c r="L226" s="27">
        <f>元データ!J223</f>
        <v>1140</v>
      </c>
      <c r="M226" s="27">
        <f>元データ!K223</f>
        <v>11.4</v>
      </c>
      <c r="N226" s="53" t="str">
        <f ca="1">IF(OFFSET(マスタ非採用削除!A$4,統合マスタ!$A226,0)="","",OFFSET(マスタ非採用削除!A$4,統合マスタ!$A226,0))</f>
        <v>ｹﾍﾝ001</v>
      </c>
      <c r="O226" s="53" t="str">
        <f ca="1">IF(OFFSET(マスタ非採用削除!B$4,統合マスタ!$A226,0)="","",OFFSET(マスタ非採用削除!B$4,統合マスタ!$A226,0))</f>
        <v>ｹﾍﾝ001</v>
      </c>
      <c r="P226" s="27" t="str">
        <f ca="1">IF(OFFSET(マスタ非採用削除!C$4,統合マスタ!$A226,0)="","",OFFSET(マスタ非採用削除!C$4,統合マスタ!$A226,0))</f>
        <v>ゲーベンクリーム１％</v>
      </c>
      <c r="Q226" s="53" t="str">
        <f ca="1">IF(OFFSET(マスタ非採用削除!D$4,統合マスタ!$A226,0)="","",OFFSET(マスタ非採用削除!D$4,統合マスタ!$A226,0))</f>
        <v>ｹﾞｰﾍﾞﾝ</v>
      </c>
      <c r="R226" s="27">
        <f ca="1">IF(OR(A226="非採用",A226="処置薬",A226="非採用特別"),0,IF(OFFSET(マスタ非採用削除!E$4,統合マスタ!$A226,0)="","",OFFSET(マスタ非採用削除!E$4,統合マスタ!$A226,0)))</f>
        <v>1</v>
      </c>
      <c r="S226" s="53" t="str">
        <f ca="1">IF(OFFSET(マスタ非採用削除!F$4,統合マスタ!$A226,0)="","",OFFSET(マスタ非採用削除!F$4,統合マスタ!$A226,0))</f>
        <v/>
      </c>
      <c r="T226" s="27">
        <f ca="1">IF(OFFSET(マスタ非採用削除!G$4,統合マスタ!$A226,0)="","",OFFSET(マスタ非採用削除!G$4,統合マスタ!$A226,0))</f>
        <v>12.8</v>
      </c>
      <c r="U226" s="53" t="str">
        <f ca="1">IF(OFFSET(マスタ非採用削除!H$4,統合マスタ!$A226,0)="","",OFFSET(マスタ非採用削除!H$4,統合マスタ!$A226,0))</f>
        <v>ｹﾞ-ﾍﾞﾝｸﾘ-ﾑ1%</v>
      </c>
      <c r="V226" s="27">
        <f ca="1">IF(OFFSET(マスタ非採用削除!I$4,統合マスタ!$A226,0)="","",OFFSET(マスタ非採用削除!I$4,統合マスタ!$A226,0))</f>
        <v>15</v>
      </c>
      <c r="W226" s="27" t="str">
        <f ca="1">IF(OFFSET(マスタ非採用削除!J$4,統合マスタ!$A226,0)="","",OFFSET(マスタ非採用削除!J$4,統合マスタ!$A226,0))</f>
        <v>クリーム</v>
      </c>
      <c r="X226" s="27">
        <f ca="1">IF(OFFSET(マスタ非採用削除!K$4,統合マスタ!$A226,0)="","",OFFSET(マスタ非採用削除!K$4,統合マスタ!$A226,0))</f>
        <v>0</v>
      </c>
      <c r="Y226" s="53" t="str">
        <f ca="1">IF(OFFSET(マスタ非採用削除!L$4,統合マスタ!$A226,0)="","",OFFSET(マスタ非採用削除!L$4,統合マスタ!$A226,0))</f>
        <v/>
      </c>
      <c r="Z226" s="27">
        <f ca="1">IF(OFFSET(マスタ非採用削除!M$4,統合マスタ!$A226,0)="","",OFFSET(マスタ非採用削除!M$4,統合マスタ!$A226,0))</f>
        <v>7</v>
      </c>
      <c r="AA226" s="27" t="str">
        <f t="shared" si="9"/>
        <v/>
      </c>
      <c r="AB226" s="27" t="str">
        <f ca="1">IF(A226="非採用特別","非採用特別",IF(R226=2,"臨時",
IF(COUNTIF(分類!$H$8:$H$15, 統合マスタ!V226)&gt;0, 分類!$G$7,
IF(COUNTIF(分類!$K$8:$K$15, 統合マスタ!V226)&gt;0, 分類!$J$7,
IF(COUNTIF(分類!$N$8:$N$15, 統合マスタ!V226)&gt;0, 分類!$M$7,
IF(COUNTIF(分類!$Q$8:$Q$15, 統合マスタ!V226)&gt;0, 分類!$P$7,
"無し"))))))</f>
        <v>外用</v>
      </c>
      <c r="AC226" s="27">
        <f t="shared" ca="1" si="10"/>
        <v>222</v>
      </c>
      <c r="AD226" s="27" cm="1">
        <f t="array" aca="1" ref="AD226" ca="1">IF(A226="非採用","非採用",OFFSET(
   INDIRECT("'" &amp; AB226 &amp; "'!A4"),
   MATCH(B226, INDIRECT("'" &amp; AB226 &amp; "'!C5:C1000"), 0),
   MATCH("合計", INDIRECT("'" &amp; AB226 &amp; "'!4:4"), 0) - 1
))</f>
        <v>0</v>
      </c>
    </row>
    <row r="227" spans="1:30">
      <c r="A227" s="40">
        <f>元データ!P224</f>
        <v>164</v>
      </c>
      <c r="B227" s="27">
        <f t="shared" si="11"/>
        <v>223</v>
      </c>
      <c r="C227" s="27" t="str">
        <f>DBCS(元データ!A224)</f>
        <v>ケトチフェン点鼻液０．０５％「サワイ」</v>
      </c>
      <c r="D227" s="53" t="str">
        <f>元データ!B224</f>
        <v/>
      </c>
      <c r="E227" s="27" t="str">
        <f>DBCS(元データ!C224)</f>
        <v/>
      </c>
      <c r="F227" s="27" t="str">
        <f>DBCS(元データ!D224)</f>
        <v>６．０４８／８ｍｌｘ１０</v>
      </c>
      <c r="G227" s="27" t="str">
        <f>元データ!E224</f>
        <v>沢井製薬</v>
      </c>
      <c r="H227" s="27">
        <f>元データ!F224</f>
        <v>231</v>
      </c>
      <c r="I227" s="27">
        <f>元データ!G224</f>
        <v>2310</v>
      </c>
      <c r="J227" s="27">
        <f>元データ!H224</f>
        <v>10</v>
      </c>
      <c r="K227" s="27" t="str">
        <f>元データ!I224</f>
        <v>瓶</v>
      </c>
      <c r="L227" s="27">
        <f>元データ!J224</f>
        <v>2084</v>
      </c>
      <c r="M227" s="27">
        <f>元データ!K224</f>
        <v>208.4</v>
      </c>
      <c r="N227" s="53" t="str">
        <f ca="1">IF(OFFSET(マスタ非採用削除!A$4,統合マスタ!$A227,0)="","",OFFSET(マスタ非採用削除!A$4,統合マスタ!$A227,0))</f>
        <v>ｹﾄﾁ001</v>
      </c>
      <c r="O227" s="53" t="str">
        <f ca="1">IF(OFFSET(マスタ非採用削除!B$4,統合マスタ!$A227,0)="","",OFFSET(マスタ非採用削除!B$4,統合マスタ!$A227,0))</f>
        <v>ｹﾄﾁ001</v>
      </c>
      <c r="P227" s="27" t="str">
        <f ca="1">IF(OFFSET(マスタ非採用削除!C$4,統合マスタ!$A227,0)="","",OFFSET(マスタ非採用削除!C$4,統合マスタ!$A227,0))</f>
        <v>ケトチフェン点鼻液０．０５％「サワイ」</v>
      </c>
      <c r="Q227" s="53" t="str">
        <f ca="1">IF(OFFSET(マスタ非採用削除!D$4,統合マスタ!$A227,0)="","",OFFSET(マスタ非採用削除!D$4,統合マスタ!$A227,0))</f>
        <v>ｹﾄﾁ</v>
      </c>
      <c r="R227" s="27">
        <f ca="1">IF(OR(A227="非採用",A227="処置薬",A227="非採用特別"),0,IF(OFFSET(マスタ非採用削除!E$4,統合マスタ!$A227,0)="","",OFFSET(マスタ非採用削除!E$4,統合マスタ!$A227,0)))</f>
        <v>1</v>
      </c>
      <c r="S227" s="53" t="str">
        <f ca="1">IF(OFFSET(マスタ非採用削除!F$4,統合マスタ!$A227,0)="","",OFFSET(マスタ非採用削除!F$4,統合マスタ!$A227,0))</f>
        <v/>
      </c>
      <c r="T227" s="27">
        <f ca="1">IF(OFFSET(マスタ非採用削除!G$4,統合マスタ!$A227,0)="","",OFFSET(マスタ非採用削除!G$4,統合マスタ!$A227,0))</f>
        <v>231</v>
      </c>
      <c r="U227" s="53" t="str">
        <f ca="1">IF(OFFSET(マスタ非採用削除!H$4,統合マスタ!$A227,0)="","",OFFSET(マスタ非採用削除!H$4,統合マスタ!$A227,0))</f>
        <v>ｹﾄﾁﾌｪﾝﾃﾝﾋﾞｴｷ0.05%｢ｻﾜｲ｣</v>
      </c>
      <c r="V227" s="27">
        <f ca="1">IF(OFFSET(マスタ非採用削除!I$4,統合マスタ!$A227,0)="","",OFFSET(マスタ非採用削除!I$4,統合マスタ!$A227,0))</f>
        <v>23</v>
      </c>
      <c r="W227" s="27" t="str">
        <f ca="1">IF(OFFSET(マスタ非採用削除!J$4,統合マスタ!$A227,0)="","",OFFSET(マスタ非採用削除!J$4,統合マスタ!$A227,0))</f>
        <v>点鼻薬</v>
      </c>
      <c r="X227" s="27">
        <f ca="1">IF(OFFSET(マスタ非採用削除!K$4,統合マスタ!$A227,0)="","",OFFSET(マスタ非採用削除!K$4,統合マスタ!$A227,0))</f>
        <v>0</v>
      </c>
      <c r="Y227" s="53" t="str">
        <f ca="1">IF(OFFSET(マスタ非採用削除!L$4,統合マスタ!$A227,0)="","",OFFSET(マスタ非採用削除!L$4,統合マスタ!$A227,0))</f>
        <v/>
      </c>
      <c r="Z227" s="27">
        <f ca="1">IF(OFFSET(マスタ非採用削除!M$4,統合マスタ!$A227,0)="","",OFFSET(マスタ非採用削除!M$4,統合マスタ!$A227,0))</f>
        <v>3</v>
      </c>
      <c r="AA227" s="27" t="str">
        <f t="shared" si="9"/>
        <v/>
      </c>
      <c r="AB227" s="27" t="str">
        <f ca="1">IF(A227="非採用特別","非採用特別",IF(R227=2,"臨時",
IF(COUNTIF(分類!$H$8:$H$15, 統合マスタ!V227)&gt;0, 分類!$G$7,
IF(COUNTIF(分類!$K$8:$K$15, 統合マスタ!V227)&gt;0, 分類!$J$7,
IF(COUNTIF(分類!$N$8:$N$15, 統合マスタ!V227)&gt;0, 分類!$M$7,
IF(COUNTIF(分類!$Q$8:$Q$15, 統合マスタ!V227)&gt;0, 分類!$P$7,
"無し"))))))</f>
        <v>外用</v>
      </c>
      <c r="AC227" s="27">
        <f t="shared" ca="1" si="10"/>
        <v>223</v>
      </c>
      <c r="AD227" s="27" cm="1">
        <f t="array" aca="1" ref="AD227" ca="1">IF(A227="非採用","非採用",OFFSET(
   INDIRECT("'" &amp; AB227 &amp; "'!A4"),
   MATCH(B227, INDIRECT("'" &amp; AB227 &amp; "'!C5:C1000"), 0),
   MATCH("合計", INDIRECT("'" &amp; AB227 &amp; "'!4:4"), 0) - 1
))</f>
        <v>0</v>
      </c>
    </row>
    <row r="228" spans="1:30">
      <c r="A228" s="40">
        <f>元データ!P225</f>
        <v>165</v>
      </c>
      <c r="B228" s="27">
        <f t="shared" si="11"/>
        <v>224</v>
      </c>
      <c r="C228" s="27" t="str">
        <f>DBCS(元データ!A225)</f>
        <v>ケトプロフェンパップ３０ｍｇ　「三和」　　１０ｘ１４ｃｍ</v>
      </c>
      <c r="D228" s="53" t="str">
        <f>元データ!B225</f>
        <v>スズケン</v>
      </c>
      <c r="E228" s="27" t="str">
        <f>DBCS(元データ!C225)</f>
        <v/>
      </c>
      <c r="F228" s="27" t="str">
        <f>DBCS(元データ!D225)</f>
        <v>７枚ｘ１００</v>
      </c>
      <c r="G228" s="27" t="str">
        <f>元データ!E225</f>
        <v>三和化学</v>
      </c>
      <c r="H228" s="27">
        <f>元データ!F225</f>
        <v>12.3</v>
      </c>
      <c r="I228" s="27">
        <f>元データ!G225</f>
        <v>8610</v>
      </c>
      <c r="J228" s="27">
        <f>元データ!H225</f>
        <v>700</v>
      </c>
      <c r="K228" s="27" t="str">
        <f>元データ!I225</f>
        <v>枚</v>
      </c>
      <c r="L228" s="27">
        <f>元データ!J225</f>
        <v>7766</v>
      </c>
      <c r="M228" s="27">
        <f>元データ!K225</f>
        <v>11.094285714285714</v>
      </c>
      <c r="N228" s="53" t="str">
        <f ca="1">IF(OFFSET(マスタ非採用削除!A$4,統合マスタ!$A228,0)="","",OFFSET(マスタ非採用削除!A$4,統合マスタ!$A228,0))</f>
        <v>ｹﾄﾌ001</v>
      </c>
      <c r="O228" s="53" t="str">
        <f ca="1">IF(OFFSET(マスタ非採用削除!B$4,統合マスタ!$A228,0)="","",OFFSET(マスタ非採用削除!B$4,統合マスタ!$A228,0))</f>
        <v>ｹﾄﾌ001</v>
      </c>
      <c r="P228" s="27" t="str">
        <f ca="1">IF(OFFSET(マスタ非採用削除!C$4,統合マスタ!$A228,0)="","",OFFSET(マスタ非採用削除!C$4,統合マスタ!$A228,0))</f>
        <v>ケトプロフェンパップ３０ｍｇ「三和」</v>
      </c>
      <c r="Q228" s="53" t="str">
        <f ca="1">IF(OFFSET(マスタ非採用削除!D$4,統合マスタ!$A228,0)="","",OFFSET(マスタ非採用削除!D$4,統合マスタ!$A228,0))</f>
        <v>ｹﾄﾌﾟ</v>
      </c>
      <c r="R228" s="27">
        <f ca="1">IF(OR(A228="非採用",A228="処置薬",A228="非採用特別"),0,IF(OFFSET(マスタ非採用削除!E$4,統合マスタ!$A228,0)="","",OFFSET(マスタ非採用削除!E$4,統合マスタ!$A228,0)))</f>
        <v>1</v>
      </c>
      <c r="S228" s="53" t="str">
        <f ca="1">IF(OFFSET(マスタ非採用削除!F$4,統合マスタ!$A228,0)="","",OFFSET(マスタ非採用削除!F$4,統合マスタ!$A228,0))</f>
        <v/>
      </c>
      <c r="T228" s="27">
        <f ca="1">IF(OFFSET(マスタ非採用削除!G$4,統合マスタ!$A228,0)="","",OFFSET(マスタ非採用削除!G$4,統合マスタ!$A228,0))</f>
        <v>12.3</v>
      </c>
      <c r="U228" s="53" t="str">
        <f ca="1">IF(OFFSET(マスタ非採用削除!H$4,統合マスタ!$A228,0)="","",OFFSET(マスタ非採用削除!H$4,統合マスタ!$A228,0))</f>
        <v>ｹﾄﾌﾟﾛﾌｪﾝﾊﾟｯﾌﾟ30mg｢ｻﾝﾜ｣</v>
      </c>
      <c r="V228" s="27">
        <f ca="1">IF(OFFSET(マスタ非採用削除!I$4,統合マスタ!$A228,0)="","",OFFSET(マスタ非採用削除!I$4,統合マスタ!$A228,0))</f>
        <v>19</v>
      </c>
      <c r="W228" s="27" t="str">
        <f ca="1">IF(OFFSET(マスタ非採用削除!J$4,統合マスタ!$A228,0)="","",OFFSET(マスタ非採用削除!J$4,統合マスタ!$A228,0))</f>
        <v>貼付剤</v>
      </c>
      <c r="X228" s="27">
        <f ca="1">IF(OFFSET(マスタ非採用削除!K$4,統合マスタ!$A228,0)="","",OFFSET(マスタ非採用削除!K$4,統合マスタ!$A228,0))</f>
        <v>0</v>
      </c>
      <c r="Y228" s="53" t="str">
        <f ca="1">IF(OFFSET(マスタ非採用削除!L$4,統合マスタ!$A228,0)="","",OFFSET(マスタ非採用削除!L$4,統合マスタ!$A228,0))</f>
        <v/>
      </c>
      <c r="Z228" s="27">
        <f ca="1">IF(OFFSET(マスタ非採用削除!M$4,統合マスタ!$A228,0)="","",OFFSET(マスタ非採用削除!M$4,統合マスタ!$A228,0))</f>
        <v>12</v>
      </c>
      <c r="AA228" s="27" t="str">
        <f t="shared" si="9"/>
        <v/>
      </c>
      <c r="AB228" s="27" t="str">
        <f ca="1">IF(A228="非採用特別","非採用特別",IF(R228=2,"臨時",
IF(COUNTIF(分類!$H$8:$H$15, 統合マスタ!V228)&gt;0, 分類!$G$7,
IF(COUNTIF(分類!$K$8:$K$15, 統合マスタ!V228)&gt;0, 分類!$J$7,
IF(COUNTIF(分類!$N$8:$N$15, 統合マスタ!V228)&gt;0, 分類!$M$7,
IF(COUNTIF(分類!$Q$8:$Q$15, 統合マスタ!V228)&gt;0, 分類!$P$7,
"無し"))))))</f>
        <v>外用</v>
      </c>
      <c r="AC228" s="27">
        <f t="shared" ca="1" si="10"/>
        <v>224</v>
      </c>
      <c r="AD228" s="27" cm="1">
        <f t="array" aca="1" ref="AD228" ca="1">IF(A228="非採用","非採用",OFFSET(
   INDIRECT("'" &amp; AB228 &amp; "'!A4"),
   MATCH(B228, INDIRECT("'" &amp; AB228 &amp; "'!C5:C1000"), 0),
   MATCH("合計", INDIRECT("'" &amp; AB228 &amp; "'!4:4"), 0) - 1
))</f>
        <v>0</v>
      </c>
    </row>
    <row r="229" spans="1:30">
      <c r="A229" s="40">
        <f>元データ!P226</f>
        <v>166</v>
      </c>
      <c r="B229" s="27">
        <f t="shared" si="11"/>
        <v>225</v>
      </c>
      <c r="C229" s="27" t="str">
        <f>DBCS(元データ!A226)</f>
        <v>ケフラールカプセル２５０ｍｇ</v>
      </c>
      <c r="D229" s="53" t="str">
        <f>元データ!B226</f>
        <v>メディセオ</v>
      </c>
      <c r="E229" s="27" t="str">
        <f>DBCS(元データ!C226)</f>
        <v>ＰＴＰ</v>
      </c>
      <c r="F229" s="27" t="str">
        <f>DBCS(元データ!D226)</f>
        <v>１００ＣＡＰ</v>
      </c>
      <c r="G229" s="27" t="str">
        <f>元データ!E226</f>
        <v>共和薬品</v>
      </c>
      <c r="H229" s="27">
        <f>元データ!F226</f>
        <v>54.7</v>
      </c>
      <c r="I229" s="27">
        <f>元データ!G226</f>
        <v>5470</v>
      </c>
      <c r="J229" s="27">
        <f>元データ!H226</f>
        <v>100</v>
      </c>
      <c r="K229" s="27" t="str">
        <f>元データ!I226</f>
        <v>cap</v>
      </c>
      <c r="L229" s="27">
        <f>元データ!J226</f>
        <v>4972</v>
      </c>
      <c r="M229" s="27">
        <f>元データ!K226</f>
        <v>49.72</v>
      </c>
      <c r="N229" s="53" t="str">
        <f ca="1">IF(OFFSET(マスタ非採用削除!A$4,統合マスタ!$A229,0)="","",OFFSET(マスタ非採用削除!A$4,統合マスタ!$A229,0))</f>
        <v>ｹﾌﾗ001</v>
      </c>
      <c r="O229" s="53" t="str">
        <f ca="1">IF(OFFSET(マスタ非採用削除!B$4,統合マスタ!$A229,0)="","",OFFSET(マスタ非採用削除!B$4,統合マスタ!$A229,0))</f>
        <v>ｹﾌﾗ001</v>
      </c>
      <c r="P229" s="27" t="str">
        <f ca="1">IF(OFFSET(マスタ非採用削除!C$4,統合マスタ!$A229,0)="","",OFFSET(マスタ非採用削除!C$4,統合マスタ!$A229,0))</f>
        <v>ケフラールカプセル２５０ｍｇ</v>
      </c>
      <c r="Q229" s="53" t="str">
        <f ca="1">IF(OFFSET(マスタ非採用削除!D$4,統合マスタ!$A229,0)="","",OFFSET(マスタ非採用削除!D$4,統合マスタ!$A229,0))</f>
        <v>ｹﾌﾗ</v>
      </c>
      <c r="R229" s="27">
        <f ca="1">IF(OR(A229="非採用",A229="処置薬",A229="非採用特別"),0,IF(OFFSET(マスタ非採用削除!E$4,統合マスタ!$A229,0)="","",OFFSET(マスタ非採用削除!E$4,統合マスタ!$A229,0)))</f>
        <v>1</v>
      </c>
      <c r="S229" s="53" t="str">
        <f ca="1">IF(OFFSET(マスタ非採用削除!F$4,統合マスタ!$A229,0)="","",OFFSET(マスタ非採用削除!F$4,統合マスタ!$A229,0))</f>
        <v/>
      </c>
      <c r="T229" s="27">
        <f ca="1">IF(OFFSET(マスタ非採用削除!G$4,統合マスタ!$A229,0)="","",OFFSET(マスタ非採用削除!G$4,統合マスタ!$A229,0))</f>
        <v>54.7</v>
      </c>
      <c r="U229" s="53" t="str">
        <f ca="1">IF(OFFSET(マスタ非採用削除!H$4,統合マスタ!$A229,0)="","",OFFSET(マスタ非採用削除!H$4,統合マスタ!$A229,0))</f>
        <v>ｹﾌﾗｰﾙｶﾌﾟｾﾙ250mg</v>
      </c>
      <c r="V229" s="27">
        <f ca="1">IF(OFFSET(マスタ非採用削除!I$4,統合マスタ!$A229,0)="","",OFFSET(マスタ非採用削除!I$4,統合マスタ!$A229,0))</f>
        <v>2</v>
      </c>
      <c r="W229" s="27" t="str">
        <f ca="1">IF(OFFSET(マスタ非採用削除!J$4,統合マスタ!$A229,0)="","",OFFSET(マスタ非採用削除!J$4,統合マスタ!$A229,0))</f>
        <v>カプセル</v>
      </c>
      <c r="X229" s="27">
        <f ca="1">IF(OFFSET(マスタ非採用削除!K$4,統合マスタ!$A229,0)="","",OFFSET(マスタ非採用削除!K$4,統合マスタ!$A229,0))</f>
        <v>0</v>
      </c>
      <c r="Y229" s="53" t="str">
        <f ca="1">IF(OFFSET(マスタ非採用削除!L$4,統合マスタ!$A229,0)="","",OFFSET(マスタ非採用削除!L$4,統合マスタ!$A229,0))</f>
        <v/>
      </c>
      <c r="Z229" s="27">
        <f ca="1">IF(OFFSET(マスタ非採用削除!M$4,統合マスタ!$A229,0)="","",OFFSET(マスタ非採用削除!M$4,統合マスタ!$A229,0))</f>
        <v>1</v>
      </c>
      <c r="AA229" s="27" t="str">
        <f t="shared" si="9"/>
        <v/>
      </c>
      <c r="AB229" s="27" t="str">
        <f ca="1">IF(A229="非採用特別","非採用特別",IF(R229=2,"臨時",
IF(COUNTIF(分類!$H$8:$H$15, 統合マスタ!V229)&gt;0, 分類!$G$7,
IF(COUNTIF(分類!$K$8:$K$15, 統合マスタ!V229)&gt;0, 分類!$J$7,
IF(COUNTIF(分類!$N$8:$N$15, 統合マスタ!V229)&gt;0, 分類!$M$7,
IF(COUNTIF(分類!$Q$8:$Q$15, 統合マスタ!V229)&gt;0, 分類!$P$7,
"無し"))))))</f>
        <v>無し</v>
      </c>
      <c r="AC229" s="27">
        <f t="shared" ca="1" si="10"/>
        <v>225</v>
      </c>
      <c r="AD229" s="27" t="e" cm="1">
        <f t="array" aca="1" ref="AD229" ca="1">IF(A229="非採用","非採用",OFFSET(
   INDIRECT("'" &amp; AB229 &amp; "'!A4"),
   MATCH(B229, INDIRECT("'" &amp; AB229 &amp; "'!C5:C1000"), 0),
   MATCH("合計", INDIRECT("'" &amp; AB229 &amp; "'!4:4"), 0) - 1
))</f>
        <v>#REF!</v>
      </c>
    </row>
    <row r="230" spans="1:30" s="80" customFormat="1">
      <c r="A230" s="78" t="str">
        <f>元データ!P227</f>
        <v>非採用特別</v>
      </c>
      <c r="B230" s="79">
        <f t="shared" si="11"/>
        <v>226</v>
      </c>
      <c r="C230" s="79" t="str">
        <f>DBCS(元データ!A227)</f>
        <v>ケフレックスカプセル２５０ｍｇ</v>
      </c>
      <c r="D230" s="79" t="str">
        <f>元データ!B227</f>
        <v>メディセオ</v>
      </c>
      <c r="E230" s="79" t="str">
        <f>DBCS(元データ!C227)</f>
        <v>ＰＴＰ</v>
      </c>
      <c r="F230" s="79" t="str">
        <f>DBCS(元データ!D227)</f>
        <v>１００Ｔ</v>
      </c>
      <c r="G230" s="79" t="str">
        <f>元データ!E227</f>
        <v>共和薬品</v>
      </c>
      <c r="H230" s="79">
        <f>元データ!F227</f>
        <v>31.5</v>
      </c>
      <c r="I230" s="79">
        <f>元データ!G227</f>
        <v>3150</v>
      </c>
      <c r="J230" s="79">
        <f>元データ!H227</f>
        <v>100</v>
      </c>
      <c r="K230" s="79" t="str">
        <f>元データ!I227</f>
        <v>cap</v>
      </c>
      <c r="L230" s="79">
        <f>元データ!J227</f>
        <v>2863</v>
      </c>
      <c r="M230" s="79">
        <f>元データ!K227</f>
        <v>28.63</v>
      </c>
      <c r="N230" s="79" t="e">
        <f ca="1">IF(OFFSET(マスタ非採用削除!A$4,統合マスタ!$A230,0)="","",OFFSET(マスタ非採用削除!A$4,統合マスタ!$A230,0))</f>
        <v>#VALUE!</v>
      </c>
      <c r="O230" s="79" t="e">
        <f ca="1">IF(OFFSET(マスタ非採用削除!B$4,統合マスタ!$A230,0)="","",OFFSET(マスタ非採用削除!B$4,統合マスタ!$A230,0))</f>
        <v>#VALUE!</v>
      </c>
      <c r="P230" s="79" t="e">
        <f ca="1">IF(OFFSET(マスタ非採用削除!C$4,統合マスタ!$A230,0)="","",OFFSET(マスタ非採用削除!C$4,統合マスタ!$A230,0))</f>
        <v>#VALUE!</v>
      </c>
      <c r="Q230" s="79" t="e">
        <f ca="1">IF(OFFSET(マスタ非採用削除!D$4,統合マスタ!$A230,0)="","",OFFSET(マスタ非採用削除!D$4,統合マスタ!$A230,0))</f>
        <v>#VALUE!</v>
      </c>
      <c r="R230" s="79">
        <f ca="1">IF(OR(A230="非採用",A230="処置薬",A230="非採用特別"),0,IF(OFFSET(マスタ非採用削除!E$4,統合マスタ!$A230,0)="","",OFFSET(マスタ非採用削除!E$4,統合マスタ!$A230,0)))</f>
        <v>0</v>
      </c>
      <c r="S230" s="79" t="e">
        <f ca="1">IF(OFFSET(マスタ非採用削除!F$4,統合マスタ!$A230,0)="","",OFFSET(マスタ非採用削除!F$4,統合マスタ!$A230,0))</f>
        <v>#VALUE!</v>
      </c>
      <c r="T230" s="79" t="e">
        <f ca="1">IF(OFFSET(マスタ非採用削除!G$4,統合マスタ!$A230,0)="","",OFFSET(マスタ非採用削除!G$4,統合マスタ!$A230,0))</f>
        <v>#VALUE!</v>
      </c>
      <c r="U230" s="79" t="e">
        <f ca="1">IF(OFFSET(マスタ非採用削除!H$4,統合マスタ!$A230,0)="","",OFFSET(マスタ非採用削除!H$4,統合マスタ!$A230,0))</f>
        <v>#VALUE!</v>
      </c>
      <c r="V230" s="79" t="e">
        <f ca="1">IF(OFFSET(マスタ非採用削除!I$4,統合マスタ!$A230,0)="","",OFFSET(マスタ非採用削除!I$4,統合マスタ!$A230,0))</f>
        <v>#VALUE!</v>
      </c>
      <c r="W230" s="79" t="e">
        <f ca="1">IF(OFFSET(マスタ非採用削除!J$4,統合マスタ!$A230,0)="","",OFFSET(マスタ非採用削除!J$4,統合マスタ!$A230,0))</f>
        <v>#VALUE!</v>
      </c>
      <c r="X230" s="79" t="e">
        <f ca="1">IF(OFFSET(マスタ非採用削除!K$4,統合マスタ!$A230,0)="","",OFFSET(マスタ非採用削除!K$4,統合マスタ!$A230,0))</f>
        <v>#VALUE!</v>
      </c>
      <c r="Y230" s="79" t="e">
        <f ca="1">IF(OFFSET(マスタ非採用削除!L$4,統合マスタ!$A230,0)="","",OFFSET(マスタ非採用削除!L$4,統合マスタ!$A230,0))</f>
        <v>#VALUE!</v>
      </c>
      <c r="Z230" s="79" t="e">
        <f ca="1">IF(OFFSET(マスタ非採用削除!M$4,統合マスタ!$A230,0)="","",OFFSET(マスタ非採用削除!M$4,統合マスタ!$A230,0))</f>
        <v>#VALUE!</v>
      </c>
      <c r="AA230" s="79" t="str">
        <f t="shared" si="9"/>
        <v/>
      </c>
      <c r="AB230" s="27" t="str">
        <f>IF(A230="非採用特別","非採用特別",IF(R230=2,"臨時",
IF(COUNTIF(分類!$H$8:$H$15, 統合マスタ!V230)&gt;0, 分類!$G$7,
IF(COUNTIF(分類!$K$8:$K$15, 統合マスタ!V230)&gt;0, 分類!$J$7,
IF(COUNTIF(分類!$N$8:$N$15, 統合マスタ!V230)&gt;0, 分類!$M$7,
IF(COUNTIF(分類!$Q$8:$Q$15, 統合マスタ!V230)&gt;0, 分類!$P$7,
"無し"))))))</f>
        <v>非採用特別</v>
      </c>
      <c r="AC230" s="79" t="e">
        <f t="shared" ca="1" si="10"/>
        <v>#VALUE!</v>
      </c>
      <c r="AD230" s="79" cm="1">
        <f t="array" aca="1" ref="AD230" ca="1">IF(A230="非採用","非採用",OFFSET(
   INDIRECT("'" &amp; AB230 &amp; "'!A4"),
   MATCH(B230, INDIRECT("'" &amp; AB230 &amp; "'!C5:C1000"), 0),
   MATCH("合計", INDIRECT("'" &amp; AB230 &amp; "'!4:4"), 0) - 1
))</f>
        <v>0</v>
      </c>
    </row>
    <row r="231" spans="1:30">
      <c r="A231" s="40">
        <f>元データ!P228</f>
        <v>168</v>
      </c>
      <c r="B231" s="27">
        <f t="shared" si="11"/>
        <v>227</v>
      </c>
      <c r="C231" s="27" t="str">
        <f>DBCS(元データ!A228)</f>
        <v>ケルロング錠１０ｍｇ</v>
      </c>
      <c r="D231" s="53" t="str">
        <f>元データ!B228</f>
        <v>アルフレッサ</v>
      </c>
      <c r="E231" s="27" t="str">
        <f>DBCS(元データ!C228)</f>
        <v>ＰＴＰ</v>
      </c>
      <c r="F231" s="27" t="str">
        <f>DBCS(元データ!D228)</f>
        <v>１００Ｔ</v>
      </c>
      <c r="G231" s="27" t="str">
        <f>元データ!E228</f>
        <v>チェプラファーム</v>
      </c>
      <c r="H231" s="27">
        <f>元データ!F228</f>
        <v>45.9</v>
      </c>
      <c r="I231" s="27">
        <f>元データ!G228</f>
        <v>4590</v>
      </c>
      <c r="J231" s="27">
        <f>元データ!H228</f>
        <v>100</v>
      </c>
      <c r="K231" s="27" t="str">
        <f>元データ!I228</f>
        <v>錠</v>
      </c>
      <c r="L231" s="27">
        <f>元データ!J228</f>
        <v>4049</v>
      </c>
      <c r="M231" s="27">
        <f>元データ!K228</f>
        <v>40.49</v>
      </c>
      <c r="N231" s="53" t="str">
        <f ca="1">IF(OFFSET(マスタ非採用削除!A$4,統合マスタ!$A231,0)="","",OFFSET(マスタ非採用削除!A$4,統合マスタ!$A231,0))</f>
        <v>ｹﾙﾛ001</v>
      </c>
      <c r="O231" s="53" t="str">
        <f ca="1">IF(OFFSET(マスタ非採用削除!B$4,統合マスタ!$A231,0)="","",OFFSET(マスタ非採用削除!B$4,統合マスタ!$A231,0))</f>
        <v>ｹﾙﾛ001</v>
      </c>
      <c r="P231" s="27" t="str">
        <f ca="1">IF(OFFSET(マスタ非採用削除!C$4,統合マスタ!$A231,0)="","",OFFSET(マスタ非採用削除!C$4,統合マスタ!$A231,0))</f>
        <v>ケルロング錠１０ｍｇ</v>
      </c>
      <c r="Q231" s="53" t="str">
        <f ca="1">IF(OFFSET(マスタ非採用削除!D$4,統合マスタ!$A231,0)="","",OFFSET(マスタ非採用削除!D$4,統合マスタ!$A231,0))</f>
        <v>ｹﾙﾛﾝｸﾞ</v>
      </c>
      <c r="R231" s="27">
        <f ca="1">IF(OR(A231="非採用",A231="処置薬",A231="非採用特別"),0,IF(OFFSET(マスタ非採用削除!E$4,統合マスタ!$A231,0)="","",OFFSET(マスタ非採用削除!E$4,統合マスタ!$A231,0)))</f>
        <v>1</v>
      </c>
      <c r="S231" s="53" t="str">
        <f ca="1">IF(OFFSET(マスタ非採用削除!F$4,統合マスタ!$A231,0)="","",OFFSET(マスタ非採用削除!F$4,統合マスタ!$A231,0))</f>
        <v/>
      </c>
      <c r="T231" s="27">
        <f ca="1">IF(OFFSET(マスタ非採用削除!G$4,統合マスタ!$A231,0)="","",OFFSET(マスタ非採用削除!G$4,統合マスタ!$A231,0))</f>
        <v>45.9</v>
      </c>
      <c r="U231" s="53" t="str">
        <f ca="1">IF(OFFSET(マスタ非採用削除!H$4,統合マスタ!$A231,0)="","",OFFSET(マスタ非採用削除!H$4,統合マスタ!$A231,0))</f>
        <v>ｹﾙﾛﾝｸﾞｼﾞｮｳ10mg</v>
      </c>
      <c r="V231" s="27">
        <f ca="1">IF(OFFSET(マスタ非採用削除!I$4,統合マスタ!$A231,0)="","",OFFSET(マスタ非採用削除!I$4,統合マスタ!$A231,0))</f>
        <v>1</v>
      </c>
      <c r="W231" s="27" t="str">
        <f ca="1">IF(OFFSET(マスタ非採用削除!J$4,統合マスタ!$A231,0)="","",OFFSET(マスタ非採用削除!J$4,統合マスタ!$A231,0))</f>
        <v>錠剤</v>
      </c>
      <c r="X231" s="27">
        <f ca="1">IF(OFFSET(マスタ非採用削除!K$4,統合マスタ!$A231,0)="","",OFFSET(マスタ非採用削除!K$4,統合マスタ!$A231,0))</f>
        <v>0</v>
      </c>
      <c r="Y231" s="53" t="str">
        <f ca="1">IF(OFFSET(マスタ非採用削除!L$4,統合マスタ!$A231,0)="","",OFFSET(マスタ非採用削除!L$4,統合マスタ!$A231,0))</f>
        <v/>
      </c>
      <c r="Z231" s="27">
        <f ca="1">IF(OFFSET(マスタ非採用削除!M$4,統合マスタ!$A231,0)="","",OFFSET(マスタ非採用削除!M$4,統合マスタ!$A231,0))</f>
        <v>5</v>
      </c>
      <c r="AA231" s="27" t="str">
        <f t="shared" si="9"/>
        <v/>
      </c>
      <c r="AB231" s="27" t="str">
        <f ca="1">IF(A231="非採用特別","非採用特別",IF(R231=2,"臨時",
IF(COUNTIF(分類!$H$8:$H$15, 統合マスタ!V231)&gt;0, 分類!$G$7,
IF(COUNTIF(分類!$K$8:$K$15, 統合マスタ!V231)&gt;0, 分類!$J$7,
IF(COUNTIF(分類!$N$8:$N$15, 統合マスタ!V231)&gt;0, 分類!$M$7,
IF(COUNTIF(分類!$Q$8:$Q$15, 統合マスタ!V231)&gt;0, 分類!$P$7,
"無し"))))))</f>
        <v>錠剤</v>
      </c>
      <c r="AC231" s="27">
        <f t="shared" ca="1" si="10"/>
        <v>227</v>
      </c>
      <c r="AD231" s="27" cm="1">
        <f t="array" aca="1" ref="AD231" ca="1">IF(A231="非採用","非採用",OFFSET(
   INDIRECT("'" &amp; AB231 &amp; "'!A4"),
   MATCH(B231, INDIRECT("'" &amp; AB231 &amp; "'!C5:C1000"), 0),
   MATCH("合計", INDIRECT("'" &amp; AB231 &amp; "'!4:4"), 0) - 1
))</f>
        <v>0</v>
      </c>
    </row>
    <row r="232" spans="1:30">
      <c r="A232" s="40">
        <f>元データ!P229</f>
        <v>169</v>
      </c>
      <c r="B232" s="27">
        <f t="shared" si="11"/>
        <v>228</v>
      </c>
      <c r="C232" s="27" t="str">
        <f>DBCS(元データ!A229)</f>
        <v>ゲンタマイシン硫酸塩軟膏０．１％「イワキ」</v>
      </c>
      <c r="D232" s="53" t="str">
        <f>元データ!B229</f>
        <v>KSK</v>
      </c>
      <c r="E232" s="27" t="str">
        <f>DBCS(元データ!C229)</f>
        <v/>
      </c>
      <c r="F232" s="27" t="str">
        <f>DBCS(元データ!D229)</f>
        <v>１０ｇＸ１０</v>
      </c>
      <c r="G232" s="27" t="str">
        <f>元データ!E229</f>
        <v>イワキ</v>
      </c>
      <c r="H232" s="27">
        <f>元データ!F229</f>
        <v>8.6999999999999993</v>
      </c>
      <c r="I232" s="27">
        <f>元データ!G229</f>
        <v>870</v>
      </c>
      <c r="J232" s="27">
        <f>元データ!H229</f>
        <v>100.00000000000001</v>
      </c>
      <c r="K232" s="27" t="str">
        <f>元データ!I229</f>
        <v>ｇ</v>
      </c>
      <c r="L232" s="27">
        <f>元データ!J229</f>
        <v>775</v>
      </c>
      <c r="M232" s="27">
        <f>元データ!K229</f>
        <v>7.7499999999999991</v>
      </c>
      <c r="N232" s="53" t="str">
        <f ca="1">IF(OFFSET(マスタ非採用削除!A$4,統合マスタ!$A232,0)="","",OFFSET(マスタ非採用削除!A$4,統合マスタ!$A232,0))</f>
        <v>ｹﾝﾀ001</v>
      </c>
      <c r="O232" s="53" t="str">
        <f ca="1">IF(OFFSET(マスタ非採用削除!B$4,統合マスタ!$A232,0)="","",OFFSET(マスタ非採用削除!B$4,統合マスタ!$A232,0))</f>
        <v>ｹﾝﾀ001</v>
      </c>
      <c r="P232" s="27" t="str">
        <f ca="1">IF(OFFSET(マスタ非採用削除!C$4,統合マスタ!$A232,0)="","",OFFSET(マスタ非採用削除!C$4,統合マスタ!$A232,0))</f>
        <v>ゲンタマイシン硫酸塩軟膏０．１％「イワキ」</v>
      </c>
      <c r="Q232" s="53" t="str">
        <f ca="1">IF(OFFSET(マスタ非採用削除!D$4,統合マスタ!$A232,0)="","",OFFSET(マスタ非採用削除!D$4,統合マスタ!$A232,0))</f>
        <v>ｹﾞﾝﾀ</v>
      </c>
      <c r="R232" s="27">
        <f ca="1">IF(OR(A232="非採用",A232="処置薬",A232="非採用特別"),0,IF(OFFSET(マスタ非採用削除!E$4,統合マスタ!$A232,0)="","",OFFSET(マスタ非採用削除!E$4,統合マスタ!$A232,0)))</f>
        <v>1</v>
      </c>
      <c r="S232" s="53" t="str">
        <f ca="1">IF(OFFSET(マスタ非採用削除!F$4,統合マスタ!$A232,0)="","",OFFSET(マスタ非採用削除!F$4,統合マスタ!$A232,0))</f>
        <v/>
      </c>
      <c r="T232" s="27">
        <f ca="1">IF(OFFSET(マスタ非採用削除!G$4,統合マスタ!$A232,0)="","",OFFSET(マスタ非採用削除!G$4,統合マスタ!$A232,0))</f>
        <v>8.6999999999999993</v>
      </c>
      <c r="U232" s="53" t="str">
        <f ca="1">IF(OFFSET(マスタ非採用削除!H$4,統合マスタ!$A232,0)="","",OFFSET(マスタ非採用削除!H$4,統合マスタ!$A232,0))</f>
        <v>ｹﾞﾝﾀﾏｲｼﾝﾘｭｳｻﾝｴﾝﾅﾝｺｳ0.1%｢ｲﾜｷ｣</v>
      </c>
      <c r="V232" s="27">
        <f ca="1">IF(OFFSET(マスタ非採用削除!I$4,統合マスタ!$A232,0)="","",OFFSET(マスタ非採用削除!I$4,統合マスタ!$A232,0))</f>
        <v>14</v>
      </c>
      <c r="W232" s="27" t="str">
        <f ca="1">IF(OFFSET(マスタ非採用削除!J$4,統合マスタ!$A232,0)="","",OFFSET(マスタ非採用削除!J$4,統合マスタ!$A232,0))</f>
        <v>軟膏</v>
      </c>
      <c r="X232" s="27">
        <f ca="1">IF(OFFSET(マスタ非採用削除!K$4,統合マスタ!$A232,0)="","",OFFSET(マスタ非採用削除!K$4,統合マスタ!$A232,0))</f>
        <v>0</v>
      </c>
      <c r="Y232" s="53" t="str">
        <f ca="1">IF(OFFSET(マスタ非採用削除!L$4,統合マスタ!$A232,0)="","",OFFSET(マスタ非採用削除!L$4,統合マスタ!$A232,0))</f>
        <v/>
      </c>
      <c r="Z232" s="27">
        <f ca="1">IF(OFFSET(マスタ非採用削除!M$4,統合マスタ!$A232,0)="","",OFFSET(マスタ非採用削除!M$4,統合マスタ!$A232,0))</f>
        <v>3</v>
      </c>
      <c r="AA232" s="27" t="str">
        <f t="shared" si="9"/>
        <v/>
      </c>
      <c r="AB232" s="27" t="str">
        <f ca="1">IF(A232="非採用特別","非採用特別",IF(R232=2,"臨時",
IF(COUNTIF(分類!$H$8:$H$15, 統合マスタ!V232)&gt;0, 分類!$G$7,
IF(COUNTIF(分類!$K$8:$K$15, 統合マスタ!V232)&gt;0, 分類!$J$7,
IF(COUNTIF(分類!$N$8:$N$15, 統合マスタ!V232)&gt;0, 分類!$M$7,
IF(COUNTIF(分類!$Q$8:$Q$15, 統合マスタ!V232)&gt;0, 分類!$P$7,
"無し"))))))</f>
        <v>外用</v>
      </c>
      <c r="AC232" s="27">
        <f t="shared" ca="1" si="10"/>
        <v>228</v>
      </c>
      <c r="AD232" s="27" cm="1">
        <f t="array" aca="1" ref="AD232" ca="1">IF(A232="非採用","非採用",OFFSET(
   INDIRECT("'" &amp; AB232 &amp; "'!A4"),
   MATCH(B232, INDIRECT("'" &amp; AB232 &amp; "'!C5:C1000"), 0),
   MATCH("合計", INDIRECT("'" &amp; AB232 &amp; "'!4:4"), 0) - 1
))</f>
        <v>0</v>
      </c>
    </row>
    <row r="233" spans="1:30">
      <c r="A233" s="40" t="str">
        <f>元データ!P230</f>
        <v>非採用</v>
      </c>
      <c r="B233" s="27">
        <f t="shared" si="11"/>
        <v>229</v>
      </c>
      <c r="C233" s="27" t="str">
        <f>DBCS(元データ!A230)</f>
        <v>コートリル錠１０ｍｇ</v>
      </c>
      <c r="D233" s="53" t="str">
        <f>元データ!B230</f>
        <v/>
      </c>
      <c r="E233" s="27" t="str">
        <f>DBCS(元データ!C230)</f>
        <v>ＰＴＰ</v>
      </c>
      <c r="F233" s="27" t="str">
        <f>DBCS(元データ!D230)</f>
        <v>１００Ｔ</v>
      </c>
      <c r="G233" s="27" t="str">
        <f>元データ!E230</f>
        <v>ファイザー</v>
      </c>
      <c r="H233" s="27">
        <f>元データ!F230</f>
        <v>7.4</v>
      </c>
      <c r="I233" s="27">
        <f>元データ!G230</f>
        <v>740</v>
      </c>
      <c r="J233" s="27">
        <f>元データ!H230</f>
        <v>100</v>
      </c>
      <c r="K233" s="27" t="str">
        <f>元データ!I230</f>
        <v>錠</v>
      </c>
      <c r="L233" s="27">
        <f>元データ!J230</f>
        <v>659</v>
      </c>
      <c r="M233" s="27">
        <f>元データ!K230</f>
        <v>6.59</v>
      </c>
      <c r="N233" s="53" t="e">
        <f ca="1">IF(OFFSET(マスタ非採用削除!A$4,統合マスタ!$A233,0)="","",OFFSET(マスタ非採用削除!A$4,統合マスタ!$A233,0))</f>
        <v>#VALUE!</v>
      </c>
      <c r="O233" s="53" t="e">
        <f ca="1">IF(OFFSET(マスタ非採用削除!B$4,統合マスタ!$A233,0)="","",OFFSET(マスタ非採用削除!B$4,統合マスタ!$A233,0))</f>
        <v>#VALUE!</v>
      </c>
      <c r="P233" s="27" t="e">
        <f ca="1">IF(OFFSET(マスタ非採用削除!C$4,統合マスタ!$A233,0)="","",OFFSET(マスタ非採用削除!C$4,統合マスタ!$A233,0))</f>
        <v>#VALUE!</v>
      </c>
      <c r="Q233" s="53" t="e">
        <f ca="1">IF(OFFSET(マスタ非採用削除!D$4,統合マスタ!$A233,0)="","",OFFSET(マスタ非採用削除!D$4,統合マスタ!$A233,0))</f>
        <v>#VALUE!</v>
      </c>
      <c r="R233" s="27">
        <f ca="1">IF(OR(A233="非採用",A233="処置薬",A233="非採用特別"),0,IF(OFFSET(マスタ非採用削除!E$4,統合マスタ!$A233,0)="","",OFFSET(マスタ非採用削除!E$4,統合マスタ!$A233,0)))</f>
        <v>0</v>
      </c>
      <c r="S233" s="53" t="e">
        <f ca="1">IF(OFFSET(マスタ非採用削除!F$4,統合マスタ!$A233,0)="","",OFFSET(マスタ非採用削除!F$4,統合マスタ!$A233,0))</f>
        <v>#VALUE!</v>
      </c>
      <c r="T233" s="27" t="e">
        <f ca="1">IF(OFFSET(マスタ非採用削除!G$4,統合マスタ!$A233,0)="","",OFFSET(マスタ非採用削除!G$4,統合マスタ!$A233,0))</f>
        <v>#VALUE!</v>
      </c>
      <c r="U233" s="53" t="e">
        <f ca="1">IF(OFFSET(マスタ非採用削除!H$4,統合マスタ!$A233,0)="","",OFFSET(マスタ非採用削除!H$4,統合マスタ!$A233,0))</f>
        <v>#VALUE!</v>
      </c>
      <c r="V233" s="27" t="e">
        <f ca="1">IF(OFFSET(マスタ非採用削除!I$4,統合マスタ!$A233,0)="","",OFFSET(マスタ非採用削除!I$4,統合マスタ!$A233,0))</f>
        <v>#VALUE!</v>
      </c>
      <c r="W233" s="27" t="e">
        <f ca="1">IF(OFFSET(マスタ非採用削除!J$4,統合マスタ!$A233,0)="","",OFFSET(マスタ非採用削除!J$4,統合マスタ!$A233,0))</f>
        <v>#VALUE!</v>
      </c>
      <c r="X233" s="27" t="e">
        <f ca="1">IF(OFFSET(マスタ非採用削除!K$4,統合マスタ!$A233,0)="","",OFFSET(マスタ非採用削除!K$4,統合マスタ!$A233,0))</f>
        <v>#VALUE!</v>
      </c>
      <c r="Y233" s="53" t="e">
        <f ca="1">IF(OFFSET(マスタ非採用削除!L$4,統合マスタ!$A233,0)="","",OFFSET(マスタ非採用削除!L$4,統合マスタ!$A233,0))</f>
        <v>#VALUE!</v>
      </c>
      <c r="Z233" s="27" t="e">
        <f ca="1">IF(OFFSET(マスタ非採用削除!M$4,統合マスタ!$A233,0)="","",OFFSET(マスタ非採用削除!M$4,統合マスタ!$A233,0))</f>
        <v>#VALUE!</v>
      </c>
      <c r="AA233" s="27" t="str">
        <f t="shared" si="9"/>
        <v>非採用</v>
      </c>
      <c r="AB233" s="27" t="str">
        <f ca="1">IF(A233="非採用特別","非採用特別",IF(R233=2,"臨時",
IF(COUNTIF(分類!$H$8:$H$15, 統合マスタ!V233)&gt;0, 分類!$G$7,
IF(COUNTIF(分類!$K$8:$K$15, 統合マスタ!V233)&gt;0, 分類!$J$7,
IF(COUNTIF(分類!$N$8:$N$15, 統合マスタ!V233)&gt;0, 分類!$M$7,
IF(COUNTIF(分類!$Q$8:$Q$15, 統合マスタ!V233)&gt;0, 分類!$P$7,
"無し"))))))</f>
        <v>無し</v>
      </c>
      <c r="AC233" s="27" t="e">
        <f t="shared" ca="1" si="10"/>
        <v>#VALUE!</v>
      </c>
      <c r="AD233" s="27" t="str" cm="1">
        <f t="array" aca="1" ref="AD233" ca="1">IF(A233="非採用","非採用",OFFSET(
   INDIRECT("'" &amp; AB233 &amp; "'!A4"),
   MATCH(B233, INDIRECT("'" &amp; AB233 &amp; "'!C5:C1000"), 0),
   MATCH("合計", INDIRECT("'" &amp; AB233 &amp; "'!4:4"), 0) - 1
))</f>
        <v>非採用</v>
      </c>
    </row>
    <row r="234" spans="1:30">
      <c r="A234" s="40">
        <f>元データ!P231</f>
        <v>173</v>
      </c>
      <c r="B234" s="27">
        <f t="shared" si="11"/>
        <v>230</v>
      </c>
      <c r="C234" s="27" t="str">
        <f>DBCS(元データ!A231)</f>
        <v>コールタイジン点鼻液</v>
      </c>
      <c r="D234" s="53" t="str">
        <f>元データ!B231</f>
        <v>メディセオ</v>
      </c>
      <c r="E234" s="27" t="str">
        <f>DBCS(元データ!C231)</f>
        <v/>
      </c>
      <c r="F234" s="27" t="str">
        <f>DBCS(元データ!D231)</f>
        <v>１５ｍＬＸ１０</v>
      </c>
      <c r="G234" s="27" t="str">
        <f>元データ!E231</f>
        <v>陽進堂</v>
      </c>
      <c r="H234" s="27">
        <f>元データ!F231</f>
        <v>7.5</v>
      </c>
      <c r="I234" s="27">
        <f>元データ!G231</f>
        <v>1125</v>
      </c>
      <c r="J234" s="27">
        <f>元データ!H231</f>
        <v>150</v>
      </c>
      <c r="K234" s="27" t="str">
        <f>元データ!I231</f>
        <v>ｍｌ</v>
      </c>
      <c r="L234" s="27">
        <f>元データ!J231</f>
        <v>1023</v>
      </c>
      <c r="M234" s="27">
        <f>元データ!K231</f>
        <v>6.82</v>
      </c>
      <c r="N234" s="53" t="str">
        <f ca="1">IF(OFFSET(マスタ非採用削除!A$4,統合マスタ!$A234,0)="","",OFFSET(マスタ非採用削除!A$4,統合マスタ!$A234,0))</f>
        <v>ｺﾙﾀ001</v>
      </c>
      <c r="O234" s="53" t="str">
        <f ca="1">IF(OFFSET(マスタ非採用削除!B$4,統合マスタ!$A234,0)="","",OFFSET(マスタ非採用削除!B$4,統合マスタ!$A234,0))</f>
        <v>ｺﾙﾀ001</v>
      </c>
      <c r="P234" s="27" t="str">
        <f ca="1">IF(OFFSET(マスタ非採用削除!C$4,統合マスタ!$A234,0)="","",OFFSET(マスタ非採用削除!C$4,統合マスタ!$A234,0))</f>
        <v>コールタイジン点鼻液</v>
      </c>
      <c r="Q234" s="53" t="str">
        <f ca="1">IF(OFFSET(マスタ非採用削除!D$4,統合マスタ!$A234,0)="","",OFFSET(マスタ非採用削除!D$4,統合マスタ!$A234,0))</f>
        <v>ｺｰﾙﾀｲｼ</v>
      </c>
      <c r="R234" s="27">
        <f ca="1">IF(OR(A234="非採用",A234="処置薬",A234="非採用特別"),0,IF(OFFSET(マスタ非採用削除!E$4,統合マスタ!$A234,0)="","",OFFSET(マスタ非採用削除!E$4,統合マスタ!$A234,0)))</f>
        <v>1</v>
      </c>
      <c r="S234" s="53" t="str">
        <f ca="1">IF(OFFSET(マスタ非採用削除!F$4,統合マスタ!$A234,0)="","",OFFSET(マスタ非採用削除!F$4,統合マスタ!$A234,0))</f>
        <v/>
      </c>
      <c r="T234" s="27">
        <f ca="1">IF(OFFSET(マスタ非採用削除!G$4,統合マスタ!$A234,0)="","",OFFSET(マスタ非採用削除!G$4,統合マスタ!$A234,0))</f>
        <v>7.5</v>
      </c>
      <c r="U234" s="53" t="str">
        <f ca="1">IF(OFFSET(マスタ非採用削除!H$4,統合マスタ!$A234,0)="","",OFFSET(マスタ非採用削除!H$4,統合マスタ!$A234,0))</f>
        <v>ｺｰﾙﾀｲｼﾞﾝﾃﾝﾋﾞｴｷ</v>
      </c>
      <c r="V234" s="27">
        <f ca="1">IF(OFFSET(マスタ非採用削除!I$4,統合マスタ!$A234,0)="","",OFFSET(マスタ非採用削除!I$4,統合マスタ!$A234,0))</f>
        <v>23</v>
      </c>
      <c r="W234" s="27" t="str">
        <f ca="1">IF(OFFSET(マスタ非採用削除!J$4,統合マスタ!$A234,0)="","",OFFSET(マスタ非採用削除!J$4,統合マスタ!$A234,0))</f>
        <v>点鼻薬</v>
      </c>
      <c r="X234" s="27">
        <f ca="1">IF(OFFSET(マスタ非採用削除!K$4,統合マスタ!$A234,0)="","",OFFSET(マスタ非採用削除!K$4,統合マスタ!$A234,0))</f>
        <v>0</v>
      </c>
      <c r="Y234" s="53" t="str">
        <f ca="1">IF(OFFSET(マスタ非採用削除!L$4,統合マスタ!$A234,0)="","",OFFSET(マスタ非採用削除!L$4,統合マスタ!$A234,0))</f>
        <v/>
      </c>
      <c r="Z234" s="27">
        <f ca="1">IF(OFFSET(マスタ非採用削除!M$4,統合マスタ!$A234,0)="","",OFFSET(マスタ非採用削除!M$4,統合マスタ!$A234,0))</f>
        <v>3</v>
      </c>
      <c r="AA234" s="27" t="str">
        <f t="shared" si="9"/>
        <v/>
      </c>
      <c r="AB234" s="27" t="str">
        <f ca="1">IF(A234="非採用特別","非採用特別",IF(R234=2,"臨時",
IF(COUNTIF(分類!$H$8:$H$15, 統合マスタ!V234)&gt;0, 分類!$G$7,
IF(COUNTIF(分類!$K$8:$K$15, 統合マスタ!V234)&gt;0, 分類!$J$7,
IF(COUNTIF(分類!$N$8:$N$15, 統合マスタ!V234)&gt;0, 分類!$M$7,
IF(COUNTIF(分類!$Q$8:$Q$15, 統合マスタ!V234)&gt;0, 分類!$P$7,
"無し"))))))</f>
        <v>外用</v>
      </c>
      <c r="AC234" s="27">
        <f t="shared" ca="1" si="10"/>
        <v>230</v>
      </c>
      <c r="AD234" s="27" cm="1">
        <f t="array" aca="1" ref="AD234" ca="1">IF(A234="非採用","非採用",OFFSET(
   INDIRECT("'" &amp; AB234 &amp; "'!A4"),
   MATCH(B234, INDIRECT("'" &amp; AB234 &amp; "'!C5:C1000"), 0),
   MATCH("合計", INDIRECT("'" &amp; AB234 &amp; "'!4:4"), 0) - 1
))</f>
        <v>0</v>
      </c>
    </row>
    <row r="235" spans="1:30">
      <c r="A235" s="40">
        <f>元データ!P232</f>
        <v>172</v>
      </c>
      <c r="B235" s="27">
        <f t="shared" si="11"/>
        <v>231</v>
      </c>
      <c r="C235" s="27" t="str">
        <f>DBCS(元データ!A232)</f>
        <v>コソプト配合点眼液</v>
      </c>
      <c r="D235" s="53" t="str">
        <f>元データ!B232</f>
        <v>アルフレッサ</v>
      </c>
      <c r="E235" s="27" t="str">
        <f>DBCS(元データ!C232)</f>
        <v/>
      </c>
      <c r="F235" s="27" t="str">
        <f>DBCS(元データ!D232)</f>
        <v>５ｍｌｘ１０</v>
      </c>
      <c r="G235" s="27" t="str">
        <f>元データ!E232</f>
        <v>参天製薬</v>
      </c>
      <c r="H235" s="27">
        <f>元データ!F232</f>
        <v>326</v>
      </c>
      <c r="I235" s="27">
        <f>元データ!G232</f>
        <v>16300</v>
      </c>
      <c r="J235" s="27">
        <f>元データ!H232</f>
        <v>50</v>
      </c>
      <c r="K235" s="27" t="str">
        <f>元データ!I232</f>
        <v>ｍｌ</v>
      </c>
      <c r="L235" s="27">
        <f>元データ!J232</f>
        <v>14263</v>
      </c>
      <c r="M235" s="27">
        <f>元データ!K232</f>
        <v>285.26</v>
      </c>
      <c r="N235" s="53" t="str">
        <f ca="1">IF(OFFSET(マスタ非採用削除!A$4,統合マスタ!$A235,0)="","",OFFSET(マスタ非採用削除!A$4,統合マスタ!$A235,0))</f>
        <v>ｺｿﾌ001</v>
      </c>
      <c r="O235" s="53" t="str">
        <f ca="1">IF(OFFSET(マスタ非採用削除!B$4,統合マスタ!$A235,0)="","",OFFSET(マスタ非採用削除!B$4,統合マスタ!$A235,0))</f>
        <v>ｺｿﾌ001</v>
      </c>
      <c r="P235" s="27" t="str">
        <f ca="1">IF(OFFSET(マスタ非採用削除!C$4,統合マスタ!$A235,0)="","",OFFSET(マスタ非採用削除!C$4,統合マスタ!$A235,0))</f>
        <v>コソプト配合点眼液</v>
      </c>
      <c r="Q235" s="53" t="str">
        <f ca="1">IF(OFFSET(マスタ非採用削除!D$4,統合マスタ!$A235,0)="","",OFFSET(マスタ非採用削除!D$4,統合マスタ!$A235,0))</f>
        <v>ｺｿﾌﾟ</v>
      </c>
      <c r="R235" s="27">
        <f ca="1">IF(OR(A235="非採用",A235="処置薬",A235="非採用特別"),0,IF(OFFSET(マスタ非採用削除!E$4,統合マスタ!$A235,0)="","",OFFSET(マスタ非採用削除!E$4,統合マスタ!$A235,0)))</f>
        <v>2</v>
      </c>
      <c r="S235" s="53" t="str">
        <f ca="1">IF(OFFSET(マスタ非採用削除!F$4,統合マスタ!$A235,0)="","",OFFSET(マスタ非採用削除!F$4,統合マスタ!$A235,0))</f>
        <v/>
      </c>
      <c r="T235" s="27">
        <f ca="1">IF(OFFSET(マスタ非採用削除!G$4,統合マスタ!$A235,0)="","",OFFSET(マスタ非採用削除!G$4,統合マスタ!$A235,0))</f>
        <v>326</v>
      </c>
      <c r="U235" s="53" t="str">
        <f ca="1">IF(OFFSET(マスタ非採用削除!H$4,統合マスタ!$A235,0)="","",OFFSET(マスタ非採用削除!H$4,統合マスタ!$A235,0))</f>
        <v>ｺｿﾌﾟﾄﾊｲｺﾞｳﾃﾝｶﾞﾝｴｷ</v>
      </c>
      <c r="V235" s="27">
        <f ca="1">IF(OFFSET(マスタ非採用削除!I$4,統合マスタ!$A235,0)="","",OFFSET(マスタ非採用削除!I$4,統合マスタ!$A235,0))</f>
        <v>21</v>
      </c>
      <c r="W235" s="27" t="str">
        <f ca="1">IF(OFFSET(マスタ非採用削除!J$4,統合マスタ!$A235,0)="","",OFFSET(マスタ非採用削除!J$4,統合マスタ!$A235,0))</f>
        <v>点眼剤</v>
      </c>
      <c r="X235" s="27">
        <f ca="1">IF(OFFSET(マスタ非採用削除!K$4,統合マスタ!$A235,0)="","",OFFSET(マスタ非採用削除!K$4,統合マスタ!$A235,0))</f>
        <v>0</v>
      </c>
      <c r="Y235" s="53" t="str">
        <f ca="1">IF(OFFSET(マスタ非採用削除!L$4,統合マスタ!$A235,0)="","",OFFSET(マスタ非採用削除!L$4,統合マスタ!$A235,0))</f>
        <v/>
      </c>
      <c r="Z235" s="27">
        <f ca="1">IF(OFFSET(マスタ非採用削除!M$4,統合マスタ!$A235,0)="","",OFFSET(マスタ非採用削除!M$4,統合マスタ!$A235,0))</f>
        <v>3</v>
      </c>
      <c r="AA235" s="27" t="str">
        <f t="shared" si="9"/>
        <v/>
      </c>
      <c r="AB235" s="27" t="str">
        <f ca="1">IF(A235="非採用特別","非採用特別",IF(R235=2,"臨時",
IF(COUNTIF(分類!$H$8:$H$15, 統合マスタ!V235)&gt;0, 分類!$G$7,
IF(COUNTIF(分類!$K$8:$K$15, 統合マスタ!V235)&gt;0, 分類!$J$7,
IF(COUNTIF(分類!$N$8:$N$15, 統合マスタ!V235)&gt;0, 分類!$M$7,
IF(COUNTIF(分類!$Q$8:$Q$15, 統合マスタ!V235)&gt;0, 分類!$P$7,
"無し"))))))</f>
        <v>臨時</v>
      </c>
      <c r="AC235" s="27">
        <f t="shared" ca="1" si="10"/>
        <v>231</v>
      </c>
      <c r="AD235" s="27" cm="1">
        <f t="array" aca="1" ref="AD235" ca="1">IF(A235="非採用","非採用",OFFSET(
   INDIRECT("'" &amp; AB235 &amp; "'!A4"),
   MATCH(B235, INDIRECT("'" &amp; AB235 &amp; "'!C5:C1000"), 0),
   MATCH("合計", INDIRECT("'" &amp; AB235 &amp; "'!4:4"), 0) - 1
))</f>
        <v>0</v>
      </c>
    </row>
    <row r="236" spans="1:30">
      <c r="A236" s="40" t="str">
        <f>元データ!P233</f>
        <v>非採用</v>
      </c>
      <c r="B236" s="27">
        <f t="shared" si="11"/>
        <v>232</v>
      </c>
      <c r="C236" s="27" t="str">
        <f>DBCS(元データ!A233)</f>
        <v>コデインリン酸塩散１％「ホエイ」</v>
      </c>
      <c r="D236" s="53" t="str">
        <f>元データ!B233</f>
        <v>メディセオ</v>
      </c>
      <c r="E236" s="27" t="str">
        <f>DBCS(元データ!C233)</f>
        <v>粉</v>
      </c>
      <c r="F236" s="27" t="str">
        <f>DBCS(元データ!D233)</f>
        <v>５００ｇ</v>
      </c>
      <c r="G236" s="27" t="str">
        <f>元データ!E233</f>
        <v>ヴィアトリス製薬</v>
      </c>
      <c r="H236" s="27">
        <f>元データ!F233</f>
        <v>8.5</v>
      </c>
      <c r="I236" s="27">
        <f>元データ!G233</f>
        <v>4250</v>
      </c>
      <c r="J236" s="27">
        <f>元データ!H233</f>
        <v>500</v>
      </c>
      <c r="K236" s="27" t="str">
        <f>元データ!I233</f>
        <v>ｇ</v>
      </c>
      <c r="L236" s="27">
        <f>元データ!J233</f>
        <v>3786</v>
      </c>
      <c r="M236" s="27">
        <f>元データ!K233</f>
        <v>7.5720000000000001</v>
      </c>
      <c r="N236" s="53" t="e">
        <f ca="1">IF(OFFSET(マスタ非採用削除!A$4,統合マスタ!$A236,0)="","",OFFSET(マスタ非採用削除!A$4,統合マスタ!$A236,0))</f>
        <v>#VALUE!</v>
      </c>
      <c r="O236" s="53" t="e">
        <f ca="1">IF(OFFSET(マスタ非採用削除!B$4,統合マスタ!$A236,0)="","",OFFSET(マスタ非採用削除!B$4,統合マスタ!$A236,0))</f>
        <v>#VALUE!</v>
      </c>
      <c r="P236" s="27" t="e">
        <f ca="1">IF(OFFSET(マスタ非採用削除!C$4,統合マスタ!$A236,0)="","",OFFSET(マスタ非採用削除!C$4,統合マスタ!$A236,0))</f>
        <v>#VALUE!</v>
      </c>
      <c r="Q236" s="53" t="e">
        <f ca="1">IF(OFFSET(マスタ非採用削除!D$4,統合マスタ!$A236,0)="","",OFFSET(マスタ非採用削除!D$4,統合マスタ!$A236,0))</f>
        <v>#VALUE!</v>
      </c>
      <c r="R236" s="27">
        <f ca="1">IF(OR(A236="非採用",A236="処置薬",A236="非採用特別"),0,IF(OFFSET(マスタ非採用削除!E$4,統合マスタ!$A236,0)="","",OFFSET(マスタ非採用削除!E$4,統合マスタ!$A236,0)))</f>
        <v>0</v>
      </c>
      <c r="S236" s="53" t="e">
        <f ca="1">IF(OFFSET(マスタ非採用削除!F$4,統合マスタ!$A236,0)="","",OFFSET(マスタ非採用削除!F$4,統合マスタ!$A236,0))</f>
        <v>#VALUE!</v>
      </c>
      <c r="T236" s="27" t="e">
        <f ca="1">IF(OFFSET(マスタ非採用削除!G$4,統合マスタ!$A236,0)="","",OFFSET(マスタ非採用削除!G$4,統合マスタ!$A236,0))</f>
        <v>#VALUE!</v>
      </c>
      <c r="U236" s="53" t="e">
        <f ca="1">IF(OFFSET(マスタ非採用削除!H$4,統合マスタ!$A236,0)="","",OFFSET(マスタ非採用削除!H$4,統合マスタ!$A236,0))</f>
        <v>#VALUE!</v>
      </c>
      <c r="V236" s="27" t="e">
        <f ca="1">IF(OFFSET(マスタ非採用削除!I$4,統合マスタ!$A236,0)="","",OFFSET(マスタ非採用削除!I$4,統合マスタ!$A236,0))</f>
        <v>#VALUE!</v>
      </c>
      <c r="W236" s="27" t="e">
        <f ca="1">IF(OFFSET(マスタ非採用削除!J$4,統合マスタ!$A236,0)="","",OFFSET(マスタ非採用削除!J$4,統合マスタ!$A236,0))</f>
        <v>#VALUE!</v>
      </c>
      <c r="X236" s="27" t="e">
        <f ca="1">IF(OFFSET(マスタ非採用削除!K$4,統合マスタ!$A236,0)="","",OFFSET(マスタ非採用削除!K$4,統合マスタ!$A236,0))</f>
        <v>#VALUE!</v>
      </c>
      <c r="Y236" s="53" t="e">
        <f ca="1">IF(OFFSET(マスタ非採用削除!L$4,統合マスタ!$A236,0)="","",OFFSET(マスタ非採用削除!L$4,統合マスタ!$A236,0))</f>
        <v>#VALUE!</v>
      </c>
      <c r="Z236" s="27" t="e">
        <f ca="1">IF(OFFSET(マスタ非採用削除!M$4,統合マスタ!$A236,0)="","",OFFSET(マスタ非採用削除!M$4,統合マスタ!$A236,0))</f>
        <v>#VALUE!</v>
      </c>
      <c r="AA236" s="27" t="str">
        <f t="shared" si="9"/>
        <v>非採用</v>
      </c>
      <c r="AB236" s="27" t="str">
        <f ca="1">IF(A236="非採用特別","非採用特別",IF(R236=2,"臨時",
IF(COUNTIF(分類!$H$8:$H$15, 統合マスタ!V236)&gt;0, 分類!$G$7,
IF(COUNTIF(分類!$K$8:$K$15, 統合マスタ!V236)&gt;0, 分類!$J$7,
IF(COUNTIF(分類!$N$8:$N$15, 統合マスタ!V236)&gt;0, 分類!$M$7,
IF(COUNTIF(分類!$Q$8:$Q$15, 統合マスタ!V236)&gt;0, 分類!$P$7,
"無し"))))))</f>
        <v>無し</v>
      </c>
      <c r="AC236" s="27" t="e">
        <f t="shared" ca="1" si="10"/>
        <v>#VALUE!</v>
      </c>
      <c r="AD236" s="27" t="str" cm="1">
        <f t="array" aca="1" ref="AD236" ca="1">IF(A236="非採用","非採用",OFFSET(
   INDIRECT("'" &amp; AB236 &amp; "'!A4"),
   MATCH(B236, INDIRECT("'" &amp; AB236 &amp; "'!C5:C1000"), 0),
   MATCH("合計", INDIRECT("'" &amp; AB236 &amp; "'!4:4"), 0) - 1
))</f>
        <v>非採用</v>
      </c>
    </row>
    <row r="237" spans="1:30">
      <c r="A237" s="40" t="str">
        <f>元データ!P234</f>
        <v>非採用</v>
      </c>
      <c r="B237" s="27">
        <f t="shared" si="11"/>
        <v>233</v>
      </c>
      <c r="C237" s="27" t="str">
        <f>DBCS(元データ!A234)</f>
        <v>コミナティ筋注シリンジ</v>
      </c>
      <c r="D237" s="53" t="str">
        <f>元データ!B234</f>
        <v>アルフレッサ</v>
      </c>
      <c r="E237" s="27" t="str">
        <f>DBCS(元データ!C234)</f>
        <v/>
      </c>
      <c r="F237" s="27" t="str">
        <f>DBCS(元データ!D234)</f>
        <v>１シリンジ</v>
      </c>
      <c r="G237" s="27" t="str">
        <f>元データ!E234</f>
        <v>ファイザー</v>
      </c>
      <c r="H237" s="27">
        <f>元データ!F234</f>
        <v>0</v>
      </c>
      <c r="I237" s="27">
        <f>元データ!G234</f>
        <v>0</v>
      </c>
      <c r="J237" s="27" t="e">
        <f>元データ!H234</f>
        <v>#DIV/0!</v>
      </c>
      <c r="K237" s="27" t="str">
        <f>元データ!I234</f>
        <v>シリンジ</v>
      </c>
      <c r="L237" s="27">
        <f>元データ!J234</f>
        <v>10450</v>
      </c>
      <c r="M237" s="27" t="e">
        <f>元データ!K234</f>
        <v>#DIV/0!</v>
      </c>
      <c r="N237" s="53" t="e">
        <f ca="1">IF(OFFSET(マスタ非採用削除!A$4,統合マスタ!$A237,0)="","",OFFSET(マスタ非採用削除!A$4,統合マスタ!$A237,0))</f>
        <v>#VALUE!</v>
      </c>
      <c r="O237" s="53" t="e">
        <f ca="1">IF(OFFSET(マスタ非採用削除!B$4,統合マスタ!$A237,0)="","",OFFSET(マスタ非採用削除!B$4,統合マスタ!$A237,0))</f>
        <v>#VALUE!</v>
      </c>
      <c r="P237" s="27" t="e">
        <f ca="1">IF(OFFSET(マスタ非採用削除!C$4,統合マスタ!$A237,0)="","",OFFSET(マスタ非採用削除!C$4,統合マスタ!$A237,0))</f>
        <v>#VALUE!</v>
      </c>
      <c r="Q237" s="53" t="e">
        <f ca="1">IF(OFFSET(マスタ非採用削除!D$4,統合マスタ!$A237,0)="","",OFFSET(マスタ非採用削除!D$4,統合マスタ!$A237,0))</f>
        <v>#VALUE!</v>
      </c>
      <c r="R237" s="27">
        <f ca="1">IF(OR(A237="非採用",A237="処置薬",A237="非採用特別"),0,IF(OFFSET(マスタ非採用削除!E$4,統合マスタ!$A237,0)="","",OFFSET(マスタ非採用削除!E$4,統合マスタ!$A237,0)))</f>
        <v>0</v>
      </c>
      <c r="S237" s="53" t="e">
        <f ca="1">IF(OFFSET(マスタ非採用削除!F$4,統合マスタ!$A237,0)="","",OFFSET(マスタ非採用削除!F$4,統合マスタ!$A237,0))</f>
        <v>#VALUE!</v>
      </c>
      <c r="T237" s="27" t="e">
        <f ca="1">IF(OFFSET(マスタ非採用削除!G$4,統合マスタ!$A237,0)="","",OFFSET(マスタ非採用削除!G$4,統合マスタ!$A237,0))</f>
        <v>#VALUE!</v>
      </c>
      <c r="U237" s="53" t="e">
        <f ca="1">IF(OFFSET(マスタ非採用削除!H$4,統合マスタ!$A237,0)="","",OFFSET(マスタ非採用削除!H$4,統合マスタ!$A237,0))</f>
        <v>#VALUE!</v>
      </c>
      <c r="V237" s="27" t="e">
        <f ca="1">IF(OFFSET(マスタ非採用削除!I$4,統合マスタ!$A237,0)="","",OFFSET(マスタ非採用削除!I$4,統合マスタ!$A237,0))</f>
        <v>#VALUE!</v>
      </c>
      <c r="W237" s="27" t="e">
        <f ca="1">IF(OFFSET(マスタ非採用削除!J$4,統合マスタ!$A237,0)="","",OFFSET(マスタ非採用削除!J$4,統合マスタ!$A237,0))</f>
        <v>#VALUE!</v>
      </c>
      <c r="X237" s="27" t="e">
        <f ca="1">IF(OFFSET(マスタ非採用削除!K$4,統合マスタ!$A237,0)="","",OFFSET(マスタ非採用削除!K$4,統合マスタ!$A237,0))</f>
        <v>#VALUE!</v>
      </c>
      <c r="Y237" s="53" t="e">
        <f ca="1">IF(OFFSET(マスタ非採用削除!L$4,統合マスタ!$A237,0)="","",OFFSET(マスタ非採用削除!L$4,統合マスタ!$A237,0))</f>
        <v>#VALUE!</v>
      </c>
      <c r="Z237" s="27" t="e">
        <f ca="1">IF(OFFSET(マスタ非採用削除!M$4,統合マスタ!$A237,0)="","",OFFSET(マスタ非採用削除!M$4,統合マスタ!$A237,0))</f>
        <v>#VALUE!</v>
      </c>
      <c r="AA237" s="27" t="str">
        <f t="shared" si="9"/>
        <v>非採用</v>
      </c>
      <c r="AB237" s="27" t="str">
        <f ca="1">IF(A237="非採用特別","非採用特別",IF(R237=2,"臨時",
IF(COUNTIF(分類!$H$8:$H$15, 統合マスタ!V237)&gt;0, 分類!$G$7,
IF(COUNTIF(分類!$K$8:$K$15, 統合マスタ!V237)&gt;0, 分類!$J$7,
IF(COUNTIF(分類!$N$8:$N$15, 統合マスタ!V237)&gt;0, 分類!$M$7,
IF(COUNTIF(分類!$Q$8:$Q$15, 統合マスタ!V237)&gt;0, 分類!$P$7,
"無し"))))))</f>
        <v>無し</v>
      </c>
      <c r="AC237" s="27" t="e">
        <f t="shared" ca="1" si="10"/>
        <v>#VALUE!</v>
      </c>
      <c r="AD237" s="27" t="str" cm="1">
        <f t="array" aca="1" ref="AD237" ca="1">IF(A237="非採用","非採用",OFFSET(
   INDIRECT("'" &amp; AB237 &amp; "'!A4"),
   MATCH(B237, INDIRECT("'" &amp; AB237 &amp; "'!C5:C1000"), 0),
   MATCH("合計", INDIRECT("'" &amp; AB237 &amp; "'!4:4"), 0) - 1
))</f>
        <v>非採用</v>
      </c>
    </row>
    <row r="238" spans="1:30">
      <c r="A238" s="40">
        <f>元データ!P235</f>
        <v>174</v>
      </c>
      <c r="B238" s="27">
        <f t="shared" si="11"/>
        <v>234</v>
      </c>
      <c r="C238" s="27" t="str">
        <f>DBCS(元データ!A235)</f>
        <v>コンサータ錠１８ｍｇ</v>
      </c>
      <c r="D238" s="53" t="str">
        <f>元データ!B235</f>
        <v>アルフレッサ</v>
      </c>
      <c r="E238" s="27" t="str">
        <f>DBCS(元データ!C235)</f>
        <v>ＰＴＰ</v>
      </c>
      <c r="F238" s="27" t="str">
        <f>DBCS(元データ!D235)</f>
        <v>１００Ｔ</v>
      </c>
      <c r="G238" s="27" t="str">
        <f>元データ!E235</f>
        <v>ヤンセン</v>
      </c>
      <c r="H238" s="27">
        <f>元データ!F235</f>
        <v>235.8</v>
      </c>
      <c r="I238" s="27">
        <f>元データ!G235</f>
        <v>23580</v>
      </c>
      <c r="J238" s="27">
        <f>元データ!H235</f>
        <v>100</v>
      </c>
      <c r="K238" s="27" t="str">
        <f>元データ!I235</f>
        <v>錠</v>
      </c>
      <c r="L238" s="27">
        <f>元データ!J235</f>
        <v>20562</v>
      </c>
      <c r="M238" s="27">
        <f>元データ!K235</f>
        <v>205.62</v>
      </c>
      <c r="N238" s="53" t="str">
        <f ca="1">IF(OFFSET(マスタ非採用削除!A$4,統合マスタ!$A238,0)="","",OFFSET(マスタ非採用削除!A$4,統合マスタ!$A238,0))</f>
        <v>ｺﾝｻ001</v>
      </c>
      <c r="O238" s="53" t="str">
        <f ca="1">IF(OFFSET(マスタ非採用削除!B$4,統合マスタ!$A238,0)="","",OFFSET(マスタ非採用削除!B$4,統合マスタ!$A238,0))</f>
        <v>ｺﾝｻ001</v>
      </c>
      <c r="P238" s="27" t="str">
        <f ca="1">IF(OFFSET(マスタ非採用削除!C$4,統合マスタ!$A238,0)="","",OFFSET(マスタ非採用削除!C$4,統合マスタ!$A238,0))</f>
        <v>コンサータ錠１８ｍｇ</v>
      </c>
      <c r="Q238" s="53" t="str">
        <f ca="1">IF(OFFSET(マスタ非採用削除!D$4,統合マスタ!$A238,0)="","",OFFSET(マスタ非採用削除!D$4,統合マスタ!$A238,0))</f>
        <v>ｺﾝｻ</v>
      </c>
      <c r="R238" s="27">
        <f ca="1">IF(OR(A238="非採用",A238="処置薬",A238="非採用特別"),0,IF(OFFSET(マスタ非採用削除!E$4,統合マスタ!$A238,0)="","",OFFSET(マスタ非採用削除!E$4,統合マスタ!$A238,0)))</f>
        <v>2</v>
      </c>
      <c r="S238" s="53" t="str">
        <f ca="1">IF(OFFSET(マスタ非採用削除!F$4,統合マスタ!$A238,0)="","",OFFSET(マスタ非採用削除!F$4,統合マスタ!$A238,0))</f>
        <v/>
      </c>
      <c r="T238" s="27">
        <f ca="1">IF(OFFSET(マスタ非採用削除!G$4,統合マスタ!$A238,0)="","",OFFSET(マスタ非採用削除!G$4,統合マスタ!$A238,0))</f>
        <v>235.8</v>
      </c>
      <c r="U238" s="53" t="str">
        <f ca="1">IF(OFFSET(マスタ非採用削除!H$4,統合マスタ!$A238,0)="","",OFFSET(マスタ非採用削除!H$4,統合マスタ!$A238,0))</f>
        <v>ｺﾝｻｰﾀｼﾞｮｳ18mg</v>
      </c>
      <c r="V238" s="27">
        <f ca="1">IF(OFFSET(マスタ非採用削除!I$4,統合マスタ!$A238,0)="","",OFFSET(マスタ非採用削除!I$4,統合マスタ!$A238,0))</f>
        <v>1</v>
      </c>
      <c r="W238" s="27" t="str">
        <f ca="1">IF(OFFSET(マスタ非採用削除!J$4,統合マスタ!$A238,0)="","",OFFSET(マスタ非採用削除!J$4,統合マスタ!$A238,0))</f>
        <v>錠剤</v>
      </c>
      <c r="X238" s="27">
        <f ca="1">IF(OFFSET(マスタ非採用削除!K$4,統合マスタ!$A238,0)="","",OFFSET(マスタ非採用削除!K$4,統合マスタ!$A238,0))</f>
        <v>2</v>
      </c>
      <c r="Y238" s="53" t="str">
        <f ca="1">IF(OFFSET(マスタ非採用削除!L$4,統合マスタ!$A238,0)="","",OFFSET(マスタ非採用削除!L$4,統合マスタ!$A238,0))</f>
        <v/>
      </c>
      <c r="Z238" s="27">
        <f ca="1">IF(OFFSET(マスタ非採用削除!M$4,統合マスタ!$A238,0)="","",OFFSET(マスタ非採用削除!M$4,統合マスタ!$A238,0))</f>
        <v>3</v>
      </c>
      <c r="AA238" s="27" t="str">
        <f t="shared" si="9"/>
        <v/>
      </c>
      <c r="AB238" s="27" t="str">
        <f ca="1">IF(A238="非採用特別","非採用特別",IF(R238=2,"臨時",
IF(COUNTIF(分類!$H$8:$H$15, 統合マスタ!V238)&gt;0, 分類!$G$7,
IF(COUNTIF(分類!$K$8:$K$15, 統合マスタ!V238)&gt;0, 分類!$J$7,
IF(COUNTIF(分類!$N$8:$N$15, 統合マスタ!V238)&gt;0, 分類!$M$7,
IF(COUNTIF(分類!$Q$8:$Q$15, 統合マスタ!V238)&gt;0, 分類!$P$7,
"無し"))))))</f>
        <v>臨時</v>
      </c>
      <c r="AC238" s="27">
        <f t="shared" ca="1" si="10"/>
        <v>200234</v>
      </c>
      <c r="AD238" s="27" cm="1">
        <f t="array" aca="1" ref="AD238" ca="1">IF(A238="非採用","非採用",OFFSET(
   INDIRECT("'" &amp; AB238 &amp; "'!A4"),
   MATCH(B238, INDIRECT("'" &amp; AB238 &amp; "'!C5:C1000"), 0),
   MATCH("合計", INDIRECT("'" &amp; AB238 &amp; "'!4:4"), 0) - 1
))</f>
        <v>0</v>
      </c>
    </row>
    <row r="239" spans="1:30">
      <c r="A239" s="40">
        <f>元データ!P236</f>
        <v>177</v>
      </c>
      <c r="B239" s="27">
        <f t="shared" si="11"/>
        <v>235</v>
      </c>
      <c r="C239" s="27" t="str">
        <f>DBCS(元データ!A236)</f>
        <v>コントミン糖衣錠１００ｍｇ</v>
      </c>
      <c r="D239" s="53" t="str">
        <f>元データ!B236</f>
        <v>メディセオ</v>
      </c>
      <c r="E239" s="27" t="str">
        <f>DBCS(元データ!C236)</f>
        <v>ＰＴＰ</v>
      </c>
      <c r="F239" s="27" t="str">
        <f>DBCS(元データ!D236)</f>
        <v>１００Ｔ</v>
      </c>
      <c r="G239" s="27" t="str">
        <f>元データ!E236</f>
        <v>田辺三菱</v>
      </c>
      <c r="H239" s="27">
        <f>元データ!F236</f>
        <v>9.6999999999999993</v>
      </c>
      <c r="I239" s="27">
        <f>元データ!G236</f>
        <v>970</v>
      </c>
      <c r="J239" s="27">
        <f>元データ!H236</f>
        <v>100.00000000000001</v>
      </c>
      <c r="K239" s="27" t="str">
        <f>元データ!I236</f>
        <v>錠</v>
      </c>
      <c r="L239" s="27">
        <f>元データ!J236</f>
        <v>816</v>
      </c>
      <c r="M239" s="27">
        <f>元データ!K236</f>
        <v>8.1599999999999984</v>
      </c>
      <c r="N239" s="53" t="str">
        <f ca="1">IF(OFFSET(マスタ非採用削除!A$4,統合マスタ!$A239,0)="","",OFFSET(マスタ非採用削除!A$4,統合マスタ!$A239,0))</f>
        <v>ｺﾝﾄ003</v>
      </c>
      <c r="O239" s="53" t="str">
        <f ca="1">IF(OFFSET(マスタ非採用削除!B$4,統合マスタ!$A239,0)="","",OFFSET(マスタ非採用削除!B$4,統合マスタ!$A239,0))</f>
        <v>ｺﾝﾄ003</v>
      </c>
      <c r="P239" s="27" t="str">
        <f ca="1">IF(OFFSET(マスタ非採用削除!C$4,統合マスタ!$A239,0)="","",OFFSET(マスタ非採用削除!C$4,統合マスタ!$A239,0))</f>
        <v>コントミン糖衣錠１００ｍｇ</v>
      </c>
      <c r="Q239" s="53" t="str">
        <f ca="1">IF(OFFSET(マスタ非採用削除!D$4,統合マスタ!$A239,0)="","",OFFSET(マスタ非採用削除!D$4,統合マスタ!$A239,0))</f>
        <v>ｺﾝﾄﾐ4</v>
      </c>
      <c r="R239" s="27">
        <f ca="1">IF(OR(A239="非採用",A239="処置薬",A239="非採用特別"),0,IF(OFFSET(マスタ非採用削除!E$4,統合マスタ!$A239,0)="","",OFFSET(マスタ非採用削除!E$4,統合マスタ!$A239,0)))</f>
        <v>1</v>
      </c>
      <c r="S239" s="53" t="str">
        <f ca="1">IF(OFFSET(マスタ非採用削除!F$4,統合マスタ!$A239,0)="","",OFFSET(マスタ非採用削除!F$4,統合マスタ!$A239,0))</f>
        <v/>
      </c>
      <c r="T239" s="27">
        <f ca="1">IF(OFFSET(マスタ非採用削除!G$4,統合マスタ!$A239,0)="","",OFFSET(マスタ非採用削除!G$4,統合マスタ!$A239,0))</f>
        <v>9.6999999999999993</v>
      </c>
      <c r="U239" s="53" t="str">
        <f ca="1">IF(OFFSET(マスタ非採用削除!H$4,統合マスタ!$A239,0)="","",OFFSET(マスタ非採用削除!H$4,統合マスタ!$A239,0))</f>
        <v>ｺﾝﾄﾐﾝﾄｳｲｼﾞｮｳ100mg</v>
      </c>
      <c r="V239" s="27">
        <f ca="1">IF(OFFSET(マスタ非採用削除!I$4,統合マスタ!$A239,0)="","",OFFSET(マスタ非採用削除!I$4,統合マスタ!$A239,0))</f>
        <v>1</v>
      </c>
      <c r="W239" s="27" t="str">
        <f ca="1">IF(OFFSET(マスタ非採用削除!J$4,統合マスタ!$A239,0)="","",OFFSET(マスタ非採用削除!J$4,統合マスタ!$A239,0))</f>
        <v>錠剤</v>
      </c>
      <c r="X239" s="27">
        <f ca="1">IF(OFFSET(マスタ非採用削除!K$4,統合マスタ!$A239,0)="","",OFFSET(マスタ非採用削除!K$4,統合マスタ!$A239,0))</f>
        <v>2</v>
      </c>
      <c r="Y239" s="53" t="str">
        <f ca="1">IF(OFFSET(マスタ非採用削除!L$4,統合マスタ!$A239,0)="","",OFFSET(マスタ非採用削除!L$4,統合マスタ!$A239,0))</f>
        <v/>
      </c>
      <c r="Z239" s="27">
        <f ca="1">IF(OFFSET(マスタ非採用削除!M$4,統合マスタ!$A239,0)="","",OFFSET(マスタ非採用削除!M$4,統合マスタ!$A239,0))</f>
        <v>6</v>
      </c>
      <c r="AA239" s="27" t="str">
        <f t="shared" si="9"/>
        <v/>
      </c>
      <c r="AB239" s="27" t="str">
        <f ca="1">IF(A239="非採用特別","非採用特別",IF(R239=2,"臨時",
IF(COUNTIF(分類!$H$8:$H$15, 統合マスタ!V239)&gt;0, 分類!$G$7,
IF(COUNTIF(分類!$K$8:$K$15, 統合マスタ!V239)&gt;0, 分類!$J$7,
IF(COUNTIF(分類!$N$8:$N$15, 統合マスタ!V239)&gt;0, 分類!$M$7,
IF(COUNTIF(分類!$Q$8:$Q$15, 統合マスタ!V239)&gt;0, 分類!$P$7,
"無し"))))))</f>
        <v>錠剤</v>
      </c>
      <c r="AC239" s="27">
        <f t="shared" ca="1" si="10"/>
        <v>200235</v>
      </c>
      <c r="AD239" s="27" cm="1">
        <f t="array" aca="1" ref="AD239" ca="1">IF(A239="非採用","非採用",OFFSET(
   INDIRECT("'" &amp; AB239 &amp; "'!A4"),
   MATCH(B239, INDIRECT("'" &amp; AB239 &amp; "'!C5:C1000"), 0),
   MATCH("合計", INDIRECT("'" &amp; AB239 &amp; "'!4:4"), 0) - 1
))</f>
        <v>0</v>
      </c>
    </row>
    <row r="240" spans="1:30">
      <c r="A240" s="40">
        <f>元データ!P237</f>
        <v>175</v>
      </c>
      <c r="B240" s="27">
        <f t="shared" si="11"/>
        <v>236</v>
      </c>
      <c r="C240" s="27" t="str">
        <f>DBCS(元データ!A237)</f>
        <v>コントミン糖衣錠２５ｍｇ</v>
      </c>
      <c r="D240" s="53" t="str">
        <f>元データ!B237</f>
        <v/>
      </c>
      <c r="E240" s="27" t="str">
        <f>DBCS(元データ!C237)</f>
        <v>ＰＴＰ</v>
      </c>
      <c r="F240" s="27" t="str">
        <f>DBCS(元データ!D237)</f>
        <v>１００Ｔ</v>
      </c>
      <c r="G240" s="27" t="str">
        <f>元データ!E237</f>
        <v>田辺三菱</v>
      </c>
      <c r="H240" s="27">
        <f>元データ!F237</f>
        <v>9.6999999999999993</v>
      </c>
      <c r="I240" s="27">
        <f>元データ!G237</f>
        <v>970</v>
      </c>
      <c r="J240" s="27">
        <f>元データ!H237</f>
        <v>100.00000000000001</v>
      </c>
      <c r="K240" s="27" t="str">
        <f>元データ!I237</f>
        <v>錠</v>
      </c>
      <c r="L240" s="27">
        <f>元データ!J237</f>
        <v>816</v>
      </c>
      <c r="M240" s="27">
        <f>元データ!K237</f>
        <v>8.1599999999999984</v>
      </c>
      <c r="N240" s="53" t="str">
        <f ca="1">IF(OFFSET(マスタ非採用削除!A$4,統合マスタ!$A240,0)="","",OFFSET(マスタ非採用削除!A$4,統合マスタ!$A240,0))</f>
        <v>ｺﾝﾄ001</v>
      </c>
      <c r="O240" s="53" t="str">
        <f ca="1">IF(OFFSET(マスタ非採用削除!B$4,統合マスタ!$A240,0)="","",OFFSET(マスタ非採用削除!B$4,統合マスタ!$A240,0))</f>
        <v>ｺﾝﾄ001</v>
      </c>
      <c r="P240" s="27" t="str">
        <f ca="1">IF(OFFSET(マスタ非採用削除!C$4,統合マスタ!$A240,0)="","",OFFSET(マスタ非採用削除!C$4,統合マスタ!$A240,0))</f>
        <v>コントミン糖衣錠２５ｍｇ</v>
      </c>
      <c r="Q240" s="53" t="str">
        <f ca="1">IF(OFFSET(マスタ非採用削除!D$4,統合マスタ!$A240,0)="","",OFFSET(マスタ非採用削除!D$4,統合マスタ!$A240,0))</f>
        <v>ｺﾝﾄﾐ2</v>
      </c>
      <c r="R240" s="27">
        <f ca="1">IF(OR(A240="非採用",A240="処置薬",A240="非採用特別"),0,IF(OFFSET(マスタ非採用削除!E$4,統合マスタ!$A240,0)="","",OFFSET(マスタ非採用削除!E$4,統合マスタ!$A240,0)))</f>
        <v>1</v>
      </c>
      <c r="S240" s="53" t="str">
        <f ca="1">IF(OFFSET(マスタ非採用削除!F$4,統合マスタ!$A240,0)="","",OFFSET(マスタ非採用削除!F$4,統合マスタ!$A240,0))</f>
        <v/>
      </c>
      <c r="T240" s="27">
        <f ca="1">IF(OFFSET(マスタ非採用削除!G$4,統合マスタ!$A240,0)="","",OFFSET(マスタ非採用削除!G$4,統合マスタ!$A240,0))</f>
        <v>9.6999999999999993</v>
      </c>
      <c r="U240" s="53" t="str">
        <f ca="1">IF(OFFSET(マスタ非採用削除!H$4,統合マスタ!$A240,0)="","",OFFSET(マスタ非採用削除!H$4,統合マスタ!$A240,0))</f>
        <v>ｺﾝﾄﾐﾝﾄｳｲｼﾞｮｳ25mg</v>
      </c>
      <c r="V240" s="27">
        <f ca="1">IF(OFFSET(マスタ非採用削除!I$4,統合マスタ!$A240,0)="","",OFFSET(マスタ非採用削除!I$4,統合マスタ!$A240,0))</f>
        <v>1</v>
      </c>
      <c r="W240" s="27" t="str">
        <f ca="1">IF(OFFSET(マスタ非採用削除!J$4,統合マスタ!$A240,0)="","",OFFSET(マスタ非採用削除!J$4,統合マスタ!$A240,0))</f>
        <v>錠剤</v>
      </c>
      <c r="X240" s="27">
        <f ca="1">IF(OFFSET(マスタ非採用削除!K$4,統合マスタ!$A240,0)="","",OFFSET(マスタ非採用削除!K$4,統合マスタ!$A240,0))</f>
        <v>0</v>
      </c>
      <c r="Y240" s="53" t="str">
        <f ca="1">IF(OFFSET(マスタ非採用削除!L$4,統合マスタ!$A240,0)="","",OFFSET(マスタ非採用削除!L$4,統合マスタ!$A240,0))</f>
        <v/>
      </c>
      <c r="Z240" s="27">
        <f ca="1">IF(OFFSET(マスタ非採用削除!M$4,統合マスタ!$A240,0)="","",OFFSET(マスタ非採用削除!M$4,統合マスタ!$A240,0))</f>
        <v>25</v>
      </c>
      <c r="AA240" s="27" t="str">
        <f t="shared" si="9"/>
        <v/>
      </c>
      <c r="AB240" s="27" t="str">
        <f ca="1">IF(A240="非採用特別","非採用特別",IF(R240=2,"臨時",
IF(COUNTIF(分類!$H$8:$H$15, 統合マスタ!V240)&gt;0, 分類!$G$7,
IF(COUNTIF(分類!$K$8:$K$15, 統合マスタ!V240)&gt;0, 分類!$J$7,
IF(COUNTIF(分類!$N$8:$N$15, 統合マスタ!V240)&gt;0, 分類!$M$7,
IF(COUNTIF(分類!$Q$8:$Q$15, 統合マスタ!V240)&gt;0, 分類!$P$7,
"無し"))))))</f>
        <v>錠剤</v>
      </c>
      <c r="AC240" s="27">
        <f t="shared" ca="1" si="10"/>
        <v>236</v>
      </c>
      <c r="AD240" s="27" cm="1">
        <f t="array" aca="1" ref="AD240" ca="1">IF(A240="非採用","非採用",OFFSET(
   INDIRECT("'" &amp; AB240 &amp; "'!A4"),
   MATCH(B240, INDIRECT("'" &amp; AB240 &amp; "'!C5:C1000"), 0),
   MATCH("合計", INDIRECT("'" &amp; AB240 &amp; "'!4:4"), 0) - 1
))</f>
        <v>0</v>
      </c>
    </row>
    <row r="241" spans="1:30">
      <c r="A241" s="40">
        <f>元データ!P238</f>
        <v>175</v>
      </c>
      <c r="B241" s="27">
        <f t="shared" si="11"/>
        <v>237</v>
      </c>
      <c r="C241" s="27" t="str">
        <f>DBCS(元データ!A238)</f>
        <v>コントミン糖衣錠２５ｍｇ</v>
      </c>
      <c r="D241" s="53" t="str">
        <f>元データ!B238</f>
        <v/>
      </c>
      <c r="E241" s="27" t="str">
        <f>DBCS(元データ!C238)</f>
        <v>ＰＴＰ</v>
      </c>
      <c r="F241" s="27" t="str">
        <f>DBCS(元データ!D238)</f>
        <v>１０００Ｔ</v>
      </c>
      <c r="G241" s="27" t="str">
        <f>元データ!E238</f>
        <v>田辺三菱</v>
      </c>
      <c r="H241" s="27">
        <f>元データ!F238</f>
        <v>9.6999999999999993</v>
      </c>
      <c r="I241" s="27">
        <f>元データ!G238</f>
        <v>9700</v>
      </c>
      <c r="J241" s="27">
        <f>元データ!H238</f>
        <v>1000.0000000000001</v>
      </c>
      <c r="K241" s="27" t="str">
        <f>元データ!I238</f>
        <v>錠</v>
      </c>
      <c r="L241" s="27">
        <f>元データ!J238</f>
        <v>8160</v>
      </c>
      <c r="M241" s="27">
        <f>元データ!K238</f>
        <v>8.1599999999999984</v>
      </c>
      <c r="N241" s="53" t="str">
        <f ca="1">IF(OFFSET(マスタ非採用削除!A$4,統合マスタ!$A241,0)="","",OFFSET(マスタ非採用削除!A$4,統合マスタ!$A241,0))</f>
        <v>ｺﾝﾄ001</v>
      </c>
      <c r="O241" s="53" t="str">
        <f ca="1">IF(OFFSET(マスタ非採用削除!B$4,統合マスタ!$A241,0)="","",OFFSET(マスタ非採用削除!B$4,統合マスタ!$A241,0))</f>
        <v>ｺﾝﾄ001</v>
      </c>
      <c r="P241" s="27" t="str">
        <f ca="1">IF(OFFSET(マスタ非採用削除!C$4,統合マスタ!$A241,0)="","",OFFSET(マスタ非採用削除!C$4,統合マスタ!$A241,0))</f>
        <v>コントミン糖衣錠２５ｍｇ</v>
      </c>
      <c r="Q241" s="53" t="str">
        <f ca="1">IF(OFFSET(マスタ非採用削除!D$4,統合マスタ!$A241,0)="","",OFFSET(マスタ非採用削除!D$4,統合マスタ!$A241,0))</f>
        <v>ｺﾝﾄﾐ2</v>
      </c>
      <c r="R241" s="27">
        <f ca="1">IF(OR(A241="非採用",A241="処置薬",A241="非採用特別"),0,IF(OFFSET(マスタ非採用削除!E$4,統合マスタ!$A241,0)="","",OFFSET(マスタ非採用削除!E$4,統合マスタ!$A241,0)))</f>
        <v>1</v>
      </c>
      <c r="S241" s="53" t="str">
        <f ca="1">IF(OFFSET(マスタ非採用削除!F$4,統合マスタ!$A241,0)="","",OFFSET(マスタ非採用削除!F$4,統合マスタ!$A241,0))</f>
        <v/>
      </c>
      <c r="T241" s="27">
        <f ca="1">IF(OFFSET(マスタ非採用削除!G$4,統合マスタ!$A241,0)="","",OFFSET(マスタ非採用削除!G$4,統合マスタ!$A241,0))</f>
        <v>9.6999999999999993</v>
      </c>
      <c r="U241" s="53" t="str">
        <f ca="1">IF(OFFSET(マスタ非採用削除!H$4,統合マスタ!$A241,0)="","",OFFSET(マスタ非採用削除!H$4,統合マスタ!$A241,0))</f>
        <v>ｺﾝﾄﾐﾝﾄｳｲｼﾞｮｳ25mg</v>
      </c>
      <c r="V241" s="27">
        <f ca="1">IF(OFFSET(マスタ非採用削除!I$4,統合マスタ!$A241,0)="","",OFFSET(マスタ非採用削除!I$4,統合マスタ!$A241,0))</f>
        <v>1</v>
      </c>
      <c r="W241" s="27" t="str">
        <f ca="1">IF(OFFSET(マスタ非採用削除!J$4,統合マスタ!$A241,0)="","",OFFSET(マスタ非採用削除!J$4,統合マスタ!$A241,0))</f>
        <v>錠剤</v>
      </c>
      <c r="X241" s="27">
        <f ca="1">IF(OFFSET(マスタ非採用削除!K$4,統合マスタ!$A241,0)="","",OFFSET(マスタ非採用削除!K$4,統合マスタ!$A241,0))</f>
        <v>0</v>
      </c>
      <c r="Y241" s="53" t="str">
        <f ca="1">IF(OFFSET(マスタ非採用削除!L$4,統合マスタ!$A241,0)="","",OFFSET(マスタ非採用削除!L$4,統合マスタ!$A241,0))</f>
        <v/>
      </c>
      <c r="Z241" s="27">
        <f ca="1">IF(OFFSET(マスタ非採用削除!M$4,統合マスタ!$A241,0)="","",OFFSET(マスタ非採用削除!M$4,統合マスタ!$A241,0))</f>
        <v>25</v>
      </c>
      <c r="AA241" s="27" t="str">
        <f t="shared" si="9"/>
        <v/>
      </c>
      <c r="AB241" s="27" t="str">
        <f ca="1">IF(A241="非採用特別","非採用特別",IF(R241=2,"臨時",
IF(COUNTIF(分類!$H$8:$H$15, 統合マスタ!V241)&gt;0, 分類!$G$7,
IF(COUNTIF(分類!$K$8:$K$15, 統合マスタ!V241)&gt;0, 分類!$J$7,
IF(COUNTIF(分類!$N$8:$N$15, 統合マスタ!V241)&gt;0, 分類!$M$7,
IF(COUNTIF(分類!$Q$8:$Q$15, 統合マスタ!V241)&gt;0, 分類!$P$7,
"無し"))))))</f>
        <v>錠剤</v>
      </c>
      <c r="AC241" s="27">
        <f t="shared" ca="1" si="10"/>
        <v>237</v>
      </c>
      <c r="AD241" s="27" cm="1">
        <f t="array" aca="1" ref="AD241" ca="1">IF(A241="非採用","非採用",OFFSET(
   INDIRECT("'" &amp; AB241 &amp; "'!A4"),
   MATCH(B241, INDIRECT("'" &amp; AB241 &amp; "'!C5:C1000"), 0),
   MATCH("合計", INDIRECT("'" &amp; AB241 &amp; "'!4:4"), 0) - 1
))</f>
        <v>0</v>
      </c>
    </row>
    <row r="242" spans="1:30">
      <c r="A242" s="40">
        <f>元データ!P239</f>
        <v>175</v>
      </c>
      <c r="B242" s="27">
        <f t="shared" si="11"/>
        <v>238</v>
      </c>
      <c r="C242" s="27" t="str">
        <f>DBCS(元データ!A239)</f>
        <v>コントミン糖衣錠２５ｍｇ</v>
      </c>
      <c r="D242" s="53" t="str">
        <f>元データ!B239</f>
        <v>メディセオ</v>
      </c>
      <c r="E242" s="27" t="str">
        <f>DBCS(元データ!C239)</f>
        <v>バラ</v>
      </c>
      <c r="F242" s="27" t="str">
        <f>DBCS(元データ!D239)</f>
        <v>１０００Ｔ</v>
      </c>
      <c r="G242" s="27" t="str">
        <f>元データ!E239</f>
        <v>田辺三菱</v>
      </c>
      <c r="H242" s="27">
        <f>元データ!F239</f>
        <v>9.6999999999999993</v>
      </c>
      <c r="I242" s="27">
        <f>元データ!G239</f>
        <v>9700</v>
      </c>
      <c r="J242" s="27">
        <f>元データ!H239</f>
        <v>1000.0000000000001</v>
      </c>
      <c r="K242" s="27" t="str">
        <f>元データ!I239</f>
        <v>錠</v>
      </c>
      <c r="L242" s="27">
        <f>元データ!J239</f>
        <v>8160</v>
      </c>
      <c r="M242" s="27">
        <f>元データ!K239</f>
        <v>8.1599999999999984</v>
      </c>
      <c r="N242" s="53" t="str">
        <f ca="1">IF(OFFSET(マスタ非採用削除!A$4,統合マスタ!$A242,0)="","",OFFSET(マスタ非採用削除!A$4,統合マスタ!$A242,0))</f>
        <v>ｺﾝﾄ001</v>
      </c>
      <c r="O242" s="53" t="str">
        <f ca="1">IF(OFFSET(マスタ非採用削除!B$4,統合マスタ!$A242,0)="","",OFFSET(マスタ非採用削除!B$4,統合マスタ!$A242,0))</f>
        <v>ｺﾝﾄ001</v>
      </c>
      <c r="P242" s="27" t="str">
        <f ca="1">IF(OFFSET(マスタ非採用削除!C$4,統合マスタ!$A242,0)="","",OFFSET(マスタ非採用削除!C$4,統合マスタ!$A242,0))</f>
        <v>コントミン糖衣錠２５ｍｇ</v>
      </c>
      <c r="Q242" s="53" t="str">
        <f ca="1">IF(OFFSET(マスタ非採用削除!D$4,統合マスタ!$A242,0)="","",OFFSET(マスタ非採用削除!D$4,統合マスタ!$A242,0))</f>
        <v>ｺﾝﾄﾐ2</v>
      </c>
      <c r="R242" s="27">
        <f ca="1">IF(OR(A242="非採用",A242="処置薬",A242="非採用特別"),0,IF(OFFSET(マスタ非採用削除!E$4,統合マスタ!$A242,0)="","",OFFSET(マスタ非採用削除!E$4,統合マスタ!$A242,0)))</f>
        <v>1</v>
      </c>
      <c r="S242" s="53" t="str">
        <f ca="1">IF(OFFSET(マスタ非採用削除!F$4,統合マスタ!$A242,0)="","",OFFSET(マスタ非採用削除!F$4,統合マスタ!$A242,0))</f>
        <v/>
      </c>
      <c r="T242" s="27">
        <f ca="1">IF(OFFSET(マスタ非採用削除!G$4,統合マスタ!$A242,0)="","",OFFSET(マスタ非採用削除!G$4,統合マスタ!$A242,0))</f>
        <v>9.6999999999999993</v>
      </c>
      <c r="U242" s="53" t="str">
        <f ca="1">IF(OFFSET(マスタ非採用削除!H$4,統合マスタ!$A242,0)="","",OFFSET(マスタ非採用削除!H$4,統合マスタ!$A242,0))</f>
        <v>ｺﾝﾄﾐﾝﾄｳｲｼﾞｮｳ25mg</v>
      </c>
      <c r="V242" s="27">
        <f ca="1">IF(OFFSET(マスタ非採用削除!I$4,統合マスタ!$A242,0)="","",OFFSET(マスタ非採用削除!I$4,統合マスタ!$A242,0))</f>
        <v>1</v>
      </c>
      <c r="W242" s="27" t="str">
        <f ca="1">IF(OFFSET(マスタ非採用削除!J$4,統合マスタ!$A242,0)="","",OFFSET(マスタ非採用削除!J$4,統合マスタ!$A242,0))</f>
        <v>錠剤</v>
      </c>
      <c r="X242" s="27">
        <f ca="1">IF(OFFSET(マスタ非採用削除!K$4,統合マスタ!$A242,0)="","",OFFSET(マスタ非採用削除!K$4,統合マスタ!$A242,0))</f>
        <v>0</v>
      </c>
      <c r="Y242" s="53" t="str">
        <f ca="1">IF(OFFSET(マスタ非採用削除!L$4,統合マスタ!$A242,0)="","",OFFSET(マスタ非採用削除!L$4,統合マスタ!$A242,0))</f>
        <v/>
      </c>
      <c r="Z242" s="27">
        <f ca="1">IF(OFFSET(マスタ非採用削除!M$4,統合マスタ!$A242,0)="","",OFFSET(マスタ非採用削除!M$4,統合マスタ!$A242,0))</f>
        <v>25</v>
      </c>
      <c r="AA242" s="27" t="str">
        <f t="shared" si="9"/>
        <v/>
      </c>
      <c r="AB242" s="27" t="str">
        <f ca="1">IF(A242="非採用特別","非採用特別",IF(R242=2,"臨時",
IF(COUNTIF(分類!$H$8:$H$15, 統合マスタ!V242)&gt;0, 分類!$G$7,
IF(COUNTIF(分類!$K$8:$K$15, 統合マスタ!V242)&gt;0, 分類!$J$7,
IF(COUNTIF(分類!$N$8:$N$15, 統合マスタ!V242)&gt;0, 分類!$M$7,
IF(COUNTIF(分類!$Q$8:$Q$15, 統合マスタ!V242)&gt;0, 分類!$P$7,
"無し"))))))</f>
        <v>錠剤</v>
      </c>
      <c r="AC242" s="27">
        <f t="shared" ca="1" si="10"/>
        <v>238</v>
      </c>
      <c r="AD242" s="27" cm="1">
        <f t="array" aca="1" ref="AD242" ca="1">IF(A242="非採用","非採用",OFFSET(
   INDIRECT("'" &amp; AB242 &amp; "'!A4"),
   MATCH(B242, INDIRECT("'" &amp; AB242 &amp; "'!C5:C1000"), 0),
   MATCH("合計", INDIRECT("'" &amp; AB242 &amp; "'!4:4"), 0) - 1
))</f>
        <v>0</v>
      </c>
    </row>
    <row r="243" spans="1:30">
      <c r="A243" s="40">
        <f>元データ!P240</f>
        <v>176</v>
      </c>
      <c r="B243" s="27">
        <f t="shared" si="11"/>
        <v>239</v>
      </c>
      <c r="C243" s="27" t="str">
        <f>DBCS(元データ!A240)</f>
        <v>コントミン糖衣錠５０ｍｇ</v>
      </c>
      <c r="D243" s="53" t="str">
        <f>元データ!B240</f>
        <v/>
      </c>
      <c r="E243" s="27" t="str">
        <f>DBCS(元データ!C240)</f>
        <v>ＰＴＰ</v>
      </c>
      <c r="F243" s="27" t="str">
        <f>DBCS(元データ!D240)</f>
        <v>１００Ｔ</v>
      </c>
      <c r="G243" s="27" t="str">
        <f>元データ!E240</f>
        <v>田辺三菱</v>
      </c>
      <c r="H243" s="27">
        <f>元データ!F240</f>
        <v>9.6999999999999993</v>
      </c>
      <c r="I243" s="27">
        <f>元データ!G240</f>
        <v>970</v>
      </c>
      <c r="J243" s="27">
        <f>元データ!H240</f>
        <v>100.00000000000001</v>
      </c>
      <c r="K243" s="27" t="str">
        <f>元データ!I240</f>
        <v>錠</v>
      </c>
      <c r="L243" s="27">
        <f>元データ!J240</f>
        <v>816</v>
      </c>
      <c r="M243" s="27">
        <f>元データ!K240</f>
        <v>8.1599999999999984</v>
      </c>
      <c r="N243" s="53" t="str">
        <f ca="1">IF(OFFSET(マスタ非採用削除!A$4,統合マスタ!$A243,0)="","",OFFSET(マスタ非採用削除!A$4,統合マスタ!$A243,0))</f>
        <v>ｺﾝﾄ002</v>
      </c>
      <c r="O243" s="53" t="str">
        <f ca="1">IF(OFFSET(マスタ非採用削除!B$4,統合マスタ!$A243,0)="","",OFFSET(マスタ非採用削除!B$4,統合マスタ!$A243,0))</f>
        <v>ｺﾝﾄ002</v>
      </c>
      <c r="P243" s="27" t="str">
        <f ca="1">IF(OFFSET(マスタ非採用削除!C$4,統合マスタ!$A243,0)="","",OFFSET(マスタ非採用削除!C$4,統合マスタ!$A243,0))</f>
        <v>コントミン糖衣錠５０ｍｇ</v>
      </c>
      <c r="Q243" s="53" t="str">
        <f ca="1">IF(OFFSET(マスタ非採用削除!D$4,統合マスタ!$A243,0)="","",OFFSET(マスタ非採用削除!D$4,統合マスタ!$A243,0))</f>
        <v>ｺﾝﾄﾐ3</v>
      </c>
      <c r="R243" s="27">
        <f ca="1">IF(OR(A243="非採用",A243="処置薬",A243="非採用特別"),0,IF(OFFSET(マスタ非採用削除!E$4,統合マスタ!$A243,0)="","",OFFSET(マスタ非採用削除!E$4,統合マスタ!$A243,0)))</f>
        <v>1</v>
      </c>
      <c r="S243" s="53" t="str">
        <f ca="1">IF(OFFSET(マスタ非採用削除!F$4,統合マスタ!$A243,0)="","",OFFSET(マスタ非採用削除!F$4,統合マスタ!$A243,0))</f>
        <v/>
      </c>
      <c r="T243" s="27">
        <f ca="1">IF(OFFSET(マスタ非採用削除!G$4,統合マスタ!$A243,0)="","",OFFSET(マスタ非採用削除!G$4,統合マスタ!$A243,0))</f>
        <v>9.6999999999999993</v>
      </c>
      <c r="U243" s="53" t="str">
        <f ca="1">IF(OFFSET(マスタ非採用削除!H$4,統合マスタ!$A243,0)="","",OFFSET(マスタ非採用削除!H$4,統合マスタ!$A243,0))</f>
        <v>ｺﾝﾄﾐﾝﾄｳｲｼﾞｮｳ50mg</v>
      </c>
      <c r="V243" s="27">
        <f ca="1">IF(OFFSET(マスタ非採用削除!I$4,統合マスタ!$A243,0)="","",OFFSET(マスタ非採用削除!I$4,統合マスタ!$A243,0))</f>
        <v>1</v>
      </c>
      <c r="W243" s="27" t="str">
        <f ca="1">IF(OFFSET(マスタ非採用削除!J$4,統合マスタ!$A243,0)="","",OFFSET(マスタ非採用削除!J$4,統合マスタ!$A243,0))</f>
        <v>錠剤</v>
      </c>
      <c r="X243" s="27">
        <f ca="1">IF(OFFSET(マスタ非採用削除!K$4,統合マスタ!$A243,0)="","",OFFSET(マスタ非採用削除!K$4,統合マスタ!$A243,0))</f>
        <v>2</v>
      </c>
      <c r="Y243" s="53" t="str">
        <f ca="1">IF(OFFSET(マスタ非採用削除!L$4,統合マスタ!$A243,0)="","",OFFSET(マスタ非採用削除!L$4,統合マスタ!$A243,0))</f>
        <v/>
      </c>
      <c r="Z243" s="27">
        <f ca="1">IF(OFFSET(マスタ非採用削除!M$4,統合マスタ!$A243,0)="","",OFFSET(マスタ非採用削除!M$4,統合マスタ!$A243,0))</f>
        <v>26</v>
      </c>
      <c r="AA243" s="27" t="str">
        <f t="shared" si="9"/>
        <v/>
      </c>
      <c r="AB243" s="27" t="str">
        <f ca="1">IF(A243="非採用特別","非採用特別",IF(R243=2,"臨時",
IF(COUNTIF(分類!$H$8:$H$15, 統合マスタ!V243)&gt;0, 分類!$G$7,
IF(COUNTIF(分類!$K$8:$K$15, 統合マスタ!V243)&gt;0, 分類!$J$7,
IF(COUNTIF(分類!$N$8:$N$15, 統合マスタ!V243)&gt;0, 分類!$M$7,
IF(COUNTIF(分類!$Q$8:$Q$15, 統合マスタ!V243)&gt;0, 分類!$P$7,
"無し"))))))</f>
        <v>錠剤</v>
      </c>
      <c r="AC243" s="27">
        <f t="shared" ca="1" si="10"/>
        <v>200239</v>
      </c>
      <c r="AD243" s="27" cm="1">
        <f t="array" aca="1" ref="AD243" ca="1">IF(A243="非採用","非採用",OFFSET(
   INDIRECT("'" &amp; AB243 &amp; "'!A4"),
   MATCH(B243, INDIRECT("'" &amp; AB243 &amp; "'!C5:C1000"), 0),
   MATCH("合計", INDIRECT("'" &amp; AB243 &amp; "'!4:4"), 0) - 1
))</f>
        <v>0</v>
      </c>
    </row>
    <row r="244" spans="1:30">
      <c r="A244" s="40">
        <f>元データ!P241</f>
        <v>176</v>
      </c>
      <c r="B244" s="27">
        <f t="shared" si="11"/>
        <v>240</v>
      </c>
      <c r="C244" s="27" t="str">
        <f>DBCS(元データ!A241)</f>
        <v>コントミン糖衣錠５０ｍｇ</v>
      </c>
      <c r="D244" s="53" t="str">
        <f>元データ!B241</f>
        <v>メディセオ</v>
      </c>
      <c r="E244" s="27" t="str">
        <f>DBCS(元データ!C241)</f>
        <v>バラ</v>
      </c>
      <c r="F244" s="27" t="str">
        <f>DBCS(元データ!D241)</f>
        <v>１０００Ｔ</v>
      </c>
      <c r="G244" s="27" t="str">
        <f>元データ!E241</f>
        <v>田辺三菱</v>
      </c>
      <c r="H244" s="27">
        <f>元データ!F241</f>
        <v>9.6999999999999993</v>
      </c>
      <c r="I244" s="27">
        <f>元データ!G241</f>
        <v>9700</v>
      </c>
      <c r="J244" s="27">
        <f>元データ!H241</f>
        <v>1000.0000000000001</v>
      </c>
      <c r="K244" s="27" t="str">
        <f>元データ!I241</f>
        <v>錠</v>
      </c>
      <c r="L244" s="27">
        <f>元データ!J241</f>
        <v>8160</v>
      </c>
      <c r="M244" s="27">
        <f>元データ!K241</f>
        <v>8.1599999999999984</v>
      </c>
      <c r="N244" s="53" t="str">
        <f ca="1">IF(OFFSET(マスタ非採用削除!A$4,統合マスタ!$A244,0)="","",OFFSET(マスタ非採用削除!A$4,統合マスタ!$A244,0))</f>
        <v>ｺﾝﾄ002</v>
      </c>
      <c r="O244" s="53" t="str">
        <f ca="1">IF(OFFSET(マスタ非採用削除!B$4,統合マスタ!$A244,0)="","",OFFSET(マスタ非採用削除!B$4,統合マスタ!$A244,0))</f>
        <v>ｺﾝﾄ002</v>
      </c>
      <c r="P244" s="27" t="str">
        <f ca="1">IF(OFFSET(マスタ非採用削除!C$4,統合マスタ!$A244,0)="","",OFFSET(マスタ非採用削除!C$4,統合マスタ!$A244,0))</f>
        <v>コントミン糖衣錠５０ｍｇ</v>
      </c>
      <c r="Q244" s="53" t="str">
        <f ca="1">IF(OFFSET(マスタ非採用削除!D$4,統合マスタ!$A244,0)="","",OFFSET(マスタ非採用削除!D$4,統合マスタ!$A244,0))</f>
        <v>ｺﾝﾄﾐ3</v>
      </c>
      <c r="R244" s="27">
        <f ca="1">IF(OR(A244="非採用",A244="処置薬",A244="非採用特別"),0,IF(OFFSET(マスタ非採用削除!E$4,統合マスタ!$A244,0)="","",OFFSET(マスタ非採用削除!E$4,統合マスタ!$A244,0)))</f>
        <v>1</v>
      </c>
      <c r="S244" s="53" t="str">
        <f ca="1">IF(OFFSET(マスタ非採用削除!F$4,統合マスタ!$A244,0)="","",OFFSET(マスタ非採用削除!F$4,統合マスタ!$A244,0))</f>
        <v/>
      </c>
      <c r="T244" s="27">
        <f ca="1">IF(OFFSET(マスタ非採用削除!G$4,統合マスタ!$A244,0)="","",OFFSET(マスタ非採用削除!G$4,統合マスタ!$A244,0))</f>
        <v>9.6999999999999993</v>
      </c>
      <c r="U244" s="53" t="str">
        <f ca="1">IF(OFFSET(マスタ非採用削除!H$4,統合マスタ!$A244,0)="","",OFFSET(マスタ非採用削除!H$4,統合マスタ!$A244,0))</f>
        <v>ｺﾝﾄﾐﾝﾄｳｲｼﾞｮｳ50mg</v>
      </c>
      <c r="V244" s="27">
        <f ca="1">IF(OFFSET(マスタ非採用削除!I$4,統合マスタ!$A244,0)="","",OFFSET(マスタ非採用削除!I$4,統合マスタ!$A244,0))</f>
        <v>1</v>
      </c>
      <c r="W244" s="27" t="str">
        <f ca="1">IF(OFFSET(マスタ非採用削除!J$4,統合マスタ!$A244,0)="","",OFFSET(マスタ非採用削除!J$4,統合マスタ!$A244,0))</f>
        <v>錠剤</v>
      </c>
      <c r="X244" s="27">
        <f ca="1">IF(OFFSET(マスタ非採用削除!K$4,統合マスタ!$A244,0)="","",OFFSET(マスタ非採用削除!K$4,統合マスタ!$A244,0))</f>
        <v>2</v>
      </c>
      <c r="Y244" s="53" t="str">
        <f ca="1">IF(OFFSET(マスタ非採用削除!L$4,統合マスタ!$A244,0)="","",OFFSET(マスタ非採用削除!L$4,統合マスタ!$A244,0))</f>
        <v/>
      </c>
      <c r="Z244" s="27">
        <f ca="1">IF(OFFSET(マスタ非採用削除!M$4,統合マスタ!$A244,0)="","",OFFSET(マスタ非採用削除!M$4,統合マスタ!$A244,0))</f>
        <v>26</v>
      </c>
      <c r="AA244" s="27" t="str">
        <f t="shared" si="9"/>
        <v/>
      </c>
      <c r="AB244" s="27" t="str">
        <f ca="1">IF(A244="非採用特別","非採用特別",IF(R244=2,"臨時",
IF(COUNTIF(分類!$H$8:$H$15, 統合マスタ!V244)&gt;0, 分類!$G$7,
IF(COUNTIF(分類!$K$8:$K$15, 統合マスタ!V244)&gt;0, 分類!$J$7,
IF(COUNTIF(分類!$N$8:$N$15, 統合マスタ!V244)&gt;0, 分類!$M$7,
IF(COUNTIF(分類!$Q$8:$Q$15, 統合マスタ!V244)&gt;0, 分類!$P$7,
"無し"))))))</f>
        <v>錠剤</v>
      </c>
      <c r="AC244" s="27">
        <f t="shared" ca="1" si="10"/>
        <v>200240</v>
      </c>
      <c r="AD244" s="27" cm="1">
        <f t="array" aca="1" ref="AD244" ca="1">IF(A244="非採用","非採用",OFFSET(
   INDIRECT("'" &amp; AB244 &amp; "'!A4"),
   MATCH(B244, INDIRECT("'" &amp; AB244 &amp; "'!C5:C1000"), 0),
   MATCH("合計", INDIRECT("'" &amp; AB244 &amp; "'!4:4"), 0) - 1
))</f>
        <v>0</v>
      </c>
    </row>
    <row r="245" spans="1:30">
      <c r="A245" s="40" t="str">
        <f>元データ!P242</f>
        <v>非採用</v>
      </c>
      <c r="B245" s="27">
        <f t="shared" si="11"/>
        <v>241</v>
      </c>
      <c r="C245" s="27" t="str">
        <f>DBCS(元データ!A242)</f>
        <v>サリベートエアゾール</v>
      </c>
      <c r="D245" s="53" t="str">
        <f>元データ!B242</f>
        <v/>
      </c>
      <c r="E245" s="27" t="str">
        <f>DBCS(元データ!C242)</f>
        <v/>
      </c>
      <c r="F245" s="27" t="str">
        <f>DBCS(元データ!D242)</f>
        <v>５０ｇｘ６個</v>
      </c>
      <c r="G245" s="27" t="str">
        <f>元データ!E242</f>
        <v>帝人ファーマ</v>
      </c>
      <c r="H245" s="27">
        <f>元データ!F242</f>
        <v>369.1</v>
      </c>
      <c r="I245" s="27">
        <f>元データ!G242</f>
        <v>2214.6</v>
      </c>
      <c r="J245" s="27">
        <f>元データ!H242</f>
        <v>5.9999999999999991</v>
      </c>
      <c r="K245" s="27" t="str">
        <f>元データ!I242</f>
        <v>個</v>
      </c>
      <c r="L245" s="27">
        <f>元データ!J242</f>
        <v>1973</v>
      </c>
      <c r="M245" s="27">
        <f>元データ!K242</f>
        <v>328.83333333333337</v>
      </c>
      <c r="N245" s="53" t="e">
        <f ca="1">IF(OFFSET(マスタ非採用削除!A$4,統合マスタ!$A245,0)="","",OFFSET(マスタ非採用削除!A$4,統合マスタ!$A245,0))</f>
        <v>#VALUE!</v>
      </c>
      <c r="O245" s="53" t="e">
        <f ca="1">IF(OFFSET(マスタ非採用削除!B$4,統合マスタ!$A245,0)="","",OFFSET(マスタ非採用削除!B$4,統合マスタ!$A245,0))</f>
        <v>#VALUE!</v>
      </c>
      <c r="P245" s="27" t="e">
        <f ca="1">IF(OFFSET(マスタ非採用削除!C$4,統合マスタ!$A245,0)="","",OFFSET(マスタ非採用削除!C$4,統合マスタ!$A245,0))</f>
        <v>#VALUE!</v>
      </c>
      <c r="Q245" s="53" t="e">
        <f ca="1">IF(OFFSET(マスタ非採用削除!D$4,統合マスタ!$A245,0)="","",OFFSET(マスタ非採用削除!D$4,統合マスタ!$A245,0))</f>
        <v>#VALUE!</v>
      </c>
      <c r="R245" s="27">
        <f ca="1">IF(OR(A245="非採用",A245="処置薬",A245="非採用特別"),0,IF(OFFSET(マスタ非採用削除!E$4,統合マスタ!$A245,0)="","",OFFSET(マスタ非採用削除!E$4,統合マスタ!$A245,0)))</f>
        <v>0</v>
      </c>
      <c r="S245" s="53" t="e">
        <f ca="1">IF(OFFSET(マスタ非採用削除!F$4,統合マスタ!$A245,0)="","",OFFSET(マスタ非採用削除!F$4,統合マスタ!$A245,0))</f>
        <v>#VALUE!</v>
      </c>
      <c r="T245" s="27" t="e">
        <f ca="1">IF(OFFSET(マスタ非採用削除!G$4,統合マスタ!$A245,0)="","",OFFSET(マスタ非採用削除!G$4,統合マスタ!$A245,0))</f>
        <v>#VALUE!</v>
      </c>
      <c r="U245" s="53" t="e">
        <f ca="1">IF(OFFSET(マスタ非採用削除!H$4,統合マスタ!$A245,0)="","",OFFSET(マスタ非採用削除!H$4,統合マスタ!$A245,0))</f>
        <v>#VALUE!</v>
      </c>
      <c r="V245" s="27" t="e">
        <f ca="1">IF(OFFSET(マスタ非採用削除!I$4,統合マスタ!$A245,0)="","",OFFSET(マスタ非採用削除!I$4,統合マスタ!$A245,0))</f>
        <v>#VALUE!</v>
      </c>
      <c r="W245" s="27" t="e">
        <f ca="1">IF(OFFSET(マスタ非採用削除!J$4,統合マスタ!$A245,0)="","",OFFSET(マスタ非採用削除!J$4,統合マスタ!$A245,0))</f>
        <v>#VALUE!</v>
      </c>
      <c r="X245" s="27" t="e">
        <f ca="1">IF(OFFSET(マスタ非採用削除!K$4,統合マスタ!$A245,0)="","",OFFSET(マスタ非採用削除!K$4,統合マスタ!$A245,0))</f>
        <v>#VALUE!</v>
      </c>
      <c r="Y245" s="53" t="e">
        <f ca="1">IF(OFFSET(マスタ非採用削除!L$4,統合マスタ!$A245,0)="","",OFFSET(マスタ非採用削除!L$4,統合マスタ!$A245,0))</f>
        <v>#VALUE!</v>
      </c>
      <c r="Z245" s="27" t="e">
        <f ca="1">IF(OFFSET(マスタ非採用削除!M$4,統合マスタ!$A245,0)="","",OFFSET(マスタ非採用削除!M$4,統合マスタ!$A245,0))</f>
        <v>#VALUE!</v>
      </c>
      <c r="AA245" s="27" t="str">
        <f t="shared" si="9"/>
        <v>非採用</v>
      </c>
      <c r="AB245" s="27" t="str">
        <f ca="1">IF(A245="非採用特別","非採用特別",IF(R245=2,"臨時",
IF(COUNTIF(分類!$H$8:$H$15, 統合マスタ!V245)&gt;0, 分類!$G$7,
IF(COUNTIF(分類!$K$8:$K$15, 統合マスタ!V245)&gt;0, 分類!$J$7,
IF(COUNTIF(分類!$N$8:$N$15, 統合マスタ!V245)&gt;0, 分類!$M$7,
IF(COUNTIF(分類!$Q$8:$Q$15, 統合マスタ!V245)&gt;0, 分類!$P$7,
"無し"))))))</f>
        <v>無し</v>
      </c>
      <c r="AC245" s="27" t="e">
        <f t="shared" ca="1" si="10"/>
        <v>#VALUE!</v>
      </c>
      <c r="AD245" s="27" t="str" cm="1">
        <f t="array" aca="1" ref="AD245" ca="1">IF(A245="非採用","非採用",OFFSET(
   INDIRECT("'" &amp; AB245 &amp; "'!A4"),
   MATCH(B245, INDIRECT("'" &amp; AB245 &amp; "'!C5:C1000"), 0),
   MATCH("合計", INDIRECT("'" &amp; AB245 &amp; "'!4:4"), 0) - 1
))</f>
        <v>非採用</v>
      </c>
    </row>
    <row r="246" spans="1:30">
      <c r="A246" s="40">
        <f>元データ!P243</f>
        <v>179</v>
      </c>
      <c r="B246" s="27">
        <f t="shared" si="11"/>
        <v>242</v>
      </c>
      <c r="C246" s="27" t="str">
        <f>DBCS(元データ!A243)</f>
        <v>サワシリン錠２５０</v>
      </c>
      <c r="D246" s="53" t="str">
        <f>元データ!B243</f>
        <v>メディセオ</v>
      </c>
      <c r="E246" s="27" t="str">
        <f>DBCS(元データ!C243)</f>
        <v>ＰＴＰ</v>
      </c>
      <c r="F246" s="27" t="str">
        <f>DBCS(元データ!D243)</f>
        <v>１００Ｔ</v>
      </c>
      <c r="G246" s="27" t="str">
        <f>元データ!E243</f>
        <v>ＬＴＬファーマ</v>
      </c>
      <c r="H246" s="27">
        <f>元データ!F243</f>
        <v>15.3</v>
      </c>
      <c r="I246" s="27">
        <f>元データ!G243</f>
        <v>1530</v>
      </c>
      <c r="J246" s="27">
        <f>元データ!H243</f>
        <v>100</v>
      </c>
      <c r="K246" s="27" t="str">
        <f>元データ!I243</f>
        <v>錠</v>
      </c>
      <c r="L246" s="27">
        <f>元データ!J243</f>
        <v>1363</v>
      </c>
      <c r="M246" s="27">
        <f>元データ!K243</f>
        <v>13.63</v>
      </c>
      <c r="N246" s="53" t="str">
        <f ca="1">IF(OFFSET(マスタ非採用削除!A$4,統合マスタ!$A246,0)="","",OFFSET(マスタ非採用削除!A$4,統合マスタ!$A246,0))</f>
        <v>ｻﾜｼ001</v>
      </c>
      <c r="O246" s="53" t="str">
        <f ca="1">IF(OFFSET(マスタ非採用削除!B$4,統合マスタ!$A246,0)="","",OFFSET(マスタ非採用削除!B$4,統合マスタ!$A246,0))</f>
        <v>ｻﾜｼ001</v>
      </c>
      <c r="P246" s="27" t="str">
        <f ca="1">IF(OFFSET(マスタ非採用削除!C$4,統合マスタ!$A246,0)="","",OFFSET(マスタ非採用削除!C$4,統合マスタ!$A246,0))</f>
        <v>サワシリン錠２５０</v>
      </c>
      <c r="Q246" s="53" t="str">
        <f ca="1">IF(OFFSET(マスタ非採用削除!D$4,統合マスタ!$A246,0)="","",OFFSET(マスタ非採用削除!D$4,統合マスタ!$A246,0))</f>
        <v>ｻﾜｼﾘﾝ</v>
      </c>
      <c r="R246" s="27">
        <f ca="1">IF(OR(A246="非採用",A246="処置薬",A246="非採用特別"),0,IF(OFFSET(マスタ非採用削除!E$4,統合マスタ!$A246,0)="","",OFFSET(マスタ非採用削除!E$4,統合マスタ!$A246,0)))</f>
        <v>1</v>
      </c>
      <c r="S246" s="53" t="str">
        <f ca="1">IF(OFFSET(マスタ非採用削除!F$4,統合マスタ!$A246,0)="","",OFFSET(マスタ非採用削除!F$4,統合マスタ!$A246,0))</f>
        <v/>
      </c>
      <c r="T246" s="27">
        <f ca="1">IF(OFFSET(マスタ非採用削除!G$4,統合マスタ!$A246,0)="","",OFFSET(マスタ非採用削除!G$4,統合マスタ!$A246,0))</f>
        <v>15.3</v>
      </c>
      <c r="U246" s="53" t="str">
        <f ca="1">IF(OFFSET(マスタ非採用削除!H$4,統合マスタ!$A246,0)="","",OFFSET(マスタ非採用削除!H$4,統合マスタ!$A246,0))</f>
        <v>ｻﾜｼﾘﾝｼﾞｮｳ250</v>
      </c>
      <c r="V246" s="27">
        <f ca="1">IF(OFFSET(マスタ非採用削除!I$4,統合マスタ!$A246,0)="","",OFFSET(マスタ非採用削除!I$4,統合マスタ!$A246,0))</f>
        <v>1</v>
      </c>
      <c r="W246" s="27" t="str">
        <f ca="1">IF(OFFSET(マスタ非採用削除!J$4,統合マスタ!$A246,0)="","",OFFSET(マスタ非採用削除!J$4,統合マスタ!$A246,0))</f>
        <v>錠剤</v>
      </c>
      <c r="X246" s="27">
        <f ca="1">IF(OFFSET(マスタ非採用削除!K$4,統合マスタ!$A246,0)="","",OFFSET(マスタ非採用削除!K$4,統合マスタ!$A246,0))</f>
        <v>0</v>
      </c>
      <c r="Y246" s="53" t="str">
        <f ca="1">IF(OFFSET(マスタ非採用削除!L$4,統合マスタ!$A246,0)="","",OFFSET(マスタ非採用削除!L$4,統合マスタ!$A246,0))</f>
        <v/>
      </c>
      <c r="Z246" s="27">
        <f ca="1">IF(OFFSET(マスタ非採用削除!M$4,統合マスタ!$A246,0)="","",OFFSET(マスタ非採用削除!M$4,統合マスタ!$A246,0))</f>
        <v>2</v>
      </c>
      <c r="AA246" s="27" t="str">
        <f t="shared" si="9"/>
        <v/>
      </c>
      <c r="AB246" s="27" t="str">
        <f ca="1">IF(A246="非採用特別","非採用特別",IF(R246=2,"臨時",
IF(COUNTIF(分類!$H$8:$H$15, 統合マスタ!V246)&gt;0, 分類!$G$7,
IF(COUNTIF(分類!$K$8:$K$15, 統合マスタ!V246)&gt;0, 分類!$J$7,
IF(COUNTIF(分類!$N$8:$N$15, 統合マスタ!V246)&gt;0, 分類!$M$7,
IF(COUNTIF(分類!$Q$8:$Q$15, 統合マスタ!V246)&gt;0, 分類!$P$7,
"無し"))))))</f>
        <v>錠剤</v>
      </c>
      <c r="AC246" s="27">
        <f t="shared" ca="1" si="10"/>
        <v>242</v>
      </c>
      <c r="AD246" s="27" cm="1">
        <f t="array" aca="1" ref="AD246" ca="1">IF(A246="非採用","非採用",OFFSET(
   INDIRECT("'" &amp; AB246 &amp; "'!A4"),
   MATCH(B246, INDIRECT("'" &amp; AB246 &amp; "'!C5:C1000"), 0),
   MATCH("合計", INDIRECT("'" &amp; AB246 &amp; "'!4:4"), 0) - 1
))</f>
        <v>0</v>
      </c>
    </row>
    <row r="247" spans="1:30">
      <c r="A247" s="40">
        <f>元データ!P244</f>
        <v>181</v>
      </c>
      <c r="B247" s="27">
        <f t="shared" si="11"/>
        <v>243</v>
      </c>
      <c r="C247" s="27" t="str">
        <f>DBCS(元データ!A244)</f>
        <v>サンリズムカプセル２５ｍｇ</v>
      </c>
      <c r="D247" s="53" t="str">
        <f>元データ!B244</f>
        <v/>
      </c>
      <c r="E247" s="27" t="str">
        <f>DBCS(元データ!C244)</f>
        <v>ＰＴＰ</v>
      </c>
      <c r="F247" s="27" t="str">
        <f>DBCS(元データ!D244)</f>
        <v>１００Ｐ</v>
      </c>
      <c r="G247" s="27" t="str">
        <f>元データ!E244</f>
        <v>第一三共</v>
      </c>
      <c r="H247" s="27">
        <f>元データ!F244</f>
        <v>21.2</v>
      </c>
      <c r="I247" s="27">
        <f>元データ!G244</f>
        <v>2120</v>
      </c>
      <c r="J247" s="27">
        <f>元データ!H244</f>
        <v>100</v>
      </c>
      <c r="K247" s="27" t="str">
        <f>元データ!I244</f>
        <v>cap</v>
      </c>
      <c r="L247" s="27">
        <f>元データ!J244</f>
        <v>1760</v>
      </c>
      <c r="M247" s="27">
        <f>元データ!K244</f>
        <v>17.600000000000001</v>
      </c>
      <c r="N247" s="53" t="str">
        <f ca="1">IF(OFFSET(マスタ非採用削除!A$4,統合マスタ!$A247,0)="","",OFFSET(マスタ非採用削除!A$4,統合マスタ!$A247,0))</f>
        <v>ｻﾝﾘ001</v>
      </c>
      <c r="O247" s="53" t="str">
        <f ca="1">IF(OFFSET(マスタ非採用削除!B$4,統合マスタ!$A247,0)="","",OFFSET(マスタ非採用削除!B$4,統合マスタ!$A247,0))</f>
        <v>ｻﾝﾘ001</v>
      </c>
      <c r="P247" s="27" t="str">
        <f ca="1">IF(OFFSET(マスタ非採用削除!C$4,統合マスタ!$A247,0)="","",OFFSET(マスタ非採用削除!C$4,統合マスタ!$A247,0))</f>
        <v>サンリズムカプセル２５ｍｇ</v>
      </c>
      <c r="Q247" s="53" t="str">
        <f ca="1">IF(OFFSET(マスタ非採用削除!D$4,統合マスタ!$A247,0)="","",OFFSET(マスタ非採用削除!D$4,統合マスタ!$A247,0))</f>
        <v>ｻﾝﾘ</v>
      </c>
      <c r="R247" s="27">
        <f ca="1">IF(OR(A247="非採用",A247="処置薬",A247="非採用特別"),0,IF(OFFSET(マスタ非採用削除!E$4,統合マスタ!$A247,0)="","",OFFSET(マスタ非採用削除!E$4,統合マスタ!$A247,0)))</f>
        <v>2</v>
      </c>
      <c r="S247" s="53" t="str">
        <f ca="1">IF(OFFSET(マスタ非採用削除!F$4,統合マスタ!$A247,0)="","",OFFSET(マスタ非採用削除!F$4,統合マスタ!$A247,0))</f>
        <v/>
      </c>
      <c r="T247" s="27">
        <f ca="1">IF(OFFSET(マスタ非採用削除!G$4,統合マスタ!$A247,0)="","",OFFSET(マスタ非採用削除!G$4,統合マスタ!$A247,0))</f>
        <v>21.2</v>
      </c>
      <c r="U247" s="53" t="str">
        <f ca="1">IF(OFFSET(マスタ非採用削除!H$4,統合マスタ!$A247,0)="","",OFFSET(マスタ非採用削除!H$4,統合マスタ!$A247,0))</f>
        <v>ｻﾝﾘｽﾞﾑｶﾌﾟｾﾙ25mg</v>
      </c>
      <c r="V247" s="27">
        <f ca="1">IF(OFFSET(マスタ非採用削除!I$4,統合マスタ!$A247,0)="","",OFFSET(マスタ非採用削除!I$4,統合マスタ!$A247,0))</f>
        <v>2</v>
      </c>
      <c r="W247" s="27" t="str">
        <f ca="1">IF(OFFSET(マスタ非採用削除!J$4,統合マスタ!$A247,0)="","",OFFSET(マスタ非採用削除!J$4,統合マスタ!$A247,0))</f>
        <v>カプセル</v>
      </c>
      <c r="X247" s="27">
        <f ca="1">IF(OFFSET(マスタ非採用削除!K$4,統合マスタ!$A247,0)="","",OFFSET(マスタ非採用削除!K$4,統合マスタ!$A247,0))</f>
        <v>2</v>
      </c>
      <c r="Y247" s="53" t="str">
        <f ca="1">IF(OFFSET(マスタ非採用削除!L$4,統合マスタ!$A247,0)="","",OFFSET(マスタ非採用削除!L$4,統合マスタ!$A247,0))</f>
        <v/>
      </c>
      <c r="Z247" s="27">
        <f ca="1">IF(OFFSET(マスタ非採用削除!M$4,統合マスタ!$A247,0)="","",OFFSET(マスタ非採用削除!M$4,統合マスタ!$A247,0))</f>
        <v>2</v>
      </c>
      <c r="AA247" s="27" t="str">
        <f t="shared" si="9"/>
        <v/>
      </c>
      <c r="AB247" s="27" t="str">
        <f ca="1">IF(A247="非採用特別","非採用特別",IF(R247=2,"臨時",
IF(COUNTIF(分類!$H$8:$H$15, 統合マスタ!V247)&gt;0, 分類!$G$7,
IF(COUNTIF(分類!$K$8:$K$15, 統合マスタ!V247)&gt;0, 分類!$J$7,
IF(COUNTIF(分類!$N$8:$N$15, 統合マスタ!V247)&gt;0, 分類!$M$7,
IF(COUNTIF(分類!$Q$8:$Q$15, 統合マスタ!V247)&gt;0, 分類!$P$7,
"無し"))))))</f>
        <v>臨時</v>
      </c>
      <c r="AC247" s="27">
        <f t="shared" ca="1" si="10"/>
        <v>200243</v>
      </c>
      <c r="AD247" s="27" cm="1">
        <f t="array" aca="1" ref="AD247" ca="1">IF(A247="非採用","非採用",OFFSET(
   INDIRECT("'" &amp; AB247 &amp; "'!A4"),
   MATCH(B247, INDIRECT("'" &amp; AB247 &amp; "'!C5:C1000"), 0),
   MATCH("合計", INDIRECT("'" &amp; AB247 &amp; "'!4:4"), 0) - 1
))</f>
        <v>0</v>
      </c>
    </row>
    <row r="248" spans="1:30">
      <c r="A248" s="40">
        <f>元データ!P245</f>
        <v>182</v>
      </c>
      <c r="B248" s="27">
        <f t="shared" si="11"/>
        <v>244</v>
      </c>
      <c r="C248" s="27" t="str">
        <f>DBCS(元データ!A245)</f>
        <v>ジアゼパム錠２ｍｇ「アメル」</v>
      </c>
      <c r="D248" s="53" t="str">
        <f>元データ!B245</f>
        <v>メディセオ</v>
      </c>
      <c r="E248" s="27" t="str">
        <f>DBCS(元データ!C245)</f>
        <v>ＰＴＰ</v>
      </c>
      <c r="F248" s="27" t="str">
        <f>DBCS(元データ!D245)</f>
        <v>１００Ｔ</v>
      </c>
      <c r="G248" s="27" t="str">
        <f>元データ!E245</f>
        <v>共和薬品</v>
      </c>
      <c r="H248" s="27">
        <f>元データ!F245</f>
        <v>5.9</v>
      </c>
      <c r="I248" s="27">
        <f>元データ!G245</f>
        <v>590</v>
      </c>
      <c r="J248" s="27">
        <f>元データ!H245</f>
        <v>100</v>
      </c>
      <c r="K248" s="27" t="str">
        <f>元データ!I245</f>
        <v>錠</v>
      </c>
      <c r="L248" s="27">
        <f>元データ!J245</f>
        <v>502</v>
      </c>
      <c r="M248" s="27">
        <f>元データ!K245</f>
        <v>5.0199999999999996</v>
      </c>
      <c r="N248" s="53" t="str">
        <f ca="1">IF(OFFSET(マスタ非採用削除!A$4,統合マスタ!$A248,0)="","",OFFSET(マスタ非採用削除!A$4,統合マスタ!$A248,0))</f>
        <v>ｼｱｾ001</v>
      </c>
      <c r="O248" s="53" t="str">
        <f ca="1">IF(OFFSET(マスタ非採用削除!B$4,統合マスタ!$A248,0)="","",OFFSET(マスタ非採用削除!B$4,統合マスタ!$A248,0))</f>
        <v>ｼｱｾ001</v>
      </c>
      <c r="P248" s="27" t="str">
        <f ca="1">IF(OFFSET(マスタ非採用削除!C$4,統合マスタ!$A248,0)="","",OFFSET(マスタ非採用削除!C$4,統合マスタ!$A248,0))</f>
        <v>ジアゼパム錠２ｍｇ「アメル」</v>
      </c>
      <c r="Q248" s="53" t="str">
        <f ca="1">IF(OFFSET(マスタ非採用削除!D$4,統合マスタ!$A248,0)="","",OFFSET(マスタ非採用削除!D$4,統合マスタ!$A248,0))</f>
        <v>ｼﾞｱｾﾞ2</v>
      </c>
      <c r="R248" s="27">
        <f ca="1">IF(OR(A248="非採用",A248="処置薬",A248="非採用特別"),0,IF(OFFSET(マスタ非採用削除!E$4,統合マスタ!$A248,0)="","",OFFSET(マスタ非採用削除!E$4,統合マスタ!$A248,0)))</f>
        <v>1</v>
      </c>
      <c r="S248" s="53" t="str">
        <f ca="1">IF(OFFSET(マスタ非採用削除!F$4,統合マスタ!$A248,0)="","",OFFSET(マスタ非採用削除!F$4,統合マスタ!$A248,0))</f>
        <v/>
      </c>
      <c r="T248" s="27">
        <f ca="1">IF(OFFSET(マスタ非採用削除!G$4,統合マスタ!$A248,0)="","",OFFSET(マスタ非採用削除!G$4,統合マスタ!$A248,0))</f>
        <v>5.9</v>
      </c>
      <c r="U248" s="53" t="str">
        <f ca="1">IF(OFFSET(マスタ非採用削除!H$4,統合マスタ!$A248,0)="","",OFFSET(マスタ非採用削除!H$4,統合マスタ!$A248,0))</f>
        <v>ｼﾞｱｾﾞﾊﾟﾑｼﾞｮｳ2mg｢ｱﾒﾙ｣</v>
      </c>
      <c r="V248" s="27">
        <f ca="1">IF(OFFSET(マスタ非採用削除!I$4,統合マスタ!$A248,0)="","",OFFSET(マスタ非採用削除!I$4,統合マスタ!$A248,0))</f>
        <v>1</v>
      </c>
      <c r="W248" s="27" t="str">
        <f ca="1">IF(OFFSET(マスタ非採用削除!J$4,統合マスタ!$A248,0)="","",OFFSET(マスタ非採用削除!J$4,統合マスタ!$A248,0))</f>
        <v>錠剤</v>
      </c>
      <c r="X248" s="27">
        <f ca="1">IF(OFFSET(マスタ非採用削除!K$4,統合マスタ!$A248,0)="","",OFFSET(マスタ非採用削除!K$4,統合マスタ!$A248,0))</f>
        <v>0</v>
      </c>
      <c r="Y248" s="53" t="str">
        <f ca="1">IF(OFFSET(マスタ非採用削除!L$4,統合マスタ!$A248,0)="","",OFFSET(マスタ非採用削除!L$4,統合マスタ!$A248,0))</f>
        <v/>
      </c>
      <c r="Z248" s="27">
        <f ca="1">IF(OFFSET(マスタ非採用削除!M$4,統合マスタ!$A248,0)="","",OFFSET(マスタ非採用削除!M$4,統合マスタ!$A248,0))</f>
        <v>25</v>
      </c>
      <c r="AA248" s="27" t="str">
        <f t="shared" si="9"/>
        <v/>
      </c>
      <c r="AB248" s="27" t="str">
        <f ca="1">IF(A248="非採用特別","非採用特別",IF(R248=2,"臨時",
IF(COUNTIF(分類!$H$8:$H$15, 統合マスタ!V248)&gt;0, 分類!$G$7,
IF(COUNTIF(分類!$K$8:$K$15, 統合マスタ!V248)&gt;0, 分類!$J$7,
IF(COUNTIF(分類!$N$8:$N$15, 統合マスタ!V248)&gt;0, 分類!$M$7,
IF(COUNTIF(分類!$Q$8:$Q$15, 統合マスタ!V248)&gt;0, 分類!$P$7,
"無し"))))))</f>
        <v>錠剤</v>
      </c>
      <c r="AC248" s="27">
        <f t="shared" ca="1" si="10"/>
        <v>244</v>
      </c>
      <c r="AD248" s="27" cm="1">
        <f t="array" aca="1" ref="AD248" ca="1">IF(A248="非採用","非採用",OFFSET(
   INDIRECT("'" &amp; AB248 &amp; "'!A4"),
   MATCH(B248, INDIRECT("'" &amp; AB248 &amp; "'!C5:C1000"), 0),
   MATCH("合計", INDIRECT("'" &amp; AB248 &amp; "'!4:4"), 0) - 1
))</f>
        <v>0</v>
      </c>
    </row>
    <row r="249" spans="1:30">
      <c r="A249" s="40">
        <f>元データ!P246</f>
        <v>183</v>
      </c>
      <c r="B249" s="27">
        <f t="shared" si="11"/>
        <v>245</v>
      </c>
      <c r="C249" s="27" t="str">
        <f>DBCS(元データ!A246)</f>
        <v>ジアゼパム錠５ｍｇ「アメル」</v>
      </c>
      <c r="D249" s="53" t="str">
        <f>元データ!B246</f>
        <v>メディセオ</v>
      </c>
      <c r="E249" s="27" t="str">
        <f>DBCS(元データ!C246)</f>
        <v>ＰＴＰ</v>
      </c>
      <c r="F249" s="27" t="str">
        <f>DBCS(元データ!D246)</f>
        <v>１００Ｔ</v>
      </c>
      <c r="G249" s="27" t="str">
        <f>元データ!E246</f>
        <v>共和薬品</v>
      </c>
      <c r="H249" s="27">
        <f>元データ!F246</f>
        <v>6</v>
      </c>
      <c r="I249" s="27">
        <f>元データ!G246</f>
        <v>600</v>
      </c>
      <c r="J249" s="27">
        <f>元データ!H246</f>
        <v>100</v>
      </c>
      <c r="K249" s="27" t="str">
        <f>元データ!I246</f>
        <v>錠</v>
      </c>
      <c r="L249" s="27">
        <f>元データ!J246</f>
        <v>515</v>
      </c>
      <c r="M249" s="27">
        <f>元データ!K246</f>
        <v>5.15</v>
      </c>
      <c r="N249" s="53" t="str">
        <f ca="1">IF(OFFSET(マスタ非採用削除!A$4,統合マスタ!$A249,0)="","",OFFSET(マスタ非採用削除!A$4,統合マスタ!$A249,0))</f>
        <v>ｼｱｾ002</v>
      </c>
      <c r="O249" s="53" t="str">
        <f ca="1">IF(OFFSET(マスタ非採用削除!B$4,統合マスタ!$A249,0)="","",OFFSET(マスタ非採用削除!B$4,統合マスタ!$A249,0))</f>
        <v>ｼｱｾ002</v>
      </c>
      <c r="P249" s="27" t="str">
        <f ca="1">IF(OFFSET(マスタ非採用削除!C$4,統合マスタ!$A249,0)="","",OFFSET(マスタ非採用削除!C$4,統合マスタ!$A249,0))</f>
        <v>ジアゼパム錠５ｍｇ「アメル」</v>
      </c>
      <c r="Q249" s="53" t="str">
        <f ca="1">IF(OFFSET(マスタ非採用削除!D$4,統合マスタ!$A249,0)="","",OFFSET(マスタ非採用削除!D$4,統合マスタ!$A249,0))</f>
        <v>ｼﾞｱｾﾞ5</v>
      </c>
      <c r="R249" s="27">
        <f ca="1">IF(OR(A249="非採用",A249="処置薬",A249="非採用特別"),0,IF(OFFSET(マスタ非採用削除!E$4,統合マスタ!$A249,0)="","",OFFSET(マスタ非採用削除!E$4,統合マスタ!$A249,0)))</f>
        <v>1</v>
      </c>
      <c r="S249" s="53" t="str">
        <f ca="1">IF(OFFSET(マスタ非採用削除!F$4,統合マスタ!$A249,0)="","",OFFSET(マスタ非採用削除!F$4,統合マスタ!$A249,0))</f>
        <v/>
      </c>
      <c r="T249" s="27">
        <f ca="1">IF(OFFSET(マスタ非採用削除!G$4,統合マスタ!$A249,0)="","",OFFSET(マスタ非採用削除!G$4,統合マスタ!$A249,0))</f>
        <v>6</v>
      </c>
      <c r="U249" s="53" t="str">
        <f ca="1">IF(OFFSET(マスタ非採用削除!H$4,統合マスタ!$A249,0)="","",OFFSET(マスタ非採用削除!H$4,統合マスタ!$A249,0))</f>
        <v>ｼﾞｱｾﾞﾊﾟﾑｼﾞｮｳ5mg｢ｱﾒﾙ｣</v>
      </c>
      <c r="V249" s="27">
        <f ca="1">IF(OFFSET(マスタ非採用削除!I$4,統合マスタ!$A249,0)="","",OFFSET(マスタ非採用削除!I$4,統合マスタ!$A249,0))</f>
        <v>1</v>
      </c>
      <c r="W249" s="27" t="str">
        <f ca="1">IF(OFFSET(マスタ非採用削除!J$4,統合マスタ!$A249,0)="","",OFFSET(マスタ非採用削除!J$4,統合マスタ!$A249,0))</f>
        <v>錠剤</v>
      </c>
      <c r="X249" s="27">
        <f ca="1">IF(OFFSET(マスタ非採用削除!K$4,統合マスタ!$A249,0)="","",OFFSET(マスタ非採用削除!K$4,統合マスタ!$A249,0))</f>
        <v>0</v>
      </c>
      <c r="Y249" s="53" t="str">
        <f ca="1">IF(OFFSET(マスタ非採用削除!L$4,統合マスタ!$A249,0)="","",OFFSET(マスタ非採用削除!L$4,統合マスタ!$A249,0))</f>
        <v/>
      </c>
      <c r="Z249" s="27">
        <f ca="1">IF(OFFSET(マスタ非採用削除!M$4,統合マスタ!$A249,0)="","",OFFSET(マスタ非採用削除!M$4,統合マスタ!$A249,0))</f>
        <v>25</v>
      </c>
      <c r="AA249" s="27" t="str">
        <f t="shared" si="9"/>
        <v/>
      </c>
      <c r="AB249" s="27" t="str">
        <f ca="1">IF(A249="非採用特別","非採用特別",IF(R249=2,"臨時",
IF(COUNTIF(分類!$H$8:$H$15, 統合マスタ!V249)&gt;0, 分類!$G$7,
IF(COUNTIF(分類!$K$8:$K$15, 統合マスタ!V249)&gt;0, 分類!$J$7,
IF(COUNTIF(分類!$N$8:$N$15, 統合マスタ!V249)&gt;0, 分類!$M$7,
IF(COUNTIF(分類!$Q$8:$Q$15, 統合マスタ!V249)&gt;0, 分類!$P$7,
"無し"))))))</f>
        <v>錠剤</v>
      </c>
      <c r="AC249" s="27">
        <f t="shared" ca="1" si="10"/>
        <v>245</v>
      </c>
      <c r="AD249" s="27" cm="1">
        <f t="array" aca="1" ref="AD249" ca="1">IF(A249="非採用","非採用",OFFSET(
   INDIRECT("'" &amp; AB249 &amp; "'!A4"),
   MATCH(B249, INDIRECT("'" &amp; AB249 &amp; "'!C5:C1000"), 0),
   MATCH("合計", INDIRECT("'" &amp; AB249 &amp; "'!4:4"), 0) - 1
))</f>
        <v>0</v>
      </c>
    </row>
    <row r="250" spans="1:30">
      <c r="A250" s="40">
        <f>元データ!P247</f>
        <v>184</v>
      </c>
      <c r="B250" s="27">
        <f t="shared" si="11"/>
        <v>246</v>
      </c>
      <c r="C250" s="27" t="str">
        <f>DBCS(元データ!A247)</f>
        <v>ジアゼパム注射液５ｍｇ「ＮＩＧ」</v>
      </c>
      <c r="D250" s="53" t="str">
        <f>元データ!B247</f>
        <v/>
      </c>
      <c r="E250" s="27" t="str">
        <f>DBCS(元データ!C247)</f>
        <v/>
      </c>
      <c r="F250" s="27" t="str">
        <f>DBCS(元データ!D247)</f>
        <v>１ｍｌｘ１０Ａ</v>
      </c>
      <c r="G250" s="27" t="str">
        <f>元データ!E247</f>
        <v>武田薬品工業</v>
      </c>
      <c r="H250" s="27">
        <f>元データ!F247</f>
        <v>120</v>
      </c>
      <c r="I250" s="27">
        <f>元データ!G247</f>
        <v>1200</v>
      </c>
      <c r="J250" s="27">
        <f>元データ!H247</f>
        <v>10</v>
      </c>
      <c r="K250" s="27" t="str">
        <f>元データ!I247</f>
        <v>管</v>
      </c>
      <c r="L250" s="27">
        <f>元データ!J247</f>
        <v>1090</v>
      </c>
      <c r="M250" s="27">
        <f>元データ!K247</f>
        <v>109</v>
      </c>
      <c r="N250" s="53" t="str">
        <f ca="1">IF(OFFSET(マスタ非採用削除!A$4,統合マスタ!$A250,0)="","",OFFSET(マスタ非採用削除!A$4,統合マスタ!$A250,0))</f>
        <v>ｼｱｾ003</v>
      </c>
      <c r="O250" s="53" t="str">
        <f ca="1">IF(OFFSET(マスタ非採用削除!B$4,統合マスタ!$A250,0)="","",OFFSET(マスタ非採用削除!B$4,統合マスタ!$A250,0))</f>
        <v>ｼｱｾ003</v>
      </c>
      <c r="P250" s="27" t="str">
        <f ca="1">IF(OFFSET(マスタ非採用削除!C$4,統合マスタ!$A250,0)="","",OFFSET(マスタ非採用削除!C$4,統合マスタ!$A250,0))</f>
        <v>ジアゼパム注射液５ｍｇ「ＮＩＧ」</v>
      </c>
      <c r="Q250" s="53" t="str">
        <f ca="1">IF(OFFSET(マスタ非採用削除!D$4,統合マスタ!$A250,0)="","",OFFSET(マスタ非採用削除!D$4,統合マスタ!$A250,0))</f>
        <v/>
      </c>
      <c r="R250" s="27">
        <f ca="1">IF(OR(A250="非採用",A250="処置薬",A250="非採用特別"),0,IF(OFFSET(マスタ非採用削除!E$4,統合マスタ!$A250,0)="","",OFFSET(マスタ非採用削除!E$4,統合マスタ!$A250,0)))</f>
        <v>1</v>
      </c>
      <c r="S250" s="53" t="str">
        <f ca="1">IF(OFFSET(マスタ非採用削除!F$4,統合マスタ!$A250,0)="","",OFFSET(マスタ非採用削除!F$4,統合マスタ!$A250,0))</f>
        <v/>
      </c>
      <c r="T250" s="27">
        <f ca="1">IF(OFFSET(マスタ非採用削除!G$4,統合マスタ!$A250,0)="","",OFFSET(マスタ非採用削除!G$4,統合マスタ!$A250,0))</f>
        <v>120</v>
      </c>
      <c r="U250" s="53" t="str">
        <f ca="1">IF(OFFSET(マスタ非採用削除!H$4,統合マスタ!$A250,0)="","",OFFSET(マスタ非採用削除!H$4,統合マスタ!$A250,0))</f>
        <v>ｼﾞｱｾﾞﾊﾟﾑﾁﾕｳｼﾔｴｷ5MGNIG</v>
      </c>
      <c r="V250" s="27">
        <f ca="1">IF(OFFSET(マスタ非採用削除!I$4,統合マスタ!$A250,0)="","",OFFSET(マスタ非採用削除!I$4,統合マスタ!$A250,0))</f>
        <v>25</v>
      </c>
      <c r="W250" s="27" t="str">
        <f ca="1">IF(OFFSET(マスタ非採用削除!J$4,統合マスタ!$A250,0)="","",OFFSET(マスタ非採用削除!J$4,統合マスタ!$A250,0))</f>
        <v>注射剤</v>
      </c>
      <c r="X250" s="27">
        <f ca="1">IF(OFFSET(マスタ非採用削除!K$4,統合マスタ!$A250,0)="","",OFFSET(マスタ非採用削除!K$4,統合マスタ!$A250,0))</f>
        <v>0</v>
      </c>
      <c r="Y250" s="53" t="str">
        <f ca="1">IF(OFFSET(マスタ非採用削除!L$4,統合マスタ!$A250,0)="","",OFFSET(マスタ非採用削除!L$4,統合マスタ!$A250,0))</f>
        <v/>
      </c>
      <c r="Z250" s="27">
        <f ca="1">IF(OFFSET(マスタ非採用削除!M$4,統合マスタ!$A250,0)="","",OFFSET(マスタ非採用削除!M$4,統合マスタ!$A250,0))</f>
        <v>9</v>
      </c>
      <c r="AA250" s="27" t="str">
        <f t="shared" si="9"/>
        <v/>
      </c>
      <c r="AB250" s="27" t="str">
        <f ca="1">IF(A250="非採用特別","非採用特別",IF(R250=2,"臨時",
IF(COUNTIF(分類!$H$8:$H$15, 統合マスタ!V250)&gt;0, 分類!$G$7,
IF(COUNTIF(分類!$K$8:$K$15, 統合マスタ!V250)&gt;0, 分類!$J$7,
IF(COUNTIF(分類!$N$8:$N$15, 統合マスタ!V250)&gt;0, 分類!$M$7,
IF(COUNTIF(分類!$Q$8:$Q$15, 統合マスタ!V250)&gt;0, 分類!$P$7,
"無し"))))))</f>
        <v>注射</v>
      </c>
      <c r="AC250" s="27">
        <f t="shared" ca="1" si="10"/>
        <v>246</v>
      </c>
      <c r="AD250" s="27" cm="1">
        <f t="array" aca="1" ref="AD250" ca="1">IF(A250="非採用","非採用",OFFSET(
   INDIRECT("'" &amp; AB250 &amp; "'!A4"),
   MATCH(B250, INDIRECT("'" &amp; AB250 &amp; "'!C5:C1000"), 0),
   MATCH("合計", INDIRECT("'" &amp; AB250 &amp; "'!4:4"), 0) - 1
))</f>
        <v>0</v>
      </c>
    </row>
    <row r="251" spans="1:30">
      <c r="A251" s="40">
        <f>元データ!P248</f>
        <v>185</v>
      </c>
      <c r="B251" s="27">
        <f t="shared" si="11"/>
        <v>247</v>
      </c>
      <c r="C251" s="27" t="str">
        <f>DBCS(元データ!A248)</f>
        <v>シアナマイド内用液１％「タナベ」</v>
      </c>
      <c r="D251" s="53" t="str">
        <f>元データ!B248</f>
        <v>アルフレッサ</v>
      </c>
      <c r="E251" s="27" t="str">
        <f>DBCS(元データ!C248)</f>
        <v/>
      </c>
      <c r="F251" s="27" t="str">
        <f>DBCS(元データ!D248)</f>
        <v>１００ｍｌ</v>
      </c>
      <c r="G251" s="27" t="str">
        <f>元データ!E248</f>
        <v>田辺三菱</v>
      </c>
      <c r="H251" s="27">
        <f>元データ!F248</f>
        <v>5.0999999999999996</v>
      </c>
      <c r="I251" s="27">
        <f>元データ!G248</f>
        <v>510</v>
      </c>
      <c r="J251" s="27">
        <f>元データ!H248</f>
        <v>100</v>
      </c>
      <c r="K251" s="27" t="str">
        <f>元データ!I248</f>
        <v>ｍｌ</v>
      </c>
      <c r="L251" s="27">
        <f>元データ!J248</f>
        <v>454</v>
      </c>
      <c r="M251" s="27">
        <f>元データ!K248</f>
        <v>4.54</v>
      </c>
      <c r="N251" s="53" t="str">
        <f ca="1">IF(OFFSET(マスタ非採用削除!A$4,統合マスタ!$A251,0)="","",OFFSET(マスタ非採用削除!A$4,統合マスタ!$A251,0))</f>
        <v>ｼｱﾅ001</v>
      </c>
      <c r="O251" s="53" t="str">
        <f ca="1">IF(OFFSET(マスタ非採用削除!B$4,統合マスタ!$A251,0)="","",OFFSET(マスタ非採用削除!B$4,統合マスタ!$A251,0))</f>
        <v>ｼｱﾅ001</v>
      </c>
      <c r="P251" s="27" t="str">
        <f ca="1">IF(OFFSET(マスタ非採用削除!C$4,統合マスタ!$A251,0)="","",OFFSET(マスタ非採用削除!C$4,統合マスタ!$A251,0))</f>
        <v>シアナマイド内用液１％「タナベ」</v>
      </c>
      <c r="Q251" s="53" t="str">
        <f ca="1">IF(OFFSET(マスタ非採用削除!D$4,統合マスタ!$A251,0)="","",OFFSET(マスタ非採用削除!D$4,統合マスタ!$A251,0))</f>
        <v>ｼｱﾅﾏ</v>
      </c>
      <c r="R251" s="27">
        <f ca="1">IF(OR(A251="非採用",A251="処置薬",A251="非採用特別"),0,IF(OFFSET(マスタ非採用削除!E$4,統合マスタ!$A251,0)="","",OFFSET(マスタ非採用削除!E$4,統合マスタ!$A251,0)))</f>
        <v>1</v>
      </c>
      <c r="S251" s="53" t="str">
        <f ca="1">IF(OFFSET(マスタ非採用削除!F$4,統合マスタ!$A251,0)="","",OFFSET(マスタ非採用削除!F$4,統合マスタ!$A251,0))</f>
        <v/>
      </c>
      <c r="T251" s="27">
        <f ca="1">IF(OFFSET(マスタ非採用削除!G$4,統合マスタ!$A251,0)="","",OFFSET(マスタ非採用削除!G$4,統合マスタ!$A251,0))</f>
        <v>5.0999999999999996</v>
      </c>
      <c r="U251" s="53" t="str">
        <f ca="1">IF(OFFSET(マスタ非採用削除!H$4,統合マスタ!$A251,0)="","",OFFSET(マスタ非採用削除!H$4,統合マスタ!$A251,0))</f>
        <v>ｼｱﾅﾏｲﾄﾞﾅｲﾖｳｴｷ1%｢ﾀﾅﾍﾞ｣</v>
      </c>
      <c r="V251" s="27">
        <f ca="1">IF(OFFSET(マスタ非採用削除!I$4,統合マスタ!$A251,0)="","",OFFSET(マスタ非採用削除!I$4,統合マスタ!$A251,0))</f>
        <v>7</v>
      </c>
      <c r="W251" s="27" t="str">
        <f ca="1">IF(OFFSET(マスタ非採用削除!J$4,統合マスタ!$A251,0)="","",OFFSET(マスタ非採用削除!J$4,統合マスタ!$A251,0))</f>
        <v>液（内用）</v>
      </c>
      <c r="X251" s="27">
        <f ca="1">IF(OFFSET(マスタ非採用削除!K$4,統合マスタ!$A251,0)="","",OFFSET(マスタ非採用削除!K$4,統合マスタ!$A251,0))</f>
        <v>2</v>
      </c>
      <c r="Y251" s="53" t="str">
        <f ca="1">IF(OFFSET(マスタ非採用削除!L$4,統合マスタ!$A251,0)="","",OFFSET(マスタ非採用削除!L$4,統合マスタ!$A251,0))</f>
        <v/>
      </c>
      <c r="Z251" s="27">
        <f ca="1">IF(OFFSET(マスタ非採用削除!M$4,統合マスタ!$A251,0)="","",OFFSET(マスタ非採用削除!M$4,統合マスタ!$A251,0))</f>
        <v>11</v>
      </c>
      <c r="AA251" s="27" t="str">
        <f t="shared" si="9"/>
        <v/>
      </c>
      <c r="AB251" s="27" t="str">
        <f ca="1">IF(A251="非採用特別","非採用特別",IF(R251=2,"臨時",
IF(COUNTIF(分類!$H$8:$H$15, 統合マスタ!V251)&gt;0, 分類!$G$7,
IF(COUNTIF(分類!$K$8:$K$15, 統合マスタ!V251)&gt;0, 分類!$J$7,
IF(COUNTIF(分類!$N$8:$N$15, 統合マスタ!V251)&gt;0, 分類!$M$7,
IF(COUNTIF(分類!$Q$8:$Q$15, 統合マスタ!V251)&gt;0, 分類!$P$7,
"無し"))))))</f>
        <v>無し</v>
      </c>
      <c r="AC251" s="27">
        <f t="shared" ca="1" si="10"/>
        <v>200247</v>
      </c>
      <c r="AD251" s="27" t="e" cm="1">
        <f t="array" aca="1" ref="AD251" ca="1">IF(A251="非採用","非採用",OFFSET(
   INDIRECT("'" &amp; AB251 &amp; "'!A4"),
   MATCH(B251, INDIRECT("'" &amp; AB251 &amp; "'!C5:C1000"), 0),
   MATCH("合計", INDIRECT("'" &amp; AB251 &amp; "'!4:4"), 0) - 1
))</f>
        <v>#REF!</v>
      </c>
    </row>
    <row r="252" spans="1:30">
      <c r="A252" s="40">
        <f>元データ!P249</f>
        <v>186</v>
      </c>
      <c r="B252" s="27">
        <f t="shared" si="11"/>
        <v>248</v>
      </c>
      <c r="C252" s="27" t="str">
        <f>DBCS(元データ!A249)</f>
        <v>シアノコバラミン点眼液０．０２％「日点」</v>
      </c>
      <c r="D252" s="53" t="str">
        <f>元データ!B249</f>
        <v>メディセオ</v>
      </c>
      <c r="E252" s="27" t="str">
        <f>DBCS(元データ!C249)</f>
        <v/>
      </c>
      <c r="F252" s="27" t="str">
        <f>DBCS(元データ!D249)</f>
        <v>５ｍＬＸ１０</v>
      </c>
      <c r="G252" s="27" t="str">
        <f>元データ!E249</f>
        <v>ロートニッテン</v>
      </c>
      <c r="H252" s="27">
        <f>元データ!F249</f>
        <v>89.2</v>
      </c>
      <c r="I252" s="27">
        <f>元データ!G249</f>
        <v>892</v>
      </c>
      <c r="J252" s="27">
        <f>元データ!H249</f>
        <v>10</v>
      </c>
      <c r="K252" s="27" t="str">
        <f>元データ!I249</f>
        <v>本</v>
      </c>
      <c r="L252" s="27">
        <f>元データ!J249</f>
        <v>795</v>
      </c>
      <c r="M252" s="27">
        <f>元データ!K249</f>
        <v>79.5</v>
      </c>
      <c r="N252" s="53" t="str">
        <f ca="1">IF(OFFSET(マスタ非採用削除!A$4,統合マスタ!$A252,0)="","",OFFSET(マスタ非採用削除!A$4,統合マスタ!$A252,0))</f>
        <v>ｼｱﾉ001</v>
      </c>
      <c r="O252" s="53" t="str">
        <f ca="1">IF(OFFSET(マスタ非採用削除!B$4,統合マスタ!$A252,0)="","",OFFSET(マスタ非採用削除!B$4,統合マスタ!$A252,0))</f>
        <v>ｼｱﾉ001</v>
      </c>
      <c r="P252" s="27" t="str">
        <f ca="1">IF(OFFSET(マスタ非採用削除!C$4,統合マスタ!$A252,0)="","",OFFSET(マスタ非採用削除!C$4,統合マスタ!$A252,0))</f>
        <v>シアノコバラミン点眼液０．０２％「日点」</v>
      </c>
      <c r="Q252" s="53" t="str">
        <f ca="1">IF(OFFSET(マスタ非採用削除!D$4,統合マスタ!$A252,0)="","",OFFSET(マスタ非採用削除!D$4,統合マスタ!$A252,0))</f>
        <v>ｼｱﾉ</v>
      </c>
      <c r="R252" s="27">
        <f ca="1">IF(OR(A252="非採用",A252="処置薬",A252="非採用特別"),0,IF(OFFSET(マスタ非採用削除!E$4,統合マスタ!$A252,0)="","",OFFSET(マスタ非採用削除!E$4,統合マスタ!$A252,0)))</f>
        <v>1</v>
      </c>
      <c r="S252" s="53" t="str">
        <f ca="1">IF(OFFSET(マスタ非採用削除!F$4,統合マスタ!$A252,0)="","",OFFSET(マスタ非採用削除!F$4,統合マスタ!$A252,0))</f>
        <v/>
      </c>
      <c r="T252" s="27">
        <f ca="1">IF(OFFSET(マスタ非採用削除!G$4,統合マスタ!$A252,0)="","",OFFSET(マスタ非採用削除!G$4,統合マスタ!$A252,0))</f>
        <v>89.2</v>
      </c>
      <c r="U252" s="53" t="str">
        <f ca="1">IF(OFFSET(マスタ非採用削除!H$4,統合マスタ!$A252,0)="","",OFFSET(マスタ非採用削除!H$4,統合マスタ!$A252,0))</f>
        <v>ｼｱﾉｺﾊﾞﾗﾐﾝﾃﾝｶﾞﾝｴｷ0.02%｢ﾆｯﾃﾝ｣</v>
      </c>
      <c r="V252" s="27">
        <f ca="1">IF(OFFSET(マスタ非採用削除!I$4,統合マスタ!$A252,0)="","",OFFSET(マスタ非採用削除!I$4,統合マスタ!$A252,0))</f>
        <v>21</v>
      </c>
      <c r="W252" s="27" t="str">
        <f ca="1">IF(OFFSET(マスタ非採用削除!J$4,統合マスタ!$A252,0)="","",OFFSET(マスタ非採用削除!J$4,統合マスタ!$A252,0))</f>
        <v>点眼剤</v>
      </c>
      <c r="X252" s="27">
        <f ca="1">IF(OFFSET(マスタ非採用削除!K$4,統合マスタ!$A252,0)="","",OFFSET(マスタ非採用削除!K$4,統合マスタ!$A252,0))</f>
        <v>0</v>
      </c>
      <c r="Y252" s="53" t="str">
        <f ca="1">IF(OFFSET(マスタ非採用削除!L$4,統合マスタ!$A252,0)="","",OFFSET(マスタ非採用削除!L$4,統合マスタ!$A252,0))</f>
        <v/>
      </c>
      <c r="Z252" s="27">
        <f ca="1">IF(OFFSET(マスタ非採用削除!M$4,統合マスタ!$A252,0)="","",OFFSET(マスタ非採用削除!M$4,統合マスタ!$A252,0))</f>
        <v>3</v>
      </c>
      <c r="AA252" s="27" t="str">
        <f t="shared" si="9"/>
        <v/>
      </c>
      <c r="AB252" s="27" t="str">
        <f ca="1">IF(A252="非採用特別","非採用特別",IF(R252=2,"臨時",
IF(COUNTIF(分類!$H$8:$H$15, 統合マスタ!V252)&gt;0, 分類!$G$7,
IF(COUNTIF(分類!$K$8:$K$15, 統合マスタ!V252)&gt;0, 分類!$J$7,
IF(COUNTIF(分類!$N$8:$N$15, 統合マスタ!V252)&gt;0, 分類!$M$7,
IF(COUNTIF(分類!$Q$8:$Q$15, 統合マスタ!V252)&gt;0, 分類!$P$7,
"無し"))))))</f>
        <v>外用</v>
      </c>
      <c r="AC252" s="27">
        <f t="shared" ca="1" si="10"/>
        <v>248</v>
      </c>
      <c r="AD252" s="27" cm="1">
        <f t="array" aca="1" ref="AD252" ca="1">IF(A252="非採用","非採用",OFFSET(
   INDIRECT("'" &amp; AB252 &amp; "'!A4"),
   MATCH(B252, INDIRECT("'" &amp; AB252 &amp; "'!C5:C1000"), 0),
   MATCH("合計", INDIRECT("'" &amp; AB252 &amp; "'!4:4"), 0) - 1
))</f>
        <v>0</v>
      </c>
    </row>
    <row r="253" spans="1:30">
      <c r="A253" s="40">
        <f>元データ!P250</f>
        <v>195</v>
      </c>
      <c r="B253" s="27">
        <f t="shared" si="11"/>
        <v>249</v>
      </c>
      <c r="C253" s="27" t="str">
        <f>DBCS(元データ!A250)</f>
        <v>シーピー配合顆粒</v>
      </c>
      <c r="D253" s="53" t="str">
        <f>元データ!B250</f>
        <v>東和薬品</v>
      </c>
      <c r="E253" s="27" t="str">
        <f>DBCS(元データ!C250)</f>
        <v>粉</v>
      </c>
      <c r="F253" s="27" t="str">
        <f>DBCS(元データ!D250)</f>
        <v>１ｇｘ１０５０包</v>
      </c>
      <c r="G253" s="27" t="str">
        <f>元データ!E250</f>
        <v>東和薬品</v>
      </c>
      <c r="H253" s="27">
        <f>元データ!F250</f>
        <v>6.5</v>
      </c>
      <c r="I253" s="27">
        <f>元データ!G250</f>
        <v>6825</v>
      </c>
      <c r="J253" s="27">
        <f>元データ!H250</f>
        <v>1050</v>
      </c>
      <c r="K253" s="27" t="str">
        <f>元データ!I250</f>
        <v>ｇ</v>
      </c>
      <c r="L253" s="27">
        <f>元データ!J250</f>
        <v>6090</v>
      </c>
      <c r="M253" s="27">
        <f>元データ!K250</f>
        <v>5.8</v>
      </c>
      <c r="N253" s="53" t="str">
        <f ca="1">IF(OFFSET(マスタ非採用削除!A$4,統合マスタ!$A253,0)="","",OFFSET(マスタ非採用削除!A$4,統合マスタ!$A253,0))</f>
        <v>ｼﾋﾊ001</v>
      </c>
      <c r="O253" s="53" t="str">
        <f ca="1">IF(OFFSET(マスタ非採用削除!B$4,統合マスタ!$A253,0)="","",OFFSET(マスタ非採用削除!B$4,統合マスタ!$A253,0))</f>
        <v>ｼﾋﾊ001</v>
      </c>
      <c r="P253" s="27" t="str">
        <f ca="1">IF(OFFSET(マスタ非採用削除!C$4,統合マスタ!$A253,0)="","",OFFSET(マスタ非採用削除!C$4,統合マスタ!$A253,0))</f>
        <v>シーピー配合顆粒</v>
      </c>
      <c r="Q253" s="53" t="str">
        <f ca="1">IF(OFFSET(マスタ非採用削除!D$4,統合マスタ!$A253,0)="","",OFFSET(マスタ非採用削除!D$4,統合マスタ!$A253,0))</f>
        <v>ｼｰﾋﾟｰ</v>
      </c>
      <c r="R253" s="27">
        <f ca="1">IF(OR(A253="非採用",A253="処置薬",A253="非採用特別"),0,IF(OFFSET(マスタ非採用削除!E$4,統合マスタ!$A253,0)="","",OFFSET(マスタ非採用削除!E$4,統合マスタ!$A253,0)))</f>
        <v>1</v>
      </c>
      <c r="S253" s="53" t="str">
        <f ca="1">IF(OFFSET(マスタ非採用削除!F$4,統合マスタ!$A253,0)="","",OFFSET(マスタ非採用削除!F$4,統合マスタ!$A253,0))</f>
        <v/>
      </c>
      <c r="T253" s="27">
        <f ca="1">IF(OFFSET(マスタ非採用削除!G$4,統合マスタ!$A253,0)="","",OFFSET(マスタ非採用削除!G$4,統合マスタ!$A253,0))</f>
        <v>6.5</v>
      </c>
      <c r="U253" s="53" t="str">
        <f ca="1">IF(OFFSET(マスタ非採用削除!H$4,統合マスタ!$A253,0)="","",OFFSET(マスタ非採用削除!H$4,統合マスタ!$A253,0))</f>
        <v>ｼｰﾋﾟｰﾊｲｺﾞｳｶﾘｭｳ</v>
      </c>
      <c r="V253" s="27">
        <f ca="1">IF(OFFSET(マスタ非採用削除!I$4,統合マスタ!$A253,0)="","",OFFSET(マスタ非採用削除!I$4,統合マスタ!$A253,0))</f>
        <v>3</v>
      </c>
      <c r="W253" s="27" t="str">
        <f ca="1">IF(OFFSET(マスタ非採用削除!J$4,統合マスタ!$A253,0)="","",OFFSET(マスタ非採用削除!J$4,統合マスタ!$A253,0))</f>
        <v>散</v>
      </c>
      <c r="X253" s="27">
        <f ca="1">IF(OFFSET(マスタ非採用削除!K$4,統合マスタ!$A253,0)="","",OFFSET(マスタ非採用削除!K$4,統合マスタ!$A253,0))</f>
        <v>0</v>
      </c>
      <c r="Y253" s="53" t="str">
        <f ca="1">IF(OFFSET(マスタ非採用削除!L$4,統合マスタ!$A253,0)="","",OFFSET(マスタ非採用削除!L$4,統合マスタ!$A253,0))</f>
        <v/>
      </c>
      <c r="Z253" s="27">
        <f ca="1">IF(OFFSET(マスタ非採用削除!M$4,統合マスタ!$A253,0)="","",OFFSET(マスタ非採用削除!M$4,統合マスタ!$A253,0))</f>
        <v>3</v>
      </c>
      <c r="AA253" s="27" t="str">
        <f t="shared" si="9"/>
        <v/>
      </c>
      <c r="AB253" s="27" t="str">
        <f ca="1">IF(A253="非採用特別","非採用特別",IF(R253=2,"臨時",
IF(COUNTIF(分類!$H$8:$H$15, 統合マスタ!V253)&gt;0, 分類!$G$7,
IF(COUNTIF(分類!$K$8:$K$15, 統合マスタ!V253)&gt;0, 分類!$J$7,
IF(COUNTIF(分類!$N$8:$N$15, 統合マスタ!V253)&gt;0, 分類!$M$7,
IF(COUNTIF(分類!$Q$8:$Q$15, 統合マスタ!V253)&gt;0, 分類!$P$7,
"無し"))))))</f>
        <v>散剤</v>
      </c>
      <c r="AC253" s="27">
        <f t="shared" ca="1" si="10"/>
        <v>249</v>
      </c>
      <c r="AD253" s="27" cm="1">
        <f t="array" aca="1" ref="AD253" ca="1">IF(A253="非採用","非採用",OFFSET(
   INDIRECT("'" &amp; AB253 &amp; "'!A4"),
   MATCH(B253, INDIRECT("'" &amp; AB253 &amp; "'!C5:C1000"), 0),
   MATCH("合計", INDIRECT("'" &amp; AB253 &amp; "'!4:4"), 0) - 1
))</f>
        <v>0</v>
      </c>
    </row>
    <row r="254" spans="1:30">
      <c r="A254" s="40">
        <f>元データ!P251</f>
        <v>187</v>
      </c>
      <c r="B254" s="27">
        <f t="shared" si="11"/>
        <v>250</v>
      </c>
      <c r="C254" s="27" t="str">
        <f>DBCS(元データ!A251)</f>
        <v>ジェニナック錠２００ＭＧ</v>
      </c>
      <c r="D254" s="53" t="str">
        <f>元データ!B251</f>
        <v/>
      </c>
      <c r="E254" s="27" t="str">
        <f>DBCS(元データ!C251)</f>
        <v>ＰＴＰ</v>
      </c>
      <c r="F254" s="27" t="str">
        <f>DBCS(元データ!D251)</f>
        <v>１００Ｔ</v>
      </c>
      <c r="G254" s="27" t="str">
        <f>元データ!E251</f>
        <v>アステラス製薬</v>
      </c>
      <c r="H254" s="27">
        <f>元データ!F251</f>
        <v>139.4</v>
      </c>
      <c r="I254" s="27">
        <f>元データ!G251</f>
        <v>13940</v>
      </c>
      <c r="J254" s="27">
        <f>元データ!H251</f>
        <v>100</v>
      </c>
      <c r="K254" s="27" t="str">
        <f>元データ!I251</f>
        <v>錠</v>
      </c>
      <c r="L254" s="27">
        <f>元データ!J251</f>
        <v>12671</v>
      </c>
      <c r="M254" s="27">
        <f>元データ!K251</f>
        <v>126.71</v>
      </c>
      <c r="N254" s="53" t="str">
        <f ca="1">IF(OFFSET(マスタ非採用削除!A$4,統合マスタ!$A254,0)="","",OFFSET(マスタ非採用削除!A$4,統合マスタ!$A254,0))</f>
        <v>ｼｴﾆ001</v>
      </c>
      <c r="O254" s="53" t="str">
        <f ca="1">IF(OFFSET(マスタ非採用削除!B$4,統合マスタ!$A254,0)="","",OFFSET(マスタ非採用削除!B$4,統合マスタ!$A254,0))</f>
        <v>ｼｴﾆ001</v>
      </c>
      <c r="P254" s="27" t="str">
        <f ca="1">IF(OFFSET(マスタ非採用削除!C$4,統合マスタ!$A254,0)="","",OFFSET(マスタ非採用削除!C$4,統合マスタ!$A254,0))</f>
        <v>ジェニナック錠２００ｍｇ</v>
      </c>
      <c r="Q254" s="53" t="str">
        <f ca="1">IF(OFFSET(マスタ非採用削除!D$4,統合マスタ!$A254,0)="","",OFFSET(マスタ非採用削除!D$4,統合マスタ!$A254,0))</f>
        <v>ｼﾞｪﾆﾅ</v>
      </c>
      <c r="R254" s="27">
        <f ca="1">IF(OR(A254="非採用",A254="処置薬",A254="非採用特別"),0,IF(OFFSET(マスタ非採用削除!E$4,統合マスタ!$A254,0)="","",OFFSET(マスタ非採用削除!E$4,統合マスタ!$A254,0)))</f>
        <v>1</v>
      </c>
      <c r="S254" s="53" t="str">
        <f ca="1">IF(OFFSET(マスタ非採用削除!F$4,統合マスタ!$A254,0)="","",OFFSET(マスタ非採用削除!F$4,統合マスタ!$A254,0))</f>
        <v/>
      </c>
      <c r="T254" s="27">
        <f ca="1">IF(OFFSET(マスタ非採用削除!G$4,統合マスタ!$A254,0)="","",OFFSET(マスタ非採用削除!G$4,統合マスタ!$A254,0))</f>
        <v>139.4</v>
      </c>
      <c r="U254" s="53" t="str">
        <f ca="1">IF(OFFSET(マスタ非採用削除!H$4,統合マスタ!$A254,0)="","",OFFSET(マスタ非採用削除!H$4,統合マスタ!$A254,0))</f>
        <v>ｼﾞｴﾆﾅﾂｸｼﾞﾖｳ200MG</v>
      </c>
      <c r="V254" s="27">
        <f ca="1">IF(OFFSET(マスタ非採用削除!I$4,統合マスタ!$A254,0)="","",OFFSET(マスタ非採用削除!I$4,統合マスタ!$A254,0))</f>
        <v>1</v>
      </c>
      <c r="W254" s="27" t="str">
        <f ca="1">IF(OFFSET(マスタ非採用削除!J$4,統合マスタ!$A254,0)="","",OFFSET(マスタ非採用削除!J$4,統合マスタ!$A254,0))</f>
        <v>錠剤</v>
      </c>
      <c r="X254" s="27">
        <f ca="1">IF(OFFSET(マスタ非採用削除!K$4,統合マスタ!$A254,0)="","",OFFSET(マスタ非採用削除!K$4,統合マスタ!$A254,0))</f>
        <v>0</v>
      </c>
      <c r="Y254" s="53" t="str">
        <f ca="1">IF(OFFSET(マスタ非採用削除!L$4,統合マスタ!$A254,0)="","",OFFSET(マスタ非採用削除!L$4,統合マスタ!$A254,0))</f>
        <v/>
      </c>
      <c r="Z254" s="27">
        <f ca="1">IF(OFFSET(マスタ非採用削除!M$4,統合マスタ!$A254,0)="","",OFFSET(マスタ非採用削除!M$4,統合マスタ!$A254,0))</f>
        <v>1</v>
      </c>
      <c r="AA254" s="27" t="str">
        <f t="shared" si="9"/>
        <v/>
      </c>
      <c r="AB254" s="27" t="str">
        <f ca="1">IF(A254="非採用特別","非採用特別",IF(R254=2,"臨時",
IF(COUNTIF(分類!$H$8:$H$15, 統合マスタ!V254)&gt;0, 分類!$G$7,
IF(COUNTIF(分類!$K$8:$K$15, 統合マスタ!V254)&gt;0, 分類!$J$7,
IF(COUNTIF(分類!$N$8:$N$15, 統合マスタ!V254)&gt;0, 分類!$M$7,
IF(COUNTIF(分類!$Q$8:$Q$15, 統合マスタ!V254)&gt;0, 分類!$P$7,
"無し"))))))</f>
        <v>錠剤</v>
      </c>
      <c r="AC254" s="27">
        <f t="shared" ca="1" si="10"/>
        <v>250</v>
      </c>
      <c r="AD254" s="27" cm="1">
        <f t="array" aca="1" ref="AD254" ca="1">IF(A254="非採用","非採用",OFFSET(
   INDIRECT("'" &amp; AB254 &amp; "'!A4"),
   MATCH(B254, INDIRECT("'" &amp; AB254 &amp; "'!C5:C1000"), 0),
   MATCH("合計", INDIRECT("'" &amp; AB254 &amp; "'!4:4"), 0) - 1
))</f>
        <v>0</v>
      </c>
    </row>
    <row r="255" spans="1:30">
      <c r="A255" s="40">
        <f>元データ!P252</f>
        <v>188</v>
      </c>
      <c r="B255" s="27">
        <f t="shared" si="11"/>
        <v>251</v>
      </c>
      <c r="C255" s="27" t="str">
        <f>DBCS(元データ!A252)</f>
        <v>ジギラノゲン注０．４ｍｇ　０．０２％</v>
      </c>
      <c r="D255" s="53" t="str">
        <f>元データ!B252</f>
        <v/>
      </c>
      <c r="E255" s="27" t="str">
        <f>DBCS(元データ!C252)</f>
        <v/>
      </c>
      <c r="F255" s="27" t="str">
        <f>DBCS(元データ!D252)</f>
        <v>２ｍＬＸ１０管</v>
      </c>
      <c r="G255" s="27" t="str">
        <f>元データ!E252</f>
        <v>ﾈｵｸﾘﾃｨｹｱ製薬</v>
      </c>
      <c r="H255" s="27">
        <f>元データ!F252</f>
        <v>139</v>
      </c>
      <c r="I255" s="27">
        <f>元データ!G252</f>
        <v>1390</v>
      </c>
      <c r="J255" s="27">
        <f>元データ!H252</f>
        <v>10</v>
      </c>
      <c r="K255" s="27" t="str">
        <f>元データ!I252</f>
        <v>A</v>
      </c>
      <c r="L255" s="27">
        <f>元データ!J252</f>
        <v>1238</v>
      </c>
      <c r="M255" s="27">
        <f>元データ!K252</f>
        <v>123.8</v>
      </c>
      <c r="N255" s="53" t="str">
        <f ca="1">IF(OFFSET(マスタ非採用削除!A$4,統合マスタ!$A255,0)="","",OFFSET(マスタ非採用削除!A$4,統合マスタ!$A255,0))</f>
        <v>ｼｷﾗ001</v>
      </c>
      <c r="O255" s="53" t="str">
        <f ca="1">IF(OFFSET(マスタ非採用削除!B$4,統合マスタ!$A255,0)="","",OFFSET(マスタ非採用削除!B$4,統合マスタ!$A255,0))</f>
        <v>ｼｷﾗ001</v>
      </c>
      <c r="P255" s="27" t="str">
        <f ca="1">IF(OFFSET(マスタ非採用削除!C$4,統合マスタ!$A255,0)="","",OFFSET(マスタ非採用削除!C$4,統合マスタ!$A255,0))</f>
        <v>ジギラノゲン注０．４ｍｇ</v>
      </c>
      <c r="Q255" s="53" t="str">
        <f ca="1">IF(OFFSET(マスタ非採用削除!D$4,統合マスタ!$A255,0)="","",OFFSET(マスタ非採用削除!D$4,統合マスタ!$A255,0))</f>
        <v>ｼﾞｷﾞﾗﾉ</v>
      </c>
      <c r="R255" s="27">
        <f ca="1">IF(OR(A255="非採用",A255="処置薬",A255="非採用特別"),0,IF(OFFSET(マスタ非採用削除!E$4,統合マスタ!$A255,0)="","",OFFSET(マスタ非採用削除!E$4,統合マスタ!$A255,0)))</f>
        <v>1</v>
      </c>
      <c r="S255" s="53" t="str">
        <f ca="1">IF(OFFSET(マスタ非採用削除!F$4,統合マスタ!$A255,0)="","",OFFSET(マスタ非採用削除!F$4,統合マスタ!$A255,0))</f>
        <v/>
      </c>
      <c r="T255" s="27">
        <f ca="1">IF(OFFSET(マスタ非採用削除!G$4,統合マスタ!$A255,0)="","",OFFSET(マスタ非採用削除!G$4,統合マスタ!$A255,0))</f>
        <v>139</v>
      </c>
      <c r="U255" s="53" t="str">
        <f ca="1">IF(OFFSET(マスタ非採用削除!H$4,統合マスタ!$A255,0)="","",OFFSET(マスタ非採用削除!H$4,統合マスタ!$A255,0))</f>
        <v>ｼﾞｷﾞﾗﾉｹﾞﾝﾁｭｳ0.4mg</v>
      </c>
      <c r="V255" s="27">
        <f ca="1">IF(OFFSET(マスタ非採用削除!I$4,統合マスタ!$A255,0)="","",OFFSET(マスタ非採用削除!I$4,統合マスタ!$A255,0))</f>
        <v>25</v>
      </c>
      <c r="W255" s="27" t="str">
        <f ca="1">IF(OFFSET(マスタ非採用削除!J$4,統合マスタ!$A255,0)="","",OFFSET(マスタ非採用削除!J$4,統合マスタ!$A255,0))</f>
        <v>注射剤</v>
      </c>
      <c r="X255" s="27">
        <f ca="1">IF(OFFSET(マスタ非採用削除!K$4,統合マスタ!$A255,0)="","",OFFSET(マスタ非採用削除!K$4,統合マスタ!$A255,0))</f>
        <v>2</v>
      </c>
      <c r="Y255" s="53" t="str">
        <f ca="1">IF(OFFSET(マスタ非採用削除!L$4,統合マスタ!$A255,0)="","",OFFSET(マスタ非採用削除!L$4,統合マスタ!$A255,0))</f>
        <v/>
      </c>
      <c r="Z255" s="27">
        <f ca="1">IF(OFFSET(マスタ非採用削除!M$4,統合マスタ!$A255,0)="","",OFFSET(マスタ非採用削除!M$4,統合マスタ!$A255,0))</f>
        <v>9</v>
      </c>
      <c r="AA255" s="27" t="str">
        <f t="shared" si="9"/>
        <v/>
      </c>
      <c r="AB255" s="27" t="str">
        <f ca="1">IF(A255="非採用特別","非採用特別",IF(R255=2,"臨時",
IF(COUNTIF(分類!$H$8:$H$15, 統合マスタ!V255)&gt;0, 分類!$G$7,
IF(COUNTIF(分類!$K$8:$K$15, 統合マスタ!V255)&gt;0, 分類!$J$7,
IF(COUNTIF(分類!$N$8:$N$15, 統合マスタ!V255)&gt;0, 分類!$M$7,
IF(COUNTIF(分類!$Q$8:$Q$15, 統合マスタ!V255)&gt;0, 分類!$P$7,
"無し"))))))</f>
        <v>注射</v>
      </c>
      <c r="AC255" s="27">
        <f t="shared" ca="1" si="10"/>
        <v>200251</v>
      </c>
      <c r="AD255" s="27" cm="1">
        <f t="array" aca="1" ref="AD255" ca="1">IF(A255="非採用","非採用",OFFSET(
   INDIRECT("'" &amp; AB255 &amp; "'!A4"),
   MATCH(B255, INDIRECT("'" &amp; AB255 &amp; "'!C5:C1000"), 0),
   MATCH("合計", INDIRECT("'" &amp; AB255 &amp; "'!4:4"), 0) - 1
))</f>
        <v>0</v>
      </c>
    </row>
    <row r="256" spans="1:30">
      <c r="A256" s="40">
        <f>元データ!P253</f>
        <v>189</v>
      </c>
      <c r="B256" s="27">
        <f t="shared" si="11"/>
        <v>252</v>
      </c>
      <c r="C256" s="27" t="str">
        <f>DBCS(元データ!A253)</f>
        <v>ジクアス点眼液３％</v>
      </c>
      <c r="D256" s="53" t="str">
        <f>元データ!B253</f>
        <v>東邦</v>
      </c>
      <c r="E256" s="27" t="str">
        <f>DBCS(元データ!C253)</f>
        <v/>
      </c>
      <c r="F256" s="27" t="str">
        <f>DBCS(元データ!D253)</f>
        <v>５ｍｌｘ１０</v>
      </c>
      <c r="G256" s="27" t="str">
        <f>元データ!E253</f>
        <v>参天製薬</v>
      </c>
      <c r="H256" s="27">
        <f>元データ!F253</f>
        <v>343.5</v>
      </c>
      <c r="I256" s="27">
        <f>元データ!G253</f>
        <v>3435</v>
      </c>
      <c r="J256" s="27">
        <f>元データ!H253</f>
        <v>10</v>
      </c>
      <c r="K256" s="27" t="str">
        <f>元データ!I253</f>
        <v>本</v>
      </c>
      <c r="L256" s="27">
        <f>元データ!J253</f>
        <v>3050</v>
      </c>
      <c r="M256" s="27">
        <f>元データ!K253</f>
        <v>305</v>
      </c>
      <c r="N256" s="53" t="str">
        <f ca="1">IF(OFFSET(マスタ非採用削除!A$4,統合マスタ!$A256,0)="","",OFFSET(マスタ非採用削除!A$4,統合マスタ!$A256,0))</f>
        <v>ｼｸｱ001</v>
      </c>
      <c r="O256" s="53" t="str">
        <f ca="1">IF(OFFSET(マスタ非採用削除!B$4,統合マスタ!$A256,0)="","",OFFSET(マスタ非採用削除!B$4,統合マスタ!$A256,0))</f>
        <v>ｼｸｱ001</v>
      </c>
      <c r="P256" s="27" t="str">
        <f ca="1">IF(OFFSET(マスタ非採用削除!C$4,統合マスタ!$A256,0)="","",OFFSET(マスタ非採用削除!C$4,統合マスタ!$A256,0))</f>
        <v>ジクアス点眼液３％</v>
      </c>
      <c r="Q256" s="53" t="str">
        <f ca="1">IF(OFFSET(マスタ非採用削除!D$4,統合マスタ!$A256,0)="","",OFFSET(マスタ非採用削除!D$4,統合マスタ!$A256,0))</f>
        <v>ｼﾞｸｱ</v>
      </c>
      <c r="R256" s="27">
        <f ca="1">IF(OR(A256="非採用",A256="処置薬",A256="非採用特別"),0,IF(OFFSET(マスタ非採用削除!E$4,統合マスタ!$A256,0)="","",OFFSET(マスタ非採用削除!E$4,統合マスタ!$A256,0)))</f>
        <v>2</v>
      </c>
      <c r="S256" s="53" t="str">
        <f ca="1">IF(OFFSET(マスタ非採用削除!F$4,統合マスタ!$A256,0)="","",OFFSET(マスタ非採用削除!F$4,統合マスタ!$A256,0))</f>
        <v/>
      </c>
      <c r="T256" s="27">
        <f ca="1">IF(OFFSET(マスタ非採用削除!G$4,統合マスタ!$A256,0)="","",OFFSET(マスタ非採用削除!G$4,統合マスタ!$A256,0))</f>
        <v>529.70000000000005</v>
      </c>
      <c r="U256" s="53" t="str">
        <f ca="1">IF(OFFSET(マスタ非採用削除!H$4,統合マスタ!$A256,0)="","",OFFSET(マスタ非採用削除!H$4,統合マスタ!$A256,0))</f>
        <v>ｼﾞｸｱｽﾃﾝｶﾞﾝｴｷ3%</v>
      </c>
      <c r="V256" s="27">
        <f ca="1">IF(OFFSET(マスタ非採用削除!I$4,統合マスタ!$A256,0)="","",OFFSET(マスタ非採用削除!I$4,統合マスタ!$A256,0))</f>
        <v>21</v>
      </c>
      <c r="W256" s="27" t="str">
        <f ca="1">IF(OFFSET(マスタ非採用削除!J$4,統合マスタ!$A256,0)="","",OFFSET(マスタ非採用削除!J$4,統合マスタ!$A256,0))</f>
        <v>点眼剤</v>
      </c>
      <c r="X256" s="27">
        <f ca="1">IF(OFFSET(マスタ非採用削除!K$4,統合マスタ!$A256,0)="","",OFFSET(マスタ非採用削除!K$4,統合マスタ!$A256,0))</f>
        <v>0</v>
      </c>
      <c r="Y256" s="53" t="str">
        <f ca="1">IF(OFFSET(マスタ非採用削除!L$4,統合マスタ!$A256,0)="","",OFFSET(マスタ非採用削除!L$4,統合マスタ!$A256,0))</f>
        <v/>
      </c>
      <c r="Z256" s="27">
        <f ca="1">IF(OFFSET(マスタ非採用削除!M$4,統合マスタ!$A256,0)="","",OFFSET(マスタ非採用削除!M$4,統合マスタ!$A256,0))</f>
        <v>3</v>
      </c>
      <c r="AA256" s="27" t="str">
        <f t="shared" si="9"/>
        <v/>
      </c>
      <c r="AB256" s="27" t="str">
        <f ca="1">IF(A256="非採用特別","非採用特別",IF(R256=2,"臨時",
IF(COUNTIF(分類!$H$8:$H$15, 統合マスタ!V256)&gt;0, 分類!$G$7,
IF(COUNTIF(分類!$K$8:$K$15, 統合マスタ!V256)&gt;0, 分類!$J$7,
IF(COUNTIF(分類!$N$8:$N$15, 統合マスタ!V256)&gt;0, 分類!$M$7,
IF(COUNTIF(分類!$Q$8:$Q$15, 統合マスタ!V256)&gt;0, 分類!$P$7,
"無し"))))))</f>
        <v>臨時</v>
      </c>
      <c r="AC256" s="27">
        <f t="shared" ca="1" si="10"/>
        <v>252</v>
      </c>
      <c r="AD256" s="27" cm="1">
        <f t="array" aca="1" ref="AD256" ca="1">IF(A256="非採用","非採用",OFFSET(
   INDIRECT("'" &amp; AB256 &amp; "'!A4"),
   MATCH(B256, INDIRECT("'" &amp; AB256 &amp; "'!C5:C1000"), 0),
   MATCH("合計", INDIRECT("'" &amp; AB256 &amp; "'!4:4"), 0) - 1
))</f>
        <v>0</v>
      </c>
    </row>
    <row r="257" spans="1:30">
      <c r="A257" s="40">
        <f>元データ!P254</f>
        <v>191</v>
      </c>
      <c r="B257" s="27">
        <f t="shared" si="11"/>
        <v>253</v>
      </c>
      <c r="C257" s="27" t="str">
        <f>DBCS(元データ!A254)</f>
        <v>シクレスト舌下錠１０ｍｇ</v>
      </c>
      <c r="D257" s="53" t="str">
        <f>元データ!B254</f>
        <v>アルフレッサ</v>
      </c>
      <c r="E257" s="27" t="str">
        <f>DBCS(元データ!C254)</f>
        <v>ＰＴＰ</v>
      </c>
      <c r="F257" s="27" t="str">
        <f>DBCS(元データ!D254)</f>
        <v>１００Ｔ</v>
      </c>
      <c r="G257" s="27" t="str">
        <f>元データ!E254</f>
        <v>Meijiseika</v>
      </c>
      <c r="H257" s="27">
        <f>元データ!F254</f>
        <v>307</v>
      </c>
      <c r="I257" s="27">
        <f>元データ!G254</f>
        <v>30700</v>
      </c>
      <c r="J257" s="27">
        <f>元データ!H254</f>
        <v>100</v>
      </c>
      <c r="K257" s="27" t="str">
        <f>元データ!I254</f>
        <v>錠</v>
      </c>
      <c r="L257" s="27">
        <f>元データ!J254</f>
        <v>27016</v>
      </c>
      <c r="M257" s="27">
        <f>元データ!K254</f>
        <v>270.16000000000003</v>
      </c>
      <c r="N257" s="53" t="str">
        <f ca="1">IF(OFFSET(マスタ非採用削除!A$4,統合マスタ!$A257,0)="","",OFFSET(マスタ非採用削除!A$4,統合マスタ!$A257,0))</f>
        <v>ｼｸﾚ002</v>
      </c>
      <c r="O257" s="53" t="str">
        <f ca="1">IF(OFFSET(マスタ非採用削除!B$4,統合マスタ!$A257,0)="","",OFFSET(マスタ非採用削除!B$4,統合マスタ!$A257,0))</f>
        <v>ｼｸﾚ002</v>
      </c>
      <c r="P257" s="27" t="str">
        <f ca="1">IF(OFFSET(マスタ非採用削除!C$4,統合マスタ!$A257,0)="","",OFFSET(マスタ非採用削除!C$4,統合マスタ!$A257,0))</f>
        <v>シクレスト舌下錠１０ｍｇ</v>
      </c>
      <c r="Q257" s="53" t="str">
        <f ca="1">IF(OFFSET(マスタ非採用削除!D$4,統合マスタ!$A257,0)="","",OFFSET(マスタ非採用削除!D$4,統合マスタ!$A257,0))</f>
        <v>ｼｸﾚ10</v>
      </c>
      <c r="R257" s="27">
        <f ca="1">IF(OR(A257="非採用",A257="処置薬",A257="非採用特別"),0,IF(OFFSET(マスタ非採用削除!E$4,統合マスタ!$A257,0)="","",OFFSET(マスタ非採用削除!E$4,統合マスタ!$A257,0)))</f>
        <v>1</v>
      </c>
      <c r="S257" s="53" t="str">
        <f ca="1">IF(OFFSET(マスタ非採用削除!F$4,統合マスタ!$A257,0)="","",OFFSET(マスタ非採用削除!F$4,統合マスタ!$A257,0))</f>
        <v/>
      </c>
      <c r="T257" s="27">
        <f ca="1">IF(OFFSET(マスタ非採用削除!G$4,統合マスタ!$A257,0)="","",OFFSET(マスタ非採用削除!G$4,統合マスタ!$A257,0))</f>
        <v>307</v>
      </c>
      <c r="U257" s="53" t="str">
        <f ca="1">IF(OFFSET(マスタ非採用削除!H$4,統合マスタ!$A257,0)="","",OFFSET(マスタ非採用削除!H$4,統合マスタ!$A257,0))</f>
        <v>ｼｸﾚｽﾄｾﾞｯｶｼﾞｮｳ10mg</v>
      </c>
      <c r="V257" s="27">
        <f ca="1">IF(OFFSET(マスタ非採用削除!I$4,統合マスタ!$A257,0)="","",OFFSET(マスタ非採用削除!I$4,統合マスタ!$A257,0))</f>
        <v>1</v>
      </c>
      <c r="W257" s="27" t="str">
        <f ca="1">IF(OFFSET(マスタ非採用削除!J$4,統合マスタ!$A257,0)="","",OFFSET(マスタ非採用削除!J$4,統合マスタ!$A257,0))</f>
        <v>錠剤</v>
      </c>
      <c r="X257" s="27">
        <f ca="1">IF(OFFSET(マスタ非採用削除!K$4,統合マスタ!$A257,0)="","",OFFSET(マスタ非採用削除!K$4,統合マスタ!$A257,0))</f>
        <v>2</v>
      </c>
      <c r="Y257" s="53" t="str">
        <f ca="1">IF(OFFSET(マスタ非採用削除!L$4,統合マスタ!$A257,0)="","",OFFSET(マスタ非採用削除!L$4,統合マスタ!$A257,0))</f>
        <v/>
      </c>
      <c r="Z257" s="27">
        <f ca="1">IF(OFFSET(マスタ非採用削除!M$4,統合マスタ!$A257,0)="","",OFFSET(マスタ非採用削除!M$4,統合マスタ!$A257,0))</f>
        <v>1</v>
      </c>
      <c r="AA257" s="27" t="str">
        <f t="shared" si="9"/>
        <v/>
      </c>
      <c r="AB257" s="27" t="str">
        <f ca="1">IF(A257="非採用特別","非採用特別",IF(R257=2,"臨時",
IF(COUNTIF(分類!$H$8:$H$15, 統合マスタ!V257)&gt;0, 分類!$G$7,
IF(COUNTIF(分類!$K$8:$K$15, 統合マスタ!V257)&gt;0, 分類!$J$7,
IF(COUNTIF(分類!$N$8:$N$15, 統合マスタ!V257)&gt;0, 分類!$M$7,
IF(COUNTIF(分類!$Q$8:$Q$15, 統合マスタ!V257)&gt;0, 分類!$P$7,
"無し"))))))</f>
        <v>錠剤</v>
      </c>
      <c r="AC257" s="27">
        <f t="shared" ca="1" si="10"/>
        <v>200253</v>
      </c>
      <c r="AD257" s="27" cm="1">
        <f t="array" aca="1" ref="AD257" ca="1">IF(A257="非採用","非採用",OFFSET(
   INDIRECT("'" &amp; AB257 &amp; "'!A4"),
   MATCH(B257, INDIRECT("'" &amp; AB257 &amp; "'!C5:C1000"), 0),
   MATCH("合計", INDIRECT("'" &amp; AB257 &amp; "'!4:4"), 0) - 1
))</f>
        <v>0</v>
      </c>
    </row>
    <row r="258" spans="1:30">
      <c r="A258" s="40">
        <f>元データ!P255</f>
        <v>190</v>
      </c>
      <c r="B258" s="27">
        <f t="shared" si="11"/>
        <v>254</v>
      </c>
      <c r="C258" s="27" t="str">
        <f>DBCS(元データ!A255)</f>
        <v>シクレスト舌下錠５ｍｇ</v>
      </c>
      <c r="D258" s="53" t="str">
        <f>元データ!B255</f>
        <v>アルフレッサ</v>
      </c>
      <c r="E258" s="27" t="str">
        <f>DBCS(元データ!C255)</f>
        <v>ＰＴＰ</v>
      </c>
      <c r="F258" s="27" t="str">
        <f>DBCS(元データ!D255)</f>
        <v>１００Ｔ</v>
      </c>
      <c r="G258" s="27" t="str">
        <f>元データ!E255</f>
        <v>Meijiseika</v>
      </c>
      <c r="H258" s="27">
        <f>元データ!F255</f>
        <v>199.6</v>
      </c>
      <c r="I258" s="27">
        <f>元データ!G255</f>
        <v>19960</v>
      </c>
      <c r="J258" s="27">
        <f>元データ!H255</f>
        <v>100</v>
      </c>
      <c r="K258" s="27" t="str">
        <f>元データ!I255</f>
        <v>錠</v>
      </c>
      <c r="L258" s="27">
        <f>元データ!J255</f>
        <v>17565</v>
      </c>
      <c r="M258" s="27">
        <f>元データ!K255</f>
        <v>175.65</v>
      </c>
      <c r="N258" s="53" t="str">
        <f ca="1">IF(OFFSET(マスタ非採用削除!A$4,統合マスタ!$A258,0)="","",OFFSET(マスタ非採用削除!A$4,統合マスタ!$A258,0))</f>
        <v>ｼｸﾚ001</v>
      </c>
      <c r="O258" s="53" t="str">
        <f ca="1">IF(OFFSET(マスタ非採用削除!B$4,統合マスタ!$A258,0)="","",OFFSET(マスタ非採用削除!B$4,統合マスタ!$A258,0))</f>
        <v>ｼｸﾚ001</v>
      </c>
      <c r="P258" s="27" t="str">
        <f ca="1">IF(OFFSET(マスタ非採用削除!C$4,統合マスタ!$A258,0)="","",OFFSET(マスタ非採用削除!C$4,統合マスタ!$A258,0))</f>
        <v>シクレスト舌下錠５ｍｇ</v>
      </c>
      <c r="Q258" s="53" t="str">
        <f ca="1">IF(OFFSET(マスタ非採用削除!D$4,統合マスタ!$A258,0)="","",OFFSET(マスタ非採用削除!D$4,統合マスタ!$A258,0))</f>
        <v>ｼｸﾚ5</v>
      </c>
      <c r="R258" s="27">
        <f ca="1">IF(OR(A258="非採用",A258="処置薬",A258="非採用特別"),0,IF(OFFSET(マスタ非採用削除!E$4,統合マスタ!$A258,0)="","",OFFSET(マスタ非採用削除!E$4,統合マスタ!$A258,0)))</f>
        <v>1</v>
      </c>
      <c r="S258" s="53" t="str">
        <f ca="1">IF(OFFSET(マスタ非採用削除!F$4,統合マスタ!$A258,0)="","",OFFSET(マスタ非採用削除!F$4,統合マスタ!$A258,0))</f>
        <v/>
      </c>
      <c r="T258" s="27">
        <f ca="1">IF(OFFSET(マスタ非採用削除!G$4,統合マスタ!$A258,0)="","",OFFSET(マスタ非採用削除!G$4,統合マスタ!$A258,0))</f>
        <v>199.6</v>
      </c>
      <c r="U258" s="53" t="str">
        <f ca="1">IF(OFFSET(マスタ非採用削除!H$4,統合マスタ!$A258,0)="","",OFFSET(マスタ非採用削除!H$4,統合マスタ!$A258,0))</f>
        <v>ｼｸﾚｽﾄｾﾞｯｶｼﾞｮｳ5mg</v>
      </c>
      <c r="V258" s="27">
        <f ca="1">IF(OFFSET(マスタ非採用削除!I$4,統合マスタ!$A258,0)="","",OFFSET(マスタ非採用削除!I$4,統合マスタ!$A258,0))</f>
        <v>1</v>
      </c>
      <c r="W258" s="27" t="str">
        <f ca="1">IF(OFFSET(マスタ非採用削除!J$4,統合マスタ!$A258,0)="","",OFFSET(マスタ非採用削除!J$4,統合マスタ!$A258,0))</f>
        <v>錠剤</v>
      </c>
      <c r="X258" s="27">
        <f ca="1">IF(OFFSET(マスタ非採用削除!K$4,統合マスタ!$A258,0)="","",OFFSET(マスタ非採用削除!K$4,統合マスタ!$A258,0))</f>
        <v>2</v>
      </c>
      <c r="Y258" s="53" t="str">
        <f ca="1">IF(OFFSET(マスタ非採用削除!L$4,統合マスタ!$A258,0)="","",OFFSET(マスタ非採用削除!L$4,統合マスタ!$A258,0))</f>
        <v/>
      </c>
      <c r="Z258" s="27">
        <f ca="1">IF(OFFSET(マスタ非採用削除!M$4,統合マスタ!$A258,0)="","",OFFSET(マスタ非採用削除!M$4,統合マスタ!$A258,0))</f>
        <v>1</v>
      </c>
      <c r="AA258" s="27" t="str">
        <f t="shared" si="9"/>
        <v/>
      </c>
      <c r="AB258" s="27" t="str">
        <f ca="1">IF(A258="非採用特別","非採用特別",IF(R258=2,"臨時",
IF(COUNTIF(分類!$H$8:$H$15, 統合マスタ!V258)&gt;0, 分類!$G$7,
IF(COUNTIF(分類!$K$8:$K$15, 統合マスタ!V258)&gt;0, 分類!$J$7,
IF(COUNTIF(分類!$N$8:$N$15, 統合マスタ!V258)&gt;0, 分類!$M$7,
IF(COUNTIF(分類!$Q$8:$Q$15, 統合マスタ!V258)&gt;0, 分類!$P$7,
"無し"))))))</f>
        <v>錠剤</v>
      </c>
      <c r="AC258" s="27">
        <f t="shared" ca="1" si="10"/>
        <v>200254</v>
      </c>
      <c r="AD258" s="27" cm="1">
        <f t="array" aca="1" ref="AD258" ca="1">IF(A258="非採用","非採用",OFFSET(
   INDIRECT("'" &amp; AB258 &amp; "'!A4"),
   MATCH(B258, INDIRECT("'" &amp; AB258 &amp; "'!C5:C1000"), 0),
   MATCH("合計", INDIRECT("'" &amp; AB258 &amp; "'!4:4"), 0) - 1
))</f>
        <v>0</v>
      </c>
    </row>
    <row r="259" spans="1:30">
      <c r="A259" s="40">
        <f>元データ!P256</f>
        <v>193</v>
      </c>
      <c r="B259" s="27">
        <f t="shared" si="11"/>
        <v>255</v>
      </c>
      <c r="C259" s="27" t="str">
        <f>DBCS(元データ!A256)</f>
        <v>シクロスポリンカプセル５０ｍｇ「トーワ」</v>
      </c>
      <c r="D259" s="53" t="str">
        <f>元データ!B256</f>
        <v/>
      </c>
      <c r="E259" s="27" t="str">
        <f>DBCS(元データ!C256)</f>
        <v>ＰＴＰ</v>
      </c>
      <c r="F259" s="27" t="str">
        <f>DBCS(元データ!D256)</f>
        <v>１００ｃａｐ</v>
      </c>
      <c r="G259" s="27" t="str">
        <f>元データ!E256</f>
        <v>東和薬品</v>
      </c>
      <c r="H259" s="27">
        <f>元データ!F256</f>
        <v>76</v>
      </c>
      <c r="I259" s="27">
        <f>元データ!G256</f>
        <v>7600</v>
      </c>
      <c r="J259" s="27">
        <f>元データ!H256</f>
        <v>100</v>
      </c>
      <c r="K259" s="27" t="str">
        <f>元データ!I256</f>
        <v>cap</v>
      </c>
      <c r="L259" s="27">
        <f>元データ!J256</f>
        <v>6765</v>
      </c>
      <c r="M259" s="27">
        <f>元データ!K256</f>
        <v>67.650000000000006</v>
      </c>
      <c r="N259" s="53" t="str">
        <f ca="1">IF(OFFSET(マスタ非採用削除!A$4,統合マスタ!$A259,0)="","",OFFSET(マスタ非採用削除!A$4,統合マスタ!$A259,0))</f>
        <v>ｼｸﾛ002</v>
      </c>
      <c r="O259" s="53" t="str">
        <f ca="1">IF(OFFSET(マスタ非採用削除!B$4,統合マスタ!$A259,0)="","",OFFSET(マスタ非採用削除!B$4,統合マスタ!$A259,0))</f>
        <v>ｼｸﾛ002</v>
      </c>
      <c r="P259" s="27" t="str">
        <f ca="1">IF(OFFSET(マスタ非採用削除!C$4,統合マスタ!$A259,0)="","",OFFSET(マスタ非採用削除!C$4,統合マスタ!$A259,0))</f>
        <v>シクロスポリンカプセル５０ｍｇ「トーワ」</v>
      </c>
      <c r="Q259" s="53" t="str">
        <f ca="1">IF(OFFSET(マスタ非採用削除!D$4,統合マスタ!$A259,0)="","",OFFSET(マスタ非採用削除!D$4,統合マスタ!$A259,0))</f>
        <v>ｼｸﾛ</v>
      </c>
      <c r="R259" s="27">
        <f ca="1">IF(OR(A259="非採用",A259="処置薬",A259="非採用特別"),0,IF(OFFSET(マスタ非採用削除!E$4,統合マスタ!$A259,0)="","",OFFSET(マスタ非採用削除!E$4,統合マスタ!$A259,0)))</f>
        <v>2</v>
      </c>
      <c r="S259" s="53" t="str">
        <f ca="1">IF(OFFSET(マスタ非採用削除!F$4,統合マスタ!$A259,0)="","",OFFSET(マスタ非採用削除!F$4,統合マスタ!$A259,0))</f>
        <v/>
      </c>
      <c r="T259" s="27">
        <f ca="1">IF(OFFSET(マスタ非採用削除!G$4,統合マスタ!$A259,0)="","",OFFSET(マスタ非採用削除!G$4,統合マスタ!$A259,0))</f>
        <v>76</v>
      </c>
      <c r="U259" s="53" t="str">
        <f ca="1">IF(OFFSET(マスタ非採用削除!H$4,統合マスタ!$A259,0)="","",OFFSET(マスタ非採用削除!H$4,統合マスタ!$A259,0))</f>
        <v>ｼｸﾛｽﾎﾟﾘﾝｶﾌﾟｾﾙ50mg｢ﾄｰﾜ｣</v>
      </c>
      <c r="V259" s="27">
        <f ca="1">IF(OFFSET(マスタ非採用削除!I$4,統合マスタ!$A259,0)="","",OFFSET(マスタ非採用削除!I$4,統合マスタ!$A259,0))</f>
        <v>2</v>
      </c>
      <c r="W259" s="27" t="str">
        <f ca="1">IF(OFFSET(マスタ非採用削除!J$4,統合マスタ!$A259,0)="","",OFFSET(マスタ非採用削除!J$4,統合マスタ!$A259,0))</f>
        <v>カプセル</v>
      </c>
      <c r="X259" s="27">
        <f ca="1">IF(OFFSET(マスタ非採用削除!K$4,統合マスタ!$A259,0)="","",OFFSET(マスタ非採用削除!K$4,統合マスタ!$A259,0))</f>
        <v>2</v>
      </c>
      <c r="Y259" s="53" t="str">
        <f ca="1">IF(OFFSET(マスタ非採用削除!L$4,統合マスタ!$A259,0)="","",OFFSET(マスタ非採用削除!L$4,統合マスタ!$A259,0))</f>
        <v/>
      </c>
      <c r="Z259" s="27">
        <f ca="1">IF(OFFSET(マスタ非採用削除!M$4,統合マスタ!$A259,0)="","",OFFSET(マスタ非採用削除!M$4,統合マスタ!$A259,0))</f>
        <v>3</v>
      </c>
      <c r="AA259" s="27" t="str">
        <f t="shared" si="9"/>
        <v/>
      </c>
      <c r="AB259" s="27" t="str">
        <f ca="1">IF(A259="非採用特別","非採用特別",IF(R259=2,"臨時",
IF(COUNTIF(分類!$H$8:$H$15, 統合マスタ!V259)&gt;0, 分類!$G$7,
IF(COUNTIF(分類!$K$8:$K$15, 統合マスタ!V259)&gt;0, 分類!$J$7,
IF(COUNTIF(分類!$N$8:$N$15, 統合マスタ!V259)&gt;0, 分類!$M$7,
IF(COUNTIF(分類!$Q$8:$Q$15, 統合マスタ!V259)&gt;0, 分類!$P$7,
"無し"))))))</f>
        <v>臨時</v>
      </c>
      <c r="AC259" s="27">
        <f t="shared" ca="1" si="10"/>
        <v>200255</v>
      </c>
      <c r="AD259" s="27" cm="1">
        <f t="array" aca="1" ref="AD259" ca="1">IF(A259="非採用","非採用",OFFSET(
   INDIRECT("'" &amp; AB259 &amp; "'!A4"),
   MATCH(B259, INDIRECT("'" &amp; AB259 &amp; "'!C5:C1000"), 0),
   MATCH("合計", INDIRECT("'" &amp; AB259 &amp; "'!4:4"), 0) - 1
))</f>
        <v>0</v>
      </c>
    </row>
    <row r="260" spans="1:30">
      <c r="A260" s="40">
        <f>元データ!P257</f>
        <v>192</v>
      </c>
      <c r="B260" s="27">
        <f t="shared" si="11"/>
        <v>256</v>
      </c>
      <c r="C260" s="27" t="str">
        <f>DBCS(元データ!A257)</f>
        <v>ジクロフェナクナトリウム坐剤２５ｍｇ「ＪＧ」</v>
      </c>
      <c r="D260" s="53" t="str">
        <f>元データ!B257</f>
        <v>アルフレッサ</v>
      </c>
      <c r="E260" s="27" t="str">
        <f>DBCS(元データ!C257)</f>
        <v/>
      </c>
      <c r="F260" s="27" t="str">
        <f>DBCS(元データ!D257)</f>
        <v>５０個</v>
      </c>
      <c r="G260" s="27" t="str">
        <f>元データ!E257</f>
        <v>日本ジェネリック</v>
      </c>
      <c r="H260" s="27">
        <f>元データ!F257</f>
        <v>20.9</v>
      </c>
      <c r="I260" s="27">
        <f>元データ!G257</f>
        <v>1045</v>
      </c>
      <c r="J260" s="27">
        <f>元データ!H257</f>
        <v>50</v>
      </c>
      <c r="K260" s="27" t="str">
        <f>元データ!I257</f>
        <v>個</v>
      </c>
      <c r="L260" s="27">
        <f>元データ!J257</f>
        <v>950</v>
      </c>
      <c r="M260" s="27">
        <f>元データ!K257</f>
        <v>19</v>
      </c>
      <c r="N260" s="53" t="str">
        <f ca="1">IF(OFFSET(マスタ非採用削除!A$4,統合マスタ!$A260,0)="","",OFFSET(マスタ非採用削除!A$4,統合マスタ!$A260,0))</f>
        <v>ｼｸﾛ001</v>
      </c>
      <c r="O260" s="53" t="str">
        <f ca="1">IF(OFFSET(マスタ非採用削除!B$4,統合マスタ!$A260,0)="","",OFFSET(マスタ非採用削除!B$4,統合マスタ!$A260,0))</f>
        <v>ｼｸﾛ001</v>
      </c>
      <c r="P260" s="27" t="str">
        <f ca="1">IF(OFFSET(マスタ非採用削除!C$4,統合マスタ!$A260,0)="","",OFFSET(マスタ非採用削除!C$4,統合マスタ!$A260,0))</f>
        <v>ジクロフェナクナトリウム坐剤２５ｍｇ「ＪＧ」</v>
      </c>
      <c r="Q260" s="53" t="str">
        <f ca="1">IF(OFFSET(マスタ非採用削除!D$4,統合マスタ!$A260,0)="","",OFFSET(マスタ非採用削除!D$4,統合マスタ!$A260,0))</f>
        <v>ｼﾞｸﾛ</v>
      </c>
      <c r="R260" s="27">
        <f ca="1">IF(OR(A260="非採用",A260="処置薬",A260="非採用特別"),0,IF(OFFSET(マスタ非採用削除!E$4,統合マスタ!$A260,0)="","",OFFSET(マスタ非採用削除!E$4,統合マスタ!$A260,0)))</f>
        <v>1</v>
      </c>
      <c r="S260" s="53" t="str">
        <f ca="1">IF(OFFSET(マスタ非採用削除!F$4,統合マスタ!$A260,0)="","",OFFSET(マスタ非採用削除!F$4,統合マスタ!$A260,0))</f>
        <v/>
      </c>
      <c r="T260" s="27">
        <f ca="1">IF(OFFSET(マスタ非採用削除!G$4,統合マスタ!$A260,0)="","",OFFSET(マスタ非採用削除!G$4,統合マスタ!$A260,0))</f>
        <v>20.9</v>
      </c>
      <c r="U260" s="53" t="str">
        <f ca="1">IF(OFFSET(マスタ非採用削除!H$4,統合マスタ!$A260,0)="","",OFFSET(マスタ非採用削除!H$4,統合マスタ!$A260,0))</f>
        <v>ｼﾞｸﾛﾌｪﾅｸﾅﾄﾘｳﾑｻﾞｻﾞｲ25mg｢JG｣</v>
      </c>
      <c r="V260" s="27">
        <f ca="1">IF(OFFSET(マスタ非採用削除!I$4,統合マスタ!$A260,0)="","",OFFSET(マスタ非採用削除!I$4,統合マスタ!$A260,0))</f>
        <v>12</v>
      </c>
      <c r="W260" s="27" t="str">
        <f ca="1">IF(OFFSET(マスタ非採用削除!J$4,統合マスタ!$A260,0)="","",OFFSET(マスタ非採用削除!J$4,統合マスタ!$A260,0))</f>
        <v>坐剤</v>
      </c>
      <c r="X260" s="27">
        <f ca="1">IF(OFFSET(マスタ非採用削除!K$4,統合マスタ!$A260,0)="","",OFFSET(マスタ非採用削除!K$4,統合マスタ!$A260,0))</f>
        <v>2</v>
      </c>
      <c r="Y260" s="53" t="str">
        <f ca="1">IF(OFFSET(マスタ非採用削除!L$4,統合マスタ!$A260,0)="","",OFFSET(マスタ非採用削除!L$4,統合マスタ!$A260,0))</f>
        <v/>
      </c>
      <c r="Z260" s="27">
        <f ca="1">IF(OFFSET(マスタ非採用削除!M$4,統合マスタ!$A260,0)="","",OFFSET(マスタ非採用削除!M$4,統合マスタ!$A260,0))</f>
        <v>11</v>
      </c>
      <c r="AA260" s="27" t="str">
        <f t="shared" si="9"/>
        <v/>
      </c>
      <c r="AB260" s="27" t="str">
        <f ca="1">IF(A260="非採用特別","非採用特別",IF(R260=2,"臨時",
IF(COUNTIF(分類!$H$8:$H$15, 統合マスタ!V260)&gt;0, 分類!$G$7,
IF(COUNTIF(分類!$K$8:$K$15, 統合マスタ!V260)&gt;0, 分類!$J$7,
IF(COUNTIF(分類!$N$8:$N$15, 統合マスタ!V260)&gt;0, 分類!$M$7,
IF(COUNTIF(分類!$Q$8:$Q$15, 統合マスタ!V260)&gt;0, 分類!$P$7,
"無し"))))))</f>
        <v>無し</v>
      </c>
      <c r="AC260" s="27">
        <f t="shared" ca="1" si="10"/>
        <v>200256</v>
      </c>
      <c r="AD260" s="27" t="e" cm="1">
        <f t="array" aca="1" ref="AD260" ca="1">IF(A260="非採用","非採用",OFFSET(
   INDIRECT("'" &amp; AB260 &amp; "'!A4"),
   MATCH(B260, INDIRECT("'" &amp; AB260 &amp; "'!C5:C1000"), 0),
   MATCH("合計", INDIRECT("'" &amp; AB260 &amp; "'!4:4"), 0) - 1
))</f>
        <v>#REF!</v>
      </c>
    </row>
    <row r="261" spans="1:30">
      <c r="A261" s="40">
        <f>元データ!P258</f>
        <v>194</v>
      </c>
      <c r="B261" s="27">
        <f t="shared" si="11"/>
        <v>257</v>
      </c>
      <c r="C261" s="27" t="str">
        <f>DBCS(元データ!A258)</f>
        <v>ジスチグミン臭化物錠５ｍｇ「ＮＩＧ」</v>
      </c>
      <c r="D261" s="53" t="str">
        <f>元データ!B258</f>
        <v>メディセオ</v>
      </c>
      <c r="E261" s="27" t="str">
        <f>DBCS(元データ!C258)</f>
        <v>ＰＴＰ</v>
      </c>
      <c r="F261" s="27" t="str">
        <f>DBCS(元データ!D258)</f>
        <v>１００Ｔ</v>
      </c>
      <c r="G261" s="27" t="str">
        <f>元データ!E258</f>
        <v>武田薬品工業</v>
      </c>
      <c r="H261" s="27">
        <f>元データ!F258</f>
        <v>10.4</v>
      </c>
      <c r="I261" s="27">
        <f>元データ!G258</f>
        <v>1040</v>
      </c>
      <c r="J261" s="27">
        <f>元データ!H258</f>
        <v>100</v>
      </c>
      <c r="K261" s="27" t="str">
        <f>元データ!I258</f>
        <v>錠</v>
      </c>
      <c r="L261" s="27">
        <f>元データ!J258</f>
        <v>945</v>
      </c>
      <c r="M261" s="27">
        <f>元データ!K258</f>
        <v>9.4499999999999993</v>
      </c>
      <c r="N261" s="53" t="str">
        <f ca="1">IF(OFFSET(マスタ非採用削除!A$4,統合マスタ!$A261,0)="","",OFFSET(マスタ非採用削除!A$4,統合マスタ!$A261,0))</f>
        <v>ｼｽﾁ001</v>
      </c>
      <c r="O261" s="53" t="str">
        <f ca="1">IF(OFFSET(マスタ非採用削除!B$4,統合マスタ!$A261,0)="","",OFFSET(マスタ非採用削除!B$4,統合マスタ!$A261,0))</f>
        <v>ｼｽﾁ001</v>
      </c>
      <c r="P261" s="27" t="str">
        <f ca="1">IF(OFFSET(マスタ非採用削除!C$4,統合マスタ!$A261,0)="","",OFFSET(マスタ非採用削除!C$4,統合マスタ!$A261,0))</f>
        <v>ジスチグミン臭化物錠５ｍｇ「ＮＩＧ」</v>
      </c>
      <c r="Q261" s="53" t="str">
        <f ca="1">IF(OFFSET(マスタ非採用削除!D$4,統合マスタ!$A261,0)="","",OFFSET(マスタ非採用削除!D$4,統合マスタ!$A261,0))</f>
        <v>ｼﾞｽﾁ</v>
      </c>
      <c r="R261" s="27">
        <f ca="1">IF(OR(A261="非採用",A261="処置薬",A261="非採用特別"),0,IF(OFFSET(マスタ非採用削除!E$4,統合マスタ!$A261,0)="","",OFFSET(マスタ非採用削除!E$4,統合マスタ!$A261,0)))</f>
        <v>1</v>
      </c>
      <c r="S261" s="53" t="str">
        <f ca="1">IF(OFFSET(マスタ非採用削除!F$4,統合マスタ!$A261,0)="","",OFFSET(マスタ非採用削除!F$4,統合マスタ!$A261,0))</f>
        <v/>
      </c>
      <c r="T261" s="27">
        <f ca="1">IF(OFFSET(マスタ非採用削除!G$4,統合マスタ!$A261,0)="","",OFFSET(マスタ非採用削除!G$4,統合マスタ!$A261,0))</f>
        <v>10.4</v>
      </c>
      <c r="U261" s="53" t="str">
        <f ca="1">IF(OFFSET(マスタ非採用削除!H$4,統合マスタ!$A261,0)="","",OFFSET(マスタ非採用削除!H$4,統合マスタ!$A261,0))</f>
        <v>ｼﾞｽﾁｸﾞﾐﾝｼｭｳｶﾌﾞﾂｼﾞｮｳ5mg｢NIG｣</v>
      </c>
      <c r="V261" s="27">
        <f ca="1">IF(OFFSET(マスタ非採用削除!I$4,統合マスタ!$A261,0)="","",OFFSET(マスタ非採用削除!I$4,統合マスタ!$A261,0))</f>
        <v>1</v>
      </c>
      <c r="W261" s="27" t="str">
        <f ca="1">IF(OFFSET(マスタ非採用削除!J$4,統合マスタ!$A261,0)="","",OFFSET(マスタ非採用削除!J$4,統合マスタ!$A261,0))</f>
        <v>錠剤</v>
      </c>
      <c r="X261" s="27">
        <f ca="1">IF(OFFSET(マスタ非採用削除!K$4,統合マスタ!$A261,0)="","",OFFSET(マスタ非採用削除!K$4,統合マスタ!$A261,0))</f>
        <v>1</v>
      </c>
      <c r="Y261" s="53" t="str">
        <f ca="1">IF(OFFSET(マスタ非採用削除!L$4,統合マスタ!$A261,0)="","",OFFSET(マスタ非採用削除!L$4,統合マスタ!$A261,0))</f>
        <v/>
      </c>
      <c r="Z261" s="27">
        <f ca="1">IF(OFFSET(マスタ非採用削除!M$4,統合マスタ!$A261,0)="","",OFFSET(マスタ非採用削除!M$4,統合マスタ!$A261,0))</f>
        <v>3</v>
      </c>
      <c r="AA261" s="27" t="str">
        <f t="shared" si="9"/>
        <v/>
      </c>
      <c r="AB261" s="27" t="str">
        <f ca="1">IF(A261="非採用特別","非採用特別",IF(R261=2,"臨時",
IF(COUNTIF(分類!$H$8:$H$15, 統合マスタ!V261)&gt;0, 分類!$G$7,
IF(COUNTIF(分類!$K$8:$K$15, 統合マスタ!V261)&gt;0, 分類!$J$7,
IF(COUNTIF(分類!$N$8:$N$15, 統合マスタ!V261)&gt;0, 分類!$M$7,
IF(COUNTIF(分類!$Q$8:$Q$15, 統合マスタ!V261)&gt;0, 分類!$P$7,
"無し"))))))</f>
        <v>錠剤</v>
      </c>
      <c r="AC261" s="27">
        <f t="shared" ca="1" si="10"/>
        <v>100257</v>
      </c>
      <c r="AD261" s="27" cm="1">
        <f t="array" aca="1" ref="AD261" ca="1">IF(A261="非採用","非採用",OFFSET(
   INDIRECT("'" &amp; AB261 &amp; "'!A4"),
   MATCH(B261, INDIRECT("'" &amp; AB261 &amp; "'!C5:C1000"), 0),
   MATCH("合計", INDIRECT("'" &amp; AB261 &amp; "'!4:4"), 0) - 1
))</f>
        <v>0</v>
      </c>
    </row>
    <row r="262" spans="1:30">
      <c r="A262" s="40" t="str">
        <f>元データ!P259</f>
        <v>非採用</v>
      </c>
      <c r="B262" s="27">
        <f t="shared" si="11"/>
        <v>258</v>
      </c>
      <c r="C262" s="27" t="str">
        <f>DBCS(元データ!A259)</f>
        <v>ジスバルカプセル４０ｍｇ</v>
      </c>
      <c r="D262" s="53" t="str">
        <f>元データ!B259</f>
        <v/>
      </c>
      <c r="E262" s="27" t="str">
        <f>DBCS(元データ!C259)</f>
        <v>ＰＴＰ</v>
      </c>
      <c r="F262" s="27" t="str">
        <f>DBCS(元データ!D259)</f>
        <v>１００Ｔ</v>
      </c>
      <c r="G262" s="27" t="str">
        <f>元データ!E259</f>
        <v>ヤンセン</v>
      </c>
      <c r="H262" s="27">
        <f>元データ!F259</f>
        <v>2297.9</v>
      </c>
      <c r="I262" s="27">
        <f>元データ!G259</f>
        <v>229790</v>
      </c>
      <c r="J262" s="27">
        <f>元データ!H259</f>
        <v>100</v>
      </c>
      <c r="K262" s="27" t="str">
        <f>元データ!I259</f>
        <v>錠</v>
      </c>
      <c r="L262" s="27">
        <f>元データ!J259</f>
        <v>204627</v>
      </c>
      <c r="M262" s="27">
        <f>元データ!K259</f>
        <v>2046.27</v>
      </c>
      <c r="N262" s="53" t="e">
        <f ca="1">IF(OFFSET(マスタ非採用削除!A$4,統合マスタ!$A262,0)="","",OFFSET(マスタ非採用削除!A$4,統合マスタ!$A262,0))</f>
        <v>#VALUE!</v>
      </c>
      <c r="O262" s="53" t="e">
        <f ca="1">IF(OFFSET(マスタ非採用削除!B$4,統合マスタ!$A262,0)="","",OFFSET(マスタ非採用削除!B$4,統合マスタ!$A262,0))</f>
        <v>#VALUE!</v>
      </c>
      <c r="P262" s="27" t="e">
        <f ca="1">IF(OFFSET(マスタ非採用削除!C$4,統合マスタ!$A262,0)="","",OFFSET(マスタ非採用削除!C$4,統合マスタ!$A262,0))</f>
        <v>#VALUE!</v>
      </c>
      <c r="Q262" s="53" t="e">
        <f ca="1">IF(OFFSET(マスタ非採用削除!D$4,統合マスタ!$A262,0)="","",OFFSET(マスタ非採用削除!D$4,統合マスタ!$A262,0))</f>
        <v>#VALUE!</v>
      </c>
      <c r="R262" s="27">
        <f ca="1">IF(OR(A262="非採用",A262="処置薬",A262="非採用特別"),0,IF(OFFSET(マスタ非採用削除!E$4,統合マスタ!$A262,0)="","",OFFSET(マスタ非採用削除!E$4,統合マスタ!$A262,0)))</f>
        <v>0</v>
      </c>
      <c r="S262" s="53" t="e">
        <f ca="1">IF(OFFSET(マスタ非採用削除!F$4,統合マスタ!$A262,0)="","",OFFSET(マスタ非採用削除!F$4,統合マスタ!$A262,0))</f>
        <v>#VALUE!</v>
      </c>
      <c r="T262" s="27" t="e">
        <f ca="1">IF(OFFSET(マスタ非採用削除!G$4,統合マスタ!$A262,0)="","",OFFSET(マスタ非採用削除!G$4,統合マスタ!$A262,0))</f>
        <v>#VALUE!</v>
      </c>
      <c r="U262" s="53" t="e">
        <f ca="1">IF(OFFSET(マスタ非採用削除!H$4,統合マスタ!$A262,0)="","",OFFSET(マスタ非採用削除!H$4,統合マスタ!$A262,0))</f>
        <v>#VALUE!</v>
      </c>
      <c r="V262" s="27" t="e">
        <f ca="1">IF(OFFSET(マスタ非採用削除!I$4,統合マスタ!$A262,0)="","",OFFSET(マスタ非採用削除!I$4,統合マスタ!$A262,0))</f>
        <v>#VALUE!</v>
      </c>
      <c r="W262" s="27" t="e">
        <f ca="1">IF(OFFSET(マスタ非採用削除!J$4,統合マスタ!$A262,0)="","",OFFSET(マスタ非採用削除!J$4,統合マスタ!$A262,0))</f>
        <v>#VALUE!</v>
      </c>
      <c r="X262" s="27" t="e">
        <f ca="1">IF(OFFSET(マスタ非採用削除!K$4,統合マスタ!$A262,0)="","",OFFSET(マスタ非採用削除!K$4,統合マスタ!$A262,0))</f>
        <v>#VALUE!</v>
      </c>
      <c r="Y262" s="53" t="e">
        <f ca="1">IF(OFFSET(マスタ非採用削除!L$4,統合マスタ!$A262,0)="","",OFFSET(マスタ非採用削除!L$4,統合マスタ!$A262,0))</f>
        <v>#VALUE!</v>
      </c>
      <c r="Z262" s="27" t="e">
        <f ca="1">IF(OFFSET(マスタ非採用削除!M$4,統合マスタ!$A262,0)="","",OFFSET(マスタ非採用削除!M$4,統合マスタ!$A262,0))</f>
        <v>#VALUE!</v>
      </c>
      <c r="AA262" s="27" t="str">
        <f t="shared" ref="AA262:AA325" si="12">IF(A262="非採用","非採用",IF(A262="処置薬","処置薬",""))</f>
        <v>非採用</v>
      </c>
      <c r="AB262" s="27" t="str">
        <f ca="1">IF(A262="非採用特別","非採用特別",IF(R262=2,"臨時",
IF(COUNTIF(分類!$H$8:$H$15, 統合マスタ!V262)&gt;0, 分類!$G$7,
IF(COUNTIF(分類!$K$8:$K$15, 統合マスタ!V262)&gt;0, 分類!$J$7,
IF(COUNTIF(分類!$N$8:$N$15, 統合マスタ!V262)&gt;0, 分類!$M$7,
IF(COUNTIF(分類!$Q$8:$Q$15, 統合マスタ!V262)&gt;0, 分類!$P$7,
"無し"))))))</f>
        <v>無し</v>
      </c>
      <c r="AC262" s="27" t="e">
        <f t="shared" ref="AC262:AC325" ca="1" si="13">X262*100000+B262</f>
        <v>#VALUE!</v>
      </c>
      <c r="AD262" s="27" t="str" cm="1">
        <f t="array" aca="1" ref="AD262" ca="1">IF(A262="非採用","非採用",OFFSET(
   INDIRECT("'" &amp; AB262 &amp; "'!A4"),
   MATCH(B262, INDIRECT("'" &amp; AB262 &amp; "'!C5:C1000"), 0),
   MATCH("合計", INDIRECT("'" &amp; AB262 &amp; "'!4:4"), 0) - 1
))</f>
        <v>非採用</v>
      </c>
    </row>
    <row r="263" spans="1:30">
      <c r="A263" s="40">
        <f>元データ!P260</f>
        <v>196</v>
      </c>
      <c r="B263" s="27">
        <f t="shared" ref="B263:B326" si="14">B262+1</f>
        <v>259</v>
      </c>
      <c r="C263" s="27" t="str">
        <f>DBCS(元データ!A260)</f>
        <v>ジフェニドール塩酸塩錠２５ｍｇ「ＮＩＧ」</v>
      </c>
      <c r="D263" s="53" t="str">
        <f>元データ!B260</f>
        <v>メディセオ</v>
      </c>
      <c r="E263" s="27" t="str">
        <f>DBCS(元データ!C260)</f>
        <v>ＰＴＰ</v>
      </c>
      <c r="F263" s="27" t="str">
        <f>DBCS(元データ!D260)</f>
        <v>１０００Ｔ</v>
      </c>
      <c r="G263" s="27" t="str">
        <f>元データ!E260</f>
        <v>武田薬品工業</v>
      </c>
      <c r="H263" s="27">
        <f>元データ!F260</f>
        <v>5.9</v>
      </c>
      <c r="I263" s="27">
        <f>元データ!G260</f>
        <v>5900</v>
      </c>
      <c r="J263" s="27">
        <f>元データ!H260</f>
        <v>999.99999999999989</v>
      </c>
      <c r="K263" s="27" t="str">
        <f>元データ!I260</f>
        <v>錠</v>
      </c>
      <c r="L263" s="27">
        <f>元データ!J260</f>
        <v>5070</v>
      </c>
      <c r="M263" s="27">
        <f>元データ!K260</f>
        <v>5.07</v>
      </c>
      <c r="N263" s="53" t="str">
        <f ca="1">IF(OFFSET(マスタ非採用削除!A$4,統合マスタ!$A263,0)="","",OFFSET(マスタ非採用削除!A$4,統合マスタ!$A263,0))</f>
        <v>ｼﾌｴ001</v>
      </c>
      <c r="O263" s="53" t="str">
        <f ca="1">IF(OFFSET(マスタ非採用削除!B$4,統合マスタ!$A263,0)="","",OFFSET(マスタ非採用削除!B$4,統合マスタ!$A263,0))</f>
        <v>ｼﾌｴ001</v>
      </c>
      <c r="P263" s="27" t="str">
        <f ca="1">IF(OFFSET(マスタ非採用削除!C$4,統合マスタ!$A263,0)="","",OFFSET(マスタ非採用削除!C$4,統合マスタ!$A263,0))</f>
        <v>ジフェニドール塩酸塩錠２５ｍｇ「ＮＩＧ」</v>
      </c>
      <c r="Q263" s="53" t="str">
        <f ca="1">IF(OFFSET(マスタ非採用削除!D$4,統合マスタ!$A263,0)="","",OFFSET(マスタ非採用削除!D$4,統合マスタ!$A263,0))</f>
        <v>ｼﾞﾌｪﾆﾄ</v>
      </c>
      <c r="R263" s="27">
        <f ca="1">IF(OR(A263="非採用",A263="処置薬",A263="非採用特別"),0,IF(OFFSET(マスタ非採用削除!E$4,統合マスタ!$A263,0)="","",OFFSET(マスタ非採用削除!E$4,統合マスタ!$A263,0)))</f>
        <v>1</v>
      </c>
      <c r="S263" s="53" t="str">
        <f ca="1">IF(OFFSET(マスタ非採用削除!F$4,統合マスタ!$A263,0)="","",OFFSET(マスタ非採用削除!F$4,統合マスタ!$A263,0))</f>
        <v/>
      </c>
      <c r="T263" s="27">
        <f ca="1">IF(OFFSET(マスタ非採用削除!G$4,統合マスタ!$A263,0)="","",OFFSET(マスタ非採用削除!G$4,統合マスタ!$A263,0))</f>
        <v>5.9</v>
      </c>
      <c r="U263" s="53" t="str">
        <f ca="1">IF(OFFSET(マスタ非採用削除!H$4,統合マスタ!$A263,0)="","",OFFSET(マスタ非採用削除!H$4,統合マスタ!$A263,0))</f>
        <v>ｼﾞﾌｪﾆﾄﾞｰﾙｴﾝｻﾝｴﾝｼﾞｮｳ25mg｢NIG｣</v>
      </c>
      <c r="V263" s="27">
        <f ca="1">IF(OFFSET(マスタ非採用削除!I$4,統合マスタ!$A263,0)="","",OFFSET(マスタ非採用削除!I$4,統合マスタ!$A263,0))</f>
        <v>1</v>
      </c>
      <c r="W263" s="27" t="str">
        <f ca="1">IF(OFFSET(マスタ非採用削除!J$4,統合マスタ!$A263,0)="","",OFFSET(マスタ非採用削除!J$4,統合マスタ!$A263,0))</f>
        <v>錠剤</v>
      </c>
      <c r="X263" s="27">
        <f ca="1">IF(OFFSET(マスタ非採用削除!K$4,統合マスタ!$A263,0)="","",OFFSET(マスタ非採用削除!K$4,統合マスタ!$A263,0))</f>
        <v>0</v>
      </c>
      <c r="Y263" s="53" t="str">
        <f ca="1">IF(OFFSET(マスタ非採用削除!L$4,統合マスタ!$A263,0)="","",OFFSET(マスタ非採用削除!L$4,統合マスタ!$A263,0))</f>
        <v/>
      </c>
      <c r="Z263" s="27">
        <f ca="1">IF(OFFSET(マスタ非採用削除!M$4,統合マスタ!$A263,0)="","",OFFSET(マスタ非採用削除!M$4,統合マスタ!$A263,0))</f>
        <v>1</v>
      </c>
      <c r="AA263" s="27" t="str">
        <f t="shared" si="12"/>
        <v/>
      </c>
      <c r="AB263" s="27" t="str">
        <f ca="1">IF(A263="非採用特別","非採用特別",IF(R263=2,"臨時",
IF(COUNTIF(分類!$H$8:$H$15, 統合マスタ!V263)&gt;0, 分類!$G$7,
IF(COUNTIF(分類!$K$8:$K$15, 統合マスタ!V263)&gt;0, 分類!$J$7,
IF(COUNTIF(分類!$N$8:$N$15, 統合マスタ!V263)&gt;0, 分類!$M$7,
IF(COUNTIF(分類!$Q$8:$Q$15, 統合マスタ!V263)&gt;0, 分類!$P$7,
"無し"))))))</f>
        <v>錠剤</v>
      </c>
      <c r="AC263" s="27">
        <f t="shared" ca="1" si="13"/>
        <v>259</v>
      </c>
      <c r="AD263" s="27" cm="1">
        <f t="array" aca="1" ref="AD263" ca="1">IF(A263="非採用","非採用",OFFSET(
   INDIRECT("'" &amp; AB263 &amp; "'!A4"),
   MATCH(B263, INDIRECT("'" &amp; AB263 &amp; "'!C5:C1000"), 0),
   MATCH("合計", INDIRECT("'" &amp; AB263 &amp; "'!4:4"), 0) - 1
))</f>
        <v>0</v>
      </c>
    </row>
    <row r="264" spans="1:30">
      <c r="A264" s="40">
        <f>元データ!P261</f>
        <v>199</v>
      </c>
      <c r="B264" s="27">
        <f t="shared" si="14"/>
        <v>260</v>
      </c>
      <c r="C264" s="27" t="str">
        <f>DBCS(元データ!A261)</f>
        <v>ジプレキサ　ザイディス錠１０ｍｇ</v>
      </c>
      <c r="D264" s="53" t="str">
        <f>元データ!B261</f>
        <v>アルフレッサ</v>
      </c>
      <c r="E264" s="27" t="str">
        <f>DBCS(元データ!C261)</f>
        <v>ＰＴＰ</v>
      </c>
      <c r="F264" s="27" t="str">
        <f>DBCS(元データ!D261)</f>
        <v>３５０Ｔ</v>
      </c>
      <c r="G264" s="27" t="str">
        <f>元データ!E261</f>
        <v>チェプラファーム</v>
      </c>
      <c r="H264" s="27">
        <f>元データ!F261</f>
        <v>178.5</v>
      </c>
      <c r="I264" s="27">
        <f>元データ!G261</f>
        <v>62475</v>
      </c>
      <c r="J264" s="27">
        <f>元データ!H261</f>
        <v>350</v>
      </c>
      <c r="K264" s="27" t="str">
        <f>元データ!I261</f>
        <v>錠</v>
      </c>
      <c r="L264" s="27">
        <f>元データ!J261</f>
        <v>51479</v>
      </c>
      <c r="M264" s="27">
        <f>元データ!K261</f>
        <v>147.08285714285714</v>
      </c>
      <c r="N264" s="53" t="str">
        <f ca="1">IF(OFFSET(マスタ非採用削除!A$4,統合マスタ!$A264,0)="","",OFFSET(マスタ非採用削除!A$4,統合マスタ!$A264,0))</f>
        <v>ｼﾌﾚ003</v>
      </c>
      <c r="O264" s="53" t="str">
        <f ca="1">IF(OFFSET(マスタ非採用削除!B$4,統合マスタ!$A264,0)="","",OFFSET(マスタ非採用削除!B$4,統合マスタ!$A264,0))</f>
        <v>ｼﾌﾚ003</v>
      </c>
      <c r="P264" s="27" t="str">
        <f ca="1">IF(OFFSET(マスタ非採用削除!C$4,統合マスタ!$A264,0)="","",OFFSET(マスタ非採用削除!C$4,統合マスタ!$A264,0))</f>
        <v>ジプレキサザイディス錠１０ｍｇ</v>
      </c>
      <c r="Q264" s="53" t="str">
        <f ca="1">IF(OFFSET(マスタ非採用削除!D$4,統合マスタ!$A264,0)="","",OFFSET(マスタ非採用削除!D$4,統合マスタ!$A264,0))</f>
        <v>ｼﾞﾌﾟﾚ5</v>
      </c>
      <c r="R264" s="27">
        <f ca="1">IF(OR(A264="非採用",A264="処置薬",A264="非採用特別"),0,IF(OFFSET(マスタ非採用削除!E$4,統合マスタ!$A264,0)="","",OFFSET(マスタ非採用削除!E$4,統合マスタ!$A264,0)))</f>
        <v>1</v>
      </c>
      <c r="S264" s="53" t="str">
        <f ca="1">IF(OFFSET(マスタ非採用削除!F$4,統合マスタ!$A264,0)="","",OFFSET(マスタ非採用削除!F$4,統合マスタ!$A264,0))</f>
        <v/>
      </c>
      <c r="T264" s="27">
        <f ca="1">IF(OFFSET(マスタ非採用削除!G$4,統合マスタ!$A264,0)="","",OFFSET(マスタ非採用削除!G$4,統合マスタ!$A264,0))</f>
        <v>178.5</v>
      </c>
      <c r="U264" s="53" t="str">
        <f ca="1">IF(OFFSET(マスタ非採用削除!H$4,統合マスタ!$A264,0)="","",OFFSET(マスタ非採用削除!H$4,統合マスタ!$A264,0))</f>
        <v>ｼﾞﾌﾟﾚｷｻｻﾞｲﾃﾞｨｽｼﾞｮｳ10mg</v>
      </c>
      <c r="V264" s="27">
        <f ca="1">IF(OFFSET(マスタ非採用削除!I$4,統合マスタ!$A264,0)="","",OFFSET(マスタ非採用削除!I$4,統合マスタ!$A264,0))</f>
        <v>1</v>
      </c>
      <c r="W264" s="27" t="str">
        <f ca="1">IF(OFFSET(マスタ非採用削除!J$4,統合マスタ!$A264,0)="","",OFFSET(マスタ非採用削除!J$4,統合マスタ!$A264,0))</f>
        <v>錠剤</v>
      </c>
      <c r="X264" s="27">
        <f ca="1">IF(OFFSET(マスタ非採用削除!K$4,統合マスタ!$A264,0)="","",OFFSET(マスタ非採用削除!K$4,統合マスタ!$A264,0))</f>
        <v>2</v>
      </c>
      <c r="Y264" s="53" t="str">
        <f ca="1">IF(OFFSET(マスタ非採用削除!L$4,統合マスタ!$A264,0)="","",OFFSET(マスタ非採用削除!L$4,統合マスタ!$A264,0))</f>
        <v/>
      </c>
      <c r="Z264" s="27">
        <f ca="1">IF(OFFSET(マスタ非採用削除!M$4,統合マスタ!$A264,0)="","",OFFSET(マスタ非採用削除!M$4,統合マスタ!$A264,0))</f>
        <v>1</v>
      </c>
      <c r="AA264" s="27" t="str">
        <f t="shared" si="12"/>
        <v/>
      </c>
      <c r="AB264" s="27" t="str">
        <f ca="1">IF(A264="非採用特別","非採用特別",IF(R264=2,"臨時",
IF(COUNTIF(分類!$H$8:$H$15, 統合マスタ!V264)&gt;0, 分類!$G$7,
IF(COUNTIF(分類!$K$8:$K$15, 統合マスタ!V264)&gt;0, 分類!$J$7,
IF(COUNTIF(分類!$N$8:$N$15, 統合マスタ!V264)&gt;0, 分類!$M$7,
IF(COUNTIF(分類!$Q$8:$Q$15, 統合マスタ!V264)&gt;0, 分類!$P$7,
"無し"))))))</f>
        <v>錠剤</v>
      </c>
      <c r="AC264" s="27">
        <f t="shared" ca="1" si="13"/>
        <v>200260</v>
      </c>
      <c r="AD264" s="27" cm="1">
        <f t="array" aca="1" ref="AD264" ca="1">IF(A264="非採用","非採用",OFFSET(
   INDIRECT("'" &amp; AB264 &amp; "'!A4"),
   MATCH(B264, INDIRECT("'" &amp; AB264 &amp; "'!C5:C1000"), 0),
   MATCH("合計", INDIRECT("'" &amp; AB264 &amp; "'!4:4"), 0) - 1
))</f>
        <v>0</v>
      </c>
    </row>
    <row r="265" spans="1:30">
      <c r="A265" s="40">
        <f>元データ!P262</f>
        <v>197</v>
      </c>
      <c r="B265" s="27">
        <f t="shared" si="14"/>
        <v>261</v>
      </c>
      <c r="C265" s="27" t="str">
        <f>DBCS(元データ!A262)</f>
        <v>ジプレキサ　ザイディス錠２．５ｍｇ</v>
      </c>
      <c r="D265" s="53" t="str">
        <f>元データ!B262</f>
        <v>アルフレッサ</v>
      </c>
      <c r="E265" s="27" t="str">
        <f>DBCS(元データ!C262)</f>
        <v>ＰＴＰ</v>
      </c>
      <c r="F265" s="27" t="str">
        <f>DBCS(元データ!D262)</f>
        <v>７０Ｔ</v>
      </c>
      <c r="G265" s="27" t="str">
        <f>元データ!E262</f>
        <v>チェプラファーム</v>
      </c>
      <c r="H265" s="27">
        <f>元データ!F262</f>
        <v>44.4</v>
      </c>
      <c r="I265" s="27">
        <f>元データ!G262</f>
        <v>3108</v>
      </c>
      <c r="J265" s="27">
        <f>元データ!H262</f>
        <v>70</v>
      </c>
      <c r="K265" s="27" t="str">
        <f>元データ!I262</f>
        <v>錠</v>
      </c>
      <c r="L265" s="27">
        <f>元データ!J262</f>
        <v>2561</v>
      </c>
      <c r="M265" s="27">
        <f>元データ!K262</f>
        <v>36.585714285714289</v>
      </c>
      <c r="N265" s="53" t="str">
        <f ca="1">IF(OFFSET(マスタ非採用削除!A$4,統合マスタ!$A265,0)="","",OFFSET(マスタ非採用削除!A$4,統合マスタ!$A265,0))</f>
        <v>ｼﾌﾚ001</v>
      </c>
      <c r="O265" s="53" t="str">
        <f ca="1">IF(OFFSET(マスタ非採用削除!B$4,統合マスタ!$A265,0)="","",OFFSET(マスタ非採用削除!B$4,統合マスタ!$A265,0))</f>
        <v>ｼﾌﾚ001</v>
      </c>
      <c r="P265" s="27" t="str">
        <f ca="1">IF(OFFSET(マスタ非採用削除!C$4,統合マスタ!$A265,0)="","",OFFSET(マスタ非採用削除!C$4,統合マスタ!$A265,0))</f>
        <v>ジプレキサザイディス錠２．５ｍｇ</v>
      </c>
      <c r="Q265" s="53" t="str">
        <f ca="1">IF(OFFSET(マスタ非採用削除!D$4,統合マスタ!$A265,0)="","",OFFSET(マスタ非採用削除!D$4,統合マスタ!$A265,0))</f>
        <v>ｼﾞﾌﾟﾚ7</v>
      </c>
      <c r="R265" s="27">
        <f ca="1">IF(OR(A265="非採用",A265="処置薬",A265="非採用特別"),0,IF(OFFSET(マスタ非採用削除!E$4,統合マスタ!$A265,0)="","",OFFSET(マスタ非採用削除!E$4,統合マスタ!$A265,0)))</f>
        <v>1</v>
      </c>
      <c r="S265" s="53" t="str">
        <f ca="1">IF(OFFSET(マスタ非採用削除!F$4,統合マスタ!$A265,0)="","",OFFSET(マスタ非採用削除!F$4,統合マスタ!$A265,0))</f>
        <v/>
      </c>
      <c r="T265" s="27">
        <f ca="1">IF(OFFSET(マスタ非採用削除!G$4,統合マスタ!$A265,0)="","",OFFSET(マスタ非採用削除!G$4,統合マスタ!$A265,0))</f>
        <v>44.4</v>
      </c>
      <c r="U265" s="53" t="str">
        <f ca="1">IF(OFFSET(マスタ非採用削除!H$4,統合マスタ!$A265,0)="","",OFFSET(マスタ非採用削除!H$4,統合マスタ!$A265,0))</f>
        <v>ｼﾞﾌﾟﾚｷｻｻﾞｲﾃﾞｨｽｼﾞｮｳ2.5mg</v>
      </c>
      <c r="V265" s="27">
        <f ca="1">IF(OFFSET(マスタ非採用削除!I$4,統合マスタ!$A265,0)="","",OFFSET(マスタ非採用削除!I$4,統合マスタ!$A265,0))</f>
        <v>1</v>
      </c>
      <c r="W265" s="27" t="str">
        <f ca="1">IF(OFFSET(マスタ非採用削除!J$4,統合マスタ!$A265,0)="","",OFFSET(マスタ非採用削除!J$4,統合マスタ!$A265,0))</f>
        <v>錠剤</v>
      </c>
      <c r="X265" s="27">
        <f ca="1">IF(OFFSET(マスタ非採用削除!K$4,統合マスタ!$A265,0)="","",OFFSET(マスタ非採用削除!K$4,統合マスタ!$A265,0))</f>
        <v>2</v>
      </c>
      <c r="Y265" s="53" t="str">
        <f ca="1">IF(OFFSET(マスタ非採用削除!L$4,統合マスタ!$A265,0)="","",OFFSET(マスタ非採用削除!L$4,統合マスタ!$A265,0))</f>
        <v/>
      </c>
      <c r="Z265" s="27">
        <f ca="1">IF(OFFSET(マスタ非採用削除!M$4,統合マスタ!$A265,0)="","",OFFSET(マスタ非採用削除!M$4,統合マスタ!$A265,0))</f>
        <v>1</v>
      </c>
      <c r="AA265" s="27" t="str">
        <f t="shared" si="12"/>
        <v/>
      </c>
      <c r="AB265" s="27" t="str">
        <f ca="1">IF(A265="非採用特別","非採用特別",IF(R265=2,"臨時",
IF(COUNTIF(分類!$H$8:$H$15, 統合マスタ!V265)&gt;0, 分類!$G$7,
IF(COUNTIF(分類!$K$8:$K$15, 統合マスタ!V265)&gt;0, 分類!$J$7,
IF(COUNTIF(分類!$N$8:$N$15, 統合マスタ!V265)&gt;0, 分類!$M$7,
IF(COUNTIF(分類!$Q$8:$Q$15, 統合マスタ!V265)&gt;0, 分類!$P$7,
"無し"))))))</f>
        <v>錠剤</v>
      </c>
      <c r="AC265" s="27">
        <f t="shared" ca="1" si="13"/>
        <v>200261</v>
      </c>
      <c r="AD265" s="27" cm="1">
        <f t="array" aca="1" ref="AD265" ca="1">IF(A265="非採用","非採用",OFFSET(
   INDIRECT("'" &amp; AB265 &amp; "'!A4"),
   MATCH(B265, INDIRECT("'" &amp; AB265 &amp; "'!C5:C1000"), 0),
   MATCH("合計", INDIRECT("'" &amp; AB265 &amp; "'!4:4"), 0) - 1
))</f>
        <v>0</v>
      </c>
    </row>
    <row r="266" spans="1:30">
      <c r="A266" s="40">
        <f>元データ!P263</f>
        <v>198</v>
      </c>
      <c r="B266" s="27">
        <f t="shared" si="14"/>
        <v>262</v>
      </c>
      <c r="C266" s="27" t="str">
        <f>DBCS(元データ!A263)</f>
        <v>ジプレキサ　ザイディス錠５ｍｇ</v>
      </c>
      <c r="D266" s="53" t="str">
        <f>元データ!B263</f>
        <v>アルフレッサ</v>
      </c>
      <c r="E266" s="27" t="str">
        <f>DBCS(元データ!C263)</f>
        <v>ＰＴＰ</v>
      </c>
      <c r="F266" s="27" t="str">
        <f>DBCS(元データ!D263)</f>
        <v>３５０Ｔ</v>
      </c>
      <c r="G266" s="27" t="str">
        <f>元データ!E263</f>
        <v>チェプラファーム</v>
      </c>
      <c r="H266" s="27">
        <f>元データ!F263</f>
        <v>89.1</v>
      </c>
      <c r="I266" s="27">
        <f>元データ!G263</f>
        <v>31185</v>
      </c>
      <c r="J266" s="27">
        <f>元データ!H263</f>
        <v>350</v>
      </c>
      <c r="K266" s="27" t="str">
        <f>元データ!I263</f>
        <v>錠</v>
      </c>
      <c r="L266" s="27">
        <f>元データ!J263</f>
        <v>25695</v>
      </c>
      <c r="M266" s="27">
        <f>元データ!K263</f>
        <v>73.414285714285711</v>
      </c>
      <c r="N266" s="53" t="str">
        <f ca="1">IF(OFFSET(マスタ非採用削除!A$4,統合マスタ!$A266,0)="","",OFFSET(マスタ非採用削除!A$4,統合マスタ!$A266,0))</f>
        <v>ｼﾌﾚ002</v>
      </c>
      <c r="O266" s="53" t="str">
        <f ca="1">IF(OFFSET(マスタ非採用削除!B$4,統合マスタ!$A266,0)="","",OFFSET(マスタ非採用削除!B$4,統合マスタ!$A266,0))</f>
        <v>ｼﾌﾚ002</v>
      </c>
      <c r="P266" s="27" t="str">
        <f ca="1">IF(OFFSET(マスタ非採用削除!C$4,統合マスタ!$A266,0)="","",OFFSET(マスタ非採用削除!C$4,統合マスタ!$A266,0))</f>
        <v>ジプレキサザイディス錠５ｍｇ</v>
      </c>
      <c r="Q266" s="53" t="str">
        <f ca="1">IF(OFFSET(マスタ非採用削除!D$4,統合マスタ!$A266,0)="","",OFFSET(マスタ非採用削除!D$4,統合マスタ!$A266,0))</f>
        <v>ｼﾞﾌﾟﾚ4</v>
      </c>
      <c r="R266" s="27">
        <f ca="1">IF(OR(A266="非採用",A266="処置薬",A266="非採用特別"),0,IF(OFFSET(マスタ非採用削除!E$4,統合マスタ!$A266,0)="","",OFFSET(マスタ非採用削除!E$4,統合マスタ!$A266,0)))</f>
        <v>1</v>
      </c>
      <c r="S266" s="53" t="str">
        <f ca="1">IF(OFFSET(マスタ非採用削除!F$4,統合マスタ!$A266,0)="","",OFFSET(マスタ非採用削除!F$4,統合マスタ!$A266,0))</f>
        <v/>
      </c>
      <c r="T266" s="27">
        <f ca="1">IF(OFFSET(マスタ非採用削除!G$4,統合マスタ!$A266,0)="","",OFFSET(マスタ非採用削除!G$4,統合マスタ!$A266,0))</f>
        <v>89.1</v>
      </c>
      <c r="U266" s="53" t="str">
        <f ca="1">IF(OFFSET(マスタ非採用削除!H$4,統合マスタ!$A266,0)="","",OFFSET(マスタ非採用削除!H$4,統合マスタ!$A266,0))</f>
        <v>ｼﾞﾌﾟﾚｷｻｻﾞｲﾃﾞｨｽｼﾞｮｳ5mg</v>
      </c>
      <c r="V266" s="27">
        <f ca="1">IF(OFFSET(マスタ非採用削除!I$4,統合マスタ!$A266,0)="","",OFFSET(マスタ非採用削除!I$4,統合マスタ!$A266,0))</f>
        <v>1</v>
      </c>
      <c r="W266" s="27" t="str">
        <f ca="1">IF(OFFSET(マスタ非採用削除!J$4,統合マスタ!$A266,0)="","",OFFSET(マスタ非採用削除!J$4,統合マスタ!$A266,0))</f>
        <v>錠剤</v>
      </c>
      <c r="X266" s="27">
        <f ca="1">IF(OFFSET(マスタ非採用削除!K$4,統合マスタ!$A266,0)="","",OFFSET(マスタ非採用削除!K$4,統合マスタ!$A266,0))</f>
        <v>2</v>
      </c>
      <c r="Y266" s="53" t="str">
        <f ca="1">IF(OFFSET(マスタ非採用削除!L$4,統合マスタ!$A266,0)="","",OFFSET(マスタ非採用削除!L$4,統合マスタ!$A266,0))</f>
        <v/>
      </c>
      <c r="Z266" s="27">
        <f ca="1">IF(OFFSET(マスタ非採用削除!M$4,統合マスタ!$A266,0)="","",OFFSET(マスタ非採用削除!M$4,統合マスタ!$A266,0))</f>
        <v>1</v>
      </c>
      <c r="AA266" s="27" t="str">
        <f t="shared" si="12"/>
        <v/>
      </c>
      <c r="AB266" s="27" t="str">
        <f ca="1">IF(A266="非採用特別","非採用特別",IF(R266=2,"臨時",
IF(COUNTIF(分類!$H$8:$H$15, 統合マスタ!V266)&gt;0, 分類!$G$7,
IF(COUNTIF(分類!$K$8:$K$15, 統合マスタ!V266)&gt;0, 分類!$J$7,
IF(COUNTIF(分類!$N$8:$N$15, 統合マスタ!V266)&gt;0, 分類!$M$7,
IF(COUNTIF(分類!$Q$8:$Q$15, 統合マスタ!V266)&gt;0, 分類!$P$7,
"無し"))))))</f>
        <v>錠剤</v>
      </c>
      <c r="AC266" s="27">
        <f t="shared" ca="1" si="13"/>
        <v>200262</v>
      </c>
      <c r="AD266" s="27" cm="1">
        <f t="array" aca="1" ref="AD266" ca="1">IF(A266="非採用","非採用",OFFSET(
   INDIRECT("'" &amp; AB266 &amp; "'!A4"),
   MATCH(B266, INDIRECT("'" &amp; AB266 &amp; "'!C5:C1000"), 0),
   MATCH("合計", INDIRECT("'" &amp; AB266 &amp; "'!4:4"), 0) - 1
))</f>
        <v>0</v>
      </c>
    </row>
    <row r="267" spans="1:30">
      <c r="A267" s="40">
        <f>元データ!P264</f>
        <v>201</v>
      </c>
      <c r="B267" s="27">
        <f t="shared" si="14"/>
        <v>263</v>
      </c>
      <c r="C267" s="27" t="str">
        <f>DBCS(元データ!A264)</f>
        <v>シベンゾリンコハク酸塩錠１００ｍｇ「サワイ」</v>
      </c>
      <c r="D267" s="53" t="str">
        <f>元データ!B264</f>
        <v>アルフレッサ</v>
      </c>
      <c r="E267" s="27" t="str">
        <f>DBCS(元データ!C264)</f>
        <v>ＰＴＰ</v>
      </c>
      <c r="F267" s="27" t="str">
        <f>DBCS(元データ!D264)</f>
        <v>１００Ｔ</v>
      </c>
      <c r="G267" s="27" t="str">
        <f>元データ!E264</f>
        <v>沢井製薬</v>
      </c>
      <c r="H267" s="27">
        <f>元データ!F264</f>
        <v>15.9</v>
      </c>
      <c r="I267" s="27">
        <f>元データ!G264</f>
        <v>1590</v>
      </c>
      <c r="J267" s="27">
        <f>元データ!H264</f>
        <v>100</v>
      </c>
      <c r="K267" s="27" t="str">
        <f>元データ!I264</f>
        <v>錠</v>
      </c>
      <c r="L267" s="27">
        <f>元データ!J264</f>
        <v>1383</v>
      </c>
      <c r="M267" s="27">
        <f>元データ!K264</f>
        <v>13.83</v>
      </c>
      <c r="N267" s="53" t="str">
        <f ca="1">IF(OFFSET(マスタ非採用削除!A$4,統合マスタ!$A267,0)="","",OFFSET(マスタ非採用削除!A$4,統合マスタ!$A267,0))</f>
        <v>ｼﾍﾝ001</v>
      </c>
      <c r="O267" s="53" t="str">
        <f ca="1">IF(OFFSET(マスタ非採用削除!B$4,統合マスタ!$A267,0)="","",OFFSET(マスタ非採用削除!B$4,統合マスタ!$A267,0))</f>
        <v>ｼﾍﾝ001</v>
      </c>
      <c r="P267" s="27" t="str">
        <f ca="1">IF(OFFSET(マスタ非採用削除!C$4,統合マスタ!$A267,0)="","",OFFSET(マスタ非採用削除!C$4,統合マスタ!$A267,0))</f>
        <v>シベンゾリンコハク酸塩錠１００ｍｇ「サワイ」</v>
      </c>
      <c r="Q267" s="53" t="str">
        <f ca="1">IF(OFFSET(マスタ非採用削除!D$4,統合マスタ!$A267,0)="","",OFFSET(マスタ非採用削除!D$4,統合マスタ!$A267,0))</f>
        <v/>
      </c>
      <c r="R267" s="27">
        <f ca="1">IF(OR(A267="非採用",A267="処置薬",A267="非採用特別"),0,IF(OFFSET(マスタ非採用削除!E$4,統合マスタ!$A267,0)="","",OFFSET(マスタ非採用削除!E$4,統合マスタ!$A267,0)))</f>
        <v>2</v>
      </c>
      <c r="S267" s="53" t="str">
        <f ca="1">IF(OFFSET(マスタ非採用削除!F$4,統合マスタ!$A267,0)="","",OFFSET(マスタ非採用削除!F$4,統合マスタ!$A267,0))</f>
        <v/>
      </c>
      <c r="T267" s="27">
        <f ca="1">IF(OFFSET(マスタ非採用削除!G$4,統合マスタ!$A267,0)="","",OFFSET(マスタ非採用削除!G$4,統合マスタ!$A267,0))</f>
        <v>15.9</v>
      </c>
      <c r="U267" s="53" t="str">
        <f ca="1">IF(OFFSET(マスタ非採用削除!H$4,統合マスタ!$A267,0)="","",OFFSET(マスタ非採用削除!H$4,統合マスタ!$A267,0))</f>
        <v>ｼﾍﾞﾝｿﾞﾘﾝｺﾊｸｻﾝｴﾝｼﾞﾖｳ100MGｻﾜｲ</v>
      </c>
      <c r="V267" s="27">
        <f ca="1">IF(OFFSET(マスタ非採用削除!I$4,統合マスタ!$A267,0)="","",OFFSET(マスタ非採用削除!I$4,統合マスタ!$A267,0))</f>
        <v>1</v>
      </c>
      <c r="W267" s="27" t="str">
        <f ca="1">IF(OFFSET(マスタ非採用削除!J$4,統合マスタ!$A267,0)="","",OFFSET(マスタ非採用削除!J$4,統合マスタ!$A267,0))</f>
        <v>錠剤</v>
      </c>
      <c r="X267" s="27">
        <f ca="1">IF(OFFSET(マスタ非採用削除!K$4,統合マスタ!$A267,0)="","",OFFSET(マスタ非採用削除!K$4,統合マスタ!$A267,0))</f>
        <v>2</v>
      </c>
      <c r="Y267" s="53" t="str">
        <f ca="1">IF(OFFSET(マスタ非採用削除!L$4,統合マスタ!$A267,0)="","",OFFSET(マスタ非採用削除!L$4,統合マスタ!$A267,0))</f>
        <v/>
      </c>
      <c r="Z267" s="27">
        <f ca="1">IF(OFFSET(マスタ非採用削除!M$4,統合マスタ!$A267,0)="","",OFFSET(マスタ非採用削除!M$4,統合マスタ!$A267,0))</f>
        <v>3</v>
      </c>
      <c r="AA267" s="27" t="str">
        <f t="shared" si="12"/>
        <v/>
      </c>
      <c r="AB267" s="27" t="str">
        <f ca="1">IF(A267="非採用特別","非採用特別",IF(R267=2,"臨時",
IF(COUNTIF(分類!$H$8:$H$15, 統合マスタ!V267)&gt;0, 分類!$G$7,
IF(COUNTIF(分類!$K$8:$K$15, 統合マスタ!V267)&gt;0, 分類!$J$7,
IF(COUNTIF(分類!$N$8:$N$15, 統合マスタ!V267)&gt;0, 分類!$M$7,
IF(COUNTIF(分類!$Q$8:$Q$15, 統合マスタ!V267)&gt;0, 分類!$P$7,
"無し"))))))</f>
        <v>臨時</v>
      </c>
      <c r="AC267" s="27">
        <f t="shared" ca="1" si="13"/>
        <v>200263</v>
      </c>
      <c r="AD267" s="27" cm="1">
        <f t="array" aca="1" ref="AD267" ca="1">IF(A267="非採用","非採用",OFFSET(
   INDIRECT("'" &amp; AB267 &amp; "'!A4"),
   MATCH(B267, INDIRECT("'" &amp; AB267 &amp; "'!C5:C1000"), 0),
   MATCH("合計", INDIRECT("'" &amp; AB267 &amp; "'!4:4"), 0) - 1
))</f>
        <v>0</v>
      </c>
    </row>
    <row r="268" spans="1:30">
      <c r="A268" s="40">
        <f>元データ!P265</f>
        <v>202</v>
      </c>
      <c r="B268" s="27">
        <f t="shared" si="14"/>
        <v>264</v>
      </c>
      <c r="C268" s="27" t="str">
        <f>DBCS(元データ!A265)</f>
        <v>ジメチコン錠４０ｍｇ「ＹＤ」</v>
      </c>
      <c r="D268" s="53" t="str">
        <f>元データ!B265</f>
        <v>メディセオ</v>
      </c>
      <c r="E268" s="27" t="str">
        <f>DBCS(元データ!C265)</f>
        <v>ＰＴＰ</v>
      </c>
      <c r="F268" s="27" t="str">
        <f>DBCS(元データ!D265)</f>
        <v>１００Ｔ</v>
      </c>
      <c r="G268" s="27" t="str">
        <f>元データ!E265</f>
        <v>陽進堂</v>
      </c>
      <c r="H268" s="27">
        <f>元データ!F265</f>
        <v>5.9</v>
      </c>
      <c r="I268" s="27">
        <f>元データ!G265</f>
        <v>590</v>
      </c>
      <c r="J268" s="27">
        <f>元データ!H265</f>
        <v>100</v>
      </c>
      <c r="K268" s="27" t="str">
        <f>元データ!I265</f>
        <v>錠</v>
      </c>
      <c r="L268" s="27">
        <f>元データ!J265</f>
        <v>506</v>
      </c>
      <c r="M268" s="27">
        <f>元データ!K265</f>
        <v>5.0599999999999996</v>
      </c>
      <c r="N268" s="53" t="str">
        <f ca="1">IF(OFFSET(マスタ非採用削除!A$4,統合マスタ!$A268,0)="","",OFFSET(マスタ非採用削除!A$4,統合マスタ!$A268,0))</f>
        <v>ｼﾒﾁ001</v>
      </c>
      <c r="O268" s="53" t="str">
        <f ca="1">IF(OFFSET(マスタ非採用削除!B$4,統合マスタ!$A268,0)="","",OFFSET(マスタ非採用削除!B$4,統合マスタ!$A268,0))</f>
        <v>ｼﾒﾁ001</v>
      </c>
      <c r="P268" s="27" t="str">
        <f ca="1">IF(OFFSET(マスタ非採用削除!C$4,統合マスタ!$A268,0)="","",OFFSET(マスタ非採用削除!C$4,統合マスタ!$A268,0))</f>
        <v>ジメチコン錠４０ｍｇ「ＹＤ」</v>
      </c>
      <c r="Q268" s="53" t="str">
        <f ca="1">IF(OFFSET(マスタ非採用削除!D$4,統合マスタ!$A268,0)="","",OFFSET(マスタ非採用削除!D$4,統合マスタ!$A268,0))</f>
        <v>ｼﾞﾒﾁ</v>
      </c>
      <c r="R268" s="27">
        <f ca="1">IF(OR(A268="非採用",A268="処置薬",A268="非採用特別"),0,IF(OFFSET(マスタ非採用削除!E$4,統合マスタ!$A268,0)="","",OFFSET(マスタ非採用削除!E$4,統合マスタ!$A268,0)))</f>
        <v>1</v>
      </c>
      <c r="S268" s="53" t="str">
        <f ca="1">IF(OFFSET(マスタ非採用削除!F$4,統合マスタ!$A268,0)="","",OFFSET(マスタ非採用削除!F$4,統合マスタ!$A268,0))</f>
        <v/>
      </c>
      <c r="T268" s="27">
        <f ca="1">IF(OFFSET(マスタ非採用削除!G$4,統合マスタ!$A268,0)="","",OFFSET(マスタ非採用削除!G$4,統合マスタ!$A268,0))</f>
        <v>5.9</v>
      </c>
      <c r="U268" s="53" t="str">
        <f ca="1">IF(OFFSET(マスタ非採用削除!H$4,統合マスタ!$A268,0)="","",OFFSET(マスタ非採用削除!H$4,統合マスタ!$A268,0))</f>
        <v>ｼﾞﾒﾁｺﾝｼﾞｮｳ40mg｢YD｣</v>
      </c>
      <c r="V268" s="27">
        <f ca="1">IF(OFFSET(マスタ非採用削除!I$4,統合マスタ!$A268,0)="","",OFFSET(マスタ非採用削除!I$4,統合マスタ!$A268,0))</f>
        <v>1</v>
      </c>
      <c r="W268" s="27" t="str">
        <f ca="1">IF(OFFSET(マスタ非採用削除!J$4,統合マスタ!$A268,0)="","",OFFSET(マスタ非採用削除!J$4,統合マスタ!$A268,0))</f>
        <v>錠剤</v>
      </c>
      <c r="X268" s="27">
        <f ca="1">IF(OFFSET(マスタ非採用削除!K$4,統合マスタ!$A268,0)="","",OFFSET(マスタ非採用削除!K$4,統合マスタ!$A268,0))</f>
        <v>0</v>
      </c>
      <c r="Y268" s="53" t="str">
        <f ca="1">IF(OFFSET(マスタ非採用削除!L$4,統合マスタ!$A268,0)="","",OFFSET(マスタ非採用削除!L$4,統合マスタ!$A268,0))</f>
        <v/>
      </c>
      <c r="Z268" s="27">
        <f ca="1">IF(OFFSET(マスタ非採用削除!M$4,統合マスタ!$A268,0)="","",OFFSET(マスタ非採用削除!M$4,統合マスタ!$A268,0))</f>
        <v>25</v>
      </c>
      <c r="AA268" s="27" t="str">
        <f t="shared" si="12"/>
        <v/>
      </c>
      <c r="AB268" s="27" t="str">
        <f ca="1">IF(A268="非採用特別","非採用特別",IF(R268=2,"臨時",
IF(COUNTIF(分類!$H$8:$H$15, 統合マスタ!V268)&gt;0, 分類!$G$7,
IF(COUNTIF(分類!$K$8:$K$15, 統合マスタ!V268)&gt;0, 分類!$J$7,
IF(COUNTIF(分類!$N$8:$N$15, 統合マスタ!V268)&gt;0, 分類!$M$7,
IF(COUNTIF(分類!$Q$8:$Q$15, 統合マスタ!V268)&gt;0, 分類!$P$7,
"無し"))))))</f>
        <v>錠剤</v>
      </c>
      <c r="AC268" s="27">
        <f t="shared" ca="1" si="13"/>
        <v>264</v>
      </c>
      <c r="AD268" s="27" cm="1">
        <f t="array" aca="1" ref="AD268" ca="1">IF(A268="非採用","非採用",OFFSET(
   INDIRECT("'" &amp; AB268 &amp; "'!A4"),
   MATCH(B268, INDIRECT("'" &amp; AB268 &amp; "'!C5:C1000"), 0),
   MATCH("合計", INDIRECT("'" &amp; AB268 &amp; "'!4:4"), 0) - 1
))</f>
        <v>0</v>
      </c>
    </row>
    <row r="269" spans="1:30">
      <c r="A269" s="40">
        <f>元データ!P266</f>
        <v>202</v>
      </c>
      <c r="B269" s="27">
        <f t="shared" si="14"/>
        <v>265</v>
      </c>
      <c r="C269" s="27" t="str">
        <f>DBCS(元データ!A266)</f>
        <v>ジメチコン錠４０ｍｇ「ＹＤ」</v>
      </c>
      <c r="D269" s="53" t="str">
        <f>元データ!B266</f>
        <v>メディセオ</v>
      </c>
      <c r="E269" s="27" t="str">
        <f>DBCS(元データ!C266)</f>
        <v>バラ</v>
      </c>
      <c r="F269" s="27" t="str">
        <f>DBCS(元データ!D266)</f>
        <v>１０００Ｔ</v>
      </c>
      <c r="G269" s="27" t="str">
        <f>元データ!E266</f>
        <v>陽進堂</v>
      </c>
      <c r="H269" s="27">
        <f>元データ!F266</f>
        <v>5.9</v>
      </c>
      <c r="I269" s="27">
        <f>元データ!G266</f>
        <v>5900</v>
      </c>
      <c r="J269" s="27">
        <f>元データ!H266</f>
        <v>999.99999999999989</v>
      </c>
      <c r="K269" s="27" t="str">
        <f>元データ!I266</f>
        <v>錠</v>
      </c>
      <c r="L269" s="27">
        <f>元データ!J266</f>
        <v>5049</v>
      </c>
      <c r="M269" s="27">
        <f>元データ!K266</f>
        <v>5.0490000000000004</v>
      </c>
      <c r="N269" s="53" t="str">
        <f ca="1">IF(OFFSET(マスタ非採用削除!A$4,統合マスタ!$A269,0)="","",OFFSET(マスタ非採用削除!A$4,統合マスタ!$A269,0))</f>
        <v>ｼﾒﾁ001</v>
      </c>
      <c r="O269" s="53" t="str">
        <f ca="1">IF(OFFSET(マスタ非採用削除!B$4,統合マスタ!$A269,0)="","",OFFSET(マスタ非採用削除!B$4,統合マスタ!$A269,0))</f>
        <v>ｼﾒﾁ001</v>
      </c>
      <c r="P269" s="27" t="str">
        <f ca="1">IF(OFFSET(マスタ非採用削除!C$4,統合マスタ!$A269,0)="","",OFFSET(マスタ非採用削除!C$4,統合マスタ!$A269,0))</f>
        <v>ジメチコン錠４０ｍｇ「ＹＤ」</v>
      </c>
      <c r="Q269" s="53" t="str">
        <f ca="1">IF(OFFSET(マスタ非採用削除!D$4,統合マスタ!$A269,0)="","",OFFSET(マスタ非採用削除!D$4,統合マスタ!$A269,0))</f>
        <v>ｼﾞﾒﾁ</v>
      </c>
      <c r="R269" s="27">
        <f ca="1">IF(OR(A269="非採用",A269="処置薬",A269="非採用特別"),0,IF(OFFSET(マスタ非採用削除!E$4,統合マスタ!$A269,0)="","",OFFSET(マスタ非採用削除!E$4,統合マスタ!$A269,0)))</f>
        <v>1</v>
      </c>
      <c r="S269" s="53" t="str">
        <f ca="1">IF(OFFSET(マスタ非採用削除!F$4,統合マスタ!$A269,0)="","",OFFSET(マスタ非採用削除!F$4,統合マスタ!$A269,0))</f>
        <v/>
      </c>
      <c r="T269" s="27">
        <f ca="1">IF(OFFSET(マスタ非採用削除!G$4,統合マスタ!$A269,0)="","",OFFSET(マスタ非採用削除!G$4,統合マスタ!$A269,0))</f>
        <v>5.9</v>
      </c>
      <c r="U269" s="53" t="str">
        <f ca="1">IF(OFFSET(マスタ非採用削除!H$4,統合マスタ!$A269,0)="","",OFFSET(マスタ非採用削除!H$4,統合マスタ!$A269,0))</f>
        <v>ｼﾞﾒﾁｺﾝｼﾞｮｳ40mg｢YD｣</v>
      </c>
      <c r="V269" s="27">
        <f ca="1">IF(OFFSET(マスタ非採用削除!I$4,統合マスタ!$A269,0)="","",OFFSET(マスタ非採用削除!I$4,統合マスタ!$A269,0))</f>
        <v>1</v>
      </c>
      <c r="W269" s="27" t="str">
        <f ca="1">IF(OFFSET(マスタ非採用削除!J$4,統合マスタ!$A269,0)="","",OFFSET(マスタ非採用削除!J$4,統合マスタ!$A269,0))</f>
        <v>錠剤</v>
      </c>
      <c r="X269" s="27">
        <f ca="1">IF(OFFSET(マスタ非採用削除!K$4,統合マスタ!$A269,0)="","",OFFSET(マスタ非採用削除!K$4,統合マスタ!$A269,0))</f>
        <v>0</v>
      </c>
      <c r="Y269" s="53" t="str">
        <f ca="1">IF(OFFSET(マスタ非採用削除!L$4,統合マスタ!$A269,0)="","",OFFSET(マスタ非採用削除!L$4,統合マスタ!$A269,0))</f>
        <v/>
      </c>
      <c r="Z269" s="27">
        <f ca="1">IF(OFFSET(マスタ非採用削除!M$4,統合マスタ!$A269,0)="","",OFFSET(マスタ非採用削除!M$4,統合マスタ!$A269,0))</f>
        <v>25</v>
      </c>
      <c r="AA269" s="27" t="str">
        <f t="shared" si="12"/>
        <v/>
      </c>
      <c r="AB269" s="27" t="str">
        <f ca="1">IF(A269="非採用特別","非採用特別",IF(R269=2,"臨時",
IF(COUNTIF(分類!$H$8:$H$15, 統合マスタ!V269)&gt;0, 分類!$G$7,
IF(COUNTIF(分類!$K$8:$K$15, 統合マスタ!V269)&gt;0, 分類!$J$7,
IF(COUNTIF(分類!$N$8:$N$15, 統合マスタ!V269)&gt;0, 分類!$M$7,
IF(COUNTIF(分類!$Q$8:$Q$15, 統合マスタ!V269)&gt;0, 分類!$P$7,
"無し"))))))</f>
        <v>錠剤</v>
      </c>
      <c r="AC269" s="27">
        <f t="shared" ca="1" si="13"/>
        <v>265</v>
      </c>
      <c r="AD269" s="27" cm="1">
        <f t="array" aca="1" ref="AD269" ca="1">IF(A269="非採用","非採用",OFFSET(
   INDIRECT("'" &amp; AB269 &amp; "'!A4"),
   MATCH(B269, INDIRECT("'" &amp; AB269 &amp; "'!C5:C1000"), 0),
   MATCH("合計", INDIRECT("'" &amp; AB269 &amp; "'!4:4"), 0) - 1
))</f>
        <v>0</v>
      </c>
    </row>
    <row r="270" spans="1:30">
      <c r="A270" s="40">
        <f>元データ!P267</f>
        <v>205</v>
      </c>
      <c r="B270" s="27">
        <f t="shared" si="14"/>
        <v>266</v>
      </c>
      <c r="C270" s="27" t="str">
        <f>DBCS(元データ!A267)</f>
        <v>シロスタゾールＯＤ錠１００ｍｇ「タカタ」</v>
      </c>
      <c r="D270" s="53" t="str">
        <f>元データ!B267</f>
        <v>メディセオ</v>
      </c>
      <c r="E270" s="27" t="str">
        <f>DBCS(元データ!C267)</f>
        <v>ＰＴＰ</v>
      </c>
      <c r="F270" s="27" t="str">
        <f>DBCS(元データ!D267)</f>
        <v>１００Ｔ</v>
      </c>
      <c r="G270" s="27" t="str">
        <f>元データ!E267</f>
        <v>高田製薬</v>
      </c>
      <c r="H270" s="27">
        <f>元データ!F267</f>
        <v>24.4</v>
      </c>
      <c r="I270" s="27">
        <f>元データ!G267</f>
        <v>2440</v>
      </c>
      <c r="J270" s="27">
        <f>元データ!H267</f>
        <v>100</v>
      </c>
      <c r="K270" s="27" t="str">
        <f>元データ!I267</f>
        <v>錠</v>
      </c>
      <c r="L270" s="27">
        <f>元データ!J267</f>
        <v>1800</v>
      </c>
      <c r="M270" s="27">
        <f>元データ!K267</f>
        <v>18</v>
      </c>
      <c r="N270" s="53" t="str">
        <f ca="1">IF(OFFSET(マスタ非採用削除!A$4,統合マスタ!$A270,0)="","",OFFSET(マスタ非採用削除!A$4,統合マスタ!$A270,0))</f>
        <v>ｼﾛｽ003</v>
      </c>
      <c r="O270" s="53" t="str">
        <f ca="1">IF(OFFSET(マスタ非採用削除!B$4,統合マスタ!$A270,0)="","",OFFSET(マスタ非採用削除!B$4,統合マスタ!$A270,0))</f>
        <v>ｼﾛｽ003</v>
      </c>
      <c r="P270" s="27" t="str">
        <f ca="1">IF(OFFSET(マスタ非採用削除!C$4,統合マスタ!$A270,0)="","",OFFSET(マスタ非採用削除!C$4,統合マスタ!$A270,0))</f>
        <v>シロスタゾールＯＤ錠１００ｍｇ「タカタ」</v>
      </c>
      <c r="Q270" s="53" t="str">
        <f ca="1">IF(OFFSET(マスタ非採用削除!D$4,統合マスタ!$A270,0)="","",OFFSET(マスタ非採用削除!D$4,統合マスタ!$A270,0))</f>
        <v/>
      </c>
      <c r="R270" s="27">
        <f ca="1">IF(OR(A270="非採用",A270="処置薬",A270="非採用特別"),0,IF(OFFSET(マスタ非採用削除!E$4,統合マスタ!$A270,0)="","",OFFSET(マスタ非採用削除!E$4,統合マスタ!$A270,0)))</f>
        <v>1</v>
      </c>
      <c r="S270" s="53" t="str">
        <f ca="1">IF(OFFSET(マスタ非採用削除!F$4,統合マスタ!$A270,0)="","",OFFSET(マスタ非採用削除!F$4,統合マスタ!$A270,0))</f>
        <v/>
      </c>
      <c r="T270" s="27">
        <f ca="1">IF(OFFSET(マスタ非採用削除!G$4,統合マスタ!$A270,0)="","",OFFSET(マスタ非採用削除!G$4,統合マスタ!$A270,0))</f>
        <v>24.4</v>
      </c>
      <c r="U270" s="53" t="str">
        <f ca="1">IF(OFFSET(マスタ非採用削除!H$4,統合マスタ!$A270,0)="","",OFFSET(マスタ非採用削除!H$4,統合マスタ!$A270,0))</f>
        <v>ｼﾛｽﾀｿﾞ-ﾙODｼﾞﾖｳ100MGﾀｶﾀ</v>
      </c>
      <c r="V270" s="27">
        <f ca="1">IF(OFFSET(マスタ非採用削除!I$4,統合マスタ!$A270,0)="","",OFFSET(マスタ非採用削除!I$4,統合マスタ!$A270,0))</f>
        <v>1</v>
      </c>
      <c r="W270" s="27" t="str">
        <f ca="1">IF(OFFSET(マスタ非採用削除!J$4,統合マスタ!$A270,0)="","",OFFSET(マスタ非採用削除!J$4,統合マスタ!$A270,0))</f>
        <v>錠剤</v>
      </c>
      <c r="X270" s="27">
        <f ca="1">IF(OFFSET(マスタ非採用削除!K$4,統合マスタ!$A270,0)="","",OFFSET(マスタ非採用削除!K$4,統合マスタ!$A270,0))</f>
        <v>0</v>
      </c>
      <c r="Y270" s="53" t="str">
        <f ca="1">IF(OFFSET(マスタ非採用削除!L$4,統合マスタ!$A270,0)="","",OFFSET(マスタ非採用削除!L$4,統合マスタ!$A270,0))</f>
        <v/>
      </c>
      <c r="Z270" s="27">
        <f ca="1">IF(OFFSET(マスタ非採用削除!M$4,統合マスタ!$A270,0)="","",OFFSET(マスタ非採用削除!M$4,統合マスタ!$A270,0))</f>
        <v>25</v>
      </c>
      <c r="AA270" s="27" t="str">
        <f t="shared" si="12"/>
        <v/>
      </c>
      <c r="AB270" s="27" t="str">
        <f ca="1">IF(A270="非採用特別","非採用特別",IF(R270=2,"臨時",
IF(COUNTIF(分類!$H$8:$H$15, 統合マスタ!V270)&gt;0, 分類!$G$7,
IF(COUNTIF(分類!$K$8:$K$15, 統合マスタ!V270)&gt;0, 分類!$J$7,
IF(COUNTIF(分類!$N$8:$N$15, 統合マスタ!V270)&gt;0, 分類!$M$7,
IF(COUNTIF(分類!$Q$8:$Q$15, 統合マスタ!V270)&gt;0, 分類!$P$7,
"無し"))))))</f>
        <v>錠剤</v>
      </c>
      <c r="AC270" s="27">
        <f t="shared" ca="1" si="13"/>
        <v>266</v>
      </c>
      <c r="AD270" s="27" cm="1">
        <f t="array" aca="1" ref="AD270" ca="1">IF(A270="非採用","非採用",OFFSET(
   INDIRECT("'" &amp; AB270 &amp; "'!A4"),
   MATCH(B270, INDIRECT("'" &amp; AB270 &amp; "'!C5:C1000"), 0),
   MATCH("合計", INDIRECT("'" &amp; AB270 &amp; "'!4:4"), 0) - 1
))</f>
        <v>0</v>
      </c>
    </row>
    <row r="271" spans="1:30">
      <c r="A271" s="40">
        <f>元データ!P268</f>
        <v>205</v>
      </c>
      <c r="B271" s="27">
        <f t="shared" si="14"/>
        <v>267</v>
      </c>
      <c r="C271" s="27" t="str">
        <f>DBCS(元データ!A268)</f>
        <v>シロスタゾールＯＤ錠１００ｍｇ「タカタ」　</v>
      </c>
      <c r="D271" s="53" t="str">
        <f>元データ!B268</f>
        <v>メディセオ</v>
      </c>
      <c r="E271" s="27" t="str">
        <f>DBCS(元データ!C268)</f>
        <v>バラ</v>
      </c>
      <c r="F271" s="27" t="str">
        <f>DBCS(元データ!D268)</f>
        <v>５００Ｔ</v>
      </c>
      <c r="G271" s="27" t="str">
        <f>元データ!E268</f>
        <v>高田製薬</v>
      </c>
      <c r="H271" s="27">
        <f>元データ!F268</f>
        <v>24.4</v>
      </c>
      <c r="I271" s="27">
        <f>元データ!G268</f>
        <v>12200</v>
      </c>
      <c r="J271" s="27">
        <f>元データ!H268</f>
        <v>500.00000000000006</v>
      </c>
      <c r="K271" s="27" t="str">
        <f>元データ!I268</f>
        <v>錠</v>
      </c>
      <c r="L271" s="27">
        <f>元データ!J268</f>
        <v>9000</v>
      </c>
      <c r="M271" s="27">
        <f>元データ!K268</f>
        <v>17.999999999999996</v>
      </c>
      <c r="N271" s="53" t="str">
        <f ca="1">IF(OFFSET(マスタ非採用削除!A$4,統合マスタ!$A271,0)="","",OFFSET(マスタ非採用削除!A$4,統合マスタ!$A271,0))</f>
        <v>ｼﾛｽ003</v>
      </c>
      <c r="O271" s="53" t="str">
        <f ca="1">IF(OFFSET(マスタ非採用削除!B$4,統合マスタ!$A271,0)="","",OFFSET(マスタ非採用削除!B$4,統合マスタ!$A271,0))</f>
        <v>ｼﾛｽ003</v>
      </c>
      <c r="P271" s="27" t="str">
        <f ca="1">IF(OFFSET(マスタ非採用削除!C$4,統合マスタ!$A271,0)="","",OFFSET(マスタ非採用削除!C$4,統合マスタ!$A271,0))</f>
        <v>シロスタゾールＯＤ錠１００ｍｇ「タカタ」</v>
      </c>
      <c r="Q271" s="53" t="str">
        <f ca="1">IF(OFFSET(マスタ非採用削除!D$4,統合マスタ!$A271,0)="","",OFFSET(マスタ非採用削除!D$4,統合マスタ!$A271,0))</f>
        <v/>
      </c>
      <c r="R271" s="27">
        <f ca="1">IF(OR(A271="非採用",A271="処置薬",A271="非採用特別"),0,IF(OFFSET(マスタ非採用削除!E$4,統合マスタ!$A271,0)="","",OFFSET(マスタ非採用削除!E$4,統合マスタ!$A271,0)))</f>
        <v>1</v>
      </c>
      <c r="S271" s="53" t="str">
        <f ca="1">IF(OFFSET(マスタ非採用削除!F$4,統合マスタ!$A271,0)="","",OFFSET(マスタ非採用削除!F$4,統合マスタ!$A271,0))</f>
        <v/>
      </c>
      <c r="T271" s="27">
        <f ca="1">IF(OFFSET(マスタ非採用削除!G$4,統合マスタ!$A271,0)="","",OFFSET(マスタ非採用削除!G$4,統合マスタ!$A271,0))</f>
        <v>24.4</v>
      </c>
      <c r="U271" s="53" t="str">
        <f ca="1">IF(OFFSET(マスタ非採用削除!H$4,統合マスタ!$A271,0)="","",OFFSET(マスタ非採用削除!H$4,統合マスタ!$A271,0))</f>
        <v>ｼﾛｽﾀｿﾞ-ﾙODｼﾞﾖｳ100MGﾀｶﾀ</v>
      </c>
      <c r="V271" s="27">
        <f ca="1">IF(OFFSET(マスタ非採用削除!I$4,統合マスタ!$A271,0)="","",OFFSET(マスタ非採用削除!I$4,統合マスタ!$A271,0))</f>
        <v>1</v>
      </c>
      <c r="W271" s="27" t="str">
        <f ca="1">IF(OFFSET(マスタ非採用削除!J$4,統合マスタ!$A271,0)="","",OFFSET(マスタ非採用削除!J$4,統合マスタ!$A271,0))</f>
        <v>錠剤</v>
      </c>
      <c r="X271" s="27">
        <f ca="1">IF(OFFSET(マスタ非採用削除!K$4,統合マスタ!$A271,0)="","",OFFSET(マスタ非採用削除!K$4,統合マスタ!$A271,0))</f>
        <v>0</v>
      </c>
      <c r="Y271" s="53" t="str">
        <f ca="1">IF(OFFSET(マスタ非採用削除!L$4,統合マスタ!$A271,0)="","",OFFSET(マスタ非採用削除!L$4,統合マスタ!$A271,0))</f>
        <v/>
      </c>
      <c r="Z271" s="27">
        <f ca="1">IF(OFFSET(マスタ非採用削除!M$4,統合マスタ!$A271,0)="","",OFFSET(マスタ非採用削除!M$4,統合マスタ!$A271,0))</f>
        <v>25</v>
      </c>
      <c r="AA271" s="27" t="str">
        <f t="shared" si="12"/>
        <v/>
      </c>
      <c r="AB271" s="27" t="str">
        <f ca="1">IF(A271="非採用特別","非採用特別",IF(R271=2,"臨時",
IF(COUNTIF(分類!$H$8:$H$15, 統合マスタ!V271)&gt;0, 分類!$G$7,
IF(COUNTIF(分類!$K$8:$K$15, 統合マスタ!V271)&gt;0, 分類!$J$7,
IF(COUNTIF(分類!$N$8:$N$15, 統合マスタ!V271)&gt;0, 分類!$M$7,
IF(COUNTIF(分類!$Q$8:$Q$15, 統合マスタ!V271)&gt;0, 分類!$P$7,
"無し"))))))</f>
        <v>錠剤</v>
      </c>
      <c r="AC271" s="27">
        <f t="shared" ca="1" si="13"/>
        <v>267</v>
      </c>
      <c r="AD271" s="27" cm="1">
        <f t="array" aca="1" ref="AD271" ca="1">IF(A271="非採用","非採用",OFFSET(
   INDIRECT("'" &amp; AB271 &amp; "'!A4"),
   MATCH(B271, INDIRECT("'" &amp; AB271 &amp; "'!C5:C1000"), 0),
   MATCH("合計", INDIRECT("'" &amp; AB271 &amp; "'!4:4"), 0) - 1
))</f>
        <v>0</v>
      </c>
    </row>
    <row r="272" spans="1:30">
      <c r="A272" s="40">
        <f>元データ!P269</f>
        <v>206</v>
      </c>
      <c r="B272" s="27">
        <f t="shared" si="14"/>
        <v>268</v>
      </c>
      <c r="C272" s="27" t="str">
        <f>DBCS(元データ!A269)</f>
        <v>シロドシンＯＤ錠４ｍｇ「ＫＭＰ」</v>
      </c>
      <c r="D272" s="53" t="str">
        <f>元データ!B269</f>
        <v>東邦</v>
      </c>
      <c r="E272" s="27" t="str">
        <f>DBCS(元データ!C269)</f>
        <v>ＰＴＰ</v>
      </c>
      <c r="F272" s="27" t="str">
        <f>DBCS(元データ!D269)</f>
        <v>１００Ｔ</v>
      </c>
      <c r="G272" s="27" t="str">
        <f>元データ!E269</f>
        <v>共創未来</v>
      </c>
      <c r="H272" s="27">
        <f>元データ!F269</f>
        <v>13.2</v>
      </c>
      <c r="I272" s="27">
        <f>元データ!G269</f>
        <v>1320</v>
      </c>
      <c r="J272" s="27">
        <f>元データ!H269</f>
        <v>100</v>
      </c>
      <c r="K272" s="27" t="str">
        <f>元データ!I269</f>
        <v>錠</v>
      </c>
      <c r="L272" s="27">
        <f>元データ!J269</f>
        <v>1198</v>
      </c>
      <c r="M272" s="27">
        <f>元データ!K269</f>
        <v>11.98</v>
      </c>
      <c r="N272" s="53" t="str">
        <f ca="1">IF(OFFSET(マスタ非採用削除!A$4,統合マスタ!$A272,0)="","",OFFSET(マスタ非採用削除!A$4,統合マスタ!$A272,0))</f>
        <v>ｼﾛﾄ001</v>
      </c>
      <c r="O272" s="53" t="str">
        <f ca="1">IF(OFFSET(マスタ非採用削除!B$4,統合マスタ!$A272,0)="","",OFFSET(マスタ非採用削除!B$4,統合マスタ!$A272,0))</f>
        <v>ｼﾛﾄ001</v>
      </c>
      <c r="P272" s="27" t="str">
        <f ca="1">IF(OFFSET(マスタ非採用削除!C$4,統合マスタ!$A272,0)="","",OFFSET(マスタ非採用削除!C$4,統合マスタ!$A272,0))</f>
        <v>シロドシンＯＤ錠４ｍｇ「ＫＭＰ」</v>
      </c>
      <c r="Q272" s="53" t="str">
        <f ca="1">IF(OFFSET(マスタ非採用削除!D$4,統合マスタ!$A272,0)="","",OFFSET(マスタ非採用削除!D$4,統合マスタ!$A272,0))</f>
        <v/>
      </c>
      <c r="R272" s="27">
        <f ca="1">IF(OR(A272="非採用",A272="処置薬",A272="非採用特別"),0,IF(OFFSET(マスタ非採用削除!E$4,統合マスタ!$A272,0)="","",OFFSET(マスタ非採用削除!E$4,統合マスタ!$A272,0)))</f>
        <v>1</v>
      </c>
      <c r="S272" s="53" t="str">
        <f ca="1">IF(OFFSET(マスタ非採用削除!F$4,統合マスタ!$A272,0)="","",OFFSET(マスタ非採用削除!F$4,統合マスタ!$A272,0))</f>
        <v/>
      </c>
      <c r="T272" s="27">
        <f ca="1">IF(OFFSET(マスタ非採用削除!G$4,統合マスタ!$A272,0)="","",OFFSET(マスタ非採用削除!G$4,統合マスタ!$A272,0))</f>
        <v>13.2</v>
      </c>
      <c r="U272" s="53" t="str">
        <f ca="1">IF(OFFSET(マスタ非採用削除!H$4,統合マスタ!$A272,0)="","",OFFSET(マスタ非採用削除!H$4,統合マスタ!$A272,0))</f>
        <v>ｼﾛﾄﾞｼﾝODｼﾞﾖｳ4MGKMP</v>
      </c>
      <c r="V272" s="27">
        <f ca="1">IF(OFFSET(マスタ非採用削除!I$4,統合マスタ!$A272,0)="","",OFFSET(マスタ非採用削除!I$4,統合マスタ!$A272,0))</f>
        <v>1</v>
      </c>
      <c r="W272" s="27" t="str">
        <f ca="1">IF(OFFSET(マスタ非採用削除!J$4,統合マスタ!$A272,0)="","",OFFSET(マスタ非採用削除!J$4,統合マスタ!$A272,0))</f>
        <v>錠剤</v>
      </c>
      <c r="X272" s="27">
        <f ca="1">IF(OFFSET(マスタ非採用削除!K$4,統合マスタ!$A272,0)="","",OFFSET(マスタ非採用削除!K$4,統合マスタ!$A272,0))</f>
        <v>2</v>
      </c>
      <c r="Y272" s="53" t="str">
        <f ca="1">IF(OFFSET(マスタ非採用削除!L$4,統合マスタ!$A272,0)="","",OFFSET(マスタ非採用削除!L$4,統合マスタ!$A272,0))</f>
        <v/>
      </c>
      <c r="Z272" s="27">
        <f ca="1">IF(OFFSET(マスタ非採用削除!M$4,統合マスタ!$A272,0)="","",OFFSET(マスタ非採用削除!M$4,統合マスタ!$A272,0))</f>
        <v>26</v>
      </c>
      <c r="AA272" s="27" t="str">
        <f t="shared" si="12"/>
        <v/>
      </c>
      <c r="AB272" s="27" t="str">
        <f ca="1">IF(A272="非採用特別","非採用特別",IF(R272=2,"臨時",
IF(COUNTIF(分類!$H$8:$H$15, 統合マスタ!V272)&gt;0, 分類!$G$7,
IF(COUNTIF(分類!$K$8:$K$15, 統合マスタ!V272)&gt;0, 分類!$J$7,
IF(COUNTIF(分類!$N$8:$N$15, 統合マスタ!V272)&gt;0, 分類!$M$7,
IF(COUNTIF(分類!$Q$8:$Q$15, 統合マスタ!V272)&gt;0, 分類!$P$7,
"無し"))))))</f>
        <v>錠剤</v>
      </c>
      <c r="AC272" s="27">
        <f t="shared" ca="1" si="13"/>
        <v>200268</v>
      </c>
      <c r="AD272" s="27" cm="1">
        <f t="array" aca="1" ref="AD272" ca="1">IF(A272="非採用","非採用",OFFSET(
   INDIRECT("'" &amp; AB272 &amp; "'!A4"),
   MATCH(B272, INDIRECT("'" &amp; AB272 &amp; "'!C5:C1000"), 0),
   MATCH("合計", INDIRECT("'" &amp; AB272 &amp; "'!4:4"), 0) - 1
))</f>
        <v>0</v>
      </c>
    </row>
    <row r="273" spans="1:30">
      <c r="A273" s="40">
        <f>元データ!P270</f>
        <v>207</v>
      </c>
      <c r="B273" s="27">
        <f t="shared" si="14"/>
        <v>269</v>
      </c>
      <c r="C273" s="27" t="str">
        <f>DBCS(元データ!A270)</f>
        <v>シングレア錠１０ｍｇ</v>
      </c>
      <c r="D273" s="53" t="str">
        <f>元データ!B270</f>
        <v>アルフレッサ</v>
      </c>
      <c r="E273" s="27" t="str">
        <f>DBCS(元データ!C270)</f>
        <v>ＰＴＰ</v>
      </c>
      <c r="F273" s="27" t="str">
        <f>DBCS(元データ!D270)</f>
        <v>１００Ｔ</v>
      </c>
      <c r="G273" s="27" t="str">
        <f>元データ!E270</f>
        <v>オルガノン</v>
      </c>
      <c r="H273" s="27">
        <f>元データ!F270</f>
        <v>60.9</v>
      </c>
      <c r="I273" s="27">
        <f>元データ!G270</f>
        <v>6090</v>
      </c>
      <c r="J273" s="27">
        <f>元データ!H270</f>
        <v>100</v>
      </c>
      <c r="K273" s="27" t="str">
        <f>元データ!I270</f>
        <v>錠</v>
      </c>
      <c r="L273" s="27">
        <f>元データ!J270</f>
        <v>5237</v>
      </c>
      <c r="M273" s="27">
        <f>元データ!K270</f>
        <v>52.37</v>
      </c>
      <c r="N273" s="53" t="str">
        <f ca="1">IF(OFFSET(マスタ非採用削除!A$4,統合マスタ!$A273,0)="","",OFFSET(マスタ非採用削除!A$4,統合マスタ!$A273,0))</f>
        <v>ｼﾝｸ001</v>
      </c>
      <c r="O273" s="53" t="str">
        <f ca="1">IF(OFFSET(マスタ非採用削除!B$4,統合マスタ!$A273,0)="","",OFFSET(マスタ非採用削除!B$4,統合マスタ!$A273,0))</f>
        <v>ｼﾝｸ001</v>
      </c>
      <c r="P273" s="27" t="str">
        <f ca="1">IF(OFFSET(マスタ非採用削除!C$4,統合マスタ!$A273,0)="","",OFFSET(マスタ非採用削除!C$4,統合マスタ!$A273,0))</f>
        <v>シングレア錠１０ｍｇ</v>
      </c>
      <c r="Q273" s="53" t="str">
        <f ca="1">IF(OFFSET(マスタ非採用削除!D$4,統合マスタ!$A273,0)="","",OFFSET(マスタ非採用削除!D$4,統合マスタ!$A273,0))</f>
        <v>ｼﾝｸﾞﾚｱ</v>
      </c>
      <c r="R273" s="27">
        <f ca="1">IF(OR(A273="非採用",A273="処置薬",A273="非採用特別"),0,IF(OFFSET(マスタ非採用削除!E$4,統合マスタ!$A273,0)="","",OFFSET(マスタ非採用削除!E$4,統合マスタ!$A273,0)))</f>
        <v>1</v>
      </c>
      <c r="S273" s="53" t="str">
        <f ca="1">IF(OFFSET(マスタ非採用削除!F$4,統合マスタ!$A273,0)="","",OFFSET(マスタ非採用削除!F$4,統合マスタ!$A273,0))</f>
        <v/>
      </c>
      <c r="T273" s="27">
        <f ca="1">IF(OFFSET(マスタ非採用削除!G$4,統合マスタ!$A273,0)="","",OFFSET(マスタ非採用削除!G$4,統合マスタ!$A273,0))</f>
        <v>60.9</v>
      </c>
      <c r="U273" s="53" t="str">
        <f ca="1">IF(OFFSET(マスタ非採用削除!H$4,統合マスタ!$A273,0)="","",OFFSET(マスタ非採用削除!H$4,統合マスタ!$A273,0))</f>
        <v>ｼﾝｸﾞﾚｱｼﾞｮｳ10mg</v>
      </c>
      <c r="V273" s="27">
        <f ca="1">IF(OFFSET(マスタ非採用削除!I$4,統合マスタ!$A273,0)="","",OFFSET(マスタ非採用削除!I$4,統合マスタ!$A273,0))</f>
        <v>1</v>
      </c>
      <c r="W273" s="27" t="str">
        <f ca="1">IF(OFFSET(マスタ非採用削除!J$4,統合マスタ!$A273,0)="","",OFFSET(マスタ非採用削除!J$4,統合マスタ!$A273,0))</f>
        <v>錠剤</v>
      </c>
      <c r="X273" s="27">
        <f ca="1">IF(OFFSET(マスタ非採用削除!K$4,統合マスタ!$A273,0)="","",OFFSET(マスタ非採用削除!K$4,統合マスタ!$A273,0))</f>
        <v>0</v>
      </c>
      <c r="Y273" s="53" t="str">
        <f ca="1">IF(OFFSET(マスタ非採用削除!L$4,統合マスタ!$A273,0)="","",OFFSET(マスタ非採用削除!L$4,統合マスタ!$A273,0))</f>
        <v/>
      </c>
      <c r="Z273" s="27">
        <f ca="1">IF(OFFSET(マスタ非採用削除!M$4,統合マスタ!$A273,0)="","",OFFSET(マスタ非採用削除!M$4,統合マスタ!$A273,0))</f>
        <v>25</v>
      </c>
      <c r="AA273" s="27" t="str">
        <f t="shared" si="12"/>
        <v/>
      </c>
      <c r="AB273" s="27" t="str">
        <f ca="1">IF(A273="非採用特別","非採用特別",IF(R273=2,"臨時",
IF(COUNTIF(分類!$H$8:$H$15, 統合マスタ!V273)&gt;0, 分類!$G$7,
IF(COUNTIF(分類!$K$8:$K$15, 統合マスタ!V273)&gt;0, 分類!$J$7,
IF(COUNTIF(分類!$N$8:$N$15, 統合マスタ!V273)&gt;0, 分類!$M$7,
IF(COUNTIF(分類!$Q$8:$Q$15, 統合マスタ!V273)&gt;0, 分類!$P$7,
"無し"))))))</f>
        <v>錠剤</v>
      </c>
      <c r="AC273" s="27">
        <f t="shared" ca="1" si="13"/>
        <v>269</v>
      </c>
      <c r="AD273" s="27" cm="1">
        <f t="array" aca="1" ref="AD273" ca="1">IF(A273="非採用","非採用",OFFSET(
   INDIRECT("'" &amp; AB273 &amp; "'!A4"),
   MATCH(B273, INDIRECT("'" &amp; AB273 &amp; "'!C5:C1000"), 0),
   MATCH("合計", INDIRECT("'" &amp; AB273 &amp; "'!4:4"), 0) - 1
))</f>
        <v>0</v>
      </c>
    </row>
    <row r="274" spans="1:30">
      <c r="A274" s="40">
        <f>元データ!P271</f>
        <v>210</v>
      </c>
      <c r="B274" s="27">
        <f t="shared" si="14"/>
        <v>270</v>
      </c>
      <c r="C274" s="27" t="str">
        <f>DBCS(元データ!A271)</f>
        <v>スクロードパスタ</v>
      </c>
      <c r="D274" s="53" t="str">
        <f>元データ!B271</f>
        <v>アルフレッサ</v>
      </c>
      <c r="E274" s="27" t="str">
        <f>DBCS(元データ!C271)</f>
        <v/>
      </c>
      <c r="F274" s="27" t="str">
        <f>DBCS(元データ!D271)</f>
        <v>１００ｇ</v>
      </c>
      <c r="G274" s="27" t="str">
        <f>元データ!E271</f>
        <v>丸石製薬</v>
      </c>
      <c r="H274" s="27">
        <f>元データ!F271</f>
        <v>9.6999999999999993</v>
      </c>
      <c r="I274" s="27">
        <f>元データ!G271</f>
        <v>970</v>
      </c>
      <c r="J274" s="27">
        <f>元データ!H271</f>
        <v>100.00000000000001</v>
      </c>
      <c r="K274" s="27" t="str">
        <f>元データ!I271</f>
        <v>ｇ</v>
      </c>
      <c r="L274" s="27">
        <f>元データ!J271</f>
        <v>864</v>
      </c>
      <c r="M274" s="27">
        <f>元データ!K271</f>
        <v>8.6399999999999988</v>
      </c>
      <c r="N274" s="53" t="str">
        <f ca="1">IF(OFFSET(マスタ非採用削除!A$4,統合マスタ!$A274,0)="","",OFFSET(マスタ非採用削除!A$4,統合マスタ!$A274,0))</f>
        <v>ｽｸﾛ001</v>
      </c>
      <c r="O274" s="53" t="str">
        <f ca="1">IF(OFFSET(マスタ非採用削除!B$4,統合マスタ!$A274,0)="","",OFFSET(マスタ非採用削除!B$4,統合マスタ!$A274,0))</f>
        <v>ｽｸﾛ001</v>
      </c>
      <c r="P274" s="27" t="str">
        <f ca="1">IF(OFFSET(マスタ非採用削除!C$4,統合マスタ!$A274,0)="","",OFFSET(マスタ非採用削除!C$4,統合マスタ!$A274,0))</f>
        <v>スクロードパスタ</v>
      </c>
      <c r="Q274" s="53" t="str">
        <f ca="1">IF(OFFSET(マスタ非採用削除!D$4,統合マスタ!$A274,0)="","",OFFSET(マスタ非採用削除!D$4,統合マスタ!$A274,0))</f>
        <v>ｽｸﾛｰﾄﾞ</v>
      </c>
      <c r="R274" s="27">
        <f ca="1">IF(OR(A274="非採用",A274="処置薬",A274="非採用特別"),0,IF(OFFSET(マスタ非採用削除!E$4,統合マスタ!$A274,0)="","",OFFSET(マスタ非採用削除!E$4,統合マスタ!$A274,0)))</f>
        <v>1</v>
      </c>
      <c r="S274" s="53" t="str">
        <f ca="1">IF(OFFSET(マスタ非採用削除!F$4,統合マスタ!$A274,0)="","",OFFSET(マスタ非採用削除!F$4,統合マスタ!$A274,0))</f>
        <v/>
      </c>
      <c r="T274" s="27">
        <f ca="1">IF(OFFSET(マスタ非採用削除!G$4,統合マスタ!$A274,0)="","",OFFSET(マスタ非採用削除!G$4,統合マスタ!$A274,0))</f>
        <v>9.6999999999999993</v>
      </c>
      <c r="U274" s="53" t="str">
        <f ca="1">IF(OFFSET(マスタ非採用削除!H$4,統合マスタ!$A274,0)="","",OFFSET(マスタ非採用削除!H$4,統合マスタ!$A274,0))</f>
        <v>ｽｸﾛｰﾄﾞﾊﾟｽﾀ</v>
      </c>
      <c r="V274" s="27">
        <f ca="1">IF(OFFSET(マスタ非採用削除!I$4,統合マスタ!$A274,0)="","",OFFSET(マスタ非採用削除!I$4,統合マスタ!$A274,0))</f>
        <v>14</v>
      </c>
      <c r="W274" s="27" t="str">
        <f ca="1">IF(OFFSET(マスタ非採用削除!J$4,統合マスタ!$A274,0)="","",OFFSET(マスタ非採用削除!J$4,統合マスタ!$A274,0))</f>
        <v>軟膏</v>
      </c>
      <c r="X274" s="27">
        <f ca="1">IF(OFFSET(マスタ非採用削除!K$4,統合マスタ!$A274,0)="","",OFFSET(マスタ非採用削除!K$4,統合マスタ!$A274,0))</f>
        <v>0</v>
      </c>
      <c r="Y274" s="53" t="str">
        <f ca="1">IF(OFFSET(マスタ非採用削除!L$4,統合マスタ!$A274,0)="","",OFFSET(マスタ非採用削除!L$4,統合マスタ!$A274,0))</f>
        <v/>
      </c>
      <c r="Z274" s="27">
        <f ca="1">IF(OFFSET(マスタ非採用削除!M$4,統合マスタ!$A274,0)="","",OFFSET(マスタ非採用削除!M$4,統合マスタ!$A274,0))</f>
        <v>7</v>
      </c>
      <c r="AA274" s="27" t="str">
        <f t="shared" si="12"/>
        <v/>
      </c>
      <c r="AB274" s="27" t="str">
        <f ca="1">IF(A274="非採用特別","非採用特別",IF(R274=2,"臨時",
IF(COUNTIF(分類!$H$8:$H$15, 統合マスタ!V274)&gt;0, 分類!$G$7,
IF(COUNTIF(分類!$K$8:$K$15, 統合マスタ!V274)&gt;0, 分類!$J$7,
IF(COUNTIF(分類!$N$8:$N$15, 統合マスタ!V274)&gt;0, 分類!$M$7,
IF(COUNTIF(分類!$Q$8:$Q$15, 統合マスタ!V274)&gt;0, 分類!$P$7,
"無し"))))))</f>
        <v>外用</v>
      </c>
      <c r="AC274" s="27">
        <f t="shared" ca="1" si="13"/>
        <v>270</v>
      </c>
      <c r="AD274" s="27" cm="1">
        <f t="array" aca="1" ref="AD274" ca="1">IF(A274="非採用","非採用",OFFSET(
   INDIRECT("'" &amp; AB274 &amp; "'!A4"),
   MATCH(B274, INDIRECT("'" &amp; AB274 &amp; "'!C5:C1000"), 0),
   MATCH("合計", INDIRECT("'" &amp; AB274 &amp; "'!4:4"), 0) - 1
))</f>
        <v>0</v>
      </c>
    </row>
    <row r="275" spans="1:30">
      <c r="A275" s="40">
        <f>元データ!P272</f>
        <v>211</v>
      </c>
      <c r="B275" s="27">
        <f t="shared" si="14"/>
        <v>271</v>
      </c>
      <c r="C275" s="27" t="str">
        <f>DBCS(元データ!A272)</f>
        <v>スタデルムクリーム５％</v>
      </c>
      <c r="D275" s="53" t="str">
        <f>元データ!B272</f>
        <v>KSK</v>
      </c>
      <c r="E275" s="27" t="str">
        <f>DBCS(元データ!C272)</f>
        <v/>
      </c>
      <c r="F275" s="27" t="str">
        <f>DBCS(元データ!D272)</f>
        <v>１０ｇｘ１０本</v>
      </c>
      <c r="G275" s="27" t="str">
        <f>元データ!E272</f>
        <v>鳥居薬品</v>
      </c>
      <c r="H275" s="27">
        <f>元データ!F272</f>
        <v>11.1</v>
      </c>
      <c r="I275" s="27">
        <f>元データ!G272</f>
        <v>1110</v>
      </c>
      <c r="J275" s="27">
        <f>元データ!H272</f>
        <v>100</v>
      </c>
      <c r="K275" s="27" t="str">
        <f>元データ!I272</f>
        <v>ｇ</v>
      </c>
      <c r="L275" s="27">
        <f>元データ!J272</f>
        <v>980</v>
      </c>
      <c r="M275" s="27">
        <f>元データ!K272</f>
        <v>9.8000000000000007</v>
      </c>
      <c r="N275" s="53" t="str">
        <f ca="1">IF(OFFSET(マスタ非採用削除!A$4,統合マスタ!$A275,0)="","",OFFSET(マスタ非採用削除!A$4,統合マスタ!$A275,0))</f>
        <v>ｽﾀﾃ001</v>
      </c>
      <c r="O275" s="53" t="str">
        <f ca="1">IF(OFFSET(マスタ非採用削除!B$4,統合マスタ!$A275,0)="","",OFFSET(マスタ非採用削除!B$4,統合マスタ!$A275,0))</f>
        <v>ｽﾀﾃ001</v>
      </c>
      <c r="P275" s="27" t="str">
        <f ca="1">IF(OFFSET(マスタ非採用削除!C$4,統合マスタ!$A275,0)="","",OFFSET(マスタ非採用削除!C$4,統合マスタ!$A275,0))</f>
        <v>スタデルムクリーム５％</v>
      </c>
      <c r="Q275" s="53" t="str">
        <f ca="1">IF(OFFSET(マスタ非採用削除!D$4,統合マスタ!$A275,0)="","",OFFSET(マスタ非採用削除!D$4,統合マスタ!$A275,0))</f>
        <v>ｽﾀﾃﾞ</v>
      </c>
      <c r="R275" s="27">
        <f ca="1">IF(OR(A275="非採用",A275="処置薬",A275="非採用特別"),0,IF(OFFSET(マスタ非採用削除!E$4,統合マスタ!$A275,0)="","",OFFSET(マスタ非採用削除!E$4,統合マスタ!$A275,0)))</f>
        <v>1</v>
      </c>
      <c r="S275" s="53" t="str">
        <f ca="1">IF(OFFSET(マスタ非採用削除!F$4,統合マスタ!$A275,0)="","",OFFSET(マスタ非採用削除!F$4,統合マスタ!$A275,0))</f>
        <v/>
      </c>
      <c r="T275" s="27">
        <f ca="1">IF(OFFSET(マスタ非採用削除!G$4,統合マスタ!$A275,0)="","",OFFSET(マスタ非採用削除!G$4,統合マスタ!$A275,0))</f>
        <v>11.1</v>
      </c>
      <c r="U275" s="53" t="str">
        <f ca="1">IF(OFFSET(マスタ非採用削除!H$4,統合マスタ!$A275,0)="","",OFFSET(マスタ非採用削除!H$4,統合マスタ!$A275,0))</f>
        <v>ｽﾀﾃﾞﾙﾑｸﾘｰﾑ5%</v>
      </c>
      <c r="V275" s="27">
        <f ca="1">IF(OFFSET(マスタ非採用削除!I$4,統合マスタ!$A275,0)="","",OFFSET(マスタ非採用削除!I$4,統合マスタ!$A275,0))</f>
        <v>15</v>
      </c>
      <c r="W275" s="27" t="str">
        <f ca="1">IF(OFFSET(マスタ非採用削除!J$4,統合マスタ!$A275,0)="","",OFFSET(マスタ非採用削除!J$4,統合マスタ!$A275,0))</f>
        <v>クリーム</v>
      </c>
      <c r="X275" s="27">
        <f ca="1">IF(OFFSET(マスタ非採用削除!K$4,統合マスタ!$A275,0)="","",OFFSET(マスタ非採用削除!K$4,統合マスタ!$A275,0))</f>
        <v>0</v>
      </c>
      <c r="Y275" s="53" t="str">
        <f ca="1">IF(OFFSET(マスタ非採用削除!L$4,統合マスタ!$A275,0)="","",OFFSET(マスタ非採用削除!L$4,統合マスタ!$A275,0))</f>
        <v/>
      </c>
      <c r="Z275" s="27">
        <f ca="1">IF(OFFSET(マスタ非採用削除!M$4,統合マスタ!$A275,0)="","",OFFSET(マスタ非採用削除!M$4,統合マスタ!$A275,0))</f>
        <v>15</v>
      </c>
      <c r="AA275" s="27" t="str">
        <f t="shared" si="12"/>
        <v/>
      </c>
      <c r="AB275" s="27" t="str">
        <f ca="1">IF(A275="非採用特別","非採用特別",IF(R275=2,"臨時",
IF(COUNTIF(分類!$H$8:$H$15, 統合マスタ!V275)&gt;0, 分類!$G$7,
IF(COUNTIF(分類!$K$8:$K$15, 統合マスタ!V275)&gt;0, 分類!$J$7,
IF(COUNTIF(分類!$N$8:$N$15, 統合マスタ!V275)&gt;0, 分類!$M$7,
IF(COUNTIF(分類!$Q$8:$Q$15, 統合マスタ!V275)&gt;0, 分類!$P$7,
"無し"))))))</f>
        <v>外用</v>
      </c>
      <c r="AC275" s="27">
        <f t="shared" ca="1" si="13"/>
        <v>271</v>
      </c>
      <c r="AD275" s="27" cm="1">
        <f t="array" aca="1" ref="AD275" ca="1">IF(A275="非採用","非採用",OFFSET(
   INDIRECT("'" &amp; AB275 &amp; "'!A4"),
   MATCH(B275, INDIRECT("'" &amp; AB275 &amp; "'!C5:C1000"), 0),
   MATCH("合計", INDIRECT("'" &amp; AB275 &amp; "'!4:4"), 0) - 1
))</f>
        <v>0</v>
      </c>
    </row>
    <row r="276" spans="1:30">
      <c r="A276" s="40">
        <f>元データ!P273</f>
        <v>212</v>
      </c>
      <c r="B276" s="27">
        <f t="shared" si="14"/>
        <v>272</v>
      </c>
      <c r="C276" s="27" t="str">
        <f>DBCS(元データ!A273)</f>
        <v>ストロメクトール錠３ｍｇ</v>
      </c>
      <c r="D276" s="53" t="str">
        <f>元データ!B273</f>
        <v>アルフレッサ</v>
      </c>
      <c r="E276" s="27" t="str">
        <f>DBCS(元データ!C273)</f>
        <v>ＰＴＰ</v>
      </c>
      <c r="F276" s="27" t="str">
        <f>DBCS(元データ!D273)</f>
        <v>１０Ｔ</v>
      </c>
      <c r="G276" s="27" t="str">
        <f>元データ!E273</f>
        <v>マルホ</v>
      </c>
      <c r="H276" s="27">
        <f>元データ!F273</f>
        <v>574.79999999999995</v>
      </c>
      <c r="I276" s="27">
        <f>元データ!G273</f>
        <v>5748</v>
      </c>
      <c r="J276" s="27">
        <f>元データ!H273</f>
        <v>10</v>
      </c>
      <c r="K276" s="27" t="str">
        <f>元データ!I273</f>
        <v>錠</v>
      </c>
      <c r="L276" s="27">
        <f>元データ!J273</f>
        <v>5058</v>
      </c>
      <c r="M276" s="27">
        <f>元データ!K273</f>
        <v>505.8</v>
      </c>
      <c r="N276" s="53" t="str">
        <f ca="1">IF(OFFSET(マスタ非採用削除!A$4,統合マスタ!$A276,0)="","",OFFSET(マスタ非採用削除!A$4,統合マスタ!$A276,0))</f>
        <v>ｽﾄﾛ001</v>
      </c>
      <c r="O276" s="53" t="str">
        <f ca="1">IF(OFFSET(マスタ非採用削除!B$4,統合マスタ!$A276,0)="","",OFFSET(マスタ非採用削除!B$4,統合マスタ!$A276,0))</f>
        <v>ｽﾄﾛ001</v>
      </c>
      <c r="P276" s="27" t="str">
        <f ca="1">IF(OFFSET(マスタ非採用削除!C$4,統合マスタ!$A276,0)="","",OFFSET(マスタ非採用削除!C$4,統合マスタ!$A276,0))</f>
        <v>ストロメクトール錠３ｍｇ</v>
      </c>
      <c r="Q276" s="53" t="str">
        <f ca="1">IF(OFFSET(マスタ非採用削除!D$4,統合マスタ!$A276,0)="","",OFFSET(マスタ非採用削除!D$4,統合マスタ!$A276,0))</f>
        <v>ｽﾄﾛﾒｸﾄ</v>
      </c>
      <c r="R276" s="27">
        <f ca="1">IF(OR(A276="非採用",A276="処置薬",A276="非採用特別"),0,IF(OFFSET(マスタ非採用削除!E$4,統合マスタ!$A276,0)="","",OFFSET(マスタ非採用削除!E$4,統合マスタ!$A276,0)))</f>
        <v>2</v>
      </c>
      <c r="S276" s="53" t="str">
        <f ca="1">IF(OFFSET(マスタ非採用削除!F$4,統合マスタ!$A276,0)="","",OFFSET(マスタ非採用削除!F$4,統合マスタ!$A276,0))</f>
        <v/>
      </c>
      <c r="T276" s="27">
        <f ca="1">IF(OFFSET(マスタ非採用削除!G$4,統合マスタ!$A276,0)="","",OFFSET(マスタ非採用削除!G$4,統合マスタ!$A276,0))</f>
        <v>574.79999999999995</v>
      </c>
      <c r="U276" s="53" t="str">
        <f ca="1">IF(OFFSET(マスタ非採用削除!H$4,統合マスタ!$A276,0)="","",OFFSET(マスタ非採用削除!H$4,統合マスタ!$A276,0))</f>
        <v>ｽﾄﾛﾒｸﾄｰﾙｼﾞｮｳ3mg</v>
      </c>
      <c r="V276" s="27">
        <f ca="1">IF(OFFSET(マスタ非採用削除!I$4,統合マスタ!$A276,0)="","",OFFSET(マスタ非採用削除!I$4,統合マスタ!$A276,0))</f>
        <v>1</v>
      </c>
      <c r="W276" s="27" t="str">
        <f ca="1">IF(OFFSET(マスタ非採用削除!J$4,統合マスタ!$A276,0)="","",OFFSET(マスタ非採用削除!J$4,統合マスタ!$A276,0))</f>
        <v>錠剤</v>
      </c>
      <c r="X276" s="27">
        <f ca="1">IF(OFFSET(マスタ非採用削除!K$4,統合マスタ!$A276,0)="","",OFFSET(マスタ非採用削除!K$4,統合マスタ!$A276,0))</f>
        <v>2</v>
      </c>
      <c r="Y276" s="53" t="str">
        <f ca="1">IF(OFFSET(マスタ非採用削除!L$4,統合マスタ!$A276,0)="","",OFFSET(マスタ非採用削除!L$4,統合マスタ!$A276,0))</f>
        <v/>
      </c>
      <c r="Z276" s="27">
        <f ca="1">IF(OFFSET(マスタ非採用削除!M$4,統合マスタ!$A276,0)="","",OFFSET(マスタ非採用削除!M$4,統合マスタ!$A276,0))</f>
        <v>3</v>
      </c>
      <c r="AA276" s="27" t="str">
        <f t="shared" si="12"/>
        <v/>
      </c>
      <c r="AB276" s="27" t="str">
        <f ca="1">IF(A276="非採用特別","非採用特別",IF(R276=2,"臨時",
IF(COUNTIF(分類!$H$8:$H$15, 統合マスタ!V276)&gt;0, 分類!$G$7,
IF(COUNTIF(分類!$K$8:$K$15, 統合マスタ!V276)&gt;0, 分類!$J$7,
IF(COUNTIF(分類!$N$8:$N$15, 統合マスタ!V276)&gt;0, 分類!$M$7,
IF(COUNTIF(分類!$Q$8:$Q$15, 統合マスタ!V276)&gt;0, 分類!$P$7,
"無し"))))))</f>
        <v>臨時</v>
      </c>
      <c r="AC276" s="27">
        <f t="shared" ca="1" si="13"/>
        <v>200272</v>
      </c>
      <c r="AD276" s="27" cm="1">
        <f t="array" aca="1" ref="AD276" ca="1">IF(A276="非採用","非採用",OFFSET(
   INDIRECT("'" &amp; AB276 &amp; "'!A4"),
   MATCH(B276, INDIRECT("'" &amp; AB276 &amp; "'!C5:C1000"), 0),
   MATCH("合計", INDIRECT("'" &amp; AB276 &amp; "'!4:4"), 0) - 1
))</f>
        <v>0</v>
      </c>
    </row>
    <row r="277" spans="1:30">
      <c r="A277" s="40">
        <f>元データ!P274</f>
        <v>213</v>
      </c>
      <c r="B277" s="27">
        <f t="shared" si="14"/>
        <v>273</v>
      </c>
      <c r="C277" s="27" t="str">
        <f>DBCS(元データ!A274)</f>
        <v>スピール膏Ｍ　ＳＰＭ１６</v>
      </c>
      <c r="D277" s="53" t="str">
        <f>元データ!B274</f>
        <v>アルフレッサ</v>
      </c>
      <c r="E277" s="27" t="str">
        <f>DBCS(元データ!C274)</f>
        <v/>
      </c>
      <c r="F277" s="27" t="str">
        <f>DBCS(元データ!D274)</f>
        <v>６枚</v>
      </c>
      <c r="G277" s="27" t="str">
        <f>元データ!E274</f>
        <v>ニチバン</v>
      </c>
      <c r="H277" s="27">
        <f>元データ!F274</f>
        <v>70.599999999999994</v>
      </c>
      <c r="I277" s="27">
        <f>元データ!G274</f>
        <v>423.6</v>
      </c>
      <c r="J277" s="27">
        <f>元データ!H274</f>
        <v>6.0000000000000009</v>
      </c>
      <c r="K277" s="27" t="str">
        <f>元データ!I274</f>
        <v>枚</v>
      </c>
      <c r="L277" s="27">
        <f>元データ!J274</f>
        <v>388</v>
      </c>
      <c r="M277" s="27">
        <f>元データ!K274</f>
        <v>64.666666666666657</v>
      </c>
      <c r="N277" s="53" t="str">
        <f ca="1">IF(OFFSET(マスタ非採用削除!A$4,統合マスタ!$A277,0)="","",OFFSET(マスタ非採用削除!A$4,統合マスタ!$A277,0))</f>
        <v>ｽﾋﾙ001</v>
      </c>
      <c r="O277" s="53" t="str">
        <f ca="1">IF(OFFSET(マスタ非採用削除!B$4,統合マスタ!$A277,0)="","",OFFSET(マスタ非採用削除!B$4,統合マスタ!$A277,0))</f>
        <v>ｽﾋﾙ001</v>
      </c>
      <c r="P277" s="27" t="str">
        <f ca="1">IF(OFFSET(マスタ非採用削除!C$4,統合マスタ!$A277,0)="","",OFFSET(マスタ非採用削除!C$4,統合マスタ!$A277,0))</f>
        <v>スピール膏Ｍ</v>
      </c>
      <c r="Q277" s="53" t="str">
        <f ca="1">IF(OFFSET(マスタ非採用削除!D$4,統合マスタ!$A277,0)="","",OFFSET(マスタ非採用削除!D$4,統合マスタ!$A277,0))</f>
        <v>ｽﾋﾟｰﾙ</v>
      </c>
      <c r="R277" s="27">
        <f ca="1">IF(OR(A277="非採用",A277="処置薬",A277="非採用特別"),0,IF(OFFSET(マスタ非採用削除!E$4,統合マスタ!$A277,0)="","",OFFSET(マスタ非採用削除!E$4,統合マスタ!$A277,0)))</f>
        <v>1</v>
      </c>
      <c r="S277" s="53" t="str">
        <f ca="1">IF(OFFSET(マスタ非採用削除!F$4,統合マスタ!$A277,0)="","",OFFSET(マスタ非採用削除!F$4,統合マスタ!$A277,0))</f>
        <v/>
      </c>
      <c r="T277" s="27">
        <f ca="1">IF(OFFSET(マスタ非採用削除!G$4,統合マスタ!$A277,0)="","",OFFSET(マスタ非採用削除!G$4,統合マスタ!$A277,0))</f>
        <v>70.599999999999994</v>
      </c>
      <c r="U277" s="53" t="str">
        <f ca="1">IF(OFFSET(マスタ非採用削除!H$4,統合マスタ!$A277,0)="","",OFFSET(マスタ非採用削除!H$4,統合マスタ!$A277,0))</f>
        <v>ｽﾋﾟｰﾙｺｳM</v>
      </c>
      <c r="V277" s="27">
        <f ca="1">IF(OFFSET(マスタ非採用削除!I$4,統合マスタ!$A277,0)="","",OFFSET(マスタ非採用削除!I$4,統合マスタ!$A277,0))</f>
        <v>19</v>
      </c>
      <c r="W277" s="27" t="str">
        <f ca="1">IF(OFFSET(マスタ非採用削除!J$4,統合マスタ!$A277,0)="","",OFFSET(マスタ非採用削除!J$4,統合マスタ!$A277,0))</f>
        <v>貼付剤</v>
      </c>
      <c r="X277" s="27">
        <f ca="1">IF(OFFSET(マスタ非採用削除!K$4,統合マスタ!$A277,0)="","",OFFSET(マスタ非採用削除!K$4,統合マスタ!$A277,0))</f>
        <v>0</v>
      </c>
      <c r="Y277" s="53" t="str">
        <f ca="1">IF(OFFSET(マスタ非採用削除!L$4,統合マスタ!$A277,0)="","",OFFSET(マスタ非採用削除!L$4,統合マスタ!$A277,0))</f>
        <v/>
      </c>
      <c r="Z277" s="27">
        <f ca="1">IF(OFFSET(マスタ非採用削除!M$4,統合マスタ!$A277,0)="","",OFFSET(マスタ非採用削除!M$4,統合マスタ!$A277,0))</f>
        <v>3</v>
      </c>
      <c r="AA277" s="27" t="str">
        <f t="shared" si="12"/>
        <v/>
      </c>
      <c r="AB277" s="27" t="str">
        <f ca="1">IF(A277="非採用特別","非採用特別",IF(R277=2,"臨時",
IF(COUNTIF(分類!$H$8:$H$15, 統合マスタ!V277)&gt;0, 分類!$G$7,
IF(COUNTIF(分類!$K$8:$K$15, 統合マスタ!V277)&gt;0, 分類!$J$7,
IF(COUNTIF(分類!$N$8:$N$15, 統合マスタ!V277)&gt;0, 分類!$M$7,
IF(COUNTIF(分類!$Q$8:$Q$15, 統合マスタ!V277)&gt;0, 分類!$P$7,
"無し"))))))</f>
        <v>外用</v>
      </c>
      <c r="AC277" s="27">
        <f t="shared" ca="1" si="13"/>
        <v>273</v>
      </c>
      <c r="AD277" s="27" cm="1">
        <f t="array" aca="1" ref="AD277" ca="1">IF(A277="非採用","非採用",OFFSET(
   INDIRECT("'" &amp; AB277 &amp; "'!A4"),
   MATCH(B277, INDIRECT("'" &amp; AB277 &amp; "'!C5:C1000"), 0),
   MATCH("合計", INDIRECT("'" &amp; AB277 &amp; "'!4:4"), 0) - 1
))</f>
        <v>0</v>
      </c>
    </row>
    <row r="278" spans="1:30">
      <c r="A278" s="40" t="str">
        <f>元データ!P275</f>
        <v>非採用</v>
      </c>
      <c r="B278" s="27">
        <f t="shared" si="14"/>
        <v>274</v>
      </c>
      <c r="C278" s="27" t="str">
        <f>DBCS(元データ!A275)</f>
        <v>スピリーバ２．５μｇレスピマット６０吸入</v>
      </c>
      <c r="D278" s="53" t="str">
        <f>元データ!B275</f>
        <v/>
      </c>
      <c r="E278" s="27" t="str">
        <f>DBCS(元データ!C275)</f>
        <v/>
      </c>
      <c r="F278" s="27" t="str">
        <f>DBCS(元データ!D275)</f>
        <v>１セット</v>
      </c>
      <c r="G278" s="27" t="str">
        <f>元データ!E275</f>
        <v>NBI</v>
      </c>
      <c r="H278" s="27">
        <f>元データ!F275</f>
        <v>3100.9</v>
      </c>
      <c r="I278" s="27">
        <f>元データ!G275</f>
        <v>3100.9</v>
      </c>
      <c r="J278" s="27">
        <f>元データ!H275</f>
        <v>1</v>
      </c>
      <c r="K278" s="27" t="str">
        <f>元データ!I275</f>
        <v>個</v>
      </c>
      <c r="L278" s="27">
        <f>元データ!J275</f>
        <v>2755</v>
      </c>
      <c r="M278" s="27">
        <f>元データ!K275</f>
        <v>2755</v>
      </c>
      <c r="N278" s="53" t="e">
        <f ca="1">IF(OFFSET(マスタ非採用削除!A$4,統合マスタ!$A278,0)="","",OFFSET(マスタ非採用削除!A$4,統合マスタ!$A278,0))</f>
        <v>#VALUE!</v>
      </c>
      <c r="O278" s="53" t="e">
        <f ca="1">IF(OFFSET(マスタ非採用削除!B$4,統合マスタ!$A278,0)="","",OFFSET(マスタ非採用削除!B$4,統合マスタ!$A278,0))</f>
        <v>#VALUE!</v>
      </c>
      <c r="P278" s="27" t="e">
        <f ca="1">IF(OFFSET(マスタ非採用削除!C$4,統合マスタ!$A278,0)="","",OFFSET(マスタ非採用削除!C$4,統合マスタ!$A278,0))</f>
        <v>#VALUE!</v>
      </c>
      <c r="Q278" s="53" t="e">
        <f ca="1">IF(OFFSET(マスタ非採用削除!D$4,統合マスタ!$A278,0)="","",OFFSET(マスタ非採用削除!D$4,統合マスタ!$A278,0))</f>
        <v>#VALUE!</v>
      </c>
      <c r="R278" s="27">
        <f ca="1">IF(OR(A278="非採用",A278="処置薬",A278="非採用特別"),0,IF(OFFSET(マスタ非採用削除!E$4,統合マスタ!$A278,0)="","",OFFSET(マスタ非採用削除!E$4,統合マスタ!$A278,0)))</f>
        <v>0</v>
      </c>
      <c r="S278" s="53" t="e">
        <f ca="1">IF(OFFSET(マスタ非採用削除!F$4,統合マスタ!$A278,0)="","",OFFSET(マスタ非採用削除!F$4,統合マスタ!$A278,0))</f>
        <v>#VALUE!</v>
      </c>
      <c r="T278" s="27" t="e">
        <f ca="1">IF(OFFSET(マスタ非採用削除!G$4,統合マスタ!$A278,0)="","",OFFSET(マスタ非採用削除!G$4,統合マスタ!$A278,0))</f>
        <v>#VALUE!</v>
      </c>
      <c r="U278" s="53" t="e">
        <f ca="1">IF(OFFSET(マスタ非採用削除!H$4,統合マスタ!$A278,0)="","",OFFSET(マスタ非採用削除!H$4,統合マスタ!$A278,0))</f>
        <v>#VALUE!</v>
      </c>
      <c r="V278" s="27" t="e">
        <f ca="1">IF(OFFSET(マスタ非採用削除!I$4,統合マスタ!$A278,0)="","",OFFSET(マスタ非採用削除!I$4,統合マスタ!$A278,0))</f>
        <v>#VALUE!</v>
      </c>
      <c r="W278" s="27" t="e">
        <f ca="1">IF(OFFSET(マスタ非採用削除!J$4,統合マスタ!$A278,0)="","",OFFSET(マスタ非採用削除!J$4,統合マスタ!$A278,0))</f>
        <v>#VALUE!</v>
      </c>
      <c r="X278" s="27" t="e">
        <f ca="1">IF(OFFSET(マスタ非採用削除!K$4,統合マスタ!$A278,0)="","",OFFSET(マスタ非採用削除!K$4,統合マスタ!$A278,0))</f>
        <v>#VALUE!</v>
      </c>
      <c r="Y278" s="53" t="e">
        <f ca="1">IF(OFFSET(マスタ非採用削除!L$4,統合マスタ!$A278,0)="","",OFFSET(マスタ非採用削除!L$4,統合マスタ!$A278,0))</f>
        <v>#VALUE!</v>
      </c>
      <c r="Z278" s="27" t="e">
        <f ca="1">IF(OFFSET(マスタ非採用削除!M$4,統合マスタ!$A278,0)="","",OFFSET(マスタ非採用削除!M$4,統合マスタ!$A278,0))</f>
        <v>#VALUE!</v>
      </c>
      <c r="AA278" s="27" t="str">
        <f t="shared" si="12"/>
        <v>非採用</v>
      </c>
      <c r="AB278" s="27" t="str">
        <f ca="1">IF(A278="非採用特別","非採用特別",IF(R278=2,"臨時",
IF(COUNTIF(分類!$H$8:$H$15, 統合マスタ!V278)&gt;0, 分類!$G$7,
IF(COUNTIF(分類!$K$8:$K$15, 統合マスタ!V278)&gt;0, 分類!$J$7,
IF(COUNTIF(分類!$N$8:$N$15, 統合マスタ!V278)&gt;0, 分類!$M$7,
IF(COUNTIF(分類!$Q$8:$Q$15, 統合マスタ!V278)&gt;0, 分類!$P$7,
"無し"))))))</f>
        <v>無し</v>
      </c>
      <c r="AC278" s="27" t="e">
        <f t="shared" ca="1" si="13"/>
        <v>#VALUE!</v>
      </c>
      <c r="AD278" s="27" t="str" cm="1">
        <f t="array" aca="1" ref="AD278" ca="1">IF(A278="非採用","非採用",OFFSET(
   INDIRECT("'" &amp; AB278 &amp; "'!A4"),
   MATCH(B278, INDIRECT("'" &amp; AB278 &amp; "'!C5:C1000"), 0),
   MATCH("合計", INDIRECT("'" &amp; AB278 &amp; "'!4:4"), 0) - 1
))</f>
        <v>非採用</v>
      </c>
    </row>
    <row r="279" spans="1:30">
      <c r="A279" s="40">
        <f>元データ!P276</f>
        <v>214</v>
      </c>
      <c r="B279" s="27">
        <f t="shared" si="14"/>
        <v>275</v>
      </c>
      <c r="C279" s="27" t="str">
        <f>DBCS(元データ!A276)</f>
        <v>スピロペント錠１０μｇ</v>
      </c>
      <c r="D279" s="53" t="str">
        <f>元データ!B276</f>
        <v>アルフレッサ</v>
      </c>
      <c r="E279" s="27" t="str">
        <f>DBCS(元データ!C276)</f>
        <v>ＰＴＰ</v>
      </c>
      <c r="F279" s="27" t="str">
        <f>DBCS(元データ!D276)</f>
        <v>１００Ｔ</v>
      </c>
      <c r="G279" s="27" t="str">
        <f>元データ!E276</f>
        <v>帝人ファーマ</v>
      </c>
      <c r="H279" s="27">
        <f>元データ!F276</f>
        <v>7.3</v>
      </c>
      <c r="I279" s="27">
        <f>元データ!G276</f>
        <v>730</v>
      </c>
      <c r="J279" s="27">
        <f>元データ!H276</f>
        <v>100</v>
      </c>
      <c r="K279" s="27" t="str">
        <f>元データ!I276</f>
        <v>錠</v>
      </c>
      <c r="L279" s="27">
        <f>元データ!J276</f>
        <v>644</v>
      </c>
      <c r="M279" s="27">
        <f>元データ!K276</f>
        <v>6.44</v>
      </c>
      <c r="N279" s="53" t="str">
        <f ca="1">IF(OFFSET(マスタ非採用削除!A$4,統合マスタ!$A279,0)="","",OFFSET(マスタ非採用削除!A$4,統合マスタ!$A279,0))</f>
        <v>ｽﾋﾛ002</v>
      </c>
      <c r="O279" s="53" t="str">
        <f ca="1">IF(OFFSET(マスタ非採用削除!B$4,統合マスタ!$A279,0)="","",OFFSET(マスタ非採用削除!B$4,統合マスタ!$A279,0))</f>
        <v>ｽﾋﾛ002</v>
      </c>
      <c r="P279" s="27" t="str">
        <f ca="1">IF(OFFSET(マスタ非採用削除!C$4,統合マスタ!$A279,0)="","",OFFSET(マスタ非採用削除!C$4,統合マスタ!$A279,0))</f>
        <v>スピロペント錠１０μｇ</v>
      </c>
      <c r="Q279" s="53" t="str">
        <f ca="1">IF(OFFSET(マスタ非採用削除!D$4,統合マスタ!$A279,0)="","",OFFSET(マスタ非採用削除!D$4,統合マスタ!$A279,0))</f>
        <v>ｽﾋﾟﾛﾍﾟ</v>
      </c>
      <c r="R279" s="27">
        <f ca="1">IF(OR(A279="非採用",A279="処置薬",A279="非採用特別"),0,IF(OFFSET(マスタ非採用削除!E$4,統合マスタ!$A279,0)="","",OFFSET(マスタ非採用削除!E$4,統合マスタ!$A279,0)))</f>
        <v>1</v>
      </c>
      <c r="S279" s="53" t="str">
        <f ca="1">IF(OFFSET(マスタ非採用削除!F$4,統合マスタ!$A279,0)="","",OFFSET(マスタ非採用削除!F$4,統合マスタ!$A279,0))</f>
        <v/>
      </c>
      <c r="T279" s="27">
        <f ca="1">IF(OFFSET(マスタ非採用削除!G$4,統合マスタ!$A279,0)="","",OFFSET(マスタ非採用削除!G$4,統合マスタ!$A279,0))</f>
        <v>7.3</v>
      </c>
      <c r="U279" s="53" t="str">
        <f ca="1">IF(OFFSET(マスタ非採用削除!H$4,統合マスタ!$A279,0)="","",OFFSET(マスタ非採用削除!H$4,統合マスタ!$A279,0))</f>
        <v>ｽﾋﾟﾛﾍﾟﾝﾄｼﾞｮｳ10μg</v>
      </c>
      <c r="V279" s="27">
        <f ca="1">IF(OFFSET(マスタ非採用削除!I$4,統合マスタ!$A279,0)="","",OFFSET(マスタ非採用削除!I$4,統合マスタ!$A279,0))</f>
        <v>1</v>
      </c>
      <c r="W279" s="27" t="str">
        <f ca="1">IF(OFFSET(マスタ非採用削除!J$4,統合マスタ!$A279,0)="","",OFFSET(マスタ非採用削除!J$4,統合マスタ!$A279,0))</f>
        <v>錠剤</v>
      </c>
      <c r="X279" s="27">
        <f ca="1">IF(OFFSET(マスタ非採用削除!K$4,統合マスタ!$A279,0)="","",OFFSET(マスタ非採用削除!K$4,統合マスタ!$A279,0))</f>
        <v>0</v>
      </c>
      <c r="Y279" s="53" t="str">
        <f ca="1">IF(OFFSET(マスタ非採用削除!L$4,統合マスタ!$A279,0)="","",OFFSET(マスタ非採用削除!L$4,統合マスタ!$A279,0))</f>
        <v/>
      </c>
      <c r="Z279" s="27">
        <f ca="1">IF(OFFSET(マスタ非採用削除!M$4,統合マスタ!$A279,0)="","",OFFSET(マスタ非採用削除!M$4,統合マスタ!$A279,0))</f>
        <v>5</v>
      </c>
      <c r="AA279" s="27" t="str">
        <f t="shared" si="12"/>
        <v/>
      </c>
      <c r="AB279" s="27" t="str">
        <f ca="1">IF(A279="非採用特別","非採用特別",IF(R279=2,"臨時",
IF(COUNTIF(分類!$H$8:$H$15, 統合マスタ!V279)&gt;0, 分類!$G$7,
IF(COUNTIF(分類!$K$8:$K$15, 統合マスタ!V279)&gt;0, 分類!$J$7,
IF(COUNTIF(分類!$N$8:$N$15, 統合マスタ!V279)&gt;0, 分類!$M$7,
IF(COUNTIF(分類!$Q$8:$Q$15, 統合マスタ!V279)&gt;0, 分類!$P$7,
"無し"))))))</f>
        <v>錠剤</v>
      </c>
      <c r="AC279" s="27">
        <f t="shared" ca="1" si="13"/>
        <v>275</v>
      </c>
      <c r="AD279" s="27" cm="1">
        <f t="array" aca="1" ref="AD279" ca="1">IF(A279="非採用","非採用",OFFSET(
   INDIRECT("'" &amp; AB279 &amp; "'!A4"),
   MATCH(B279, INDIRECT("'" &amp; AB279 &amp; "'!C5:C1000"), 0),
   MATCH("合計", INDIRECT("'" &amp; AB279 &amp; "'!4:4"), 0) - 1
))</f>
        <v>0</v>
      </c>
    </row>
    <row r="280" spans="1:30">
      <c r="A280" s="40">
        <f>元データ!P277</f>
        <v>215</v>
      </c>
      <c r="B280" s="27">
        <f t="shared" si="14"/>
        <v>276</v>
      </c>
      <c r="C280" s="27" t="str">
        <f>DBCS(元データ!A277)</f>
        <v>スミスリンローション５％</v>
      </c>
      <c r="D280" s="53" t="str">
        <f>元データ!B277</f>
        <v>メディセオ</v>
      </c>
      <c r="E280" s="27" t="str">
        <f>DBCS(元データ!C277)</f>
        <v/>
      </c>
      <c r="F280" s="27" t="str">
        <f>DBCS(元データ!D277)</f>
        <v>３０ｇｘ２</v>
      </c>
      <c r="G280" s="27" t="str">
        <f>元データ!E277</f>
        <v>クラシエ</v>
      </c>
      <c r="H280" s="27">
        <f>元データ!F277</f>
        <v>70.599999999999994</v>
      </c>
      <c r="I280" s="27">
        <f>元データ!G277</f>
        <v>4236</v>
      </c>
      <c r="J280" s="27">
        <f>元データ!H277</f>
        <v>60.000000000000007</v>
      </c>
      <c r="K280" s="27" t="str">
        <f>元データ!I277</f>
        <v>ｇ</v>
      </c>
      <c r="L280" s="27">
        <f>元データ!J277</f>
        <v>3850</v>
      </c>
      <c r="M280" s="27">
        <f>元データ!K277</f>
        <v>64.166666666666657</v>
      </c>
      <c r="N280" s="53" t="str">
        <f ca="1">IF(OFFSET(マスタ非採用削除!A$4,統合マスタ!$A280,0)="","",OFFSET(マスタ非採用削除!A$4,統合マスタ!$A280,0))</f>
        <v>ｽﾐｽ001</v>
      </c>
      <c r="O280" s="53" t="str">
        <f ca="1">IF(OFFSET(マスタ非採用削除!B$4,統合マスタ!$A280,0)="","",OFFSET(マスタ非採用削除!B$4,統合マスタ!$A280,0))</f>
        <v>ｽﾐｽ001</v>
      </c>
      <c r="P280" s="27" t="str">
        <f ca="1">IF(OFFSET(マスタ非採用削除!C$4,統合マスタ!$A280,0)="","",OFFSET(マスタ非採用削除!C$4,統合マスタ!$A280,0))</f>
        <v>スミスリンローション５％</v>
      </c>
      <c r="Q280" s="53" t="str">
        <f ca="1">IF(OFFSET(マスタ非採用削除!D$4,統合マスタ!$A280,0)="","",OFFSET(マスタ非採用削除!D$4,統合マスタ!$A280,0))</f>
        <v/>
      </c>
      <c r="R280" s="27">
        <f ca="1">IF(OR(A280="非採用",A280="処置薬",A280="非採用特別"),0,IF(OFFSET(マスタ非採用削除!E$4,統合マスタ!$A280,0)="","",OFFSET(マスタ非採用削除!E$4,統合マスタ!$A280,0)))</f>
        <v>2</v>
      </c>
      <c r="S280" s="53" t="str">
        <f ca="1">IF(OFFSET(マスタ非採用削除!F$4,統合マスタ!$A280,0)="","",OFFSET(マスタ非採用削除!F$4,統合マスタ!$A280,0))</f>
        <v/>
      </c>
      <c r="T280" s="27">
        <f ca="1">IF(OFFSET(マスタ非採用削除!G$4,統合マスタ!$A280,0)="","",OFFSET(マスタ非採用削除!G$4,統合マスタ!$A280,0))</f>
        <v>72.5</v>
      </c>
      <c r="U280" s="53" t="str">
        <f ca="1">IF(OFFSET(マスタ非採用削除!H$4,統合マスタ!$A280,0)="","",OFFSET(マスタ非採用削除!H$4,統合マスタ!$A280,0))</f>
        <v>ｽﾐｽﾘﾝﾛ-ｼﾖﾝ5%</v>
      </c>
      <c r="V280" s="27">
        <f ca="1">IF(OFFSET(マスタ非採用削除!I$4,統合マスタ!$A280,0)="","",OFFSET(マスタ非採用削除!I$4,統合マスタ!$A280,0))</f>
        <v>17</v>
      </c>
      <c r="W280" s="27" t="str">
        <f ca="1">IF(OFFSET(マスタ非採用削除!J$4,統合マスタ!$A280,0)="","",OFFSET(マスタ非採用削除!J$4,統合マスタ!$A280,0))</f>
        <v>外用液剤</v>
      </c>
      <c r="X280" s="27">
        <f ca="1">IF(OFFSET(マスタ非採用削除!K$4,統合マスタ!$A280,0)="","",OFFSET(マスタ非採用削除!K$4,統合マスタ!$A280,0))</f>
        <v>0</v>
      </c>
      <c r="Y280" s="53" t="str">
        <f ca="1">IF(OFFSET(マスタ非採用削除!L$4,統合マスタ!$A280,0)="","",OFFSET(マスタ非採用削除!L$4,統合マスタ!$A280,0))</f>
        <v/>
      </c>
      <c r="Z280" s="27">
        <f ca="1">IF(OFFSET(マスタ非採用削除!M$4,統合マスタ!$A280,0)="","",OFFSET(マスタ非採用削除!M$4,統合マスタ!$A280,0))</f>
        <v>3</v>
      </c>
      <c r="AA280" s="27" t="str">
        <f t="shared" si="12"/>
        <v/>
      </c>
      <c r="AB280" s="27" t="str">
        <f ca="1">IF(A280="非採用特別","非採用特別",IF(R280=2,"臨時",
IF(COUNTIF(分類!$H$8:$H$15, 統合マスタ!V280)&gt;0, 分類!$G$7,
IF(COUNTIF(分類!$K$8:$K$15, 統合マスタ!V280)&gt;0, 分類!$J$7,
IF(COUNTIF(分類!$N$8:$N$15, 統合マスタ!V280)&gt;0, 分類!$M$7,
IF(COUNTIF(分類!$Q$8:$Q$15, 統合マスタ!V280)&gt;0, 分類!$P$7,
"無し"))))))</f>
        <v>臨時</v>
      </c>
      <c r="AC280" s="27">
        <f t="shared" ca="1" si="13"/>
        <v>276</v>
      </c>
      <c r="AD280" s="27" cm="1">
        <f t="array" aca="1" ref="AD280" ca="1">IF(A280="非採用","非採用",OFFSET(
   INDIRECT("'" &amp; AB280 &amp; "'!A4"),
   MATCH(B280, INDIRECT("'" &amp; AB280 &amp; "'!C5:C1000"), 0),
   MATCH("合計", INDIRECT("'" &amp; AB280 &amp; "'!4:4"), 0) - 1
))</f>
        <v>0</v>
      </c>
    </row>
    <row r="281" spans="1:30">
      <c r="A281" s="40">
        <f>元データ!P278</f>
        <v>216</v>
      </c>
      <c r="B281" s="27">
        <f t="shared" si="14"/>
        <v>277</v>
      </c>
      <c r="C281" s="27" t="str">
        <f>DBCS(元データ!A278)</f>
        <v>スルバシリン静注用１．５ｇ</v>
      </c>
      <c r="D281" s="53" t="str">
        <f>元データ!B278</f>
        <v>KSK</v>
      </c>
      <c r="E281" s="27" t="str">
        <f>DBCS(元データ!C278)</f>
        <v/>
      </c>
      <c r="F281" s="27" t="str">
        <f>DBCS(元データ!D278)</f>
        <v>１０瓶</v>
      </c>
      <c r="G281" s="27" t="str">
        <f>元データ!E278</f>
        <v>meijiseika</v>
      </c>
      <c r="H281" s="27">
        <f>元データ!F278</f>
        <v>597</v>
      </c>
      <c r="I281" s="27">
        <f>元データ!G278</f>
        <v>5970</v>
      </c>
      <c r="J281" s="27">
        <f>元データ!H278</f>
        <v>10</v>
      </c>
      <c r="K281" s="27" t="str">
        <f>元データ!I278</f>
        <v>V</v>
      </c>
      <c r="L281" s="27">
        <f>元データ!J278</f>
        <v>5383</v>
      </c>
      <c r="M281" s="27">
        <f>元データ!K278</f>
        <v>538.29999999999995</v>
      </c>
      <c r="N281" s="53" t="str">
        <f ca="1">IF(OFFSET(マスタ非採用削除!A$4,統合マスタ!$A281,0)="","",OFFSET(マスタ非採用削除!A$4,統合マスタ!$A281,0))</f>
        <v>ｽﾙﾊ001</v>
      </c>
      <c r="O281" s="53" t="str">
        <f ca="1">IF(OFFSET(マスタ非採用削除!B$4,統合マスタ!$A281,0)="","",OFFSET(マスタ非採用削除!B$4,統合マスタ!$A281,0))</f>
        <v>ｽﾙﾊ001</v>
      </c>
      <c r="P281" s="27" t="str">
        <f ca="1">IF(OFFSET(マスタ非採用削除!C$4,統合マスタ!$A281,0)="","",OFFSET(マスタ非採用削除!C$4,統合マスタ!$A281,0))</f>
        <v>スルバシリン静注用１．５ｇ</v>
      </c>
      <c r="Q281" s="53" t="str">
        <f ca="1">IF(OFFSET(マスタ非採用削除!D$4,統合マスタ!$A281,0)="","",OFFSET(マスタ非採用削除!D$4,統合マスタ!$A281,0))</f>
        <v>ｽﾙﾊﾞ</v>
      </c>
      <c r="R281" s="27">
        <f ca="1">IF(OR(A281="非採用",A281="処置薬",A281="非採用特別"),0,IF(OFFSET(マスタ非採用削除!E$4,統合マスタ!$A281,0)="","",OFFSET(マスタ非採用削除!E$4,統合マスタ!$A281,0)))</f>
        <v>1</v>
      </c>
      <c r="S281" s="53" t="str">
        <f ca="1">IF(OFFSET(マスタ非採用削除!F$4,統合マスタ!$A281,0)="","",OFFSET(マスタ非採用削除!F$4,統合マスタ!$A281,0))</f>
        <v/>
      </c>
      <c r="T281" s="27">
        <f ca="1">IF(OFFSET(マスタ非採用削除!G$4,統合マスタ!$A281,0)="","",OFFSET(マスタ非採用削除!G$4,統合マスタ!$A281,0))</f>
        <v>597</v>
      </c>
      <c r="U281" s="53" t="str">
        <f ca="1">IF(OFFSET(マスタ非採用削除!H$4,統合マスタ!$A281,0)="","",OFFSET(マスタ非採用削除!H$4,統合マスタ!$A281,0))</f>
        <v>ｽﾙﾊﾞｼﾘﾝｼﾞｮｳﾁｭｳﾖｳ1.5g</v>
      </c>
      <c r="V281" s="27">
        <f ca="1">IF(OFFSET(マスタ非採用削除!I$4,統合マスタ!$A281,0)="","",OFFSET(マスタ非採用削除!I$4,統合マスタ!$A281,0))</f>
        <v>25</v>
      </c>
      <c r="W281" s="27" t="str">
        <f ca="1">IF(OFFSET(マスタ非採用削除!J$4,統合マスタ!$A281,0)="","",OFFSET(マスタ非採用削除!J$4,統合マスタ!$A281,0))</f>
        <v>注射剤</v>
      </c>
      <c r="X281" s="27">
        <f ca="1">IF(OFFSET(マスタ非採用削除!K$4,統合マスタ!$A281,0)="","",OFFSET(マスタ非採用削除!K$4,統合マスタ!$A281,0))</f>
        <v>0</v>
      </c>
      <c r="Y281" s="53" t="str">
        <f ca="1">IF(OFFSET(マスタ非採用削除!L$4,統合マスタ!$A281,0)="","",OFFSET(マスタ非採用削除!L$4,統合マスタ!$A281,0))</f>
        <v/>
      </c>
      <c r="Z281" s="27">
        <f ca="1">IF(OFFSET(マスタ非採用削除!M$4,統合マスタ!$A281,0)="","",OFFSET(マスタ非採用削除!M$4,統合マスタ!$A281,0))</f>
        <v>8</v>
      </c>
      <c r="AA281" s="27" t="str">
        <f t="shared" si="12"/>
        <v/>
      </c>
      <c r="AB281" s="27" t="str">
        <f ca="1">IF(A281="非採用特別","非採用特別",IF(R281=2,"臨時",
IF(COUNTIF(分類!$H$8:$H$15, 統合マスタ!V281)&gt;0, 分類!$G$7,
IF(COUNTIF(分類!$K$8:$K$15, 統合マスタ!V281)&gt;0, 分類!$J$7,
IF(COUNTIF(分類!$N$8:$N$15, 統合マスタ!V281)&gt;0, 分類!$M$7,
IF(COUNTIF(分類!$Q$8:$Q$15, 統合マスタ!V281)&gt;0, 分類!$P$7,
"無し"))))))</f>
        <v>注射</v>
      </c>
      <c r="AC281" s="27">
        <f t="shared" ca="1" si="13"/>
        <v>277</v>
      </c>
      <c r="AD281" s="27" cm="1">
        <f t="array" aca="1" ref="AD281" ca="1">IF(A281="非採用","非採用",OFFSET(
   INDIRECT("'" &amp; AB281 &amp; "'!A4"),
   MATCH(B281, INDIRECT("'" &amp; AB281 &amp; "'!C5:C1000"), 0),
   MATCH("合計", INDIRECT("'" &amp; AB281 &amp; "'!4:4"), 0) - 1
))</f>
        <v>0</v>
      </c>
    </row>
    <row r="282" spans="1:30">
      <c r="A282" s="40">
        <f>元データ!P279</f>
        <v>217</v>
      </c>
      <c r="B282" s="27">
        <f t="shared" si="14"/>
        <v>278</v>
      </c>
      <c r="C282" s="27" t="str">
        <f>DBCS(元データ!A279)</f>
        <v>スルピリド錠１００ｍｇ「アメル」</v>
      </c>
      <c r="D282" s="53" t="str">
        <f>元データ!B279</f>
        <v>メディセオ</v>
      </c>
      <c r="E282" s="27" t="str">
        <f>DBCS(元データ!C279)</f>
        <v>ＰＴＰ</v>
      </c>
      <c r="F282" s="27" t="str">
        <f>DBCS(元データ!D279)</f>
        <v>１００Ｔ</v>
      </c>
      <c r="G282" s="27" t="str">
        <f>元データ!E279</f>
        <v>共和薬品</v>
      </c>
      <c r="H282" s="27">
        <f>元データ!F279</f>
        <v>6.6</v>
      </c>
      <c r="I282" s="27">
        <f>元データ!G279</f>
        <v>660</v>
      </c>
      <c r="J282" s="27">
        <f>元データ!H279</f>
        <v>100</v>
      </c>
      <c r="K282" s="27" t="str">
        <f>元データ!I279</f>
        <v>錠</v>
      </c>
      <c r="L282" s="27">
        <f>元データ!J279</f>
        <v>561</v>
      </c>
      <c r="M282" s="27">
        <f>元データ!K279</f>
        <v>5.61</v>
      </c>
      <c r="N282" s="53" t="str">
        <f ca="1">IF(OFFSET(マスタ非採用削除!A$4,統合マスタ!$A282,0)="","",OFFSET(マスタ非採用削除!A$4,統合マスタ!$A282,0))</f>
        <v>ｽﾙﾋ001</v>
      </c>
      <c r="O282" s="53" t="str">
        <f ca="1">IF(OFFSET(マスタ非採用削除!B$4,統合マスタ!$A282,0)="","",OFFSET(マスタ非採用削除!B$4,統合マスタ!$A282,0))</f>
        <v>ｽﾙﾋ001</v>
      </c>
      <c r="P282" s="27" t="str">
        <f ca="1">IF(OFFSET(マスタ非採用削除!C$4,統合マスタ!$A282,0)="","",OFFSET(マスタ非採用削除!C$4,統合マスタ!$A282,0))</f>
        <v>スルピリド錠１００ｍｇ「アメル」</v>
      </c>
      <c r="Q282" s="53" t="str">
        <f ca="1">IF(OFFSET(マスタ非採用削除!D$4,統合マスタ!$A282,0)="","",OFFSET(マスタ非採用削除!D$4,統合マスタ!$A282,0))</f>
        <v>ｽﾙﾋﾟﾘ1</v>
      </c>
      <c r="R282" s="27">
        <f ca="1">IF(OR(A282="非採用",A282="処置薬",A282="非採用特別"),0,IF(OFFSET(マスタ非採用削除!E$4,統合マスタ!$A282,0)="","",OFFSET(マスタ非採用削除!E$4,統合マスタ!$A282,0)))</f>
        <v>1</v>
      </c>
      <c r="S282" s="53" t="str">
        <f ca="1">IF(OFFSET(マスタ非採用削除!F$4,統合マスタ!$A282,0)="","",OFFSET(マスタ非採用削除!F$4,統合マスタ!$A282,0))</f>
        <v/>
      </c>
      <c r="T282" s="27">
        <f ca="1">IF(OFFSET(マスタ非採用削除!G$4,統合マスタ!$A282,0)="","",OFFSET(マスタ非採用削除!G$4,統合マスタ!$A282,0))</f>
        <v>6.6</v>
      </c>
      <c r="U282" s="53" t="str">
        <f ca="1">IF(OFFSET(マスタ非採用削除!H$4,統合マスタ!$A282,0)="","",OFFSET(マスタ非採用削除!H$4,統合マスタ!$A282,0))</f>
        <v>ｽﾙﾋﾟﾘﾄﾞｼﾞｮｳ100mg｢ｱﾒﾙ｣</v>
      </c>
      <c r="V282" s="27">
        <f ca="1">IF(OFFSET(マスタ非採用削除!I$4,統合マスタ!$A282,0)="","",OFFSET(マスタ非採用削除!I$4,統合マスタ!$A282,0))</f>
        <v>1</v>
      </c>
      <c r="W282" s="27" t="str">
        <f ca="1">IF(OFFSET(マスタ非採用削除!J$4,統合マスタ!$A282,0)="","",OFFSET(マスタ非採用削除!J$4,統合マスタ!$A282,0))</f>
        <v>錠剤</v>
      </c>
      <c r="X282" s="27">
        <f ca="1">IF(OFFSET(マスタ非採用削除!K$4,統合マスタ!$A282,0)="","",OFFSET(マスタ非採用削除!K$4,統合マスタ!$A282,0))</f>
        <v>2</v>
      </c>
      <c r="Y282" s="53" t="str">
        <f ca="1">IF(OFFSET(マスタ非採用削除!L$4,統合マスタ!$A282,0)="","",OFFSET(マスタ非採用削除!L$4,統合マスタ!$A282,0))</f>
        <v/>
      </c>
      <c r="Z282" s="27">
        <f ca="1">IF(OFFSET(マスタ非採用削除!M$4,統合マスタ!$A282,0)="","",OFFSET(マスタ非採用削除!M$4,統合マスタ!$A282,0))</f>
        <v>26</v>
      </c>
      <c r="AA282" s="27" t="str">
        <f t="shared" si="12"/>
        <v/>
      </c>
      <c r="AB282" s="27" t="str">
        <f ca="1">IF(A282="非採用特別","非採用特別",IF(R282=2,"臨時",
IF(COUNTIF(分類!$H$8:$H$15, 統合マスタ!V282)&gt;0, 分類!$G$7,
IF(COUNTIF(分類!$K$8:$K$15, 統合マスタ!V282)&gt;0, 分類!$J$7,
IF(COUNTIF(分類!$N$8:$N$15, 統合マスタ!V282)&gt;0, 分類!$M$7,
IF(COUNTIF(分類!$Q$8:$Q$15, 統合マスタ!V282)&gt;0, 分類!$P$7,
"無し"))))))</f>
        <v>錠剤</v>
      </c>
      <c r="AC282" s="27">
        <f t="shared" ca="1" si="13"/>
        <v>200278</v>
      </c>
      <c r="AD282" s="27" cm="1">
        <f t="array" aca="1" ref="AD282" ca="1">IF(A282="非採用","非採用",OFFSET(
   INDIRECT("'" &amp; AB282 &amp; "'!A4"),
   MATCH(B282, INDIRECT("'" &amp; AB282 &amp; "'!C5:C1000"), 0),
   MATCH("合計", INDIRECT("'" &amp; AB282 &amp; "'!4:4"), 0) - 1
))</f>
        <v>0</v>
      </c>
    </row>
    <row r="283" spans="1:30">
      <c r="A283" s="40">
        <f>元データ!P280</f>
        <v>218</v>
      </c>
      <c r="B283" s="27">
        <f t="shared" si="14"/>
        <v>279</v>
      </c>
      <c r="C283" s="27" t="str">
        <f>DBCS(元データ!A280)</f>
        <v>スルピリド錠２００ｍｇ「アメル」</v>
      </c>
      <c r="D283" s="53" t="str">
        <f>元データ!B280</f>
        <v>メディセオ</v>
      </c>
      <c r="E283" s="27" t="str">
        <f>DBCS(元データ!C280)</f>
        <v>ＰＴＰ</v>
      </c>
      <c r="F283" s="27" t="str">
        <f>DBCS(元データ!D280)</f>
        <v>１００Ｔ</v>
      </c>
      <c r="G283" s="27" t="str">
        <f>元データ!E280</f>
        <v>共和薬品</v>
      </c>
      <c r="H283" s="27">
        <f>元データ!F280</f>
        <v>8.3000000000000007</v>
      </c>
      <c r="I283" s="27">
        <f>元データ!G280</f>
        <v>830</v>
      </c>
      <c r="J283" s="27">
        <f>元データ!H280</f>
        <v>99.999999999999986</v>
      </c>
      <c r="K283" s="27" t="str">
        <f>元データ!I280</f>
        <v>錠</v>
      </c>
      <c r="L283" s="27">
        <f>元データ!J280</f>
        <v>706</v>
      </c>
      <c r="M283" s="27">
        <f>元データ!K280</f>
        <v>7.0600000000000014</v>
      </c>
      <c r="N283" s="53" t="str">
        <f ca="1">IF(OFFSET(マスタ非採用削除!A$4,統合マスタ!$A283,0)="","",OFFSET(マスタ非採用削除!A$4,統合マスタ!$A283,0))</f>
        <v>ｽﾙﾋ002</v>
      </c>
      <c r="O283" s="53" t="str">
        <f ca="1">IF(OFFSET(マスタ非採用削除!B$4,統合マスタ!$A283,0)="","",OFFSET(マスタ非採用削除!B$4,統合マスタ!$A283,0))</f>
        <v>ｽﾙﾋ002</v>
      </c>
      <c r="P283" s="27" t="str">
        <f ca="1">IF(OFFSET(マスタ非採用削除!C$4,統合マスタ!$A283,0)="","",OFFSET(マスタ非採用削除!C$4,統合マスタ!$A283,0))</f>
        <v>スルピリド錠２００ｍｇ「アメル」</v>
      </c>
      <c r="Q283" s="53" t="str">
        <f ca="1">IF(OFFSET(マスタ非採用削除!D$4,統合マスタ!$A283,0)="","",OFFSET(マスタ非採用削除!D$4,統合マスタ!$A283,0))</f>
        <v>ｽﾙﾋﾟﾘ2</v>
      </c>
      <c r="R283" s="27">
        <f ca="1">IF(OR(A283="非採用",A283="処置薬",A283="非採用特別"),0,IF(OFFSET(マスタ非採用削除!E$4,統合マスタ!$A283,0)="","",OFFSET(マスタ非採用削除!E$4,統合マスタ!$A283,0)))</f>
        <v>1</v>
      </c>
      <c r="S283" s="53" t="str">
        <f ca="1">IF(OFFSET(マスタ非採用削除!F$4,統合マスタ!$A283,0)="","",OFFSET(マスタ非採用削除!F$4,統合マスタ!$A283,0))</f>
        <v/>
      </c>
      <c r="T283" s="27">
        <f ca="1">IF(OFFSET(マスタ非採用削除!G$4,統合マスタ!$A283,0)="","",OFFSET(マスタ非採用削除!G$4,統合マスタ!$A283,0))</f>
        <v>8.3000000000000007</v>
      </c>
      <c r="U283" s="53" t="str">
        <f ca="1">IF(OFFSET(マスタ非採用削除!H$4,統合マスタ!$A283,0)="","",OFFSET(マスタ非採用削除!H$4,統合マスタ!$A283,0))</f>
        <v>ｽﾙﾋﾟﾘﾄﾞｼﾞｮｳ200mg｢ｱﾒﾙ｣</v>
      </c>
      <c r="V283" s="27">
        <f ca="1">IF(OFFSET(マスタ非採用削除!I$4,統合マスタ!$A283,0)="","",OFFSET(マスタ非採用削除!I$4,統合マスタ!$A283,0))</f>
        <v>1</v>
      </c>
      <c r="W283" s="27" t="str">
        <f ca="1">IF(OFFSET(マスタ非採用削除!J$4,統合マスタ!$A283,0)="","",OFFSET(マスタ非採用削除!J$4,統合マスタ!$A283,0))</f>
        <v>錠剤</v>
      </c>
      <c r="X283" s="27">
        <f ca="1">IF(OFFSET(マスタ非採用削除!K$4,統合マスタ!$A283,0)="","",OFFSET(マスタ非採用削除!K$4,統合マスタ!$A283,0))</f>
        <v>2</v>
      </c>
      <c r="Y283" s="53" t="str">
        <f ca="1">IF(OFFSET(マスタ非採用削除!L$4,統合マスタ!$A283,0)="","",OFFSET(マスタ非採用削除!L$4,統合マスタ!$A283,0))</f>
        <v/>
      </c>
      <c r="Z283" s="27">
        <f ca="1">IF(OFFSET(マスタ非採用削除!M$4,統合マスタ!$A283,0)="","",OFFSET(マスタ非採用削除!M$4,統合マスタ!$A283,0))</f>
        <v>26</v>
      </c>
      <c r="AA283" s="27" t="str">
        <f t="shared" si="12"/>
        <v/>
      </c>
      <c r="AB283" s="27" t="str">
        <f ca="1">IF(A283="非採用特別","非採用特別",IF(R283=2,"臨時",
IF(COUNTIF(分類!$H$8:$H$15, 統合マスタ!V283)&gt;0, 分類!$G$7,
IF(COUNTIF(分類!$K$8:$K$15, 統合マスタ!V283)&gt;0, 分類!$J$7,
IF(COUNTIF(分類!$N$8:$N$15, 統合マスタ!V283)&gt;0, 分類!$M$7,
IF(COUNTIF(分類!$Q$8:$Q$15, 統合マスタ!V283)&gt;0, 分類!$P$7,
"無し"))))))</f>
        <v>錠剤</v>
      </c>
      <c r="AC283" s="27">
        <f t="shared" ca="1" si="13"/>
        <v>200279</v>
      </c>
      <c r="AD283" s="27" cm="1">
        <f t="array" aca="1" ref="AD283" ca="1">IF(A283="非採用","非採用",OFFSET(
   INDIRECT("'" &amp; AB283 &amp; "'!A4"),
   MATCH(B283, INDIRECT("'" &amp; AB283 &amp; "'!C5:C1000"), 0),
   MATCH("合計", INDIRECT("'" &amp; AB283 &amp; "'!4:4"), 0) - 1
))</f>
        <v>0</v>
      </c>
    </row>
    <row r="284" spans="1:30">
      <c r="A284" s="40">
        <f>元データ!P281</f>
        <v>219</v>
      </c>
      <c r="B284" s="27">
        <f t="shared" si="14"/>
        <v>280</v>
      </c>
      <c r="C284" s="27" t="str">
        <f>DBCS(元データ!A281)</f>
        <v>スルピリド錠５０ｍｇ「アメル」</v>
      </c>
      <c r="D284" s="53" t="str">
        <f>元データ!B281</f>
        <v>メディセオ</v>
      </c>
      <c r="E284" s="27" t="str">
        <f>DBCS(元データ!C281)</f>
        <v>ＰＴＰ</v>
      </c>
      <c r="F284" s="27" t="str">
        <f>DBCS(元データ!D281)</f>
        <v>１００Ｔ</v>
      </c>
      <c r="G284" s="27" t="str">
        <f>元データ!E281</f>
        <v>共和薬品</v>
      </c>
      <c r="H284" s="27">
        <f>元データ!F281</f>
        <v>6.6</v>
      </c>
      <c r="I284" s="27">
        <f>元データ!G281</f>
        <v>660</v>
      </c>
      <c r="J284" s="27">
        <f>元データ!H281</f>
        <v>100</v>
      </c>
      <c r="K284" s="27" t="str">
        <f>元データ!I281</f>
        <v>錠</v>
      </c>
      <c r="L284" s="27">
        <f>元データ!J281</f>
        <v>561</v>
      </c>
      <c r="M284" s="27">
        <f>元データ!K281</f>
        <v>5.61</v>
      </c>
      <c r="N284" s="53" t="str">
        <f ca="1">IF(OFFSET(マスタ非採用削除!A$4,統合マスタ!$A284,0)="","",OFFSET(マスタ非採用削除!A$4,統合マスタ!$A284,0))</f>
        <v>ｽﾙﾋ003</v>
      </c>
      <c r="O284" s="53" t="str">
        <f ca="1">IF(OFFSET(マスタ非採用削除!B$4,統合マスタ!$A284,0)="","",OFFSET(マスタ非採用削除!B$4,統合マスタ!$A284,0))</f>
        <v>ｽﾙﾋ003</v>
      </c>
      <c r="P284" s="27" t="str">
        <f ca="1">IF(OFFSET(マスタ非採用削除!C$4,統合マスタ!$A284,0)="","",OFFSET(マスタ非採用削除!C$4,統合マスタ!$A284,0))</f>
        <v>スルピリド錠５０ｍｇ「アメル」</v>
      </c>
      <c r="Q284" s="53" t="str">
        <f ca="1">IF(OFFSET(マスタ非採用削除!D$4,統合マスタ!$A284,0)="","",OFFSET(マスタ非採用削除!D$4,統合マスタ!$A284,0))</f>
        <v>ｽﾙﾋﾟ</v>
      </c>
      <c r="R284" s="27">
        <f ca="1">IF(OR(A284="非採用",A284="処置薬",A284="非採用特別"),0,IF(OFFSET(マスタ非採用削除!E$4,統合マスタ!$A284,0)="","",OFFSET(マスタ非採用削除!E$4,統合マスタ!$A284,0)))</f>
        <v>1</v>
      </c>
      <c r="S284" s="53" t="str">
        <f ca="1">IF(OFFSET(マスタ非採用削除!F$4,統合マスタ!$A284,0)="","",OFFSET(マスタ非採用削除!F$4,統合マスタ!$A284,0))</f>
        <v/>
      </c>
      <c r="T284" s="27">
        <f ca="1">IF(OFFSET(マスタ非採用削除!G$4,統合マスタ!$A284,0)="","",OFFSET(マスタ非採用削除!G$4,統合マスタ!$A284,0))</f>
        <v>6.6</v>
      </c>
      <c r="U284" s="53" t="str">
        <f ca="1">IF(OFFSET(マスタ非採用削除!H$4,統合マスタ!$A284,0)="","",OFFSET(マスタ非採用削除!H$4,統合マスタ!$A284,0))</f>
        <v>ｽﾙﾋﾟﾘﾄﾞｼﾞｮｳ50mg｢ｱﾒﾙ｣</v>
      </c>
      <c r="V284" s="27">
        <f ca="1">IF(OFFSET(マスタ非採用削除!I$4,統合マスタ!$A284,0)="","",OFFSET(マスタ非採用削除!I$4,統合マスタ!$A284,0))</f>
        <v>1</v>
      </c>
      <c r="W284" s="27" t="str">
        <f ca="1">IF(OFFSET(マスタ非採用削除!J$4,統合マスタ!$A284,0)="","",OFFSET(マスタ非採用削除!J$4,統合マスタ!$A284,0))</f>
        <v>錠剤</v>
      </c>
      <c r="X284" s="27">
        <f ca="1">IF(OFFSET(マスタ非採用削除!K$4,統合マスタ!$A284,0)="","",OFFSET(マスタ非採用削除!K$4,統合マスタ!$A284,0))</f>
        <v>0</v>
      </c>
      <c r="Y284" s="53" t="str">
        <f ca="1">IF(OFFSET(マスタ非採用削除!L$4,統合マスタ!$A284,0)="","",OFFSET(マスタ非採用削除!L$4,統合マスタ!$A284,0))</f>
        <v/>
      </c>
      <c r="Z284" s="27">
        <f ca="1">IF(OFFSET(マスタ非採用削除!M$4,統合マスタ!$A284,0)="","",OFFSET(マスタ非採用削除!M$4,統合マスタ!$A284,0))</f>
        <v>25</v>
      </c>
      <c r="AA284" s="27" t="str">
        <f t="shared" si="12"/>
        <v/>
      </c>
      <c r="AB284" s="27" t="str">
        <f ca="1">IF(A284="非採用特別","非採用特別",IF(R284=2,"臨時",
IF(COUNTIF(分類!$H$8:$H$15, 統合マスタ!V284)&gt;0, 分類!$G$7,
IF(COUNTIF(分類!$K$8:$K$15, 統合マスタ!V284)&gt;0, 分類!$J$7,
IF(COUNTIF(分類!$N$8:$N$15, 統合マスタ!V284)&gt;0, 分類!$M$7,
IF(COUNTIF(分類!$Q$8:$Q$15, 統合マスタ!V284)&gt;0, 分類!$P$7,
"無し"))))))</f>
        <v>錠剤</v>
      </c>
      <c r="AC284" s="27">
        <f t="shared" ca="1" si="13"/>
        <v>280</v>
      </c>
      <c r="AD284" s="27" cm="1">
        <f t="array" aca="1" ref="AD284" ca="1">IF(A284="非採用","非採用",OFFSET(
   INDIRECT("'" &amp; AB284 &amp; "'!A4"),
   MATCH(B284, INDIRECT("'" &amp; AB284 &amp; "'!C5:C1000"), 0),
   MATCH("合計", INDIRECT("'" &amp; AB284 &amp; "'!4:4"), 0) - 1
))</f>
        <v>0</v>
      </c>
    </row>
    <row r="285" spans="1:30">
      <c r="A285" s="40">
        <f>元データ!P282</f>
        <v>219</v>
      </c>
      <c r="B285" s="27">
        <f t="shared" si="14"/>
        <v>281</v>
      </c>
      <c r="C285" s="27" t="str">
        <f>DBCS(元データ!A282)</f>
        <v>スルピリド錠５０ｍｇ「アメル」</v>
      </c>
      <c r="D285" s="53" t="str">
        <f>元データ!B282</f>
        <v>メディセオ</v>
      </c>
      <c r="E285" s="27" t="str">
        <f>DBCS(元データ!C282)</f>
        <v>バラ</v>
      </c>
      <c r="F285" s="27" t="str">
        <f>DBCS(元データ!D282)</f>
        <v>１０００Ｔ</v>
      </c>
      <c r="G285" s="27" t="str">
        <f>元データ!E282</f>
        <v>共和薬品</v>
      </c>
      <c r="H285" s="27">
        <f>元データ!F282</f>
        <v>6.6</v>
      </c>
      <c r="I285" s="27">
        <f>元データ!G282</f>
        <v>6600</v>
      </c>
      <c r="J285" s="27">
        <f>元データ!H282</f>
        <v>1000</v>
      </c>
      <c r="K285" s="27" t="str">
        <f>元データ!I282</f>
        <v>錠</v>
      </c>
      <c r="L285" s="27">
        <f>元データ!J282</f>
        <v>5610</v>
      </c>
      <c r="M285" s="27">
        <f>元データ!K282</f>
        <v>5.61</v>
      </c>
      <c r="N285" s="53" t="str">
        <f ca="1">IF(OFFSET(マスタ非採用削除!A$4,統合マスタ!$A285,0)="","",OFFSET(マスタ非採用削除!A$4,統合マスタ!$A285,0))</f>
        <v>ｽﾙﾋ003</v>
      </c>
      <c r="O285" s="53" t="str">
        <f ca="1">IF(OFFSET(マスタ非採用削除!B$4,統合マスタ!$A285,0)="","",OFFSET(マスタ非採用削除!B$4,統合マスタ!$A285,0))</f>
        <v>ｽﾙﾋ003</v>
      </c>
      <c r="P285" s="27" t="str">
        <f ca="1">IF(OFFSET(マスタ非採用削除!C$4,統合マスタ!$A285,0)="","",OFFSET(マスタ非採用削除!C$4,統合マスタ!$A285,0))</f>
        <v>スルピリド錠５０ｍｇ「アメル」</v>
      </c>
      <c r="Q285" s="53" t="str">
        <f ca="1">IF(OFFSET(マスタ非採用削除!D$4,統合マスタ!$A285,0)="","",OFFSET(マスタ非採用削除!D$4,統合マスタ!$A285,0))</f>
        <v>ｽﾙﾋﾟ</v>
      </c>
      <c r="R285" s="27">
        <f ca="1">IF(OR(A285="非採用",A285="処置薬",A285="非採用特別"),0,IF(OFFSET(マスタ非採用削除!E$4,統合マスタ!$A285,0)="","",OFFSET(マスタ非採用削除!E$4,統合マスタ!$A285,0)))</f>
        <v>1</v>
      </c>
      <c r="S285" s="53" t="str">
        <f ca="1">IF(OFFSET(マスタ非採用削除!F$4,統合マスタ!$A285,0)="","",OFFSET(マスタ非採用削除!F$4,統合マスタ!$A285,0))</f>
        <v/>
      </c>
      <c r="T285" s="27">
        <f ca="1">IF(OFFSET(マスタ非採用削除!G$4,統合マスタ!$A285,0)="","",OFFSET(マスタ非採用削除!G$4,統合マスタ!$A285,0))</f>
        <v>6.6</v>
      </c>
      <c r="U285" s="53" t="str">
        <f ca="1">IF(OFFSET(マスタ非採用削除!H$4,統合マスタ!$A285,0)="","",OFFSET(マスタ非採用削除!H$4,統合マスタ!$A285,0))</f>
        <v>ｽﾙﾋﾟﾘﾄﾞｼﾞｮｳ50mg｢ｱﾒﾙ｣</v>
      </c>
      <c r="V285" s="27">
        <f ca="1">IF(OFFSET(マスタ非採用削除!I$4,統合マスタ!$A285,0)="","",OFFSET(マスタ非採用削除!I$4,統合マスタ!$A285,0))</f>
        <v>1</v>
      </c>
      <c r="W285" s="27" t="str">
        <f ca="1">IF(OFFSET(マスタ非採用削除!J$4,統合マスタ!$A285,0)="","",OFFSET(マスタ非採用削除!J$4,統合マスタ!$A285,0))</f>
        <v>錠剤</v>
      </c>
      <c r="X285" s="27">
        <f ca="1">IF(OFFSET(マスタ非採用削除!K$4,統合マスタ!$A285,0)="","",OFFSET(マスタ非採用削除!K$4,統合マスタ!$A285,0))</f>
        <v>0</v>
      </c>
      <c r="Y285" s="53" t="str">
        <f ca="1">IF(OFFSET(マスタ非採用削除!L$4,統合マスタ!$A285,0)="","",OFFSET(マスタ非採用削除!L$4,統合マスタ!$A285,0))</f>
        <v/>
      </c>
      <c r="Z285" s="27">
        <f ca="1">IF(OFFSET(マスタ非採用削除!M$4,統合マスタ!$A285,0)="","",OFFSET(マスタ非採用削除!M$4,統合マスタ!$A285,0))</f>
        <v>25</v>
      </c>
      <c r="AA285" s="27" t="str">
        <f t="shared" si="12"/>
        <v/>
      </c>
      <c r="AB285" s="27" t="str">
        <f ca="1">IF(A285="非採用特別","非採用特別",IF(R285=2,"臨時",
IF(COUNTIF(分類!$H$8:$H$15, 統合マスタ!V285)&gt;0, 分類!$G$7,
IF(COUNTIF(分類!$K$8:$K$15, 統合マスタ!V285)&gt;0, 分類!$J$7,
IF(COUNTIF(分類!$N$8:$N$15, 統合マスタ!V285)&gt;0, 分類!$M$7,
IF(COUNTIF(分類!$Q$8:$Q$15, 統合マスタ!V285)&gt;0, 分類!$P$7,
"無し"))))))</f>
        <v>錠剤</v>
      </c>
      <c r="AC285" s="27">
        <f t="shared" ca="1" si="13"/>
        <v>281</v>
      </c>
      <c r="AD285" s="27" cm="1">
        <f t="array" aca="1" ref="AD285" ca="1">IF(A285="非採用","非採用",OFFSET(
   INDIRECT("'" &amp; AB285 &amp; "'!A4"),
   MATCH(B285, INDIRECT("'" &amp; AB285 &amp; "'!C5:C1000"), 0),
   MATCH("合計", INDIRECT("'" &amp; AB285 &amp; "'!4:4"), 0) - 1
))</f>
        <v>0</v>
      </c>
    </row>
    <row r="286" spans="1:30">
      <c r="A286" s="40" t="str">
        <f>元データ!P283</f>
        <v>処置薬</v>
      </c>
      <c r="B286" s="27">
        <f t="shared" si="14"/>
        <v>282</v>
      </c>
      <c r="C286" s="27" t="str">
        <f>DBCS(元データ!A283)</f>
        <v>スワブスティック　（ヘキシジン）</v>
      </c>
      <c r="D286" s="53" t="str">
        <f>元データ!B283</f>
        <v>スズケン</v>
      </c>
      <c r="E286" s="27" t="str">
        <f>DBCS(元データ!C283)</f>
        <v/>
      </c>
      <c r="F286" s="27" t="str">
        <f>DBCS(元データ!D283)</f>
        <v>Ｍサイズ　６０入</v>
      </c>
      <c r="G286" s="27" t="str">
        <f>元データ!E283</f>
        <v>ケンツメディコ</v>
      </c>
      <c r="H286" s="27">
        <f>元データ!F283</f>
        <v>0</v>
      </c>
      <c r="I286" s="27">
        <f>元データ!G283</f>
        <v>0</v>
      </c>
      <c r="J286" s="27" t="e">
        <f>元データ!H283</f>
        <v>#DIV/0!</v>
      </c>
      <c r="K286" s="27" t="str">
        <f>元データ!I283</f>
        <v/>
      </c>
      <c r="L286" s="27">
        <f>元データ!J283</f>
        <v>2930</v>
      </c>
      <c r="M286" s="27" t="e">
        <f>元データ!K283</f>
        <v>#DIV/0!</v>
      </c>
      <c r="N286" s="53" t="e">
        <f ca="1">IF(OFFSET(マスタ非採用削除!A$4,統合マスタ!$A286,0)="","",OFFSET(マスタ非採用削除!A$4,統合マスタ!$A286,0))</f>
        <v>#VALUE!</v>
      </c>
      <c r="O286" s="53" t="e">
        <f ca="1">IF(OFFSET(マスタ非採用削除!B$4,統合マスタ!$A286,0)="","",OFFSET(マスタ非採用削除!B$4,統合マスタ!$A286,0))</f>
        <v>#VALUE!</v>
      </c>
      <c r="P286" s="27" t="e">
        <f ca="1">IF(OFFSET(マスタ非採用削除!C$4,統合マスタ!$A286,0)="","",OFFSET(マスタ非採用削除!C$4,統合マスタ!$A286,0))</f>
        <v>#VALUE!</v>
      </c>
      <c r="Q286" s="53" t="e">
        <f ca="1">IF(OFFSET(マスタ非採用削除!D$4,統合マスタ!$A286,0)="","",OFFSET(マスタ非採用削除!D$4,統合マスタ!$A286,0))</f>
        <v>#VALUE!</v>
      </c>
      <c r="R286" s="27">
        <f ca="1">IF(OR(A286="非採用",A286="処置薬",A286="非採用特別"),0,IF(OFFSET(マスタ非採用削除!E$4,統合マスタ!$A286,0)="","",OFFSET(マスタ非採用削除!E$4,統合マスタ!$A286,0)))</f>
        <v>0</v>
      </c>
      <c r="S286" s="53" t="e">
        <f ca="1">IF(OFFSET(マスタ非採用削除!F$4,統合マスタ!$A286,0)="","",OFFSET(マスタ非採用削除!F$4,統合マスタ!$A286,0))</f>
        <v>#VALUE!</v>
      </c>
      <c r="T286" s="27" t="e">
        <f ca="1">IF(OFFSET(マスタ非採用削除!G$4,統合マスタ!$A286,0)="","",OFFSET(マスタ非採用削除!G$4,統合マスタ!$A286,0))</f>
        <v>#VALUE!</v>
      </c>
      <c r="U286" s="53" t="e">
        <f ca="1">IF(OFFSET(マスタ非採用削除!H$4,統合マスタ!$A286,0)="","",OFFSET(マスタ非採用削除!H$4,統合マスタ!$A286,0))</f>
        <v>#VALUE!</v>
      </c>
      <c r="V286" s="27" t="e">
        <f ca="1">IF(OFFSET(マスタ非採用削除!I$4,統合マスタ!$A286,0)="","",OFFSET(マスタ非採用削除!I$4,統合マスタ!$A286,0))</f>
        <v>#VALUE!</v>
      </c>
      <c r="W286" s="27" t="e">
        <f ca="1">IF(OFFSET(マスタ非採用削除!J$4,統合マスタ!$A286,0)="","",OFFSET(マスタ非採用削除!J$4,統合マスタ!$A286,0))</f>
        <v>#VALUE!</v>
      </c>
      <c r="X286" s="27" t="e">
        <f ca="1">IF(OFFSET(マスタ非採用削除!K$4,統合マスタ!$A286,0)="","",OFFSET(マスタ非採用削除!K$4,統合マスタ!$A286,0))</f>
        <v>#VALUE!</v>
      </c>
      <c r="Y286" s="53" t="e">
        <f ca="1">IF(OFFSET(マスタ非採用削除!L$4,統合マスタ!$A286,0)="","",OFFSET(マスタ非採用削除!L$4,統合マスタ!$A286,0))</f>
        <v>#VALUE!</v>
      </c>
      <c r="Z286" s="27" t="e">
        <f ca="1">IF(OFFSET(マスタ非採用削除!M$4,統合マスタ!$A286,0)="","",OFFSET(マスタ非採用削除!M$4,統合マスタ!$A286,0))</f>
        <v>#VALUE!</v>
      </c>
      <c r="AA286" s="27" t="str">
        <f t="shared" si="12"/>
        <v>処置薬</v>
      </c>
      <c r="AB286" s="27" t="str">
        <f ca="1">IF(A286="非採用特別","非採用特別",IF(R286=2,"臨時",
IF(COUNTIF(分類!$H$8:$H$15, 統合マスタ!V286)&gt;0, 分類!$G$7,
IF(COUNTIF(分類!$K$8:$K$15, 統合マスタ!V286)&gt;0, 分類!$J$7,
IF(COUNTIF(分類!$N$8:$N$15, 統合マスタ!V286)&gt;0, 分類!$M$7,
IF(COUNTIF(分類!$Q$8:$Q$15, 統合マスタ!V286)&gt;0, 分類!$P$7,
"無し"))))))</f>
        <v>無し</v>
      </c>
      <c r="AC286" s="27" t="e">
        <f t="shared" ca="1" si="13"/>
        <v>#VALUE!</v>
      </c>
      <c r="AD286" s="27" t="e" cm="1">
        <f t="array" aca="1" ref="AD286" ca="1">IF(A286="非採用","非採用",OFFSET(
   INDIRECT("'" &amp; AB286 &amp; "'!A4"),
   MATCH(B286, INDIRECT("'" &amp; AB286 &amp; "'!C5:C1000"), 0),
   MATCH("合計", INDIRECT("'" &amp; AB286 &amp; "'!4:4"), 0) - 1
))</f>
        <v>#REF!</v>
      </c>
    </row>
    <row r="287" spans="1:30">
      <c r="A287" s="40" t="str">
        <f>元データ!P284</f>
        <v>処置薬</v>
      </c>
      <c r="B287" s="27">
        <f t="shared" si="14"/>
        <v>283</v>
      </c>
      <c r="C287" s="27" t="str">
        <f>DBCS(元データ!A284)</f>
        <v>スワブスティック（ポビドンヨード）　　　Ｍサイズ</v>
      </c>
      <c r="D287" s="53" t="str">
        <f>元データ!B284</f>
        <v>スズケン</v>
      </c>
      <c r="E287" s="27" t="str">
        <f>DBCS(元データ!C284)</f>
        <v/>
      </c>
      <c r="F287" s="27" t="str">
        <f>DBCS(元データ!D284)</f>
        <v>６０包</v>
      </c>
      <c r="G287" s="27" t="str">
        <f>元データ!E284</f>
        <v>スズケン</v>
      </c>
      <c r="H287" s="27">
        <f>元データ!F284</f>
        <v>0</v>
      </c>
      <c r="I287" s="27">
        <f>元データ!G284</f>
        <v>0</v>
      </c>
      <c r="J287" s="27" t="e">
        <f>元データ!H284</f>
        <v>#DIV/0!</v>
      </c>
      <c r="K287" s="27" t="str">
        <f>元データ!I284</f>
        <v>包</v>
      </c>
      <c r="L287" s="27">
        <f>元データ!J284</f>
        <v>2930</v>
      </c>
      <c r="M287" s="27" t="e">
        <f>元データ!K284</f>
        <v>#DIV/0!</v>
      </c>
      <c r="N287" s="53" t="e">
        <f ca="1">IF(OFFSET(マスタ非採用削除!A$4,統合マスタ!$A287,0)="","",OFFSET(マスタ非採用削除!A$4,統合マスタ!$A287,0))</f>
        <v>#VALUE!</v>
      </c>
      <c r="O287" s="53" t="e">
        <f ca="1">IF(OFFSET(マスタ非採用削除!B$4,統合マスタ!$A287,0)="","",OFFSET(マスタ非採用削除!B$4,統合マスタ!$A287,0))</f>
        <v>#VALUE!</v>
      </c>
      <c r="P287" s="27" t="e">
        <f ca="1">IF(OFFSET(マスタ非採用削除!C$4,統合マスタ!$A287,0)="","",OFFSET(マスタ非採用削除!C$4,統合マスタ!$A287,0))</f>
        <v>#VALUE!</v>
      </c>
      <c r="Q287" s="53" t="e">
        <f ca="1">IF(OFFSET(マスタ非採用削除!D$4,統合マスタ!$A287,0)="","",OFFSET(マスタ非採用削除!D$4,統合マスタ!$A287,0))</f>
        <v>#VALUE!</v>
      </c>
      <c r="R287" s="27">
        <f ca="1">IF(OR(A287="非採用",A287="処置薬",A287="非採用特別"),0,IF(OFFSET(マスタ非採用削除!E$4,統合マスタ!$A287,0)="","",OFFSET(マスタ非採用削除!E$4,統合マスタ!$A287,0)))</f>
        <v>0</v>
      </c>
      <c r="S287" s="53" t="e">
        <f ca="1">IF(OFFSET(マスタ非採用削除!F$4,統合マスタ!$A287,0)="","",OFFSET(マスタ非採用削除!F$4,統合マスタ!$A287,0))</f>
        <v>#VALUE!</v>
      </c>
      <c r="T287" s="27" t="e">
        <f ca="1">IF(OFFSET(マスタ非採用削除!G$4,統合マスタ!$A287,0)="","",OFFSET(マスタ非採用削除!G$4,統合マスタ!$A287,0))</f>
        <v>#VALUE!</v>
      </c>
      <c r="U287" s="53" t="e">
        <f ca="1">IF(OFFSET(マスタ非採用削除!H$4,統合マスタ!$A287,0)="","",OFFSET(マスタ非採用削除!H$4,統合マスタ!$A287,0))</f>
        <v>#VALUE!</v>
      </c>
      <c r="V287" s="27" t="e">
        <f ca="1">IF(OFFSET(マスタ非採用削除!I$4,統合マスタ!$A287,0)="","",OFFSET(マスタ非採用削除!I$4,統合マスタ!$A287,0))</f>
        <v>#VALUE!</v>
      </c>
      <c r="W287" s="27" t="e">
        <f ca="1">IF(OFFSET(マスタ非採用削除!J$4,統合マスタ!$A287,0)="","",OFFSET(マスタ非採用削除!J$4,統合マスタ!$A287,0))</f>
        <v>#VALUE!</v>
      </c>
      <c r="X287" s="27" t="e">
        <f ca="1">IF(OFFSET(マスタ非採用削除!K$4,統合マスタ!$A287,0)="","",OFFSET(マスタ非採用削除!K$4,統合マスタ!$A287,0))</f>
        <v>#VALUE!</v>
      </c>
      <c r="Y287" s="53" t="e">
        <f ca="1">IF(OFFSET(マスタ非採用削除!L$4,統合マスタ!$A287,0)="","",OFFSET(マスタ非採用削除!L$4,統合マスタ!$A287,0))</f>
        <v>#VALUE!</v>
      </c>
      <c r="Z287" s="27" t="e">
        <f ca="1">IF(OFFSET(マスタ非採用削除!M$4,統合マスタ!$A287,0)="","",OFFSET(マスタ非採用削除!M$4,統合マスタ!$A287,0))</f>
        <v>#VALUE!</v>
      </c>
      <c r="AA287" s="27" t="str">
        <f t="shared" si="12"/>
        <v>処置薬</v>
      </c>
      <c r="AB287" s="27" t="str">
        <f ca="1">IF(A287="非採用特別","非採用特別",IF(R287=2,"臨時",
IF(COUNTIF(分類!$H$8:$H$15, 統合マスタ!V287)&gt;0, 分類!$G$7,
IF(COUNTIF(分類!$K$8:$K$15, 統合マスタ!V287)&gt;0, 分類!$J$7,
IF(COUNTIF(分類!$N$8:$N$15, 統合マスタ!V287)&gt;0, 分類!$M$7,
IF(COUNTIF(分類!$Q$8:$Q$15, 統合マスタ!V287)&gt;0, 分類!$P$7,
"無し"))))))</f>
        <v>無し</v>
      </c>
      <c r="AC287" s="27" t="e">
        <f t="shared" ca="1" si="13"/>
        <v>#VALUE!</v>
      </c>
      <c r="AD287" s="27" t="e" cm="1">
        <f t="array" aca="1" ref="AD287" ca="1">IF(A287="非採用","非採用",OFFSET(
   INDIRECT("'" &amp; AB287 &amp; "'!A4"),
   MATCH(B287, INDIRECT("'" &amp; AB287 &amp; "'!C5:C1000"), 0),
   MATCH("合計", INDIRECT("'" &amp; AB287 &amp; "'!4:4"), 0) - 1
))</f>
        <v>#REF!</v>
      </c>
    </row>
    <row r="288" spans="1:30">
      <c r="A288" s="40">
        <f>元データ!P285</f>
        <v>226</v>
      </c>
      <c r="B288" s="27">
        <f t="shared" si="14"/>
        <v>284</v>
      </c>
      <c r="C288" s="27" t="str">
        <f>DBCS(元データ!A285)</f>
        <v>セディール錠１０ｍｇ　　　　　　　　　　</v>
      </c>
      <c r="D288" s="53" t="str">
        <f>元データ!B285</f>
        <v>メディセオ</v>
      </c>
      <c r="E288" s="27" t="str">
        <f>DBCS(元データ!C285)</f>
        <v>ＰＴＰ</v>
      </c>
      <c r="F288" s="27" t="str">
        <f>DBCS(元データ!D285)</f>
        <v>１００Ｔ</v>
      </c>
      <c r="G288" s="27" t="str">
        <f>元データ!E285</f>
        <v>住友ファーマ</v>
      </c>
      <c r="H288" s="27">
        <f>元データ!F285</f>
        <v>15.5</v>
      </c>
      <c r="I288" s="27">
        <f>元データ!G285</f>
        <v>1550</v>
      </c>
      <c r="J288" s="27">
        <f>元データ!H285</f>
        <v>100</v>
      </c>
      <c r="K288" s="27" t="str">
        <f>元データ!I285</f>
        <v>錠</v>
      </c>
      <c r="L288" s="27">
        <f>元データ!J285</f>
        <v>1345</v>
      </c>
      <c r="M288" s="27">
        <f>元データ!K285</f>
        <v>13.45</v>
      </c>
      <c r="N288" s="53" t="str">
        <f ca="1">IF(OFFSET(マスタ非採用削除!A$4,統合マスタ!$A288,0)="","",OFFSET(マスタ非採用削除!A$4,統合マスタ!$A288,0))</f>
        <v>ｾﾃｲ001</v>
      </c>
      <c r="O288" s="53" t="str">
        <f ca="1">IF(OFFSET(マスタ非採用削除!B$4,統合マスタ!$A288,0)="","",OFFSET(マスタ非採用削除!B$4,統合マスタ!$A288,0))</f>
        <v>ｾﾃｲ001</v>
      </c>
      <c r="P288" s="27" t="str">
        <f ca="1">IF(OFFSET(マスタ非採用削除!C$4,統合マスタ!$A288,0)="","",OFFSET(マスタ非採用削除!C$4,統合マスタ!$A288,0))</f>
        <v>セディール錠１０ｍｇ</v>
      </c>
      <c r="Q288" s="53" t="str">
        <f ca="1">IF(OFFSET(マスタ非採用削除!D$4,統合マスタ!$A288,0)="","",OFFSET(マスタ非採用削除!D$4,統合マスタ!$A288,0))</f>
        <v>ｾﾃﾞｨ</v>
      </c>
      <c r="R288" s="27">
        <f ca="1">IF(OR(A288="非採用",A288="処置薬",A288="非採用特別"),0,IF(OFFSET(マスタ非採用削除!E$4,統合マスタ!$A288,0)="","",OFFSET(マスタ非採用削除!E$4,統合マスタ!$A288,0)))</f>
        <v>1</v>
      </c>
      <c r="S288" s="53" t="str">
        <f ca="1">IF(OFFSET(マスタ非採用削除!F$4,統合マスタ!$A288,0)="","",OFFSET(マスタ非採用削除!F$4,統合マスタ!$A288,0))</f>
        <v/>
      </c>
      <c r="T288" s="27">
        <f ca="1">IF(OFFSET(マスタ非採用削除!G$4,統合マスタ!$A288,0)="","",OFFSET(マスタ非採用削除!G$4,統合マスタ!$A288,0))</f>
        <v>15.5</v>
      </c>
      <c r="U288" s="53" t="str">
        <f ca="1">IF(OFFSET(マスタ非採用削除!H$4,統合マスタ!$A288,0)="","",OFFSET(マスタ非採用削除!H$4,統合マスタ!$A288,0))</f>
        <v>ｾﾃﾞｨｰﾙｼﾞｮｳ10mg</v>
      </c>
      <c r="V288" s="27">
        <f ca="1">IF(OFFSET(マスタ非採用削除!I$4,統合マスタ!$A288,0)="","",OFFSET(マスタ非採用削除!I$4,統合マスタ!$A288,0))</f>
        <v>1</v>
      </c>
      <c r="W288" s="27" t="str">
        <f ca="1">IF(OFFSET(マスタ非採用削除!J$4,統合マスタ!$A288,0)="","",OFFSET(マスタ非採用削除!J$4,統合マスタ!$A288,0))</f>
        <v>錠剤</v>
      </c>
      <c r="X288" s="27">
        <f ca="1">IF(OFFSET(マスタ非採用削除!K$4,統合マスタ!$A288,0)="","",OFFSET(マスタ非採用削除!K$4,統合マスタ!$A288,0))</f>
        <v>2</v>
      </c>
      <c r="Y288" s="53" t="str">
        <f ca="1">IF(OFFSET(マスタ非採用削除!L$4,統合マスタ!$A288,0)="","",OFFSET(マスタ非採用削除!L$4,統合マスタ!$A288,0))</f>
        <v/>
      </c>
      <c r="Z288" s="27">
        <f ca="1">IF(OFFSET(マスタ非採用削除!M$4,統合マスタ!$A288,0)="","",OFFSET(マスタ非採用削除!M$4,統合マスタ!$A288,0))</f>
        <v>26</v>
      </c>
      <c r="AA288" s="27" t="str">
        <f t="shared" si="12"/>
        <v/>
      </c>
      <c r="AB288" s="27" t="str">
        <f ca="1">IF(A288="非採用特別","非採用特別",IF(R288=2,"臨時",
IF(COUNTIF(分類!$H$8:$H$15, 統合マスタ!V288)&gt;0, 分類!$G$7,
IF(COUNTIF(分類!$K$8:$K$15, 統合マスタ!V288)&gt;0, 分類!$J$7,
IF(COUNTIF(分類!$N$8:$N$15, 統合マスタ!V288)&gt;0, 分類!$M$7,
IF(COUNTIF(分類!$Q$8:$Q$15, 統合マスタ!V288)&gt;0, 分類!$P$7,
"無し"))))))</f>
        <v>錠剤</v>
      </c>
      <c r="AC288" s="27">
        <f t="shared" ca="1" si="13"/>
        <v>200284</v>
      </c>
      <c r="AD288" s="27" cm="1">
        <f t="array" aca="1" ref="AD288" ca="1">IF(A288="非採用","非採用",OFFSET(
   INDIRECT("'" &amp; AB288 &amp; "'!A4"),
   MATCH(B288, INDIRECT("'" &amp; AB288 &amp; "'!C5:C1000"), 0),
   MATCH("合計", INDIRECT("'" &amp; AB288 &amp; "'!4:4"), 0) - 1
))</f>
        <v>0</v>
      </c>
    </row>
    <row r="289" spans="1:30">
      <c r="A289" s="40">
        <f>元データ!P286</f>
        <v>226</v>
      </c>
      <c r="B289" s="27">
        <f t="shared" si="14"/>
        <v>285</v>
      </c>
      <c r="C289" s="27" t="str">
        <f>DBCS(元データ!A286)</f>
        <v>セディール錠１０ｍｇ　　　　　　　　　　</v>
      </c>
      <c r="D289" s="53" t="str">
        <f>元データ!B286</f>
        <v>メディセオ</v>
      </c>
      <c r="E289" s="27" t="str">
        <f>DBCS(元データ!C286)</f>
        <v>バラ</v>
      </c>
      <c r="F289" s="27" t="str">
        <f>DBCS(元データ!D286)</f>
        <v>５００Ｔ</v>
      </c>
      <c r="G289" s="27" t="str">
        <f>元データ!E286</f>
        <v>住友ファーマ</v>
      </c>
      <c r="H289" s="27">
        <f>元データ!F286</f>
        <v>15.5</v>
      </c>
      <c r="I289" s="27">
        <f>元データ!G286</f>
        <v>7750</v>
      </c>
      <c r="J289" s="27">
        <f>元データ!H286</f>
        <v>500</v>
      </c>
      <c r="K289" s="27" t="str">
        <f>元データ!I286</f>
        <v>錠</v>
      </c>
      <c r="L289" s="27">
        <f>元データ!J286</f>
        <v>6725</v>
      </c>
      <c r="M289" s="27">
        <f>元データ!K286</f>
        <v>13.45</v>
      </c>
      <c r="N289" s="53" t="str">
        <f ca="1">IF(OFFSET(マスタ非採用削除!A$4,統合マスタ!$A289,0)="","",OFFSET(マスタ非採用削除!A$4,統合マスタ!$A289,0))</f>
        <v>ｾﾃｲ001</v>
      </c>
      <c r="O289" s="53" t="str">
        <f ca="1">IF(OFFSET(マスタ非採用削除!B$4,統合マスタ!$A289,0)="","",OFFSET(マスタ非採用削除!B$4,統合マスタ!$A289,0))</f>
        <v>ｾﾃｲ001</v>
      </c>
      <c r="P289" s="27" t="str">
        <f ca="1">IF(OFFSET(マスタ非採用削除!C$4,統合マスタ!$A289,0)="","",OFFSET(マスタ非採用削除!C$4,統合マスタ!$A289,0))</f>
        <v>セディール錠１０ｍｇ</v>
      </c>
      <c r="Q289" s="53" t="str">
        <f ca="1">IF(OFFSET(マスタ非採用削除!D$4,統合マスタ!$A289,0)="","",OFFSET(マスタ非採用削除!D$4,統合マスタ!$A289,0))</f>
        <v>ｾﾃﾞｨ</v>
      </c>
      <c r="R289" s="27">
        <f ca="1">IF(OR(A289="非採用",A289="処置薬",A289="非採用特別"),0,IF(OFFSET(マスタ非採用削除!E$4,統合マスタ!$A289,0)="","",OFFSET(マスタ非採用削除!E$4,統合マスタ!$A289,0)))</f>
        <v>1</v>
      </c>
      <c r="S289" s="53" t="str">
        <f ca="1">IF(OFFSET(マスタ非採用削除!F$4,統合マスタ!$A289,0)="","",OFFSET(マスタ非採用削除!F$4,統合マスタ!$A289,0))</f>
        <v/>
      </c>
      <c r="T289" s="27">
        <f ca="1">IF(OFFSET(マスタ非採用削除!G$4,統合マスタ!$A289,0)="","",OFFSET(マスタ非採用削除!G$4,統合マスタ!$A289,0))</f>
        <v>15.5</v>
      </c>
      <c r="U289" s="53" t="str">
        <f ca="1">IF(OFFSET(マスタ非採用削除!H$4,統合マスタ!$A289,0)="","",OFFSET(マスタ非採用削除!H$4,統合マスタ!$A289,0))</f>
        <v>ｾﾃﾞｨｰﾙｼﾞｮｳ10mg</v>
      </c>
      <c r="V289" s="27">
        <f ca="1">IF(OFFSET(マスタ非採用削除!I$4,統合マスタ!$A289,0)="","",OFFSET(マスタ非採用削除!I$4,統合マスタ!$A289,0))</f>
        <v>1</v>
      </c>
      <c r="W289" s="27" t="str">
        <f ca="1">IF(OFFSET(マスタ非採用削除!J$4,統合マスタ!$A289,0)="","",OFFSET(マスタ非採用削除!J$4,統合マスタ!$A289,0))</f>
        <v>錠剤</v>
      </c>
      <c r="X289" s="27">
        <f ca="1">IF(OFFSET(マスタ非採用削除!K$4,統合マスタ!$A289,0)="","",OFFSET(マスタ非採用削除!K$4,統合マスタ!$A289,0))</f>
        <v>2</v>
      </c>
      <c r="Y289" s="53" t="str">
        <f ca="1">IF(OFFSET(マスタ非採用削除!L$4,統合マスタ!$A289,0)="","",OFFSET(マスタ非採用削除!L$4,統合マスタ!$A289,0))</f>
        <v/>
      </c>
      <c r="Z289" s="27">
        <f ca="1">IF(OFFSET(マスタ非採用削除!M$4,統合マスタ!$A289,0)="","",OFFSET(マスタ非採用削除!M$4,統合マスタ!$A289,0))</f>
        <v>26</v>
      </c>
      <c r="AA289" s="27" t="str">
        <f t="shared" si="12"/>
        <v/>
      </c>
      <c r="AB289" s="27" t="str">
        <f ca="1">IF(A289="非採用特別","非採用特別",IF(R289=2,"臨時",
IF(COUNTIF(分類!$H$8:$H$15, 統合マスタ!V289)&gt;0, 分類!$G$7,
IF(COUNTIF(分類!$K$8:$K$15, 統合マスタ!V289)&gt;0, 分類!$J$7,
IF(COUNTIF(分類!$N$8:$N$15, 統合マスタ!V289)&gt;0, 分類!$M$7,
IF(COUNTIF(分類!$Q$8:$Q$15, 統合マスタ!V289)&gt;0, 分類!$P$7,
"無し"))))))</f>
        <v>錠剤</v>
      </c>
      <c r="AC289" s="27">
        <f t="shared" ca="1" si="13"/>
        <v>200285</v>
      </c>
      <c r="AD289" s="27" cm="1">
        <f t="array" aca="1" ref="AD289" ca="1">IF(A289="非採用","非採用",OFFSET(
   INDIRECT("'" &amp; AB289 &amp; "'!A4"),
   MATCH(B289, INDIRECT("'" &amp; AB289 &amp; "'!C5:C1000"), 0),
   MATCH("合計", INDIRECT("'" &amp; AB289 &amp; "'!4:4"), 0) - 1
))</f>
        <v>0</v>
      </c>
    </row>
    <row r="290" spans="1:30">
      <c r="A290" s="40">
        <f>元データ!P287</f>
        <v>227</v>
      </c>
      <c r="B290" s="27">
        <f t="shared" si="14"/>
        <v>286</v>
      </c>
      <c r="C290" s="27" t="str">
        <f>DBCS(元データ!A287)</f>
        <v>セパゾン錠１</v>
      </c>
      <c r="D290" s="53" t="str">
        <f>元データ!B287</f>
        <v/>
      </c>
      <c r="E290" s="27" t="str">
        <f>DBCS(元データ!C287)</f>
        <v>ＰＴＰ</v>
      </c>
      <c r="F290" s="27" t="str">
        <f>DBCS(元データ!D287)</f>
        <v>１００Ｔ</v>
      </c>
      <c r="G290" s="27" t="str">
        <f>元データ!E287</f>
        <v>第一三共</v>
      </c>
      <c r="H290" s="27">
        <f>元データ!F287</f>
        <v>5.9</v>
      </c>
      <c r="I290" s="27">
        <f>元データ!G287</f>
        <v>590</v>
      </c>
      <c r="J290" s="27">
        <f>元データ!H287</f>
        <v>100</v>
      </c>
      <c r="K290" s="27" t="str">
        <f>元データ!I287</f>
        <v>錠</v>
      </c>
      <c r="L290" s="27">
        <f>元データ!J287</f>
        <v>536</v>
      </c>
      <c r="M290" s="27">
        <f>元データ!K287</f>
        <v>5.36</v>
      </c>
      <c r="N290" s="53" t="str">
        <f ca="1">IF(OFFSET(マスタ非採用削除!A$4,統合マスタ!$A290,0)="","",OFFSET(マスタ非採用削除!A$4,統合マスタ!$A290,0))</f>
        <v>ｾﾊｿ001</v>
      </c>
      <c r="O290" s="53" t="str">
        <f ca="1">IF(OFFSET(マスタ非採用削除!B$4,統合マスタ!$A290,0)="","",OFFSET(マスタ非採用削除!B$4,統合マスタ!$A290,0))</f>
        <v>ｾﾊｿ001</v>
      </c>
      <c r="P290" s="27" t="str">
        <f ca="1">IF(OFFSET(マスタ非採用削除!C$4,統合マスタ!$A290,0)="","",OFFSET(マスタ非採用削除!C$4,統合マスタ!$A290,0))</f>
        <v>セパゾン錠１</v>
      </c>
      <c r="Q290" s="53" t="str">
        <f ca="1">IF(OFFSET(マスタ非採用削除!D$4,統合マスタ!$A290,0)="","",OFFSET(マスタ非採用削除!D$4,統合マスタ!$A290,0))</f>
        <v>ｾﾊﾟｿﾞ1</v>
      </c>
      <c r="R290" s="27">
        <f ca="1">IF(OR(A290="非採用",A290="処置薬",A290="非採用特別"),0,IF(OFFSET(マスタ非採用削除!E$4,統合マスタ!$A290,0)="","",OFFSET(マスタ非採用削除!E$4,統合マスタ!$A290,0)))</f>
        <v>1</v>
      </c>
      <c r="S290" s="53" t="str">
        <f ca="1">IF(OFFSET(マスタ非採用削除!F$4,統合マスタ!$A290,0)="","",OFFSET(マスタ非採用削除!F$4,統合マスタ!$A290,0))</f>
        <v/>
      </c>
      <c r="T290" s="27">
        <f ca="1">IF(OFFSET(マスタ非採用削除!G$4,統合マスタ!$A290,0)="","",OFFSET(マスタ非採用削除!G$4,統合マスタ!$A290,0))</f>
        <v>5.9</v>
      </c>
      <c r="U290" s="53" t="str">
        <f ca="1">IF(OFFSET(マスタ非採用削除!H$4,統合マスタ!$A290,0)="","",OFFSET(マスタ非採用削除!H$4,統合マスタ!$A290,0))</f>
        <v>ｾﾊﾟｿﾞﾝｼﾞｮｳ1</v>
      </c>
      <c r="V290" s="27">
        <f ca="1">IF(OFFSET(マスタ非採用削除!I$4,統合マスタ!$A290,0)="","",OFFSET(マスタ非採用削除!I$4,統合マスタ!$A290,0))</f>
        <v>1</v>
      </c>
      <c r="W290" s="27" t="str">
        <f ca="1">IF(OFFSET(マスタ非採用削除!J$4,統合マスタ!$A290,0)="","",OFFSET(マスタ非採用削除!J$4,統合マスタ!$A290,0))</f>
        <v>錠剤</v>
      </c>
      <c r="X290" s="27">
        <f ca="1">IF(OFFSET(マスタ非採用削除!K$4,統合マスタ!$A290,0)="","",OFFSET(マスタ非採用削除!K$4,統合マスタ!$A290,0))</f>
        <v>0</v>
      </c>
      <c r="Y290" s="53" t="str">
        <f ca="1">IF(OFFSET(マスタ非採用削除!L$4,統合マスタ!$A290,0)="","",OFFSET(マスタ非採用削除!L$4,統合マスタ!$A290,0))</f>
        <v/>
      </c>
      <c r="Z290" s="27">
        <f ca="1">IF(OFFSET(マスタ非採用削除!M$4,統合マスタ!$A290,0)="","",OFFSET(マスタ非採用削除!M$4,統合マスタ!$A290,0))</f>
        <v>25</v>
      </c>
      <c r="AA290" s="27" t="str">
        <f t="shared" si="12"/>
        <v/>
      </c>
      <c r="AB290" s="27" t="str">
        <f ca="1">IF(A290="非採用特別","非採用特別",IF(R290=2,"臨時",
IF(COUNTIF(分類!$H$8:$H$15, 統合マスタ!V290)&gt;0, 分類!$G$7,
IF(COUNTIF(分類!$K$8:$K$15, 統合マスタ!V290)&gt;0, 分類!$J$7,
IF(COUNTIF(分類!$N$8:$N$15, 統合マスタ!V290)&gt;0, 分類!$M$7,
IF(COUNTIF(分類!$Q$8:$Q$15, 統合マスタ!V290)&gt;0, 分類!$P$7,
"無し"))))))</f>
        <v>錠剤</v>
      </c>
      <c r="AC290" s="27">
        <f t="shared" ca="1" si="13"/>
        <v>286</v>
      </c>
      <c r="AD290" s="27" cm="1">
        <f t="array" aca="1" ref="AD290" ca="1">IF(A290="非採用","非採用",OFFSET(
   INDIRECT("'" &amp; AB290 &amp; "'!A4"),
   MATCH(B290, INDIRECT("'" &amp; AB290 &amp; "'!C5:C1000"), 0),
   MATCH("合計", INDIRECT("'" &amp; AB290 &amp; "'!4:4"), 0) - 1
))</f>
        <v>0</v>
      </c>
    </row>
    <row r="291" spans="1:30">
      <c r="A291" s="40">
        <f>元データ!P288</f>
        <v>227</v>
      </c>
      <c r="B291" s="27">
        <f t="shared" si="14"/>
        <v>287</v>
      </c>
      <c r="C291" s="27" t="str">
        <f>DBCS(元データ!A288)</f>
        <v>セパゾン錠１</v>
      </c>
      <c r="D291" s="53" t="str">
        <f>元データ!B288</f>
        <v>アルフレッサ</v>
      </c>
      <c r="E291" s="27" t="str">
        <f>DBCS(元データ!C288)</f>
        <v>バラ</v>
      </c>
      <c r="F291" s="27" t="str">
        <f>DBCS(元データ!D288)</f>
        <v>１０００Ｔ</v>
      </c>
      <c r="G291" s="27" t="str">
        <f>元データ!E288</f>
        <v>第一三共</v>
      </c>
      <c r="H291" s="27">
        <f>元データ!F288</f>
        <v>5.9</v>
      </c>
      <c r="I291" s="27">
        <f>元データ!G288</f>
        <v>5900</v>
      </c>
      <c r="J291" s="27">
        <f>元データ!H288</f>
        <v>999.99999999999989</v>
      </c>
      <c r="K291" s="27" t="str">
        <f>元データ!I288</f>
        <v>錠</v>
      </c>
      <c r="L291" s="27">
        <f>元データ!J288</f>
        <v>5363</v>
      </c>
      <c r="M291" s="27">
        <f>元データ!K288</f>
        <v>5.3630000000000004</v>
      </c>
      <c r="N291" s="53" t="str">
        <f ca="1">IF(OFFSET(マスタ非採用削除!A$4,統合マスタ!$A291,0)="","",OFFSET(マスタ非採用削除!A$4,統合マスタ!$A291,0))</f>
        <v>ｾﾊｿ001</v>
      </c>
      <c r="O291" s="53" t="str">
        <f ca="1">IF(OFFSET(マスタ非採用削除!B$4,統合マスタ!$A291,0)="","",OFFSET(マスタ非採用削除!B$4,統合マスタ!$A291,0))</f>
        <v>ｾﾊｿ001</v>
      </c>
      <c r="P291" s="27" t="str">
        <f ca="1">IF(OFFSET(マスタ非採用削除!C$4,統合マスタ!$A291,0)="","",OFFSET(マスタ非採用削除!C$4,統合マスタ!$A291,0))</f>
        <v>セパゾン錠１</v>
      </c>
      <c r="Q291" s="53" t="str">
        <f ca="1">IF(OFFSET(マスタ非採用削除!D$4,統合マスタ!$A291,0)="","",OFFSET(マスタ非採用削除!D$4,統合マスタ!$A291,0))</f>
        <v>ｾﾊﾟｿﾞ1</v>
      </c>
      <c r="R291" s="27">
        <f ca="1">IF(OR(A291="非採用",A291="処置薬",A291="非採用特別"),0,IF(OFFSET(マスタ非採用削除!E$4,統合マスタ!$A291,0)="","",OFFSET(マスタ非採用削除!E$4,統合マスタ!$A291,0)))</f>
        <v>1</v>
      </c>
      <c r="S291" s="53" t="str">
        <f ca="1">IF(OFFSET(マスタ非採用削除!F$4,統合マスタ!$A291,0)="","",OFFSET(マスタ非採用削除!F$4,統合マスタ!$A291,0))</f>
        <v/>
      </c>
      <c r="T291" s="27">
        <f ca="1">IF(OFFSET(マスタ非採用削除!G$4,統合マスタ!$A291,0)="","",OFFSET(マスタ非採用削除!G$4,統合マスタ!$A291,0))</f>
        <v>5.9</v>
      </c>
      <c r="U291" s="53" t="str">
        <f ca="1">IF(OFFSET(マスタ非採用削除!H$4,統合マスタ!$A291,0)="","",OFFSET(マスタ非採用削除!H$4,統合マスタ!$A291,0))</f>
        <v>ｾﾊﾟｿﾞﾝｼﾞｮｳ1</v>
      </c>
      <c r="V291" s="27">
        <f ca="1">IF(OFFSET(マスタ非採用削除!I$4,統合マスタ!$A291,0)="","",OFFSET(マスタ非採用削除!I$4,統合マスタ!$A291,0))</f>
        <v>1</v>
      </c>
      <c r="W291" s="27" t="str">
        <f ca="1">IF(OFFSET(マスタ非採用削除!J$4,統合マスタ!$A291,0)="","",OFFSET(マスタ非採用削除!J$4,統合マスタ!$A291,0))</f>
        <v>錠剤</v>
      </c>
      <c r="X291" s="27">
        <f ca="1">IF(OFFSET(マスタ非採用削除!K$4,統合マスタ!$A291,0)="","",OFFSET(マスタ非採用削除!K$4,統合マスタ!$A291,0))</f>
        <v>0</v>
      </c>
      <c r="Y291" s="53" t="str">
        <f ca="1">IF(OFFSET(マスタ非採用削除!L$4,統合マスタ!$A291,0)="","",OFFSET(マスタ非採用削除!L$4,統合マスタ!$A291,0))</f>
        <v/>
      </c>
      <c r="Z291" s="27">
        <f ca="1">IF(OFFSET(マスタ非採用削除!M$4,統合マスタ!$A291,0)="","",OFFSET(マスタ非採用削除!M$4,統合マスタ!$A291,0))</f>
        <v>25</v>
      </c>
      <c r="AA291" s="27" t="str">
        <f t="shared" si="12"/>
        <v/>
      </c>
      <c r="AB291" s="27" t="str">
        <f ca="1">IF(A291="非採用特別","非採用特別",IF(R291=2,"臨時",
IF(COUNTIF(分類!$H$8:$H$15, 統合マスタ!V291)&gt;0, 分類!$G$7,
IF(COUNTIF(分類!$K$8:$K$15, 統合マスタ!V291)&gt;0, 分類!$J$7,
IF(COUNTIF(分類!$N$8:$N$15, 統合マスタ!V291)&gt;0, 分類!$M$7,
IF(COUNTIF(分類!$Q$8:$Q$15, 統合マスタ!V291)&gt;0, 分類!$P$7,
"無し"))))))</f>
        <v>錠剤</v>
      </c>
      <c r="AC291" s="27">
        <f t="shared" ca="1" si="13"/>
        <v>287</v>
      </c>
      <c r="AD291" s="27" cm="1">
        <f t="array" aca="1" ref="AD291" ca="1">IF(A291="非採用","非採用",OFFSET(
   INDIRECT("'" &amp; AB291 &amp; "'!A4"),
   MATCH(B291, INDIRECT("'" &amp; AB291 &amp; "'!C5:C1000"), 0),
   MATCH("合計", INDIRECT("'" &amp; AB291 &amp; "'!4:4"), 0) - 1
))</f>
        <v>0</v>
      </c>
    </row>
    <row r="292" spans="1:30">
      <c r="A292" s="40">
        <f>元データ!P289</f>
        <v>228</v>
      </c>
      <c r="B292" s="27">
        <f t="shared" si="14"/>
        <v>288</v>
      </c>
      <c r="C292" s="27" t="str">
        <f>DBCS(元データ!A289)</f>
        <v>セパゾン錠２</v>
      </c>
      <c r="D292" s="53" t="str">
        <f>元データ!B289</f>
        <v>アルフレッサ</v>
      </c>
      <c r="E292" s="27" t="str">
        <f>DBCS(元データ!C289)</f>
        <v>ＰＴＰ</v>
      </c>
      <c r="F292" s="27" t="str">
        <f>DBCS(元データ!D289)</f>
        <v>１００Ｔ</v>
      </c>
      <c r="G292" s="27" t="str">
        <f>元データ!E289</f>
        <v>第一三共</v>
      </c>
      <c r="H292" s="27">
        <f>元データ!F289</f>
        <v>6</v>
      </c>
      <c r="I292" s="27">
        <f>元データ!G289</f>
        <v>600</v>
      </c>
      <c r="J292" s="27">
        <f>元データ!H289</f>
        <v>100</v>
      </c>
      <c r="K292" s="27" t="str">
        <f>元データ!I289</f>
        <v>錠</v>
      </c>
      <c r="L292" s="27">
        <f>元データ!J289</f>
        <v>545</v>
      </c>
      <c r="M292" s="27">
        <f>元データ!K289</f>
        <v>5.45</v>
      </c>
      <c r="N292" s="53" t="str">
        <f ca="1">IF(OFFSET(マスタ非採用削除!A$4,統合マスタ!$A292,0)="","",OFFSET(マスタ非採用削除!A$4,統合マスタ!$A292,0))</f>
        <v>ｾﾊｿ002</v>
      </c>
      <c r="O292" s="53" t="str">
        <f ca="1">IF(OFFSET(マスタ非採用削除!B$4,統合マスタ!$A292,0)="","",OFFSET(マスタ非採用削除!B$4,統合マスタ!$A292,0))</f>
        <v>ｾﾊｿ002</v>
      </c>
      <c r="P292" s="27" t="str">
        <f ca="1">IF(OFFSET(マスタ非採用削除!C$4,統合マスタ!$A292,0)="","",OFFSET(マスタ非採用削除!C$4,統合マスタ!$A292,0))</f>
        <v>セパゾン錠２</v>
      </c>
      <c r="Q292" s="53" t="str">
        <f ca="1">IF(OFFSET(マスタ非採用削除!D$4,統合マスタ!$A292,0)="","",OFFSET(マスタ非採用削除!D$4,統合マスタ!$A292,0))</f>
        <v>ｾﾊﾟｿﾞ2</v>
      </c>
      <c r="R292" s="27">
        <f ca="1">IF(OR(A292="非採用",A292="処置薬",A292="非採用特別"),0,IF(OFFSET(マスタ非採用削除!E$4,統合マスタ!$A292,0)="","",OFFSET(マスタ非採用削除!E$4,統合マスタ!$A292,0)))</f>
        <v>1</v>
      </c>
      <c r="S292" s="53" t="str">
        <f ca="1">IF(OFFSET(マスタ非採用削除!F$4,統合マスタ!$A292,0)="","",OFFSET(マスタ非採用削除!F$4,統合マスタ!$A292,0))</f>
        <v/>
      </c>
      <c r="T292" s="27">
        <f ca="1">IF(OFFSET(マスタ非採用削除!G$4,統合マスタ!$A292,0)="","",OFFSET(マスタ非採用削除!G$4,統合マスタ!$A292,0))</f>
        <v>6</v>
      </c>
      <c r="U292" s="53" t="str">
        <f ca="1">IF(OFFSET(マスタ非採用削除!H$4,統合マスタ!$A292,0)="","",OFFSET(マスタ非採用削除!H$4,統合マスタ!$A292,0))</f>
        <v>ｾﾊﾟｿﾞﾝｼﾞｮｳ2</v>
      </c>
      <c r="V292" s="27">
        <f ca="1">IF(OFFSET(マスタ非採用削除!I$4,統合マスタ!$A292,0)="","",OFFSET(マスタ非採用削除!I$4,統合マスタ!$A292,0))</f>
        <v>1</v>
      </c>
      <c r="W292" s="27" t="str">
        <f ca="1">IF(OFFSET(マスタ非採用削除!J$4,統合マスタ!$A292,0)="","",OFFSET(マスタ非採用削除!J$4,統合マスタ!$A292,0))</f>
        <v>錠剤</v>
      </c>
      <c r="X292" s="27">
        <f ca="1">IF(OFFSET(マスタ非採用削除!K$4,統合マスタ!$A292,0)="","",OFFSET(マスタ非採用削除!K$4,統合マスタ!$A292,0))</f>
        <v>0</v>
      </c>
      <c r="Y292" s="53" t="str">
        <f ca="1">IF(OFFSET(マスタ非採用削除!L$4,統合マスタ!$A292,0)="","",OFFSET(マスタ非採用削除!L$4,統合マスタ!$A292,0))</f>
        <v/>
      </c>
      <c r="Z292" s="27">
        <f ca="1">IF(OFFSET(マスタ非採用削除!M$4,統合マスタ!$A292,0)="","",OFFSET(マスタ非採用削除!M$4,統合マスタ!$A292,0))</f>
        <v>1</v>
      </c>
      <c r="AA292" s="27" t="str">
        <f t="shared" si="12"/>
        <v/>
      </c>
      <c r="AB292" s="27" t="str">
        <f ca="1">IF(A292="非採用特別","非採用特別",IF(R292=2,"臨時",
IF(COUNTIF(分類!$H$8:$H$15, 統合マスタ!V292)&gt;0, 分類!$G$7,
IF(COUNTIF(分類!$K$8:$K$15, 統合マスタ!V292)&gt;0, 分類!$J$7,
IF(COUNTIF(分類!$N$8:$N$15, 統合マスタ!V292)&gt;0, 分類!$M$7,
IF(COUNTIF(分類!$Q$8:$Q$15, 統合マスタ!V292)&gt;0, 分類!$P$7,
"無し"))))))</f>
        <v>錠剤</v>
      </c>
      <c r="AC292" s="27">
        <f t="shared" ca="1" si="13"/>
        <v>288</v>
      </c>
      <c r="AD292" s="27" cm="1">
        <f t="array" aca="1" ref="AD292" ca="1">IF(A292="非採用","非採用",OFFSET(
   INDIRECT("'" &amp; AB292 &amp; "'!A4"),
   MATCH(B292, INDIRECT("'" &amp; AB292 &amp; "'!C5:C1000"), 0),
   MATCH("合計", INDIRECT("'" &amp; AB292 &amp; "'!4:4"), 0) - 1
))</f>
        <v>0</v>
      </c>
    </row>
    <row r="293" spans="1:30">
      <c r="A293" s="40">
        <f>元データ!P290</f>
        <v>229</v>
      </c>
      <c r="B293" s="27">
        <f t="shared" si="14"/>
        <v>289</v>
      </c>
      <c r="C293" s="27" t="str">
        <f>DBCS(元データ!A290)</f>
        <v>セパミット細粒１％</v>
      </c>
      <c r="D293" s="53" t="str">
        <f>元データ!B290</f>
        <v>アルフレッサ</v>
      </c>
      <c r="E293" s="27" t="str">
        <f>DBCS(元データ!C290)</f>
        <v>粉</v>
      </c>
      <c r="F293" s="27" t="str">
        <f>DBCS(元データ!D290)</f>
        <v>１ｇｘ３００包</v>
      </c>
      <c r="G293" s="27" t="str">
        <f>元データ!E290</f>
        <v>日本ジェネリック</v>
      </c>
      <c r="H293" s="27">
        <f>元データ!F290</f>
        <v>13.4</v>
      </c>
      <c r="I293" s="27">
        <f>元データ!G290</f>
        <v>4020</v>
      </c>
      <c r="J293" s="27">
        <f>元データ!H290</f>
        <v>300</v>
      </c>
      <c r="K293" s="27" t="str">
        <f>元データ!I290</f>
        <v>ｇ</v>
      </c>
      <c r="L293" s="27">
        <f>元データ!J290</f>
        <v>3654</v>
      </c>
      <c r="M293" s="27">
        <f>元データ!K290</f>
        <v>12.18</v>
      </c>
      <c r="N293" s="53" t="str">
        <f ca="1">IF(OFFSET(マスタ非採用削除!A$4,統合マスタ!$A293,0)="","",OFFSET(マスタ非採用削除!A$4,統合マスタ!$A293,0))</f>
        <v>ｾﾊﾐ001</v>
      </c>
      <c r="O293" s="53" t="str">
        <f ca="1">IF(OFFSET(マスタ非採用削除!B$4,統合マスタ!$A293,0)="","",OFFSET(マスタ非採用削除!B$4,統合マスタ!$A293,0))</f>
        <v>ｾﾊﾐ001</v>
      </c>
      <c r="P293" s="27" t="str">
        <f ca="1">IF(OFFSET(マスタ非採用削除!C$4,統合マスタ!$A293,0)="","",OFFSET(マスタ非採用削除!C$4,統合マスタ!$A293,0))</f>
        <v>セパミット細粒１％</v>
      </c>
      <c r="Q293" s="53" t="str">
        <f ca="1">IF(OFFSET(マスタ非採用削除!D$4,統合マスタ!$A293,0)="","",OFFSET(マスタ非採用削除!D$4,統合マスタ!$A293,0))</f>
        <v/>
      </c>
      <c r="R293" s="27">
        <f ca="1">IF(OR(A293="非採用",A293="処置薬",A293="非採用特別"),0,IF(OFFSET(マスタ非採用削除!E$4,統合マスタ!$A293,0)="","",OFFSET(マスタ非採用削除!E$4,統合マスタ!$A293,0)))</f>
        <v>2</v>
      </c>
      <c r="S293" s="53" t="str">
        <f ca="1">IF(OFFSET(マスタ非採用削除!F$4,統合マスタ!$A293,0)="","",OFFSET(マスタ非採用削除!F$4,統合マスタ!$A293,0))</f>
        <v/>
      </c>
      <c r="T293" s="27">
        <f ca="1">IF(OFFSET(マスタ非採用削除!G$4,統合マスタ!$A293,0)="","",OFFSET(マスタ非採用削除!G$4,統合マスタ!$A293,0))</f>
        <v>13.4</v>
      </c>
      <c r="U293" s="53" t="str">
        <f ca="1">IF(OFFSET(マスタ非採用削除!H$4,統合マスタ!$A293,0)="","",OFFSET(マスタ非採用削除!H$4,統合マスタ!$A293,0))</f>
        <v>ｾﾊﾟﾐﾂﾄｻｲﾘﾕｳ1%</v>
      </c>
      <c r="V293" s="27">
        <f ca="1">IF(OFFSET(マスタ非採用削除!I$4,統合マスタ!$A293,0)="","",OFFSET(マスタ非採用削除!I$4,統合マスタ!$A293,0))</f>
        <v>4</v>
      </c>
      <c r="W293" s="27" t="str">
        <f ca="1">IF(OFFSET(マスタ非採用削除!J$4,統合マスタ!$A293,0)="","",OFFSET(マスタ非採用削除!J$4,統合マスタ!$A293,0))</f>
        <v>細粒</v>
      </c>
      <c r="X293" s="27">
        <f ca="1">IF(OFFSET(マスタ非採用削除!K$4,統合マスタ!$A293,0)="","",OFFSET(マスタ非採用削除!K$4,統合マスタ!$A293,0))</f>
        <v>2</v>
      </c>
      <c r="Y293" s="53" t="str">
        <f ca="1">IF(OFFSET(マスタ非採用削除!L$4,統合マスタ!$A293,0)="","",OFFSET(マスタ非採用削除!L$4,統合マスタ!$A293,0))</f>
        <v/>
      </c>
      <c r="Z293" s="27">
        <f ca="1">IF(OFFSET(マスタ非採用削除!M$4,統合マスタ!$A293,0)="","",OFFSET(マスタ非採用削除!M$4,統合マスタ!$A293,0))</f>
        <v>3</v>
      </c>
      <c r="AA293" s="27" t="str">
        <f t="shared" si="12"/>
        <v/>
      </c>
      <c r="AB293" s="27" t="str">
        <f ca="1">IF(A293="非採用特別","非採用特別",IF(R293=2,"臨時",
IF(COUNTIF(分類!$H$8:$H$15, 統合マスタ!V293)&gt;0, 分類!$G$7,
IF(COUNTIF(分類!$K$8:$K$15, 統合マスタ!V293)&gt;0, 分類!$J$7,
IF(COUNTIF(分類!$N$8:$N$15, 統合マスタ!V293)&gt;0, 分類!$M$7,
IF(COUNTIF(分類!$Q$8:$Q$15, 統合マスタ!V293)&gt;0, 分類!$P$7,
"無し"))))))</f>
        <v>臨時</v>
      </c>
      <c r="AC293" s="27">
        <f t="shared" ca="1" si="13"/>
        <v>200289</v>
      </c>
      <c r="AD293" s="27" cm="1">
        <f t="array" aca="1" ref="AD293" ca="1">IF(A293="非採用","非採用",OFFSET(
   INDIRECT("'" &amp; AB293 &amp; "'!A4"),
   MATCH(B293, INDIRECT("'" &amp; AB293 &amp; "'!C5:C1000"), 0),
   MATCH("合計", INDIRECT("'" &amp; AB293 &amp; "'!4:4"), 0) - 1
))</f>
        <v>0</v>
      </c>
    </row>
    <row r="294" spans="1:30">
      <c r="A294" s="40">
        <f>元データ!P291</f>
        <v>230</v>
      </c>
      <c r="B294" s="27">
        <f t="shared" si="14"/>
        <v>290</v>
      </c>
      <c r="C294" s="27" t="str">
        <f>DBCS(元データ!A291)</f>
        <v>セフェピム塩酸塩静注用１ｇ「サンド」</v>
      </c>
      <c r="D294" s="53" t="str">
        <f>元データ!B291</f>
        <v/>
      </c>
      <c r="E294" s="27" t="str">
        <f>DBCS(元データ!C291)</f>
        <v/>
      </c>
      <c r="F294" s="27" t="str">
        <f>DBCS(元データ!D291)</f>
        <v>１０Ｖ</v>
      </c>
      <c r="G294" s="27" t="str">
        <f>元データ!E291</f>
        <v>サンド</v>
      </c>
      <c r="H294" s="27">
        <f>元データ!F291</f>
        <v>522</v>
      </c>
      <c r="I294" s="27">
        <f>元データ!G291</f>
        <v>5220</v>
      </c>
      <c r="J294" s="27">
        <f>元データ!H291</f>
        <v>10</v>
      </c>
      <c r="K294" s="27" t="str">
        <f>元データ!I291</f>
        <v>瓶</v>
      </c>
      <c r="L294" s="27">
        <f>元データ!J291</f>
        <v>4698</v>
      </c>
      <c r="M294" s="27">
        <f>元データ!K291</f>
        <v>469.8</v>
      </c>
      <c r="N294" s="53" t="str">
        <f ca="1">IF(OFFSET(マスタ非採用削除!A$4,統合マスタ!$A294,0)="","",OFFSET(マスタ非採用削除!A$4,統合マスタ!$A294,0))</f>
        <v>ｾﾌｴ001</v>
      </c>
      <c r="O294" s="53" t="str">
        <f ca="1">IF(OFFSET(マスタ非採用削除!B$4,統合マスタ!$A294,0)="","",OFFSET(マスタ非採用削除!B$4,統合マスタ!$A294,0))</f>
        <v>ｾﾌｴ001</v>
      </c>
      <c r="P294" s="27" t="str">
        <f ca="1">IF(OFFSET(マスタ非採用削除!C$4,統合マスタ!$A294,0)="","",OFFSET(マスタ非採用削除!C$4,統合マスタ!$A294,0))</f>
        <v>セフェピム塩酸塩静注用１ｇ「サンド」</v>
      </c>
      <c r="Q294" s="53" t="str">
        <f ca="1">IF(OFFSET(マスタ非採用削除!D$4,統合マスタ!$A294,0)="","",OFFSET(マスタ非採用削除!D$4,統合マスタ!$A294,0))</f>
        <v>ｾﾌｪ</v>
      </c>
      <c r="R294" s="27">
        <f ca="1">IF(OR(A294="非採用",A294="処置薬",A294="非採用特別"),0,IF(OFFSET(マスタ非採用削除!E$4,統合マスタ!$A294,0)="","",OFFSET(マスタ非採用削除!E$4,統合マスタ!$A294,0)))</f>
        <v>1</v>
      </c>
      <c r="S294" s="53" t="str">
        <f ca="1">IF(OFFSET(マスタ非採用削除!F$4,統合マスタ!$A294,0)="","",OFFSET(マスタ非採用削除!F$4,統合マスタ!$A294,0))</f>
        <v/>
      </c>
      <c r="T294" s="27">
        <f ca="1">IF(OFFSET(マスタ非採用削除!G$4,統合マスタ!$A294,0)="","",OFFSET(マスタ非採用削除!G$4,統合マスタ!$A294,0))</f>
        <v>522</v>
      </c>
      <c r="U294" s="53" t="str">
        <f ca="1">IF(OFFSET(マスタ非採用削除!H$4,統合マスタ!$A294,0)="","",OFFSET(マスタ非採用削除!H$4,統合マスタ!$A294,0))</f>
        <v>ｾﾌｪﾋﾟﾑｴﾝｻﾝｴﾝｼﾞｮｳﾁｭｳﾖｳ1g｢ｻﾝﾄﾞ｣</v>
      </c>
      <c r="V294" s="27">
        <f ca="1">IF(OFFSET(マスタ非採用削除!I$4,統合マスタ!$A294,0)="","",OFFSET(マスタ非採用削除!I$4,統合マスタ!$A294,0))</f>
        <v>25</v>
      </c>
      <c r="W294" s="27" t="str">
        <f ca="1">IF(OFFSET(マスタ非採用削除!J$4,統合マスタ!$A294,0)="","",OFFSET(マスタ非採用削除!J$4,統合マスタ!$A294,0))</f>
        <v>注射剤</v>
      </c>
      <c r="X294" s="27">
        <f ca="1">IF(OFFSET(マスタ非採用削除!K$4,統合マスタ!$A294,0)="","",OFFSET(マスタ非採用削除!K$4,統合マスタ!$A294,0))</f>
        <v>0</v>
      </c>
      <c r="Y294" s="53" t="str">
        <f ca="1">IF(OFFSET(マスタ非採用削除!L$4,統合マスタ!$A294,0)="","",OFFSET(マスタ非採用削除!L$4,統合マスタ!$A294,0))</f>
        <v/>
      </c>
      <c r="Z294" s="27">
        <f ca="1">IF(OFFSET(マスタ非採用削除!M$4,統合マスタ!$A294,0)="","",OFFSET(マスタ非採用削除!M$4,統合マスタ!$A294,0))</f>
        <v>8</v>
      </c>
      <c r="AA294" s="27" t="str">
        <f t="shared" si="12"/>
        <v/>
      </c>
      <c r="AB294" s="27" t="str">
        <f ca="1">IF(A294="非採用特別","非採用特別",IF(R294=2,"臨時",
IF(COUNTIF(分類!$H$8:$H$15, 統合マスタ!V294)&gt;0, 分類!$G$7,
IF(COUNTIF(分類!$K$8:$K$15, 統合マスタ!V294)&gt;0, 分類!$J$7,
IF(COUNTIF(分類!$N$8:$N$15, 統合マスタ!V294)&gt;0, 分類!$M$7,
IF(COUNTIF(分類!$Q$8:$Q$15, 統合マスタ!V294)&gt;0, 分類!$P$7,
"無し"))))))</f>
        <v>注射</v>
      </c>
      <c r="AC294" s="27">
        <f t="shared" ca="1" si="13"/>
        <v>290</v>
      </c>
      <c r="AD294" s="27" cm="1">
        <f t="array" aca="1" ref="AD294" ca="1">IF(A294="非採用","非採用",OFFSET(
   INDIRECT("'" &amp; AB294 &amp; "'!A4"),
   MATCH(B294, INDIRECT("'" &amp; AB294 &amp; "'!C5:C1000"), 0),
   MATCH("合計", INDIRECT("'" &amp; AB294 &amp; "'!4:4"), 0) - 1
))</f>
        <v>0</v>
      </c>
    </row>
    <row r="295" spans="1:30">
      <c r="A295" s="40">
        <f>元データ!P292</f>
        <v>231</v>
      </c>
      <c r="B295" s="27">
        <f t="shared" si="14"/>
        <v>291</v>
      </c>
      <c r="C295" s="27" t="str">
        <f>DBCS(元データ!A292)</f>
        <v>セフタジジム静注用１ｇ「ＶＴＲＳ」</v>
      </c>
      <c r="D295" s="53" t="str">
        <f>元データ!B292</f>
        <v>メディセオ</v>
      </c>
      <c r="E295" s="27" t="str">
        <f>DBCS(元データ!C292)</f>
        <v/>
      </c>
      <c r="F295" s="27" t="str">
        <f>DBCS(元データ!D292)</f>
        <v>１０Ｖ</v>
      </c>
      <c r="G295" s="27" t="str">
        <f>元データ!E292</f>
        <v>ヴィアトリス</v>
      </c>
      <c r="H295" s="27">
        <f>元データ!F292</f>
        <v>686</v>
      </c>
      <c r="I295" s="27">
        <f>元データ!G292</f>
        <v>6860</v>
      </c>
      <c r="J295" s="27">
        <f>元データ!H292</f>
        <v>10</v>
      </c>
      <c r="K295" s="27" t="str">
        <f>元データ!I292</f>
        <v>V</v>
      </c>
      <c r="L295" s="27">
        <f>元データ!J292</f>
        <v>6111</v>
      </c>
      <c r="M295" s="27">
        <f>元データ!K292</f>
        <v>611.1</v>
      </c>
      <c r="N295" s="53" t="str">
        <f ca="1">IF(OFFSET(マスタ非採用削除!A$4,統合マスタ!$A295,0)="","",OFFSET(マスタ非採用削除!A$4,統合マスタ!$A295,0))</f>
        <v>ｾﾌﾀ002</v>
      </c>
      <c r="O295" s="53" t="str">
        <f ca="1">IF(OFFSET(マスタ非採用削除!B$4,統合マスタ!$A295,0)="","",OFFSET(マスタ非採用削除!B$4,統合マスタ!$A295,0))</f>
        <v>ｾﾌﾀ002</v>
      </c>
      <c r="P295" s="27" t="str">
        <f ca="1">IF(OFFSET(マスタ非採用削除!C$4,統合マスタ!$A295,0)="","",OFFSET(マスタ非採用削除!C$4,統合マスタ!$A295,0))</f>
        <v>セフタジジム静注用１ｇ「ＶＴＲＳ」</v>
      </c>
      <c r="Q295" s="53" t="str">
        <f ca="1">IF(OFFSET(マスタ非採用削除!D$4,統合マスタ!$A295,0)="","",OFFSET(マスタ非採用削除!D$4,統合マスタ!$A295,0))</f>
        <v/>
      </c>
      <c r="R295" s="27">
        <f ca="1">IF(OR(A295="非採用",A295="処置薬",A295="非採用特別"),0,IF(OFFSET(マスタ非採用削除!E$4,統合マスタ!$A295,0)="","",OFFSET(マスタ非採用削除!E$4,統合マスタ!$A295,0)))</f>
        <v>1</v>
      </c>
      <c r="S295" s="53" t="str">
        <f ca="1">IF(OFFSET(マスタ非採用削除!F$4,統合マスタ!$A295,0)="","",OFFSET(マスタ非採用削除!F$4,統合マスタ!$A295,0))</f>
        <v/>
      </c>
      <c r="T295" s="27">
        <f ca="1">IF(OFFSET(マスタ非採用削除!G$4,統合マスタ!$A295,0)="","",OFFSET(マスタ非採用削除!G$4,統合マスタ!$A295,0))</f>
        <v>686</v>
      </c>
      <c r="U295" s="53" t="str">
        <f ca="1">IF(OFFSET(マスタ非採用削除!H$4,統合マスタ!$A295,0)="","",OFFSET(マスタ非採用削除!H$4,統合マスタ!$A295,0))</f>
        <v>ｾﾌﾀｼﾞｼﾞﾑｼﾞﾖｳﾁﾕｳﾖｳ1GVTRS</v>
      </c>
      <c r="V295" s="27">
        <f ca="1">IF(OFFSET(マスタ非採用削除!I$4,統合マスタ!$A295,0)="","",OFFSET(マスタ非採用削除!I$4,統合マスタ!$A295,0))</f>
        <v>25</v>
      </c>
      <c r="W295" s="27" t="str">
        <f ca="1">IF(OFFSET(マスタ非採用削除!J$4,統合マスタ!$A295,0)="","",OFFSET(マスタ非採用削除!J$4,統合マスタ!$A295,0))</f>
        <v>注射剤</v>
      </c>
      <c r="X295" s="27">
        <f ca="1">IF(OFFSET(マスタ非採用削除!K$4,統合マスタ!$A295,0)="","",OFFSET(マスタ非採用削除!K$4,統合マスタ!$A295,0))</f>
        <v>0</v>
      </c>
      <c r="Y295" s="53" t="str">
        <f ca="1">IF(OFFSET(マスタ非採用削除!L$4,統合マスタ!$A295,0)="","",OFFSET(マスタ非採用削除!L$4,統合マスタ!$A295,0))</f>
        <v/>
      </c>
      <c r="Z295" s="27">
        <f ca="1">IF(OFFSET(マスタ非採用削除!M$4,統合マスタ!$A295,0)="","",OFFSET(マスタ非採用削除!M$4,統合マスタ!$A295,0))</f>
        <v>8</v>
      </c>
      <c r="AA295" s="27" t="str">
        <f t="shared" si="12"/>
        <v/>
      </c>
      <c r="AB295" s="27" t="str">
        <f ca="1">IF(A295="非採用特別","非採用特別",IF(R295=2,"臨時",
IF(COUNTIF(分類!$H$8:$H$15, 統合マスタ!V295)&gt;0, 分類!$G$7,
IF(COUNTIF(分類!$K$8:$K$15, 統合マスタ!V295)&gt;0, 分類!$J$7,
IF(COUNTIF(分類!$N$8:$N$15, 統合マスタ!V295)&gt;0, 分類!$M$7,
IF(COUNTIF(分類!$Q$8:$Q$15, 統合マスタ!V295)&gt;0, 分類!$P$7,
"無し"))))))</f>
        <v>注射</v>
      </c>
      <c r="AC295" s="27">
        <f t="shared" ca="1" si="13"/>
        <v>291</v>
      </c>
      <c r="AD295" s="27" cm="1">
        <f t="array" aca="1" ref="AD295" ca="1">IF(A295="非採用","非採用",OFFSET(
   INDIRECT("'" &amp; AB295 &amp; "'!A4"),
   MATCH(B295, INDIRECT("'" &amp; AB295 &amp; "'!C5:C1000"), 0),
   MATCH("合計", INDIRECT("'" &amp; AB295 &amp; "'!4:4"), 0) - 1
))</f>
        <v>0</v>
      </c>
    </row>
    <row r="296" spans="1:30">
      <c r="A296" s="40">
        <f>元データ!P293</f>
        <v>232</v>
      </c>
      <c r="B296" s="27">
        <f t="shared" si="14"/>
        <v>292</v>
      </c>
      <c r="C296" s="27" t="str">
        <f>DBCS(元データ!A293)</f>
        <v>セフトリアキソンＮａ静注１Ｇ「ニチイコウ」</v>
      </c>
      <c r="D296" s="53" t="str">
        <f>元データ!B293</f>
        <v>メディセオ</v>
      </c>
      <c r="E296" s="27" t="str">
        <f>DBCS(元データ!C293)</f>
        <v/>
      </c>
      <c r="F296" s="27" t="str">
        <f>DBCS(元データ!D293)</f>
        <v>１Ｇ　　　１０Ｖ</v>
      </c>
      <c r="G296" s="27" t="str">
        <f>元データ!E293</f>
        <v>日医工</v>
      </c>
      <c r="H296" s="27">
        <f>元データ!F293</f>
        <v>422</v>
      </c>
      <c r="I296" s="27">
        <f>元データ!G293</f>
        <v>4220</v>
      </c>
      <c r="J296" s="27">
        <f>元データ!H293</f>
        <v>10</v>
      </c>
      <c r="K296" s="27" t="str">
        <f>元データ!I293</f>
        <v>V</v>
      </c>
      <c r="L296" s="27">
        <f>元データ!J293</f>
        <v>3835</v>
      </c>
      <c r="M296" s="27">
        <f>元データ!K293</f>
        <v>383.5</v>
      </c>
      <c r="N296" s="53" t="str">
        <f ca="1">IF(OFFSET(マスタ非採用削除!A$4,統合マスタ!$A296,0)="","",OFFSET(マスタ非採用削除!A$4,統合マスタ!$A296,0))</f>
        <v>ｾﾌﾄ001</v>
      </c>
      <c r="O296" s="53" t="str">
        <f ca="1">IF(OFFSET(マスタ非採用削除!B$4,統合マスタ!$A296,0)="","",OFFSET(マスタ非採用削除!B$4,統合マスタ!$A296,0))</f>
        <v>ｾﾌﾄ001</v>
      </c>
      <c r="P296" s="27" t="str">
        <f ca="1">IF(OFFSET(マスタ非採用削除!C$4,統合マスタ!$A296,0)="","",OFFSET(マスタ非採用削除!C$4,統合マスタ!$A296,0))</f>
        <v>セフトリアキソンナトリウム静注用１ｇ「日医工」</v>
      </c>
      <c r="Q296" s="53" t="str">
        <f ca="1">IF(OFFSET(マスタ非採用削除!D$4,統合マスタ!$A296,0)="","",OFFSET(マスタ非採用削除!D$4,統合マスタ!$A296,0))</f>
        <v>ｾﾌﾄ</v>
      </c>
      <c r="R296" s="27">
        <f ca="1">IF(OR(A296="非採用",A296="処置薬",A296="非採用特別"),0,IF(OFFSET(マスタ非採用削除!E$4,統合マスタ!$A296,0)="","",OFFSET(マスタ非採用削除!E$4,統合マスタ!$A296,0)))</f>
        <v>1</v>
      </c>
      <c r="S296" s="53" t="str">
        <f ca="1">IF(OFFSET(マスタ非採用削除!F$4,統合マスタ!$A296,0)="","",OFFSET(マスタ非採用削除!F$4,統合マスタ!$A296,0))</f>
        <v/>
      </c>
      <c r="T296" s="27">
        <f ca="1">IF(OFFSET(マスタ非採用削除!G$4,統合マスタ!$A296,0)="","",OFFSET(マスタ非採用削除!G$4,統合マスタ!$A296,0))</f>
        <v>422</v>
      </c>
      <c r="U296" s="53" t="str">
        <f ca="1">IF(OFFSET(マスタ非採用削除!H$4,統合マスタ!$A296,0)="","",OFFSET(マスタ非採用削除!H$4,統合マスタ!$A296,0))</f>
        <v>ｾﾌﾄﾘｱｷｿﾝﾅﾄﾘｳﾑｼﾞｮｳﾁｭｳﾖｳ1g｢ﾆﾁｲｺｳ｣</v>
      </c>
      <c r="V296" s="27">
        <f ca="1">IF(OFFSET(マスタ非採用削除!I$4,統合マスタ!$A296,0)="","",OFFSET(マスタ非採用削除!I$4,統合マスタ!$A296,0))</f>
        <v>25</v>
      </c>
      <c r="W296" s="27" t="str">
        <f ca="1">IF(OFFSET(マスタ非採用削除!J$4,統合マスタ!$A296,0)="","",OFFSET(マスタ非採用削除!J$4,統合マスタ!$A296,0))</f>
        <v>注射剤</v>
      </c>
      <c r="X296" s="27">
        <f ca="1">IF(OFFSET(マスタ非採用削除!K$4,統合マスタ!$A296,0)="","",OFFSET(マスタ非採用削除!K$4,統合マスタ!$A296,0))</f>
        <v>0</v>
      </c>
      <c r="Y296" s="53" t="str">
        <f ca="1">IF(OFFSET(マスタ非採用削除!L$4,統合マスタ!$A296,0)="","",OFFSET(マスタ非採用削除!L$4,統合マスタ!$A296,0))</f>
        <v/>
      </c>
      <c r="Z296" s="27">
        <f ca="1">IF(OFFSET(マスタ非採用削除!M$4,統合マスタ!$A296,0)="","",OFFSET(マスタ非採用削除!M$4,統合マスタ!$A296,0))</f>
        <v>8</v>
      </c>
      <c r="AA296" s="27" t="str">
        <f t="shared" si="12"/>
        <v/>
      </c>
      <c r="AB296" s="27" t="str">
        <f ca="1">IF(A296="非採用特別","非採用特別",IF(R296=2,"臨時",
IF(COUNTIF(分類!$H$8:$H$15, 統合マスタ!V296)&gt;0, 分類!$G$7,
IF(COUNTIF(分類!$K$8:$K$15, 統合マスタ!V296)&gt;0, 分類!$J$7,
IF(COUNTIF(分類!$N$8:$N$15, 統合マスタ!V296)&gt;0, 分類!$M$7,
IF(COUNTIF(分類!$Q$8:$Q$15, 統合マスタ!V296)&gt;0, 分類!$P$7,
"無し"))))))</f>
        <v>注射</v>
      </c>
      <c r="AC296" s="27">
        <f t="shared" ca="1" si="13"/>
        <v>292</v>
      </c>
      <c r="AD296" s="27" cm="1">
        <f t="array" aca="1" ref="AD296" ca="1">IF(A296="非採用","非採用",OFFSET(
   INDIRECT("'" &amp; AB296 &amp; "'!A4"),
   MATCH(B296, INDIRECT("'" &amp; AB296 &amp; "'!C5:C1000"), 0),
   MATCH("合計", INDIRECT("'" &amp; AB296 &amp; "'!4:4"), 0) - 1
))</f>
        <v>0</v>
      </c>
    </row>
    <row r="297" spans="1:30">
      <c r="A297" s="40">
        <f>元データ!P294</f>
        <v>236</v>
      </c>
      <c r="B297" s="27">
        <f t="shared" si="14"/>
        <v>293</v>
      </c>
      <c r="C297" s="27" t="str">
        <f>DBCS(元データ!A294)</f>
        <v>ゼプリオン水懸筋注１００ｍｇ　シリンジ</v>
      </c>
      <c r="D297" s="53" t="str">
        <f>元データ!B294</f>
        <v>アルフレッサ</v>
      </c>
      <c r="E297" s="27" t="str">
        <f>DBCS(元データ!C294)</f>
        <v/>
      </c>
      <c r="F297" s="27" t="str">
        <f>DBCS(元データ!D294)</f>
        <v>１本</v>
      </c>
      <c r="G297" s="27" t="str">
        <f>元データ!E294</f>
        <v>ヤンセン</v>
      </c>
      <c r="H297" s="27">
        <f>元データ!F294</f>
        <v>44680</v>
      </c>
      <c r="I297" s="27">
        <f>元データ!G294</f>
        <v>44680</v>
      </c>
      <c r="J297" s="27">
        <f>元データ!H294</f>
        <v>1</v>
      </c>
      <c r="K297" s="27" t="str">
        <f>元データ!I294</f>
        <v>ｼﾘﾝｼﾞ</v>
      </c>
      <c r="L297" s="27">
        <f>元データ!J294</f>
        <v>38961</v>
      </c>
      <c r="M297" s="27">
        <f>元データ!K294</f>
        <v>38961</v>
      </c>
      <c r="N297" s="53" t="str">
        <f ca="1">IF(OFFSET(マスタ非採用削除!A$4,統合マスタ!$A297,0)="","",OFFSET(マスタ非採用削除!A$4,統合マスタ!$A297,0))</f>
        <v>ｾﾌﾘ004</v>
      </c>
      <c r="O297" s="53" t="str">
        <f ca="1">IF(OFFSET(マスタ非採用削除!B$4,統合マスタ!$A297,0)="","",OFFSET(マスタ非採用削除!B$4,統合マスタ!$A297,0))</f>
        <v>ｾﾌﾘ004</v>
      </c>
      <c r="P297" s="27" t="str">
        <f ca="1">IF(OFFSET(マスタ非採用削除!C$4,統合マスタ!$A297,0)="","",OFFSET(マスタ非採用削除!C$4,統合マスタ!$A297,0))</f>
        <v>ゼプリオン水懸筋注１００ｍｇシリンジ</v>
      </c>
      <c r="Q297" s="53" t="str">
        <f ca="1">IF(OFFSET(マスタ非採用削除!D$4,統合マスタ!$A297,0)="","",OFFSET(マスタ非採用削除!D$4,統合マスタ!$A297,0))</f>
        <v>ｾﾞﾌﾟﾘ4</v>
      </c>
      <c r="R297" s="27">
        <f ca="1">IF(OR(A297="非採用",A297="処置薬",A297="非採用特別"),0,IF(OFFSET(マスタ非採用削除!E$4,統合マスタ!$A297,0)="","",OFFSET(マスタ非採用削除!E$4,統合マスタ!$A297,0)))</f>
        <v>1</v>
      </c>
      <c r="S297" s="53" t="str">
        <f ca="1">IF(OFFSET(マスタ非採用削除!F$4,統合マスタ!$A297,0)="","",OFFSET(マスタ非採用削除!F$4,統合マスタ!$A297,0))</f>
        <v/>
      </c>
      <c r="T297" s="27">
        <f ca="1">IF(OFFSET(マスタ非採用削除!G$4,統合マスタ!$A297,0)="","",OFFSET(マスタ非採用削除!G$4,統合マスタ!$A297,0))</f>
        <v>44680</v>
      </c>
      <c r="U297" s="53" t="str">
        <f ca="1">IF(OFFSET(マスタ非採用削除!H$4,統合マスタ!$A297,0)="","",OFFSET(マスタ非採用削除!H$4,統合マスタ!$A297,0))</f>
        <v>ｾﾞﾌﾟﾘｵﾝｽｲ懸ｷﾝﾁｭｳ100mgｼﾘﾝｼﾞ</v>
      </c>
      <c r="V297" s="27">
        <f ca="1">IF(OFFSET(マスタ非採用削除!I$4,統合マスタ!$A297,0)="","",OFFSET(マスタ非採用削除!I$4,統合マスタ!$A297,0))</f>
        <v>25</v>
      </c>
      <c r="W297" s="27" t="str">
        <f ca="1">IF(OFFSET(マスタ非採用削除!J$4,統合マスタ!$A297,0)="","",OFFSET(マスタ非採用削除!J$4,統合マスタ!$A297,0))</f>
        <v>注射剤</v>
      </c>
      <c r="X297" s="27">
        <f ca="1">IF(OFFSET(マスタ非採用削除!K$4,統合マスタ!$A297,0)="","",OFFSET(マスタ非採用削除!K$4,統合マスタ!$A297,0))</f>
        <v>2</v>
      </c>
      <c r="Y297" s="53" t="str">
        <f ca="1">IF(OFFSET(マスタ非採用削除!L$4,統合マスタ!$A297,0)="","",OFFSET(マスタ非採用削除!L$4,統合マスタ!$A297,0))</f>
        <v/>
      </c>
      <c r="Z297" s="27">
        <f ca="1">IF(OFFSET(マスタ非採用削除!M$4,統合マスタ!$A297,0)="","",OFFSET(マスタ非採用削除!M$4,統合マスタ!$A297,0))</f>
        <v>9</v>
      </c>
      <c r="AA297" s="27" t="str">
        <f t="shared" si="12"/>
        <v/>
      </c>
      <c r="AB297" s="27" t="str">
        <f ca="1">IF(A297="非採用特別","非採用特別",IF(R297=2,"臨時",
IF(COUNTIF(分類!$H$8:$H$15, 統合マスタ!V297)&gt;0, 分類!$G$7,
IF(COUNTIF(分類!$K$8:$K$15, 統合マスタ!V297)&gt;0, 分類!$J$7,
IF(COUNTIF(分類!$N$8:$N$15, 統合マスタ!V297)&gt;0, 分類!$M$7,
IF(COUNTIF(分類!$Q$8:$Q$15, 統合マスタ!V297)&gt;0, 分類!$P$7,
"無し"))))))</f>
        <v>注射</v>
      </c>
      <c r="AC297" s="27">
        <f t="shared" ca="1" si="13"/>
        <v>200293</v>
      </c>
      <c r="AD297" s="27" cm="1">
        <f t="array" aca="1" ref="AD297" ca="1">IF(A297="非採用","非採用",OFFSET(
   INDIRECT("'" &amp; AB297 &amp; "'!A4"),
   MATCH(B297, INDIRECT("'" &amp; AB297 &amp; "'!C5:C1000"), 0),
   MATCH("合計", INDIRECT("'" &amp; AB297 &amp; "'!4:4"), 0) - 1
))</f>
        <v>0</v>
      </c>
    </row>
    <row r="298" spans="1:30">
      <c r="A298" s="40">
        <f>元データ!P295</f>
        <v>237</v>
      </c>
      <c r="B298" s="27">
        <f t="shared" si="14"/>
        <v>294</v>
      </c>
      <c r="C298" s="27" t="str">
        <f>DBCS(元データ!A295)</f>
        <v>ゼプリオン水懸筋注１５０ｍｇ　シリンジ</v>
      </c>
      <c r="D298" s="53" t="str">
        <f>元データ!B295</f>
        <v>アルフレッサ</v>
      </c>
      <c r="E298" s="27" t="str">
        <f>DBCS(元データ!C295)</f>
        <v/>
      </c>
      <c r="F298" s="27" t="str">
        <f>DBCS(元データ!D295)</f>
        <v>１本</v>
      </c>
      <c r="G298" s="27" t="str">
        <f>元データ!E295</f>
        <v>住友ファーマ</v>
      </c>
      <c r="H298" s="27">
        <f>元データ!F295</f>
        <v>57335</v>
      </c>
      <c r="I298" s="27">
        <f>元データ!G295</f>
        <v>57335</v>
      </c>
      <c r="J298" s="27">
        <f>元データ!H295</f>
        <v>1</v>
      </c>
      <c r="K298" s="27" t="str">
        <f>元データ!I295</f>
        <v>ｼﾘﾝｼﾞ</v>
      </c>
      <c r="L298" s="27">
        <f>元データ!J295</f>
        <v>49996</v>
      </c>
      <c r="M298" s="27">
        <f>元データ!K295</f>
        <v>49996</v>
      </c>
      <c r="N298" s="53" t="str">
        <f ca="1">IF(OFFSET(マスタ非採用削除!A$4,統合マスタ!$A298,0)="","",OFFSET(マスタ非採用削除!A$4,統合マスタ!$A298,0))</f>
        <v>ｾﾌﾘ005</v>
      </c>
      <c r="O298" s="53" t="str">
        <f ca="1">IF(OFFSET(マスタ非採用削除!B$4,統合マスタ!$A298,0)="","",OFFSET(マスタ非採用削除!B$4,統合マスタ!$A298,0))</f>
        <v>ｾﾌﾘ005</v>
      </c>
      <c r="P298" s="27" t="str">
        <f ca="1">IF(OFFSET(マスタ非採用削除!C$4,統合マスタ!$A298,0)="","",OFFSET(マスタ非採用削除!C$4,統合マスタ!$A298,0))</f>
        <v>ゼプリオン水懸筋注１５０ｍｇシリンジ</v>
      </c>
      <c r="Q298" s="53" t="str">
        <f ca="1">IF(OFFSET(マスタ非採用削除!D$4,統合マスタ!$A298,0)="","",OFFSET(マスタ非採用削除!D$4,統合マスタ!$A298,0))</f>
        <v>ｾﾞﾌﾟﾘ5</v>
      </c>
      <c r="R298" s="27">
        <f ca="1">IF(OR(A298="非採用",A298="処置薬",A298="非採用特別"),0,IF(OFFSET(マスタ非採用削除!E$4,統合マスタ!$A298,0)="","",OFFSET(マスタ非採用削除!E$4,統合マスタ!$A298,0)))</f>
        <v>1</v>
      </c>
      <c r="S298" s="53" t="str">
        <f ca="1">IF(OFFSET(マスタ非採用削除!F$4,統合マスタ!$A298,0)="","",OFFSET(マスタ非採用削除!F$4,統合マスタ!$A298,0))</f>
        <v/>
      </c>
      <c r="T298" s="27">
        <f ca="1">IF(OFFSET(マスタ非採用削除!G$4,統合マスタ!$A298,0)="","",OFFSET(マスタ非採用削除!G$4,統合マスタ!$A298,0))</f>
        <v>57335</v>
      </c>
      <c r="U298" s="53" t="str">
        <f ca="1">IF(OFFSET(マスタ非採用削除!H$4,統合マスタ!$A298,0)="","",OFFSET(マスタ非採用削除!H$4,統合マスタ!$A298,0))</f>
        <v>ｾﾞﾌﾟﾘｵﾝｽｲ懸ｷﾝﾁｭｳ150mgｼﾘﾝｼﾞ</v>
      </c>
      <c r="V298" s="27">
        <f ca="1">IF(OFFSET(マスタ非採用削除!I$4,統合マスタ!$A298,0)="","",OFFSET(マスタ非採用削除!I$4,統合マスタ!$A298,0))</f>
        <v>25</v>
      </c>
      <c r="W298" s="27" t="str">
        <f ca="1">IF(OFFSET(マスタ非採用削除!J$4,統合マスタ!$A298,0)="","",OFFSET(マスタ非採用削除!J$4,統合マスタ!$A298,0))</f>
        <v>注射剤</v>
      </c>
      <c r="X298" s="27">
        <f ca="1">IF(OFFSET(マスタ非採用削除!K$4,統合マスタ!$A298,0)="","",OFFSET(マスタ非採用削除!K$4,統合マスタ!$A298,0))</f>
        <v>2</v>
      </c>
      <c r="Y298" s="53" t="str">
        <f ca="1">IF(OFFSET(マスタ非採用削除!L$4,統合マスタ!$A298,0)="","",OFFSET(マスタ非採用削除!L$4,統合マスタ!$A298,0))</f>
        <v/>
      </c>
      <c r="Z298" s="27">
        <f ca="1">IF(OFFSET(マスタ非採用削除!M$4,統合マスタ!$A298,0)="","",OFFSET(マスタ非採用削除!M$4,統合マスタ!$A298,0))</f>
        <v>9</v>
      </c>
      <c r="AA298" s="27" t="str">
        <f t="shared" si="12"/>
        <v/>
      </c>
      <c r="AB298" s="27" t="str">
        <f ca="1">IF(A298="非採用特別","非採用特別",IF(R298=2,"臨時",
IF(COUNTIF(分類!$H$8:$H$15, 統合マスタ!V298)&gt;0, 分類!$G$7,
IF(COUNTIF(分類!$K$8:$K$15, 統合マスタ!V298)&gt;0, 分類!$J$7,
IF(COUNTIF(分類!$N$8:$N$15, 統合マスタ!V298)&gt;0, 分類!$M$7,
IF(COUNTIF(分類!$Q$8:$Q$15, 統合マスタ!V298)&gt;0, 分類!$P$7,
"無し"))))))</f>
        <v>注射</v>
      </c>
      <c r="AC298" s="27">
        <f t="shared" ca="1" si="13"/>
        <v>200294</v>
      </c>
      <c r="AD298" s="27" cm="1">
        <f t="array" aca="1" ref="AD298" ca="1">IF(A298="非採用","非採用",OFFSET(
   INDIRECT("'" &amp; AB298 &amp; "'!A4"),
   MATCH(B298, INDIRECT("'" &amp; AB298 &amp; "'!C5:C1000"), 0),
   MATCH("合計", INDIRECT("'" &amp; AB298 &amp; "'!4:4"), 0) - 1
))</f>
        <v>0</v>
      </c>
    </row>
    <row r="299" spans="1:30">
      <c r="A299" s="40">
        <f>元データ!P296</f>
        <v>234</v>
      </c>
      <c r="B299" s="27">
        <f t="shared" si="14"/>
        <v>295</v>
      </c>
      <c r="C299" s="27" t="str">
        <f>DBCS(元データ!A296)</f>
        <v>ゼプリオン水懸筋注５０ｍｇシリンジ</v>
      </c>
      <c r="D299" s="53" t="str">
        <f>元データ!B296</f>
        <v>アルフレッサ</v>
      </c>
      <c r="E299" s="27" t="str">
        <f>DBCS(元データ!C296)</f>
        <v/>
      </c>
      <c r="F299" s="27" t="str">
        <f>DBCS(元データ!D296)</f>
        <v>１シリンジ</v>
      </c>
      <c r="G299" s="27" t="str">
        <f>元データ!E296</f>
        <v>住友ファーマ</v>
      </c>
      <c r="H299" s="27">
        <f>元データ!F296</f>
        <v>27994</v>
      </c>
      <c r="I299" s="27">
        <f>元データ!G296</f>
        <v>27994</v>
      </c>
      <c r="J299" s="27">
        <f>元データ!H296</f>
        <v>1</v>
      </c>
      <c r="K299" s="27" t="str">
        <f>元データ!I296</f>
        <v>kit</v>
      </c>
      <c r="L299" s="27">
        <f>元データ!J296</f>
        <v>24411</v>
      </c>
      <c r="M299" s="27">
        <f>元データ!K296</f>
        <v>24411</v>
      </c>
      <c r="N299" s="53" t="str">
        <f ca="1">IF(OFFSET(マスタ非採用削除!A$4,統合マスタ!$A299,0)="","",OFFSET(マスタ非採用削除!A$4,統合マスタ!$A299,0))</f>
        <v>ｾﾌﾘ002</v>
      </c>
      <c r="O299" s="53" t="str">
        <f ca="1">IF(OFFSET(マスタ非採用削除!B$4,統合マスタ!$A299,0)="","",OFFSET(マスタ非採用削除!B$4,統合マスタ!$A299,0))</f>
        <v>ｾﾌﾘ002</v>
      </c>
      <c r="P299" s="27" t="str">
        <f ca="1">IF(OFFSET(マスタ非採用削除!C$4,統合マスタ!$A299,0)="","",OFFSET(マスタ非採用削除!C$4,統合マスタ!$A299,0))</f>
        <v>ゼプリオン水懸筋注５０ｍｇシリンジ</v>
      </c>
      <c r="Q299" s="53" t="str">
        <f ca="1">IF(OFFSET(マスタ非採用削除!D$4,統合マスタ!$A299,0)="","",OFFSET(マスタ非採用削除!D$4,統合マスタ!$A299,0))</f>
        <v>ｾﾞﾌﾟﾘ2</v>
      </c>
      <c r="R299" s="27">
        <f ca="1">IF(OR(A299="非採用",A299="処置薬",A299="非採用特別"),0,IF(OFFSET(マスタ非採用削除!E$4,統合マスタ!$A299,0)="","",OFFSET(マスタ非採用削除!E$4,統合マスタ!$A299,0)))</f>
        <v>1</v>
      </c>
      <c r="S299" s="53" t="str">
        <f ca="1">IF(OFFSET(マスタ非採用削除!F$4,統合マスタ!$A299,0)="","",OFFSET(マスタ非採用削除!F$4,統合マスタ!$A299,0))</f>
        <v/>
      </c>
      <c r="T299" s="27">
        <f ca="1">IF(OFFSET(マスタ非採用削除!G$4,統合マスタ!$A299,0)="","",OFFSET(マスタ非採用削除!G$4,統合マスタ!$A299,0))</f>
        <v>27994</v>
      </c>
      <c r="U299" s="53" t="str">
        <f ca="1">IF(OFFSET(マスタ非採用削除!H$4,統合マスタ!$A299,0)="","",OFFSET(マスタ非採用削除!H$4,統合マスタ!$A299,0))</f>
        <v>ｾﾞﾌﾟﾘｵﾝｽｲ懸ｷﾝﾁｭｳ50mgｼﾘﾝｼﾞ</v>
      </c>
      <c r="V299" s="27">
        <f ca="1">IF(OFFSET(マスタ非採用削除!I$4,統合マスタ!$A299,0)="","",OFFSET(マスタ非採用削除!I$4,統合マスタ!$A299,0))</f>
        <v>25</v>
      </c>
      <c r="W299" s="27" t="str">
        <f ca="1">IF(OFFSET(マスタ非採用削除!J$4,統合マスタ!$A299,0)="","",OFFSET(マスタ非採用削除!J$4,統合マスタ!$A299,0))</f>
        <v>注射剤</v>
      </c>
      <c r="X299" s="27">
        <f ca="1">IF(OFFSET(マスタ非採用削除!K$4,統合マスタ!$A299,0)="","",OFFSET(マスタ非採用削除!K$4,統合マスタ!$A299,0))</f>
        <v>2</v>
      </c>
      <c r="Y299" s="53" t="str">
        <f ca="1">IF(OFFSET(マスタ非採用削除!L$4,統合マスタ!$A299,0)="","",OFFSET(マスタ非採用削除!L$4,統合マスタ!$A299,0))</f>
        <v/>
      </c>
      <c r="Z299" s="27">
        <f ca="1">IF(OFFSET(マスタ非採用削除!M$4,統合マスタ!$A299,0)="","",OFFSET(マスタ非採用削除!M$4,統合マスタ!$A299,0))</f>
        <v>9</v>
      </c>
      <c r="AA299" s="27" t="str">
        <f t="shared" si="12"/>
        <v/>
      </c>
      <c r="AB299" s="27" t="str">
        <f ca="1">IF(A299="非採用特別","非採用特別",IF(R299=2,"臨時",
IF(COUNTIF(分類!$H$8:$H$15, 統合マスタ!V299)&gt;0, 分類!$G$7,
IF(COUNTIF(分類!$K$8:$K$15, 統合マスタ!V299)&gt;0, 分類!$J$7,
IF(COUNTIF(分類!$N$8:$N$15, 統合マスタ!V299)&gt;0, 分類!$M$7,
IF(COUNTIF(分類!$Q$8:$Q$15, 統合マスタ!V299)&gt;0, 分類!$P$7,
"無し"))))))</f>
        <v>注射</v>
      </c>
      <c r="AC299" s="27">
        <f t="shared" ca="1" si="13"/>
        <v>200295</v>
      </c>
      <c r="AD299" s="27" cm="1">
        <f t="array" aca="1" ref="AD299" ca="1">IF(A299="非採用","非採用",OFFSET(
   INDIRECT("'" &amp; AB299 &amp; "'!A4"),
   MATCH(B299, INDIRECT("'" &amp; AB299 &amp; "'!C5:C1000"), 0),
   MATCH("合計", INDIRECT("'" &amp; AB299 &amp; "'!4:4"), 0) - 1
))</f>
        <v>0</v>
      </c>
    </row>
    <row r="300" spans="1:30">
      <c r="A300" s="40">
        <f>元データ!P297</f>
        <v>235</v>
      </c>
      <c r="B300" s="27">
        <f t="shared" si="14"/>
        <v>296</v>
      </c>
      <c r="C300" s="27" t="str">
        <f>DBCS(元データ!A297)</f>
        <v>ゼプリオン水懸筋注７５ｍｇシリンジ</v>
      </c>
      <c r="D300" s="53" t="str">
        <f>元データ!B297</f>
        <v>アルフレッサ</v>
      </c>
      <c r="E300" s="27" t="str">
        <f>DBCS(元データ!C297)</f>
        <v/>
      </c>
      <c r="F300" s="27" t="str">
        <f>DBCS(元データ!D297)</f>
        <v>１シリンジ</v>
      </c>
      <c r="G300" s="27" t="str">
        <f>元データ!E297</f>
        <v>住友ファーマ</v>
      </c>
      <c r="H300" s="27">
        <f>元データ!F297</f>
        <v>36826</v>
      </c>
      <c r="I300" s="27">
        <f>元データ!G297</f>
        <v>36826</v>
      </c>
      <c r="J300" s="27">
        <f>元データ!H297</f>
        <v>1</v>
      </c>
      <c r="K300" s="27" t="str">
        <f>元データ!I297</f>
        <v>kit</v>
      </c>
      <c r="L300" s="27">
        <f>元データ!J297</f>
        <v>32112</v>
      </c>
      <c r="M300" s="27">
        <f>元データ!K297</f>
        <v>32112</v>
      </c>
      <c r="N300" s="53" t="str">
        <f ca="1">IF(OFFSET(マスタ非採用削除!A$4,統合マスタ!$A300,0)="","",OFFSET(マスタ非採用削除!A$4,統合マスタ!$A300,0))</f>
        <v>ｾﾌﾘ003</v>
      </c>
      <c r="O300" s="53" t="str">
        <f ca="1">IF(OFFSET(マスタ非採用削除!B$4,統合マスタ!$A300,0)="","",OFFSET(マスタ非採用削除!B$4,統合マスタ!$A300,0))</f>
        <v>ｾﾌﾘ003</v>
      </c>
      <c r="P300" s="27" t="str">
        <f ca="1">IF(OFFSET(マスタ非採用削除!C$4,統合マスタ!$A300,0)="","",OFFSET(マスタ非採用削除!C$4,統合マスタ!$A300,0))</f>
        <v>ゼプリオン水懸筋注７５ｍｇシリンジ</v>
      </c>
      <c r="Q300" s="53" t="str">
        <f ca="1">IF(OFFSET(マスタ非採用削除!D$4,統合マスタ!$A300,0)="","",OFFSET(マスタ非採用削除!D$4,統合マスタ!$A300,0))</f>
        <v>ｾﾞﾌﾟﾘ3</v>
      </c>
      <c r="R300" s="27">
        <f ca="1">IF(OR(A300="非採用",A300="処置薬",A300="非採用特別"),0,IF(OFFSET(マスタ非採用削除!E$4,統合マスタ!$A300,0)="","",OFFSET(マスタ非採用削除!E$4,統合マスタ!$A300,0)))</f>
        <v>1</v>
      </c>
      <c r="S300" s="53" t="str">
        <f ca="1">IF(OFFSET(マスタ非採用削除!F$4,統合マスタ!$A300,0)="","",OFFSET(マスタ非採用削除!F$4,統合マスタ!$A300,0))</f>
        <v/>
      </c>
      <c r="T300" s="27">
        <f ca="1">IF(OFFSET(マスタ非採用削除!G$4,統合マスタ!$A300,0)="","",OFFSET(マスタ非採用削除!G$4,統合マスタ!$A300,0))</f>
        <v>36826</v>
      </c>
      <c r="U300" s="53" t="str">
        <f ca="1">IF(OFFSET(マスタ非採用削除!H$4,統合マスタ!$A300,0)="","",OFFSET(マスタ非採用削除!H$4,統合マスタ!$A300,0))</f>
        <v>ｾﾞﾌﾟﾘｵﾝｽｲ懸ｷﾝﾁｭｳ75mgｼﾘﾝｼﾞ</v>
      </c>
      <c r="V300" s="27">
        <f ca="1">IF(OFFSET(マスタ非採用削除!I$4,統合マスタ!$A300,0)="","",OFFSET(マスタ非採用削除!I$4,統合マスタ!$A300,0))</f>
        <v>25</v>
      </c>
      <c r="W300" s="27" t="str">
        <f ca="1">IF(OFFSET(マスタ非採用削除!J$4,統合マスタ!$A300,0)="","",OFFSET(マスタ非採用削除!J$4,統合マスタ!$A300,0))</f>
        <v>注射剤</v>
      </c>
      <c r="X300" s="27">
        <f ca="1">IF(OFFSET(マスタ非採用削除!K$4,統合マスタ!$A300,0)="","",OFFSET(マスタ非採用削除!K$4,統合マスタ!$A300,0))</f>
        <v>2</v>
      </c>
      <c r="Y300" s="53" t="str">
        <f ca="1">IF(OFFSET(マスタ非採用削除!L$4,統合マスタ!$A300,0)="","",OFFSET(マスタ非採用削除!L$4,統合マスタ!$A300,0))</f>
        <v/>
      </c>
      <c r="Z300" s="27">
        <f ca="1">IF(OFFSET(マスタ非採用削除!M$4,統合マスタ!$A300,0)="","",OFFSET(マスタ非採用削除!M$4,統合マスタ!$A300,0))</f>
        <v>9</v>
      </c>
      <c r="AA300" s="27" t="str">
        <f t="shared" si="12"/>
        <v/>
      </c>
      <c r="AB300" s="27" t="str">
        <f ca="1">IF(A300="非採用特別","非採用特別",IF(R300=2,"臨時",
IF(COUNTIF(分類!$H$8:$H$15, 統合マスタ!V300)&gt;0, 分類!$G$7,
IF(COUNTIF(分類!$K$8:$K$15, 統合マスタ!V300)&gt;0, 分類!$J$7,
IF(COUNTIF(分類!$N$8:$N$15, 統合マスタ!V300)&gt;0, 分類!$M$7,
IF(COUNTIF(分類!$Q$8:$Q$15, 統合マスタ!V300)&gt;0, 分類!$P$7,
"無し"))))))</f>
        <v>注射</v>
      </c>
      <c r="AC300" s="27">
        <f t="shared" ca="1" si="13"/>
        <v>200296</v>
      </c>
      <c r="AD300" s="27" cm="1">
        <f t="array" aca="1" ref="AD300" ca="1">IF(A300="非採用","非採用",OFFSET(
   INDIRECT("'" &amp; AB300 &amp; "'!A4"),
   MATCH(B300, INDIRECT("'" &amp; AB300 &amp; "'!C5:C1000"), 0),
   MATCH("合計", INDIRECT("'" &amp; AB300 &amp; "'!4:4"), 0) - 1
))</f>
        <v>0</v>
      </c>
    </row>
    <row r="301" spans="1:30">
      <c r="A301" s="40">
        <f>元データ!P298</f>
        <v>238</v>
      </c>
      <c r="B301" s="27">
        <f t="shared" si="14"/>
        <v>297</v>
      </c>
      <c r="C301" s="27" t="str">
        <f>DBCS(元データ!A298)</f>
        <v>セララ錠５０ｍｇ</v>
      </c>
      <c r="D301" s="53" t="str">
        <f>元データ!B298</f>
        <v>アルフレッサ</v>
      </c>
      <c r="E301" s="27" t="str">
        <f>DBCS(元データ!C298)</f>
        <v>ＰＴＰ</v>
      </c>
      <c r="F301" s="27" t="str">
        <f>DBCS(元データ!D298)</f>
        <v>１００Ｔ</v>
      </c>
      <c r="G301" s="27" t="str">
        <f>元データ!E298</f>
        <v>ヴィアトリス</v>
      </c>
      <c r="H301" s="27">
        <f>元データ!F298</f>
        <v>40.200000000000003</v>
      </c>
      <c r="I301" s="27">
        <f>元データ!G298</f>
        <v>4020</v>
      </c>
      <c r="J301" s="27">
        <f>元データ!H298</f>
        <v>100</v>
      </c>
      <c r="K301" s="27" t="str">
        <f>元データ!I298</f>
        <v>錠</v>
      </c>
      <c r="L301" s="27">
        <f>元データ!J298</f>
        <v>3581</v>
      </c>
      <c r="M301" s="27">
        <f>元データ!K298</f>
        <v>35.81</v>
      </c>
      <c r="N301" s="53" t="str">
        <f ca="1">IF(OFFSET(マスタ非採用削除!A$4,統合マスタ!$A301,0)="","",OFFSET(マスタ非採用削除!A$4,統合マスタ!$A301,0))</f>
        <v>ｾﾗﾗ001</v>
      </c>
      <c r="O301" s="53" t="str">
        <f ca="1">IF(OFFSET(マスタ非採用削除!B$4,統合マスタ!$A301,0)="","",OFFSET(マスタ非採用削除!B$4,統合マスタ!$A301,0))</f>
        <v>ｾﾗﾗ001</v>
      </c>
      <c r="P301" s="27" t="str">
        <f ca="1">IF(OFFSET(マスタ非採用削除!C$4,統合マスタ!$A301,0)="","",OFFSET(マスタ非採用削除!C$4,統合マスタ!$A301,0))</f>
        <v>セララ錠５０ｍｇ</v>
      </c>
      <c r="Q301" s="53" t="str">
        <f ca="1">IF(OFFSET(マスタ非採用削除!D$4,統合マスタ!$A301,0)="","",OFFSET(マスタ非採用削除!D$4,統合マスタ!$A301,0))</f>
        <v>ｾﾗﾗ</v>
      </c>
      <c r="R301" s="27">
        <f ca="1">IF(OR(A301="非採用",A301="処置薬",A301="非採用特別"),0,IF(OFFSET(マスタ非採用削除!E$4,統合マスタ!$A301,0)="","",OFFSET(マスタ非採用削除!E$4,統合マスタ!$A301,0)))</f>
        <v>2</v>
      </c>
      <c r="S301" s="53" t="str">
        <f ca="1">IF(OFFSET(マスタ非採用削除!F$4,統合マスタ!$A301,0)="","",OFFSET(マスタ非採用削除!F$4,統合マスタ!$A301,0))</f>
        <v/>
      </c>
      <c r="T301" s="27">
        <f ca="1">IF(OFFSET(マスタ非採用削除!G$4,統合マスタ!$A301,0)="","",OFFSET(マスタ非採用削除!G$4,統合マスタ!$A301,0))</f>
        <v>40.200000000000003</v>
      </c>
      <c r="U301" s="53" t="str">
        <f ca="1">IF(OFFSET(マスタ非採用削除!H$4,統合マスタ!$A301,0)="","",OFFSET(マスタ非採用削除!H$4,統合マスタ!$A301,0))</f>
        <v>ｾﾗﾗｼﾞｮｳ50mg</v>
      </c>
      <c r="V301" s="27">
        <f ca="1">IF(OFFSET(マスタ非採用削除!I$4,統合マスタ!$A301,0)="","",OFFSET(マスタ非採用削除!I$4,統合マスタ!$A301,0))</f>
        <v>1</v>
      </c>
      <c r="W301" s="27" t="str">
        <f ca="1">IF(OFFSET(マスタ非採用削除!J$4,統合マスタ!$A301,0)="","",OFFSET(マスタ非採用削除!J$4,統合マスタ!$A301,0))</f>
        <v>錠剤</v>
      </c>
      <c r="X301" s="27">
        <f ca="1">IF(OFFSET(マスタ非採用削除!K$4,統合マスタ!$A301,0)="","",OFFSET(マスタ非採用削除!K$4,統合マスタ!$A301,0))</f>
        <v>0</v>
      </c>
      <c r="Y301" s="53" t="str">
        <f ca="1">IF(OFFSET(マスタ非採用削除!L$4,統合マスタ!$A301,0)="","",OFFSET(マスタ非採用削除!L$4,統合マスタ!$A301,0))</f>
        <v/>
      </c>
      <c r="Z301" s="27">
        <f ca="1">IF(OFFSET(マスタ非採用削除!M$4,統合マスタ!$A301,0)="","",OFFSET(マスタ非採用削除!M$4,統合マスタ!$A301,0))</f>
        <v>3</v>
      </c>
      <c r="AA301" s="27" t="str">
        <f t="shared" si="12"/>
        <v/>
      </c>
      <c r="AB301" s="27" t="str">
        <f ca="1">IF(A301="非採用特別","非採用特別",IF(R301=2,"臨時",
IF(COUNTIF(分類!$H$8:$H$15, 統合マスタ!V301)&gt;0, 分類!$G$7,
IF(COUNTIF(分類!$K$8:$K$15, 統合マスタ!V301)&gt;0, 分類!$J$7,
IF(COUNTIF(分類!$N$8:$N$15, 統合マスタ!V301)&gt;0, 分類!$M$7,
IF(COUNTIF(分類!$Q$8:$Q$15, 統合マスタ!V301)&gt;0, 分類!$P$7,
"無し"))))))</f>
        <v>臨時</v>
      </c>
      <c r="AC301" s="27">
        <f t="shared" ca="1" si="13"/>
        <v>297</v>
      </c>
      <c r="AD301" s="27" cm="1">
        <f t="array" aca="1" ref="AD301" ca="1">IF(A301="非採用","非採用",OFFSET(
   INDIRECT("'" &amp; AB301 &amp; "'!A4"),
   MATCH(B301, INDIRECT("'" &amp; AB301 &amp; "'!C5:C1000"), 0),
   MATCH("合計", INDIRECT("'" &amp; AB301 &amp; "'!4:4"), 0) - 1
))</f>
        <v>0</v>
      </c>
    </row>
    <row r="302" spans="1:30">
      <c r="A302" s="40">
        <f>元データ!P299</f>
        <v>239</v>
      </c>
      <c r="B302" s="27">
        <f t="shared" si="14"/>
        <v>298</v>
      </c>
      <c r="C302" s="27" t="str">
        <f>DBCS(元データ!A299)</f>
        <v>セルトラリン錠２５ｍｇ「明治」</v>
      </c>
      <c r="D302" s="53" t="str">
        <f>元データ!B299</f>
        <v>メディセオ</v>
      </c>
      <c r="E302" s="27" t="str">
        <f>DBCS(元データ!C299)</f>
        <v>ＰＴＰ</v>
      </c>
      <c r="F302" s="27" t="str">
        <f>DBCS(元データ!D299)</f>
        <v>１００Ｔ</v>
      </c>
      <c r="G302" s="27" t="str">
        <f>元データ!E299</f>
        <v>meijiseika</v>
      </c>
      <c r="H302" s="27">
        <f>元データ!F299</f>
        <v>14.4</v>
      </c>
      <c r="I302" s="27">
        <f>元データ!G299</f>
        <v>1440</v>
      </c>
      <c r="J302" s="27">
        <f>元データ!H299</f>
        <v>100</v>
      </c>
      <c r="K302" s="27" t="str">
        <f>元データ!I299</f>
        <v>錠</v>
      </c>
      <c r="L302" s="27">
        <f>元データ!J299</f>
        <v>1250</v>
      </c>
      <c r="M302" s="27">
        <f>元データ!K299</f>
        <v>12.5</v>
      </c>
      <c r="N302" s="53" t="str">
        <f ca="1">IF(OFFSET(マスタ非採用削除!A$4,統合マスタ!$A302,0)="","",OFFSET(マスタ非採用削除!A$4,統合マスタ!$A302,0))</f>
        <v>ｾﾙﾄ001</v>
      </c>
      <c r="O302" s="53" t="str">
        <f ca="1">IF(OFFSET(マスタ非採用削除!B$4,統合マスタ!$A302,0)="","",OFFSET(マスタ非採用削除!B$4,統合マスタ!$A302,0))</f>
        <v>ｾﾙﾄ001</v>
      </c>
      <c r="P302" s="27" t="str">
        <f ca="1">IF(OFFSET(マスタ非採用削除!C$4,統合マスタ!$A302,0)="","",OFFSET(マスタ非採用削除!C$4,統合マスタ!$A302,0))</f>
        <v>セルトラリン錠２５ｍｇ「明治」</v>
      </c>
      <c r="Q302" s="53" t="str">
        <f ca="1">IF(OFFSET(マスタ非採用削除!D$4,統合マスタ!$A302,0)="","",OFFSET(マスタ非採用削除!D$4,統合マスタ!$A302,0))</f>
        <v/>
      </c>
      <c r="R302" s="27">
        <f ca="1">IF(OR(A302="非採用",A302="処置薬",A302="非採用特別"),0,IF(OFFSET(マスタ非採用削除!E$4,統合マスタ!$A302,0)="","",OFFSET(マスタ非採用削除!E$4,統合マスタ!$A302,0)))</f>
        <v>1</v>
      </c>
      <c r="S302" s="53" t="str">
        <f ca="1">IF(OFFSET(マスタ非採用削除!F$4,統合マスタ!$A302,0)="","",OFFSET(マスタ非採用削除!F$4,統合マスタ!$A302,0))</f>
        <v/>
      </c>
      <c r="T302" s="27">
        <f ca="1">IF(OFFSET(マスタ非採用削除!G$4,統合マスタ!$A302,0)="","",OFFSET(マスタ非採用削除!G$4,統合マスタ!$A302,0))</f>
        <v>14.4</v>
      </c>
      <c r="U302" s="53" t="str">
        <f ca="1">IF(OFFSET(マスタ非採用削除!H$4,統合マスタ!$A302,0)="","",OFFSET(マスタ非採用削除!H$4,統合マスタ!$A302,0))</f>
        <v>ｾﾙﾄﾗﾘﾝｼﾞﾖｳ25MGﾒｲｼﾞ</v>
      </c>
      <c r="V302" s="27">
        <f ca="1">IF(OFFSET(マスタ非採用削除!I$4,統合マスタ!$A302,0)="","",OFFSET(マスタ非採用削除!I$4,統合マスタ!$A302,0))</f>
        <v>1</v>
      </c>
      <c r="W302" s="27" t="str">
        <f ca="1">IF(OFFSET(マスタ非採用削除!J$4,統合マスタ!$A302,0)="","",OFFSET(マスタ非採用削除!J$4,統合マスタ!$A302,0))</f>
        <v>錠剤</v>
      </c>
      <c r="X302" s="27">
        <f ca="1">IF(OFFSET(マスタ非採用削除!K$4,統合マスタ!$A302,0)="","",OFFSET(マスタ非採用削除!K$4,統合マスタ!$A302,0))</f>
        <v>2</v>
      </c>
      <c r="Y302" s="53" t="str">
        <f ca="1">IF(OFFSET(マスタ非採用削除!L$4,統合マスタ!$A302,0)="","",OFFSET(マスタ非採用削除!L$4,統合マスタ!$A302,0))</f>
        <v/>
      </c>
      <c r="Z302" s="27">
        <f ca="1">IF(OFFSET(マスタ非採用削除!M$4,統合マスタ!$A302,0)="","",OFFSET(マスタ非採用削除!M$4,統合マスタ!$A302,0))</f>
        <v>26</v>
      </c>
      <c r="AA302" s="27" t="str">
        <f t="shared" si="12"/>
        <v/>
      </c>
      <c r="AB302" s="27" t="str">
        <f ca="1">IF(A302="非採用特別","非採用特別",IF(R302=2,"臨時",
IF(COUNTIF(分類!$H$8:$H$15, 統合マスタ!V302)&gt;0, 分類!$G$7,
IF(COUNTIF(分類!$K$8:$K$15, 統合マスタ!V302)&gt;0, 分類!$J$7,
IF(COUNTIF(分類!$N$8:$N$15, 統合マスタ!V302)&gt;0, 分類!$M$7,
IF(COUNTIF(分類!$Q$8:$Q$15, 統合マスタ!V302)&gt;0, 分類!$P$7,
"無し"))))))</f>
        <v>錠剤</v>
      </c>
      <c r="AC302" s="27">
        <f t="shared" ca="1" si="13"/>
        <v>200298</v>
      </c>
      <c r="AD302" s="27" cm="1">
        <f t="array" aca="1" ref="AD302" ca="1">IF(A302="非採用","非採用",OFFSET(
   INDIRECT("'" &amp; AB302 &amp; "'!A4"),
   MATCH(B302, INDIRECT("'" &amp; AB302 &amp; "'!C5:C1000"), 0),
   MATCH("合計", INDIRECT("'" &amp; AB302 &amp; "'!4:4"), 0) - 1
))</f>
        <v>0</v>
      </c>
    </row>
    <row r="303" spans="1:30">
      <c r="A303" s="40">
        <f>元データ!P300</f>
        <v>239</v>
      </c>
      <c r="B303" s="27">
        <f t="shared" si="14"/>
        <v>299</v>
      </c>
      <c r="C303" s="27" t="str">
        <f>DBCS(元データ!A300)</f>
        <v>セルトラリン錠２５ｍｇ「明治」</v>
      </c>
      <c r="D303" s="53" t="str">
        <f>元データ!B300</f>
        <v>メディセオ</v>
      </c>
      <c r="E303" s="27" t="str">
        <f>DBCS(元データ!C300)</f>
        <v>バラ</v>
      </c>
      <c r="F303" s="27" t="str">
        <f>DBCS(元データ!D300)</f>
        <v>５００Ｔ</v>
      </c>
      <c r="G303" s="27" t="str">
        <f>元データ!E300</f>
        <v>meijiseika</v>
      </c>
      <c r="H303" s="27">
        <f>元データ!F300</f>
        <v>14.4</v>
      </c>
      <c r="I303" s="27">
        <f>元データ!G300</f>
        <v>7200</v>
      </c>
      <c r="J303" s="27">
        <f>元データ!H300</f>
        <v>500</v>
      </c>
      <c r="K303" s="27" t="str">
        <f>元データ!I300</f>
        <v>錠</v>
      </c>
      <c r="L303" s="27">
        <f>元データ!J300</f>
        <v>6250</v>
      </c>
      <c r="M303" s="27">
        <f>元データ!K300</f>
        <v>12.5</v>
      </c>
      <c r="N303" s="53" t="str">
        <f ca="1">IF(OFFSET(マスタ非採用削除!A$4,統合マスタ!$A303,0)="","",OFFSET(マスタ非採用削除!A$4,統合マスタ!$A303,0))</f>
        <v>ｾﾙﾄ001</v>
      </c>
      <c r="O303" s="53" t="str">
        <f ca="1">IF(OFFSET(マスタ非採用削除!B$4,統合マスタ!$A303,0)="","",OFFSET(マスタ非採用削除!B$4,統合マスタ!$A303,0))</f>
        <v>ｾﾙﾄ001</v>
      </c>
      <c r="P303" s="27" t="str">
        <f ca="1">IF(OFFSET(マスタ非採用削除!C$4,統合マスタ!$A303,0)="","",OFFSET(マスタ非採用削除!C$4,統合マスタ!$A303,0))</f>
        <v>セルトラリン錠２５ｍｇ「明治」</v>
      </c>
      <c r="Q303" s="53" t="str">
        <f ca="1">IF(OFFSET(マスタ非採用削除!D$4,統合マスタ!$A303,0)="","",OFFSET(マスタ非採用削除!D$4,統合マスタ!$A303,0))</f>
        <v/>
      </c>
      <c r="R303" s="27">
        <f ca="1">IF(OR(A303="非採用",A303="処置薬",A303="非採用特別"),0,IF(OFFSET(マスタ非採用削除!E$4,統合マスタ!$A303,0)="","",OFFSET(マスタ非採用削除!E$4,統合マスタ!$A303,0)))</f>
        <v>1</v>
      </c>
      <c r="S303" s="53" t="str">
        <f ca="1">IF(OFFSET(マスタ非採用削除!F$4,統合マスタ!$A303,0)="","",OFFSET(マスタ非採用削除!F$4,統合マスタ!$A303,0))</f>
        <v/>
      </c>
      <c r="T303" s="27">
        <f ca="1">IF(OFFSET(マスタ非採用削除!G$4,統合マスタ!$A303,0)="","",OFFSET(マスタ非採用削除!G$4,統合マスタ!$A303,0))</f>
        <v>14.4</v>
      </c>
      <c r="U303" s="53" t="str">
        <f ca="1">IF(OFFSET(マスタ非採用削除!H$4,統合マスタ!$A303,0)="","",OFFSET(マスタ非採用削除!H$4,統合マスタ!$A303,0))</f>
        <v>ｾﾙﾄﾗﾘﾝｼﾞﾖｳ25MGﾒｲｼﾞ</v>
      </c>
      <c r="V303" s="27">
        <f ca="1">IF(OFFSET(マスタ非採用削除!I$4,統合マスタ!$A303,0)="","",OFFSET(マスタ非採用削除!I$4,統合マスタ!$A303,0))</f>
        <v>1</v>
      </c>
      <c r="W303" s="27" t="str">
        <f ca="1">IF(OFFSET(マスタ非採用削除!J$4,統合マスタ!$A303,0)="","",OFFSET(マスタ非採用削除!J$4,統合マスタ!$A303,0))</f>
        <v>錠剤</v>
      </c>
      <c r="X303" s="27">
        <f ca="1">IF(OFFSET(マスタ非採用削除!K$4,統合マスタ!$A303,0)="","",OFFSET(マスタ非採用削除!K$4,統合マスタ!$A303,0))</f>
        <v>2</v>
      </c>
      <c r="Y303" s="53" t="str">
        <f ca="1">IF(OFFSET(マスタ非採用削除!L$4,統合マスタ!$A303,0)="","",OFFSET(マスタ非採用削除!L$4,統合マスタ!$A303,0))</f>
        <v/>
      </c>
      <c r="Z303" s="27">
        <f ca="1">IF(OFFSET(マスタ非採用削除!M$4,統合マスタ!$A303,0)="","",OFFSET(マスタ非採用削除!M$4,統合マスタ!$A303,0))</f>
        <v>26</v>
      </c>
      <c r="AA303" s="27" t="str">
        <f t="shared" si="12"/>
        <v/>
      </c>
      <c r="AB303" s="27" t="str">
        <f ca="1">IF(A303="非採用特別","非採用特別",IF(R303=2,"臨時",
IF(COUNTIF(分類!$H$8:$H$15, 統合マスタ!V303)&gt;0, 分類!$G$7,
IF(COUNTIF(分類!$K$8:$K$15, 統合マスタ!V303)&gt;0, 分類!$J$7,
IF(COUNTIF(分類!$N$8:$N$15, 統合マスタ!V303)&gt;0, 分類!$M$7,
IF(COUNTIF(分類!$Q$8:$Q$15, 統合マスタ!V303)&gt;0, 分類!$P$7,
"無し"))))))</f>
        <v>錠剤</v>
      </c>
      <c r="AC303" s="27">
        <f t="shared" ca="1" si="13"/>
        <v>200299</v>
      </c>
      <c r="AD303" s="27" cm="1">
        <f t="array" aca="1" ref="AD303" ca="1">IF(A303="非採用","非採用",OFFSET(
   INDIRECT("'" &amp; AB303 &amp; "'!A4"),
   MATCH(B303, INDIRECT("'" &amp; AB303 &amp; "'!C5:C1000"), 0),
   MATCH("合計", INDIRECT("'" &amp; AB303 &amp; "'!4:4"), 0) - 1
))</f>
        <v>0</v>
      </c>
    </row>
    <row r="304" spans="1:30">
      <c r="A304" s="40">
        <f>元データ!P301</f>
        <v>240</v>
      </c>
      <c r="B304" s="27">
        <f t="shared" si="14"/>
        <v>300</v>
      </c>
      <c r="C304" s="27" t="str">
        <f>DBCS(元データ!A301)</f>
        <v>セレコキシブ錠１００ｍｇ「ＤＳＥＰ」</v>
      </c>
      <c r="D304" s="53" t="str">
        <f>元データ!B301</f>
        <v>メディセオ</v>
      </c>
      <c r="E304" s="27" t="str">
        <f>DBCS(元データ!C301)</f>
        <v>ＰＴＰ</v>
      </c>
      <c r="F304" s="27" t="str">
        <f>DBCS(元データ!D301)</f>
        <v>１００Ｔ</v>
      </c>
      <c r="G304" s="27" t="str">
        <f>元データ!E301</f>
        <v>第一三共</v>
      </c>
      <c r="H304" s="27">
        <f>元データ!F301</f>
        <v>6.1</v>
      </c>
      <c r="I304" s="27">
        <f>元データ!G301</f>
        <v>610</v>
      </c>
      <c r="J304" s="27">
        <f>元データ!H301</f>
        <v>100</v>
      </c>
      <c r="K304" s="27" t="str">
        <f>元データ!I301</f>
        <v>錠</v>
      </c>
      <c r="L304" s="27">
        <f>元データ!J301</f>
        <v>543</v>
      </c>
      <c r="M304" s="27">
        <f>元データ!K301</f>
        <v>5.43</v>
      </c>
      <c r="N304" s="53" t="str">
        <f ca="1">IF(OFFSET(マスタ非採用削除!A$4,統合マスタ!$A304,0)="","",OFFSET(マスタ非採用削除!A$4,統合マスタ!$A304,0))</f>
        <v>ｾﾚｺ001</v>
      </c>
      <c r="O304" s="53" t="str">
        <f ca="1">IF(OFFSET(マスタ非採用削除!B$4,統合マスタ!$A304,0)="","",OFFSET(マスタ非採用削除!B$4,統合マスタ!$A304,0))</f>
        <v>ｾﾚｺ001</v>
      </c>
      <c r="P304" s="27" t="str">
        <f ca="1">IF(OFFSET(マスタ非採用削除!C$4,統合マスタ!$A304,0)="","",OFFSET(マスタ非採用削除!C$4,統合マスタ!$A304,0))</f>
        <v>セレコキシブ錠１００ｍｇ「ＤＳＥＰ」</v>
      </c>
      <c r="Q304" s="53" t="str">
        <f ca="1">IF(OFFSET(マスタ非採用削除!D$4,統合マスタ!$A304,0)="","",OFFSET(マスタ非採用削除!D$4,統合マスタ!$A304,0))</f>
        <v>ｾﾚｺ</v>
      </c>
      <c r="R304" s="27">
        <f ca="1">IF(OR(A304="非採用",A304="処置薬",A304="非採用特別"),0,IF(OFFSET(マスタ非採用削除!E$4,統合マスタ!$A304,0)="","",OFFSET(マスタ非採用削除!E$4,統合マスタ!$A304,0)))</f>
        <v>1</v>
      </c>
      <c r="S304" s="53" t="str">
        <f ca="1">IF(OFFSET(マスタ非採用削除!F$4,統合マスタ!$A304,0)="","",OFFSET(マスタ非採用削除!F$4,統合マスタ!$A304,0))</f>
        <v/>
      </c>
      <c r="T304" s="27">
        <f ca="1">IF(OFFSET(マスタ非採用削除!G$4,統合マスタ!$A304,0)="","",OFFSET(マスタ非採用削除!G$4,統合マスタ!$A304,0))</f>
        <v>6.1</v>
      </c>
      <c r="U304" s="53" t="str">
        <f ca="1">IF(OFFSET(マスタ非採用削除!H$4,統合マスタ!$A304,0)="","",OFFSET(マスタ非採用削除!H$4,統合マスタ!$A304,0))</f>
        <v>ｾﾚｺｷｼﾌﾞｼﾞｮｳ100mg｢DSEP｣</v>
      </c>
      <c r="V304" s="27">
        <f ca="1">IF(OFFSET(マスタ非採用削除!I$4,統合マスタ!$A304,0)="","",OFFSET(マスタ非採用削除!I$4,統合マスタ!$A304,0))</f>
        <v>1</v>
      </c>
      <c r="W304" s="27" t="str">
        <f ca="1">IF(OFFSET(マスタ非採用削除!J$4,統合マスタ!$A304,0)="","",OFFSET(マスタ非採用削除!J$4,統合マスタ!$A304,0))</f>
        <v>錠剤</v>
      </c>
      <c r="X304" s="27">
        <f ca="1">IF(OFFSET(マスタ非採用削除!K$4,統合マスタ!$A304,0)="","",OFFSET(マスタ非採用削除!K$4,統合マスタ!$A304,0))</f>
        <v>2</v>
      </c>
      <c r="Y304" s="53" t="str">
        <f ca="1">IF(OFFSET(マスタ非採用削除!L$4,統合マスタ!$A304,0)="","",OFFSET(マスタ非採用削除!L$4,統合マスタ!$A304,0))</f>
        <v/>
      </c>
      <c r="Z304" s="27">
        <f ca="1">IF(OFFSET(マスタ非採用削除!M$4,統合マスタ!$A304,0)="","",OFFSET(マスタ非採用削除!M$4,統合マスタ!$A304,0))</f>
        <v>26</v>
      </c>
      <c r="AA304" s="27" t="str">
        <f t="shared" si="12"/>
        <v/>
      </c>
      <c r="AB304" s="27" t="str">
        <f ca="1">IF(A304="非採用特別","非採用特別",IF(R304=2,"臨時",
IF(COUNTIF(分類!$H$8:$H$15, 統合マスタ!V304)&gt;0, 分類!$G$7,
IF(COUNTIF(分類!$K$8:$K$15, 統合マスタ!V304)&gt;0, 分類!$J$7,
IF(COUNTIF(分類!$N$8:$N$15, 統合マスタ!V304)&gt;0, 分類!$M$7,
IF(COUNTIF(分類!$Q$8:$Q$15, 統合マスタ!V304)&gt;0, 分類!$P$7,
"無し"))))))</f>
        <v>錠剤</v>
      </c>
      <c r="AC304" s="27">
        <f t="shared" ca="1" si="13"/>
        <v>200300</v>
      </c>
      <c r="AD304" s="27" cm="1">
        <f t="array" aca="1" ref="AD304" ca="1">IF(A304="非採用","非採用",OFFSET(
   INDIRECT("'" &amp; AB304 &amp; "'!A4"),
   MATCH(B304, INDIRECT("'" &amp; AB304 &amp; "'!C5:C1000"), 0),
   MATCH("合計", INDIRECT("'" &amp; AB304 &amp; "'!4:4"), 0) - 1
))</f>
        <v>0</v>
      </c>
    </row>
    <row r="305" spans="1:30">
      <c r="A305" s="40">
        <f>元データ!P302</f>
        <v>240</v>
      </c>
      <c r="B305" s="27">
        <f t="shared" si="14"/>
        <v>301</v>
      </c>
      <c r="C305" s="27" t="str">
        <f>DBCS(元データ!A302)</f>
        <v>セレコキシブ錠１００ｍｇ「ＤＳＥＰ」</v>
      </c>
      <c r="D305" s="53" t="str">
        <f>元データ!B302</f>
        <v>メディセオ</v>
      </c>
      <c r="E305" s="27" t="str">
        <f>DBCS(元データ!C302)</f>
        <v>バラ</v>
      </c>
      <c r="F305" s="27" t="str">
        <f>DBCS(元データ!D302)</f>
        <v>５００Ｔ</v>
      </c>
      <c r="G305" s="27" t="str">
        <f>元データ!E302</f>
        <v>第一三共</v>
      </c>
      <c r="H305" s="27">
        <f>元データ!F302</f>
        <v>6.1</v>
      </c>
      <c r="I305" s="27">
        <f>元データ!G302</f>
        <v>3050</v>
      </c>
      <c r="J305" s="27">
        <f>元データ!H302</f>
        <v>500.00000000000006</v>
      </c>
      <c r="K305" s="27" t="str">
        <f>元データ!I302</f>
        <v>錠</v>
      </c>
      <c r="L305" s="27">
        <f>元データ!J302</f>
        <v>2714</v>
      </c>
      <c r="M305" s="27">
        <f>元データ!K302</f>
        <v>5.427999999999999</v>
      </c>
      <c r="N305" s="53" t="str">
        <f ca="1">IF(OFFSET(マスタ非採用削除!A$4,統合マスタ!$A305,0)="","",OFFSET(マスタ非採用削除!A$4,統合マスタ!$A305,0))</f>
        <v>ｾﾚｺ001</v>
      </c>
      <c r="O305" s="53" t="str">
        <f ca="1">IF(OFFSET(マスタ非採用削除!B$4,統合マスタ!$A305,0)="","",OFFSET(マスタ非採用削除!B$4,統合マスタ!$A305,0))</f>
        <v>ｾﾚｺ001</v>
      </c>
      <c r="P305" s="27" t="str">
        <f ca="1">IF(OFFSET(マスタ非採用削除!C$4,統合マスタ!$A305,0)="","",OFFSET(マスタ非採用削除!C$4,統合マスタ!$A305,0))</f>
        <v>セレコキシブ錠１００ｍｇ「ＤＳＥＰ」</v>
      </c>
      <c r="Q305" s="53" t="str">
        <f ca="1">IF(OFFSET(マスタ非採用削除!D$4,統合マスタ!$A305,0)="","",OFFSET(マスタ非採用削除!D$4,統合マスタ!$A305,0))</f>
        <v>ｾﾚｺ</v>
      </c>
      <c r="R305" s="27">
        <f ca="1">IF(OR(A305="非採用",A305="処置薬",A305="非採用特別"),0,IF(OFFSET(マスタ非採用削除!E$4,統合マスタ!$A305,0)="","",OFFSET(マスタ非採用削除!E$4,統合マスタ!$A305,0)))</f>
        <v>1</v>
      </c>
      <c r="S305" s="53" t="str">
        <f ca="1">IF(OFFSET(マスタ非採用削除!F$4,統合マスタ!$A305,0)="","",OFFSET(マスタ非採用削除!F$4,統合マスタ!$A305,0))</f>
        <v/>
      </c>
      <c r="T305" s="27">
        <f ca="1">IF(OFFSET(マスタ非採用削除!G$4,統合マスタ!$A305,0)="","",OFFSET(マスタ非採用削除!G$4,統合マスタ!$A305,0))</f>
        <v>6.1</v>
      </c>
      <c r="U305" s="53" t="str">
        <f ca="1">IF(OFFSET(マスタ非採用削除!H$4,統合マスタ!$A305,0)="","",OFFSET(マスタ非採用削除!H$4,統合マスタ!$A305,0))</f>
        <v>ｾﾚｺｷｼﾌﾞｼﾞｮｳ100mg｢DSEP｣</v>
      </c>
      <c r="V305" s="27">
        <f ca="1">IF(OFFSET(マスタ非採用削除!I$4,統合マスタ!$A305,0)="","",OFFSET(マスタ非採用削除!I$4,統合マスタ!$A305,0))</f>
        <v>1</v>
      </c>
      <c r="W305" s="27" t="str">
        <f ca="1">IF(OFFSET(マスタ非採用削除!J$4,統合マスタ!$A305,0)="","",OFFSET(マスタ非採用削除!J$4,統合マスタ!$A305,0))</f>
        <v>錠剤</v>
      </c>
      <c r="X305" s="27">
        <f ca="1">IF(OFFSET(マスタ非採用削除!K$4,統合マスタ!$A305,0)="","",OFFSET(マスタ非採用削除!K$4,統合マスタ!$A305,0))</f>
        <v>2</v>
      </c>
      <c r="Y305" s="53" t="str">
        <f ca="1">IF(OFFSET(マスタ非採用削除!L$4,統合マスタ!$A305,0)="","",OFFSET(マスタ非採用削除!L$4,統合マスタ!$A305,0))</f>
        <v/>
      </c>
      <c r="Z305" s="27">
        <f ca="1">IF(OFFSET(マスタ非採用削除!M$4,統合マスタ!$A305,0)="","",OFFSET(マスタ非採用削除!M$4,統合マスタ!$A305,0))</f>
        <v>26</v>
      </c>
      <c r="AA305" s="27" t="str">
        <f t="shared" si="12"/>
        <v/>
      </c>
      <c r="AB305" s="27" t="str">
        <f ca="1">IF(A305="非採用特別","非採用特別",IF(R305=2,"臨時",
IF(COUNTIF(分類!$H$8:$H$15, 統合マスタ!V305)&gt;0, 分類!$G$7,
IF(COUNTIF(分類!$K$8:$K$15, 統合マスタ!V305)&gt;0, 分類!$J$7,
IF(COUNTIF(分類!$N$8:$N$15, 統合マスタ!V305)&gt;0, 分類!$M$7,
IF(COUNTIF(分類!$Q$8:$Q$15, 統合マスタ!V305)&gt;0, 分類!$P$7,
"無し"))))))</f>
        <v>錠剤</v>
      </c>
      <c r="AC305" s="27">
        <f t="shared" ca="1" si="13"/>
        <v>200301</v>
      </c>
      <c r="AD305" s="27" cm="1">
        <f t="array" aca="1" ref="AD305" ca="1">IF(A305="非採用","非採用",OFFSET(
   INDIRECT("'" &amp; AB305 &amp; "'!A4"),
   MATCH(B305, INDIRECT("'" &amp; AB305 &amp; "'!C5:C1000"), 0),
   MATCH("合計", INDIRECT("'" &amp; AB305 &amp; "'!4:4"), 0) - 1
))</f>
        <v>0</v>
      </c>
    </row>
    <row r="306" spans="1:30">
      <c r="A306" s="40">
        <f>元データ!P303</f>
        <v>241</v>
      </c>
      <c r="B306" s="27">
        <f t="shared" si="14"/>
        <v>302</v>
      </c>
      <c r="C306" s="27" t="str">
        <f>DBCS(元データ!A303)</f>
        <v>セレスタミン配合錠</v>
      </c>
      <c r="D306" s="53" t="str">
        <f>元データ!B303</f>
        <v/>
      </c>
      <c r="E306" s="27" t="str">
        <f>DBCS(元データ!C303)</f>
        <v>バラ</v>
      </c>
      <c r="F306" s="27" t="str">
        <f>DBCS(元データ!D303)</f>
        <v>１００Ｔ</v>
      </c>
      <c r="G306" s="27" t="str">
        <f>元データ!E303</f>
        <v>ＭＳＤ</v>
      </c>
      <c r="H306" s="27">
        <f>元データ!F303</f>
        <v>8</v>
      </c>
      <c r="I306" s="27">
        <f>元データ!G303</f>
        <v>800</v>
      </c>
      <c r="J306" s="27">
        <f>元データ!H303</f>
        <v>100</v>
      </c>
      <c r="K306" s="27" t="str">
        <f>元データ!I303</f>
        <v>錠</v>
      </c>
      <c r="L306" s="27">
        <f>元データ!J303</f>
        <v>727</v>
      </c>
      <c r="M306" s="27">
        <f>元データ!K303</f>
        <v>7.27</v>
      </c>
      <c r="N306" s="53" t="str">
        <f ca="1">IF(OFFSET(マスタ非採用削除!A$4,統合マスタ!$A306,0)="","",OFFSET(マスタ非採用削除!A$4,統合マスタ!$A306,0))</f>
        <v>ｾﾚｽ001</v>
      </c>
      <c r="O306" s="53" t="str">
        <f ca="1">IF(OFFSET(マスタ非採用削除!B$4,統合マスタ!$A306,0)="","",OFFSET(マスタ非採用削除!B$4,統合マスタ!$A306,0))</f>
        <v>ｾﾚｽ001</v>
      </c>
      <c r="P306" s="27" t="str">
        <f ca="1">IF(OFFSET(マスタ非採用削除!C$4,統合マスタ!$A306,0)="","",OFFSET(マスタ非採用削除!C$4,統合マスタ!$A306,0))</f>
        <v>セレスタミン配合錠</v>
      </c>
      <c r="Q306" s="53" t="str">
        <f ca="1">IF(OFFSET(マスタ非採用削除!D$4,統合マスタ!$A306,0)="","",OFFSET(マスタ非採用削除!D$4,統合マスタ!$A306,0))</f>
        <v>ｾﾚｽﾀ**</v>
      </c>
      <c r="R306" s="27">
        <f ca="1">IF(OR(A306="非採用",A306="処置薬",A306="非採用特別"),0,IF(OFFSET(マスタ非採用削除!E$4,統合マスタ!$A306,0)="","",OFFSET(マスタ非採用削除!E$4,統合マスタ!$A306,0)))</f>
        <v>1</v>
      </c>
      <c r="S306" s="53" t="str">
        <f ca="1">IF(OFFSET(マスタ非採用削除!F$4,統合マスタ!$A306,0)="","",OFFSET(マスタ非採用削除!F$4,統合マスタ!$A306,0))</f>
        <v/>
      </c>
      <c r="T306" s="27">
        <f ca="1">IF(OFFSET(マスタ非採用削除!G$4,統合マスタ!$A306,0)="","",OFFSET(マスタ非採用削除!G$4,統合マスタ!$A306,0))</f>
        <v>8</v>
      </c>
      <c r="U306" s="53" t="str">
        <f ca="1">IF(OFFSET(マスタ非採用削除!H$4,統合マスタ!$A306,0)="","",OFFSET(マスタ非採用削除!H$4,統合マスタ!$A306,0))</f>
        <v>ｾﾚｽﾀﾐﾝﾊｲｺﾞｳｼﾞｮｳ</v>
      </c>
      <c r="V306" s="27">
        <f ca="1">IF(OFFSET(マスタ非採用削除!I$4,統合マスタ!$A306,0)="","",OFFSET(マスタ非採用削除!I$4,統合マスタ!$A306,0))</f>
        <v>1</v>
      </c>
      <c r="W306" s="27" t="str">
        <f ca="1">IF(OFFSET(マスタ非採用削除!J$4,統合マスタ!$A306,0)="","",OFFSET(マスタ非採用削除!J$4,統合マスタ!$A306,0))</f>
        <v>錠剤</v>
      </c>
      <c r="X306" s="27">
        <f ca="1">IF(OFFSET(マスタ非採用削除!K$4,統合マスタ!$A306,0)="","",OFFSET(マスタ非採用削除!K$4,統合マスタ!$A306,0))</f>
        <v>0</v>
      </c>
      <c r="Y306" s="53" t="str">
        <f ca="1">IF(OFFSET(マスタ非採用削除!L$4,統合マスタ!$A306,0)="","",OFFSET(マスタ非採用削除!L$4,統合マスタ!$A306,0))</f>
        <v/>
      </c>
      <c r="Z306" s="27">
        <f ca="1">IF(OFFSET(マスタ非採用削除!M$4,統合マスタ!$A306,0)="","",OFFSET(マスタ非採用削除!M$4,統合マスタ!$A306,0))</f>
        <v>25</v>
      </c>
      <c r="AA306" s="27" t="str">
        <f t="shared" si="12"/>
        <v/>
      </c>
      <c r="AB306" s="27" t="str">
        <f ca="1">IF(A306="非採用特別","非採用特別",IF(R306=2,"臨時",
IF(COUNTIF(分類!$H$8:$H$15, 統合マスタ!V306)&gt;0, 分類!$G$7,
IF(COUNTIF(分類!$K$8:$K$15, 統合マスタ!V306)&gt;0, 分類!$J$7,
IF(COUNTIF(分類!$N$8:$N$15, 統合マスタ!V306)&gt;0, 分類!$M$7,
IF(COUNTIF(分類!$Q$8:$Q$15, 統合マスタ!V306)&gt;0, 分類!$P$7,
"無し"))))))</f>
        <v>錠剤</v>
      </c>
      <c r="AC306" s="27">
        <f t="shared" ca="1" si="13"/>
        <v>302</v>
      </c>
      <c r="AD306" s="27" cm="1">
        <f t="array" aca="1" ref="AD306" ca="1">IF(A306="非採用","非採用",OFFSET(
   INDIRECT("'" &amp; AB306 &amp; "'!A4"),
   MATCH(B306, INDIRECT("'" &amp; AB306 &amp; "'!C5:C1000"), 0),
   MATCH("合計", INDIRECT("'" &amp; AB306 &amp; "'!4:4"), 0) - 1
))</f>
        <v>0</v>
      </c>
    </row>
    <row r="307" spans="1:30">
      <c r="A307" s="40">
        <f>元データ!P304</f>
        <v>242</v>
      </c>
      <c r="B307" s="27">
        <f t="shared" si="14"/>
        <v>303</v>
      </c>
      <c r="C307" s="27" t="str">
        <f>DBCS(元データ!A304)</f>
        <v>セレニカＲ顆粒４０％</v>
      </c>
      <c r="D307" s="53" t="str">
        <f>元データ!B304</f>
        <v>アルフレッサ</v>
      </c>
      <c r="E307" s="27" t="str">
        <f>DBCS(元データ!C304)</f>
        <v>粉</v>
      </c>
      <c r="F307" s="27" t="str">
        <f>DBCS(元データ!D304)</f>
        <v>５００ｇ</v>
      </c>
      <c r="G307" s="27" t="str">
        <f>元データ!E304</f>
        <v>興和</v>
      </c>
      <c r="H307" s="27">
        <f>元データ!F304</f>
        <v>36.700000000000003</v>
      </c>
      <c r="I307" s="27">
        <f>元データ!G304</f>
        <v>18350</v>
      </c>
      <c r="J307" s="27">
        <f>元データ!H304</f>
        <v>499.99999999999994</v>
      </c>
      <c r="K307" s="27" t="str">
        <f>元データ!I304</f>
        <v>ｇ</v>
      </c>
      <c r="L307" s="27">
        <f>元データ!J304</f>
        <v>16348</v>
      </c>
      <c r="M307" s="27">
        <f>元データ!K304</f>
        <v>32.696000000000005</v>
      </c>
      <c r="N307" s="53" t="str">
        <f ca="1">IF(OFFSET(マスタ非採用削除!A$4,統合マスタ!$A307,0)="","",OFFSET(マスタ非採用削除!A$4,統合マスタ!$A307,0))</f>
        <v>ｾﾚﾆ001</v>
      </c>
      <c r="O307" s="53" t="str">
        <f ca="1">IF(OFFSET(マスタ非採用削除!B$4,統合マスタ!$A307,0)="","",OFFSET(マスタ非採用削除!B$4,統合マスタ!$A307,0))</f>
        <v>ｾﾚﾆ001</v>
      </c>
      <c r="P307" s="27" t="str">
        <f ca="1">IF(OFFSET(マスタ非採用削除!C$4,統合マスタ!$A307,0)="","",OFFSET(マスタ非採用削除!C$4,統合マスタ!$A307,0))</f>
        <v>セレニカＲ顆粒４０％</v>
      </c>
      <c r="Q307" s="53" t="str">
        <f ca="1">IF(OFFSET(マスタ非採用削除!D$4,統合マスタ!$A307,0)="","",OFFSET(マスタ非採用削除!D$4,統合マスタ!$A307,0))</f>
        <v/>
      </c>
      <c r="R307" s="27">
        <f ca="1">IF(OR(A307="非採用",A307="処置薬",A307="非採用特別"),0,IF(OFFSET(マスタ非採用削除!E$4,統合マスタ!$A307,0)="","",OFFSET(マスタ非採用削除!E$4,統合マスタ!$A307,0)))</f>
        <v>1</v>
      </c>
      <c r="S307" s="53" t="str">
        <f ca="1">IF(OFFSET(マスタ非採用削除!F$4,統合マスタ!$A307,0)="","",OFFSET(マスタ非採用削除!F$4,統合マスタ!$A307,0))</f>
        <v/>
      </c>
      <c r="T307" s="27">
        <f ca="1">IF(OFFSET(マスタ非採用削除!G$4,統合マスタ!$A307,0)="","",OFFSET(マスタ非採用削除!G$4,統合マスタ!$A307,0))</f>
        <v>36.700000000000003</v>
      </c>
      <c r="U307" s="53" t="str">
        <f ca="1">IF(OFFSET(マスタ非採用削除!H$4,統合マスタ!$A307,0)="","",OFFSET(マスタ非採用削除!H$4,統合マスタ!$A307,0))</f>
        <v>ｾﾚﾆｶRｶﾘﾕｳ40%</v>
      </c>
      <c r="V307" s="27">
        <f ca="1">IF(OFFSET(マスタ非採用削除!I$4,統合マスタ!$A307,0)="","",OFFSET(マスタ非採用削除!I$4,統合マスタ!$A307,0))</f>
        <v>5</v>
      </c>
      <c r="W307" s="27" t="str">
        <f ca="1">IF(OFFSET(マスタ非採用削除!J$4,統合マスタ!$A307,0)="","",OFFSET(マスタ非採用削除!J$4,統合マスタ!$A307,0))</f>
        <v>顆粒</v>
      </c>
      <c r="X307" s="27">
        <f ca="1">IF(OFFSET(マスタ非採用削除!K$4,統合マスタ!$A307,0)="","",OFFSET(マスタ非採用削除!K$4,統合マスタ!$A307,0))</f>
        <v>0</v>
      </c>
      <c r="Y307" s="53" t="str">
        <f ca="1">IF(OFFSET(マスタ非採用削除!L$4,統合マスタ!$A307,0)="","",OFFSET(マスタ非採用削除!L$4,統合マスタ!$A307,0))</f>
        <v/>
      </c>
      <c r="Z307" s="27">
        <f ca="1">IF(OFFSET(マスタ非採用削除!M$4,統合マスタ!$A307,0)="","",OFFSET(マスタ非採用削除!M$4,統合マスタ!$A307,0))</f>
        <v>2</v>
      </c>
      <c r="AA307" s="27" t="str">
        <f t="shared" si="12"/>
        <v/>
      </c>
      <c r="AB307" s="27" t="str">
        <f ca="1">IF(A307="非採用特別","非採用特別",IF(R307=2,"臨時",
IF(COUNTIF(分類!$H$8:$H$15, 統合マスタ!V307)&gt;0, 分類!$G$7,
IF(COUNTIF(分類!$K$8:$K$15, 統合マスタ!V307)&gt;0, 分類!$J$7,
IF(COUNTIF(分類!$N$8:$N$15, 統合マスタ!V307)&gt;0, 分類!$M$7,
IF(COUNTIF(分類!$Q$8:$Q$15, 統合マスタ!V307)&gt;0, 分類!$P$7,
"無し"))))))</f>
        <v>無し</v>
      </c>
      <c r="AC307" s="27">
        <f t="shared" ca="1" si="13"/>
        <v>303</v>
      </c>
      <c r="AD307" s="27" t="e" cm="1">
        <f t="array" aca="1" ref="AD307" ca="1">IF(A307="非採用","非採用",OFFSET(
   INDIRECT("'" &amp; AB307 &amp; "'!A4"),
   MATCH(B307, INDIRECT("'" &amp; AB307 &amp; "'!C5:C1000"), 0),
   MATCH("合計", INDIRECT("'" &amp; AB307 &amp; "'!4:4"), 0) - 1
))</f>
        <v>#REF!</v>
      </c>
    </row>
    <row r="308" spans="1:30">
      <c r="A308" s="40">
        <f>元データ!P305</f>
        <v>243</v>
      </c>
      <c r="B308" s="27">
        <f t="shared" si="14"/>
        <v>304</v>
      </c>
      <c r="C308" s="27" t="str">
        <f>DBCS(元データ!A305)</f>
        <v>セレネース注５ｍｇ</v>
      </c>
      <c r="D308" s="53" t="str">
        <f>元データ!B305</f>
        <v>メディセオ</v>
      </c>
      <c r="E308" s="27" t="str">
        <f>DBCS(元データ!C305)</f>
        <v/>
      </c>
      <c r="F308" s="27" t="str">
        <f>DBCS(元データ!D305)</f>
        <v>１ｍＬＸ５０管</v>
      </c>
      <c r="G308" s="27" t="str">
        <f>元データ!E305</f>
        <v>住友ファーマ</v>
      </c>
      <c r="H308" s="27">
        <f>元データ!F305</f>
        <v>100</v>
      </c>
      <c r="I308" s="27">
        <f>元データ!G305</f>
        <v>5000</v>
      </c>
      <c r="J308" s="27">
        <f>元データ!H305</f>
        <v>50</v>
      </c>
      <c r="K308" s="27" t="str">
        <f>元データ!I305</f>
        <v>A</v>
      </c>
      <c r="L308" s="27">
        <f>元データ!J305</f>
        <v>4454</v>
      </c>
      <c r="M308" s="27">
        <f>元データ!K305</f>
        <v>89.08</v>
      </c>
      <c r="N308" s="53" t="str">
        <f ca="1">IF(OFFSET(マスタ非採用削除!A$4,統合マスタ!$A308,0)="","",OFFSET(マスタ非採用削除!A$4,統合マスタ!$A308,0))</f>
        <v>ｾﾚﾈ001</v>
      </c>
      <c r="O308" s="53" t="str">
        <f ca="1">IF(OFFSET(マスタ非採用削除!B$4,統合マスタ!$A308,0)="","",OFFSET(マスタ非採用削除!B$4,統合マスタ!$A308,0))</f>
        <v>ｾﾚﾈ001</v>
      </c>
      <c r="P308" s="27" t="str">
        <f ca="1">IF(OFFSET(マスタ非採用削除!C$4,統合マスタ!$A308,0)="","",OFFSET(マスタ非採用削除!C$4,統合マスタ!$A308,0))</f>
        <v>セレネース注５ｍｇ</v>
      </c>
      <c r="Q308" s="53" t="str">
        <f ca="1">IF(OFFSET(マスタ非採用削除!D$4,統合マスタ!$A308,0)="","",OFFSET(マスタ非採用削除!D$4,統合マスタ!$A308,0))</f>
        <v>ｾﾚﾈｰｽﾁ</v>
      </c>
      <c r="R308" s="27">
        <f ca="1">IF(OR(A308="非採用",A308="処置薬",A308="非採用特別"),0,IF(OFFSET(マスタ非採用削除!E$4,統合マスタ!$A308,0)="","",OFFSET(マスタ非採用削除!E$4,統合マスタ!$A308,0)))</f>
        <v>1</v>
      </c>
      <c r="S308" s="53" t="str">
        <f ca="1">IF(OFFSET(マスタ非採用削除!F$4,統合マスタ!$A308,0)="","",OFFSET(マスタ非採用削除!F$4,統合マスタ!$A308,0))</f>
        <v/>
      </c>
      <c r="T308" s="27">
        <f ca="1">IF(OFFSET(マスタ非採用削除!G$4,統合マスタ!$A308,0)="","",OFFSET(マスタ非採用削除!G$4,統合マスタ!$A308,0))</f>
        <v>100</v>
      </c>
      <c r="U308" s="53" t="str">
        <f ca="1">IF(OFFSET(マスタ非採用削除!H$4,統合マスタ!$A308,0)="","",OFFSET(マスタ非採用削除!H$4,統合マスタ!$A308,0))</f>
        <v>ｾﾚﾈｰｽﾁｭｳ5mg</v>
      </c>
      <c r="V308" s="27">
        <f ca="1">IF(OFFSET(マスタ非採用削除!I$4,統合マスタ!$A308,0)="","",OFFSET(マスタ非採用削除!I$4,統合マスタ!$A308,0))</f>
        <v>25</v>
      </c>
      <c r="W308" s="27" t="str">
        <f ca="1">IF(OFFSET(マスタ非採用削除!J$4,統合マスタ!$A308,0)="","",OFFSET(マスタ非採用削除!J$4,統合マスタ!$A308,0))</f>
        <v>注射剤</v>
      </c>
      <c r="X308" s="27">
        <f ca="1">IF(OFFSET(マスタ非採用削除!K$4,統合マスタ!$A308,0)="","",OFFSET(マスタ非採用削除!K$4,統合マスタ!$A308,0))</f>
        <v>2</v>
      </c>
      <c r="Y308" s="53" t="str">
        <f ca="1">IF(OFFSET(マスタ非採用削除!L$4,統合マスタ!$A308,0)="","",OFFSET(マスタ非採用削除!L$4,統合マスタ!$A308,0))</f>
        <v/>
      </c>
      <c r="Z308" s="27">
        <f ca="1">IF(OFFSET(マスタ非採用削除!M$4,統合マスタ!$A308,0)="","",OFFSET(マスタ非採用削除!M$4,統合マスタ!$A308,0))</f>
        <v>5</v>
      </c>
      <c r="AA308" s="27" t="str">
        <f t="shared" si="12"/>
        <v/>
      </c>
      <c r="AB308" s="27" t="str">
        <f ca="1">IF(A308="非採用特別","非採用特別",IF(R308=2,"臨時",
IF(COUNTIF(分類!$H$8:$H$15, 統合マスタ!V308)&gt;0, 分類!$G$7,
IF(COUNTIF(分類!$K$8:$K$15, 統合マスタ!V308)&gt;0, 分類!$J$7,
IF(COUNTIF(分類!$N$8:$N$15, 統合マスタ!V308)&gt;0, 分類!$M$7,
IF(COUNTIF(分類!$Q$8:$Q$15, 統合マスタ!V308)&gt;0, 分類!$P$7,
"無し"))))))</f>
        <v>注射</v>
      </c>
      <c r="AC308" s="27">
        <f t="shared" ca="1" si="13"/>
        <v>200304</v>
      </c>
      <c r="AD308" s="27" cm="1">
        <f t="array" aca="1" ref="AD308" ca="1">IF(A308="非採用","非採用",OFFSET(
   INDIRECT("'" &amp; AB308 &amp; "'!A4"),
   MATCH(B308, INDIRECT("'" &amp; AB308 &amp; "'!C5:C1000"), 0),
   MATCH("合計", INDIRECT("'" &amp; AB308 &amp; "'!4:4"), 0) - 1
))</f>
        <v>0</v>
      </c>
    </row>
    <row r="309" spans="1:30">
      <c r="A309" s="40">
        <f>元データ!P306</f>
        <v>244</v>
      </c>
      <c r="B309" s="27">
        <f t="shared" si="14"/>
        <v>305</v>
      </c>
      <c r="C309" s="27" t="str">
        <f>DBCS(元データ!A306)</f>
        <v>セレネース内服液０．２％</v>
      </c>
      <c r="D309" s="53" t="str">
        <f>元データ!B306</f>
        <v>スズケン</v>
      </c>
      <c r="E309" s="27" t="str">
        <f>DBCS(元データ!C306)</f>
        <v/>
      </c>
      <c r="F309" s="27" t="str">
        <f>DBCS(元データ!D306)</f>
        <v>５００ｍＬ</v>
      </c>
      <c r="G309" s="27" t="str">
        <f>元データ!E306</f>
        <v>住友ファーマ</v>
      </c>
      <c r="H309" s="27">
        <f>元データ!F306</f>
        <v>15.1</v>
      </c>
      <c r="I309" s="27">
        <f>元データ!G306</f>
        <v>7550</v>
      </c>
      <c r="J309" s="27">
        <f>元データ!H306</f>
        <v>500</v>
      </c>
      <c r="K309" s="27" t="str">
        <f>元データ!I306</f>
        <v>ｍｌ</v>
      </c>
      <c r="L309" s="27">
        <f>元データ!J306</f>
        <v>6569</v>
      </c>
      <c r="M309" s="27">
        <f>元データ!K306</f>
        <v>13.138</v>
      </c>
      <c r="N309" s="53" t="str">
        <f ca="1">IF(OFFSET(マスタ非採用削除!A$4,統合マスタ!$A309,0)="","",OFFSET(マスタ非採用削除!A$4,統合マスタ!$A309,0))</f>
        <v>ｾﾚﾈ002</v>
      </c>
      <c r="O309" s="53" t="str">
        <f ca="1">IF(OFFSET(マスタ非採用削除!B$4,統合マスタ!$A309,0)="","",OFFSET(マスタ非採用削除!B$4,統合マスタ!$A309,0))</f>
        <v>ｾﾚﾈ002</v>
      </c>
      <c r="P309" s="27" t="str">
        <f ca="1">IF(OFFSET(マスタ非採用削除!C$4,統合マスタ!$A309,0)="","",OFFSET(マスタ非採用削除!C$4,統合マスタ!$A309,0))</f>
        <v>セレネース内服液０．２％</v>
      </c>
      <c r="Q309" s="53" t="str">
        <f ca="1">IF(OFFSET(マスタ非採用削除!D$4,統合マスタ!$A309,0)="","",OFFSET(マスタ非採用削除!D$4,統合マスタ!$A309,0))</f>
        <v>ｾﾚﾈｰｽｴ</v>
      </c>
      <c r="R309" s="27">
        <f ca="1">IF(OR(A309="非採用",A309="処置薬",A309="非採用特別"),0,IF(OFFSET(マスタ非採用削除!E$4,統合マスタ!$A309,0)="","",OFFSET(マスタ非採用削除!E$4,統合マスタ!$A309,0)))</f>
        <v>1</v>
      </c>
      <c r="S309" s="53" t="str">
        <f ca="1">IF(OFFSET(マスタ非採用削除!F$4,統合マスタ!$A309,0)="","",OFFSET(マスタ非採用削除!F$4,統合マスタ!$A309,0))</f>
        <v/>
      </c>
      <c r="T309" s="27">
        <f ca="1">IF(OFFSET(マスタ非採用削除!G$4,統合マスタ!$A309,0)="","",OFFSET(マスタ非採用削除!G$4,統合マスタ!$A309,0))</f>
        <v>15.1</v>
      </c>
      <c r="U309" s="53" t="str">
        <f ca="1">IF(OFFSET(マスタ非採用削除!H$4,統合マスタ!$A309,0)="","",OFFSET(マスタ非採用削除!H$4,統合マスタ!$A309,0))</f>
        <v>ｾﾚﾈ-ｽﾅｲﾌｸｴｷ0.2%</v>
      </c>
      <c r="V309" s="27">
        <f ca="1">IF(OFFSET(マスタ非採用削除!I$4,統合マスタ!$A309,0)="","",OFFSET(マスタ非採用削除!I$4,統合マスタ!$A309,0))</f>
        <v>7</v>
      </c>
      <c r="W309" s="27" t="str">
        <f ca="1">IF(OFFSET(マスタ非採用削除!J$4,統合マスタ!$A309,0)="","",OFFSET(マスタ非採用削除!J$4,統合マスタ!$A309,0))</f>
        <v>液（内用）</v>
      </c>
      <c r="X309" s="27">
        <f ca="1">IF(OFFSET(マスタ非採用削除!K$4,統合マスタ!$A309,0)="","",OFFSET(マスタ非採用削除!K$4,統合マスタ!$A309,0))</f>
        <v>2</v>
      </c>
      <c r="Y309" s="53" t="str">
        <f ca="1">IF(OFFSET(マスタ非採用削除!L$4,統合マスタ!$A309,0)="","",OFFSET(マスタ非採用削除!L$4,統合マスタ!$A309,0))</f>
        <v/>
      </c>
      <c r="Z309" s="27">
        <f ca="1">IF(OFFSET(マスタ非採用削除!M$4,統合マスタ!$A309,0)="","",OFFSET(マスタ非採用削除!M$4,統合マスタ!$A309,0))</f>
        <v>13</v>
      </c>
      <c r="AA309" s="27" t="str">
        <f t="shared" si="12"/>
        <v/>
      </c>
      <c r="AB309" s="27" t="str">
        <f ca="1">IF(A309="非採用特別","非採用特別",IF(R309=2,"臨時",
IF(COUNTIF(分類!$H$8:$H$15, 統合マスタ!V309)&gt;0, 分類!$G$7,
IF(COUNTIF(分類!$K$8:$K$15, 統合マスタ!V309)&gt;0, 分類!$J$7,
IF(COUNTIF(分類!$N$8:$N$15, 統合マスタ!V309)&gt;0, 分類!$M$7,
IF(COUNTIF(分類!$Q$8:$Q$15, 統合マスタ!V309)&gt;0, 分類!$P$7,
"無し"))))))</f>
        <v>無し</v>
      </c>
      <c r="AC309" s="27">
        <f t="shared" ca="1" si="13"/>
        <v>200305</v>
      </c>
      <c r="AD309" s="27" t="e" cm="1">
        <f t="array" aca="1" ref="AD309" ca="1">IF(A309="非採用","非採用",OFFSET(
   INDIRECT("'" &amp; AB309 &amp; "'!A4"),
   MATCH(B309, INDIRECT("'" &amp; AB309 &amp; "'!C5:C1000"), 0),
   MATCH("合計", INDIRECT("'" &amp; AB309 &amp; "'!4:4"), 0) - 1
))</f>
        <v>#REF!</v>
      </c>
    </row>
    <row r="310" spans="1:30">
      <c r="A310" s="40">
        <f>元データ!P307</f>
        <v>245</v>
      </c>
      <c r="B310" s="27">
        <f t="shared" si="14"/>
        <v>306</v>
      </c>
      <c r="C310" s="27" t="str">
        <f>DBCS(元データ!A307)</f>
        <v>センノシド錠１２ｍｇ「クニヒロ」</v>
      </c>
      <c r="D310" s="53" t="str">
        <f>元データ!B307</f>
        <v>メディセオ</v>
      </c>
      <c r="E310" s="27" t="str">
        <f>DBCS(元データ!C307)</f>
        <v>ＰＴＰ</v>
      </c>
      <c r="F310" s="27" t="str">
        <f>DBCS(元データ!D307)</f>
        <v>１０００Ｔ</v>
      </c>
      <c r="G310" s="27" t="str">
        <f>元データ!E307</f>
        <v>皇漢堂製薬</v>
      </c>
      <c r="H310" s="27">
        <f>元データ!F307</f>
        <v>5.3</v>
      </c>
      <c r="I310" s="27">
        <f>元データ!G307</f>
        <v>5300</v>
      </c>
      <c r="J310" s="27">
        <f>元データ!H307</f>
        <v>1000</v>
      </c>
      <c r="K310" s="27" t="str">
        <f>元データ!I307</f>
        <v>錠</v>
      </c>
      <c r="L310" s="27">
        <f>元データ!J307</f>
        <v>2494</v>
      </c>
      <c r="M310" s="27">
        <f>元データ!K307</f>
        <v>2.4940000000000002</v>
      </c>
      <c r="N310" s="53" t="str">
        <f ca="1">IF(OFFSET(マスタ非採用削除!A$4,統合マスタ!$A310,0)="","",OFFSET(マスタ非採用削除!A$4,統合マスタ!$A310,0))</f>
        <v>ｾﾝﾉ003</v>
      </c>
      <c r="O310" s="53" t="str">
        <f ca="1">IF(OFFSET(マスタ非採用削除!B$4,統合マスタ!$A310,0)="","",OFFSET(マスタ非採用削除!B$4,統合マスタ!$A310,0))</f>
        <v>ｾﾝﾉ003</v>
      </c>
      <c r="P310" s="27" t="str">
        <f ca="1">IF(OFFSET(マスタ非採用削除!C$4,統合マスタ!$A310,0)="","",OFFSET(マスタ非採用削除!C$4,統合マスタ!$A310,0))</f>
        <v>センノシド錠１２ｍｇ「クニヒロ」</v>
      </c>
      <c r="Q310" s="53" t="str">
        <f ca="1">IF(OFFSET(マスタ非採用削除!D$4,統合マスタ!$A310,0)="","",OFFSET(マスタ非採用削除!D$4,統合マスタ!$A310,0))</f>
        <v/>
      </c>
      <c r="R310" s="27">
        <f ca="1">IF(OR(A310="非採用",A310="処置薬",A310="非採用特別"),0,IF(OFFSET(マスタ非採用削除!E$4,統合マスタ!$A310,0)="","",OFFSET(マスタ非採用削除!E$4,統合マスタ!$A310,0)))</f>
        <v>1</v>
      </c>
      <c r="S310" s="53" t="str">
        <f ca="1">IF(OFFSET(マスタ非採用削除!F$4,統合マスタ!$A310,0)="","",OFFSET(マスタ非採用削除!F$4,統合マスタ!$A310,0))</f>
        <v/>
      </c>
      <c r="T310" s="27">
        <f ca="1">IF(OFFSET(マスタ非採用削除!G$4,統合マスタ!$A310,0)="","",OFFSET(マスタ非採用削除!G$4,統合マスタ!$A310,0))</f>
        <v>5.3</v>
      </c>
      <c r="U310" s="53" t="str">
        <f ca="1">IF(OFFSET(マスタ非採用削除!H$4,統合マスタ!$A310,0)="","",OFFSET(マスタ非採用削除!H$4,統合マスタ!$A310,0))</f>
        <v>ｾﾝﾉｼﾄﾞｼﾞﾖｳ12MGｸﾆﾋﾛ</v>
      </c>
      <c r="V310" s="27">
        <f ca="1">IF(OFFSET(マスタ非採用削除!I$4,統合マスタ!$A310,0)="","",OFFSET(マスタ非採用削除!I$4,統合マスタ!$A310,0))</f>
        <v>1</v>
      </c>
      <c r="W310" s="27" t="str">
        <f ca="1">IF(OFFSET(マスタ非採用削除!J$4,統合マスタ!$A310,0)="","",OFFSET(マスタ非採用削除!J$4,統合マスタ!$A310,0))</f>
        <v>錠剤</v>
      </c>
      <c r="X310" s="27">
        <f ca="1">IF(OFFSET(マスタ非採用削除!K$4,統合マスタ!$A310,0)="","",OFFSET(マスタ非採用削除!K$4,統合マスタ!$A310,0))</f>
        <v>0</v>
      </c>
      <c r="Y310" s="53" t="str">
        <f ca="1">IF(OFFSET(マスタ非採用削除!L$4,統合マスタ!$A310,0)="","",OFFSET(マスタ非採用削除!L$4,統合マスタ!$A310,0))</f>
        <v/>
      </c>
      <c r="Z310" s="27">
        <f ca="1">IF(OFFSET(マスタ非採用削除!M$4,統合マスタ!$A310,0)="","",OFFSET(マスタ非採用削除!M$4,統合マスタ!$A310,0))</f>
        <v>25</v>
      </c>
      <c r="AA310" s="27" t="str">
        <f t="shared" si="12"/>
        <v/>
      </c>
      <c r="AB310" s="27" t="str">
        <f ca="1">IF(A310="非採用特別","非採用特別",IF(R310=2,"臨時",
IF(COUNTIF(分類!$H$8:$H$15, 統合マスタ!V310)&gt;0, 分類!$G$7,
IF(COUNTIF(分類!$K$8:$K$15, 統合マスタ!V310)&gt;0, 分類!$J$7,
IF(COUNTIF(分類!$N$8:$N$15, 統合マスタ!V310)&gt;0, 分類!$M$7,
IF(COUNTIF(分類!$Q$8:$Q$15, 統合マスタ!V310)&gt;0, 分類!$P$7,
"無し"))))))</f>
        <v>錠剤</v>
      </c>
      <c r="AC310" s="27">
        <f t="shared" ca="1" si="13"/>
        <v>306</v>
      </c>
      <c r="AD310" s="27" cm="1">
        <f t="array" aca="1" ref="AD310" ca="1">IF(A310="非採用","非採用",OFFSET(
   INDIRECT("'" &amp; AB310 &amp; "'!A4"),
   MATCH(B310, INDIRECT("'" &amp; AB310 &amp; "'!C5:C1000"), 0),
   MATCH("合計", INDIRECT("'" &amp; AB310 &amp; "'!4:4"), 0) - 1
))</f>
        <v>0</v>
      </c>
    </row>
    <row r="311" spans="1:30">
      <c r="A311" s="40">
        <f>元データ!P308</f>
        <v>245</v>
      </c>
      <c r="B311" s="27">
        <f t="shared" si="14"/>
        <v>307</v>
      </c>
      <c r="C311" s="27" t="str">
        <f>DBCS(元データ!A308)</f>
        <v>センノシド錠１２ｍｇ「クニヒロ」</v>
      </c>
      <c r="D311" s="53" t="str">
        <f>元データ!B308</f>
        <v>メディセオ</v>
      </c>
      <c r="E311" s="27" t="str">
        <f>DBCS(元データ!C308)</f>
        <v>バラ</v>
      </c>
      <c r="F311" s="27" t="str">
        <f>DBCS(元データ!D308)</f>
        <v>１０００Ｔ</v>
      </c>
      <c r="G311" s="27" t="str">
        <f>元データ!E308</f>
        <v>皇漢堂製薬</v>
      </c>
      <c r="H311" s="27">
        <f>元データ!F308</f>
        <v>5.3</v>
      </c>
      <c r="I311" s="27">
        <f>元データ!G308</f>
        <v>5300</v>
      </c>
      <c r="J311" s="27">
        <f>元データ!H308</f>
        <v>1000</v>
      </c>
      <c r="K311" s="27" t="str">
        <f>元データ!I308</f>
        <v>錠</v>
      </c>
      <c r="L311" s="27">
        <f>元データ!J308</f>
        <v>2494</v>
      </c>
      <c r="M311" s="27">
        <f>元データ!K308</f>
        <v>2.4940000000000002</v>
      </c>
      <c r="N311" s="53" t="str">
        <f ca="1">IF(OFFSET(マスタ非採用削除!A$4,統合マスタ!$A311,0)="","",OFFSET(マスタ非採用削除!A$4,統合マスタ!$A311,0))</f>
        <v>ｾﾝﾉ003</v>
      </c>
      <c r="O311" s="53" t="str">
        <f ca="1">IF(OFFSET(マスタ非採用削除!B$4,統合マスタ!$A311,0)="","",OFFSET(マスタ非採用削除!B$4,統合マスタ!$A311,0))</f>
        <v>ｾﾝﾉ003</v>
      </c>
      <c r="P311" s="27" t="str">
        <f ca="1">IF(OFFSET(マスタ非採用削除!C$4,統合マスタ!$A311,0)="","",OFFSET(マスタ非採用削除!C$4,統合マスタ!$A311,0))</f>
        <v>センノシド錠１２ｍｇ「クニヒロ」</v>
      </c>
      <c r="Q311" s="53" t="str">
        <f ca="1">IF(OFFSET(マスタ非採用削除!D$4,統合マスタ!$A311,0)="","",OFFSET(マスタ非採用削除!D$4,統合マスタ!$A311,0))</f>
        <v/>
      </c>
      <c r="R311" s="27">
        <f ca="1">IF(OR(A311="非採用",A311="処置薬",A311="非採用特別"),0,IF(OFFSET(マスタ非採用削除!E$4,統合マスタ!$A311,0)="","",OFFSET(マスタ非採用削除!E$4,統合マスタ!$A311,0)))</f>
        <v>1</v>
      </c>
      <c r="S311" s="53" t="str">
        <f ca="1">IF(OFFSET(マスタ非採用削除!F$4,統合マスタ!$A311,0)="","",OFFSET(マスタ非採用削除!F$4,統合マスタ!$A311,0))</f>
        <v/>
      </c>
      <c r="T311" s="27">
        <f ca="1">IF(OFFSET(マスタ非採用削除!G$4,統合マスタ!$A311,0)="","",OFFSET(マスタ非採用削除!G$4,統合マスタ!$A311,0))</f>
        <v>5.3</v>
      </c>
      <c r="U311" s="53" t="str">
        <f ca="1">IF(OFFSET(マスタ非採用削除!H$4,統合マスタ!$A311,0)="","",OFFSET(マスタ非採用削除!H$4,統合マスタ!$A311,0))</f>
        <v>ｾﾝﾉｼﾄﾞｼﾞﾖｳ12MGｸﾆﾋﾛ</v>
      </c>
      <c r="V311" s="27">
        <f ca="1">IF(OFFSET(マスタ非採用削除!I$4,統合マスタ!$A311,0)="","",OFFSET(マスタ非採用削除!I$4,統合マスタ!$A311,0))</f>
        <v>1</v>
      </c>
      <c r="W311" s="27" t="str">
        <f ca="1">IF(OFFSET(マスタ非採用削除!J$4,統合マスタ!$A311,0)="","",OFFSET(マスタ非採用削除!J$4,統合マスタ!$A311,0))</f>
        <v>錠剤</v>
      </c>
      <c r="X311" s="27">
        <f ca="1">IF(OFFSET(マスタ非採用削除!K$4,統合マスタ!$A311,0)="","",OFFSET(マスタ非採用削除!K$4,統合マスタ!$A311,0))</f>
        <v>0</v>
      </c>
      <c r="Y311" s="53" t="str">
        <f ca="1">IF(OFFSET(マスタ非採用削除!L$4,統合マスタ!$A311,0)="","",OFFSET(マスタ非採用削除!L$4,統合マスタ!$A311,0))</f>
        <v/>
      </c>
      <c r="Z311" s="27">
        <f ca="1">IF(OFFSET(マスタ非採用削除!M$4,統合マスタ!$A311,0)="","",OFFSET(マスタ非採用削除!M$4,統合マスタ!$A311,0))</f>
        <v>25</v>
      </c>
      <c r="AA311" s="27" t="str">
        <f t="shared" si="12"/>
        <v/>
      </c>
      <c r="AB311" s="27" t="str">
        <f ca="1">IF(A311="非採用特別","非採用特別",IF(R311=2,"臨時",
IF(COUNTIF(分類!$H$8:$H$15, 統合マスタ!V311)&gt;0, 分類!$G$7,
IF(COUNTIF(分類!$K$8:$K$15, 統合マスタ!V311)&gt;0, 分類!$J$7,
IF(COUNTIF(分類!$N$8:$N$15, 統合マスタ!V311)&gt;0, 分類!$M$7,
IF(COUNTIF(分類!$Q$8:$Q$15, 統合マスタ!V311)&gt;0, 分類!$P$7,
"無し"))))))</f>
        <v>錠剤</v>
      </c>
      <c r="AC311" s="27">
        <f t="shared" ca="1" si="13"/>
        <v>307</v>
      </c>
      <c r="AD311" s="27" cm="1">
        <f t="array" aca="1" ref="AD311" ca="1">IF(A311="非採用","非採用",OFFSET(
   INDIRECT("'" &amp; AB311 &amp; "'!A4"),
   MATCH(B311, INDIRECT("'" &amp; AB311 &amp; "'!C5:C1000"), 0),
   MATCH("合計", INDIRECT("'" &amp; AB311 &amp; "'!4:4"), 0) - 1
))</f>
        <v>0</v>
      </c>
    </row>
    <row r="312" spans="1:30">
      <c r="A312" s="40">
        <f>元データ!P309</f>
        <v>246</v>
      </c>
      <c r="B312" s="27">
        <f t="shared" si="14"/>
        <v>308</v>
      </c>
      <c r="C312" s="27" t="str">
        <f>DBCS(元データ!A309)</f>
        <v>センブリ・重曹散</v>
      </c>
      <c r="D312" s="53" t="str">
        <f>元データ!B309</f>
        <v/>
      </c>
      <c r="E312" s="27" t="str">
        <f>DBCS(元データ!C309)</f>
        <v>粉</v>
      </c>
      <c r="F312" s="27" t="str">
        <f>DBCS(元データ!D309)</f>
        <v>５００ｇ</v>
      </c>
      <c r="G312" s="27" t="str">
        <f>元データ!E309</f>
        <v>吉田製薬　　</v>
      </c>
      <c r="H312" s="27">
        <f>元データ!F309</f>
        <v>7.7</v>
      </c>
      <c r="I312" s="27">
        <f>元データ!G309</f>
        <v>3850</v>
      </c>
      <c r="J312" s="27">
        <f>元データ!H309</f>
        <v>500</v>
      </c>
      <c r="K312" s="27" t="str">
        <f>元データ!I309</f>
        <v>ｇ</v>
      </c>
      <c r="L312" s="27">
        <f>元データ!J309</f>
        <v>3369</v>
      </c>
      <c r="M312" s="27">
        <f>元データ!K309</f>
        <v>6.7380000000000004</v>
      </c>
      <c r="N312" s="53" t="str">
        <f ca="1">IF(OFFSET(マスタ非採用削除!A$4,統合マスタ!$A312,0)="","",OFFSET(マスタ非採用削除!A$4,統合マスタ!$A312,0))</f>
        <v>ｾﾝﾌ001</v>
      </c>
      <c r="O312" s="53" t="str">
        <f ca="1">IF(OFFSET(マスタ非採用削除!B$4,統合マスタ!$A312,0)="","",OFFSET(マスタ非採用削除!B$4,統合マスタ!$A312,0))</f>
        <v>ｾﾝﾌ001</v>
      </c>
      <c r="P312" s="27" t="str">
        <f ca="1">IF(OFFSET(マスタ非採用削除!C$4,統合マスタ!$A312,0)="","",OFFSET(マスタ非採用削除!C$4,統合マスタ!$A312,0))</f>
        <v>センブリ・重曹散「ヨシダ」</v>
      </c>
      <c r="Q312" s="53" t="str">
        <f ca="1">IF(OFFSET(マスタ非採用削除!D$4,統合マスタ!$A312,0)="","",OFFSET(マスタ非採用削除!D$4,統合マスタ!$A312,0))</f>
        <v>ｾﾝﾌﾞﾘ</v>
      </c>
      <c r="R312" s="27">
        <f ca="1">IF(OR(A312="非採用",A312="処置薬",A312="非採用特別"),0,IF(OFFSET(マスタ非採用削除!E$4,統合マスタ!$A312,0)="","",OFFSET(マスタ非採用削除!E$4,統合マスタ!$A312,0)))</f>
        <v>1</v>
      </c>
      <c r="S312" s="53" t="str">
        <f ca="1">IF(OFFSET(マスタ非採用削除!F$4,統合マスタ!$A312,0)="","",OFFSET(マスタ非採用削除!F$4,統合マスタ!$A312,0))</f>
        <v/>
      </c>
      <c r="T312" s="27">
        <f ca="1">IF(OFFSET(マスタ非採用削除!G$4,統合マスタ!$A312,0)="","",OFFSET(マスタ非採用削除!G$4,統合マスタ!$A312,0))</f>
        <v>7.7</v>
      </c>
      <c r="U312" s="53" t="str">
        <f ca="1">IF(OFFSET(マスタ非採用削除!H$4,統合マスタ!$A312,0)="","",OFFSET(マスタ非採用削除!H$4,統合マスタ!$A312,0))</f>
        <v>ｾﾝﾌﾞﾘ･ｼﾞｭｳｿｳｻﾝ｢ﾖｼﾀﾞ｣</v>
      </c>
      <c r="V312" s="27">
        <f ca="1">IF(OFFSET(マスタ非採用削除!I$4,統合マスタ!$A312,0)="","",OFFSET(マスタ非採用削除!I$4,統合マスタ!$A312,0))</f>
        <v>3</v>
      </c>
      <c r="W312" s="27" t="str">
        <f ca="1">IF(OFFSET(マスタ非採用削除!J$4,統合マスタ!$A312,0)="","",OFFSET(マスタ非採用削除!J$4,統合マスタ!$A312,0))</f>
        <v>散</v>
      </c>
      <c r="X312" s="27">
        <f ca="1">IF(OFFSET(マスタ非採用削除!K$4,統合マスタ!$A312,0)="","",OFFSET(マスタ非採用削除!K$4,統合マスタ!$A312,0))</f>
        <v>0</v>
      </c>
      <c r="Y312" s="53" t="str">
        <f ca="1">IF(OFFSET(マスタ非採用削除!L$4,統合マスタ!$A312,0)="","",OFFSET(マスタ非採用削除!L$4,統合マスタ!$A312,0))</f>
        <v/>
      </c>
      <c r="Z312" s="27">
        <f ca="1">IF(OFFSET(マスタ非採用削除!M$4,統合マスタ!$A312,0)="","",OFFSET(マスタ非採用削除!M$4,統合マスタ!$A312,0))</f>
        <v>2</v>
      </c>
      <c r="AA312" s="27" t="str">
        <f t="shared" si="12"/>
        <v/>
      </c>
      <c r="AB312" s="27" t="str">
        <f ca="1">IF(A312="非採用特別","非採用特別",IF(R312=2,"臨時",
IF(COUNTIF(分類!$H$8:$H$15, 統合マスタ!V312)&gt;0, 分類!$G$7,
IF(COUNTIF(分類!$K$8:$K$15, 統合マスタ!V312)&gt;0, 分類!$J$7,
IF(COUNTIF(分類!$N$8:$N$15, 統合マスタ!V312)&gt;0, 分類!$M$7,
IF(COUNTIF(分類!$Q$8:$Q$15, 統合マスタ!V312)&gt;0, 分類!$P$7,
"無し"))))))</f>
        <v>散剤</v>
      </c>
      <c r="AC312" s="27">
        <f t="shared" ca="1" si="13"/>
        <v>308</v>
      </c>
      <c r="AD312" s="27" cm="1">
        <f t="array" aca="1" ref="AD312" ca="1">IF(A312="非採用","非採用",OFFSET(
   INDIRECT("'" &amp; AB312 &amp; "'!A4"),
   MATCH(B312, INDIRECT("'" &amp; AB312 &amp; "'!C5:C1000"), 0),
   MATCH("合計", INDIRECT("'" &amp; AB312 &amp; "'!4:4"), 0) - 1
))</f>
        <v>0</v>
      </c>
    </row>
    <row r="313" spans="1:30">
      <c r="A313" s="40">
        <f>元データ!P310</f>
        <v>247</v>
      </c>
      <c r="B313" s="27">
        <f t="shared" si="14"/>
        <v>309</v>
      </c>
      <c r="C313" s="27" t="str">
        <f>DBCS(元データ!A310)</f>
        <v>ゾシン静注用４．５</v>
      </c>
      <c r="D313" s="53" t="str">
        <f>元データ!B310</f>
        <v>メディセオ</v>
      </c>
      <c r="E313" s="27" t="str">
        <f>DBCS(元データ!C310)</f>
        <v/>
      </c>
      <c r="F313" s="27" t="str">
        <f>DBCS(元データ!D310)</f>
        <v>１０Ｖ</v>
      </c>
      <c r="G313" s="27" t="str">
        <f>元データ!E310</f>
        <v>大鵬薬品</v>
      </c>
      <c r="H313" s="27">
        <f>元データ!F310</f>
        <v>1144</v>
      </c>
      <c r="I313" s="27">
        <f>元データ!G310</f>
        <v>11440</v>
      </c>
      <c r="J313" s="27">
        <f>元データ!H310</f>
        <v>10</v>
      </c>
      <c r="K313" s="27" t="str">
        <f>元データ!I310</f>
        <v>V</v>
      </c>
      <c r="L313" s="27">
        <f>元データ!J310</f>
        <v>10191</v>
      </c>
      <c r="M313" s="27">
        <f>元データ!K310</f>
        <v>1019.1</v>
      </c>
      <c r="N313" s="53" t="str">
        <f ca="1">IF(OFFSET(マスタ非採用削除!A$4,統合マスタ!$A313,0)="","",OFFSET(マスタ非採用削除!A$4,統合マスタ!$A313,0))</f>
        <v>ｿｼﾝ001</v>
      </c>
      <c r="O313" s="53" t="str">
        <f ca="1">IF(OFFSET(マスタ非採用削除!B$4,統合マスタ!$A313,0)="","",OFFSET(マスタ非採用削除!B$4,統合マスタ!$A313,0))</f>
        <v>ｿｼﾝ001</v>
      </c>
      <c r="P313" s="27" t="str">
        <f ca="1">IF(OFFSET(マスタ非採用削除!C$4,統合マスタ!$A313,0)="","",OFFSET(マスタ非採用削除!C$4,統合マスタ!$A313,0))</f>
        <v>ゾシン静注用４．５</v>
      </c>
      <c r="Q313" s="53" t="str">
        <f ca="1">IF(OFFSET(マスタ非採用削除!D$4,統合マスタ!$A313,0)="","",OFFSET(マスタ非採用削除!D$4,統合マスタ!$A313,0))</f>
        <v>ｿﾞｼﾝ</v>
      </c>
      <c r="R313" s="27">
        <f ca="1">IF(OR(A313="非採用",A313="処置薬",A313="非採用特別"),0,IF(OFFSET(マスタ非採用削除!E$4,統合マスタ!$A313,0)="","",OFFSET(マスタ非採用削除!E$4,統合マスタ!$A313,0)))</f>
        <v>1</v>
      </c>
      <c r="S313" s="53" t="str">
        <f ca="1">IF(OFFSET(マスタ非採用削除!F$4,統合マスタ!$A313,0)="","",OFFSET(マスタ非採用削除!F$4,統合マスタ!$A313,0))</f>
        <v/>
      </c>
      <c r="T313" s="27">
        <f ca="1">IF(OFFSET(マスタ非採用削除!G$4,統合マスタ!$A313,0)="","",OFFSET(マスタ非採用削除!G$4,統合マスタ!$A313,0))</f>
        <v>1144</v>
      </c>
      <c r="U313" s="53" t="str">
        <f ca="1">IF(OFFSET(マスタ非採用削除!H$4,統合マスタ!$A313,0)="","",OFFSET(マスタ非採用削除!H$4,統合マスタ!$A313,0))</f>
        <v>ｿﾞｼﾝｼﾞｮｳﾁｭｳﾖｳ4.5</v>
      </c>
      <c r="V313" s="27">
        <f ca="1">IF(OFFSET(マスタ非採用削除!I$4,統合マスタ!$A313,0)="","",OFFSET(マスタ非採用削除!I$4,統合マスタ!$A313,0))</f>
        <v>25</v>
      </c>
      <c r="W313" s="27" t="str">
        <f ca="1">IF(OFFSET(マスタ非採用削除!J$4,統合マスタ!$A313,0)="","",OFFSET(マスタ非採用削除!J$4,統合マスタ!$A313,0))</f>
        <v>注射剤</v>
      </c>
      <c r="X313" s="27">
        <f ca="1">IF(OFFSET(マスタ非採用削除!K$4,統合マスタ!$A313,0)="","",OFFSET(マスタ非採用削除!K$4,統合マスタ!$A313,0))</f>
        <v>0</v>
      </c>
      <c r="Y313" s="53" t="str">
        <f ca="1">IF(OFFSET(マスタ非採用削除!L$4,統合マスタ!$A313,0)="","",OFFSET(マスタ非採用削除!L$4,統合マスタ!$A313,0))</f>
        <v/>
      </c>
      <c r="Z313" s="27">
        <f ca="1">IF(OFFSET(マスタ非採用削除!M$4,統合マスタ!$A313,0)="","",OFFSET(マスタ非採用削除!M$4,統合マスタ!$A313,0))</f>
        <v>8</v>
      </c>
      <c r="AA313" s="27" t="str">
        <f t="shared" si="12"/>
        <v/>
      </c>
      <c r="AB313" s="27" t="str">
        <f ca="1">IF(A313="非採用特別","非採用特別",IF(R313=2,"臨時",
IF(COUNTIF(分類!$H$8:$H$15, 統合マスタ!V313)&gt;0, 分類!$G$7,
IF(COUNTIF(分類!$K$8:$K$15, 統合マスタ!V313)&gt;0, 分類!$J$7,
IF(COUNTIF(分類!$N$8:$N$15, 統合マスタ!V313)&gt;0, 分類!$M$7,
IF(COUNTIF(分類!$Q$8:$Q$15, 統合マスタ!V313)&gt;0, 分類!$P$7,
"無し"))))))</f>
        <v>注射</v>
      </c>
      <c r="AC313" s="27">
        <f t="shared" ca="1" si="13"/>
        <v>309</v>
      </c>
      <c r="AD313" s="27" cm="1">
        <f t="array" aca="1" ref="AD313" ca="1">IF(A313="非採用","非採用",OFFSET(
   INDIRECT("'" &amp; AB313 &amp; "'!A4"),
   MATCH(B313, INDIRECT("'" &amp; AB313 &amp; "'!C5:C1000"), 0),
   MATCH("合計", INDIRECT("'" &amp; AB313 &amp; "'!4:4"), 0) - 1
))</f>
        <v>0</v>
      </c>
    </row>
    <row r="314" spans="1:30">
      <c r="A314" s="40">
        <f>元データ!P311</f>
        <v>248</v>
      </c>
      <c r="B314" s="27">
        <f t="shared" si="14"/>
        <v>310</v>
      </c>
      <c r="C314" s="27" t="str">
        <f>DBCS(元データ!A311)</f>
        <v>ソタロール塩酸塩錠８０ｍｇ「ＴＥ」</v>
      </c>
      <c r="D314" s="53" t="str">
        <f>元データ!B311</f>
        <v/>
      </c>
      <c r="E314" s="27" t="str">
        <f>DBCS(元データ!C311)</f>
        <v>ＰＴＰ</v>
      </c>
      <c r="F314" s="27" t="str">
        <f>DBCS(元データ!D311)</f>
        <v>１４０Ｔ</v>
      </c>
      <c r="G314" s="27" t="str">
        <f>元データ!E311</f>
        <v>トーアエイヨー</v>
      </c>
      <c r="H314" s="27">
        <f>元データ!F311</f>
        <v>60.3</v>
      </c>
      <c r="I314" s="27">
        <f>元データ!G311</f>
        <v>8442</v>
      </c>
      <c r="J314" s="27">
        <f>元データ!H311</f>
        <v>140</v>
      </c>
      <c r="K314" s="27" t="str">
        <f>元データ!I311</f>
        <v>錠</v>
      </c>
      <c r="L314" s="27">
        <f>元データ!J311</f>
        <v>7429</v>
      </c>
      <c r="M314" s="27">
        <f>元データ!K311</f>
        <v>53.064285714285717</v>
      </c>
      <c r="N314" s="53" t="str">
        <f ca="1">IF(OFFSET(マスタ非採用削除!A$4,統合マスタ!$A314,0)="","",OFFSET(マスタ非採用削除!A$4,統合マスタ!$A314,0))</f>
        <v>ｿﾀﾛ001</v>
      </c>
      <c r="O314" s="53" t="str">
        <f ca="1">IF(OFFSET(マスタ非採用削除!B$4,統合マスタ!$A314,0)="","",OFFSET(マスタ非採用削除!B$4,統合マスタ!$A314,0))</f>
        <v>ｿﾀﾛ001</v>
      </c>
      <c r="P314" s="27" t="str">
        <f ca="1">IF(OFFSET(マスタ非採用削除!C$4,統合マスタ!$A314,0)="","",OFFSET(マスタ非採用削除!C$4,統合マスタ!$A314,0))</f>
        <v>ソタロール塩酸塩錠８０ｍｇ「ＴＥ」</v>
      </c>
      <c r="Q314" s="53" t="str">
        <f ca="1">IF(OFFSET(マスタ非採用削除!D$4,統合マスタ!$A314,0)="","",OFFSET(マスタ非採用削除!D$4,統合マスタ!$A314,0))</f>
        <v/>
      </c>
      <c r="R314" s="27">
        <f ca="1">IF(OR(A314="非採用",A314="処置薬",A314="非採用特別"),0,IF(OFFSET(マスタ非採用削除!E$4,統合マスタ!$A314,0)="","",OFFSET(マスタ非採用削除!E$4,統合マスタ!$A314,0)))</f>
        <v>2</v>
      </c>
      <c r="S314" s="53" t="str">
        <f ca="1">IF(OFFSET(マスタ非採用削除!F$4,統合マスタ!$A314,0)="","",OFFSET(マスタ非採用削除!F$4,統合マスタ!$A314,0))</f>
        <v/>
      </c>
      <c r="T314" s="27">
        <f ca="1">IF(OFFSET(マスタ非採用削除!G$4,統合マスタ!$A314,0)="","",OFFSET(マスタ非採用削除!G$4,統合マスタ!$A314,0))</f>
        <v>60.3</v>
      </c>
      <c r="U314" s="53" t="str">
        <f ca="1">IF(OFFSET(マスタ非採用削除!H$4,統合マスタ!$A314,0)="","",OFFSET(マスタ非採用削除!H$4,統合マスタ!$A314,0))</f>
        <v>ｿﾀﾛ-ﾙｴﾝｻﾝｴﾝｼﾞﾖｳ80MGTE</v>
      </c>
      <c r="V314" s="27">
        <f ca="1">IF(OFFSET(マスタ非採用削除!I$4,統合マスタ!$A314,0)="","",OFFSET(マスタ非採用削除!I$4,統合マスタ!$A314,0))</f>
        <v>1</v>
      </c>
      <c r="W314" s="27" t="str">
        <f ca="1">IF(OFFSET(マスタ非採用削除!J$4,統合マスタ!$A314,0)="","",OFFSET(マスタ非採用削除!J$4,統合マスタ!$A314,0))</f>
        <v>錠剤</v>
      </c>
      <c r="X314" s="27">
        <f ca="1">IF(OFFSET(マスタ非採用削除!K$4,統合マスタ!$A314,0)="","",OFFSET(マスタ非採用削除!K$4,統合マスタ!$A314,0))</f>
        <v>0</v>
      </c>
      <c r="Y314" s="53" t="str">
        <f ca="1">IF(OFFSET(マスタ非採用削除!L$4,統合マスタ!$A314,0)="","",OFFSET(マスタ非採用削除!L$4,統合マスタ!$A314,0))</f>
        <v/>
      </c>
      <c r="Z314" s="27">
        <f ca="1">IF(OFFSET(マスタ非採用削除!M$4,統合マスタ!$A314,0)="","",OFFSET(マスタ非採用削除!M$4,統合マスタ!$A314,0))</f>
        <v>15</v>
      </c>
      <c r="AA314" s="27" t="str">
        <f t="shared" si="12"/>
        <v/>
      </c>
      <c r="AB314" s="27" t="str">
        <f ca="1">IF(A314="非採用特別","非採用特別",IF(R314=2,"臨時",
IF(COUNTIF(分類!$H$8:$H$15, 統合マスタ!V314)&gt;0, 分類!$G$7,
IF(COUNTIF(分類!$K$8:$K$15, 統合マスタ!V314)&gt;0, 分類!$J$7,
IF(COUNTIF(分類!$N$8:$N$15, 統合マスタ!V314)&gt;0, 分類!$M$7,
IF(COUNTIF(分類!$Q$8:$Q$15, 統合マスタ!V314)&gt;0, 分類!$P$7,
"無し"))))))</f>
        <v>臨時</v>
      </c>
      <c r="AC314" s="27">
        <f t="shared" ca="1" si="13"/>
        <v>310</v>
      </c>
      <c r="AD314" s="27" cm="1">
        <f t="array" aca="1" ref="AD314" ca="1">IF(A314="非採用","非採用",OFFSET(
   INDIRECT("'" &amp; AB314 &amp; "'!A4"),
   MATCH(B314, INDIRECT("'" &amp; AB314 &amp; "'!C5:C1000"), 0),
   MATCH("合計", INDIRECT("'" &amp; AB314 &amp; "'!4:4"), 0) - 1
))</f>
        <v>0</v>
      </c>
    </row>
    <row r="315" spans="1:30">
      <c r="A315" s="40">
        <f>元データ!P312</f>
        <v>250</v>
      </c>
      <c r="B315" s="27">
        <f t="shared" si="14"/>
        <v>311</v>
      </c>
      <c r="C315" s="27" t="str">
        <f>DBCS(元データ!A312)</f>
        <v>ゾニサミドＯＤ錠２５ｍｇＴＲＥ「ＤＳＥＰ」</v>
      </c>
      <c r="D315" s="53" t="str">
        <f>元データ!B312</f>
        <v>メディセオ</v>
      </c>
      <c r="E315" s="27" t="str">
        <f>DBCS(元データ!C312)</f>
        <v>バラ</v>
      </c>
      <c r="F315" s="27" t="str">
        <f>DBCS(元データ!D312)</f>
        <v>１００Ｔ</v>
      </c>
      <c r="G315" s="27" t="str">
        <f>元データ!E312</f>
        <v>第一三共</v>
      </c>
      <c r="H315" s="27">
        <f>元データ!F312</f>
        <v>275</v>
      </c>
      <c r="I315" s="27">
        <f>元データ!G312</f>
        <v>27500</v>
      </c>
      <c r="J315" s="27">
        <f>元データ!H312</f>
        <v>100</v>
      </c>
      <c r="K315" s="27" t="str">
        <f>元データ!I312</f>
        <v>錠</v>
      </c>
      <c r="L315" s="27">
        <f>元データ!J312</f>
        <v>22013</v>
      </c>
      <c r="M315" s="27">
        <f>元データ!K312</f>
        <v>220.13</v>
      </c>
      <c r="N315" s="53" t="str">
        <f ca="1">IF(OFFSET(マスタ非採用削除!A$4,統合マスタ!$A315,0)="","",OFFSET(マスタ非採用削除!A$4,統合マスタ!$A315,0))</f>
        <v>ｿﾆｻ003</v>
      </c>
      <c r="O315" s="53" t="str">
        <f ca="1">IF(OFFSET(マスタ非採用削除!B$4,統合マスタ!$A315,0)="","",OFFSET(マスタ非採用削除!B$4,統合マスタ!$A315,0))</f>
        <v>ｿﾆｻ003</v>
      </c>
      <c r="P315" s="27" t="str">
        <f ca="1">IF(OFFSET(マスタ非採用削除!C$4,統合マスタ!$A315,0)="","",OFFSET(マスタ非採用削除!C$4,統合マスタ!$A315,0))</f>
        <v>ゾニサミドＯＤ錠２５ｍｇＴＲＥ「ＤＳＥＰ」</v>
      </c>
      <c r="Q315" s="53" t="str">
        <f ca="1">IF(OFFSET(マスタ非採用削除!D$4,統合マスタ!$A315,0)="","",OFFSET(マスタ非採用削除!D$4,統合マスタ!$A315,0))</f>
        <v/>
      </c>
      <c r="R315" s="27">
        <f ca="1">IF(OR(A315="非採用",A315="処置薬",A315="非採用特別"),0,IF(OFFSET(マスタ非採用削除!E$4,統合マスタ!$A315,0)="","",OFFSET(マスタ非採用削除!E$4,統合マスタ!$A315,0)))</f>
        <v>1</v>
      </c>
      <c r="S315" s="53" t="str">
        <f ca="1">IF(OFFSET(マスタ非採用削除!F$4,統合マスタ!$A315,0)="","",OFFSET(マスタ非採用削除!F$4,統合マスタ!$A315,0))</f>
        <v/>
      </c>
      <c r="T315" s="27">
        <f ca="1">IF(OFFSET(マスタ非採用削除!G$4,統合マスタ!$A315,0)="","",OFFSET(マスタ非採用削除!G$4,統合マスタ!$A315,0))</f>
        <v>275</v>
      </c>
      <c r="U315" s="53" t="str">
        <f ca="1">IF(OFFSET(マスタ非採用削除!H$4,統合マスタ!$A315,0)="","",OFFSET(マスタ非採用削除!H$4,統合マスタ!$A315,0))</f>
        <v>ｿﾞﾆｻﾐﾄﾞODｼﾞﾖｳ25MGTREDSEP</v>
      </c>
      <c r="V315" s="27">
        <f ca="1">IF(OFFSET(マスタ非採用削除!I$4,統合マスタ!$A315,0)="","",OFFSET(マスタ非採用削除!I$4,統合マスタ!$A315,0))</f>
        <v>1</v>
      </c>
      <c r="W315" s="27" t="str">
        <f ca="1">IF(OFFSET(マスタ非採用削除!J$4,統合マスタ!$A315,0)="","",OFFSET(マスタ非採用削除!J$4,統合マスタ!$A315,0))</f>
        <v>錠剤</v>
      </c>
      <c r="X315" s="27">
        <f ca="1">IF(OFFSET(マスタ非採用削除!K$4,統合マスタ!$A315,0)="","",OFFSET(マスタ非採用削除!K$4,統合マスタ!$A315,0))</f>
        <v>2</v>
      </c>
      <c r="Y315" s="53" t="str">
        <f ca="1">IF(OFFSET(マスタ非採用削除!L$4,統合マスタ!$A315,0)="","",OFFSET(マスタ非採用削除!L$4,統合マスタ!$A315,0))</f>
        <v/>
      </c>
      <c r="Z315" s="27">
        <f ca="1">IF(OFFSET(マスタ非採用削除!M$4,統合マスタ!$A315,0)="","",OFFSET(マスタ非採用削除!M$4,統合マスタ!$A315,0))</f>
        <v>26</v>
      </c>
      <c r="AA315" s="27" t="str">
        <f t="shared" si="12"/>
        <v/>
      </c>
      <c r="AB315" s="27" t="str">
        <f ca="1">IF(A315="非採用特別","非採用特別",IF(R315=2,"臨時",
IF(COUNTIF(分類!$H$8:$H$15, 統合マスタ!V315)&gt;0, 分類!$G$7,
IF(COUNTIF(分類!$K$8:$K$15, 統合マスタ!V315)&gt;0, 分類!$J$7,
IF(COUNTIF(分類!$N$8:$N$15, 統合マスタ!V315)&gt;0, 分類!$M$7,
IF(COUNTIF(分類!$Q$8:$Q$15, 統合マスタ!V315)&gt;0, 分類!$P$7,
"無し"))))))</f>
        <v>錠剤</v>
      </c>
      <c r="AC315" s="27">
        <f t="shared" ca="1" si="13"/>
        <v>200311</v>
      </c>
      <c r="AD315" s="27" cm="1">
        <f t="array" aca="1" ref="AD315" ca="1">IF(A315="非採用","非採用",OFFSET(
   INDIRECT("'" &amp; AB315 &amp; "'!A4"),
   MATCH(B315, INDIRECT("'" &amp; AB315 &amp; "'!C5:C1000"), 0),
   MATCH("合計", INDIRECT("'" &amp; AB315 &amp; "'!4:4"), 0) - 1
))</f>
        <v>0</v>
      </c>
    </row>
    <row r="316" spans="1:30">
      <c r="A316" s="40">
        <f>元データ!P313</f>
        <v>249</v>
      </c>
      <c r="B316" s="27">
        <f t="shared" si="14"/>
        <v>312</v>
      </c>
      <c r="C316" s="27" t="str">
        <f>DBCS(元データ!A313)</f>
        <v>ゾニサミド錠１００ＭＧ「アメル」</v>
      </c>
      <c r="D316" s="53" t="str">
        <f>元データ!B313</f>
        <v/>
      </c>
      <c r="E316" s="27" t="str">
        <f>DBCS(元データ!C313)</f>
        <v>バラ</v>
      </c>
      <c r="F316" s="27" t="str">
        <f>DBCS(元データ!D313)</f>
        <v>１０００Ｔ</v>
      </c>
      <c r="G316" s="27" t="str">
        <f>元データ!E313</f>
        <v>共和薬品</v>
      </c>
      <c r="H316" s="27">
        <f>元データ!F313</f>
        <v>11.7</v>
      </c>
      <c r="I316" s="27">
        <f>元データ!G313</f>
        <v>11700</v>
      </c>
      <c r="J316" s="27">
        <f>元データ!H313</f>
        <v>1000.0000000000001</v>
      </c>
      <c r="K316" s="27" t="str">
        <f>元データ!I313</f>
        <v>錠</v>
      </c>
      <c r="L316" s="27">
        <f>元データ!J313</f>
        <v>10423</v>
      </c>
      <c r="M316" s="27">
        <f>元データ!K313</f>
        <v>10.422999999999998</v>
      </c>
      <c r="N316" s="53" t="str">
        <f ca="1">IF(OFFSET(マスタ非採用削除!A$4,統合マスタ!$A316,0)="","",OFFSET(マスタ非採用削除!A$4,統合マスタ!$A316,0))</f>
        <v>ｿﾆｻ001</v>
      </c>
      <c r="O316" s="53" t="str">
        <f ca="1">IF(OFFSET(マスタ非採用削除!B$4,統合マスタ!$A316,0)="","",OFFSET(マスタ非採用削除!B$4,統合マスタ!$A316,0))</f>
        <v>ｿﾆｻ001</v>
      </c>
      <c r="P316" s="27" t="str">
        <f ca="1">IF(OFFSET(マスタ非採用削除!C$4,統合マスタ!$A316,0)="","",OFFSET(マスタ非採用削除!C$4,統合マスタ!$A316,0))</f>
        <v>ゾニサミド錠１００ｍｇ「アメル」</v>
      </c>
      <c r="Q316" s="53" t="str">
        <f ca="1">IF(OFFSET(マスタ非採用削除!D$4,統合マスタ!$A316,0)="","",OFFSET(マスタ非採用削除!D$4,統合マスタ!$A316,0))</f>
        <v>ｿﾞﾆｻ</v>
      </c>
      <c r="R316" s="27">
        <f ca="1">IF(OR(A316="非採用",A316="処置薬",A316="非採用特別"),0,IF(OFFSET(マスタ非採用削除!E$4,統合マスタ!$A316,0)="","",OFFSET(マスタ非採用削除!E$4,統合マスタ!$A316,0)))</f>
        <v>1</v>
      </c>
      <c r="S316" s="53" t="str">
        <f ca="1">IF(OFFSET(マスタ非採用削除!F$4,統合マスタ!$A316,0)="","",OFFSET(マスタ非採用削除!F$4,統合マスタ!$A316,0))</f>
        <v/>
      </c>
      <c r="T316" s="27">
        <f ca="1">IF(OFFSET(マスタ非採用削除!G$4,統合マスタ!$A316,0)="","",OFFSET(マスタ非採用削除!G$4,統合マスタ!$A316,0))</f>
        <v>11.7</v>
      </c>
      <c r="U316" s="53" t="str">
        <f ca="1">IF(OFFSET(マスタ非採用削除!H$4,統合マスタ!$A316,0)="","",OFFSET(マスタ非採用削除!H$4,統合マスタ!$A316,0))</f>
        <v>ｿﾞﾆｻﾐﾄﾞｼﾞｮｳ100mg｢ｱﾒﾙ｣</v>
      </c>
      <c r="V316" s="27">
        <f ca="1">IF(OFFSET(マスタ非採用削除!I$4,統合マスタ!$A316,0)="","",OFFSET(マスタ非採用削除!I$4,統合マスタ!$A316,0))</f>
        <v>1</v>
      </c>
      <c r="W316" s="27" t="str">
        <f ca="1">IF(OFFSET(マスタ非採用削除!J$4,統合マスタ!$A316,0)="","",OFFSET(マスタ非採用削除!J$4,統合マスタ!$A316,0))</f>
        <v>錠剤</v>
      </c>
      <c r="X316" s="27">
        <f ca="1">IF(OFFSET(マスタ非採用削除!K$4,統合マスタ!$A316,0)="","",OFFSET(マスタ非採用削除!K$4,統合マスタ!$A316,0))</f>
        <v>2</v>
      </c>
      <c r="Y316" s="53" t="str">
        <f ca="1">IF(OFFSET(マスタ非採用削除!L$4,統合マスタ!$A316,0)="","",OFFSET(マスタ非採用削除!L$4,統合マスタ!$A316,0))</f>
        <v/>
      </c>
      <c r="Z316" s="27">
        <f ca="1">IF(OFFSET(マスタ非採用削除!M$4,統合マスタ!$A316,0)="","",OFFSET(マスタ非採用削除!M$4,統合マスタ!$A316,0))</f>
        <v>26</v>
      </c>
      <c r="AA316" s="27" t="str">
        <f t="shared" si="12"/>
        <v/>
      </c>
      <c r="AB316" s="27" t="str">
        <f ca="1">IF(A316="非採用特別","非採用特別",IF(R316=2,"臨時",
IF(COUNTIF(分類!$H$8:$H$15, 統合マスタ!V316)&gt;0, 分類!$G$7,
IF(COUNTIF(分類!$K$8:$K$15, 統合マスタ!V316)&gt;0, 分類!$J$7,
IF(COUNTIF(分類!$N$8:$N$15, 統合マスタ!V316)&gt;0, 分類!$M$7,
IF(COUNTIF(分類!$Q$8:$Q$15, 統合マスタ!V316)&gt;0, 分類!$P$7,
"無し"))))))</f>
        <v>錠剤</v>
      </c>
      <c r="AC316" s="27">
        <f t="shared" ca="1" si="13"/>
        <v>200312</v>
      </c>
      <c r="AD316" s="27" cm="1">
        <f t="array" aca="1" ref="AD316" ca="1">IF(A316="非採用","非採用",OFFSET(
   INDIRECT("'" &amp; AB316 &amp; "'!A4"),
   MATCH(B316, INDIRECT("'" &amp; AB316 &amp; "'!C5:C1000"), 0),
   MATCH("合計", INDIRECT("'" &amp; AB316 &amp; "'!4:4"), 0) - 1
))</f>
        <v>0</v>
      </c>
    </row>
    <row r="317" spans="1:30">
      <c r="A317" s="40">
        <f>元データ!P314</f>
        <v>251</v>
      </c>
      <c r="B317" s="27">
        <f t="shared" si="14"/>
        <v>313</v>
      </c>
      <c r="C317" s="27" t="str">
        <f>DBCS(元データ!A314)</f>
        <v>ゾピクロン錠７．５ｍｇ「トーワ」</v>
      </c>
      <c r="D317" s="53" t="str">
        <f>元データ!B314</f>
        <v>東和薬品</v>
      </c>
      <c r="E317" s="27" t="str">
        <f>DBCS(元データ!C314)</f>
        <v>ＰＴＰ</v>
      </c>
      <c r="F317" s="27" t="str">
        <f>DBCS(元データ!D314)</f>
        <v>１００Ｔ</v>
      </c>
      <c r="G317" s="27" t="str">
        <f>元データ!E314</f>
        <v>東和薬品</v>
      </c>
      <c r="H317" s="27">
        <f>元データ!F314</f>
        <v>6.7</v>
      </c>
      <c r="I317" s="27">
        <f>元データ!G314</f>
        <v>670</v>
      </c>
      <c r="J317" s="27">
        <f>元データ!H314</f>
        <v>100</v>
      </c>
      <c r="K317" s="27" t="str">
        <f>元データ!I314</f>
        <v>錠</v>
      </c>
      <c r="L317" s="27">
        <f>元データ!J314</f>
        <v>597</v>
      </c>
      <c r="M317" s="27">
        <f>元データ!K314</f>
        <v>5.97</v>
      </c>
      <c r="N317" s="53" t="str">
        <f ca="1">IF(OFFSET(マスタ非採用削除!A$4,統合マスタ!$A317,0)="","",OFFSET(マスタ非採用削除!A$4,統合マスタ!$A317,0))</f>
        <v>ｿﾋｸ001</v>
      </c>
      <c r="O317" s="53" t="str">
        <f ca="1">IF(OFFSET(マスタ非採用削除!B$4,統合マスタ!$A317,0)="","",OFFSET(マスタ非採用削除!B$4,統合マスタ!$A317,0))</f>
        <v>ｿﾋｸ001</v>
      </c>
      <c r="P317" s="27" t="str">
        <f ca="1">IF(OFFSET(マスタ非採用削除!C$4,統合マスタ!$A317,0)="","",OFFSET(マスタ非採用削除!C$4,統合マスタ!$A317,0))</f>
        <v>ゾピクロン錠７．５ｍｇ「トーワ」</v>
      </c>
      <c r="Q317" s="53" t="str">
        <f ca="1">IF(OFFSET(マスタ非採用削除!D$4,統合マスタ!$A317,0)="","",OFFSET(マスタ非採用削除!D$4,統合マスタ!$A317,0))</f>
        <v>ｿﾞﾋﾟｸ</v>
      </c>
      <c r="R317" s="27">
        <f ca="1">IF(OR(A317="非採用",A317="処置薬",A317="非採用特別"),0,IF(OFFSET(マスタ非採用削除!E$4,統合マスタ!$A317,0)="","",OFFSET(マスタ非採用削除!E$4,統合マスタ!$A317,0)))</f>
        <v>1</v>
      </c>
      <c r="S317" s="53" t="str">
        <f ca="1">IF(OFFSET(マスタ非採用削除!F$4,統合マスタ!$A317,0)="","",OFFSET(マスタ非採用削除!F$4,統合マスタ!$A317,0))</f>
        <v/>
      </c>
      <c r="T317" s="27">
        <f ca="1">IF(OFFSET(マスタ非採用削除!G$4,統合マスタ!$A317,0)="","",OFFSET(マスタ非採用削除!G$4,統合マスタ!$A317,0))</f>
        <v>6.7</v>
      </c>
      <c r="U317" s="53" t="str">
        <f ca="1">IF(OFFSET(マスタ非採用削除!H$4,統合マスタ!$A317,0)="","",OFFSET(マスタ非採用削除!H$4,統合マスタ!$A317,0))</f>
        <v>ｿﾞﾋﾟｸﾛﾝｼﾞｮｳ7.5mg｢ﾄｰﾜ｣</v>
      </c>
      <c r="V317" s="27">
        <f ca="1">IF(OFFSET(マスタ非採用削除!I$4,統合マスタ!$A317,0)="","",OFFSET(マスタ非採用削除!I$4,統合マスタ!$A317,0))</f>
        <v>1</v>
      </c>
      <c r="W317" s="27" t="str">
        <f ca="1">IF(OFFSET(マスタ非採用削除!J$4,統合マスタ!$A317,0)="","",OFFSET(マスタ非採用削除!J$4,統合マスタ!$A317,0))</f>
        <v>錠剤</v>
      </c>
      <c r="X317" s="27">
        <f ca="1">IF(OFFSET(マスタ非採用削除!K$4,統合マスタ!$A317,0)="","",OFFSET(マスタ非採用削除!K$4,統合マスタ!$A317,0))</f>
        <v>0</v>
      </c>
      <c r="Y317" s="53" t="str">
        <f ca="1">IF(OFFSET(マスタ非採用削除!L$4,統合マスタ!$A317,0)="","",OFFSET(マスタ非採用削除!L$4,統合マスタ!$A317,0))</f>
        <v/>
      </c>
      <c r="Z317" s="27">
        <f ca="1">IF(OFFSET(マスタ非採用削除!M$4,統合マスタ!$A317,0)="","",OFFSET(マスタ非採用削除!M$4,統合マスタ!$A317,0))</f>
        <v>25</v>
      </c>
      <c r="AA317" s="27" t="str">
        <f t="shared" si="12"/>
        <v/>
      </c>
      <c r="AB317" s="27" t="str">
        <f ca="1">IF(A317="非採用特別","非採用特別",IF(R317=2,"臨時",
IF(COUNTIF(分類!$H$8:$H$15, 統合マスタ!V317)&gt;0, 分類!$G$7,
IF(COUNTIF(分類!$K$8:$K$15, 統合マスタ!V317)&gt;0, 分類!$J$7,
IF(COUNTIF(分類!$N$8:$N$15, 統合マスタ!V317)&gt;0, 分類!$M$7,
IF(COUNTIF(分類!$Q$8:$Q$15, 統合マスタ!V317)&gt;0, 分類!$P$7,
"無し"))))))</f>
        <v>錠剤</v>
      </c>
      <c r="AC317" s="27">
        <f t="shared" ca="1" si="13"/>
        <v>313</v>
      </c>
      <c r="AD317" s="27" cm="1">
        <f t="array" aca="1" ref="AD317" ca="1">IF(A317="非採用","非採用",OFFSET(
   INDIRECT("'" &amp; AB317 &amp; "'!A4"),
   MATCH(B317, INDIRECT("'" &amp; AB317 &amp; "'!C5:C1000"), 0),
   MATCH("合計", INDIRECT("'" &amp; AB317 &amp; "'!4:4"), 0) - 1
))</f>
        <v>0</v>
      </c>
    </row>
    <row r="318" spans="1:30">
      <c r="A318" s="40">
        <f>元データ!P315</f>
        <v>251</v>
      </c>
      <c r="B318" s="27">
        <f t="shared" si="14"/>
        <v>314</v>
      </c>
      <c r="C318" s="27" t="str">
        <f>DBCS(元データ!A315)</f>
        <v>ゾピクロン錠７．５ｍｇ「トーワ」</v>
      </c>
      <c r="D318" s="53" t="str">
        <f>元データ!B315</f>
        <v>東和薬品</v>
      </c>
      <c r="E318" s="27" t="str">
        <f>DBCS(元データ!C315)</f>
        <v>バラ</v>
      </c>
      <c r="F318" s="27" t="str">
        <f>DBCS(元データ!D315)</f>
        <v>１０００Ｔ</v>
      </c>
      <c r="G318" s="27" t="str">
        <f>元データ!E315</f>
        <v>東和薬品</v>
      </c>
      <c r="H318" s="27">
        <f>元データ!F315</f>
        <v>6.7</v>
      </c>
      <c r="I318" s="27">
        <f>元データ!G315</f>
        <v>6700</v>
      </c>
      <c r="J318" s="27">
        <f>元データ!H315</f>
        <v>1000</v>
      </c>
      <c r="K318" s="27" t="str">
        <f>元データ!I315</f>
        <v>錠</v>
      </c>
      <c r="L318" s="27">
        <f>元データ!J315</f>
        <v>5970</v>
      </c>
      <c r="M318" s="27">
        <f>元データ!K315</f>
        <v>5.97</v>
      </c>
      <c r="N318" s="53" t="str">
        <f ca="1">IF(OFFSET(マスタ非採用削除!A$4,統合マスタ!$A318,0)="","",OFFSET(マスタ非採用削除!A$4,統合マスタ!$A318,0))</f>
        <v>ｿﾋｸ001</v>
      </c>
      <c r="O318" s="53" t="str">
        <f ca="1">IF(OFFSET(マスタ非採用削除!B$4,統合マスタ!$A318,0)="","",OFFSET(マスタ非採用削除!B$4,統合マスタ!$A318,0))</f>
        <v>ｿﾋｸ001</v>
      </c>
      <c r="P318" s="27" t="str">
        <f ca="1">IF(OFFSET(マスタ非採用削除!C$4,統合マスタ!$A318,0)="","",OFFSET(マスタ非採用削除!C$4,統合マスタ!$A318,0))</f>
        <v>ゾピクロン錠７．５ｍｇ「トーワ」</v>
      </c>
      <c r="Q318" s="53" t="str">
        <f ca="1">IF(OFFSET(マスタ非採用削除!D$4,統合マスタ!$A318,0)="","",OFFSET(マスタ非採用削除!D$4,統合マスタ!$A318,0))</f>
        <v>ｿﾞﾋﾟｸ</v>
      </c>
      <c r="R318" s="27">
        <f ca="1">IF(OR(A318="非採用",A318="処置薬",A318="非採用特別"),0,IF(OFFSET(マスタ非採用削除!E$4,統合マスタ!$A318,0)="","",OFFSET(マスタ非採用削除!E$4,統合マスタ!$A318,0)))</f>
        <v>1</v>
      </c>
      <c r="S318" s="53" t="str">
        <f ca="1">IF(OFFSET(マスタ非採用削除!F$4,統合マスタ!$A318,0)="","",OFFSET(マスタ非採用削除!F$4,統合マスタ!$A318,0))</f>
        <v/>
      </c>
      <c r="T318" s="27">
        <f ca="1">IF(OFFSET(マスタ非採用削除!G$4,統合マスタ!$A318,0)="","",OFFSET(マスタ非採用削除!G$4,統合マスタ!$A318,0))</f>
        <v>6.7</v>
      </c>
      <c r="U318" s="53" t="str">
        <f ca="1">IF(OFFSET(マスタ非採用削除!H$4,統合マスタ!$A318,0)="","",OFFSET(マスタ非採用削除!H$4,統合マスタ!$A318,0))</f>
        <v>ｿﾞﾋﾟｸﾛﾝｼﾞｮｳ7.5mg｢ﾄｰﾜ｣</v>
      </c>
      <c r="V318" s="27">
        <f ca="1">IF(OFFSET(マスタ非採用削除!I$4,統合マスタ!$A318,0)="","",OFFSET(マスタ非採用削除!I$4,統合マスタ!$A318,0))</f>
        <v>1</v>
      </c>
      <c r="W318" s="27" t="str">
        <f ca="1">IF(OFFSET(マスタ非採用削除!J$4,統合マスタ!$A318,0)="","",OFFSET(マスタ非採用削除!J$4,統合マスタ!$A318,0))</f>
        <v>錠剤</v>
      </c>
      <c r="X318" s="27">
        <f ca="1">IF(OFFSET(マスタ非採用削除!K$4,統合マスタ!$A318,0)="","",OFFSET(マスタ非採用削除!K$4,統合マスタ!$A318,0))</f>
        <v>0</v>
      </c>
      <c r="Y318" s="53" t="str">
        <f ca="1">IF(OFFSET(マスタ非採用削除!L$4,統合マスタ!$A318,0)="","",OFFSET(マスタ非採用削除!L$4,統合マスタ!$A318,0))</f>
        <v/>
      </c>
      <c r="Z318" s="27">
        <f ca="1">IF(OFFSET(マスタ非採用削除!M$4,統合マスタ!$A318,0)="","",OFFSET(マスタ非採用削除!M$4,統合マスタ!$A318,0))</f>
        <v>25</v>
      </c>
      <c r="AA318" s="27" t="str">
        <f t="shared" si="12"/>
        <v/>
      </c>
      <c r="AB318" s="27" t="str">
        <f ca="1">IF(A318="非採用特別","非採用特別",IF(R318=2,"臨時",
IF(COUNTIF(分類!$H$8:$H$15, 統合マスタ!V318)&gt;0, 分類!$G$7,
IF(COUNTIF(分類!$K$8:$K$15, 統合マスタ!V318)&gt;0, 分類!$J$7,
IF(COUNTIF(分類!$N$8:$N$15, 統合マスタ!V318)&gt;0, 分類!$M$7,
IF(COUNTIF(分類!$Q$8:$Q$15, 統合マスタ!V318)&gt;0, 分類!$P$7,
"無し"))))))</f>
        <v>錠剤</v>
      </c>
      <c r="AC318" s="27">
        <f t="shared" ca="1" si="13"/>
        <v>314</v>
      </c>
      <c r="AD318" s="27" cm="1">
        <f t="array" aca="1" ref="AD318" ca="1">IF(A318="非採用","非採用",OFFSET(
   INDIRECT("'" &amp; AB318 &amp; "'!A4"),
   MATCH(B318, INDIRECT("'" &amp; AB318 &amp; "'!C5:C1000"), 0),
   MATCH("合計", INDIRECT("'" &amp; AB318 &amp; "'!4:4"), 0) - 1
))</f>
        <v>0</v>
      </c>
    </row>
    <row r="319" spans="1:30">
      <c r="A319" s="40">
        <f>元データ!P316</f>
        <v>252</v>
      </c>
      <c r="B319" s="27">
        <f t="shared" si="14"/>
        <v>315</v>
      </c>
      <c r="C319" s="27" t="str">
        <f>DBCS(元データ!A316)</f>
        <v>ゾフルーザ錠２０ｍｇ</v>
      </c>
      <c r="D319" s="53" t="str">
        <f>元データ!B316</f>
        <v/>
      </c>
      <c r="E319" s="27" t="str">
        <f>DBCS(元データ!C316)</f>
        <v>ＰＴＰ</v>
      </c>
      <c r="F319" s="27" t="str">
        <f>DBCS(元データ!D316)</f>
        <v>１０Ｔ</v>
      </c>
      <c r="G319" s="27" t="str">
        <f>元データ!E316</f>
        <v>塩野義製薬</v>
      </c>
      <c r="H319" s="27">
        <f>元データ!F316</f>
        <v>2438.8000000000002</v>
      </c>
      <c r="I319" s="27">
        <f>元データ!G316</f>
        <v>24388</v>
      </c>
      <c r="J319" s="27">
        <f>元データ!H316</f>
        <v>10</v>
      </c>
      <c r="K319" s="27" t="str">
        <f>元データ!I316</f>
        <v>錠</v>
      </c>
      <c r="L319" s="27">
        <f>元データ!J316</f>
        <v>21709</v>
      </c>
      <c r="M319" s="27">
        <f>元データ!K316</f>
        <v>2170.9</v>
      </c>
      <c r="N319" s="53" t="str">
        <f ca="1">IF(OFFSET(マスタ非採用削除!A$4,統合マスタ!$A319,0)="","",OFFSET(マスタ非採用削除!A$4,統合マスタ!$A319,0))</f>
        <v>ｿﾌﾙ001</v>
      </c>
      <c r="O319" s="53" t="str">
        <f ca="1">IF(OFFSET(マスタ非採用削除!B$4,統合マスタ!$A319,0)="","",OFFSET(マスタ非採用削除!B$4,統合マスタ!$A319,0))</f>
        <v>ｿﾌﾙ001</v>
      </c>
      <c r="P319" s="27" t="str">
        <f ca="1">IF(OFFSET(マスタ非採用削除!C$4,統合マスタ!$A319,0)="","",OFFSET(マスタ非採用削除!C$4,統合マスタ!$A319,0))</f>
        <v>ゾフルーザ錠２０ｍｇ</v>
      </c>
      <c r="Q319" s="53" t="str">
        <f ca="1">IF(OFFSET(マスタ非採用削除!D$4,統合マスタ!$A319,0)="","",OFFSET(マスタ非採用削除!D$4,統合マスタ!$A319,0))</f>
        <v>ｿﾞﾌﾙ</v>
      </c>
      <c r="R319" s="27">
        <f ca="1">IF(OR(A319="非採用",A319="処置薬",A319="非採用特別"),0,IF(OFFSET(マスタ非採用削除!E$4,統合マスタ!$A319,0)="","",OFFSET(マスタ非採用削除!E$4,統合マスタ!$A319,0)))</f>
        <v>1</v>
      </c>
      <c r="S319" s="53" t="str">
        <f ca="1">IF(OFFSET(マスタ非採用削除!F$4,統合マスタ!$A319,0)="","",OFFSET(マスタ非採用削除!F$4,統合マスタ!$A319,0))</f>
        <v/>
      </c>
      <c r="T319" s="27">
        <f ca="1">IF(OFFSET(マスタ非採用削除!G$4,統合マスタ!$A319,0)="","",OFFSET(マスタ非採用削除!G$4,統合マスタ!$A319,0))</f>
        <v>2438.8000000000002</v>
      </c>
      <c r="U319" s="53" t="str">
        <f ca="1">IF(OFFSET(マスタ非採用削除!H$4,統合マスタ!$A319,0)="","",OFFSET(マスタ非採用削除!H$4,統合マスタ!$A319,0))</f>
        <v>ｿﾞﾌﾙｰｻﾞｼﾞｮｳ20mg</v>
      </c>
      <c r="V319" s="27">
        <f ca="1">IF(OFFSET(マスタ非採用削除!I$4,統合マスタ!$A319,0)="","",OFFSET(マスタ非採用削除!I$4,統合マスタ!$A319,0))</f>
        <v>1</v>
      </c>
      <c r="W319" s="27" t="str">
        <f ca="1">IF(OFFSET(マスタ非採用削除!J$4,統合マスタ!$A319,0)="","",OFFSET(マスタ非採用削除!J$4,統合マスタ!$A319,0))</f>
        <v>錠剤</v>
      </c>
      <c r="X319" s="27">
        <f ca="1">IF(OFFSET(マスタ非採用削除!K$4,統合マスタ!$A319,0)="","",OFFSET(マスタ非採用削除!K$4,統合マスタ!$A319,0))</f>
        <v>0</v>
      </c>
      <c r="Y319" s="53" t="str">
        <f ca="1">IF(OFFSET(マスタ非採用削除!L$4,統合マスタ!$A319,0)="","",OFFSET(マスタ非採用削除!L$4,統合マスタ!$A319,0))</f>
        <v/>
      </c>
      <c r="Z319" s="27">
        <f ca="1">IF(OFFSET(マスタ非採用削除!M$4,統合マスタ!$A319,0)="","",OFFSET(マスタ非採用削除!M$4,統合マスタ!$A319,0))</f>
        <v>1</v>
      </c>
      <c r="AA319" s="27" t="str">
        <f t="shared" si="12"/>
        <v/>
      </c>
      <c r="AB319" s="27" t="str">
        <f ca="1">IF(A319="非採用特別","非採用特別",IF(R319=2,"臨時",
IF(COUNTIF(分類!$H$8:$H$15, 統合マスタ!V319)&gt;0, 分類!$G$7,
IF(COUNTIF(分類!$K$8:$K$15, 統合マスタ!V319)&gt;0, 分類!$J$7,
IF(COUNTIF(分類!$N$8:$N$15, 統合マスタ!V319)&gt;0, 分類!$M$7,
IF(COUNTIF(分類!$Q$8:$Q$15, 統合マスタ!V319)&gt;0, 分類!$P$7,
"無し"))))))</f>
        <v>錠剤</v>
      </c>
      <c r="AC319" s="27">
        <f t="shared" ca="1" si="13"/>
        <v>315</v>
      </c>
      <c r="AD319" s="27" cm="1">
        <f t="array" aca="1" ref="AD319" ca="1">IF(A319="非採用","非採用",OFFSET(
   INDIRECT("'" &amp; AB319 &amp; "'!A4"),
   MATCH(B319, INDIRECT("'" &amp; AB319 &amp; "'!C5:C1000"), 0),
   MATCH("合計", INDIRECT("'" &amp; AB319 &amp; "'!4:4"), 0) - 1
))</f>
        <v>0</v>
      </c>
    </row>
    <row r="320" spans="1:30">
      <c r="A320" s="40">
        <f>元データ!P317</f>
        <v>253</v>
      </c>
      <c r="B320" s="27">
        <f t="shared" si="14"/>
        <v>316</v>
      </c>
      <c r="C320" s="27" t="str">
        <f>DBCS(元データ!A317)</f>
        <v>ソラナックス０．４ｍｇ錠</v>
      </c>
      <c r="D320" s="53" t="str">
        <f>元データ!B317</f>
        <v>アルフレッサ</v>
      </c>
      <c r="E320" s="27" t="str">
        <f>DBCS(元データ!C317)</f>
        <v>ＰＴＰ</v>
      </c>
      <c r="F320" s="27" t="str">
        <f>DBCS(元データ!D317)</f>
        <v>１０００Ｔ</v>
      </c>
      <c r="G320" s="27" t="str">
        <f>元データ!E317</f>
        <v>ヴィアトリス</v>
      </c>
      <c r="H320" s="27">
        <f>元データ!F317</f>
        <v>6.1</v>
      </c>
      <c r="I320" s="27">
        <f>元データ!G317</f>
        <v>6100</v>
      </c>
      <c r="J320" s="27">
        <f>元データ!H317</f>
        <v>1000.0000000000001</v>
      </c>
      <c r="K320" s="27" t="str">
        <f>元データ!I317</f>
        <v>錠</v>
      </c>
      <c r="L320" s="27">
        <f>元データ!J317</f>
        <v>5429</v>
      </c>
      <c r="M320" s="27">
        <f>元データ!K317</f>
        <v>5.4289999999999994</v>
      </c>
      <c r="N320" s="53" t="str">
        <f ca="1">IF(OFFSET(マスタ非採用削除!A$4,統合マスタ!$A320,0)="","",OFFSET(マスタ非採用削除!A$4,統合マスタ!$A320,0))</f>
        <v>ｿﾗﾅ001</v>
      </c>
      <c r="O320" s="53" t="str">
        <f ca="1">IF(OFFSET(マスタ非採用削除!B$4,統合マスタ!$A320,0)="","",OFFSET(マスタ非採用削除!B$4,統合マスタ!$A320,0))</f>
        <v>ｿﾗﾅ001</v>
      </c>
      <c r="P320" s="27" t="str">
        <f ca="1">IF(OFFSET(マスタ非採用削除!C$4,統合マスタ!$A320,0)="","",OFFSET(マスタ非採用削除!C$4,統合マスタ!$A320,0))</f>
        <v>ソラナックス０．４ｍｇ錠</v>
      </c>
      <c r="Q320" s="53" t="str">
        <f ca="1">IF(OFFSET(マスタ非採用削除!D$4,統合マスタ!$A320,0)="","",OFFSET(マスタ非採用削除!D$4,統合マスタ!$A320,0))</f>
        <v>ｿﾗﾅｯｸｽ</v>
      </c>
      <c r="R320" s="27">
        <f ca="1">IF(OR(A320="非採用",A320="処置薬",A320="非採用特別"),0,IF(OFFSET(マスタ非採用削除!E$4,統合マスタ!$A320,0)="","",OFFSET(マスタ非採用削除!E$4,統合マスタ!$A320,0)))</f>
        <v>1</v>
      </c>
      <c r="S320" s="53" t="str">
        <f ca="1">IF(OFFSET(マスタ非採用削除!F$4,統合マスタ!$A320,0)="","",OFFSET(マスタ非採用削除!F$4,統合マスタ!$A320,0))</f>
        <v/>
      </c>
      <c r="T320" s="27">
        <f ca="1">IF(OFFSET(マスタ非採用削除!G$4,統合マスタ!$A320,0)="","",OFFSET(マスタ非採用削除!G$4,統合マスタ!$A320,0))</f>
        <v>6.1</v>
      </c>
      <c r="U320" s="53" t="str">
        <f ca="1">IF(OFFSET(マスタ非採用削除!H$4,統合マスタ!$A320,0)="","",OFFSET(マスタ非採用削除!H$4,統合マスタ!$A320,0))</f>
        <v>ｿﾗﾅｯｸｽ0.4mgｼﾞｮｳ</v>
      </c>
      <c r="V320" s="27">
        <f ca="1">IF(OFFSET(マスタ非採用削除!I$4,統合マスタ!$A320,0)="","",OFFSET(マスタ非採用削除!I$4,統合マスタ!$A320,0))</f>
        <v>1</v>
      </c>
      <c r="W320" s="27" t="str">
        <f ca="1">IF(OFFSET(マスタ非採用削除!J$4,統合マスタ!$A320,0)="","",OFFSET(マスタ非採用削除!J$4,統合マスタ!$A320,0))</f>
        <v>錠剤</v>
      </c>
      <c r="X320" s="27">
        <f ca="1">IF(OFFSET(マスタ非採用削除!K$4,統合マスタ!$A320,0)="","",OFFSET(マスタ非採用削除!K$4,統合マスタ!$A320,0))</f>
        <v>0</v>
      </c>
      <c r="Y320" s="53" t="str">
        <f ca="1">IF(OFFSET(マスタ非採用削除!L$4,統合マスタ!$A320,0)="","",OFFSET(マスタ非採用削除!L$4,統合マスタ!$A320,0))</f>
        <v/>
      </c>
      <c r="Z320" s="27">
        <f ca="1">IF(OFFSET(マスタ非採用削除!M$4,統合マスタ!$A320,0)="","",OFFSET(マスタ非採用削除!M$4,統合マスタ!$A320,0))</f>
        <v>1</v>
      </c>
      <c r="AA320" s="27" t="str">
        <f t="shared" si="12"/>
        <v/>
      </c>
      <c r="AB320" s="27" t="str">
        <f ca="1">IF(A320="非採用特別","非採用特別",IF(R320=2,"臨時",
IF(COUNTIF(分類!$H$8:$H$15, 統合マスタ!V320)&gt;0, 分類!$G$7,
IF(COUNTIF(分類!$K$8:$K$15, 統合マスタ!V320)&gt;0, 分類!$J$7,
IF(COUNTIF(分類!$N$8:$N$15, 統合マスタ!V320)&gt;0, 分類!$M$7,
IF(COUNTIF(分類!$Q$8:$Q$15, 統合マスタ!V320)&gt;0, 分類!$P$7,
"無し"))))))</f>
        <v>錠剤</v>
      </c>
      <c r="AC320" s="27">
        <f t="shared" ca="1" si="13"/>
        <v>316</v>
      </c>
      <c r="AD320" s="27" cm="1">
        <f t="array" aca="1" ref="AD320" ca="1">IF(A320="非採用","非採用",OFFSET(
   INDIRECT("'" &amp; AB320 &amp; "'!A4"),
   MATCH(B320, INDIRECT("'" &amp; AB320 &amp; "'!C5:C1000"), 0),
   MATCH("合計", INDIRECT("'" &amp; AB320 &amp; "'!4:4"), 0) - 1
))</f>
        <v>0</v>
      </c>
    </row>
    <row r="321" spans="1:30">
      <c r="A321" s="40">
        <f>元データ!P318</f>
        <v>253</v>
      </c>
      <c r="B321" s="27">
        <f t="shared" si="14"/>
        <v>317</v>
      </c>
      <c r="C321" s="27" t="str">
        <f>DBCS(元データ!A318)</f>
        <v>ソラナックス０．４ｍｇ錠</v>
      </c>
      <c r="D321" s="53" t="str">
        <f>元データ!B318</f>
        <v>アルフレッサ</v>
      </c>
      <c r="E321" s="27" t="str">
        <f>DBCS(元データ!C318)</f>
        <v>バラ</v>
      </c>
      <c r="F321" s="27" t="str">
        <f>DBCS(元データ!D318)</f>
        <v>５００Ｔ</v>
      </c>
      <c r="G321" s="27" t="str">
        <f>元データ!E318</f>
        <v>ヴィアトリス</v>
      </c>
      <c r="H321" s="27">
        <f>元データ!F318</f>
        <v>6.1</v>
      </c>
      <c r="I321" s="27">
        <f>元データ!G318</f>
        <v>3050</v>
      </c>
      <c r="J321" s="27">
        <f>元データ!H318</f>
        <v>500.00000000000006</v>
      </c>
      <c r="K321" s="27" t="str">
        <f>元データ!I318</f>
        <v>錠</v>
      </c>
      <c r="L321" s="27">
        <f>元データ!J318</f>
        <v>2715</v>
      </c>
      <c r="M321" s="27">
        <f>元データ!K318</f>
        <v>5.43</v>
      </c>
      <c r="N321" s="53" t="str">
        <f ca="1">IF(OFFSET(マスタ非採用削除!A$4,統合マスタ!$A321,0)="","",OFFSET(マスタ非採用削除!A$4,統合マスタ!$A321,0))</f>
        <v>ｿﾗﾅ001</v>
      </c>
      <c r="O321" s="53" t="str">
        <f ca="1">IF(OFFSET(マスタ非採用削除!B$4,統合マスタ!$A321,0)="","",OFFSET(マスタ非採用削除!B$4,統合マスタ!$A321,0))</f>
        <v>ｿﾗﾅ001</v>
      </c>
      <c r="P321" s="27" t="str">
        <f ca="1">IF(OFFSET(マスタ非採用削除!C$4,統合マスタ!$A321,0)="","",OFFSET(マスタ非採用削除!C$4,統合マスタ!$A321,0))</f>
        <v>ソラナックス０．４ｍｇ錠</v>
      </c>
      <c r="Q321" s="53" t="str">
        <f ca="1">IF(OFFSET(マスタ非採用削除!D$4,統合マスタ!$A321,0)="","",OFFSET(マスタ非採用削除!D$4,統合マスタ!$A321,0))</f>
        <v>ｿﾗﾅｯｸｽ</v>
      </c>
      <c r="R321" s="27">
        <f ca="1">IF(OR(A321="非採用",A321="処置薬",A321="非採用特別"),0,IF(OFFSET(マスタ非採用削除!E$4,統合マスタ!$A321,0)="","",OFFSET(マスタ非採用削除!E$4,統合マスタ!$A321,0)))</f>
        <v>1</v>
      </c>
      <c r="S321" s="53" t="str">
        <f ca="1">IF(OFFSET(マスタ非採用削除!F$4,統合マスタ!$A321,0)="","",OFFSET(マスタ非採用削除!F$4,統合マスタ!$A321,0))</f>
        <v/>
      </c>
      <c r="T321" s="27">
        <f ca="1">IF(OFFSET(マスタ非採用削除!G$4,統合マスタ!$A321,0)="","",OFFSET(マスタ非採用削除!G$4,統合マスタ!$A321,0))</f>
        <v>6.1</v>
      </c>
      <c r="U321" s="53" t="str">
        <f ca="1">IF(OFFSET(マスタ非採用削除!H$4,統合マスタ!$A321,0)="","",OFFSET(マスタ非採用削除!H$4,統合マスタ!$A321,0))</f>
        <v>ｿﾗﾅｯｸｽ0.4mgｼﾞｮｳ</v>
      </c>
      <c r="V321" s="27">
        <f ca="1">IF(OFFSET(マスタ非採用削除!I$4,統合マスタ!$A321,0)="","",OFFSET(マスタ非採用削除!I$4,統合マスタ!$A321,0))</f>
        <v>1</v>
      </c>
      <c r="W321" s="27" t="str">
        <f ca="1">IF(OFFSET(マスタ非採用削除!J$4,統合マスタ!$A321,0)="","",OFFSET(マスタ非採用削除!J$4,統合マスタ!$A321,0))</f>
        <v>錠剤</v>
      </c>
      <c r="X321" s="27">
        <f ca="1">IF(OFFSET(マスタ非採用削除!K$4,統合マスタ!$A321,0)="","",OFFSET(マスタ非採用削除!K$4,統合マスタ!$A321,0))</f>
        <v>0</v>
      </c>
      <c r="Y321" s="53" t="str">
        <f ca="1">IF(OFFSET(マスタ非採用削除!L$4,統合マスタ!$A321,0)="","",OFFSET(マスタ非採用削除!L$4,統合マスタ!$A321,0))</f>
        <v/>
      </c>
      <c r="Z321" s="27">
        <f ca="1">IF(OFFSET(マスタ非採用削除!M$4,統合マスタ!$A321,0)="","",OFFSET(マスタ非採用削除!M$4,統合マスタ!$A321,0))</f>
        <v>1</v>
      </c>
      <c r="AA321" s="27" t="str">
        <f t="shared" si="12"/>
        <v/>
      </c>
      <c r="AB321" s="27" t="str">
        <f ca="1">IF(A321="非採用特別","非採用特別",IF(R321=2,"臨時",
IF(COUNTIF(分類!$H$8:$H$15, 統合マスタ!V321)&gt;0, 分類!$G$7,
IF(COUNTIF(分類!$K$8:$K$15, 統合マスタ!V321)&gt;0, 分類!$J$7,
IF(COUNTIF(分類!$N$8:$N$15, 統合マスタ!V321)&gt;0, 分類!$M$7,
IF(COUNTIF(分類!$Q$8:$Q$15, 統合マスタ!V321)&gt;0, 分類!$P$7,
"無し"))))))</f>
        <v>錠剤</v>
      </c>
      <c r="AC321" s="27">
        <f t="shared" ca="1" si="13"/>
        <v>317</v>
      </c>
      <c r="AD321" s="27" cm="1">
        <f t="array" aca="1" ref="AD321" ca="1">IF(A321="非採用","非採用",OFFSET(
   INDIRECT("'" &amp; AB321 &amp; "'!A4"),
   MATCH(B321, INDIRECT("'" &amp; AB321 &amp; "'!C5:C1000"), 0),
   MATCH("合計", INDIRECT("'" &amp; AB321 &amp; "'!4:4"), 0) - 1
))</f>
        <v>0</v>
      </c>
    </row>
    <row r="322" spans="1:30">
      <c r="A322" s="40">
        <f>元データ!P319</f>
        <v>254</v>
      </c>
      <c r="B322" s="27">
        <f t="shared" si="14"/>
        <v>318</v>
      </c>
      <c r="C322" s="27" t="str">
        <f>DBCS(元データ!A319)</f>
        <v>ソラナックス０．８ｍｇ錠</v>
      </c>
      <c r="D322" s="53" t="str">
        <f>元データ!B319</f>
        <v>アルフレッサ</v>
      </c>
      <c r="E322" s="27" t="str">
        <f>DBCS(元データ!C319)</f>
        <v>ＰＴＰ</v>
      </c>
      <c r="F322" s="27" t="str">
        <f>DBCS(元データ!D319)</f>
        <v>５００Ｔ</v>
      </c>
      <c r="G322" s="27" t="str">
        <f>元データ!E319</f>
        <v>ヴィアトリス</v>
      </c>
      <c r="H322" s="27">
        <f>元データ!F319</f>
        <v>7.6</v>
      </c>
      <c r="I322" s="27">
        <f>元データ!G319</f>
        <v>3800</v>
      </c>
      <c r="J322" s="27">
        <f>元データ!H319</f>
        <v>500</v>
      </c>
      <c r="K322" s="27" t="str">
        <f>元データ!I319</f>
        <v>錠</v>
      </c>
      <c r="L322" s="27">
        <f>元データ!J319</f>
        <v>3385</v>
      </c>
      <c r="M322" s="27">
        <f>元データ!K319</f>
        <v>6.77</v>
      </c>
      <c r="N322" s="53" t="str">
        <f ca="1">IF(OFFSET(マスタ非採用削除!A$4,統合マスタ!$A322,0)="","",OFFSET(マスタ非採用削除!A$4,統合マスタ!$A322,0))</f>
        <v>ｿﾗﾅ002</v>
      </c>
      <c r="O322" s="53" t="str">
        <f ca="1">IF(OFFSET(マスタ非採用削除!B$4,統合マスタ!$A322,0)="","",OFFSET(マスタ非採用削除!B$4,統合マスタ!$A322,0))</f>
        <v>ｿﾗﾅ002</v>
      </c>
      <c r="P322" s="27" t="str">
        <f ca="1">IF(OFFSET(マスタ非採用削除!C$4,統合マスタ!$A322,0)="","",OFFSET(マスタ非採用削除!C$4,統合マスタ!$A322,0))</f>
        <v>ソラナックス０．８ｍｇ錠</v>
      </c>
      <c r="Q322" s="53" t="str">
        <f ca="1">IF(OFFSET(マスタ非採用削除!D$4,統合マスタ!$A322,0)="","",OFFSET(マスタ非採用削除!D$4,統合マスタ!$A322,0))</f>
        <v>ｿﾗﾅｯｸ*</v>
      </c>
      <c r="R322" s="27">
        <f ca="1">IF(OR(A322="非採用",A322="処置薬",A322="非採用特別"),0,IF(OFFSET(マスタ非採用削除!E$4,統合マスタ!$A322,0)="","",OFFSET(マスタ非採用削除!E$4,統合マスタ!$A322,0)))</f>
        <v>1</v>
      </c>
      <c r="S322" s="53" t="str">
        <f ca="1">IF(OFFSET(マスタ非採用削除!F$4,統合マスタ!$A322,0)="","",OFFSET(マスタ非採用削除!F$4,統合マスタ!$A322,0))</f>
        <v/>
      </c>
      <c r="T322" s="27">
        <f ca="1">IF(OFFSET(マスタ非採用削除!G$4,統合マスタ!$A322,0)="","",OFFSET(マスタ非採用削除!G$4,統合マスタ!$A322,0))</f>
        <v>7.6</v>
      </c>
      <c r="U322" s="53" t="str">
        <f ca="1">IF(OFFSET(マスタ非採用削除!H$4,統合マスタ!$A322,0)="","",OFFSET(マスタ非採用削除!H$4,統合マスタ!$A322,0))</f>
        <v>ｿﾗﾅｯｸｽ0.8mgｼﾞｮｳ</v>
      </c>
      <c r="V322" s="27">
        <f ca="1">IF(OFFSET(マスタ非採用削除!I$4,統合マスタ!$A322,0)="","",OFFSET(マスタ非採用削除!I$4,統合マスタ!$A322,0))</f>
        <v>1</v>
      </c>
      <c r="W322" s="27" t="str">
        <f ca="1">IF(OFFSET(マスタ非採用削除!J$4,統合マスタ!$A322,0)="","",OFFSET(マスタ非採用削除!J$4,統合マスタ!$A322,0))</f>
        <v>錠剤</v>
      </c>
      <c r="X322" s="27">
        <f ca="1">IF(OFFSET(マスタ非採用削除!K$4,統合マスタ!$A322,0)="","",OFFSET(マスタ非採用削除!K$4,統合マスタ!$A322,0))</f>
        <v>0</v>
      </c>
      <c r="Y322" s="53" t="str">
        <f ca="1">IF(OFFSET(マスタ非採用削除!L$4,統合マスタ!$A322,0)="","",OFFSET(マスタ非採用削除!L$4,統合マスタ!$A322,0))</f>
        <v/>
      </c>
      <c r="Z322" s="27">
        <f ca="1">IF(OFFSET(マスタ非採用削除!M$4,統合マスタ!$A322,0)="","",OFFSET(マスタ非採用削除!M$4,統合マスタ!$A322,0))</f>
        <v>1</v>
      </c>
      <c r="AA322" s="27" t="str">
        <f t="shared" si="12"/>
        <v/>
      </c>
      <c r="AB322" s="27" t="str">
        <f ca="1">IF(A322="非採用特別","非採用特別",IF(R322=2,"臨時",
IF(COUNTIF(分類!$H$8:$H$15, 統合マスタ!V322)&gt;0, 分類!$G$7,
IF(COUNTIF(分類!$K$8:$K$15, 統合マスタ!V322)&gt;0, 分類!$J$7,
IF(COUNTIF(分類!$N$8:$N$15, 統合マスタ!V322)&gt;0, 分類!$M$7,
IF(COUNTIF(分類!$Q$8:$Q$15, 統合マスタ!V322)&gt;0, 分類!$P$7,
"無し"))))))</f>
        <v>錠剤</v>
      </c>
      <c r="AC322" s="27">
        <f t="shared" ca="1" si="13"/>
        <v>318</v>
      </c>
      <c r="AD322" s="27" cm="1">
        <f t="array" aca="1" ref="AD322" ca="1">IF(A322="非採用","非採用",OFFSET(
   INDIRECT("'" &amp; AB322 &amp; "'!A4"),
   MATCH(B322, INDIRECT("'" &amp; AB322 &amp; "'!C5:C1000"), 0),
   MATCH("合計", INDIRECT("'" &amp; AB322 &amp; "'!4:4"), 0) - 1
))</f>
        <v>0</v>
      </c>
    </row>
    <row r="323" spans="1:30">
      <c r="A323" s="40">
        <f>元データ!P320</f>
        <v>254</v>
      </c>
      <c r="B323" s="27">
        <f t="shared" si="14"/>
        <v>319</v>
      </c>
      <c r="C323" s="27" t="str">
        <f>DBCS(元データ!A320)</f>
        <v>ソラナックス０．８ｍｇ錠</v>
      </c>
      <c r="D323" s="53" t="str">
        <f>元データ!B320</f>
        <v>アルフレッサ</v>
      </c>
      <c r="E323" s="27" t="str">
        <f>DBCS(元データ!C320)</f>
        <v>バラ</v>
      </c>
      <c r="F323" s="27" t="str">
        <f>DBCS(元データ!D320)</f>
        <v>５００Ｔ</v>
      </c>
      <c r="G323" s="27" t="str">
        <f>元データ!E320</f>
        <v>ヴィアトリス</v>
      </c>
      <c r="H323" s="27">
        <f>元データ!F320</f>
        <v>7.6</v>
      </c>
      <c r="I323" s="27">
        <f>元データ!G320</f>
        <v>3800</v>
      </c>
      <c r="J323" s="27">
        <f>元データ!H320</f>
        <v>500</v>
      </c>
      <c r="K323" s="27" t="str">
        <f>元データ!I320</f>
        <v>錠</v>
      </c>
      <c r="L323" s="27">
        <f>元データ!J320</f>
        <v>3382</v>
      </c>
      <c r="M323" s="27">
        <f>元データ!K320</f>
        <v>6.7640000000000002</v>
      </c>
      <c r="N323" s="53" t="str">
        <f ca="1">IF(OFFSET(マスタ非採用削除!A$4,統合マスタ!$A323,0)="","",OFFSET(マスタ非採用削除!A$4,統合マスタ!$A323,0))</f>
        <v>ｿﾗﾅ002</v>
      </c>
      <c r="O323" s="53" t="str">
        <f ca="1">IF(OFFSET(マスタ非採用削除!B$4,統合マスタ!$A323,0)="","",OFFSET(マスタ非採用削除!B$4,統合マスタ!$A323,0))</f>
        <v>ｿﾗﾅ002</v>
      </c>
      <c r="P323" s="27" t="str">
        <f ca="1">IF(OFFSET(マスタ非採用削除!C$4,統合マスタ!$A323,0)="","",OFFSET(マスタ非採用削除!C$4,統合マスタ!$A323,0))</f>
        <v>ソラナックス０．８ｍｇ錠</v>
      </c>
      <c r="Q323" s="53" t="str">
        <f ca="1">IF(OFFSET(マスタ非採用削除!D$4,統合マスタ!$A323,0)="","",OFFSET(マスタ非採用削除!D$4,統合マスタ!$A323,0))</f>
        <v>ｿﾗﾅｯｸ*</v>
      </c>
      <c r="R323" s="27">
        <f ca="1">IF(OR(A323="非採用",A323="処置薬",A323="非採用特別"),0,IF(OFFSET(マスタ非採用削除!E$4,統合マスタ!$A323,0)="","",OFFSET(マスタ非採用削除!E$4,統合マスタ!$A323,0)))</f>
        <v>1</v>
      </c>
      <c r="S323" s="53" t="str">
        <f ca="1">IF(OFFSET(マスタ非採用削除!F$4,統合マスタ!$A323,0)="","",OFFSET(マスタ非採用削除!F$4,統合マスタ!$A323,0))</f>
        <v/>
      </c>
      <c r="T323" s="27">
        <f ca="1">IF(OFFSET(マスタ非採用削除!G$4,統合マスタ!$A323,0)="","",OFFSET(マスタ非採用削除!G$4,統合マスタ!$A323,0))</f>
        <v>7.6</v>
      </c>
      <c r="U323" s="53" t="str">
        <f ca="1">IF(OFFSET(マスタ非採用削除!H$4,統合マスタ!$A323,0)="","",OFFSET(マスタ非採用削除!H$4,統合マスタ!$A323,0))</f>
        <v>ｿﾗﾅｯｸｽ0.8mgｼﾞｮｳ</v>
      </c>
      <c r="V323" s="27">
        <f ca="1">IF(OFFSET(マスタ非採用削除!I$4,統合マスタ!$A323,0)="","",OFFSET(マスタ非採用削除!I$4,統合マスタ!$A323,0))</f>
        <v>1</v>
      </c>
      <c r="W323" s="27" t="str">
        <f ca="1">IF(OFFSET(マスタ非採用削除!J$4,統合マスタ!$A323,0)="","",OFFSET(マスタ非採用削除!J$4,統合マスタ!$A323,0))</f>
        <v>錠剤</v>
      </c>
      <c r="X323" s="27">
        <f ca="1">IF(OFFSET(マスタ非採用削除!K$4,統合マスタ!$A323,0)="","",OFFSET(マスタ非採用削除!K$4,統合マスタ!$A323,0))</f>
        <v>0</v>
      </c>
      <c r="Y323" s="53" t="str">
        <f ca="1">IF(OFFSET(マスタ非採用削除!L$4,統合マスタ!$A323,0)="","",OFFSET(マスタ非採用削除!L$4,統合マスタ!$A323,0))</f>
        <v/>
      </c>
      <c r="Z323" s="27">
        <f ca="1">IF(OFFSET(マスタ非採用削除!M$4,統合マスタ!$A323,0)="","",OFFSET(マスタ非採用削除!M$4,統合マスタ!$A323,0))</f>
        <v>1</v>
      </c>
      <c r="AA323" s="27" t="str">
        <f t="shared" si="12"/>
        <v/>
      </c>
      <c r="AB323" s="27" t="str">
        <f ca="1">IF(A323="非採用特別","非採用特別",IF(R323=2,"臨時",
IF(COUNTIF(分類!$H$8:$H$15, 統合マスタ!V323)&gt;0, 分類!$G$7,
IF(COUNTIF(分類!$K$8:$K$15, 統合マスタ!V323)&gt;0, 分類!$J$7,
IF(COUNTIF(分類!$N$8:$N$15, 統合マスタ!V323)&gt;0, 分類!$M$7,
IF(COUNTIF(分類!$Q$8:$Q$15, 統合マスタ!V323)&gt;0, 分類!$P$7,
"無し"))))))</f>
        <v>錠剤</v>
      </c>
      <c r="AC323" s="27">
        <f t="shared" ca="1" si="13"/>
        <v>319</v>
      </c>
      <c r="AD323" s="27" cm="1">
        <f t="array" aca="1" ref="AD323" ca="1">IF(A323="非採用","非採用",OFFSET(
   INDIRECT("'" &amp; AB323 &amp; "'!A4"),
   MATCH(B323, INDIRECT("'" &amp; AB323 &amp; "'!C5:C1000"), 0),
   MATCH("合計", INDIRECT("'" &amp; AB323 &amp; "'!4:4"), 0) - 1
))</f>
        <v>0</v>
      </c>
    </row>
    <row r="324" spans="1:30">
      <c r="A324" s="40">
        <f>元データ!P321</f>
        <v>255</v>
      </c>
      <c r="B324" s="27">
        <f t="shared" si="14"/>
        <v>320</v>
      </c>
      <c r="C324" s="27" t="str">
        <f>DBCS(元データ!A321)</f>
        <v>ソリフェナシンコハク酸塩ＯＤ錠５ｍｇ「トーワ」</v>
      </c>
      <c r="D324" s="53" t="str">
        <f>元データ!B321</f>
        <v>東和薬品</v>
      </c>
      <c r="E324" s="27" t="str">
        <f>DBCS(元データ!C321)</f>
        <v>ＰＴＰ</v>
      </c>
      <c r="F324" s="27" t="str">
        <f>DBCS(元データ!D321)</f>
        <v>１００Ｔ</v>
      </c>
      <c r="G324" s="27" t="str">
        <f>元データ!E321</f>
        <v>東和薬品</v>
      </c>
      <c r="H324" s="27">
        <f>元データ!F321</f>
        <v>33</v>
      </c>
      <c r="I324" s="27">
        <f>元データ!G321</f>
        <v>3300</v>
      </c>
      <c r="J324" s="27">
        <f>元データ!H321</f>
        <v>100</v>
      </c>
      <c r="K324" s="27" t="str">
        <f>元データ!I321</f>
        <v>錠</v>
      </c>
      <c r="L324" s="27">
        <f>元データ!J321</f>
        <v>2540</v>
      </c>
      <c r="M324" s="27">
        <f>元データ!K321</f>
        <v>25.4</v>
      </c>
      <c r="N324" s="53" t="str">
        <f ca="1">IF(OFFSET(マスタ非採用削除!A$4,統合マスタ!$A324,0)="","",OFFSET(マスタ非採用削除!A$4,統合マスタ!$A324,0))</f>
        <v>ｿﾘﾌ001</v>
      </c>
      <c r="O324" s="53" t="str">
        <f ca="1">IF(OFFSET(マスタ非採用削除!B$4,統合マスタ!$A324,0)="","",OFFSET(マスタ非採用削除!B$4,統合マスタ!$A324,0))</f>
        <v>ｿﾘﾌ001</v>
      </c>
      <c r="P324" s="27" t="str">
        <f ca="1">IF(OFFSET(マスタ非採用削除!C$4,統合マスタ!$A324,0)="","",OFFSET(マスタ非採用削除!C$4,統合マスタ!$A324,0))</f>
        <v>ソリフェナシンコハク酸塩ＯＤ錠５ｍｇ「トーワ」</v>
      </c>
      <c r="Q324" s="53" t="str">
        <f ca="1">IF(OFFSET(マスタ非採用削除!D$4,統合マスタ!$A324,0)="","",OFFSET(マスタ非採用削除!D$4,統合マスタ!$A324,0))</f>
        <v/>
      </c>
      <c r="R324" s="27">
        <f ca="1">IF(OR(A324="非採用",A324="処置薬",A324="非採用特別"),0,IF(OFFSET(マスタ非採用削除!E$4,統合マスタ!$A324,0)="","",OFFSET(マスタ非採用削除!E$4,統合マスタ!$A324,0)))</f>
        <v>1</v>
      </c>
      <c r="S324" s="53" t="str">
        <f ca="1">IF(OFFSET(マスタ非採用削除!F$4,統合マスタ!$A324,0)="","",OFFSET(マスタ非採用削除!F$4,統合マスタ!$A324,0))</f>
        <v/>
      </c>
      <c r="T324" s="27">
        <f ca="1">IF(OFFSET(マスタ非採用削除!G$4,統合マスタ!$A324,0)="","",OFFSET(マスタ非採用削除!G$4,統合マスタ!$A324,0))</f>
        <v>33</v>
      </c>
      <c r="U324" s="53" t="str">
        <f ca="1">IF(OFFSET(マスタ非採用削除!H$4,統合マスタ!$A324,0)="","",OFFSET(マスタ非採用削除!H$4,統合マスタ!$A324,0))</f>
        <v>ｿﾘﾌｴﾅｼﾝｺﾊｸｻﾝｴﾝODｼﾞﾖｳ5MGﾄ-ﾜ</v>
      </c>
      <c r="V324" s="27">
        <f ca="1">IF(OFFSET(マスタ非採用削除!I$4,統合マスタ!$A324,0)="","",OFFSET(マスタ非採用削除!I$4,統合マスタ!$A324,0))</f>
        <v>1</v>
      </c>
      <c r="W324" s="27" t="str">
        <f ca="1">IF(OFFSET(マスタ非採用削除!J$4,統合マスタ!$A324,0)="","",OFFSET(マスタ非採用削除!J$4,統合マスタ!$A324,0))</f>
        <v>錠剤</v>
      </c>
      <c r="X324" s="27">
        <f ca="1">IF(OFFSET(マスタ非採用削除!K$4,統合マスタ!$A324,0)="","",OFFSET(マスタ非採用削除!K$4,統合マスタ!$A324,0))</f>
        <v>0</v>
      </c>
      <c r="Y324" s="53" t="str">
        <f ca="1">IF(OFFSET(マスタ非採用削除!L$4,統合マスタ!$A324,0)="","",OFFSET(マスタ非採用削除!L$4,統合マスタ!$A324,0))</f>
        <v/>
      </c>
      <c r="Z324" s="27">
        <f ca="1">IF(OFFSET(マスタ非採用削除!M$4,統合マスタ!$A324,0)="","",OFFSET(マスタ非採用削除!M$4,統合マスタ!$A324,0))</f>
        <v>1</v>
      </c>
      <c r="AA324" s="27" t="str">
        <f t="shared" si="12"/>
        <v/>
      </c>
      <c r="AB324" s="27" t="str">
        <f ca="1">IF(A324="非採用特別","非採用特別",IF(R324=2,"臨時",
IF(COUNTIF(分類!$H$8:$H$15, 統合マスタ!V324)&gt;0, 分類!$G$7,
IF(COUNTIF(分類!$K$8:$K$15, 統合マスタ!V324)&gt;0, 分類!$J$7,
IF(COUNTIF(分類!$N$8:$N$15, 統合マスタ!V324)&gt;0, 分類!$M$7,
IF(COUNTIF(分類!$Q$8:$Q$15, 統合マスタ!V324)&gt;0, 分類!$P$7,
"無し"))))))</f>
        <v>錠剤</v>
      </c>
      <c r="AC324" s="27">
        <f t="shared" ca="1" si="13"/>
        <v>320</v>
      </c>
      <c r="AD324" s="27" cm="1">
        <f t="array" aca="1" ref="AD324" ca="1">IF(A324="非採用","非採用",OFFSET(
   INDIRECT("'" &amp; AB324 &amp; "'!A4"),
   MATCH(B324, INDIRECT("'" &amp; AB324 &amp; "'!C5:C1000"), 0),
   MATCH("合計", INDIRECT("'" &amp; AB324 &amp; "'!4:4"), 0) - 1
))</f>
        <v>0</v>
      </c>
    </row>
    <row r="325" spans="1:30">
      <c r="A325" s="40">
        <f>元データ!P322</f>
        <v>255</v>
      </c>
      <c r="B325" s="27">
        <f t="shared" si="14"/>
        <v>321</v>
      </c>
      <c r="C325" s="27" t="str">
        <f>DBCS(元データ!A322)</f>
        <v>ソリフェナシンコハク酸塩ＯＤ錠５ｍｇ「トーワ」</v>
      </c>
      <c r="D325" s="53" t="str">
        <f>元データ!B322</f>
        <v>東和薬品</v>
      </c>
      <c r="E325" s="27" t="str">
        <f>DBCS(元データ!C322)</f>
        <v>バラ</v>
      </c>
      <c r="F325" s="27" t="str">
        <f>DBCS(元データ!D322)</f>
        <v>１００Ｔ</v>
      </c>
      <c r="G325" s="27" t="str">
        <f>元データ!E322</f>
        <v>東和薬品</v>
      </c>
      <c r="H325" s="27">
        <f>元データ!F322</f>
        <v>33</v>
      </c>
      <c r="I325" s="27">
        <f>元データ!G322</f>
        <v>3300</v>
      </c>
      <c r="J325" s="27">
        <f>元データ!H322</f>
        <v>100</v>
      </c>
      <c r="K325" s="27" t="str">
        <f>元データ!I322</f>
        <v>錠</v>
      </c>
      <c r="L325" s="27">
        <f>元データ!J322</f>
        <v>2540</v>
      </c>
      <c r="M325" s="27">
        <f>元データ!K322</f>
        <v>25.4</v>
      </c>
      <c r="N325" s="53" t="str">
        <f ca="1">IF(OFFSET(マスタ非採用削除!A$4,統合マスタ!$A325,0)="","",OFFSET(マスタ非採用削除!A$4,統合マスタ!$A325,0))</f>
        <v>ｿﾘﾌ001</v>
      </c>
      <c r="O325" s="53" t="str">
        <f ca="1">IF(OFFSET(マスタ非採用削除!B$4,統合マスタ!$A325,0)="","",OFFSET(マスタ非採用削除!B$4,統合マスタ!$A325,0))</f>
        <v>ｿﾘﾌ001</v>
      </c>
      <c r="P325" s="27" t="str">
        <f ca="1">IF(OFFSET(マスタ非採用削除!C$4,統合マスタ!$A325,0)="","",OFFSET(マスタ非採用削除!C$4,統合マスタ!$A325,0))</f>
        <v>ソリフェナシンコハク酸塩ＯＤ錠５ｍｇ「トーワ」</v>
      </c>
      <c r="Q325" s="53" t="str">
        <f ca="1">IF(OFFSET(マスタ非採用削除!D$4,統合マスタ!$A325,0)="","",OFFSET(マスタ非採用削除!D$4,統合マスタ!$A325,0))</f>
        <v/>
      </c>
      <c r="R325" s="27">
        <f ca="1">IF(OR(A325="非採用",A325="処置薬",A325="非採用特別"),0,IF(OFFSET(マスタ非採用削除!E$4,統合マスタ!$A325,0)="","",OFFSET(マスタ非採用削除!E$4,統合マスタ!$A325,0)))</f>
        <v>1</v>
      </c>
      <c r="S325" s="53" t="str">
        <f ca="1">IF(OFFSET(マスタ非採用削除!F$4,統合マスタ!$A325,0)="","",OFFSET(マスタ非採用削除!F$4,統合マスタ!$A325,0))</f>
        <v/>
      </c>
      <c r="T325" s="27">
        <f ca="1">IF(OFFSET(マスタ非採用削除!G$4,統合マスタ!$A325,0)="","",OFFSET(マスタ非採用削除!G$4,統合マスタ!$A325,0))</f>
        <v>33</v>
      </c>
      <c r="U325" s="53" t="str">
        <f ca="1">IF(OFFSET(マスタ非採用削除!H$4,統合マスタ!$A325,0)="","",OFFSET(マスタ非採用削除!H$4,統合マスタ!$A325,0))</f>
        <v>ｿﾘﾌｴﾅｼﾝｺﾊｸｻﾝｴﾝODｼﾞﾖｳ5MGﾄ-ﾜ</v>
      </c>
      <c r="V325" s="27">
        <f ca="1">IF(OFFSET(マスタ非採用削除!I$4,統合マスタ!$A325,0)="","",OFFSET(マスタ非採用削除!I$4,統合マスタ!$A325,0))</f>
        <v>1</v>
      </c>
      <c r="W325" s="27" t="str">
        <f ca="1">IF(OFFSET(マスタ非採用削除!J$4,統合マスタ!$A325,0)="","",OFFSET(マスタ非採用削除!J$4,統合マスタ!$A325,0))</f>
        <v>錠剤</v>
      </c>
      <c r="X325" s="27">
        <f ca="1">IF(OFFSET(マスタ非採用削除!K$4,統合マスタ!$A325,0)="","",OFFSET(マスタ非採用削除!K$4,統合マスタ!$A325,0))</f>
        <v>0</v>
      </c>
      <c r="Y325" s="53" t="str">
        <f ca="1">IF(OFFSET(マスタ非採用削除!L$4,統合マスタ!$A325,0)="","",OFFSET(マスタ非採用削除!L$4,統合マスタ!$A325,0))</f>
        <v/>
      </c>
      <c r="Z325" s="27">
        <f ca="1">IF(OFFSET(マスタ非採用削除!M$4,統合マスタ!$A325,0)="","",OFFSET(マスタ非採用削除!M$4,統合マスタ!$A325,0))</f>
        <v>1</v>
      </c>
      <c r="AA325" s="27" t="str">
        <f t="shared" si="12"/>
        <v/>
      </c>
      <c r="AB325" s="27" t="str">
        <f ca="1">IF(A325="非採用特別","非採用特別",IF(R325=2,"臨時",
IF(COUNTIF(分類!$H$8:$H$15, 統合マスタ!V325)&gt;0, 分類!$G$7,
IF(COUNTIF(分類!$K$8:$K$15, 統合マスタ!V325)&gt;0, 分類!$J$7,
IF(COUNTIF(分類!$N$8:$N$15, 統合マスタ!V325)&gt;0, 分類!$M$7,
IF(COUNTIF(分類!$Q$8:$Q$15, 統合マスタ!V325)&gt;0, 分類!$P$7,
"無し"))))))</f>
        <v>錠剤</v>
      </c>
      <c r="AC325" s="27">
        <f t="shared" ca="1" si="13"/>
        <v>321</v>
      </c>
      <c r="AD325" s="27" cm="1">
        <f t="array" aca="1" ref="AD325" ca="1">IF(A325="非採用","非採用",OFFSET(
   INDIRECT("'" &amp; AB325 &amp; "'!A4"),
   MATCH(B325, INDIRECT("'" &amp; AB325 &amp; "'!C5:C1000"), 0),
   MATCH("合計", INDIRECT("'" &amp; AB325 &amp; "'!4:4"), 0) - 1
))</f>
        <v>0</v>
      </c>
    </row>
    <row r="326" spans="1:30">
      <c r="A326" s="40">
        <f>元データ!P323</f>
        <v>256</v>
      </c>
      <c r="B326" s="27">
        <f t="shared" si="14"/>
        <v>322</v>
      </c>
      <c r="C326" s="27" t="str">
        <f>DBCS(元データ!A323)</f>
        <v>ソルダクトン静注用１００ｍｇ</v>
      </c>
      <c r="D326" s="53" t="str">
        <f>元データ!B323</f>
        <v/>
      </c>
      <c r="E326" s="27" t="str">
        <f>DBCS(元データ!C323)</f>
        <v/>
      </c>
      <c r="F326" s="27" t="str">
        <f>DBCS(元データ!D323)</f>
        <v>１０管</v>
      </c>
      <c r="G326" s="27" t="str">
        <f>元データ!E323</f>
        <v>ファイザー</v>
      </c>
      <c r="H326" s="27">
        <f>元データ!F323</f>
        <v>216</v>
      </c>
      <c r="I326" s="27">
        <f>元データ!G323</f>
        <v>2160</v>
      </c>
      <c r="J326" s="27">
        <f>元データ!H323</f>
        <v>10</v>
      </c>
      <c r="K326" s="27" t="str">
        <f>元データ!I323</f>
        <v>管</v>
      </c>
      <c r="L326" s="27">
        <f>元データ!J323</f>
        <v>1876</v>
      </c>
      <c r="M326" s="27">
        <f>元データ!K323</f>
        <v>187.6</v>
      </c>
      <c r="N326" s="53" t="str">
        <f ca="1">IF(OFFSET(マスタ非採用削除!A$4,統合マスタ!$A326,0)="","",OFFSET(マスタ非採用削除!A$4,統合マスタ!$A326,0))</f>
        <v>ｿﾙﾀ001</v>
      </c>
      <c r="O326" s="53" t="str">
        <f ca="1">IF(OFFSET(マスタ非採用削除!B$4,統合マスタ!$A326,0)="","",OFFSET(マスタ非採用削除!B$4,統合マスタ!$A326,0))</f>
        <v>ｿﾙﾀ001</v>
      </c>
      <c r="P326" s="27" t="str">
        <f ca="1">IF(OFFSET(マスタ非採用削除!C$4,統合マスタ!$A326,0)="","",OFFSET(マスタ非採用削除!C$4,統合マスタ!$A326,0))</f>
        <v>ソルダクトン静注用１００ｍｇ</v>
      </c>
      <c r="Q326" s="53" t="str">
        <f ca="1">IF(OFFSET(マスタ非採用削除!D$4,統合マスタ!$A326,0)="","",OFFSET(マスタ非採用削除!D$4,統合マスタ!$A326,0))</f>
        <v/>
      </c>
      <c r="R326" s="27">
        <f ca="1">IF(OR(A326="非採用",A326="処置薬",A326="非採用特別"),0,IF(OFFSET(マスタ非採用削除!E$4,統合マスタ!$A326,0)="","",OFFSET(マスタ非採用削除!E$4,統合マスタ!$A326,0)))</f>
        <v>2</v>
      </c>
      <c r="S326" s="53" t="str">
        <f ca="1">IF(OFFSET(マスタ非採用削除!F$4,統合マスタ!$A326,0)="","",OFFSET(マスタ非採用削除!F$4,統合マスタ!$A326,0))</f>
        <v/>
      </c>
      <c r="T326" s="27">
        <f ca="1">IF(OFFSET(マスタ非採用削除!G$4,統合マスタ!$A326,0)="","",OFFSET(マスタ非採用削除!G$4,統合マスタ!$A326,0))</f>
        <v>216</v>
      </c>
      <c r="U326" s="53" t="str">
        <f ca="1">IF(OFFSET(マスタ非採用削除!H$4,統合マスタ!$A326,0)="","",OFFSET(マスタ非採用削除!H$4,統合マスタ!$A326,0))</f>
        <v>ｿﾙﾀﾞｸﾄﾝｼﾞﾖｳﾁﾕｳﾖｳ100MG</v>
      </c>
      <c r="V326" s="27">
        <f ca="1">IF(OFFSET(マスタ非採用削除!I$4,統合マスタ!$A326,0)="","",OFFSET(マスタ非採用削除!I$4,統合マスタ!$A326,0))</f>
        <v>25</v>
      </c>
      <c r="W326" s="27" t="str">
        <f ca="1">IF(OFFSET(マスタ非採用削除!J$4,統合マスタ!$A326,0)="","",OFFSET(マスタ非採用削除!J$4,統合マスタ!$A326,0))</f>
        <v>注射剤</v>
      </c>
      <c r="X326" s="27">
        <f ca="1">IF(OFFSET(マスタ非採用削除!K$4,統合マスタ!$A326,0)="","",OFFSET(マスタ非採用削除!K$4,統合マスタ!$A326,0))</f>
        <v>2</v>
      </c>
      <c r="Y326" s="53" t="str">
        <f ca="1">IF(OFFSET(マスタ非採用削除!L$4,統合マスタ!$A326,0)="","",OFFSET(マスタ非採用削除!L$4,統合マスタ!$A326,0))</f>
        <v/>
      </c>
      <c r="Z326" s="27">
        <f ca="1">IF(OFFSET(マスタ非採用削除!M$4,統合マスタ!$A326,0)="","",OFFSET(マスタ非採用削除!M$4,統合マスタ!$A326,0))</f>
        <v>9</v>
      </c>
      <c r="AA326" s="27" t="str">
        <f t="shared" ref="AA326:AA389" si="15">IF(A326="非採用","非採用",IF(A326="処置薬","処置薬",""))</f>
        <v/>
      </c>
      <c r="AB326" s="27" t="str">
        <f ca="1">IF(A326="非採用特別","非採用特別",IF(R326=2,"臨時",
IF(COUNTIF(分類!$H$8:$H$15, 統合マスタ!V326)&gt;0, 分類!$G$7,
IF(COUNTIF(分類!$K$8:$K$15, 統合マスタ!V326)&gt;0, 分類!$J$7,
IF(COUNTIF(分類!$N$8:$N$15, 統合マスタ!V326)&gt;0, 分類!$M$7,
IF(COUNTIF(分類!$Q$8:$Q$15, 統合マスタ!V326)&gt;0, 分類!$P$7,
"無し"))))))</f>
        <v>臨時</v>
      </c>
      <c r="AC326" s="27">
        <f t="shared" ref="AC326:AC389" ca="1" si="16">X326*100000+B326</f>
        <v>200322</v>
      </c>
      <c r="AD326" s="27" cm="1">
        <f t="array" aca="1" ref="AD326" ca="1">IF(A326="非採用","非採用",OFFSET(
   INDIRECT("'" &amp; AB326 &amp; "'!A4"),
   MATCH(B326, INDIRECT("'" &amp; AB326 &amp; "'!C5:C1000"), 0),
   MATCH("合計", INDIRECT("'" &amp; AB326 &amp; "'!4:4"), 0) - 1
))</f>
        <v>0</v>
      </c>
    </row>
    <row r="327" spans="1:30">
      <c r="A327" s="40">
        <f>元データ!P324</f>
        <v>258</v>
      </c>
      <c r="B327" s="27">
        <f t="shared" ref="B327:B390" si="17">B326+1</f>
        <v>323</v>
      </c>
      <c r="C327" s="27" t="str">
        <f>DBCS(元データ!A324)</f>
        <v>ソルデム－１輸液　２００ｍｌ</v>
      </c>
      <c r="D327" s="53" t="str">
        <f>元データ!B324</f>
        <v>メディセオ</v>
      </c>
      <c r="E327" s="27" t="str">
        <f>DBCS(元データ!C324)</f>
        <v/>
      </c>
      <c r="F327" s="27" t="str">
        <f>DBCS(元データ!D324)</f>
        <v>２００ＭＬＸ３０</v>
      </c>
      <c r="G327" s="27" t="str">
        <f>元データ!E324</f>
        <v>テルモ</v>
      </c>
      <c r="H327" s="27">
        <f>元データ!F324</f>
        <v>145</v>
      </c>
      <c r="I327" s="27">
        <f>元データ!G324</f>
        <v>4350</v>
      </c>
      <c r="J327" s="27">
        <f>元データ!H324</f>
        <v>30</v>
      </c>
      <c r="K327" s="27" t="str">
        <f>元データ!I324</f>
        <v>袋</v>
      </c>
      <c r="L327" s="27">
        <f>元データ!J324</f>
        <v>3876</v>
      </c>
      <c r="M327" s="27">
        <f>元データ!K324</f>
        <v>129.19999999999999</v>
      </c>
      <c r="N327" s="53" t="str">
        <f ca="1">IF(OFFSET(マスタ非採用削除!A$4,統合マスタ!$A327,0)="","",OFFSET(マスタ非採用削除!A$4,統合マスタ!$A327,0))</f>
        <v>ｿﾙﾃ002</v>
      </c>
      <c r="O327" s="53" t="str">
        <f ca="1">IF(OFFSET(マスタ非採用削除!B$4,統合マスタ!$A327,0)="","",OFFSET(マスタ非採用削除!B$4,統合マスタ!$A327,0))</f>
        <v>ｿﾙﾃ002</v>
      </c>
      <c r="P327" s="27" t="str">
        <f ca="1">IF(OFFSET(マスタ非採用削除!C$4,統合マスタ!$A327,0)="","",OFFSET(マスタ非採用削除!C$4,統合マスタ!$A327,0))</f>
        <v>ソルデム１輸液</v>
      </c>
      <c r="Q327" s="53" t="str">
        <f ca="1">IF(OFFSET(マスタ非採用削除!D$4,統合マスタ!$A327,0)="","",OFFSET(マスタ非採用削除!D$4,統合マスタ!$A327,0))</f>
        <v>ｿﾙﾃﾞﾑ2</v>
      </c>
      <c r="R327" s="27">
        <f ca="1">IF(OR(A327="非採用",A327="処置薬",A327="非採用特別"),0,IF(OFFSET(マスタ非採用削除!E$4,統合マスタ!$A327,0)="","",OFFSET(マスタ非採用削除!E$4,統合マスタ!$A327,0)))</f>
        <v>1</v>
      </c>
      <c r="S327" s="53" t="str">
        <f ca="1">IF(OFFSET(マスタ非採用削除!F$4,統合マスタ!$A327,0)="","",OFFSET(マスタ非採用削除!F$4,統合マスタ!$A327,0))</f>
        <v/>
      </c>
      <c r="T327" s="27">
        <f ca="1">IF(OFFSET(マスタ非採用削除!G$4,統合マスタ!$A327,0)="","",OFFSET(マスタ非採用削除!G$4,統合マスタ!$A327,0))</f>
        <v>145</v>
      </c>
      <c r="U327" s="53" t="str">
        <f ca="1">IF(OFFSET(マスタ非採用削除!H$4,統合マスタ!$A327,0)="","",OFFSET(マスタ非採用削除!H$4,統合マスタ!$A327,0))</f>
        <v>ｿﾙﾃﾞﾑ1ﾕｴｷ</v>
      </c>
      <c r="V327" s="27">
        <f ca="1">IF(OFFSET(マスタ非採用削除!I$4,統合マスタ!$A327,0)="","",OFFSET(マスタ非採用削除!I$4,統合マスタ!$A327,0))</f>
        <v>25</v>
      </c>
      <c r="W327" s="27" t="str">
        <f ca="1">IF(OFFSET(マスタ非採用削除!J$4,統合マスタ!$A327,0)="","",OFFSET(マスタ非採用削除!J$4,統合マスタ!$A327,0))</f>
        <v>注射剤</v>
      </c>
      <c r="X327" s="27">
        <f ca="1">IF(OFFSET(マスタ非採用削除!K$4,統合マスタ!$A327,0)="","",OFFSET(マスタ非採用削除!K$4,統合マスタ!$A327,0))</f>
        <v>0</v>
      </c>
      <c r="Y327" s="53" t="str">
        <f ca="1">IF(OFFSET(マスタ非採用削除!L$4,統合マスタ!$A327,0)="","",OFFSET(マスタ非採用削除!L$4,統合マスタ!$A327,0))</f>
        <v/>
      </c>
      <c r="Z327" s="27">
        <f ca="1">IF(OFFSET(マスタ非採用削除!M$4,統合マスタ!$A327,0)="","",OFFSET(マスタ非採用削除!M$4,統合マスタ!$A327,0))</f>
        <v>10</v>
      </c>
      <c r="AA327" s="27" t="str">
        <f t="shared" si="15"/>
        <v/>
      </c>
      <c r="AB327" s="27" t="str">
        <f ca="1">IF(A327="非採用特別","非採用特別",IF(R327=2,"臨時",
IF(COUNTIF(分類!$H$8:$H$15, 統合マスタ!V327)&gt;0, 分類!$G$7,
IF(COUNTIF(分類!$K$8:$K$15, 統合マスタ!V327)&gt;0, 分類!$J$7,
IF(COUNTIF(分類!$N$8:$N$15, 統合マスタ!V327)&gt;0, 分類!$M$7,
IF(COUNTIF(分類!$Q$8:$Q$15, 統合マスタ!V327)&gt;0, 分類!$P$7,
"無し"))))))</f>
        <v>注射</v>
      </c>
      <c r="AC327" s="27">
        <f t="shared" ca="1" si="16"/>
        <v>323</v>
      </c>
      <c r="AD327" s="27" cm="1">
        <f t="array" aca="1" ref="AD327" ca="1">IF(A327="非採用","非採用",OFFSET(
   INDIRECT("'" &amp; AB327 &amp; "'!A4"),
   MATCH(B327, INDIRECT("'" &amp; AB327 &amp; "'!C5:C1000"), 0),
   MATCH("合計", INDIRECT("'" &amp; AB327 &amp; "'!4:4"), 0) - 1
))</f>
        <v>0</v>
      </c>
    </row>
    <row r="328" spans="1:30">
      <c r="A328" s="40">
        <f>元データ!P325</f>
        <v>257</v>
      </c>
      <c r="B328" s="27">
        <f t="shared" si="17"/>
        <v>324</v>
      </c>
      <c r="C328" s="27" t="str">
        <f>DBCS(元データ!A325)</f>
        <v>ソルデム１輸液　５００ｍｌ</v>
      </c>
      <c r="D328" s="53" t="str">
        <f>元データ!B325</f>
        <v>メディセオ</v>
      </c>
      <c r="E328" s="27" t="str">
        <f>DBCS(元データ!C325)</f>
        <v/>
      </c>
      <c r="F328" s="27" t="str">
        <f>DBCS(元データ!D325)</f>
        <v>２０袋</v>
      </c>
      <c r="G328" s="27" t="str">
        <f>元データ!E325</f>
        <v>テルモ</v>
      </c>
      <c r="H328" s="27">
        <f>元データ!F325</f>
        <v>184</v>
      </c>
      <c r="I328" s="27">
        <f>元データ!G325</f>
        <v>3680</v>
      </c>
      <c r="J328" s="27">
        <f>元データ!H325</f>
        <v>20</v>
      </c>
      <c r="K328" s="27" t="str">
        <f>元データ!I325</f>
        <v>袋</v>
      </c>
      <c r="L328" s="27">
        <f>元データ!J325</f>
        <v>3280</v>
      </c>
      <c r="M328" s="27">
        <f>元データ!K325</f>
        <v>164</v>
      </c>
      <c r="N328" s="53" t="str">
        <f ca="1">IF(OFFSET(マスタ非採用削除!A$4,統合マスタ!$A328,0)="","",OFFSET(マスタ非採用削除!A$4,統合マスタ!$A328,0))</f>
        <v>ｿﾙﾃ001</v>
      </c>
      <c r="O328" s="53" t="str">
        <f ca="1">IF(OFFSET(マスタ非採用削除!B$4,統合マスタ!$A328,0)="","",OFFSET(マスタ非採用削除!B$4,統合マスタ!$A328,0))</f>
        <v>ｿﾙﾃ001</v>
      </c>
      <c r="P328" s="27" t="str">
        <f ca="1">IF(OFFSET(マスタ非採用削除!C$4,統合マスタ!$A328,0)="","",OFFSET(マスタ非採用削除!C$4,統合マスタ!$A328,0))</f>
        <v>ソルデム１輸液</v>
      </c>
      <c r="Q328" s="53" t="str">
        <f ca="1">IF(OFFSET(マスタ非採用削除!D$4,統合マスタ!$A328,0)="","",OFFSET(マスタ非採用削除!D$4,統合マスタ!$A328,0))</f>
        <v>ｿﾙﾃﾞﾑ</v>
      </c>
      <c r="R328" s="27">
        <f ca="1">IF(OR(A328="非採用",A328="処置薬",A328="非採用特別"),0,IF(OFFSET(マスタ非採用削除!E$4,統合マスタ!$A328,0)="","",OFFSET(マスタ非採用削除!E$4,統合マスタ!$A328,0)))</f>
        <v>1</v>
      </c>
      <c r="S328" s="53" t="str">
        <f ca="1">IF(OFFSET(マスタ非採用削除!F$4,統合マスタ!$A328,0)="","",OFFSET(マスタ非採用削除!F$4,統合マスタ!$A328,0))</f>
        <v/>
      </c>
      <c r="T328" s="27">
        <f ca="1">IF(OFFSET(マスタ非採用削除!G$4,統合マスタ!$A328,0)="","",OFFSET(マスタ非採用削除!G$4,統合マスタ!$A328,0))</f>
        <v>184</v>
      </c>
      <c r="U328" s="53" t="str">
        <f ca="1">IF(OFFSET(マスタ非採用削除!H$4,統合マスタ!$A328,0)="","",OFFSET(マスタ非採用削除!H$4,統合マスタ!$A328,0))</f>
        <v>ｿﾙﾃﾞﾑ1ﾕｴｷ</v>
      </c>
      <c r="V328" s="27">
        <f ca="1">IF(OFFSET(マスタ非採用削除!I$4,統合マスタ!$A328,0)="","",OFFSET(マスタ非採用削除!I$4,統合マスタ!$A328,0))</f>
        <v>25</v>
      </c>
      <c r="W328" s="27" t="str">
        <f ca="1">IF(OFFSET(マスタ非採用削除!J$4,統合マスタ!$A328,0)="","",OFFSET(マスタ非採用削除!J$4,統合マスタ!$A328,0))</f>
        <v>注射剤</v>
      </c>
      <c r="X328" s="27">
        <f ca="1">IF(OFFSET(マスタ非採用削除!K$4,統合マスタ!$A328,0)="","",OFFSET(マスタ非採用削除!K$4,統合マスタ!$A328,0))</f>
        <v>0</v>
      </c>
      <c r="Y328" s="53" t="str">
        <f ca="1">IF(OFFSET(マスタ非採用削除!L$4,統合マスタ!$A328,0)="","",OFFSET(マスタ非採用削除!L$4,統合マスタ!$A328,0))</f>
        <v/>
      </c>
      <c r="Z328" s="27">
        <f ca="1">IF(OFFSET(マスタ非採用削除!M$4,統合マスタ!$A328,0)="","",OFFSET(マスタ非採用削除!M$4,統合マスタ!$A328,0))</f>
        <v>10</v>
      </c>
      <c r="AA328" s="27" t="str">
        <f t="shared" si="15"/>
        <v/>
      </c>
      <c r="AB328" s="27" t="str">
        <f ca="1">IF(A328="非採用特別","非採用特別",IF(R328=2,"臨時",
IF(COUNTIF(分類!$H$8:$H$15, 統合マスタ!V328)&gt;0, 分類!$G$7,
IF(COUNTIF(分類!$K$8:$K$15, 統合マスタ!V328)&gt;0, 分類!$J$7,
IF(COUNTIF(分類!$N$8:$N$15, 統合マスタ!V328)&gt;0, 分類!$M$7,
IF(COUNTIF(分類!$Q$8:$Q$15, 統合マスタ!V328)&gt;0, 分類!$P$7,
"無し"))))))</f>
        <v>注射</v>
      </c>
      <c r="AC328" s="27">
        <f t="shared" ca="1" si="16"/>
        <v>324</v>
      </c>
      <c r="AD328" s="27" cm="1">
        <f t="array" aca="1" ref="AD328" ca="1">IF(A328="非採用","非採用",OFFSET(
   INDIRECT("'" &amp; AB328 &amp; "'!A4"),
   MATCH(B328, INDIRECT("'" &amp; AB328 &amp; "'!C5:C1000"), 0),
   MATCH("合計", INDIRECT("'" &amp; AB328 &amp; "'!4:4"), 0) - 1
))</f>
        <v>0</v>
      </c>
    </row>
    <row r="329" spans="1:30">
      <c r="A329" s="40">
        <f>元データ!P326</f>
        <v>268</v>
      </c>
      <c r="B329" s="27">
        <f t="shared" si="17"/>
        <v>325</v>
      </c>
      <c r="C329" s="27" t="str">
        <f>DBCS(元データ!A326)</f>
        <v>ダーブロック錠２ｍｇ</v>
      </c>
      <c r="D329" s="53" t="str">
        <f>元データ!B326</f>
        <v>スズケン</v>
      </c>
      <c r="E329" s="27" t="str">
        <f>DBCS(元データ!C326)</f>
        <v>ＰＴＰ</v>
      </c>
      <c r="F329" s="27" t="str">
        <f>DBCS(元データ!D326)</f>
        <v>１００Ｔ</v>
      </c>
      <c r="G329" s="27" t="str">
        <f>元データ!E326</f>
        <v>協和キリン</v>
      </c>
      <c r="H329" s="27">
        <f>元データ!F326</f>
        <v>157.4</v>
      </c>
      <c r="I329" s="27">
        <f>元データ!G326</f>
        <v>15740</v>
      </c>
      <c r="J329" s="27">
        <f>元データ!H326</f>
        <v>100</v>
      </c>
      <c r="K329" s="27" t="str">
        <f>元データ!I326</f>
        <v>錠</v>
      </c>
      <c r="L329" s="27">
        <f>元データ!J326</f>
        <v>13617</v>
      </c>
      <c r="M329" s="27">
        <f>元データ!K326</f>
        <v>136.16999999999999</v>
      </c>
      <c r="N329" s="53" t="str">
        <f ca="1">IF(OFFSET(マスタ非採用削除!A$4,統合マスタ!$A329,0)="","",OFFSET(マスタ非採用削除!A$4,統合マスタ!$A329,0))</f>
        <v>ﾀﾌﾛ002</v>
      </c>
      <c r="O329" s="53" t="str">
        <f ca="1">IF(OFFSET(マスタ非採用削除!B$4,統合マスタ!$A329,0)="","",OFFSET(マスタ非採用削除!B$4,統合マスタ!$A329,0))</f>
        <v>ﾀﾌﾛ002</v>
      </c>
      <c r="P329" s="27" t="str">
        <f ca="1">IF(OFFSET(マスタ非採用削除!C$4,統合マスタ!$A329,0)="","",OFFSET(マスタ非採用削除!C$4,統合マスタ!$A329,0))</f>
        <v>ダーブロック錠２ｍｇ</v>
      </c>
      <c r="Q329" s="53" t="str">
        <f ca="1">IF(OFFSET(マスタ非採用削除!D$4,統合マスタ!$A329,0)="","",OFFSET(マスタ非採用削除!D$4,統合マスタ!$A329,0))</f>
        <v/>
      </c>
      <c r="R329" s="27">
        <f ca="1">IF(OR(A329="非採用",A329="処置薬",A329="非採用特別"),0,IF(OFFSET(マスタ非採用削除!E$4,統合マスタ!$A329,0)="","",OFFSET(マスタ非採用削除!E$4,統合マスタ!$A329,0)))</f>
        <v>2</v>
      </c>
      <c r="S329" s="53" t="str">
        <f ca="1">IF(OFFSET(マスタ非採用削除!F$4,統合マスタ!$A329,0)="","",OFFSET(マスタ非採用削除!F$4,統合マスタ!$A329,0))</f>
        <v/>
      </c>
      <c r="T329" s="27">
        <f ca="1">IF(OFFSET(マスタ非採用削除!G$4,統合マスタ!$A329,0)="","",OFFSET(マスタ非採用削除!G$4,統合マスタ!$A329,0))</f>
        <v>157.4</v>
      </c>
      <c r="U329" s="53" t="str">
        <f ca="1">IF(OFFSET(マスタ非採用削除!H$4,統合マスタ!$A329,0)="","",OFFSET(マスタ非採用削除!H$4,統合マスタ!$A329,0))</f>
        <v>ﾀﾞ-ﾌﾞﾛﾂｸｼﾞﾖｳ2MG</v>
      </c>
      <c r="V329" s="27">
        <f ca="1">IF(OFFSET(マスタ非採用削除!I$4,統合マスタ!$A329,0)="","",OFFSET(マスタ非採用削除!I$4,統合マスタ!$A329,0))</f>
        <v>1</v>
      </c>
      <c r="W329" s="27" t="str">
        <f ca="1">IF(OFFSET(マスタ非採用削除!J$4,統合マスタ!$A329,0)="","",OFFSET(マスタ非採用削除!J$4,統合マスタ!$A329,0))</f>
        <v>錠剤</v>
      </c>
      <c r="X329" s="27">
        <f ca="1">IF(OFFSET(マスタ非採用削除!K$4,統合マスタ!$A329,0)="","",OFFSET(マスタ非採用削除!K$4,統合マスタ!$A329,0))</f>
        <v>2</v>
      </c>
      <c r="Y329" s="53" t="str">
        <f ca="1">IF(OFFSET(マスタ非採用削除!L$4,統合マスタ!$A329,0)="","",OFFSET(マスタ非採用削除!L$4,統合マスタ!$A329,0))</f>
        <v/>
      </c>
      <c r="Z329" s="27">
        <f ca="1">IF(OFFSET(マスタ非採用削除!M$4,統合マスタ!$A329,0)="","",OFFSET(マスタ非採用削除!M$4,統合マスタ!$A329,0))</f>
        <v>15</v>
      </c>
      <c r="AA329" s="27" t="str">
        <f t="shared" si="15"/>
        <v/>
      </c>
      <c r="AB329" s="27" t="str">
        <f ca="1">IF(A329="非採用特別","非採用特別",IF(R329=2,"臨時",
IF(COUNTIF(分類!$H$8:$H$15, 統合マスタ!V329)&gt;0, 分類!$G$7,
IF(COUNTIF(分類!$K$8:$K$15, 統合マスタ!V329)&gt;0, 分類!$J$7,
IF(COUNTIF(分類!$N$8:$N$15, 統合マスタ!V329)&gt;0, 分類!$M$7,
IF(COUNTIF(分類!$Q$8:$Q$15, 統合マスタ!V329)&gt;0, 分類!$P$7,
"無し"))))))</f>
        <v>臨時</v>
      </c>
      <c r="AC329" s="27">
        <f t="shared" ca="1" si="16"/>
        <v>200325</v>
      </c>
      <c r="AD329" s="27" cm="1">
        <f t="array" aca="1" ref="AD329" ca="1">IF(A329="非採用","非採用",OFFSET(
   INDIRECT("'" &amp; AB329 &amp; "'!A4"),
   MATCH(B329, INDIRECT("'" &amp; AB329 &amp; "'!C5:C1000"), 0),
   MATCH("合計", INDIRECT("'" &amp; AB329 &amp; "'!4:4"), 0) - 1
))</f>
        <v>0</v>
      </c>
    </row>
    <row r="330" spans="1:30">
      <c r="A330" s="40">
        <f>元データ!P327</f>
        <v>259</v>
      </c>
      <c r="B330" s="27">
        <f t="shared" si="17"/>
        <v>326</v>
      </c>
      <c r="C330" s="27" t="str">
        <f>DBCS(元データ!A327)</f>
        <v>ダイアップ坐剤４</v>
      </c>
      <c r="D330" s="53" t="str">
        <f>元データ!B327</f>
        <v>メディセオ</v>
      </c>
      <c r="E330" s="27" t="str">
        <f>DBCS(元データ!C327)</f>
        <v/>
      </c>
      <c r="F330" s="27" t="str">
        <f>DBCS(元データ!D327)</f>
        <v>４ｍｇ　５０個</v>
      </c>
      <c r="G330" s="27" t="str">
        <f>元データ!E327</f>
        <v>高田製薬</v>
      </c>
      <c r="H330" s="27">
        <f>元データ!F327</f>
        <v>50.7</v>
      </c>
      <c r="I330" s="27">
        <f>元データ!G327</f>
        <v>2535</v>
      </c>
      <c r="J330" s="27">
        <f>元データ!H327</f>
        <v>50</v>
      </c>
      <c r="K330" s="27" t="str">
        <f>元データ!I327</f>
        <v>個</v>
      </c>
      <c r="L330" s="27">
        <f>元データ!J327</f>
        <v>2304</v>
      </c>
      <c r="M330" s="27">
        <f>元データ!K327</f>
        <v>46.08</v>
      </c>
      <c r="N330" s="53" t="str">
        <f ca="1">IF(OFFSET(マスタ非採用削除!A$4,統合マスタ!$A330,0)="","",OFFSET(マスタ非採用削除!A$4,統合マスタ!$A330,0))</f>
        <v>ﾀｲｱ001</v>
      </c>
      <c r="O330" s="53" t="str">
        <f ca="1">IF(OFFSET(マスタ非採用削除!B$4,統合マスタ!$A330,0)="","",OFFSET(マスタ非採用削除!B$4,統合マスタ!$A330,0))</f>
        <v>ﾀｲｱ001</v>
      </c>
      <c r="P330" s="27" t="str">
        <f ca="1">IF(OFFSET(マスタ非採用削除!C$4,統合マスタ!$A330,0)="","",OFFSET(マスタ非採用削除!C$4,統合マスタ!$A330,0))</f>
        <v>ダイアップ坐剤４</v>
      </c>
      <c r="Q330" s="53" t="str">
        <f ca="1">IF(OFFSET(マスタ非採用削除!D$4,統合マスタ!$A330,0)="","",OFFSET(マスタ非採用削除!D$4,統合マスタ!$A330,0))</f>
        <v>ﾀﾞｲｱｯﾌ</v>
      </c>
      <c r="R330" s="27">
        <f ca="1">IF(OR(A330="非採用",A330="処置薬",A330="非採用特別"),0,IF(OFFSET(マスタ非採用削除!E$4,統合マスタ!$A330,0)="","",OFFSET(マスタ非採用削除!E$4,統合マスタ!$A330,0)))</f>
        <v>1</v>
      </c>
      <c r="S330" s="53" t="str">
        <f ca="1">IF(OFFSET(マスタ非採用削除!F$4,統合マスタ!$A330,0)="","",OFFSET(マスタ非採用削除!F$4,統合マスタ!$A330,0))</f>
        <v/>
      </c>
      <c r="T330" s="27">
        <f ca="1">IF(OFFSET(マスタ非採用削除!G$4,統合マスタ!$A330,0)="","",OFFSET(マスタ非採用削除!G$4,統合マスタ!$A330,0))</f>
        <v>50.7</v>
      </c>
      <c r="U330" s="53" t="str">
        <f ca="1">IF(OFFSET(マスタ非採用削除!H$4,統合マスタ!$A330,0)="","",OFFSET(マスタ非採用削除!H$4,統合マスタ!$A330,0))</f>
        <v>ﾀﾞｲｱｯﾌﾟｻﾞｻﾞｲ4</v>
      </c>
      <c r="V330" s="27">
        <f ca="1">IF(OFFSET(マスタ非採用削除!I$4,統合マスタ!$A330,0)="","",OFFSET(マスタ非採用削除!I$4,統合マスタ!$A330,0))</f>
        <v>12</v>
      </c>
      <c r="W330" s="27" t="str">
        <f ca="1">IF(OFFSET(マスタ非採用削除!J$4,統合マスタ!$A330,0)="","",OFFSET(マスタ非採用削除!J$4,統合マスタ!$A330,0))</f>
        <v>坐剤</v>
      </c>
      <c r="X330" s="27">
        <f ca="1">IF(OFFSET(マスタ非採用削除!K$4,統合マスタ!$A330,0)="","",OFFSET(マスタ非採用削除!K$4,統合マスタ!$A330,0))</f>
        <v>0</v>
      </c>
      <c r="Y330" s="53" t="str">
        <f ca="1">IF(OFFSET(マスタ非採用削除!L$4,統合マスタ!$A330,0)="","",OFFSET(マスタ非採用削除!L$4,統合マスタ!$A330,0))</f>
        <v/>
      </c>
      <c r="Z330" s="27">
        <f ca="1">IF(OFFSET(マスタ非採用削除!M$4,統合マスタ!$A330,0)="","",OFFSET(マスタ非採用削除!M$4,統合マスタ!$A330,0))</f>
        <v>3</v>
      </c>
      <c r="AA330" s="27" t="str">
        <f t="shared" si="15"/>
        <v/>
      </c>
      <c r="AB330" s="27" t="str">
        <f ca="1">IF(A330="非採用特別","非採用特別",IF(R330=2,"臨時",
IF(COUNTIF(分類!$H$8:$H$15, 統合マスタ!V330)&gt;0, 分類!$G$7,
IF(COUNTIF(分類!$K$8:$K$15, 統合マスタ!V330)&gt;0, 分類!$J$7,
IF(COUNTIF(分類!$N$8:$N$15, 統合マスタ!V330)&gt;0, 分類!$M$7,
IF(COUNTIF(分類!$Q$8:$Q$15, 統合マスタ!V330)&gt;0, 分類!$P$7,
"無し"))))))</f>
        <v>無し</v>
      </c>
      <c r="AC330" s="27">
        <f t="shared" ca="1" si="16"/>
        <v>326</v>
      </c>
      <c r="AD330" s="27" t="e" cm="1">
        <f t="array" aca="1" ref="AD330" ca="1">IF(A330="非採用","非採用",OFFSET(
   INDIRECT("'" &amp; AB330 &amp; "'!A4"),
   MATCH(B330, INDIRECT("'" &amp; AB330 &amp; "'!C5:C1000"), 0),
   MATCH("合計", INDIRECT("'" &amp; AB330 &amp; "'!4:4"), 0) - 1
))</f>
        <v>#REF!</v>
      </c>
    </row>
    <row r="331" spans="1:30">
      <c r="A331" s="40">
        <f>元データ!P328</f>
        <v>260</v>
      </c>
      <c r="B331" s="27">
        <f t="shared" si="17"/>
        <v>327</v>
      </c>
      <c r="C331" s="27" t="str">
        <f>DBCS(元データ!A328)</f>
        <v>ダイビタミックス注</v>
      </c>
      <c r="D331" s="53" t="str">
        <f>元データ!B328</f>
        <v>アルフレッサ</v>
      </c>
      <c r="E331" s="27" t="str">
        <f>DBCS(元データ!C328)</f>
        <v/>
      </c>
      <c r="F331" s="27" t="str">
        <f>DBCS(元データ!D328)</f>
        <v>２ｍｌｘ５０管</v>
      </c>
      <c r="G331" s="27" t="str">
        <f>元データ!E328</f>
        <v>原沢製薬</v>
      </c>
      <c r="H331" s="27">
        <f>元データ!F328</f>
        <v>61</v>
      </c>
      <c r="I331" s="27">
        <f>元データ!G328</f>
        <v>3050</v>
      </c>
      <c r="J331" s="27">
        <f>元データ!H328</f>
        <v>50</v>
      </c>
      <c r="K331" s="27" t="str">
        <f>元データ!I328</f>
        <v>管</v>
      </c>
      <c r="L331" s="27">
        <f>元データ!J328</f>
        <v>2772</v>
      </c>
      <c r="M331" s="27">
        <f>元データ!K328</f>
        <v>55.44</v>
      </c>
      <c r="N331" s="53" t="str">
        <f ca="1">IF(OFFSET(マスタ非採用削除!A$4,統合マスタ!$A331,0)="","",OFFSET(マスタ非採用削除!A$4,統合マスタ!$A331,0))</f>
        <v>ﾀｲﾋ001</v>
      </c>
      <c r="O331" s="53" t="str">
        <f ca="1">IF(OFFSET(マスタ非採用削除!B$4,統合マスタ!$A331,0)="","",OFFSET(マスタ非採用削除!B$4,統合マスタ!$A331,0))</f>
        <v>ﾀｲﾋ001</v>
      </c>
      <c r="P331" s="27" t="str">
        <f ca="1">IF(OFFSET(マスタ非採用削除!C$4,統合マスタ!$A331,0)="","",OFFSET(マスタ非採用削除!C$4,統合マスタ!$A331,0))</f>
        <v>ダイビタミックス注</v>
      </c>
      <c r="Q331" s="53" t="str">
        <f ca="1">IF(OFFSET(マスタ非採用削除!D$4,統合マスタ!$A331,0)="","",OFFSET(マスタ非採用削除!D$4,統合マスタ!$A331,0))</f>
        <v/>
      </c>
      <c r="R331" s="27">
        <f ca="1">IF(OR(A331="非採用",A331="処置薬",A331="非採用特別"),0,IF(OFFSET(マスタ非採用削除!E$4,統合マスタ!$A331,0)="","",OFFSET(マスタ非採用削除!E$4,統合マスタ!$A331,0)))</f>
        <v>1</v>
      </c>
      <c r="S331" s="53" t="str">
        <f ca="1">IF(OFFSET(マスタ非採用削除!F$4,統合マスタ!$A331,0)="","",OFFSET(マスタ非採用削除!F$4,統合マスタ!$A331,0))</f>
        <v/>
      </c>
      <c r="T331" s="27">
        <f ca="1">IF(OFFSET(マスタ非採用削除!G$4,統合マスタ!$A331,0)="","",OFFSET(マスタ非採用削除!G$4,統合マスタ!$A331,0))</f>
        <v>61</v>
      </c>
      <c r="U331" s="53" t="str">
        <f ca="1">IF(OFFSET(マスタ非採用削除!H$4,統合マスタ!$A331,0)="","",OFFSET(マスタ非採用削除!H$4,統合マスタ!$A331,0))</f>
        <v>ﾀﾞｲﾋﾞﾀﾐﾂｸｽﾁﾕｳ</v>
      </c>
      <c r="V331" s="27">
        <f ca="1">IF(OFFSET(マスタ非採用削除!I$4,統合マスタ!$A331,0)="","",OFFSET(マスタ非採用削除!I$4,統合マスタ!$A331,0))</f>
        <v>25</v>
      </c>
      <c r="W331" s="27" t="str">
        <f ca="1">IF(OFFSET(マスタ非採用削除!J$4,統合マスタ!$A331,0)="","",OFFSET(マスタ非採用削除!J$4,統合マスタ!$A331,0))</f>
        <v>注射剤</v>
      </c>
      <c r="X331" s="27">
        <f ca="1">IF(OFFSET(マスタ非採用削除!K$4,統合マスタ!$A331,0)="","",OFFSET(マスタ非採用削除!K$4,統合マスタ!$A331,0))</f>
        <v>0</v>
      </c>
      <c r="Y331" s="53" t="str">
        <f ca="1">IF(OFFSET(マスタ非採用削除!L$4,統合マスタ!$A331,0)="","",OFFSET(マスタ非採用削除!L$4,統合マスタ!$A331,0))</f>
        <v/>
      </c>
      <c r="Z331" s="27">
        <f ca="1">IF(OFFSET(マスタ非採用削除!M$4,統合マスタ!$A331,0)="","",OFFSET(マスタ非採用削除!M$4,統合マスタ!$A331,0))</f>
        <v>11</v>
      </c>
      <c r="AA331" s="27" t="str">
        <f t="shared" si="15"/>
        <v/>
      </c>
      <c r="AB331" s="27" t="str">
        <f ca="1">IF(A331="非採用特別","非採用特別",IF(R331=2,"臨時",
IF(COUNTIF(分類!$H$8:$H$15, 統合マスタ!V331)&gt;0, 分類!$G$7,
IF(COUNTIF(分類!$K$8:$K$15, 統合マスタ!V331)&gt;0, 分類!$J$7,
IF(COUNTIF(分類!$N$8:$N$15, 統合マスタ!V331)&gt;0, 分類!$M$7,
IF(COUNTIF(分類!$Q$8:$Q$15, 統合マスタ!V331)&gt;0, 分類!$P$7,
"無し"))))))</f>
        <v>注射</v>
      </c>
      <c r="AC331" s="27">
        <f t="shared" ca="1" si="16"/>
        <v>327</v>
      </c>
      <c r="AD331" s="27" cm="1">
        <f t="array" aca="1" ref="AD331" ca="1">IF(A331="非採用","非採用",OFFSET(
   INDIRECT("'" &amp; AB331 &amp; "'!A4"),
   MATCH(B331, INDIRECT("'" &amp; AB331 &amp; "'!C5:C1000"), 0),
   MATCH("合計", INDIRECT("'" &amp; AB331 &amp; "'!4:4"), 0) - 1
))</f>
        <v>0</v>
      </c>
    </row>
    <row r="332" spans="1:30">
      <c r="A332" s="40">
        <f>元データ!P329</f>
        <v>261</v>
      </c>
      <c r="B332" s="27">
        <f t="shared" si="17"/>
        <v>328</v>
      </c>
      <c r="C332" s="27" t="str">
        <f>DBCS(元データ!A329)</f>
        <v>ダイフェン配合錠</v>
      </c>
      <c r="D332" s="53" t="str">
        <f>元データ!B329</f>
        <v/>
      </c>
      <c r="E332" s="27" t="str">
        <f>DBCS(元データ!C329)</f>
        <v>ＰＴＰ</v>
      </c>
      <c r="F332" s="27" t="str">
        <f>DBCS(元データ!D329)</f>
        <v>１００Ｔ</v>
      </c>
      <c r="G332" s="27" t="str">
        <f>元データ!E329</f>
        <v>鶴原製薬</v>
      </c>
      <c r="H332" s="27">
        <f>元データ!F329</f>
        <v>15.1</v>
      </c>
      <c r="I332" s="27">
        <f>元データ!G329</f>
        <v>1510</v>
      </c>
      <c r="J332" s="27">
        <f>元データ!H329</f>
        <v>100</v>
      </c>
      <c r="K332" s="27" t="str">
        <f>元データ!I329</f>
        <v>錠</v>
      </c>
      <c r="L332" s="27">
        <f>元データ!J329</f>
        <v>1346</v>
      </c>
      <c r="M332" s="27">
        <f>元データ!K329</f>
        <v>13.46</v>
      </c>
      <c r="N332" s="53" t="str">
        <f ca="1">IF(OFFSET(マスタ非採用削除!A$4,統合マスタ!$A332,0)="","",OFFSET(マスタ非採用削除!A$4,統合マスタ!$A332,0))</f>
        <v>ﾀｲﾌ001</v>
      </c>
      <c r="O332" s="53" t="str">
        <f ca="1">IF(OFFSET(マスタ非採用削除!B$4,統合マスタ!$A332,0)="","",OFFSET(マスタ非採用削除!B$4,統合マスタ!$A332,0))</f>
        <v>ﾀｲﾌ001</v>
      </c>
      <c r="P332" s="27" t="str">
        <f ca="1">IF(OFFSET(マスタ非採用削除!C$4,統合マスタ!$A332,0)="","",OFFSET(マスタ非採用削除!C$4,統合マスタ!$A332,0))</f>
        <v>ダイフェン配合錠</v>
      </c>
      <c r="Q332" s="53" t="str">
        <f ca="1">IF(OFFSET(マスタ非採用削除!D$4,統合マスタ!$A332,0)="","",OFFSET(マスタ非採用削除!D$4,統合マスタ!$A332,0))</f>
        <v>ﾀﾞｲﾌ</v>
      </c>
      <c r="R332" s="27">
        <f ca="1">IF(OR(A332="非採用",A332="処置薬",A332="非採用特別"),0,IF(OFFSET(マスタ非採用削除!E$4,統合マスタ!$A332,0)="","",OFFSET(マスタ非採用削除!E$4,統合マスタ!$A332,0)))</f>
        <v>2</v>
      </c>
      <c r="S332" s="53" t="str">
        <f ca="1">IF(OFFSET(マスタ非採用削除!F$4,統合マスタ!$A332,0)="","",OFFSET(マスタ非採用削除!F$4,統合マスタ!$A332,0))</f>
        <v/>
      </c>
      <c r="T332" s="27">
        <f ca="1">IF(OFFSET(マスタ非採用削除!G$4,統合マスタ!$A332,0)="","",OFFSET(マスタ非採用削除!G$4,統合マスタ!$A332,0))</f>
        <v>15.1</v>
      </c>
      <c r="U332" s="53" t="str">
        <f ca="1">IF(OFFSET(マスタ非採用削除!H$4,統合マスタ!$A332,0)="","",OFFSET(マスタ非採用削除!H$4,統合マスタ!$A332,0))</f>
        <v>ﾀﾞｲﾌｪﾝﾊｲｺﾞｳｼﾞｮｳ</v>
      </c>
      <c r="V332" s="27">
        <f ca="1">IF(OFFSET(マスタ非採用削除!I$4,統合マスタ!$A332,0)="","",OFFSET(マスタ非採用削除!I$4,統合マスタ!$A332,0))</f>
        <v>1</v>
      </c>
      <c r="W332" s="27" t="str">
        <f ca="1">IF(OFFSET(マスタ非採用削除!J$4,統合マスタ!$A332,0)="","",OFFSET(マスタ非採用削除!J$4,統合マスタ!$A332,0))</f>
        <v>錠剤</v>
      </c>
      <c r="X332" s="27">
        <f ca="1">IF(OFFSET(マスタ非採用削除!K$4,統合マスタ!$A332,0)="","",OFFSET(マスタ非採用削除!K$4,統合マスタ!$A332,0))</f>
        <v>0</v>
      </c>
      <c r="Y332" s="53" t="str">
        <f ca="1">IF(OFFSET(マスタ非採用削除!L$4,統合マスタ!$A332,0)="","",OFFSET(マスタ非採用削除!L$4,統合マスタ!$A332,0))</f>
        <v/>
      </c>
      <c r="Z332" s="27">
        <f ca="1">IF(OFFSET(マスタ非採用削除!M$4,統合マスタ!$A332,0)="","",OFFSET(マスタ非採用削除!M$4,統合マスタ!$A332,0))</f>
        <v>15</v>
      </c>
      <c r="AA332" s="27" t="str">
        <f t="shared" si="15"/>
        <v/>
      </c>
      <c r="AB332" s="27" t="str">
        <f ca="1">IF(A332="非採用特別","非採用特別",IF(R332=2,"臨時",
IF(COUNTIF(分類!$H$8:$H$15, 統合マスタ!V332)&gt;0, 分類!$G$7,
IF(COUNTIF(分類!$K$8:$K$15, 統合マスタ!V332)&gt;0, 分類!$J$7,
IF(COUNTIF(分類!$N$8:$N$15, 統合マスタ!V332)&gt;0, 分類!$M$7,
IF(COUNTIF(分類!$Q$8:$Q$15, 統合マスタ!V332)&gt;0, 分類!$P$7,
"無し"))))))</f>
        <v>臨時</v>
      </c>
      <c r="AC332" s="27">
        <f t="shared" ca="1" si="16"/>
        <v>328</v>
      </c>
      <c r="AD332" s="27" cm="1">
        <f t="array" aca="1" ref="AD332" ca="1">IF(A332="非採用","非採用",OFFSET(
   INDIRECT("'" &amp; AB332 &amp; "'!A4"),
   MATCH(B332, INDIRECT("'" &amp; AB332 &amp; "'!C5:C1000"), 0),
   MATCH("合計", INDIRECT("'" &amp; AB332 &amp; "'!4:4"), 0) - 1
))</f>
        <v>0</v>
      </c>
    </row>
    <row r="333" spans="1:30">
      <c r="A333" s="40">
        <f>元データ!P330</f>
        <v>262</v>
      </c>
      <c r="B333" s="27">
        <f t="shared" si="17"/>
        <v>329</v>
      </c>
      <c r="C333" s="27" t="str">
        <f>DBCS(元データ!A330)</f>
        <v>タクロリムスカプセル１ｍｇ「ニプロ」</v>
      </c>
      <c r="D333" s="53" t="str">
        <f>元データ!B330</f>
        <v/>
      </c>
      <c r="E333" s="27" t="str">
        <f>DBCS(元データ!C330)</f>
        <v>ＰＴＰ</v>
      </c>
      <c r="F333" s="27" t="str">
        <f>DBCS(元データ!D330)</f>
        <v>１００ｃａｐ</v>
      </c>
      <c r="G333" s="27" t="str">
        <f>元データ!E330</f>
        <v>ニプロ</v>
      </c>
      <c r="H333" s="27">
        <f>元データ!F330</f>
        <v>153.5</v>
      </c>
      <c r="I333" s="27">
        <f>元データ!G330</f>
        <v>15350</v>
      </c>
      <c r="J333" s="27">
        <f>元データ!H330</f>
        <v>100</v>
      </c>
      <c r="K333" s="27" t="str">
        <f>元データ!I330</f>
        <v>cap</v>
      </c>
      <c r="L333" s="27">
        <f>元データ!J330</f>
        <v>13675</v>
      </c>
      <c r="M333" s="27">
        <f>元データ!K330</f>
        <v>136.75</v>
      </c>
      <c r="N333" s="53" t="str">
        <f ca="1">IF(OFFSET(マスタ非採用削除!A$4,統合マスタ!$A333,0)="","",OFFSET(マスタ非採用削除!A$4,統合マスタ!$A333,0))</f>
        <v>ﾀｸﾛ001</v>
      </c>
      <c r="O333" s="53" t="str">
        <f ca="1">IF(OFFSET(マスタ非採用削除!B$4,統合マスタ!$A333,0)="","",OFFSET(マスタ非採用削除!B$4,統合マスタ!$A333,0))</f>
        <v>ﾀｸﾛ001</v>
      </c>
      <c r="P333" s="27" t="str">
        <f ca="1">IF(OFFSET(マスタ非採用削除!C$4,統合マスタ!$A333,0)="","",OFFSET(マスタ非採用削除!C$4,統合マスタ!$A333,0))</f>
        <v>タクロリムスカプセル１ｍｇ「ニプロ」</v>
      </c>
      <c r="Q333" s="53" t="str">
        <f ca="1">IF(OFFSET(マスタ非採用削除!D$4,統合マスタ!$A333,0)="","",OFFSET(マスタ非採用削除!D$4,統合マスタ!$A333,0))</f>
        <v/>
      </c>
      <c r="R333" s="27">
        <f ca="1">IF(OR(A333="非採用",A333="処置薬",A333="非採用特別"),0,IF(OFFSET(マスタ非採用削除!E$4,統合マスタ!$A333,0)="","",OFFSET(マスタ非採用削除!E$4,統合マスタ!$A333,0)))</f>
        <v>2</v>
      </c>
      <c r="S333" s="53" t="str">
        <f ca="1">IF(OFFSET(マスタ非採用削除!F$4,統合マスタ!$A333,0)="","",OFFSET(マスタ非採用削除!F$4,統合マスタ!$A333,0))</f>
        <v/>
      </c>
      <c r="T333" s="27">
        <f ca="1">IF(OFFSET(マスタ非採用削除!G$4,統合マスタ!$A333,0)="","",OFFSET(マスタ非採用削除!G$4,統合マスタ!$A333,0))</f>
        <v>153.5</v>
      </c>
      <c r="U333" s="53" t="str">
        <f ca="1">IF(OFFSET(マスタ非採用削除!H$4,統合マスタ!$A333,0)="","",OFFSET(マスタ非採用削除!H$4,統合マスタ!$A333,0))</f>
        <v>ﾀｸﾛﾘﾑｽｶﾌﾟｾﾙ1MGﾆﾌﾟﾛ</v>
      </c>
      <c r="V333" s="27">
        <f ca="1">IF(OFFSET(マスタ非採用削除!I$4,統合マスタ!$A333,0)="","",OFFSET(マスタ非採用削除!I$4,統合マスタ!$A333,0))</f>
        <v>2</v>
      </c>
      <c r="W333" s="27" t="str">
        <f ca="1">IF(OFFSET(マスタ非採用削除!J$4,統合マスタ!$A333,0)="","",OFFSET(マスタ非採用削除!J$4,統合マスタ!$A333,0))</f>
        <v>カプセル</v>
      </c>
      <c r="X333" s="27">
        <f ca="1">IF(OFFSET(マスタ非採用削除!K$4,統合マスタ!$A333,0)="","",OFFSET(マスタ非採用削除!K$4,統合マスタ!$A333,0))</f>
        <v>2</v>
      </c>
      <c r="Y333" s="53" t="str">
        <f ca="1">IF(OFFSET(マスタ非採用削除!L$4,統合マスタ!$A333,0)="","",OFFSET(マスタ非採用削除!L$4,統合マスタ!$A333,0))</f>
        <v/>
      </c>
      <c r="Z333" s="27">
        <f ca="1">IF(OFFSET(マスタ非採用削除!M$4,統合マスタ!$A333,0)="","",OFFSET(マスタ非採用削除!M$4,統合マスタ!$A333,0))</f>
        <v>15</v>
      </c>
      <c r="AA333" s="27" t="str">
        <f t="shared" si="15"/>
        <v/>
      </c>
      <c r="AB333" s="27" t="str">
        <f ca="1">IF(A333="非採用特別","非採用特別",IF(R333=2,"臨時",
IF(COUNTIF(分類!$H$8:$H$15, 統合マスタ!V333)&gt;0, 分類!$G$7,
IF(COUNTIF(分類!$K$8:$K$15, 統合マスタ!V333)&gt;0, 分類!$J$7,
IF(COUNTIF(分類!$N$8:$N$15, 統合マスタ!V333)&gt;0, 分類!$M$7,
IF(COUNTIF(分類!$Q$8:$Q$15, 統合マスタ!V333)&gt;0, 分類!$P$7,
"無し"))))))</f>
        <v>臨時</v>
      </c>
      <c r="AC333" s="27">
        <f t="shared" ca="1" si="16"/>
        <v>200329</v>
      </c>
      <c r="AD333" s="27" cm="1">
        <f t="array" aca="1" ref="AD333" ca="1">IF(A333="非採用","非採用",OFFSET(
   INDIRECT("'" &amp; AB333 &amp; "'!A4"),
   MATCH(B333, INDIRECT("'" &amp; AB333 &amp; "'!C5:C1000"), 0),
   MATCH("合計", INDIRECT("'" &amp; AB333 &amp; "'!4:4"), 0) - 1
))</f>
        <v>0</v>
      </c>
    </row>
    <row r="334" spans="1:30">
      <c r="A334" s="40">
        <f>元データ!P331</f>
        <v>263</v>
      </c>
      <c r="B334" s="27">
        <f t="shared" si="17"/>
        <v>330</v>
      </c>
      <c r="C334" s="27" t="str">
        <f>DBCS(元データ!A331)</f>
        <v>タケキャブＯＤ錠１０ｍｇ</v>
      </c>
      <c r="D334" s="53" t="str">
        <f>元データ!B331</f>
        <v>メディセオ</v>
      </c>
      <c r="E334" s="27" t="str">
        <f>DBCS(元データ!C331)</f>
        <v>ＰＴＰ</v>
      </c>
      <c r="F334" s="27" t="str">
        <f>DBCS(元データ!D331)</f>
        <v>１００Ｔ</v>
      </c>
      <c r="G334" s="27" t="str">
        <f>元データ!E331</f>
        <v>武田薬品工業</v>
      </c>
      <c r="H334" s="27">
        <f>元データ!F331</f>
        <v>94.3</v>
      </c>
      <c r="I334" s="27">
        <f>元データ!G331</f>
        <v>9430</v>
      </c>
      <c r="J334" s="27">
        <f>元データ!H331</f>
        <v>100</v>
      </c>
      <c r="K334" s="27" t="str">
        <f>元データ!I331</f>
        <v>錠</v>
      </c>
      <c r="L334" s="27">
        <f>元データ!J331</f>
        <v>8355</v>
      </c>
      <c r="M334" s="27">
        <f>元データ!K331</f>
        <v>83.55</v>
      </c>
      <c r="N334" s="53" t="str">
        <f ca="1">IF(OFFSET(マスタ非採用削除!A$4,統合マスタ!$A334,0)="","",OFFSET(マスタ非採用削除!A$4,統合マスタ!$A334,0))</f>
        <v>ﾀｹｷ003</v>
      </c>
      <c r="O334" s="53" t="str">
        <f ca="1">IF(OFFSET(マスタ非採用削除!B$4,統合マスタ!$A334,0)="","",OFFSET(マスタ非採用削除!B$4,統合マスタ!$A334,0))</f>
        <v>ﾀｹｷ003</v>
      </c>
      <c r="P334" s="27" t="str">
        <f ca="1">IF(OFFSET(マスタ非採用削除!C$4,統合マスタ!$A334,0)="","",OFFSET(マスタ非採用削除!C$4,統合マスタ!$A334,0))</f>
        <v>タケキャブＯＤ錠１０ｍｇ</v>
      </c>
      <c r="Q334" s="53" t="str">
        <f ca="1">IF(OFFSET(マスタ非採用削除!D$4,統合マスタ!$A334,0)="","",OFFSET(マスタ非採用削除!D$4,統合マスタ!$A334,0))</f>
        <v/>
      </c>
      <c r="R334" s="27">
        <f ca="1">IF(OR(A334="非採用",A334="処置薬",A334="非採用特別"),0,IF(OFFSET(マスタ非採用削除!E$4,統合マスタ!$A334,0)="","",OFFSET(マスタ非採用削除!E$4,統合マスタ!$A334,0)))</f>
        <v>1</v>
      </c>
      <c r="S334" s="53" t="str">
        <f ca="1">IF(OFFSET(マスタ非採用削除!F$4,統合マスタ!$A334,0)="","",OFFSET(マスタ非採用削除!F$4,統合マスタ!$A334,0))</f>
        <v/>
      </c>
      <c r="T334" s="27">
        <f ca="1">IF(OFFSET(マスタ非採用削除!G$4,統合マスタ!$A334,0)="","",OFFSET(マスタ非採用削除!G$4,統合マスタ!$A334,0))</f>
        <v>94.3</v>
      </c>
      <c r="U334" s="53" t="str">
        <f ca="1">IF(OFFSET(マスタ非採用削除!H$4,統合マスタ!$A334,0)="","",OFFSET(マスタ非採用削除!H$4,統合マスタ!$A334,0))</f>
        <v>ﾀｹｷﾔﾌﾞODｼﾞﾖｳ10MG</v>
      </c>
      <c r="V334" s="27">
        <f ca="1">IF(OFFSET(マスタ非採用削除!I$4,統合マスタ!$A334,0)="","",OFFSET(マスタ非採用削除!I$4,統合マスタ!$A334,0))</f>
        <v>1</v>
      </c>
      <c r="W334" s="27" t="str">
        <f ca="1">IF(OFFSET(マスタ非採用削除!J$4,統合マスタ!$A334,0)="","",OFFSET(マスタ非採用削除!J$4,統合マスタ!$A334,0))</f>
        <v>錠剤</v>
      </c>
      <c r="X334" s="27">
        <f ca="1">IF(OFFSET(マスタ非採用削除!K$4,統合マスタ!$A334,0)="","",OFFSET(マスタ非採用削除!K$4,統合マスタ!$A334,0))</f>
        <v>0</v>
      </c>
      <c r="Y334" s="53" t="str">
        <f ca="1">IF(OFFSET(マスタ非採用削除!L$4,統合マスタ!$A334,0)="","",OFFSET(マスタ非採用削除!L$4,統合マスタ!$A334,0))</f>
        <v/>
      </c>
      <c r="Z334" s="27">
        <f ca="1">IF(OFFSET(マスタ非採用削除!M$4,統合マスタ!$A334,0)="","",OFFSET(マスタ非採用削除!M$4,統合マスタ!$A334,0))</f>
        <v>25</v>
      </c>
      <c r="AA334" s="27" t="str">
        <f t="shared" si="15"/>
        <v/>
      </c>
      <c r="AB334" s="27" t="str">
        <f ca="1">IF(A334="非採用特別","非採用特別",IF(R334=2,"臨時",
IF(COUNTIF(分類!$H$8:$H$15, 統合マスタ!V334)&gt;0, 分類!$G$7,
IF(COUNTIF(分類!$K$8:$K$15, 統合マスタ!V334)&gt;0, 分類!$J$7,
IF(COUNTIF(分類!$N$8:$N$15, 統合マスタ!V334)&gt;0, 分類!$M$7,
IF(COUNTIF(分類!$Q$8:$Q$15, 統合マスタ!V334)&gt;0, 分類!$P$7,
"無し"))))))</f>
        <v>錠剤</v>
      </c>
      <c r="AC334" s="27">
        <f t="shared" ca="1" si="16"/>
        <v>330</v>
      </c>
      <c r="AD334" s="27" cm="1">
        <f t="array" aca="1" ref="AD334" ca="1">IF(A334="非採用","非採用",OFFSET(
   INDIRECT("'" &amp; AB334 &amp; "'!A4"),
   MATCH(B334, INDIRECT("'" &amp; AB334 &amp; "'!C5:C1000"), 0),
   MATCH("合計", INDIRECT("'" &amp; AB334 &amp; "'!4:4"), 0) - 1
))</f>
        <v>0</v>
      </c>
    </row>
    <row r="335" spans="1:30">
      <c r="A335" s="40">
        <f>元データ!P332</f>
        <v>263</v>
      </c>
      <c r="B335" s="27">
        <f t="shared" si="17"/>
        <v>331</v>
      </c>
      <c r="C335" s="27" t="str">
        <f>DBCS(元データ!A332)</f>
        <v>タケキャブＯＤ錠１０ｍｇ</v>
      </c>
      <c r="D335" s="53" t="str">
        <f>元データ!B332</f>
        <v>メディセオ</v>
      </c>
      <c r="E335" s="27" t="str">
        <f>DBCS(元データ!C332)</f>
        <v>バラ</v>
      </c>
      <c r="F335" s="27" t="str">
        <f>DBCS(元データ!D332)</f>
        <v>２００Ｔ</v>
      </c>
      <c r="G335" s="27" t="str">
        <f>元データ!E332</f>
        <v>武田薬品工業</v>
      </c>
      <c r="H335" s="27">
        <f>元データ!F332</f>
        <v>94.3</v>
      </c>
      <c r="I335" s="27">
        <f>元データ!G332</f>
        <v>18860</v>
      </c>
      <c r="J335" s="27">
        <f>元データ!H332</f>
        <v>200</v>
      </c>
      <c r="K335" s="27" t="str">
        <f>元データ!I332</f>
        <v>錠</v>
      </c>
      <c r="L335" s="27">
        <f>元データ!J332</f>
        <v>16710</v>
      </c>
      <c r="M335" s="27">
        <f>元データ!K332</f>
        <v>83.55</v>
      </c>
      <c r="N335" s="53" t="str">
        <f ca="1">IF(OFFSET(マスタ非採用削除!A$4,統合マスタ!$A335,0)="","",OFFSET(マスタ非採用削除!A$4,統合マスタ!$A335,0))</f>
        <v>ﾀｹｷ003</v>
      </c>
      <c r="O335" s="53" t="str">
        <f ca="1">IF(OFFSET(マスタ非採用削除!B$4,統合マスタ!$A335,0)="","",OFFSET(マスタ非採用削除!B$4,統合マスタ!$A335,0))</f>
        <v>ﾀｹｷ003</v>
      </c>
      <c r="P335" s="27" t="str">
        <f ca="1">IF(OFFSET(マスタ非採用削除!C$4,統合マスタ!$A335,0)="","",OFFSET(マスタ非採用削除!C$4,統合マスタ!$A335,0))</f>
        <v>タケキャブＯＤ錠１０ｍｇ</v>
      </c>
      <c r="Q335" s="53" t="str">
        <f ca="1">IF(OFFSET(マスタ非採用削除!D$4,統合マスタ!$A335,0)="","",OFFSET(マスタ非採用削除!D$4,統合マスタ!$A335,0))</f>
        <v/>
      </c>
      <c r="R335" s="27">
        <f ca="1">IF(OR(A335="非採用",A335="処置薬",A335="非採用特別"),0,IF(OFFSET(マスタ非採用削除!E$4,統合マスタ!$A335,0)="","",OFFSET(マスタ非採用削除!E$4,統合マスタ!$A335,0)))</f>
        <v>1</v>
      </c>
      <c r="S335" s="53" t="str">
        <f ca="1">IF(OFFSET(マスタ非採用削除!F$4,統合マスタ!$A335,0)="","",OFFSET(マスタ非採用削除!F$4,統合マスタ!$A335,0))</f>
        <v/>
      </c>
      <c r="T335" s="27">
        <f ca="1">IF(OFFSET(マスタ非採用削除!G$4,統合マスタ!$A335,0)="","",OFFSET(マスタ非採用削除!G$4,統合マスタ!$A335,0))</f>
        <v>94.3</v>
      </c>
      <c r="U335" s="53" t="str">
        <f ca="1">IF(OFFSET(マスタ非採用削除!H$4,統合マスタ!$A335,0)="","",OFFSET(マスタ非採用削除!H$4,統合マスタ!$A335,0))</f>
        <v>ﾀｹｷﾔﾌﾞODｼﾞﾖｳ10MG</v>
      </c>
      <c r="V335" s="27">
        <f ca="1">IF(OFFSET(マスタ非採用削除!I$4,統合マスタ!$A335,0)="","",OFFSET(マスタ非採用削除!I$4,統合マスタ!$A335,0))</f>
        <v>1</v>
      </c>
      <c r="W335" s="27" t="str">
        <f ca="1">IF(OFFSET(マスタ非採用削除!J$4,統合マスタ!$A335,0)="","",OFFSET(マスタ非採用削除!J$4,統合マスタ!$A335,0))</f>
        <v>錠剤</v>
      </c>
      <c r="X335" s="27">
        <f ca="1">IF(OFFSET(マスタ非採用削除!K$4,統合マスタ!$A335,0)="","",OFFSET(マスタ非採用削除!K$4,統合マスタ!$A335,0))</f>
        <v>0</v>
      </c>
      <c r="Y335" s="53" t="str">
        <f ca="1">IF(OFFSET(マスタ非採用削除!L$4,統合マスタ!$A335,0)="","",OFFSET(マスタ非採用削除!L$4,統合マスタ!$A335,0))</f>
        <v/>
      </c>
      <c r="Z335" s="27">
        <f ca="1">IF(OFFSET(マスタ非採用削除!M$4,統合マスタ!$A335,0)="","",OFFSET(マスタ非採用削除!M$4,統合マスタ!$A335,0))</f>
        <v>25</v>
      </c>
      <c r="AA335" s="27" t="str">
        <f t="shared" si="15"/>
        <v/>
      </c>
      <c r="AB335" s="27" t="str">
        <f ca="1">IF(A335="非採用特別","非採用特別",IF(R335=2,"臨時",
IF(COUNTIF(分類!$H$8:$H$15, 統合マスタ!V335)&gt;0, 分類!$G$7,
IF(COUNTIF(分類!$K$8:$K$15, 統合マスタ!V335)&gt;0, 分類!$J$7,
IF(COUNTIF(分類!$N$8:$N$15, 統合マスタ!V335)&gt;0, 分類!$M$7,
IF(COUNTIF(分類!$Q$8:$Q$15, 統合マスタ!V335)&gt;0, 分類!$P$7,
"無し"))))))</f>
        <v>錠剤</v>
      </c>
      <c r="AC335" s="27">
        <f t="shared" ca="1" si="16"/>
        <v>331</v>
      </c>
      <c r="AD335" s="27" cm="1">
        <f t="array" aca="1" ref="AD335" ca="1">IF(A335="非採用","非採用",OFFSET(
   INDIRECT("'" &amp; AB335 &amp; "'!A4"),
   MATCH(B335, INDIRECT("'" &amp; AB335 &amp; "'!C5:C1000"), 0),
   MATCH("合計", INDIRECT("'" &amp; AB335 &amp; "'!4:4"), 0) - 1
))</f>
        <v>0</v>
      </c>
    </row>
    <row r="336" spans="1:30">
      <c r="A336" s="40">
        <f>元データ!P333</f>
        <v>264</v>
      </c>
      <c r="B336" s="27">
        <f t="shared" si="17"/>
        <v>332</v>
      </c>
      <c r="C336" s="27" t="str">
        <f>DBCS(元データ!A333)</f>
        <v>タケキャブＯＤ錠２０ｍｇ</v>
      </c>
      <c r="D336" s="53" t="str">
        <f>元データ!B333</f>
        <v>メディセオ</v>
      </c>
      <c r="E336" s="27" t="str">
        <f>DBCS(元データ!C333)</f>
        <v>ＰＴＰ</v>
      </c>
      <c r="F336" s="27" t="str">
        <f>DBCS(元データ!D333)</f>
        <v>１００Ｔ</v>
      </c>
      <c r="G336" s="27" t="str">
        <f>元データ!E333</f>
        <v>武田薬品工業</v>
      </c>
      <c r="H336" s="27">
        <f>元データ!F333</f>
        <v>141</v>
      </c>
      <c r="I336" s="27">
        <f>元データ!G333</f>
        <v>14100</v>
      </c>
      <c r="J336" s="27">
        <f>元データ!H333</f>
        <v>100</v>
      </c>
      <c r="K336" s="27" t="str">
        <f>元データ!I333</f>
        <v>錠</v>
      </c>
      <c r="L336" s="27">
        <f>元データ!J333</f>
        <v>12490</v>
      </c>
      <c r="M336" s="27">
        <f>元データ!K333</f>
        <v>124.9</v>
      </c>
      <c r="N336" s="53" t="str">
        <f ca="1">IF(OFFSET(マスタ非採用削除!A$4,統合マスタ!$A336,0)="","",OFFSET(マスタ非採用削除!A$4,統合マスタ!$A336,0))</f>
        <v>ﾀｹｷ004</v>
      </c>
      <c r="O336" s="53" t="str">
        <f ca="1">IF(OFFSET(マスタ非採用削除!B$4,統合マスタ!$A336,0)="","",OFFSET(マスタ非採用削除!B$4,統合マスタ!$A336,0))</f>
        <v>ﾀｹｷ004</v>
      </c>
      <c r="P336" s="27" t="str">
        <f ca="1">IF(OFFSET(マスタ非採用削除!C$4,統合マスタ!$A336,0)="","",OFFSET(マスタ非採用削除!C$4,統合マスタ!$A336,0))</f>
        <v>タケキャブＯＤ錠２０ｍｇ</v>
      </c>
      <c r="Q336" s="53" t="str">
        <f ca="1">IF(OFFSET(マスタ非採用削除!D$4,統合マスタ!$A336,0)="","",OFFSET(マスタ非採用削除!D$4,統合マスタ!$A336,0))</f>
        <v/>
      </c>
      <c r="R336" s="27">
        <f ca="1">IF(OR(A336="非採用",A336="処置薬",A336="非採用特別"),0,IF(OFFSET(マスタ非採用削除!E$4,統合マスタ!$A336,0)="","",OFFSET(マスタ非採用削除!E$4,統合マスタ!$A336,0)))</f>
        <v>1</v>
      </c>
      <c r="S336" s="53" t="str">
        <f ca="1">IF(OFFSET(マスタ非採用削除!F$4,統合マスタ!$A336,0)="","",OFFSET(マスタ非採用削除!F$4,統合マスタ!$A336,0))</f>
        <v/>
      </c>
      <c r="T336" s="27">
        <f ca="1">IF(OFFSET(マスタ非採用削除!G$4,統合マスタ!$A336,0)="","",OFFSET(マスタ非採用削除!G$4,統合マスタ!$A336,0))</f>
        <v>141</v>
      </c>
      <c r="U336" s="53" t="str">
        <f ca="1">IF(OFFSET(マスタ非採用削除!H$4,統合マスタ!$A336,0)="","",OFFSET(マスタ非採用削除!H$4,統合マスタ!$A336,0))</f>
        <v>ﾀｹｷﾔﾌﾞODｼﾞﾖｳ20MG</v>
      </c>
      <c r="V336" s="27">
        <f ca="1">IF(OFFSET(マスタ非採用削除!I$4,統合マスタ!$A336,0)="","",OFFSET(マスタ非採用削除!I$4,統合マスタ!$A336,0))</f>
        <v>1</v>
      </c>
      <c r="W336" s="27" t="str">
        <f ca="1">IF(OFFSET(マスタ非採用削除!J$4,統合マスタ!$A336,0)="","",OFFSET(マスタ非採用削除!J$4,統合マスタ!$A336,0))</f>
        <v>錠剤</v>
      </c>
      <c r="X336" s="27">
        <f ca="1">IF(OFFSET(マスタ非採用削除!K$4,統合マスタ!$A336,0)="","",OFFSET(マスタ非採用削除!K$4,統合マスタ!$A336,0))</f>
        <v>0</v>
      </c>
      <c r="Y336" s="53" t="str">
        <f ca="1">IF(OFFSET(マスタ非採用削除!L$4,統合マスタ!$A336,0)="","",OFFSET(マスタ非採用削除!L$4,統合マスタ!$A336,0))</f>
        <v/>
      </c>
      <c r="Z336" s="27">
        <f ca="1">IF(OFFSET(マスタ非採用削除!M$4,統合マスタ!$A336,0)="","",OFFSET(マスタ非採用削除!M$4,統合マスタ!$A336,0))</f>
        <v>25</v>
      </c>
      <c r="AA336" s="27" t="str">
        <f t="shared" si="15"/>
        <v/>
      </c>
      <c r="AB336" s="27" t="str">
        <f ca="1">IF(A336="非採用特別","非採用特別",IF(R336=2,"臨時",
IF(COUNTIF(分類!$H$8:$H$15, 統合マスタ!V336)&gt;0, 分類!$G$7,
IF(COUNTIF(分類!$K$8:$K$15, 統合マスタ!V336)&gt;0, 分類!$J$7,
IF(COUNTIF(分類!$N$8:$N$15, 統合マスタ!V336)&gt;0, 分類!$M$7,
IF(COUNTIF(分類!$Q$8:$Q$15, 統合マスタ!V336)&gt;0, 分類!$P$7,
"無し"))))))</f>
        <v>錠剤</v>
      </c>
      <c r="AC336" s="27">
        <f t="shared" ca="1" si="16"/>
        <v>332</v>
      </c>
      <c r="AD336" s="27" cm="1">
        <f t="array" aca="1" ref="AD336" ca="1">IF(A336="非採用","非採用",OFFSET(
   INDIRECT("'" &amp; AB336 &amp; "'!A4"),
   MATCH(B336, INDIRECT("'" &amp; AB336 &amp; "'!C5:C1000"), 0),
   MATCH("合計", INDIRECT("'" &amp; AB336 &amp; "'!4:4"), 0) - 1
))</f>
        <v>0</v>
      </c>
    </row>
    <row r="337" spans="1:30">
      <c r="A337" s="40">
        <f>元データ!P334</f>
        <v>265</v>
      </c>
      <c r="B337" s="27">
        <f t="shared" si="17"/>
        <v>333</v>
      </c>
      <c r="C337" s="27" t="str">
        <f>DBCS(元データ!A334)</f>
        <v>タケプロン静注用３０ｍｇ</v>
      </c>
      <c r="D337" s="53" t="str">
        <f>元データ!B334</f>
        <v>メディセオ</v>
      </c>
      <c r="E337" s="27" t="str">
        <f>DBCS(元データ!C334)</f>
        <v/>
      </c>
      <c r="F337" s="27" t="str">
        <f>DBCS(元データ!D334)</f>
        <v>１Ｖｘ１０</v>
      </c>
      <c r="G337" s="27" t="str">
        <f>元データ!E334</f>
        <v>武田薬品工業</v>
      </c>
      <c r="H337" s="27">
        <f>元データ!F334</f>
        <v>452</v>
      </c>
      <c r="I337" s="27">
        <f>元データ!G334</f>
        <v>4520</v>
      </c>
      <c r="J337" s="27">
        <f>元データ!H334</f>
        <v>10</v>
      </c>
      <c r="K337" s="27" t="str">
        <f>元データ!I334</f>
        <v>V</v>
      </c>
      <c r="L337" s="27">
        <f>元データ!J334</f>
        <v>4026</v>
      </c>
      <c r="M337" s="27">
        <f>元データ!K334</f>
        <v>402.6</v>
      </c>
      <c r="N337" s="53" t="str">
        <f ca="1">IF(OFFSET(マスタ非採用削除!A$4,統合マスタ!$A337,0)="","",OFFSET(マスタ非採用削除!A$4,統合マスタ!$A337,0))</f>
        <v>ﾀｹﾌ001</v>
      </c>
      <c r="O337" s="53" t="str">
        <f ca="1">IF(OFFSET(マスタ非採用削除!B$4,統合マスタ!$A337,0)="","",OFFSET(マスタ非採用削除!B$4,統合マスタ!$A337,0))</f>
        <v>ﾀｹﾌ001</v>
      </c>
      <c r="P337" s="27" t="str">
        <f ca="1">IF(OFFSET(マスタ非採用削除!C$4,統合マスタ!$A337,0)="","",OFFSET(マスタ非採用削除!C$4,統合マスタ!$A337,0))</f>
        <v>タケプロン静注用３０ｍｇ</v>
      </c>
      <c r="Q337" s="53" t="str">
        <f ca="1">IF(OFFSET(マスタ非採用削除!D$4,統合マスタ!$A337,0)="","",OFFSET(マスタ非採用削除!D$4,統合マスタ!$A337,0))</f>
        <v>ﾀｹﾌﾟ30</v>
      </c>
      <c r="R337" s="27">
        <f ca="1">IF(OR(A337="非採用",A337="処置薬",A337="非採用特別"),0,IF(OFFSET(マスタ非採用削除!E$4,統合マスタ!$A337,0)="","",OFFSET(マスタ非採用削除!E$4,統合マスタ!$A337,0)))</f>
        <v>1</v>
      </c>
      <c r="S337" s="53" t="str">
        <f ca="1">IF(OFFSET(マスタ非採用削除!F$4,統合マスタ!$A337,0)="","",OFFSET(マスタ非採用削除!F$4,統合マスタ!$A337,0))</f>
        <v/>
      </c>
      <c r="T337" s="27">
        <f ca="1">IF(OFFSET(マスタ非採用削除!G$4,統合マスタ!$A337,0)="","",OFFSET(マスタ非採用削除!G$4,統合マスタ!$A337,0))</f>
        <v>452</v>
      </c>
      <c r="U337" s="53" t="str">
        <f ca="1">IF(OFFSET(マスタ非採用削除!H$4,統合マスタ!$A337,0)="","",OFFSET(マスタ非採用削除!H$4,統合マスタ!$A337,0))</f>
        <v>ﾀｹﾌﾟﾛﾝｼﾞｮｳﾁｭｳﾖｳ30mg</v>
      </c>
      <c r="V337" s="27">
        <f ca="1">IF(OFFSET(マスタ非採用削除!I$4,統合マスタ!$A337,0)="","",OFFSET(マスタ非採用削除!I$4,統合マスタ!$A337,0))</f>
        <v>25</v>
      </c>
      <c r="W337" s="27" t="str">
        <f ca="1">IF(OFFSET(マスタ非採用削除!J$4,統合マスタ!$A337,0)="","",OFFSET(マスタ非採用削除!J$4,統合マスタ!$A337,0))</f>
        <v>注射剤</v>
      </c>
      <c r="X337" s="27">
        <f ca="1">IF(OFFSET(マスタ非採用削除!K$4,統合マスタ!$A337,0)="","",OFFSET(マスタ非採用削除!K$4,統合マスタ!$A337,0))</f>
        <v>0</v>
      </c>
      <c r="Y337" s="53" t="str">
        <f ca="1">IF(OFFSET(マスタ非採用削除!L$4,統合マスタ!$A337,0)="","",OFFSET(マスタ非採用削除!L$4,統合マスタ!$A337,0))</f>
        <v/>
      </c>
      <c r="Z337" s="27">
        <f ca="1">IF(OFFSET(マスタ非採用削除!M$4,統合マスタ!$A337,0)="","",OFFSET(マスタ非採用削除!M$4,統合マスタ!$A337,0))</f>
        <v>9</v>
      </c>
      <c r="AA337" s="27" t="str">
        <f t="shared" si="15"/>
        <v/>
      </c>
      <c r="AB337" s="27" t="str">
        <f ca="1">IF(A337="非採用特別","非採用特別",IF(R337=2,"臨時",
IF(COUNTIF(分類!$H$8:$H$15, 統合マスタ!V337)&gt;0, 分類!$G$7,
IF(COUNTIF(分類!$K$8:$K$15, 統合マスタ!V337)&gt;0, 分類!$J$7,
IF(COUNTIF(分類!$N$8:$N$15, 統合マスタ!V337)&gt;0, 分類!$M$7,
IF(COUNTIF(分類!$Q$8:$Q$15, 統合マスタ!V337)&gt;0, 分類!$P$7,
"無し"))))))</f>
        <v>注射</v>
      </c>
      <c r="AC337" s="27">
        <f t="shared" ca="1" si="16"/>
        <v>333</v>
      </c>
      <c r="AD337" s="27" cm="1">
        <f t="array" aca="1" ref="AD337" ca="1">IF(A337="非採用","非採用",OFFSET(
   INDIRECT("'" &amp; AB337 &amp; "'!A4"),
   MATCH(B337, INDIRECT("'" &amp; AB337 &amp; "'!C5:C1000"), 0),
   MATCH("合計", INDIRECT("'" &amp; AB337 &amp; "'!4:4"), 0) - 1
))</f>
        <v>0</v>
      </c>
    </row>
    <row r="338" spans="1:30">
      <c r="A338" s="40">
        <f>元データ!P335</f>
        <v>266</v>
      </c>
      <c r="B338" s="27">
        <f t="shared" si="17"/>
        <v>334</v>
      </c>
      <c r="C338" s="27" t="str">
        <f>DBCS(元データ!A335)</f>
        <v>タチオン錠５０ｍｇ</v>
      </c>
      <c r="D338" s="53" t="str">
        <f>元データ!B335</f>
        <v>メディセオ</v>
      </c>
      <c r="E338" s="27" t="str">
        <f>DBCS(元データ!C335)</f>
        <v>ＰＴＰ</v>
      </c>
      <c r="F338" s="27" t="str">
        <f>DBCS(元データ!D335)</f>
        <v>１２０Ｔ</v>
      </c>
      <c r="G338" s="27" t="str">
        <f>元データ!E335</f>
        <v>日本ジェネリック</v>
      </c>
      <c r="H338" s="27">
        <f>元データ!F335</f>
        <v>7.2</v>
      </c>
      <c r="I338" s="27">
        <f>元データ!G335</f>
        <v>864</v>
      </c>
      <c r="J338" s="27">
        <f>元データ!H335</f>
        <v>120</v>
      </c>
      <c r="K338" s="27" t="str">
        <f>元データ!I335</f>
        <v>錠</v>
      </c>
      <c r="L338" s="27">
        <f>元データ!J335</f>
        <v>785</v>
      </c>
      <c r="M338" s="27">
        <f>元データ!K335</f>
        <v>6.541666666666667</v>
      </c>
      <c r="N338" s="53" t="str">
        <f ca="1">IF(OFFSET(マスタ非採用削除!A$4,統合マスタ!$A338,0)="","",OFFSET(マスタ非採用削除!A$4,統合マスタ!$A338,0))</f>
        <v>ﾀﾁｵ001</v>
      </c>
      <c r="O338" s="53" t="str">
        <f ca="1">IF(OFFSET(マスタ非採用削除!B$4,統合マスタ!$A338,0)="","",OFFSET(マスタ非採用削除!B$4,統合マスタ!$A338,0))</f>
        <v>ﾀﾁｵ001</v>
      </c>
      <c r="P338" s="27" t="str">
        <f ca="1">IF(OFFSET(マスタ非採用削除!C$4,統合マスタ!$A338,0)="","",OFFSET(マスタ非採用削除!C$4,統合マスタ!$A338,0))</f>
        <v>タチオン錠５０ｍｇ</v>
      </c>
      <c r="Q338" s="53" t="str">
        <f ca="1">IF(OFFSET(マスタ非採用削除!D$4,統合マスタ!$A338,0)="","",OFFSET(マスタ非採用削除!D$4,統合マスタ!$A338,0))</f>
        <v>ﾀﾁｵ</v>
      </c>
      <c r="R338" s="27">
        <f ca="1">IF(OR(A338="非採用",A338="処置薬",A338="非採用特別"),0,IF(OFFSET(マスタ非採用削除!E$4,統合マスタ!$A338,0)="","",OFFSET(マスタ非採用削除!E$4,統合マスタ!$A338,0)))</f>
        <v>2</v>
      </c>
      <c r="S338" s="53" t="str">
        <f ca="1">IF(OFFSET(マスタ非採用削除!F$4,統合マスタ!$A338,0)="","",OFFSET(マスタ非採用削除!F$4,統合マスタ!$A338,0))</f>
        <v/>
      </c>
      <c r="T338" s="27">
        <f ca="1">IF(OFFSET(マスタ非採用削除!G$4,統合マスタ!$A338,0)="","",OFFSET(マスタ非採用削除!G$4,統合マスタ!$A338,0))</f>
        <v>7.2</v>
      </c>
      <c r="U338" s="53" t="str">
        <f ca="1">IF(OFFSET(マスタ非採用削除!H$4,統合マスタ!$A338,0)="","",OFFSET(マスタ非採用削除!H$4,統合マスタ!$A338,0))</f>
        <v>ﾀﾁｵﾝｼﾞｮｳ50mg</v>
      </c>
      <c r="V338" s="27">
        <f ca="1">IF(OFFSET(マスタ非採用削除!I$4,統合マスタ!$A338,0)="","",OFFSET(マスタ非採用削除!I$4,統合マスタ!$A338,0))</f>
        <v>1</v>
      </c>
      <c r="W338" s="27" t="str">
        <f ca="1">IF(OFFSET(マスタ非採用削除!J$4,統合マスタ!$A338,0)="","",OFFSET(マスタ非採用削除!J$4,統合マスタ!$A338,0))</f>
        <v>錠剤</v>
      </c>
      <c r="X338" s="27">
        <f ca="1">IF(OFFSET(マスタ非採用削除!K$4,統合マスタ!$A338,0)="","",OFFSET(マスタ非採用削除!K$4,統合マスタ!$A338,0))</f>
        <v>0</v>
      </c>
      <c r="Y338" s="53" t="str">
        <f ca="1">IF(OFFSET(マスタ非採用削除!L$4,統合マスタ!$A338,0)="","",OFFSET(マスタ非採用削除!L$4,統合マスタ!$A338,0))</f>
        <v/>
      </c>
      <c r="Z338" s="27">
        <f ca="1">IF(OFFSET(マスタ非採用削除!M$4,統合マスタ!$A338,0)="","",OFFSET(マスタ非採用削除!M$4,統合マスタ!$A338,0))</f>
        <v>3</v>
      </c>
      <c r="AA338" s="27" t="str">
        <f t="shared" si="15"/>
        <v/>
      </c>
      <c r="AB338" s="27" t="str">
        <f ca="1">IF(A338="非採用特別","非採用特別",IF(R338=2,"臨時",
IF(COUNTIF(分類!$H$8:$H$15, 統合マスタ!V338)&gt;0, 分類!$G$7,
IF(COUNTIF(分類!$K$8:$K$15, 統合マスタ!V338)&gt;0, 分類!$J$7,
IF(COUNTIF(分類!$N$8:$N$15, 統合マスタ!V338)&gt;0, 分類!$M$7,
IF(COUNTIF(分類!$Q$8:$Q$15, 統合マスタ!V338)&gt;0, 分類!$P$7,
"無し"))))))</f>
        <v>臨時</v>
      </c>
      <c r="AC338" s="27">
        <f t="shared" ca="1" si="16"/>
        <v>334</v>
      </c>
      <c r="AD338" s="27" cm="1">
        <f t="array" aca="1" ref="AD338" ca="1">IF(A338="非採用","非採用",OFFSET(
   INDIRECT("'" &amp; AB338 &amp; "'!A4"),
   MATCH(B338, INDIRECT("'" &amp; AB338 &amp; "'!C5:C1000"), 0),
   MATCH("合計", INDIRECT("'" &amp; AB338 &amp; "'!4:4"), 0) - 1
))</f>
        <v>0</v>
      </c>
    </row>
    <row r="339" spans="1:30">
      <c r="A339" s="40">
        <f>元データ!P336</f>
        <v>269</v>
      </c>
      <c r="B339" s="27">
        <f t="shared" si="17"/>
        <v>335</v>
      </c>
      <c r="C339" s="27" t="str">
        <f>DBCS(元データ!A336)</f>
        <v>タムスロシン塩酸塩ＯＤ錠０．２ｍｇ「サワイ」</v>
      </c>
      <c r="D339" s="53" t="str">
        <f>元データ!B336</f>
        <v/>
      </c>
      <c r="E339" s="27" t="str">
        <f>DBCS(元データ!C336)</f>
        <v>ＰＴＰ</v>
      </c>
      <c r="F339" s="27" t="str">
        <f>DBCS(元データ!D336)</f>
        <v>１４０Ｔ</v>
      </c>
      <c r="G339" s="27" t="str">
        <f>元データ!E336</f>
        <v>沢井製薬</v>
      </c>
      <c r="H339" s="27">
        <f>元データ!F336</f>
        <v>18.5</v>
      </c>
      <c r="I339" s="27">
        <f>元データ!G336</f>
        <v>2590</v>
      </c>
      <c r="J339" s="27">
        <f>元データ!H336</f>
        <v>140</v>
      </c>
      <c r="K339" s="27" t="str">
        <f>元データ!I336</f>
        <v>錠</v>
      </c>
      <c r="L339" s="27">
        <f>元データ!J336</f>
        <v>2059</v>
      </c>
      <c r="M339" s="27">
        <f>元データ!K336</f>
        <v>14.707142857142857</v>
      </c>
      <c r="N339" s="53" t="str">
        <f ca="1">IF(OFFSET(マスタ非採用削除!A$4,統合マスタ!$A339,0)="","",OFFSET(マスタ非採用削除!A$4,統合マスタ!$A339,0))</f>
        <v>ﾀﾑｽ001</v>
      </c>
      <c r="O339" s="53" t="str">
        <f ca="1">IF(OFFSET(マスタ非採用削除!B$4,統合マスタ!$A339,0)="","",OFFSET(マスタ非採用削除!B$4,統合マスタ!$A339,0))</f>
        <v>ﾀﾑｽ001</v>
      </c>
      <c r="P339" s="27" t="str">
        <f ca="1">IF(OFFSET(マスタ非採用削除!C$4,統合マスタ!$A339,0)="","",OFFSET(マスタ非採用削除!C$4,統合マスタ!$A339,0))</f>
        <v>タムスロシン塩酸塩ＯＤ錠０．２ｍｇ「サワイ」</v>
      </c>
      <c r="Q339" s="53" t="str">
        <f ca="1">IF(OFFSET(マスタ非採用削除!D$4,統合マスタ!$A339,0)="","",OFFSET(マスタ非採用削除!D$4,統合マスタ!$A339,0))</f>
        <v>ﾀﾑｽ</v>
      </c>
      <c r="R339" s="27">
        <f ca="1">IF(OR(A339="非採用",A339="処置薬",A339="非採用特別"),0,IF(OFFSET(マスタ非採用削除!E$4,統合マスタ!$A339,0)="","",OFFSET(マスタ非採用削除!E$4,統合マスタ!$A339,0)))</f>
        <v>1</v>
      </c>
      <c r="S339" s="53" t="str">
        <f ca="1">IF(OFFSET(マスタ非採用削除!F$4,統合マスタ!$A339,0)="","",OFFSET(マスタ非採用削除!F$4,統合マスタ!$A339,0))</f>
        <v/>
      </c>
      <c r="T339" s="27">
        <f ca="1">IF(OFFSET(マスタ非採用削除!G$4,統合マスタ!$A339,0)="","",OFFSET(マスタ非採用削除!G$4,統合マスタ!$A339,0))</f>
        <v>18.5</v>
      </c>
      <c r="U339" s="53" t="str">
        <f ca="1">IF(OFFSET(マスタ非採用削除!H$4,統合マスタ!$A339,0)="","",OFFSET(マスタ非採用削除!H$4,統合マスタ!$A339,0))</f>
        <v>ﾀﾑｽﾛｼﾝｴﾝｻﾝｴﾝODｼﾞｮｳ0.2mg｢ｻﾜｲ｣</v>
      </c>
      <c r="V339" s="27">
        <f ca="1">IF(OFFSET(マスタ非採用削除!I$4,統合マスタ!$A339,0)="","",OFFSET(マスタ非採用削除!I$4,統合マスタ!$A339,0))</f>
        <v>1</v>
      </c>
      <c r="W339" s="27" t="str">
        <f ca="1">IF(OFFSET(マスタ非採用削除!J$4,統合マスタ!$A339,0)="","",OFFSET(マスタ非採用削除!J$4,統合マスタ!$A339,0))</f>
        <v>錠剤</v>
      </c>
      <c r="X339" s="27">
        <f ca="1">IF(OFFSET(マスタ非採用削除!K$4,統合マスタ!$A339,0)="","",OFFSET(マスタ非採用削除!K$4,統合マスタ!$A339,0))</f>
        <v>0</v>
      </c>
      <c r="Y339" s="53" t="str">
        <f ca="1">IF(OFFSET(マスタ非採用削除!L$4,統合マスタ!$A339,0)="","",OFFSET(マスタ非採用削除!L$4,統合マスタ!$A339,0))</f>
        <v/>
      </c>
      <c r="Z339" s="27">
        <f ca="1">IF(OFFSET(マスタ非採用削除!M$4,統合マスタ!$A339,0)="","",OFFSET(マスタ非採用削除!M$4,統合マスタ!$A339,0))</f>
        <v>25</v>
      </c>
      <c r="AA339" s="27" t="str">
        <f t="shared" si="15"/>
        <v/>
      </c>
      <c r="AB339" s="27" t="str">
        <f ca="1">IF(A339="非採用特別","非採用特別",IF(R339=2,"臨時",
IF(COUNTIF(分類!$H$8:$H$15, 統合マスタ!V339)&gt;0, 分類!$G$7,
IF(COUNTIF(分類!$K$8:$K$15, 統合マスタ!V339)&gt;0, 分類!$J$7,
IF(COUNTIF(分類!$N$8:$N$15, 統合マスタ!V339)&gt;0, 分類!$M$7,
IF(COUNTIF(分類!$Q$8:$Q$15, 統合マスタ!V339)&gt;0, 分類!$P$7,
"無し"))))))</f>
        <v>錠剤</v>
      </c>
      <c r="AC339" s="27">
        <f t="shared" ca="1" si="16"/>
        <v>335</v>
      </c>
      <c r="AD339" s="27" cm="1">
        <f t="array" aca="1" ref="AD339" ca="1">IF(A339="非採用","非採用",OFFSET(
   INDIRECT("'" &amp; AB339 &amp; "'!A4"),
   MATCH(B339, INDIRECT("'" &amp; AB339 &amp; "'!C5:C1000"), 0),
   MATCH("合計", INDIRECT("'" &amp; AB339 &amp; "'!4:4"), 0) - 1
))</f>
        <v>0</v>
      </c>
    </row>
    <row r="340" spans="1:30">
      <c r="A340" s="40">
        <f>元データ!P337</f>
        <v>269</v>
      </c>
      <c r="B340" s="27">
        <f t="shared" si="17"/>
        <v>336</v>
      </c>
      <c r="C340" s="27" t="str">
        <f>DBCS(元データ!A337)</f>
        <v>タムスロシン塩酸塩ＯＤ錠０．２ｍｇ「サワイ」</v>
      </c>
      <c r="D340" s="53" t="str">
        <f>元データ!B337</f>
        <v>アルフレッサ</v>
      </c>
      <c r="E340" s="27" t="str">
        <f>DBCS(元データ!C337)</f>
        <v>バラ</v>
      </c>
      <c r="F340" s="27" t="str">
        <f>DBCS(元データ!D337)</f>
        <v>３００Ｔ</v>
      </c>
      <c r="G340" s="27" t="str">
        <f>元データ!E337</f>
        <v>沢井製薬</v>
      </c>
      <c r="H340" s="27">
        <f>元データ!F337</f>
        <v>18.5</v>
      </c>
      <c r="I340" s="27">
        <f>元データ!G337</f>
        <v>5550</v>
      </c>
      <c r="J340" s="27">
        <f>元データ!H337</f>
        <v>300</v>
      </c>
      <c r="K340" s="27" t="str">
        <f>元データ!I337</f>
        <v>錠</v>
      </c>
      <c r="L340" s="27">
        <f>元データ!J337</f>
        <v>4412</v>
      </c>
      <c r="M340" s="27">
        <f>元データ!K337</f>
        <v>14.706666666666667</v>
      </c>
      <c r="N340" s="53" t="str">
        <f ca="1">IF(OFFSET(マスタ非採用削除!A$4,統合マスタ!$A340,0)="","",OFFSET(マスタ非採用削除!A$4,統合マスタ!$A340,0))</f>
        <v>ﾀﾑｽ001</v>
      </c>
      <c r="O340" s="53" t="str">
        <f ca="1">IF(OFFSET(マスタ非採用削除!B$4,統合マスタ!$A340,0)="","",OFFSET(マスタ非採用削除!B$4,統合マスタ!$A340,0))</f>
        <v>ﾀﾑｽ001</v>
      </c>
      <c r="P340" s="27" t="str">
        <f ca="1">IF(OFFSET(マスタ非採用削除!C$4,統合マスタ!$A340,0)="","",OFFSET(マスタ非採用削除!C$4,統合マスタ!$A340,0))</f>
        <v>タムスロシン塩酸塩ＯＤ錠０．２ｍｇ「サワイ」</v>
      </c>
      <c r="Q340" s="53" t="str">
        <f ca="1">IF(OFFSET(マスタ非採用削除!D$4,統合マスタ!$A340,0)="","",OFFSET(マスタ非採用削除!D$4,統合マスタ!$A340,0))</f>
        <v>ﾀﾑｽ</v>
      </c>
      <c r="R340" s="27">
        <f ca="1">IF(OR(A340="非採用",A340="処置薬",A340="非採用特別"),0,IF(OFFSET(マスタ非採用削除!E$4,統合マスタ!$A340,0)="","",OFFSET(マスタ非採用削除!E$4,統合マスタ!$A340,0)))</f>
        <v>1</v>
      </c>
      <c r="S340" s="53" t="str">
        <f ca="1">IF(OFFSET(マスタ非採用削除!F$4,統合マスタ!$A340,0)="","",OFFSET(マスタ非採用削除!F$4,統合マスタ!$A340,0))</f>
        <v/>
      </c>
      <c r="T340" s="27">
        <f ca="1">IF(OFFSET(マスタ非採用削除!G$4,統合マスタ!$A340,0)="","",OFFSET(マスタ非採用削除!G$4,統合マスタ!$A340,0))</f>
        <v>18.5</v>
      </c>
      <c r="U340" s="53" t="str">
        <f ca="1">IF(OFFSET(マスタ非採用削除!H$4,統合マスタ!$A340,0)="","",OFFSET(マスタ非採用削除!H$4,統合マスタ!$A340,0))</f>
        <v>ﾀﾑｽﾛｼﾝｴﾝｻﾝｴﾝODｼﾞｮｳ0.2mg｢ｻﾜｲ｣</v>
      </c>
      <c r="V340" s="27">
        <f ca="1">IF(OFFSET(マスタ非採用削除!I$4,統合マスタ!$A340,0)="","",OFFSET(マスタ非採用削除!I$4,統合マスタ!$A340,0))</f>
        <v>1</v>
      </c>
      <c r="W340" s="27" t="str">
        <f ca="1">IF(OFFSET(マスタ非採用削除!J$4,統合マスタ!$A340,0)="","",OFFSET(マスタ非採用削除!J$4,統合マスタ!$A340,0))</f>
        <v>錠剤</v>
      </c>
      <c r="X340" s="27">
        <f ca="1">IF(OFFSET(マスタ非採用削除!K$4,統合マスタ!$A340,0)="","",OFFSET(マスタ非採用削除!K$4,統合マスタ!$A340,0))</f>
        <v>0</v>
      </c>
      <c r="Y340" s="53" t="str">
        <f ca="1">IF(OFFSET(マスタ非採用削除!L$4,統合マスタ!$A340,0)="","",OFFSET(マスタ非採用削除!L$4,統合マスタ!$A340,0))</f>
        <v/>
      </c>
      <c r="Z340" s="27">
        <f ca="1">IF(OFFSET(マスタ非採用削除!M$4,統合マスタ!$A340,0)="","",OFFSET(マスタ非採用削除!M$4,統合マスタ!$A340,0))</f>
        <v>25</v>
      </c>
      <c r="AA340" s="27" t="str">
        <f t="shared" si="15"/>
        <v/>
      </c>
      <c r="AB340" s="27" t="str">
        <f ca="1">IF(A340="非採用特別","非採用特別",IF(R340=2,"臨時",
IF(COUNTIF(分類!$H$8:$H$15, 統合マスタ!V340)&gt;0, 分類!$G$7,
IF(COUNTIF(分類!$K$8:$K$15, 統合マスタ!V340)&gt;0, 分類!$J$7,
IF(COUNTIF(分類!$N$8:$N$15, 統合マスタ!V340)&gt;0, 分類!$M$7,
IF(COUNTIF(分類!$Q$8:$Q$15, 統合マスタ!V340)&gt;0, 分類!$P$7,
"無し"))))))</f>
        <v>錠剤</v>
      </c>
      <c r="AC340" s="27">
        <f t="shared" ca="1" si="16"/>
        <v>336</v>
      </c>
      <c r="AD340" s="27" cm="1">
        <f t="array" aca="1" ref="AD340" ca="1">IF(A340="非採用","非採用",OFFSET(
   INDIRECT("'" &amp; AB340 &amp; "'!A4"),
   MATCH(B340, INDIRECT("'" &amp; AB340 &amp; "'!C5:C1000"), 0),
   MATCH("合計", INDIRECT("'" &amp; AB340 &amp; "'!4:4"), 0) - 1
))</f>
        <v>0</v>
      </c>
    </row>
    <row r="341" spans="1:30">
      <c r="A341" s="40">
        <f>元データ!P338</f>
        <v>270</v>
      </c>
      <c r="B341" s="27">
        <f t="shared" si="17"/>
        <v>337</v>
      </c>
      <c r="C341" s="27" t="str">
        <f>DBCS(元データ!A338)</f>
        <v>ダラシンカプセル１５０ｍｇ</v>
      </c>
      <c r="D341" s="53" t="str">
        <f>元データ!B338</f>
        <v/>
      </c>
      <c r="E341" s="27" t="str">
        <f>DBCS(元データ!C338)</f>
        <v>ＰＴＰ</v>
      </c>
      <c r="F341" s="27" t="str">
        <f>DBCS(元データ!D338)</f>
        <v>１００Ｔ</v>
      </c>
      <c r="G341" s="27" t="str">
        <f>元データ!E338</f>
        <v>ファイザー</v>
      </c>
      <c r="H341" s="27">
        <f>元データ!F338</f>
        <v>23.8</v>
      </c>
      <c r="I341" s="27">
        <f>元データ!G338</f>
        <v>2380</v>
      </c>
      <c r="J341" s="27">
        <f>元データ!H338</f>
        <v>100</v>
      </c>
      <c r="K341" s="27" t="str">
        <f>元データ!I338</f>
        <v>cap</v>
      </c>
      <c r="L341" s="27">
        <f>元データ!J338</f>
        <v>2120</v>
      </c>
      <c r="M341" s="27">
        <f>元データ!K338</f>
        <v>21.2</v>
      </c>
      <c r="N341" s="53" t="str">
        <f ca="1">IF(OFFSET(マスタ非採用削除!A$4,統合マスタ!$A341,0)="","",OFFSET(マスタ非採用削除!A$4,統合マスタ!$A341,0))</f>
        <v>ﾀﾗｼ001</v>
      </c>
      <c r="O341" s="53" t="str">
        <f ca="1">IF(OFFSET(マスタ非採用削除!B$4,統合マスタ!$A341,0)="","",OFFSET(マスタ非採用削除!B$4,統合マスタ!$A341,0))</f>
        <v>ﾀﾗｼ001</v>
      </c>
      <c r="P341" s="27" t="str">
        <f ca="1">IF(OFFSET(マスタ非採用削除!C$4,統合マスタ!$A341,0)="","",OFFSET(マスタ非採用削除!C$4,統合マスタ!$A341,0))</f>
        <v>ダラシンカプセル１５０ｍｇ</v>
      </c>
      <c r="Q341" s="53" t="str">
        <f ca="1">IF(OFFSET(マスタ非採用削除!D$4,統合マスタ!$A341,0)="","",OFFSET(マスタ非採用削除!D$4,統合マスタ!$A341,0))</f>
        <v/>
      </c>
      <c r="R341" s="27">
        <f ca="1">IF(OR(A341="非採用",A341="処置薬",A341="非採用特別"),0,IF(OFFSET(マスタ非採用削除!E$4,統合マスタ!$A341,0)="","",OFFSET(マスタ非採用削除!E$4,統合マスタ!$A341,0)))</f>
        <v>2</v>
      </c>
      <c r="S341" s="53" t="str">
        <f ca="1">IF(OFFSET(マスタ非採用削除!F$4,統合マスタ!$A341,0)="","",OFFSET(マスタ非採用削除!F$4,統合マスタ!$A341,0))</f>
        <v/>
      </c>
      <c r="T341" s="27">
        <f ca="1">IF(OFFSET(マスタ非採用削除!G$4,統合マスタ!$A341,0)="","",OFFSET(マスタ非採用削除!G$4,統合マスタ!$A341,0))</f>
        <v>23.8</v>
      </c>
      <c r="U341" s="53" t="str">
        <f ca="1">IF(OFFSET(マスタ非採用削除!H$4,統合マスタ!$A341,0)="","",OFFSET(マスタ非採用削除!H$4,統合マスタ!$A341,0))</f>
        <v>ﾀﾞﾗｼﾝｶﾌﾟｾﾙ150MG</v>
      </c>
      <c r="V341" s="27">
        <f ca="1">IF(OFFSET(マスタ非採用削除!I$4,統合マスタ!$A341,0)="","",OFFSET(マスタ非採用削除!I$4,統合マスタ!$A341,0))</f>
        <v>2</v>
      </c>
      <c r="W341" s="27" t="str">
        <f ca="1">IF(OFFSET(マスタ非採用削除!J$4,統合マスタ!$A341,0)="","",OFFSET(マスタ非採用削除!J$4,統合マスタ!$A341,0))</f>
        <v>カプセル</v>
      </c>
      <c r="X341" s="27">
        <f ca="1">IF(OFFSET(マスタ非採用削除!K$4,統合マスタ!$A341,0)="","",OFFSET(マスタ非採用削除!K$4,統合マスタ!$A341,0))</f>
        <v>0</v>
      </c>
      <c r="Y341" s="53" t="str">
        <f ca="1">IF(OFFSET(マスタ非採用削除!L$4,統合マスタ!$A341,0)="","",OFFSET(マスタ非採用削除!L$4,統合マスタ!$A341,0))</f>
        <v/>
      </c>
      <c r="Z341" s="27">
        <f ca="1">IF(OFFSET(マスタ非採用削除!M$4,統合マスタ!$A341,0)="","",OFFSET(マスタ非採用削除!M$4,統合マスタ!$A341,0))</f>
        <v>15</v>
      </c>
      <c r="AA341" s="27" t="str">
        <f t="shared" si="15"/>
        <v/>
      </c>
      <c r="AB341" s="27" t="str">
        <f ca="1">IF(A341="非採用特別","非採用特別",IF(R341=2,"臨時",
IF(COUNTIF(分類!$H$8:$H$15, 統合マスタ!V341)&gt;0, 分類!$G$7,
IF(COUNTIF(分類!$K$8:$K$15, 統合マスタ!V341)&gt;0, 分類!$J$7,
IF(COUNTIF(分類!$N$8:$N$15, 統合マスタ!V341)&gt;0, 分類!$M$7,
IF(COUNTIF(分類!$Q$8:$Q$15, 統合マスタ!V341)&gt;0, 分類!$P$7,
"無し"))))))</f>
        <v>臨時</v>
      </c>
      <c r="AC341" s="27">
        <f t="shared" ca="1" si="16"/>
        <v>337</v>
      </c>
      <c r="AD341" s="27" cm="1">
        <f t="array" aca="1" ref="AD341" ca="1">IF(A341="非採用","非採用",OFFSET(
   INDIRECT("'" &amp; AB341 &amp; "'!A4"),
   MATCH(B341, INDIRECT("'" &amp; AB341 &amp; "'!C5:C1000"), 0),
   MATCH("合計", INDIRECT("'" &amp; AB341 &amp; "'!4:4"), 0) - 1
))</f>
        <v>0</v>
      </c>
    </row>
    <row r="342" spans="1:30">
      <c r="A342" s="40">
        <f>元データ!P339</f>
        <v>271</v>
      </c>
      <c r="B342" s="27">
        <f t="shared" si="17"/>
        <v>338</v>
      </c>
      <c r="C342" s="27" t="str">
        <f>DBCS(元データ!A339)</f>
        <v>タリージェ錠５ｍｇ</v>
      </c>
      <c r="D342" s="53" t="str">
        <f>元データ!B339</f>
        <v>メディセオ</v>
      </c>
      <c r="E342" s="27" t="str">
        <f>DBCS(元データ!C339)</f>
        <v>ＰＴＰ</v>
      </c>
      <c r="F342" s="27" t="str">
        <f>DBCS(元データ!D339)</f>
        <v>１００Ｔ</v>
      </c>
      <c r="G342" s="27" t="str">
        <f>元データ!E339</f>
        <v>第一三共</v>
      </c>
      <c r="H342" s="27">
        <f>元データ!F339</f>
        <v>92.5</v>
      </c>
      <c r="I342" s="27">
        <f>元データ!G339</f>
        <v>9250</v>
      </c>
      <c r="J342" s="27">
        <f>元データ!H339</f>
        <v>100</v>
      </c>
      <c r="K342" s="27" t="str">
        <f>元データ!I339</f>
        <v>錠</v>
      </c>
      <c r="L342" s="27">
        <f>元データ!J339</f>
        <v>8000</v>
      </c>
      <c r="M342" s="27">
        <f>元データ!K339</f>
        <v>80</v>
      </c>
      <c r="N342" s="53" t="str">
        <f ca="1">IF(OFFSET(マスタ非採用削除!A$4,統合マスタ!$A342,0)="","",OFFSET(マスタ非採用削除!A$4,統合マスタ!$A342,0))</f>
        <v>ﾀﾘｼ001</v>
      </c>
      <c r="O342" s="53" t="str">
        <f ca="1">IF(OFFSET(マスタ非採用削除!B$4,統合マスタ!$A342,0)="","",OFFSET(マスタ非採用削除!B$4,統合マスタ!$A342,0))</f>
        <v>ﾀﾘｼ001</v>
      </c>
      <c r="P342" s="27" t="str">
        <f ca="1">IF(OFFSET(マスタ非採用削除!C$4,統合マスタ!$A342,0)="","",OFFSET(マスタ非採用削除!C$4,統合マスタ!$A342,0))</f>
        <v>タリージェ錠５ｍｇ</v>
      </c>
      <c r="Q342" s="53" t="str">
        <f ca="1">IF(OFFSET(マスタ非採用削除!D$4,統合マスタ!$A342,0)="","",OFFSET(マスタ非採用削除!D$4,統合マスタ!$A342,0))</f>
        <v/>
      </c>
      <c r="R342" s="27">
        <f ca="1">IF(OR(A342="非採用",A342="処置薬",A342="非採用特別"),0,IF(OFFSET(マスタ非採用削除!E$4,統合マスタ!$A342,0)="","",OFFSET(マスタ非採用削除!E$4,統合マスタ!$A342,0)))</f>
        <v>2</v>
      </c>
      <c r="S342" s="53" t="str">
        <f ca="1">IF(OFFSET(マスタ非採用削除!F$4,統合マスタ!$A342,0)="","",OFFSET(マスタ非採用削除!F$4,統合マスタ!$A342,0))</f>
        <v/>
      </c>
      <c r="T342" s="27">
        <f ca="1">IF(OFFSET(マスタ非採用削除!G$4,統合マスタ!$A342,0)="","",OFFSET(マスタ非採用削除!G$4,統合マスタ!$A342,0))</f>
        <v>92.5</v>
      </c>
      <c r="U342" s="53" t="str">
        <f ca="1">IF(OFFSET(マスタ非採用削除!H$4,統合マスタ!$A342,0)="","",OFFSET(マスタ非採用削除!H$4,統合マスタ!$A342,0))</f>
        <v>ﾀﾘ-ｼﾞｴｼﾞﾖｳ5MG</v>
      </c>
      <c r="V342" s="27">
        <f ca="1">IF(OFFSET(マスタ非採用削除!I$4,統合マスタ!$A342,0)="","",OFFSET(マスタ非採用削除!I$4,統合マスタ!$A342,0))</f>
        <v>1</v>
      </c>
      <c r="W342" s="27" t="str">
        <f ca="1">IF(OFFSET(マスタ非採用削除!J$4,統合マスタ!$A342,0)="","",OFFSET(マスタ非採用削除!J$4,統合マスタ!$A342,0))</f>
        <v>錠剤</v>
      </c>
      <c r="X342" s="27">
        <f ca="1">IF(OFFSET(マスタ非採用削除!K$4,統合マスタ!$A342,0)="","",OFFSET(マスタ非採用削除!K$4,統合マスタ!$A342,0))</f>
        <v>0</v>
      </c>
      <c r="Y342" s="53" t="str">
        <f ca="1">IF(OFFSET(マスタ非採用削除!L$4,統合マスタ!$A342,0)="","",OFFSET(マスタ非採用削除!L$4,統合マスタ!$A342,0))</f>
        <v/>
      </c>
      <c r="Z342" s="27">
        <f ca="1">IF(OFFSET(マスタ非採用削除!M$4,統合マスタ!$A342,0)="","",OFFSET(マスタ非採用削除!M$4,統合マスタ!$A342,0))</f>
        <v>3</v>
      </c>
      <c r="AA342" s="27" t="str">
        <f t="shared" si="15"/>
        <v/>
      </c>
      <c r="AB342" s="27" t="str">
        <f ca="1">IF(A342="非採用特別","非採用特別",IF(R342=2,"臨時",
IF(COUNTIF(分類!$H$8:$H$15, 統合マスタ!V342)&gt;0, 分類!$G$7,
IF(COUNTIF(分類!$K$8:$K$15, 統合マスタ!V342)&gt;0, 分類!$J$7,
IF(COUNTIF(分類!$N$8:$N$15, 統合マスタ!V342)&gt;0, 分類!$M$7,
IF(COUNTIF(分類!$Q$8:$Q$15, 統合マスタ!V342)&gt;0, 分類!$P$7,
"無し"))))))</f>
        <v>臨時</v>
      </c>
      <c r="AC342" s="27">
        <f t="shared" ca="1" si="16"/>
        <v>338</v>
      </c>
      <c r="AD342" s="27" cm="1">
        <f t="array" aca="1" ref="AD342" ca="1">IF(A342="非採用","非採用",OFFSET(
   INDIRECT("'" &amp; AB342 &amp; "'!A4"),
   MATCH(B342, INDIRECT("'" &amp; AB342 &amp; "'!C5:C1000"), 0),
   MATCH("合計", INDIRECT("'" &amp; AB342 &amp; "'!4:4"), 0) - 1
))</f>
        <v>0</v>
      </c>
    </row>
    <row r="343" spans="1:30">
      <c r="A343" s="40">
        <f>元データ!P340</f>
        <v>272</v>
      </c>
      <c r="B343" s="27">
        <f t="shared" si="17"/>
        <v>339</v>
      </c>
      <c r="C343" s="27" t="str">
        <f>DBCS(元データ!A340)</f>
        <v>タリビッド眼軟膏０．３％</v>
      </c>
      <c r="D343" s="53" t="str">
        <f>元データ!B340</f>
        <v>アルフレッサ</v>
      </c>
      <c r="E343" s="27" t="str">
        <f>DBCS(元データ!C340)</f>
        <v/>
      </c>
      <c r="F343" s="27" t="str">
        <f>DBCS(元データ!D340)</f>
        <v>３．５ｇｘ１０</v>
      </c>
      <c r="G343" s="27" t="str">
        <f>元データ!E340</f>
        <v>参天製薬</v>
      </c>
      <c r="H343" s="27">
        <f>元データ!F340</f>
        <v>113.5</v>
      </c>
      <c r="I343" s="27">
        <f>元データ!G340</f>
        <v>3972.5</v>
      </c>
      <c r="J343" s="27">
        <f>元データ!H340</f>
        <v>35</v>
      </c>
      <c r="K343" s="27" t="str">
        <f>元データ!I340</f>
        <v>ｇ</v>
      </c>
      <c r="L343" s="27">
        <f>元データ!J340</f>
        <v>3541</v>
      </c>
      <c r="M343" s="27">
        <f>元データ!K340</f>
        <v>101.17142857142858</v>
      </c>
      <c r="N343" s="53" t="str">
        <f ca="1">IF(OFFSET(マスタ非採用削除!A$4,統合マスタ!$A343,0)="","",OFFSET(マスタ非採用削除!A$4,統合マスタ!$A343,0))</f>
        <v>ﾀﾘﾋ001</v>
      </c>
      <c r="O343" s="53" t="str">
        <f ca="1">IF(OFFSET(マスタ非採用削除!B$4,統合マスタ!$A343,0)="","",OFFSET(マスタ非採用削除!B$4,統合マスタ!$A343,0))</f>
        <v>ﾀﾘﾋ001</v>
      </c>
      <c r="P343" s="27" t="str">
        <f ca="1">IF(OFFSET(マスタ非採用削除!C$4,統合マスタ!$A343,0)="","",OFFSET(マスタ非採用削除!C$4,統合マスタ!$A343,0))</f>
        <v>タリビッド眼軟膏０．３％</v>
      </c>
      <c r="Q343" s="53" t="str">
        <f ca="1">IF(OFFSET(マスタ非採用削除!D$4,統合マスタ!$A343,0)="","",OFFSET(マスタ非採用削除!D$4,統合マスタ!$A343,0))</f>
        <v>ﾀﾘﾋﾞ2</v>
      </c>
      <c r="R343" s="27">
        <f ca="1">IF(OR(A343="非採用",A343="処置薬",A343="非採用特別"),0,IF(OFFSET(マスタ非採用削除!E$4,統合マスタ!$A343,0)="","",OFFSET(マスタ非採用削除!E$4,統合マスタ!$A343,0)))</f>
        <v>1</v>
      </c>
      <c r="S343" s="53" t="str">
        <f ca="1">IF(OFFSET(マスタ非採用削除!F$4,統合マスタ!$A343,0)="","",OFFSET(マスタ非採用削除!F$4,統合マスタ!$A343,0))</f>
        <v/>
      </c>
      <c r="T343" s="27">
        <f ca="1">IF(OFFSET(マスタ非採用削除!G$4,統合マスタ!$A343,0)="","",OFFSET(マスタ非採用削除!G$4,統合マスタ!$A343,0))</f>
        <v>113.5</v>
      </c>
      <c r="U343" s="53" t="str">
        <f ca="1">IF(OFFSET(マスタ非採用削除!H$4,統合マスタ!$A343,0)="","",OFFSET(マスタ非採用削除!H$4,統合マスタ!$A343,0))</f>
        <v>ﾀﾘﾋﾞｯﾄﾞｶﾞﾝﾅﾝｺｳ0.3%</v>
      </c>
      <c r="V343" s="27">
        <f ca="1">IF(OFFSET(マスタ非採用削除!I$4,統合マスタ!$A343,0)="","",OFFSET(マスタ非採用削除!I$4,統合マスタ!$A343,0))</f>
        <v>14</v>
      </c>
      <c r="W343" s="27" t="str">
        <f ca="1">IF(OFFSET(マスタ非採用削除!J$4,統合マスタ!$A343,0)="","",OFFSET(マスタ非採用削除!J$4,統合マスタ!$A343,0))</f>
        <v>軟膏</v>
      </c>
      <c r="X343" s="27">
        <f ca="1">IF(OFFSET(マスタ非採用削除!K$4,統合マスタ!$A343,0)="","",OFFSET(マスタ非採用削除!K$4,統合マスタ!$A343,0))</f>
        <v>0</v>
      </c>
      <c r="Y343" s="53" t="str">
        <f ca="1">IF(OFFSET(マスタ非採用削除!L$4,統合マスタ!$A343,0)="","",OFFSET(マスタ非採用削除!L$4,統合マスタ!$A343,0))</f>
        <v/>
      </c>
      <c r="Z343" s="27">
        <f ca="1">IF(OFFSET(マスタ非採用削除!M$4,統合マスタ!$A343,0)="","",OFFSET(マスタ非採用削除!M$4,統合マスタ!$A343,0))</f>
        <v>3</v>
      </c>
      <c r="AA343" s="27" t="str">
        <f t="shared" si="15"/>
        <v/>
      </c>
      <c r="AB343" s="27" t="str">
        <f ca="1">IF(A343="非採用特別","非採用特別",IF(R343=2,"臨時",
IF(COUNTIF(分類!$H$8:$H$15, 統合マスタ!V343)&gt;0, 分類!$G$7,
IF(COUNTIF(分類!$K$8:$K$15, 統合マスタ!V343)&gt;0, 分類!$J$7,
IF(COUNTIF(分類!$N$8:$N$15, 統合マスタ!V343)&gt;0, 分類!$M$7,
IF(COUNTIF(分類!$Q$8:$Q$15, 統合マスタ!V343)&gt;0, 分類!$P$7,
"無し"))))))</f>
        <v>外用</v>
      </c>
      <c r="AC343" s="27">
        <f t="shared" ca="1" si="16"/>
        <v>339</v>
      </c>
      <c r="AD343" s="27" cm="1">
        <f t="array" aca="1" ref="AD343" ca="1">IF(A343="非採用","非採用",OFFSET(
   INDIRECT("'" &amp; AB343 &amp; "'!A4"),
   MATCH(B343, INDIRECT("'" &amp; AB343 &amp; "'!C5:C1000"), 0),
   MATCH("合計", INDIRECT("'" &amp; AB343 &amp; "'!4:4"), 0) - 1
))</f>
        <v>0</v>
      </c>
    </row>
    <row r="344" spans="1:30">
      <c r="A344" s="40">
        <f>元データ!P341</f>
        <v>273</v>
      </c>
      <c r="B344" s="27">
        <f t="shared" si="17"/>
        <v>340</v>
      </c>
      <c r="C344" s="27" t="str">
        <f>DBCS(元データ!A341)</f>
        <v>タリビッド耳科用液０．３％</v>
      </c>
      <c r="D344" s="53" t="str">
        <f>元データ!B341</f>
        <v>アルフレッサ</v>
      </c>
      <c r="E344" s="27" t="str">
        <f>DBCS(元データ!C341)</f>
        <v/>
      </c>
      <c r="F344" s="27" t="str">
        <f>DBCS(元データ!D341)</f>
        <v>５ｍＬＸ５</v>
      </c>
      <c r="G344" s="27" t="str">
        <f>元データ!E341</f>
        <v>第一三共</v>
      </c>
      <c r="H344" s="27">
        <f>元データ!F341</f>
        <v>111.2</v>
      </c>
      <c r="I344" s="27">
        <f>元データ!G341</f>
        <v>2780</v>
      </c>
      <c r="J344" s="27">
        <f>元データ!H341</f>
        <v>25</v>
      </c>
      <c r="K344" s="27" t="str">
        <f>元データ!I341</f>
        <v>ｍｌ</v>
      </c>
      <c r="L344" s="27">
        <f>元データ!J341</f>
        <v>2477</v>
      </c>
      <c r="M344" s="27">
        <f>元データ!K341</f>
        <v>99.08</v>
      </c>
      <c r="N344" s="53" t="str">
        <f ca="1">IF(OFFSET(マスタ非採用削除!A$4,統合マスタ!$A344,0)="","",OFFSET(マスタ非採用削除!A$4,統合マスタ!$A344,0))</f>
        <v>ﾀﾘﾋ002</v>
      </c>
      <c r="O344" s="53" t="str">
        <f ca="1">IF(OFFSET(マスタ非採用削除!B$4,統合マスタ!$A344,0)="","",OFFSET(マスタ非採用削除!B$4,統合マスタ!$A344,0))</f>
        <v>ﾀﾘﾋ002</v>
      </c>
      <c r="P344" s="27" t="str">
        <f ca="1">IF(OFFSET(マスタ非採用削除!C$4,統合マスタ!$A344,0)="","",OFFSET(マスタ非採用削除!C$4,統合マスタ!$A344,0))</f>
        <v>タリビッド耳科用液０．３％</v>
      </c>
      <c r="Q344" s="53" t="str">
        <f ca="1">IF(OFFSET(マスタ非採用削除!D$4,統合マスタ!$A344,0)="","",OFFSET(マスタ非採用削除!D$4,統合マスタ!$A344,0))</f>
        <v>ﾀﾘﾋﾞ</v>
      </c>
      <c r="R344" s="27">
        <f ca="1">IF(OR(A344="非採用",A344="処置薬",A344="非採用特別"),0,IF(OFFSET(マスタ非採用削除!E$4,統合マスタ!$A344,0)="","",OFFSET(マスタ非採用削除!E$4,統合マスタ!$A344,0)))</f>
        <v>1</v>
      </c>
      <c r="S344" s="53" t="str">
        <f ca="1">IF(OFFSET(マスタ非採用削除!F$4,統合マスタ!$A344,0)="","",OFFSET(マスタ非採用削除!F$4,統合マスタ!$A344,0))</f>
        <v/>
      </c>
      <c r="T344" s="27">
        <f ca="1">IF(OFFSET(マスタ非採用削除!G$4,統合マスタ!$A344,0)="","",OFFSET(マスタ非採用削除!G$4,統合マスタ!$A344,0))</f>
        <v>111.2</v>
      </c>
      <c r="U344" s="53" t="str">
        <f ca="1">IF(OFFSET(マスタ非採用削除!H$4,統合マスタ!$A344,0)="","",OFFSET(マスタ非採用削除!H$4,統合マスタ!$A344,0))</f>
        <v>ﾀﾘﾋﾞｯﾄﾞｼﾞｶﾖｳｴｷ0.3%</v>
      </c>
      <c r="V344" s="27">
        <f ca="1">IF(OFFSET(マスタ非採用削除!I$4,統合マスタ!$A344,0)="","",OFFSET(マスタ非採用削除!I$4,統合マスタ!$A344,0))</f>
        <v>22</v>
      </c>
      <c r="W344" s="27" t="str">
        <f ca="1">IF(OFFSET(マスタ非採用削除!J$4,統合マスタ!$A344,0)="","",OFFSET(マスタ非採用削除!J$4,統合マスタ!$A344,0))</f>
        <v>点耳薬</v>
      </c>
      <c r="X344" s="27">
        <f ca="1">IF(OFFSET(マスタ非採用削除!K$4,統合マスタ!$A344,0)="","",OFFSET(マスタ非採用削除!K$4,統合マスタ!$A344,0))</f>
        <v>0</v>
      </c>
      <c r="Y344" s="53" t="str">
        <f ca="1">IF(OFFSET(マスタ非採用削除!L$4,統合マスタ!$A344,0)="","",OFFSET(マスタ非採用削除!L$4,統合マスタ!$A344,0))</f>
        <v/>
      </c>
      <c r="Z344" s="27">
        <f ca="1">IF(OFFSET(マスタ非採用削除!M$4,統合マスタ!$A344,0)="","",OFFSET(マスタ非採用削除!M$4,統合マスタ!$A344,0))</f>
        <v>3</v>
      </c>
      <c r="AA344" s="27" t="str">
        <f t="shared" si="15"/>
        <v/>
      </c>
      <c r="AB344" s="27" t="str">
        <f ca="1">IF(A344="非採用特別","非採用特別",IF(R344=2,"臨時",
IF(COUNTIF(分類!$H$8:$H$15, 統合マスタ!V344)&gt;0, 分類!$G$7,
IF(COUNTIF(分類!$K$8:$K$15, 統合マスタ!V344)&gt;0, 分類!$J$7,
IF(COUNTIF(分類!$N$8:$N$15, 統合マスタ!V344)&gt;0, 分類!$M$7,
IF(COUNTIF(分類!$Q$8:$Q$15, 統合マスタ!V344)&gt;0, 分類!$P$7,
"無し"))))))</f>
        <v>無し</v>
      </c>
      <c r="AC344" s="27">
        <f t="shared" ca="1" si="16"/>
        <v>340</v>
      </c>
      <c r="AD344" s="27" t="e" cm="1">
        <f t="array" aca="1" ref="AD344" ca="1">IF(A344="非採用","非採用",OFFSET(
   INDIRECT("'" &amp; AB344 &amp; "'!A4"),
   MATCH(B344, INDIRECT("'" &amp; AB344 &amp; "'!C5:C1000"), 0),
   MATCH("合計", INDIRECT("'" &amp; AB344 &amp; "'!4:4"), 0) - 1
))</f>
        <v>#REF!</v>
      </c>
    </row>
    <row r="345" spans="1:30">
      <c r="A345" s="40">
        <f>元データ!P342</f>
        <v>274</v>
      </c>
      <c r="B345" s="27">
        <f t="shared" si="17"/>
        <v>341</v>
      </c>
      <c r="C345" s="27" t="str">
        <f>DBCS(元データ!A342)</f>
        <v>ダルベポエチン　アルファＢＳ注１２０μｇシリンジ「三和」</v>
      </c>
      <c r="D345" s="53" t="str">
        <f>元データ!B342</f>
        <v>スズケン</v>
      </c>
      <c r="E345" s="27" t="str">
        <f>DBCS(元データ!C342)</f>
        <v/>
      </c>
      <c r="F345" s="27" t="str">
        <f>DBCS(元データ!D342)</f>
        <v>１シリンジ</v>
      </c>
      <c r="G345" s="27" t="str">
        <f>元データ!E342</f>
        <v>三和化学</v>
      </c>
      <c r="H345" s="27">
        <f>元データ!F342</f>
        <v>6155</v>
      </c>
      <c r="I345" s="27">
        <f>元データ!G342</f>
        <v>6155</v>
      </c>
      <c r="J345" s="27">
        <f>元データ!H342</f>
        <v>1</v>
      </c>
      <c r="K345" s="27" t="str">
        <f>元データ!I342</f>
        <v>シリンジ</v>
      </c>
      <c r="L345" s="27">
        <f>元データ!J342</f>
        <v>5430</v>
      </c>
      <c r="M345" s="27">
        <f>元データ!K342</f>
        <v>5430</v>
      </c>
      <c r="N345" s="53" t="str">
        <f ca="1">IF(OFFSET(マスタ非採用削除!A$4,統合マスタ!$A345,0)="","",OFFSET(マスタ非採用削除!A$4,統合マスタ!$A345,0))</f>
        <v>ﾀﾘﾍ003</v>
      </c>
      <c r="O345" s="53" t="str">
        <f ca="1">IF(OFFSET(マスタ非採用削除!B$4,統合マスタ!$A345,0)="","",OFFSET(マスタ非採用削除!B$4,統合マスタ!$A345,0))</f>
        <v>ﾀﾘﾍ003</v>
      </c>
      <c r="P345" s="27" t="str">
        <f ca="1">IF(OFFSET(マスタ非採用削除!C$4,統合マスタ!$A345,0)="","",OFFSET(マスタ非採用削除!C$4,統合マスタ!$A345,0))</f>
        <v>ダルベポエチン アルファＢＳ注１２０μｇシリンジ「三和」</v>
      </c>
      <c r="Q345" s="53" t="str">
        <f ca="1">IF(OFFSET(マスタ非採用削除!D$4,統合マスタ!$A345,0)="","",OFFSET(マスタ非採用削除!D$4,統合マスタ!$A345,0))</f>
        <v/>
      </c>
      <c r="R345" s="27">
        <f ca="1">IF(OR(A345="非採用",A345="処置薬",A345="非採用特別"),0,IF(OFFSET(マスタ非採用削除!E$4,統合マスタ!$A345,0)="","",OFFSET(マスタ非採用削除!E$4,統合マスタ!$A345,0)))</f>
        <v>2</v>
      </c>
      <c r="S345" s="53" t="str">
        <f ca="1">IF(OFFSET(マスタ非採用削除!F$4,統合マスタ!$A345,0)="","",OFFSET(マスタ非採用削除!F$4,統合マスタ!$A345,0))</f>
        <v/>
      </c>
      <c r="T345" s="27">
        <f ca="1">IF(OFFSET(マスタ非採用削除!G$4,統合マスタ!$A345,0)="","",OFFSET(マスタ非採用削除!G$4,統合マスタ!$A345,0))</f>
        <v>6155</v>
      </c>
      <c r="U345" s="53" t="str">
        <f ca="1">IF(OFFSET(マスタ非採用削除!H$4,統合マスタ!$A345,0)="","",OFFSET(マスタ非採用削除!H$4,統合マスタ!$A345,0))</f>
        <v>ﾀﾞﾙﾍﾞﾎﾟｴﾁﾝｱﾙﾌｱBSﾁﾕｳ120ﾏｲｸﾛGｼﾘﾝｼﾞｻﾝﾜ</v>
      </c>
      <c r="V345" s="27">
        <f ca="1">IF(OFFSET(マスタ非採用削除!I$4,統合マスタ!$A345,0)="","",OFFSET(マスタ非採用削除!I$4,統合マスタ!$A345,0))</f>
        <v>25</v>
      </c>
      <c r="W345" s="27" t="str">
        <f ca="1">IF(OFFSET(マスタ非採用削除!J$4,統合マスタ!$A345,0)="","",OFFSET(マスタ非採用削除!J$4,統合マスタ!$A345,0))</f>
        <v>注射剤</v>
      </c>
      <c r="X345" s="27">
        <f ca="1">IF(OFFSET(マスタ非採用削除!K$4,統合マスタ!$A345,0)="","",OFFSET(マスタ非採用削除!K$4,統合マスタ!$A345,0))</f>
        <v>2</v>
      </c>
      <c r="Y345" s="53" t="str">
        <f ca="1">IF(OFFSET(マスタ非採用削除!L$4,統合マスタ!$A345,0)="","",OFFSET(マスタ非採用削除!L$4,統合マスタ!$A345,0))</f>
        <v/>
      </c>
      <c r="Z345" s="27">
        <f ca="1">IF(OFFSET(マスタ非採用削除!M$4,統合マスタ!$A345,0)="","",OFFSET(マスタ非採用削除!M$4,統合マスタ!$A345,0))</f>
        <v>11</v>
      </c>
      <c r="AA345" s="27" t="str">
        <f t="shared" si="15"/>
        <v/>
      </c>
      <c r="AB345" s="27" t="str">
        <f ca="1">IF(A345="非採用特別","非採用特別",IF(R345=2,"臨時",
IF(COUNTIF(分類!$H$8:$H$15, 統合マスタ!V345)&gt;0, 分類!$G$7,
IF(COUNTIF(分類!$K$8:$K$15, 統合マスタ!V345)&gt;0, 分類!$J$7,
IF(COUNTIF(分類!$N$8:$N$15, 統合マスタ!V345)&gt;0, 分類!$M$7,
IF(COUNTIF(分類!$Q$8:$Q$15, 統合マスタ!V345)&gt;0, 分類!$P$7,
"無し"))))))</f>
        <v>臨時</v>
      </c>
      <c r="AC345" s="27">
        <f t="shared" ca="1" si="16"/>
        <v>200341</v>
      </c>
      <c r="AD345" s="27" cm="1">
        <f t="array" aca="1" ref="AD345" ca="1">IF(A345="非採用","非採用",OFFSET(
   INDIRECT("'" &amp; AB345 &amp; "'!A4"),
   MATCH(B345, INDIRECT("'" &amp; AB345 &amp; "'!C5:C1000"), 0),
   MATCH("合計", INDIRECT("'" &amp; AB345 &amp; "'!4:4"), 0) - 1
))</f>
        <v>0</v>
      </c>
    </row>
    <row r="346" spans="1:30">
      <c r="A346" s="40">
        <f>元データ!P343</f>
        <v>275</v>
      </c>
      <c r="B346" s="27">
        <f t="shared" si="17"/>
        <v>342</v>
      </c>
      <c r="C346" s="27" t="str">
        <f>DBCS(元データ!A343)</f>
        <v>ダルベポエチン　アルファＢＳ注３０μｇシリンジ「三和」</v>
      </c>
      <c r="D346" s="53" t="str">
        <f>元データ!B343</f>
        <v>スズケン</v>
      </c>
      <c r="E346" s="27" t="str">
        <f>DBCS(元データ!C343)</f>
        <v/>
      </c>
      <c r="F346" s="27" t="str">
        <f>DBCS(元データ!D343)</f>
        <v>１シリンジ</v>
      </c>
      <c r="G346" s="27" t="str">
        <f>元データ!E343</f>
        <v>三和化学</v>
      </c>
      <c r="H346" s="27">
        <f>元データ!F343</f>
        <v>1976</v>
      </c>
      <c r="I346" s="27">
        <f>元データ!G343</f>
        <v>1976</v>
      </c>
      <c r="J346" s="27">
        <f>元データ!H343</f>
        <v>1</v>
      </c>
      <c r="K346" s="27" t="str">
        <f>元データ!I343</f>
        <v>シリンジ</v>
      </c>
      <c r="L346" s="27">
        <f>元データ!J343</f>
        <v>1621</v>
      </c>
      <c r="M346" s="27">
        <f>元データ!K343</f>
        <v>1621</v>
      </c>
      <c r="N346" s="53" t="str">
        <f ca="1">IF(OFFSET(マスタ非採用削除!A$4,統合マスタ!$A346,0)="","",OFFSET(マスタ非採用削除!A$4,統合マスタ!$A346,0))</f>
        <v>ﾀﾙﾍ001</v>
      </c>
      <c r="O346" s="53" t="str">
        <f ca="1">IF(OFFSET(マスタ非採用削除!B$4,統合マスタ!$A346,0)="","",OFFSET(マスタ非採用削除!B$4,統合マスタ!$A346,0))</f>
        <v>ﾀﾙﾍ001</v>
      </c>
      <c r="P346" s="27" t="str">
        <f ca="1">IF(OFFSET(マスタ非採用削除!C$4,統合マスタ!$A346,0)="","",OFFSET(マスタ非採用削除!C$4,統合マスタ!$A346,0))</f>
        <v>ダルベポエチン アルファＢＳ注３０μｇシリンジ「三和」</v>
      </c>
      <c r="Q346" s="53" t="str">
        <f ca="1">IF(OFFSET(マスタ非採用削除!D$4,統合マスタ!$A346,0)="","",OFFSET(マスタ非採用削除!D$4,統合マスタ!$A346,0))</f>
        <v>ﾀﾞﾙﾍﾞ</v>
      </c>
      <c r="R346" s="27">
        <f ca="1">IF(OR(A346="非採用",A346="処置薬",A346="非採用特別"),0,IF(OFFSET(マスタ非採用削除!E$4,統合マスタ!$A346,0)="","",OFFSET(マスタ非採用削除!E$4,統合マスタ!$A346,0)))</f>
        <v>2</v>
      </c>
      <c r="S346" s="53" t="str">
        <f ca="1">IF(OFFSET(マスタ非採用削除!F$4,統合マスタ!$A346,0)="","",OFFSET(マスタ非採用削除!F$4,統合マスタ!$A346,0))</f>
        <v/>
      </c>
      <c r="T346" s="27">
        <f ca="1">IF(OFFSET(マスタ非採用削除!G$4,統合マスタ!$A346,0)="","",OFFSET(マスタ非採用削除!G$4,統合マスタ!$A346,0))</f>
        <v>1976</v>
      </c>
      <c r="U346" s="53" t="str">
        <f ca="1">IF(OFFSET(マスタ非採用削除!H$4,統合マスタ!$A346,0)="","",OFFSET(マスタ非採用削除!H$4,統合マスタ!$A346,0))</f>
        <v>ﾀﾞﾙﾍﾞﾎﾟｴﾁﾝ ｱﾙﾌｧBSﾁｭｳ30μgｼﾘﾝｼﾞ｢ｻﾝﾜ｣</v>
      </c>
      <c r="V346" s="27">
        <f ca="1">IF(OFFSET(マスタ非採用削除!I$4,統合マスタ!$A346,0)="","",OFFSET(マスタ非採用削除!I$4,統合マスタ!$A346,0))</f>
        <v>25</v>
      </c>
      <c r="W346" s="27" t="str">
        <f ca="1">IF(OFFSET(マスタ非採用削除!J$4,統合マスタ!$A346,0)="","",OFFSET(マスタ非採用削除!J$4,統合マスタ!$A346,0))</f>
        <v>注射剤</v>
      </c>
      <c r="X346" s="27">
        <f ca="1">IF(OFFSET(マスタ非採用削除!K$4,統合マスタ!$A346,0)="","",OFFSET(マスタ非採用削除!K$4,統合マスタ!$A346,0))</f>
        <v>2</v>
      </c>
      <c r="Y346" s="53" t="str">
        <f ca="1">IF(OFFSET(マスタ非採用削除!L$4,統合マスタ!$A346,0)="","",OFFSET(マスタ非採用削除!L$4,統合マスタ!$A346,0))</f>
        <v/>
      </c>
      <c r="Z346" s="27">
        <f ca="1">IF(OFFSET(マスタ非採用削除!M$4,統合マスタ!$A346,0)="","",OFFSET(マスタ非採用削除!M$4,統合マスタ!$A346,0))</f>
        <v>15</v>
      </c>
      <c r="AA346" s="27" t="str">
        <f t="shared" si="15"/>
        <v/>
      </c>
      <c r="AB346" s="27" t="str">
        <f ca="1">IF(A346="非採用特別","非採用特別",IF(R346=2,"臨時",
IF(COUNTIF(分類!$H$8:$H$15, 統合マスタ!V346)&gt;0, 分類!$G$7,
IF(COUNTIF(分類!$K$8:$K$15, 統合マスタ!V346)&gt;0, 分類!$J$7,
IF(COUNTIF(分類!$N$8:$N$15, 統合マスタ!V346)&gt;0, 分類!$M$7,
IF(COUNTIF(分類!$Q$8:$Q$15, 統合マスタ!V346)&gt;0, 分類!$P$7,
"無し"))))))</f>
        <v>臨時</v>
      </c>
      <c r="AC346" s="27">
        <f t="shared" ca="1" si="16"/>
        <v>200342</v>
      </c>
      <c r="AD346" s="27" cm="1">
        <f t="array" aca="1" ref="AD346" ca="1">IF(A346="非採用","非採用",OFFSET(
   INDIRECT("'" &amp; AB346 &amp; "'!A4"),
   MATCH(B346, INDIRECT("'" &amp; AB346 &amp; "'!C5:C1000"), 0),
   MATCH("合計", INDIRECT("'" &amp; AB346 &amp; "'!4:4"), 0) - 1
))</f>
        <v>0</v>
      </c>
    </row>
    <row r="347" spans="1:30">
      <c r="A347" s="40">
        <f>元データ!P344</f>
        <v>276</v>
      </c>
      <c r="B347" s="27">
        <f t="shared" si="17"/>
        <v>343</v>
      </c>
      <c r="C347" s="27" t="str">
        <f>DBCS(元データ!A344)</f>
        <v>ダルベポエチンアルファＢＳ注６０μｇシリンジ「三和」</v>
      </c>
      <c r="D347" s="53" t="str">
        <f>元データ!B344</f>
        <v>スズケン</v>
      </c>
      <c r="E347" s="27" t="str">
        <f>DBCS(元データ!C344)</f>
        <v/>
      </c>
      <c r="F347" s="27" t="str">
        <f>DBCS(元データ!D344)</f>
        <v>１シリンジ</v>
      </c>
      <c r="G347" s="27" t="str">
        <f>元データ!E344</f>
        <v>三和化学</v>
      </c>
      <c r="H347" s="27">
        <f>元データ!F344</f>
        <v>3424</v>
      </c>
      <c r="I347" s="27">
        <f>元データ!G344</f>
        <v>3424</v>
      </c>
      <c r="J347" s="27">
        <f>元データ!H344</f>
        <v>1</v>
      </c>
      <c r="K347" s="27" t="str">
        <f>元データ!I344</f>
        <v>シリンジ</v>
      </c>
      <c r="L347" s="27">
        <f>元データ!J344</f>
        <v>2809</v>
      </c>
      <c r="M347" s="27">
        <f>元データ!K344</f>
        <v>2809</v>
      </c>
      <c r="N347" s="53" t="str">
        <f ca="1">IF(OFFSET(マスタ非採用削除!A$4,統合マスタ!$A347,0)="","",OFFSET(マスタ非採用削除!A$4,統合マスタ!$A347,0))</f>
        <v>ﾀﾙﾍ002</v>
      </c>
      <c r="O347" s="53" t="str">
        <f ca="1">IF(OFFSET(マスタ非採用削除!B$4,統合マスタ!$A347,0)="","",OFFSET(マスタ非採用削除!B$4,統合マスタ!$A347,0))</f>
        <v>ﾀﾙﾍ002</v>
      </c>
      <c r="P347" s="27" t="str">
        <f ca="1">IF(OFFSET(マスタ非採用削除!C$4,統合マスタ!$A347,0)="","",OFFSET(マスタ非採用削除!C$4,統合マスタ!$A347,0))</f>
        <v>ダルベポエチン アルファＢＳ注６０μｇシリンジ「三和」</v>
      </c>
      <c r="Q347" s="53" t="str">
        <f ca="1">IF(OFFSET(マスタ非採用削除!D$4,統合マスタ!$A347,0)="","",OFFSET(マスタ非採用削除!D$4,統合マスタ!$A347,0))</f>
        <v/>
      </c>
      <c r="R347" s="27">
        <f ca="1">IF(OR(A347="非採用",A347="処置薬",A347="非採用特別"),0,IF(OFFSET(マスタ非採用削除!E$4,統合マスタ!$A347,0)="","",OFFSET(マスタ非採用削除!E$4,統合マスタ!$A347,0)))</f>
        <v>2</v>
      </c>
      <c r="S347" s="53" t="str">
        <f ca="1">IF(OFFSET(マスタ非採用削除!F$4,統合マスタ!$A347,0)="","",OFFSET(マスタ非採用削除!F$4,統合マスタ!$A347,0))</f>
        <v/>
      </c>
      <c r="T347" s="27">
        <f ca="1">IF(OFFSET(マスタ非採用削除!G$4,統合マスタ!$A347,0)="","",OFFSET(マスタ非採用削除!G$4,統合マスタ!$A347,0))</f>
        <v>3424</v>
      </c>
      <c r="U347" s="53" t="str">
        <f ca="1">IF(OFFSET(マスタ非採用削除!H$4,統合マスタ!$A347,0)="","",OFFSET(マスタ非採用削除!H$4,統合マスタ!$A347,0))</f>
        <v>ﾀﾞﾙﾍﾞﾎﾟｴﾁﾝｱﾙﾌｱBSﾁﾕｳ60ﾏｲｸﾛGｼﾘﾝｼﾞｻﾝﾜ</v>
      </c>
      <c r="V347" s="27">
        <f ca="1">IF(OFFSET(マスタ非採用削除!I$4,統合マスタ!$A347,0)="","",OFFSET(マスタ非採用削除!I$4,統合マスタ!$A347,0))</f>
        <v>25</v>
      </c>
      <c r="W347" s="27" t="str">
        <f ca="1">IF(OFFSET(マスタ非採用削除!J$4,統合マスタ!$A347,0)="","",OFFSET(マスタ非採用削除!J$4,統合マスタ!$A347,0))</f>
        <v>注射剤</v>
      </c>
      <c r="X347" s="27">
        <f ca="1">IF(OFFSET(マスタ非採用削除!K$4,統合マスタ!$A347,0)="","",OFFSET(マスタ非採用削除!K$4,統合マスタ!$A347,0))</f>
        <v>2</v>
      </c>
      <c r="Y347" s="53" t="str">
        <f ca="1">IF(OFFSET(マスタ非採用削除!L$4,統合マスタ!$A347,0)="","",OFFSET(マスタ非採用削除!L$4,統合マスタ!$A347,0))</f>
        <v/>
      </c>
      <c r="Z347" s="27">
        <f ca="1">IF(OFFSET(マスタ非採用削除!M$4,統合マスタ!$A347,0)="","",OFFSET(マスタ非採用削除!M$4,統合マスタ!$A347,0))</f>
        <v>15</v>
      </c>
      <c r="AA347" s="27" t="str">
        <f t="shared" si="15"/>
        <v/>
      </c>
      <c r="AB347" s="27" t="str">
        <f ca="1">IF(A347="非採用特別","非採用特別",IF(R347=2,"臨時",
IF(COUNTIF(分類!$H$8:$H$15, 統合マスタ!V347)&gt;0, 分類!$G$7,
IF(COUNTIF(分類!$K$8:$K$15, 統合マスタ!V347)&gt;0, 分類!$J$7,
IF(COUNTIF(分類!$N$8:$N$15, 統合マスタ!V347)&gt;0, 分類!$M$7,
IF(COUNTIF(分類!$Q$8:$Q$15, 統合マスタ!V347)&gt;0, 分類!$P$7,
"無し"))))))</f>
        <v>臨時</v>
      </c>
      <c r="AC347" s="27">
        <f t="shared" ca="1" si="16"/>
        <v>200343</v>
      </c>
      <c r="AD347" s="27" cm="1">
        <f t="array" aca="1" ref="AD347" ca="1">IF(A347="非採用","非採用",OFFSET(
   INDIRECT("'" &amp; AB347 &amp; "'!A4"),
   MATCH(B347, INDIRECT("'" &amp; AB347 &amp; "'!C5:C1000"), 0),
   MATCH("合計", INDIRECT("'" &amp; AB347 &amp; "'!4:4"), 0) - 1
))</f>
        <v>0</v>
      </c>
    </row>
    <row r="348" spans="1:30">
      <c r="A348" s="40">
        <f>元データ!P345</f>
        <v>281</v>
      </c>
      <c r="B348" s="27">
        <f t="shared" si="17"/>
        <v>344</v>
      </c>
      <c r="C348" s="27" t="str">
        <f>DBCS(元データ!A345)</f>
        <v>ダントリウム　カプセル　２５ＭＧ</v>
      </c>
      <c r="D348" s="53" t="str">
        <f>元データ!B345</f>
        <v/>
      </c>
      <c r="E348" s="27" t="str">
        <f>DBCS(元データ!C345)</f>
        <v>ＰＴＰ</v>
      </c>
      <c r="F348" s="27" t="str">
        <f>DBCS(元データ!D345)</f>
        <v>１００Ｐ</v>
      </c>
      <c r="G348" s="27" t="str">
        <f>元データ!E345</f>
        <v>アステラス製薬</v>
      </c>
      <c r="H348" s="27">
        <f>元データ!F345</f>
        <v>17.600000000000001</v>
      </c>
      <c r="I348" s="27">
        <f>元データ!G345</f>
        <v>1760</v>
      </c>
      <c r="J348" s="27">
        <f>元データ!H345</f>
        <v>99.999999999999986</v>
      </c>
      <c r="K348" s="27" t="str">
        <f>元データ!I345</f>
        <v>cap</v>
      </c>
      <c r="L348" s="27">
        <f>元データ!J345</f>
        <v>1568</v>
      </c>
      <c r="M348" s="27">
        <f>元データ!K345</f>
        <v>15.680000000000001</v>
      </c>
      <c r="N348" s="53" t="str">
        <f ca="1">IF(OFFSET(マスタ非採用削除!A$4,統合マスタ!$A348,0)="","",OFFSET(マスタ非採用削除!A$4,統合マスタ!$A348,0))</f>
        <v>ﾀﾝﾄ001</v>
      </c>
      <c r="O348" s="53" t="str">
        <f ca="1">IF(OFFSET(マスタ非採用削除!B$4,統合マスタ!$A348,0)="","",OFFSET(マスタ非採用削除!B$4,統合マスタ!$A348,0))</f>
        <v>ﾀﾝﾄ001</v>
      </c>
      <c r="P348" s="27" t="str">
        <f ca="1">IF(OFFSET(マスタ非採用削除!C$4,統合マスタ!$A348,0)="","",OFFSET(マスタ非採用削除!C$4,統合マスタ!$A348,0))</f>
        <v>ダントリウムカプセル２５ｍｇ</v>
      </c>
      <c r="Q348" s="53" t="str">
        <f ca="1">IF(OFFSET(マスタ非採用削除!D$4,統合マスタ!$A348,0)="","",OFFSET(マスタ非採用削除!D$4,統合マスタ!$A348,0))</f>
        <v>ﾀﾞﾝﾄ1*</v>
      </c>
      <c r="R348" s="27">
        <f ca="1">IF(OR(A348="非採用",A348="処置薬",A348="非採用特別"),0,IF(OFFSET(マスタ非採用削除!E$4,統合マスタ!$A348,0)="","",OFFSET(マスタ非採用削除!E$4,統合マスタ!$A348,0)))</f>
        <v>1</v>
      </c>
      <c r="S348" s="53" t="str">
        <f ca="1">IF(OFFSET(マスタ非採用削除!F$4,統合マスタ!$A348,0)="","",OFFSET(マスタ非採用削除!F$4,統合マスタ!$A348,0))</f>
        <v/>
      </c>
      <c r="T348" s="27">
        <f ca="1">IF(OFFSET(マスタ非採用削除!G$4,統合マスタ!$A348,0)="","",OFFSET(マスタ非採用削除!G$4,統合マスタ!$A348,0))</f>
        <v>17.600000000000001</v>
      </c>
      <c r="U348" s="53" t="str">
        <f ca="1">IF(OFFSET(マスタ非採用削除!H$4,統合マスタ!$A348,0)="","",OFFSET(マスタ非採用削除!H$4,統合マスタ!$A348,0))</f>
        <v>ﾀﾞﾝﾄﾘｳﾑｶﾌﾟｾﾙ25mg</v>
      </c>
      <c r="V348" s="27">
        <f ca="1">IF(OFFSET(マスタ非採用削除!I$4,統合マスタ!$A348,0)="","",OFFSET(マスタ非採用削除!I$4,統合マスタ!$A348,0))</f>
        <v>2</v>
      </c>
      <c r="W348" s="27" t="str">
        <f ca="1">IF(OFFSET(マスタ非採用削除!J$4,統合マスタ!$A348,0)="","",OFFSET(マスタ非採用削除!J$4,統合マスタ!$A348,0))</f>
        <v>カプセル</v>
      </c>
      <c r="X348" s="27">
        <f ca="1">IF(OFFSET(マスタ非採用削除!K$4,統合マスタ!$A348,0)="","",OFFSET(マスタ非採用削除!K$4,統合マスタ!$A348,0))</f>
        <v>0</v>
      </c>
      <c r="Y348" s="53" t="str">
        <f ca="1">IF(OFFSET(マスタ非採用削除!L$4,統合マスタ!$A348,0)="","",OFFSET(マスタ非採用削除!L$4,統合マスタ!$A348,0))</f>
        <v/>
      </c>
      <c r="Z348" s="27">
        <f ca="1">IF(OFFSET(マスタ非採用削除!M$4,統合マスタ!$A348,0)="","",OFFSET(マスタ非採用削除!M$4,統合マスタ!$A348,0))</f>
        <v>1</v>
      </c>
      <c r="AA348" s="27" t="str">
        <f t="shared" si="15"/>
        <v/>
      </c>
      <c r="AB348" s="27" t="str">
        <f ca="1">IF(A348="非採用特別","非採用特別",IF(R348=2,"臨時",
IF(COUNTIF(分類!$H$8:$H$15, 統合マスタ!V348)&gt;0, 分類!$G$7,
IF(COUNTIF(分類!$K$8:$K$15, 統合マスタ!V348)&gt;0, 分類!$J$7,
IF(COUNTIF(分類!$N$8:$N$15, 統合マスタ!V348)&gt;0, 分類!$M$7,
IF(COUNTIF(分類!$Q$8:$Q$15, 統合マスタ!V348)&gt;0, 分類!$P$7,
"無し"))))))</f>
        <v>無し</v>
      </c>
      <c r="AC348" s="27">
        <f t="shared" ca="1" si="16"/>
        <v>344</v>
      </c>
      <c r="AD348" s="27" t="e" cm="1">
        <f t="array" aca="1" ref="AD348" ca="1">IF(A348="非採用","非採用",OFFSET(
   INDIRECT("'" &amp; AB348 &amp; "'!A4"),
   MATCH(B348, INDIRECT("'" &amp; AB348 &amp; "'!C5:C1000"), 0),
   MATCH("合計", INDIRECT("'" &amp; AB348 &amp; "'!4:4"), 0) - 1
))</f>
        <v>#REF!</v>
      </c>
    </row>
    <row r="349" spans="1:30">
      <c r="A349" s="40">
        <f>元データ!P346</f>
        <v>282</v>
      </c>
      <c r="B349" s="27">
        <f t="shared" si="17"/>
        <v>345</v>
      </c>
      <c r="C349" s="27" t="str">
        <f>DBCS(元データ!A346)</f>
        <v>ダントリウム静注用２０ＭＧ</v>
      </c>
      <c r="D349" s="53" t="str">
        <f>元データ!B346</f>
        <v/>
      </c>
      <c r="E349" s="27" t="str">
        <f>DBCS(元データ!C346)</f>
        <v/>
      </c>
      <c r="F349" s="27" t="str">
        <f>DBCS(元データ!D346)</f>
        <v>５Ｖ</v>
      </c>
      <c r="G349" s="27" t="str">
        <f>元データ!E346</f>
        <v>アステラス製薬</v>
      </c>
      <c r="H349" s="27">
        <f>元データ!F346</f>
        <v>9039</v>
      </c>
      <c r="I349" s="27">
        <f>元データ!G346</f>
        <v>45195</v>
      </c>
      <c r="J349" s="27">
        <f>元データ!H346</f>
        <v>5</v>
      </c>
      <c r="K349" s="27" t="str">
        <f>元データ!I346</f>
        <v>V</v>
      </c>
      <c r="L349" s="27">
        <f>元データ!J346</f>
        <v>39772</v>
      </c>
      <c r="M349" s="27">
        <f>元データ!K346</f>
        <v>7954.4</v>
      </c>
      <c r="N349" s="53" t="str">
        <f ca="1">IF(OFFSET(マスタ非採用削除!A$4,統合マスタ!$A349,0)="","",OFFSET(マスタ非採用削除!A$4,統合マスタ!$A349,0))</f>
        <v>ﾀﾝﾄ002</v>
      </c>
      <c r="O349" s="53" t="str">
        <f ca="1">IF(OFFSET(マスタ非採用削除!B$4,統合マスタ!$A349,0)="","",OFFSET(マスタ非採用削除!B$4,統合マスタ!$A349,0))</f>
        <v>ﾀﾝﾄ002</v>
      </c>
      <c r="P349" s="27" t="str">
        <f ca="1">IF(OFFSET(マスタ非採用削除!C$4,統合マスタ!$A349,0)="","",OFFSET(マスタ非採用削除!C$4,統合マスタ!$A349,0))</f>
        <v>ダントリウム静注用２０ｍｇ</v>
      </c>
      <c r="Q349" s="53" t="str">
        <f ca="1">IF(OFFSET(マスタ非採用削除!D$4,統合マスタ!$A349,0)="","",OFFSET(マスタ非採用削除!D$4,統合マスタ!$A349,0))</f>
        <v>ﾀﾞﾝﾄ1</v>
      </c>
      <c r="R349" s="27">
        <f ca="1">IF(OR(A349="非採用",A349="処置薬",A349="非採用特別"),0,IF(OFFSET(マスタ非採用削除!E$4,統合マスタ!$A349,0)="","",OFFSET(マスタ非採用削除!E$4,統合マスタ!$A349,0)))</f>
        <v>1</v>
      </c>
      <c r="S349" s="53" t="str">
        <f ca="1">IF(OFFSET(マスタ非採用削除!F$4,統合マスタ!$A349,0)="","",OFFSET(マスタ非採用削除!F$4,統合マスタ!$A349,0))</f>
        <v/>
      </c>
      <c r="T349" s="27">
        <f ca="1">IF(OFFSET(マスタ非採用削除!G$4,統合マスタ!$A349,0)="","",OFFSET(マスタ非採用削除!G$4,統合マスタ!$A349,0))</f>
        <v>9039</v>
      </c>
      <c r="U349" s="53" t="str">
        <f ca="1">IF(OFFSET(マスタ非採用削除!H$4,統合マスタ!$A349,0)="","",OFFSET(マスタ非採用削除!H$4,統合マスタ!$A349,0))</f>
        <v>ﾀﾞﾝﾄﾘｳﾑｼﾞｮｳﾁｭｳﾖｳ20mg</v>
      </c>
      <c r="V349" s="27">
        <f ca="1">IF(OFFSET(マスタ非採用削除!I$4,統合マスタ!$A349,0)="","",OFFSET(マスタ非採用削除!I$4,統合マスタ!$A349,0))</f>
        <v>25</v>
      </c>
      <c r="W349" s="27" t="str">
        <f ca="1">IF(OFFSET(マスタ非採用削除!J$4,統合マスタ!$A349,0)="","",OFFSET(マスタ非採用削除!J$4,統合マスタ!$A349,0))</f>
        <v>注射剤</v>
      </c>
      <c r="X349" s="27">
        <f ca="1">IF(OFFSET(マスタ非採用削除!K$4,統合マスタ!$A349,0)="","",OFFSET(マスタ非採用削除!K$4,統合マスタ!$A349,0))</f>
        <v>0</v>
      </c>
      <c r="Y349" s="53" t="str">
        <f ca="1">IF(OFFSET(マスタ非採用削除!L$4,統合マスタ!$A349,0)="","",OFFSET(マスタ非採用削除!L$4,統合マスタ!$A349,0))</f>
        <v/>
      </c>
      <c r="Z349" s="27">
        <f ca="1">IF(OFFSET(マスタ非採用削除!M$4,統合マスタ!$A349,0)="","",OFFSET(マスタ非採用削除!M$4,統合マスタ!$A349,0))</f>
        <v>9</v>
      </c>
      <c r="AA349" s="27" t="str">
        <f t="shared" si="15"/>
        <v/>
      </c>
      <c r="AB349" s="27" t="str">
        <f ca="1">IF(A349="非採用特別","非採用特別",IF(R349=2,"臨時",
IF(COUNTIF(分類!$H$8:$H$15, 統合マスタ!V349)&gt;0, 分類!$G$7,
IF(COUNTIF(分類!$K$8:$K$15, 統合マスタ!V349)&gt;0, 分類!$J$7,
IF(COUNTIF(分類!$N$8:$N$15, 統合マスタ!V349)&gt;0, 分類!$M$7,
IF(COUNTIF(分類!$Q$8:$Q$15, 統合マスタ!V349)&gt;0, 分類!$P$7,
"無し"))))))</f>
        <v>注射</v>
      </c>
      <c r="AC349" s="27">
        <f t="shared" ca="1" si="16"/>
        <v>345</v>
      </c>
      <c r="AD349" s="27" cm="1">
        <f t="array" aca="1" ref="AD349" ca="1">IF(A349="非採用","非採用",OFFSET(
   INDIRECT("'" &amp; AB349 &amp; "'!A4"),
   MATCH(B349, INDIRECT("'" &amp; AB349 &amp; "'!C5:C1000"), 0),
   MATCH("合計", INDIRECT("'" &amp; AB349 &amp; "'!4:4"), 0) - 1
))</f>
        <v>0</v>
      </c>
    </row>
    <row r="350" spans="1:30">
      <c r="A350" s="40">
        <f>元データ!P347</f>
        <v>283</v>
      </c>
      <c r="B350" s="27">
        <f t="shared" si="17"/>
        <v>346</v>
      </c>
      <c r="C350" s="27" t="str">
        <f>DBCS(元データ!A347)</f>
        <v>タンニン酸アルブミン「ＶＴＲＳ」原末　　　</v>
      </c>
      <c r="D350" s="53" t="str">
        <f>元データ!B347</f>
        <v>メディセオ</v>
      </c>
      <c r="E350" s="27" t="str">
        <f>DBCS(元データ!C347)</f>
        <v>粉</v>
      </c>
      <c r="F350" s="27" t="str">
        <f>DBCS(元データ!D347)</f>
        <v>５００ｇ</v>
      </c>
      <c r="G350" s="27" t="str">
        <f>元データ!E347</f>
        <v>ヴィアトリス</v>
      </c>
      <c r="H350" s="27">
        <f>元データ!F347</f>
        <v>7.2</v>
      </c>
      <c r="I350" s="27">
        <f>元データ!G347</f>
        <v>3600</v>
      </c>
      <c r="J350" s="27">
        <f>元データ!H347</f>
        <v>500</v>
      </c>
      <c r="K350" s="27" t="str">
        <f>元データ!I347</f>
        <v>ｇ</v>
      </c>
      <c r="L350" s="27">
        <f>元データ!J347</f>
        <v>3207</v>
      </c>
      <c r="M350" s="27">
        <f>元データ!K347</f>
        <v>6.4139999999999997</v>
      </c>
      <c r="N350" s="53" t="str">
        <f ca="1">IF(OFFSET(マスタ非採用削除!A$4,統合マスタ!$A350,0)="","",OFFSET(マスタ非採用削除!A$4,統合マスタ!$A350,0))</f>
        <v>ﾀﾝﾆ001</v>
      </c>
      <c r="O350" s="53" t="str">
        <f ca="1">IF(OFFSET(マスタ非採用削除!B$4,統合マスタ!$A350,0)="","",OFFSET(マスタ非採用削除!B$4,統合マスタ!$A350,0))</f>
        <v>ﾀﾝﾆ001</v>
      </c>
      <c r="P350" s="27" t="str">
        <f ca="1">IF(OFFSET(マスタ非採用削除!C$4,統合マスタ!$A350,0)="","",OFFSET(マスタ非採用削除!C$4,統合マスタ!$A350,0))</f>
        <v>タンニン酸アルブミン「ＶＴＲＳ」原末</v>
      </c>
      <c r="Q350" s="53" t="str">
        <f ca="1">IF(OFFSET(マスタ非採用削除!D$4,統合マスタ!$A350,0)="","",OFFSET(マスタ非採用削除!D$4,統合マスタ!$A350,0))</f>
        <v>ﾀﾝﾆﾝ</v>
      </c>
      <c r="R350" s="27">
        <f ca="1">IF(OR(A350="非採用",A350="処置薬",A350="非採用特別"),0,IF(OFFSET(マスタ非採用削除!E$4,統合マスタ!$A350,0)="","",OFFSET(マスタ非採用削除!E$4,統合マスタ!$A350,0)))</f>
        <v>1</v>
      </c>
      <c r="S350" s="53" t="str">
        <f ca="1">IF(OFFSET(マスタ非採用削除!F$4,統合マスタ!$A350,0)="","",OFFSET(マスタ非採用削除!F$4,統合マスタ!$A350,0))</f>
        <v/>
      </c>
      <c r="T350" s="27">
        <f ca="1">IF(OFFSET(マスタ非採用削除!G$4,統合マスタ!$A350,0)="","",OFFSET(マスタ非採用削除!G$4,統合マスタ!$A350,0))</f>
        <v>7.2</v>
      </c>
      <c r="U350" s="53" t="str">
        <f ca="1">IF(OFFSET(マスタ非採用削除!H$4,統合マスタ!$A350,0)="","",OFFSET(マスタ非採用削除!H$4,統合マスタ!$A350,0))</f>
        <v>ﾀﾝﾆﾝｻﾝｱﾙﾌﾞﾐﾝ｢VTRS｣ｹﾞﾝﾏﾂ</v>
      </c>
      <c r="V350" s="27">
        <f ca="1">IF(OFFSET(マスタ非採用削除!I$4,統合マスタ!$A350,0)="","",OFFSET(マスタ非採用削除!I$4,統合マスタ!$A350,0))</f>
        <v>3</v>
      </c>
      <c r="W350" s="27" t="str">
        <f ca="1">IF(OFFSET(マスタ非採用削除!J$4,統合マスタ!$A350,0)="","",OFFSET(マスタ非採用削除!J$4,統合マスタ!$A350,0))</f>
        <v>散</v>
      </c>
      <c r="X350" s="27">
        <f ca="1">IF(OFFSET(マスタ非採用削除!K$4,統合マスタ!$A350,0)="","",OFFSET(マスタ非採用削除!K$4,統合マスタ!$A350,0))</f>
        <v>0</v>
      </c>
      <c r="Y350" s="53" t="str">
        <f ca="1">IF(OFFSET(マスタ非採用削除!L$4,統合マスタ!$A350,0)="","",OFFSET(マスタ非採用削除!L$4,統合マスタ!$A350,0))</f>
        <v/>
      </c>
      <c r="Z350" s="27">
        <f ca="1">IF(OFFSET(マスタ非採用削除!M$4,統合マスタ!$A350,0)="","",OFFSET(マスタ非採用削除!M$4,統合マスタ!$A350,0))</f>
        <v>2</v>
      </c>
      <c r="AA350" s="27" t="str">
        <f t="shared" si="15"/>
        <v/>
      </c>
      <c r="AB350" s="27" t="str">
        <f ca="1">IF(A350="非採用特別","非採用特別",IF(R350=2,"臨時",
IF(COUNTIF(分類!$H$8:$H$15, 統合マスタ!V350)&gt;0, 分類!$G$7,
IF(COUNTIF(分類!$K$8:$K$15, 統合マスタ!V350)&gt;0, 分類!$J$7,
IF(COUNTIF(分類!$N$8:$N$15, 統合マスタ!V350)&gt;0, 分類!$M$7,
IF(COUNTIF(分類!$Q$8:$Q$15, 統合マスタ!V350)&gt;0, 分類!$P$7,
"無し"))))))</f>
        <v>散剤</v>
      </c>
      <c r="AC350" s="27">
        <f t="shared" ca="1" si="16"/>
        <v>346</v>
      </c>
      <c r="AD350" s="27" cm="1">
        <f t="array" aca="1" ref="AD350" ca="1">IF(A350="非採用","非採用",OFFSET(
   INDIRECT("'" &amp; AB350 &amp; "'!A4"),
   MATCH(B350, INDIRECT("'" &amp; AB350 &amp; "'!C5:C1000"), 0),
   MATCH("合計", INDIRECT("'" &amp; AB350 &amp; "'!4:4"), 0) - 1
))</f>
        <v>0</v>
      </c>
    </row>
    <row r="351" spans="1:30">
      <c r="A351" s="40">
        <f>元データ!P348</f>
        <v>284</v>
      </c>
      <c r="B351" s="27">
        <f t="shared" si="17"/>
        <v>347</v>
      </c>
      <c r="C351" s="27" t="str">
        <f>DBCS(元データ!A348)</f>
        <v>タンボコール錠５０ｍｇ</v>
      </c>
      <c r="D351" s="53" t="str">
        <f>元データ!B348</f>
        <v>スズケン</v>
      </c>
      <c r="E351" s="27" t="str">
        <f>DBCS(元データ!C348)</f>
        <v>ＰＴＰ</v>
      </c>
      <c r="F351" s="27" t="str">
        <f>DBCS(元データ!D348)</f>
        <v>１００Ｔ</v>
      </c>
      <c r="G351" s="27" t="str">
        <f>元データ!E348</f>
        <v>エーザイ</v>
      </c>
      <c r="H351" s="27">
        <f>元データ!F348</f>
        <v>40.5</v>
      </c>
      <c r="I351" s="27">
        <f>元データ!G348</f>
        <v>4050</v>
      </c>
      <c r="J351" s="27">
        <f>元データ!H348</f>
        <v>100</v>
      </c>
      <c r="K351" s="27" t="str">
        <f>元データ!I348</f>
        <v>錠</v>
      </c>
      <c r="L351" s="27">
        <f>元データ!J348</f>
        <v>3550</v>
      </c>
      <c r="M351" s="27">
        <f>元データ!K348</f>
        <v>35.5</v>
      </c>
      <c r="N351" s="53" t="str">
        <f ca="1">IF(OFFSET(マスタ非採用削除!A$4,統合マスタ!$A351,0)="","",OFFSET(マスタ非採用削除!A$4,統合マスタ!$A351,0))</f>
        <v>ﾀﾝﾎ001</v>
      </c>
      <c r="O351" s="53" t="str">
        <f ca="1">IF(OFFSET(マスタ非採用削除!B$4,統合マスタ!$A351,0)="","",OFFSET(マスタ非採用削除!B$4,統合マスタ!$A351,0))</f>
        <v>ﾀﾝﾎ001</v>
      </c>
      <c r="P351" s="27" t="str">
        <f ca="1">IF(OFFSET(マスタ非採用削除!C$4,統合マスタ!$A351,0)="","",OFFSET(マスタ非採用削除!C$4,統合マスタ!$A351,0))</f>
        <v>タンボコール錠５０ｍｇ</v>
      </c>
      <c r="Q351" s="53" t="str">
        <f ca="1">IF(OFFSET(マスタ非採用削除!D$4,統合マスタ!$A351,0)="","",OFFSET(マスタ非採用削除!D$4,統合マスタ!$A351,0))</f>
        <v>ﾀﾝﾎﾞ</v>
      </c>
      <c r="R351" s="27">
        <f ca="1">IF(OR(A351="非採用",A351="処置薬",A351="非採用特別"),0,IF(OFFSET(マスタ非採用削除!E$4,統合マスタ!$A351,0)="","",OFFSET(マスタ非採用削除!E$4,統合マスタ!$A351,0)))</f>
        <v>2</v>
      </c>
      <c r="S351" s="53" t="str">
        <f ca="1">IF(OFFSET(マスタ非採用削除!F$4,統合マスタ!$A351,0)="","",OFFSET(マスタ非採用削除!F$4,統合マスタ!$A351,0))</f>
        <v/>
      </c>
      <c r="T351" s="27">
        <f ca="1">IF(OFFSET(マスタ非採用削除!G$4,統合マスタ!$A351,0)="","",OFFSET(マスタ非採用削除!G$4,統合マスタ!$A351,0))</f>
        <v>40.5</v>
      </c>
      <c r="U351" s="53" t="str">
        <f ca="1">IF(OFFSET(マスタ非採用削除!H$4,統合マスタ!$A351,0)="","",OFFSET(マスタ非採用削除!H$4,統合マスタ!$A351,0))</f>
        <v>ﾀﾝﾎﾞｺｰﾙｼﾞｮｳ50mg</v>
      </c>
      <c r="V351" s="27">
        <f ca="1">IF(OFFSET(マスタ非採用削除!I$4,統合マスタ!$A351,0)="","",OFFSET(マスタ非採用削除!I$4,統合マスタ!$A351,0))</f>
        <v>1</v>
      </c>
      <c r="W351" s="27" t="str">
        <f ca="1">IF(OFFSET(マスタ非採用削除!J$4,統合マスタ!$A351,0)="","",OFFSET(マスタ非採用削除!J$4,統合マスタ!$A351,0))</f>
        <v>錠剤</v>
      </c>
      <c r="X351" s="27">
        <f ca="1">IF(OFFSET(マスタ非採用削除!K$4,統合マスタ!$A351,0)="","",OFFSET(マスタ非採用削除!K$4,統合マスタ!$A351,0))</f>
        <v>2</v>
      </c>
      <c r="Y351" s="53" t="str">
        <f ca="1">IF(OFFSET(マスタ非採用削除!L$4,統合マスタ!$A351,0)="","",OFFSET(マスタ非採用削除!L$4,統合マスタ!$A351,0))</f>
        <v/>
      </c>
      <c r="Z351" s="27">
        <f ca="1">IF(OFFSET(マスタ非採用削除!M$4,統合マスタ!$A351,0)="","",OFFSET(マスタ非採用削除!M$4,統合マスタ!$A351,0))</f>
        <v>8</v>
      </c>
      <c r="AA351" s="27" t="str">
        <f t="shared" si="15"/>
        <v/>
      </c>
      <c r="AB351" s="27" t="str">
        <f ca="1">IF(A351="非採用特別","非採用特別",IF(R351=2,"臨時",
IF(COUNTIF(分類!$H$8:$H$15, 統合マスタ!V351)&gt;0, 分類!$G$7,
IF(COUNTIF(分類!$K$8:$K$15, 統合マスタ!V351)&gt;0, 分類!$J$7,
IF(COUNTIF(分類!$N$8:$N$15, 統合マスタ!V351)&gt;0, 分類!$M$7,
IF(COUNTIF(分類!$Q$8:$Q$15, 統合マスタ!V351)&gt;0, 分類!$P$7,
"無し"))))))</f>
        <v>臨時</v>
      </c>
      <c r="AC351" s="27">
        <f t="shared" ca="1" si="16"/>
        <v>200347</v>
      </c>
      <c r="AD351" s="27" cm="1">
        <f t="array" aca="1" ref="AD351" ca="1">IF(A351="非採用","非採用",OFFSET(
   INDIRECT("'" &amp; AB351 &amp; "'!A4"),
   MATCH(B351, INDIRECT("'" &amp; AB351 &amp; "'!C5:C1000"), 0),
   MATCH("合計", INDIRECT("'" &amp; AB351 &amp; "'!4:4"), 0) - 1
))</f>
        <v>0</v>
      </c>
    </row>
    <row r="352" spans="1:30">
      <c r="A352" s="40">
        <f>元データ!P349</f>
        <v>285</v>
      </c>
      <c r="B352" s="27">
        <f t="shared" si="17"/>
        <v>348</v>
      </c>
      <c r="C352" s="27" t="str">
        <f>DBCS(元データ!A349)</f>
        <v>チエナム点滴静注用０．５ｇ</v>
      </c>
      <c r="D352" s="53" t="str">
        <f>元データ!B349</f>
        <v/>
      </c>
      <c r="E352" s="27" t="str">
        <f>DBCS(元データ!C349)</f>
        <v/>
      </c>
      <c r="F352" s="27" t="str">
        <f>DBCS(元データ!D349)</f>
        <v>１０瓶</v>
      </c>
      <c r="G352" s="27" t="str">
        <f>元データ!E349</f>
        <v>MSD</v>
      </c>
      <c r="H352" s="27">
        <f>元データ!F349</f>
        <v>960</v>
      </c>
      <c r="I352" s="27">
        <f>元データ!G349</f>
        <v>9600</v>
      </c>
      <c r="J352" s="27">
        <f>元データ!H349</f>
        <v>10</v>
      </c>
      <c r="K352" s="27" t="str">
        <f>元データ!I349</f>
        <v>瓶</v>
      </c>
      <c r="L352" s="27">
        <f>元データ!J349</f>
        <v>8160</v>
      </c>
      <c r="M352" s="27">
        <f>元データ!K349</f>
        <v>816</v>
      </c>
      <c r="N352" s="53" t="str">
        <f ca="1">IF(OFFSET(マスタ非採用削除!A$4,統合マスタ!$A352,0)="","",OFFSET(マスタ非採用削除!A$4,統合マスタ!$A352,0))</f>
        <v>ﾁｴﾅ001</v>
      </c>
      <c r="O352" s="53" t="str">
        <f ca="1">IF(OFFSET(マスタ非採用削除!B$4,統合マスタ!$A352,0)="","",OFFSET(マスタ非採用削除!B$4,統合マスタ!$A352,0))</f>
        <v>ﾁｴﾅ001</v>
      </c>
      <c r="P352" s="27" t="str">
        <f ca="1">IF(OFFSET(マスタ非採用削除!C$4,統合マスタ!$A352,0)="","",OFFSET(マスタ非採用削除!C$4,統合マスタ!$A352,0))</f>
        <v>チエナム点滴静注用０．５ｇ</v>
      </c>
      <c r="Q352" s="53" t="str">
        <f ca="1">IF(OFFSET(マスタ非採用削除!D$4,統合マスタ!$A352,0)="","",OFFSET(マスタ非採用削除!D$4,統合マスタ!$A352,0))</f>
        <v>ﾁｴﾅ</v>
      </c>
      <c r="R352" s="27">
        <f ca="1">IF(OR(A352="非採用",A352="処置薬",A352="非採用特別"),0,IF(OFFSET(マスタ非採用削除!E$4,統合マスタ!$A352,0)="","",OFFSET(マスタ非採用削除!E$4,統合マスタ!$A352,0)))</f>
        <v>2</v>
      </c>
      <c r="S352" s="53" t="str">
        <f ca="1">IF(OFFSET(マスタ非採用削除!F$4,統合マスタ!$A352,0)="","",OFFSET(マスタ非採用削除!F$4,統合マスタ!$A352,0))</f>
        <v/>
      </c>
      <c r="T352" s="27">
        <f ca="1">IF(OFFSET(マスタ非採用削除!G$4,統合マスタ!$A352,0)="","",OFFSET(マスタ非採用削除!G$4,統合マスタ!$A352,0))</f>
        <v>960</v>
      </c>
      <c r="U352" s="53" t="str">
        <f ca="1">IF(OFFSET(マスタ非採用削除!H$4,統合マスタ!$A352,0)="","",OFFSET(マスタ非採用削除!H$4,統合マスタ!$A352,0))</f>
        <v>ﾁｴﾅﾑﾃﾝﾃｷｼﾞｮｳﾁｭｳﾖｳ0.5g</v>
      </c>
      <c r="V352" s="27">
        <f ca="1">IF(OFFSET(マスタ非採用削除!I$4,統合マスタ!$A352,0)="","",OFFSET(マスタ非採用削除!I$4,統合マスタ!$A352,0))</f>
        <v>25</v>
      </c>
      <c r="W352" s="27" t="str">
        <f ca="1">IF(OFFSET(マスタ非採用削除!J$4,統合マスタ!$A352,0)="","",OFFSET(マスタ非採用削除!J$4,統合マスタ!$A352,0))</f>
        <v>注射剤</v>
      </c>
      <c r="X352" s="27">
        <f ca="1">IF(OFFSET(マスタ非採用削除!K$4,統合マスタ!$A352,0)="","",OFFSET(マスタ非採用削除!K$4,統合マスタ!$A352,0))</f>
        <v>0</v>
      </c>
      <c r="Y352" s="53" t="str">
        <f ca="1">IF(OFFSET(マスタ非採用削除!L$4,統合マスタ!$A352,0)="","",OFFSET(マスタ非採用削除!L$4,統合マスタ!$A352,0))</f>
        <v/>
      </c>
      <c r="Z352" s="27">
        <f ca="1">IF(OFFSET(マスタ非採用削除!M$4,統合マスタ!$A352,0)="","",OFFSET(マスタ非採用削除!M$4,統合マスタ!$A352,0))</f>
        <v>8</v>
      </c>
      <c r="AA352" s="27" t="str">
        <f t="shared" si="15"/>
        <v/>
      </c>
      <c r="AB352" s="27" t="str">
        <f ca="1">IF(A352="非採用特別","非採用特別",IF(R352=2,"臨時",
IF(COUNTIF(分類!$H$8:$H$15, 統合マスタ!V352)&gt;0, 分類!$G$7,
IF(COUNTIF(分類!$K$8:$K$15, 統合マスタ!V352)&gt;0, 分類!$J$7,
IF(COUNTIF(分類!$N$8:$N$15, 統合マスタ!V352)&gt;0, 分類!$M$7,
IF(COUNTIF(分類!$Q$8:$Q$15, 統合マスタ!V352)&gt;0, 分類!$P$7,
"無し"))))))</f>
        <v>臨時</v>
      </c>
      <c r="AC352" s="27">
        <f t="shared" ca="1" si="16"/>
        <v>348</v>
      </c>
      <c r="AD352" s="27" cm="1">
        <f t="array" aca="1" ref="AD352" ca="1">IF(A352="非採用","非採用",OFFSET(
   INDIRECT("'" &amp; AB352 &amp; "'!A4"),
   MATCH(B352, INDIRECT("'" &amp; AB352 &amp; "'!C5:C1000"), 0),
   MATCH("合計", INDIRECT("'" &amp; AB352 &amp; "'!4:4"), 0) - 1
))</f>
        <v>0</v>
      </c>
    </row>
    <row r="353" spans="1:30">
      <c r="A353" s="40">
        <f>元データ!P350</f>
        <v>286</v>
      </c>
      <c r="B353" s="27">
        <f t="shared" si="17"/>
        <v>349</v>
      </c>
      <c r="C353" s="27" t="str">
        <f>DBCS(元データ!A350)</f>
        <v>チザニジン錠１ｍｇ「トーワ」　</v>
      </c>
      <c r="D353" s="53" t="str">
        <f>元データ!B350</f>
        <v>東和薬品</v>
      </c>
      <c r="E353" s="27" t="str">
        <f>DBCS(元データ!C350)</f>
        <v>ＰＴＰ</v>
      </c>
      <c r="F353" s="27" t="str">
        <f>DBCS(元データ!D350)</f>
        <v>１００Ｔ</v>
      </c>
      <c r="G353" s="27" t="str">
        <f>元データ!E350</f>
        <v>東和薬品</v>
      </c>
      <c r="H353" s="27">
        <f>元データ!F350</f>
        <v>6.1</v>
      </c>
      <c r="I353" s="27">
        <f>元データ!G350</f>
        <v>610</v>
      </c>
      <c r="J353" s="27">
        <f>元データ!H350</f>
        <v>100</v>
      </c>
      <c r="K353" s="27" t="str">
        <f>元データ!I350</f>
        <v>錠</v>
      </c>
      <c r="L353" s="27">
        <f>元データ!J350</f>
        <v>544</v>
      </c>
      <c r="M353" s="27">
        <f>元データ!K350</f>
        <v>5.44</v>
      </c>
      <c r="N353" s="53" t="str">
        <f ca="1">IF(OFFSET(マスタ非採用削除!A$4,統合マスタ!$A353,0)="","",OFFSET(マスタ非採用削除!A$4,統合マスタ!$A353,0))</f>
        <v>ﾁｻﾆ001</v>
      </c>
      <c r="O353" s="53" t="str">
        <f ca="1">IF(OFFSET(マスタ非採用削除!B$4,統合マスタ!$A353,0)="","",OFFSET(マスタ非採用削除!B$4,統合マスタ!$A353,0))</f>
        <v>ﾁｻﾆ001</v>
      </c>
      <c r="P353" s="27" t="str">
        <f ca="1">IF(OFFSET(マスタ非採用削除!C$4,統合マスタ!$A353,0)="","",OFFSET(マスタ非採用削除!C$4,統合マスタ!$A353,0))</f>
        <v>チザニジン錠１ｍｇ「トーワ」</v>
      </c>
      <c r="Q353" s="53" t="str">
        <f ca="1">IF(OFFSET(マスタ非採用削除!D$4,統合マスタ!$A353,0)="","",OFFSET(マスタ非採用削除!D$4,統合マスタ!$A353,0))</f>
        <v>ﾁｻﾞﾆ</v>
      </c>
      <c r="R353" s="27">
        <f ca="1">IF(OR(A353="非採用",A353="処置薬",A353="非採用特別"),0,IF(OFFSET(マスタ非採用削除!E$4,統合マスタ!$A353,0)="","",OFFSET(マスタ非採用削除!E$4,統合マスタ!$A353,0)))</f>
        <v>1</v>
      </c>
      <c r="S353" s="53" t="str">
        <f ca="1">IF(OFFSET(マスタ非採用削除!F$4,統合マスタ!$A353,0)="","",OFFSET(マスタ非採用削除!F$4,統合マスタ!$A353,0))</f>
        <v/>
      </c>
      <c r="T353" s="27">
        <f ca="1">IF(OFFSET(マスタ非採用削除!G$4,統合マスタ!$A353,0)="","",OFFSET(マスタ非採用削除!G$4,統合マスタ!$A353,0))</f>
        <v>6.1</v>
      </c>
      <c r="U353" s="53" t="str">
        <f ca="1">IF(OFFSET(マスタ非採用削除!H$4,統合マスタ!$A353,0)="","",OFFSET(マスタ非採用削除!H$4,統合マスタ!$A353,0))</f>
        <v>ﾁｻﾞﾆｼﾞﾝｼﾞｮｳ1mg｢ﾄｰﾜ｣</v>
      </c>
      <c r="V353" s="27">
        <f ca="1">IF(OFFSET(マスタ非採用削除!I$4,統合マスタ!$A353,0)="","",OFFSET(マスタ非採用削除!I$4,統合マスタ!$A353,0))</f>
        <v>1</v>
      </c>
      <c r="W353" s="27" t="str">
        <f ca="1">IF(OFFSET(マスタ非採用削除!J$4,統合マスタ!$A353,0)="","",OFFSET(マスタ非採用削除!J$4,統合マスタ!$A353,0))</f>
        <v>錠剤</v>
      </c>
      <c r="X353" s="27">
        <f ca="1">IF(OFFSET(マスタ非採用削除!K$4,統合マスタ!$A353,0)="","",OFFSET(マスタ非採用削除!K$4,統合マスタ!$A353,0))</f>
        <v>0</v>
      </c>
      <c r="Y353" s="53" t="str">
        <f ca="1">IF(OFFSET(マスタ非採用削除!L$4,統合マスタ!$A353,0)="","",OFFSET(マスタ非採用削除!L$4,統合マスタ!$A353,0))</f>
        <v/>
      </c>
      <c r="Z353" s="27">
        <f ca="1">IF(OFFSET(マスタ非採用削除!M$4,統合マスタ!$A353,0)="","",OFFSET(マスタ非採用削除!M$4,統合マスタ!$A353,0))</f>
        <v>5</v>
      </c>
      <c r="AA353" s="27" t="str">
        <f t="shared" si="15"/>
        <v/>
      </c>
      <c r="AB353" s="27" t="str">
        <f ca="1">IF(A353="非採用特別","非採用特別",IF(R353=2,"臨時",
IF(COUNTIF(分類!$H$8:$H$15, 統合マスタ!V353)&gt;0, 分類!$G$7,
IF(COUNTIF(分類!$K$8:$K$15, 統合マスタ!V353)&gt;0, 分類!$J$7,
IF(COUNTIF(分類!$N$8:$N$15, 統合マスタ!V353)&gt;0, 分類!$M$7,
IF(COUNTIF(分類!$Q$8:$Q$15, 統合マスタ!V353)&gt;0, 分類!$P$7,
"無し"))))))</f>
        <v>錠剤</v>
      </c>
      <c r="AC353" s="27">
        <f t="shared" ca="1" si="16"/>
        <v>349</v>
      </c>
      <c r="AD353" s="27" cm="1">
        <f t="array" aca="1" ref="AD353" ca="1">IF(A353="非採用","非採用",OFFSET(
   INDIRECT("'" &amp; AB353 &amp; "'!A4"),
   MATCH(B353, INDIRECT("'" &amp; AB353 &amp; "'!C5:C1000"), 0),
   MATCH("合計", INDIRECT("'" &amp; AB353 &amp; "'!4:4"), 0) - 1
))</f>
        <v>0</v>
      </c>
    </row>
    <row r="354" spans="1:30">
      <c r="A354" s="40">
        <f>元データ!P351</f>
        <v>286</v>
      </c>
      <c r="B354" s="27">
        <f t="shared" si="17"/>
        <v>350</v>
      </c>
      <c r="C354" s="27" t="str">
        <f>DBCS(元データ!A351)</f>
        <v>チザニジン錠１ｍｇ「トーワ」　</v>
      </c>
      <c r="D354" s="53" t="str">
        <f>元データ!B351</f>
        <v/>
      </c>
      <c r="E354" s="27" t="str">
        <f>DBCS(元データ!C351)</f>
        <v>バラ</v>
      </c>
      <c r="F354" s="27" t="str">
        <f>DBCS(元データ!D351)</f>
        <v>１０００Ｔ</v>
      </c>
      <c r="G354" s="27" t="str">
        <f>元データ!E351</f>
        <v>東和薬品</v>
      </c>
      <c r="H354" s="27">
        <f>元データ!F351</f>
        <v>6.1</v>
      </c>
      <c r="I354" s="27">
        <f>元データ!G351</f>
        <v>6100</v>
      </c>
      <c r="J354" s="27">
        <f>元データ!H351</f>
        <v>1000.0000000000001</v>
      </c>
      <c r="K354" s="27" t="str">
        <f>元データ!I351</f>
        <v>錠</v>
      </c>
      <c r="L354" s="27">
        <f>元データ!J351</f>
        <v>5440</v>
      </c>
      <c r="M354" s="27">
        <f>元データ!K351</f>
        <v>5.4399999999999995</v>
      </c>
      <c r="N354" s="53" t="str">
        <f ca="1">IF(OFFSET(マスタ非採用削除!A$4,統合マスタ!$A354,0)="","",OFFSET(マスタ非採用削除!A$4,統合マスタ!$A354,0))</f>
        <v>ﾁｻﾆ001</v>
      </c>
      <c r="O354" s="53" t="str">
        <f ca="1">IF(OFFSET(マスタ非採用削除!B$4,統合マスタ!$A354,0)="","",OFFSET(マスタ非採用削除!B$4,統合マスタ!$A354,0))</f>
        <v>ﾁｻﾆ001</v>
      </c>
      <c r="P354" s="27" t="str">
        <f ca="1">IF(OFFSET(マスタ非採用削除!C$4,統合マスタ!$A354,0)="","",OFFSET(マスタ非採用削除!C$4,統合マスタ!$A354,0))</f>
        <v>チザニジン錠１ｍｇ「トーワ」</v>
      </c>
      <c r="Q354" s="53" t="str">
        <f ca="1">IF(OFFSET(マスタ非採用削除!D$4,統合マスタ!$A354,0)="","",OFFSET(マスタ非採用削除!D$4,統合マスタ!$A354,0))</f>
        <v>ﾁｻﾞﾆ</v>
      </c>
      <c r="R354" s="27">
        <f ca="1">IF(OR(A354="非採用",A354="処置薬",A354="非採用特別"),0,IF(OFFSET(マスタ非採用削除!E$4,統合マスタ!$A354,0)="","",OFFSET(マスタ非採用削除!E$4,統合マスタ!$A354,0)))</f>
        <v>1</v>
      </c>
      <c r="S354" s="53" t="str">
        <f ca="1">IF(OFFSET(マスタ非採用削除!F$4,統合マスタ!$A354,0)="","",OFFSET(マスタ非採用削除!F$4,統合マスタ!$A354,0))</f>
        <v/>
      </c>
      <c r="T354" s="27">
        <f ca="1">IF(OFFSET(マスタ非採用削除!G$4,統合マスタ!$A354,0)="","",OFFSET(マスタ非採用削除!G$4,統合マスタ!$A354,0))</f>
        <v>6.1</v>
      </c>
      <c r="U354" s="53" t="str">
        <f ca="1">IF(OFFSET(マスタ非採用削除!H$4,統合マスタ!$A354,0)="","",OFFSET(マスタ非採用削除!H$4,統合マスタ!$A354,0))</f>
        <v>ﾁｻﾞﾆｼﾞﾝｼﾞｮｳ1mg｢ﾄｰﾜ｣</v>
      </c>
      <c r="V354" s="27">
        <f ca="1">IF(OFFSET(マスタ非採用削除!I$4,統合マスタ!$A354,0)="","",OFFSET(マスタ非採用削除!I$4,統合マスタ!$A354,0))</f>
        <v>1</v>
      </c>
      <c r="W354" s="27" t="str">
        <f ca="1">IF(OFFSET(マスタ非採用削除!J$4,統合マスタ!$A354,0)="","",OFFSET(マスタ非採用削除!J$4,統合マスタ!$A354,0))</f>
        <v>錠剤</v>
      </c>
      <c r="X354" s="27">
        <f ca="1">IF(OFFSET(マスタ非採用削除!K$4,統合マスタ!$A354,0)="","",OFFSET(マスタ非採用削除!K$4,統合マスタ!$A354,0))</f>
        <v>0</v>
      </c>
      <c r="Y354" s="53" t="str">
        <f ca="1">IF(OFFSET(マスタ非採用削除!L$4,統合マスタ!$A354,0)="","",OFFSET(マスタ非採用削除!L$4,統合マスタ!$A354,0))</f>
        <v/>
      </c>
      <c r="Z354" s="27">
        <f ca="1">IF(OFFSET(マスタ非採用削除!M$4,統合マスタ!$A354,0)="","",OFFSET(マスタ非採用削除!M$4,統合マスタ!$A354,0))</f>
        <v>5</v>
      </c>
      <c r="AA354" s="27" t="str">
        <f t="shared" si="15"/>
        <v/>
      </c>
      <c r="AB354" s="27" t="str">
        <f ca="1">IF(A354="非採用特別","非採用特別",IF(R354=2,"臨時",
IF(COUNTIF(分類!$H$8:$H$15, 統合マスタ!V354)&gt;0, 分類!$G$7,
IF(COUNTIF(分類!$K$8:$K$15, 統合マスタ!V354)&gt;0, 分類!$J$7,
IF(COUNTIF(分類!$N$8:$N$15, 統合マスタ!V354)&gt;0, 分類!$M$7,
IF(COUNTIF(分類!$Q$8:$Q$15, 統合マスタ!V354)&gt;0, 分類!$P$7,
"無し"))))))</f>
        <v>錠剤</v>
      </c>
      <c r="AC354" s="27">
        <f t="shared" ca="1" si="16"/>
        <v>350</v>
      </c>
      <c r="AD354" s="27" cm="1">
        <f t="array" aca="1" ref="AD354" ca="1">IF(A354="非採用","非採用",OFFSET(
   INDIRECT("'" &amp; AB354 &amp; "'!A4"),
   MATCH(B354, INDIRECT("'" &amp; AB354 &amp; "'!C5:C1000"), 0),
   MATCH("合計", INDIRECT("'" &amp; AB354 &amp; "'!4:4"), 0) - 1
))</f>
        <v>0</v>
      </c>
    </row>
    <row r="355" spans="1:30">
      <c r="A355" s="40">
        <f>元データ!P352</f>
        <v>287</v>
      </c>
      <c r="B355" s="27">
        <f t="shared" si="17"/>
        <v>351</v>
      </c>
      <c r="C355" s="27" t="str">
        <f>DBCS(元データ!A352)</f>
        <v>チモロール点眼液０．５％「ニッテン」</v>
      </c>
      <c r="D355" s="53" t="str">
        <f>元データ!B352</f>
        <v/>
      </c>
      <c r="E355" s="27" t="str">
        <f>DBCS(元データ!C352)</f>
        <v/>
      </c>
      <c r="F355" s="27" t="str">
        <f>DBCS(元データ!D352)</f>
        <v>５ＭＬＸ１０</v>
      </c>
      <c r="G355" s="27" t="str">
        <f>元データ!E352</f>
        <v>ロートニッテン</v>
      </c>
      <c r="H355" s="27">
        <f>元データ!F352</f>
        <v>52.3</v>
      </c>
      <c r="I355" s="27">
        <f>元データ!G352</f>
        <v>2615</v>
      </c>
      <c r="J355" s="27">
        <f>元データ!H352</f>
        <v>50</v>
      </c>
      <c r="K355" s="27" t="str">
        <f>元データ!I352</f>
        <v>ｍｌ</v>
      </c>
      <c r="L355" s="27">
        <f>元データ!J352</f>
        <v>2300</v>
      </c>
      <c r="M355" s="27">
        <f>元データ!K352</f>
        <v>46</v>
      </c>
      <c r="N355" s="53" t="str">
        <f ca="1">IF(OFFSET(マスタ非採用削除!A$4,統合マスタ!$A355,0)="","",OFFSET(マスタ非採用削除!A$4,統合マスタ!$A355,0))</f>
        <v>ﾁﾓﾛ001</v>
      </c>
      <c r="O355" s="53" t="str">
        <f ca="1">IF(OFFSET(マスタ非採用削除!B$4,統合マスタ!$A355,0)="","",OFFSET(マスタ非採用削除!B$4,統合マスタ!$A355,0))</f>
        <v>ﾁﾓﾛ001</v>
      </c>
      <c r="P355" s="27" t="str">
        <f ca="1">IF(OFFSET(マスタ非採用削除!C$4,統合マスタ!$A355,0)="","",OFFSET(マスタ非採用削除!C$4,統合マスタ!$A355,0))</f>
        <v>チモロール点眼液０．５％「ニッテン」</v>
      </c>
      <c r="Q355" s="53" t="str">
        <f ca="1">IF(OFFSET(マスタ非採用削除!D$4,統合マスタ!$A355,0)="","",OFFSET(マスタ非採用削除!D$4,統合マスタ!$A355,0))</f>
        <v>ﾁﾓﾛ</v>
      </c>
      <c r="R355" s="27">
        <f ca="1">IF(OR(A355="非採用",A355="処置薬",A355="非採用特別"),0,IF(OFFSET(マスタ非採用削除!E$4,統合マスタ!$A355,0)="","",OFFSET(マスタ非採用削除!E$4,統合マスタ!$A355,0)))</f>
        <v>2</v>
      </c>
      <c r="S355" s="53" t="str">
        <f ca="1">IF(OFFSET(マスタ非採用削除!F$4,統合マスタ!$A355,0)="","",OFFSET(マスタ非採用削除!F$4,統合マスタ!$A355,0))</f>
        <v/>
      </c>
      <c r="T355" s="27">
        <f ca="1">IF(OFFSET(マスタ非採用削除!G$4,統合マスタ!$A355,0)="","",OFFSET(マスタ非採用削除!G$4,統合マスタ!$A355,0))</f>
        <v>52.3</v>
      </c>
      <c r="U355" s="53" t="str">
        <f ca="1">IF(OFFSET(マスタ非採用削除!H$4,統合マスタ!$A355,0)="","",OFFSET(マスタ非採用削除!H$4,統合マスタ!$A355,0))</f>
        <v>ﾁﾓﾛｰﾙﾃﾝｶﾞﾝｴｷ0.5%｢ﾆｯﾃﾝ｣</v>
      </c>
      <c r="V355" s="27">
        <f ca="1">IF(OFFSET(マスタ非採用削除!I$4,統合マスタ!$A355,0)="","",OFFSET(マスタ非採用削除!I$4,統合マスタ!$A355,0))</f>
        <v>21</v>
      </c>
      <c r="W355" s="27" t="str">
        <f ca="1">IF(OFFSET(マスタ非採用削除!J$4,統合マスタ!$A355,0)="","",OFFSET(マスタ非採用削除!J$4,統合マスタ!$A355,0))</f>
        <v>点眼剤</v>
      </c>
      <c r="X355" s="27">
        <f ca="1">IF(OFFSET(マスタ非採用削除!K$4,統合マスタ!$A355,0)="","",OFFSET(マスタ非採用削除!K$4,統合マスタ!$A355,0))</f>
        <v>0</v>
      </c>
      <c r="Y355" s="53" t="str">
        <f ca="1">IF(OFFSET(マスタ非採用削除!L$4,統合マスタ!$A355,0)="","",OFFSET(マスタ非採用削除!L$4,統合マスタ!$A355,0))</f>
        <v/>
      </c>
      <c r="Z355" s="27">
        <f ca="1">IF(OFFSET(マスタ非採用削除!M$4,統合マスタ!$A355,0)="","",OFFSET(マスタ非採用削除!M$4,統合マスタ!$A355,0))</f>
        <v>3</v>
      </c>
      <c r="AA355" s="27" t="str">
        <f t="shared" si="15"/>
        <v/>
      </c>
      <c r="AB355" s="27" t="str">
        <f ca="1">IF(A355="非採用特別","非採用特別",IF(R355=2,"臨時",
IF(COUNTIF(分類!$H$8:$H$15, 統合マスタ!V355)&gt;0, 分類!$G$7,
IF(COUNTIF(分類!$K$8:$K$15, 統合マスタ!V355)&gt;0, 分類!$J$7,
IF(COUNTIF(分類!$N$8:$N$15, 統合マスタ!V355)&gt;0, 分類!$M$7,
IF(COUNTIF(分類!$Q$8:$Q$15, 統合マスタ!V355)&gt;0, 分類!$P$7,
"無し"))))))</f>
        <v>臨時</v>
      </c>
      <c r="AC355" s="27">
        <f t="shared" ca="1" si="16"/>
        <v>351</v>
      </c>
      <c r="AD355" s="27" cm="1">
        <f t="array" aca="1" ref="AD355" ca="1">IF(A355="非採用","非採用",OFFSET(
   INDIRECT("'" &amp; AB355 &amp; "'!A4"),
   MATCH(B355, INDIRECT("'" &amp; AB355 &amp; "'!C5:C1000"), 0),
   MATCH("合計", INDIRECT("'" &amp; AB355 &amp; "'!4:4"), 0) - 1
))</f>
        <v>0</v>
      </c>
    </row>
    <row r="356" spans="1:30">
      <c r="A356" s="40">
        <f>元データ!P353</f>
        <v>291</v>
      </c>
      <c r="B356" s="27">
        <f t="shared" si="17"/>
        <v>352</v>
      </c>
      <c r="C356" s="27" t="str">
        <f>DBCS(元データ!A353)</f>
        <v>チラーヂンＳ錠２５μｇ</v>
      </c>
      <c r="D356" s="53" t="str">
        <f>元データ!B353</f>
        <v>アルフレッサ</v>
      </c>
      <c r="E356" s="27" t="str">
        <f>DBCS(元データ!C353)</f>
        <v>バラ</v>
      </c>
      <c r="F356" s="27" t="str">
        <f>DBCS(元データ!D353)</f>
        <v>５００Ｔ</v>
      </c>
      <c r="G356" s="27" t="str">
        <f>元データ!E353</f>
        <v>武田薬品工業</v>
      </c>
      <c r="H356" s="27">
        <f>元データ!F353</f>
        <v>10.4</v>
      </c>
      <c r="I356" s="27">
        <f>元データ!G353</f>
        <v>5200</v>
      </c>
      <c r="J356" s="27">
        <f>元データ!H353</f>
        <v>500</v>
      </c>
      <c r="K356" s="27" t="str">
        <f>元データ!I353</f>
        <v>錠</v>
      </c>
      <c r="L356" s="27">
        <f>元データ!J353</f>
        <v>4632</v>
      </c>
      <c r="M356" s="27">
        <f>元データ!K353</f>
        <v>9.2639999999999993</v>
      </c>
      <c r="N356" s="53" t="str">
        <f ca="1">IF(OFFSET(マスタ非採用削除!A$4,統合マスタ!$A356,0)="","",OFFSET(マスタ非採用削除!A$4,統合マスタ!$A356,0))</f>
        <v>ﾁﾗﾁ001</v>
      </c>
      <c r="O356" s="53" t="str">
        <f ca="1">IF(OFFSET(マスタ非採用削除!B$4,統合マスタ!$A356,0)="","",OFFSET(マスタ非採用削除!B$4,統合マスタ!$A356,0))</f>
        <v>ﾁﾗﾁ001</v>
      </c>
      <c r="P356" s="27" t="str">
        <f ca="1">IF(OFFSET(マスタ非採用削除!C$4,統合マスタ!$A356,0)="","",OFFSET(マスタ非採用削除!C$4,統合マスタ!$A356,0))</f>
        <v>チラーヂンＳ錠２５μｇ</v>
      </c>
      <c r="Q356" s="53" t="str">
        <f ca="1">IF(OFFSET(マスタ非採用削除!D$4,統合マスタ!$A356,0)="","",OFFSET(マスタ非採用削除!D$4,統合マスタ!$A356,0))</f>
        <v>ﾁﾗｰ25</v>
      </c>
      <c r="R356" s="27">
        <f ca="1">IF(OR(A356="非採用",A356="処置薬",A356="非採用特別"),0,IF(OFFSET(マスタ非採用削除!E$4,統合マスタ!$A356,0)="","",OFFSET(マスタ非採用削除!E$4,統合マスタ!$A356,0)))</f>
        <v>1</v>
      </c>
      <c r="S356" s="53" t="str">
        <f ca="1">IF(OFFSET(マスタ非採用削除!F$4,統合マスタ!$A356,0)="","",OFFSET(マスタ非採用削除!F$4,統合マスタ!$A356,0))</f>
        <v/>
      </c>
      <c r="T356" s="27">
        <f ca="1">IF(OFFSET(マスタ非採用削除!G$4,統合マスタ!$A356,0)="","",OFFSET(マスタ非採用削除!G$4,統合マスタ!$A356,0))</f>
        <v>10.4</v>
      </c>
      <c r="U356" s="53" t="str">
        <f ca="1">IF(OFFSET(マスタ非採用削除!H$4,統合マスタ!$A356,0)="","",OFFSET(マスタ非採用削除!H$4,統合マスタ!$A356,0))</f>
        <v>ﾁﾗｰﾁﾞﾝSｼﾞｮｳ25μg</v>
      </c>
      <c r="V356" s="27">
        <f ca="1">IF(OFFSET(マスタ非採用削除!I$4,統合マスタ!$A356,0)="","",OFFSET(マスタ非採用削除!I$4,統合マスタ!$A356,0))</f>
        <v>1</v>
      </c>
      <c r="W356" s="27" t="str">
        <f ca="1">IF(OFFSET(マスタ非採用削除!J$4,統合マスタ!$A356,0)="","",OFFSET(マスタ非採用削除!J$4,統合マスタ!$A356,0))</f>
        <v>錠剤</v>
      </c>
      <c r="X356" s="27">
        <f ca="1">IF(OFFSET(マスタ非採用削除!K$4,統合マスタ!$A356,0)="","",OFFSET(マスタ非採用削除!K$4,統合マスタ!$A356,0))</f>
        <v>2</v>
      </c>
      <c r="Y356" s="53" t="str">
        <f ca="1">IF(OFFSET(マスタ非採用削除!L$4,統合マスタ!$A356,0)="","",OFFSET(マスタ非採用削除!L$4,統合マスタ!$A356,0))</f>
        <v/>
      </c>
      <c r="Z356" s="27">
        <f ca="1">IF(OFFSET(マスタ非採用削除!M$4,統合マスタ!$A356,0)="","",OFFSET(マスタ非採用削除!M$4,統合マスタ!$A356,0))</f>
        <v>26</v>
      </c>
      <c r="AA356" s="27" t="str">
        <f t="shared" si="15"/>
        <v/>
      </c>
      <c r="AB356" s="27" t="str">
        <f ca="1">IF(A356="非採用特別","非採用特別",IF(R356=2,"臨時",
IF(COUNTIF(分類!$H$8:$H$15, 統合マスタ!V356)&gt;0, 分類!$G$7,
IF(COUNTIF(分類!$K$8:$K$15, 統合マスタ!V356)&gt;0, 分類!$J$7,
IF(COUNTIF(分類!$N$8:$N$15, 統合マスタ!V356)&gt;0, 分類!$M$7,
IF(COUNTIF(分類!$Q$8:$Q$15, 統合マスタ!V356)&gt;0, 分類!$P$7,
"無し"))))))</f>
        <v>錠剤</v>
      </c>
      <c r="AC356" s="27">
        <f t="shared" ca="1" si="16"/>
        <v>200352</v>
      </c>
      <c r="AD356" s="27" cm="1">
        <f t="array" aca="1" ref="AD356" ca="1">IF(A356="非採用","非採用",OFFSET(
   INDIRECT("'" &amp; AB356 &amp; "'!A4"),
   MATCH(B356, INDIRECT("'" &amp; AB356 &amp; "'!C5:C1000"), 0),
   MATCH("合計", INDIRECT("'" &amp; AB356 &amp; "'!4:4"), 0) - 1
))</f>
        <v>0</v>
      </c>
    </row>
    <row r="357" spans="1:30">
      <c r="A357" s="40">
        <f>元データ!P354</f>
        <v>292</v>
      </c>
      <c r="B357" s="27">
        <f t="shared" si="17"/>
        <v>353</v>
      </c>
      <c r="C357" s="27" t="str">
        <f>DBCS(元データ!A354)</f>
        <v>チラーヂンＳ錠５０μｇ</v>
      </c>
      <c r="D357" s="53" t="str">
        <f>元データ!B354</f>
        <v>アルフレッサ</v>
      </c>
      <c r="E357" s="27" t="str">
        <f>DBCS(元データ!C354)</f>
        <v>バラ</v>
      </c>
      <c r="F357" s="27" t="str">
        <f>DBCS(元データ!D354)</f>
        <v>５００Ｔ</v>
      </c>
      <c r="G357" s="27" t="str">
        <f>元データ!E354</f>
        <v>武田薬品工業</v>
      </c>
      <c r="H357" s="27">
        <f>元データ!F354</f>
        <v>10.4</v>
      </c>
      <c r="I357" s="27">
        <f>元データ!G354</f>
        <v>5200</v>
      </c>
      <c r="J357" s="27">
        <f>元データ!H354</f>
        <v>500</v>
      </c>
      <c r="K357" s="27" t="str">
        <f>元データ!I354</f>
        <v>錠</v>
      </c>
      <c r="L357" s="27">
        <f>元データ!J354</f>
        <v>4632</v>
      </c>
      <c r="M357" s="27">
        <f>元データ!K354</f>
        <v>9.2639999999999993</v>
      </c>
      <c r="N357" s="53" t="str">
        <f ca="1">IF(OFFSET(マスタ非採用削除!A$4,統合マスタ!$A357,0)="","",OFFSET(マスタ非採用削除!A$4,統合マスタ!$A357,0))</f>
        <v>ﾁﾗﾁ002</v>
      </c>
      <c r="O357" s="53" t="str">
        <f ca="1">IF(OFFSET(マスタ非採用削除!B$4,統合マスタ!$A357,0)="","",OFFSET(マスタ非採用削除!B$4,統合マスタ!$A357,0))</f>
        <v>ﾁﾗﾁ002</v>
      </c>
      <c r="P357" s="27" t="str">
        <f ca="1">IF(OFFSET(マスタ非採用削除!C$4,統合マスタ!$A357,0)="","",OFFSET(マスタ非採用削除!C$4,統合マスタ!$A357,0))</f>
        <v>チラーヂンＳ錠５０μｇ</v>
      </c>
      <c r="Q357" s="53" t="str">
        <f ca="1">IF(OFFSET(マスタ非採用削除!D$4,統合マスタ!$A357,0)="","",OFFSET(マスタ非採用削除!D$4,統合マスタ!$A357,0))</f>
        <v>ﾁﾗｰｼﾞS</v>
      </c>
      <c r="R357" s="27">
        <f ca="1">IF(OR(A357="非採用",A357="処置薬",A357="非採用特別"),0,IF(OFFSET(マスタ非採用削除!E$4,統合マスタ!$A357,0)="","",OFFSET(マスタ非採用削除!E$4,統合マスタ!$A357,0)))</f>
        <v>1</v>
      </c>
      <c r="S357" s="53" t="str">
        <f ca="1">IF(OFFSET(マスタ非採用削除!F$4,統合マスタ!$A357,0)="","",OFFSET(マスタ非採用削除!F$4,統合マスタ!$A357,0))</f>
        <v/>
      </c>
      <c r="T357" s="27">
        <f ca="1">IF(OFFSET(マスタ非採用削除!G$4,統合マスタ!$A357,0)="","",OFFSET(マスタ非採用削除!G$4,統合マスタ!$A357,0))</f>
        <v>10.4</v>
      </c>
      <c r="U357" s="53" t="str">
        <f ca="1">IF(OFFSET(マスタ非採用削除!H$4,統合マスタ!$A357,0)="","",OFFSET(マスタ非採用削除!H$4,統合マスタ!$A357,0))</f>
        <v>ﾁﾗｰﾁﾞﾝSｼﾞｮｳ50μg</v>
      </c>
      <c r="V357" s="27">
        <f ca="1">IF(OFFSET(マスタ非採用削除!I$4,統合マスタ!$A357,0)="","",OFFSET(マスタ非採用削除!I$4,統合マスタ!$A357,0))</f>
        <v>1</v>
      </c>
      <c r="W357" s="27" t="str">
        <f ca="1">IF(OFFSET(マスタ非採用削除!J$4,統合マスタ!$A357,0)="","",OFFSET(マスタ非採用削除!J$4,統合マスタ!$A357,0))</f>
        <v>錠剤</v>
      </c>
      <c r="X357" s="27">
        <f ca="1">IF(OFFSET(マスタ非採用削除!K$4,統合マスタ!$A357,0)="","",OFFSET(マスタ非採用削除!K$4,統合マスタ!$A357,0))</f>
        <v>2</v>
      </c>
      <c r="Y357" s="53" t="str">
        <f ca="1">IF(OFFSET(マスタ非採用削除!L$4,統合マスタ!$A357,0)="","",OFFSET(マスタ非採用削除!L$4,統合マスタ!$A357,0))</f>
        <v/>
      </c>
      <c r="Z357" s="27">
        <f ca="1">IF(OFFSET(マスタ非採用削除!M$4,統合マスタ!$A357,0)="","",OFFSET(マスタ非採用削除!M$4,統合マスタ!$A357,0))</f>
        <v>26</v>
      </c>
      <c r="AA357" s="27" t="str">
        <f t="shared" si="15"/>
        <v/>
      </c>
      <c r="AB357" s="27" t="str">
        <f ca="1">IF(A357="非採用特別","非採用特別",IF(R357=2,"臨時",
IF(COUNTIF(分類!$H$8:$H$15, 統合マスタ!V357)&gt;0, 分類!$G$7,
IF(COUNTIF(分類!$K$8:$K$15, 統合マスタ!V357)&gt;0, 分類!$J$7,
IF(COUNTIF(分類!$N$8:$N$15, 統合マスタ!V357)&gt;0, 分類!$M$7,
IF(COUNTIF(分類!$Q$8:$Q$15, 統合マスタ!V357)&gt;0, 分類!$P$7,
"無し"))))))</f>
        <v>錠剤</v>
      </c>
      <c r="AC357" s="27">
        <f t="shared" ca="1" si="16"/>
        <v>200353</v>
      </c>
      <c r="AD357" s="27" cm="1">
        <f t="array" aca="1" ref="AD357" ca="1">IF(A357="非採用","非採用",OFFSET(
   INDIRECT("'" &amp; AB357 &amp; "'!A4"),
   MATCH(B357, INDIRECT("'" &amp; AB357 &amp; "'!C5:C1000"), 0),
   MATCH("合計", INDIRECT("'" &amp; AB357 &amp; "'!4:4"), 0) - 1
))</f>
        <v>0</v>
      </c>
    </row>
    <row r="358" spans="1:30">
      <c r="A358" s="40">
        <f>元データ!P355</f>
        <v>293</v>
      </c>
      <c r="B358" s="27">
        <f t="shared" si="17"/>
        <v>354</v>
      </c>
      <c r="C358" s="27" t="str">
        <f>DBCS(元データ!A355)</f>
        <v>チラーヂンＳ静注液２００μｇ</v>
      </c>
      <c r="D358" s="53" t="str">
        <f>元データ!B355</f>
        <v/>
      </c>
      <c r="E358" s="27" t="str">
        <f>DBCS(元データ!C355)</f>
        <v/>
      </c>
      <c r="F358" s="27" t="str">
        <f>DBCS(元データ!D355)</f>
        <v>１ｍｌｘ２Ａ</v>
      </c>
      <c r="G358" s="27" t="str">
        <f>元データ!E355</f>
        <v>武田薬品工業</v>
      </c>
      <c r="H358" s="27">
        <f>元データ!F355</f>
        <v>20192</v>
      </c>
      <c r="I358" s="27">
        <f>元データ!G355</f>
        <v>40384</v>
      </c>
      <c r="J358" s="27">
        <f>元データ!H355</f>
        <v>2</v>
      </c>
      <c r="K358" s="27" t="str">
        <f>元データ!I355</f>
        <v>A</v>
      </c>
      <c r="L358" s="27">
        <f>元データ!J355</f>
        <v>35978</v>
      </c>
      <c r="M358" s="27">
        <f>元データ!K355</f>
        <v>17989</v>
      </c>
      <c r="N358" s="53" t="str">
        <f ca="1">IF(OFFSET(マスタ非採用削除!A$4,統合マスタ!$A358,0)="","",OFFSET(マスタ非採用削除!A$4,統合マスタ!$A358,0))</f>
        <v>ﾁﾗﾁ003</v>
      </c>
      <c r="O358" s="53" t="str">
        <f ca="1">IF(OFFSET(マスタ非採用削除!B$4,統合マスタ!$A358,0)="","",OFFSET(マスタ非採用削除!B$4,統合マスタ!$A358,0))</f>
        <v>ﾁﾗﾁ003</v>
      </c>
      <c r="P358" s="27" t="str">
        <f ca="1">IF(OFFSET(マスタ非採用削除!C$4,統合マスタ!$A358,0)="","",OFFSET(マスタ非採用削除!C$4,統合マスタ!$A358,0))</f>
        <v>チラーヂンＳ静注液２００μｇ</v>
      </c>
      <c r="Q358" s="53" t="str">
        <f ca="1">IF(OFFSET(マスタ非採用削除!D$4,統合マスタ!$A358,0)="","",OFFSET(マスタ非採用削除!D$4,統合マスタ!$A358,0))</f>
        <v/>
      </c>
      <c r="R358" s="27">
        <f ca="1">IF(OR(A358="非採用",A358="処置薬",A358="非採用特別"),0,IF(OFFSET(マスタ非採用削除!E$4,統合マスタ!$A358,0)="","",OFFSET(マスタ非採用削除!E$4,統合マスタ!$A358,0)))</f>
        <v>2</v>
      </c>
      <c r="S358" s="53" t="str">
        <f ca="1">IF(OFFSET(マスタ非採用削除!F$4,統合マスタ!$A358,0)="","",OFFSET(マスタ非採用削除!F$4,統合マスタ!$A358,0))</f>
        <v/>
      </c>
      <c r="T358" s="27">
        <f ca="1">IF(OFFSET(マスタ非採用削除!G$4,統合マスタ!$A358,0)="","",OFFSET(マスタ非採用削除!G$4,統合マスタ!$A358,0))</f>
        <v>20192</v>
      </c>
      <c r="U358" s="53" t="str">
        <f ca="1">IF(OFFSET(マスタ非採用削除!H$4,統合マスタ!$A358,0)="","",OFFSET(マスタ非採用削除!H$4,統合マスタ!$A358,0))</f>
        <v>ﾁﾗ-ﾁﾞﾝSｼﾞﾖｳﾁﾕｳｴｷ200ﾏｲｸﾛG</v>
      </c>
      <c r="V358" s="27">
        <f ca="1">IF(OFFSET(マスタ非採用削除!I$4,統合マスタ!$A358,0)="","",OFFSET(マスタ非採用削除!I$4,統合マスタ!$A358,0))</f>
        <v>25</v>
      </c>
      <c r="W358" s="27" t="str">
        <f ca="1">IF(OFFSET(マスタ非採用削除!J$4,統合マスタ!$A358,0)="","",OFFSET(マスタ非採用削除!J$4,統合マスタ!$A358,0))</f>
        <v>注射剤</v>
      </c>
      <c r="X358" s="27">
        <f ca="1">IF(OFFSET(マスタ非採用削除!K$4,統合マスタ!$A358,0)="","",OFFSET(マスタ非採用削除!K$4,統合マスタ!$A358,0))</f>
        <v>2</v>
      </c>
      <c r="Y358" s="53" t="str">
        <f ca="1">IF(OFFSET(マスタ非採用削除!L$4,統合マスタ!$A358,0)="","",OFFSET(マスタ非採用削除!L$4,統合マスタ!$A358,0))</f>
        <v/>
      </c>
      <c r="Z358" s="27">
        <f ca="1">IF(OFFSET(マスタ非採用削除!M$4,統合マスタ!$A358,0)="","",OFFSET(マスタ非採用削除!M$4,統合マスタ!$A358,0))</f>
        <v>15</v>
      </c>
      <c r="AA358" s="27" t="str">
        <f t="shared" si="15"/>
        <v/>
      </c>
      <c r="AB358" s="27" t="str">
        <f ca="1">IF(A358="非採用特別","非採用特別",IF(R358=2,"臨時",
IF(COUNTIF(分類!$H$8:$H$15, 統合マスタ!V358)&gt;0, 分類!$G$7,
IF(COUNTIF(分類!$K$8:$K$15, 統合マスタ!V358)&gt;0, 分類!$J$7,
IF(COUNTIF(分類!$N$8:$N$15, 統合マスタ!V358)&gt;0, 分類!$M$7,
IF(COUNTIF(分類!$Q$8:$Q$15, 統合マスタ!V358)&gt;0, 分類!$P$7,
"無し"))))))</f>
        <v>臨時</v>
      </c>
      <c r="AC358" s="27">
        <f t="shared" ca="1" si="16"/>
        <v>200354</v>
      </c>
      <c r="AD358" s="27" cm="1">
        <f t="array" aca="1" ref="AD358" ca="1">IF(A358="非採用","非採用",OFFSET(
   INDIRECT("'" &amp; AB358 &amp; "'!A4"),
   MATCH(B358, INDIRECT("'" &amp; AB358 &amp; "'!C5:C1000"), 0),
   MATCH("合計", INDIRECT("'" &amp; AB358 &amp; "'!4:4"), 0) - 1
))</f>
        <v>0</v>
      </c>
    </row>
    <row r="359" spans="1:30">
      <c r="A359" s="40">
        <f>元データ!P356</f>
        <v>294</v>
      </c>
      <c r="B359" s="27">
        <f t="shared" si="17"/>
        <v>355</v>
      </c>
      <c r="C359" s="27" t="str">
        <f>DBCS(元データ!A356)</f>
        <v>ツイミーグ錠５００ｍｇ</v>
      </c>
      <c r="D359" s="53" t="str">
        <f>元データ!B356</f>
        <v>スズケン</v>
      </c>
      <c r="E359" s="27" t="str">
        <f>DBCS(元データ!C356)</f>
        <v>ＰＴＰ</v>
      </c>
      <c r="F359" s="27" t="str">
        <f>DBCS(元データ!D356)</f>
        <v>１００Ｔ</v>
      </c>
      <c r="G359" s="27" t="str">
        <f>元データ!E356</f>
        <v>住友ファーマ</v>
      </c>
      <c r="H359" s="27">
        <f>元データ!F356</f>
        <v>34.1</v>
      </c>
      <c r="I359" s="27">
        <f>元データ!G356</f>
        <v>3410</v>
      </c>
      <c r="J359" s="27">
        <f>元データ!H356</f>
        <v>100</v>
      </c>
      <c r="K359" s="27" t="str">
        <f>元データ!I356</f>
        <v/>
      </c>
      <c r="L359" s="27">
        <f>元データ!J356</f>
        <v>3007</v>
      </c>
      <c r="M359" s="27">
        <f>元データ!K356</f>
        <v>30.07</v>
      </c>
      <c r="N359" s="53" t="str">
        <f ca="1">IF(OFFSET(マスタ非採用削除!A$4,統合マスタ!$A359,0)="","",OFFSET(マスタ非採用削除!A$4,統合マスタ!$A359,0))</f>
        <v>ﾂｲﾐ001</v>
      </c>
      <c r="O359" s="53" t="str">
        <f ca="1">IF(OFFSET(マスタ非採用削除!B$4,統合マスタ!$A359,0)="","",OFFSET(マスタ非採用削除!B$4,統合マスタ!$A359,0))</f>
        <v>ﾂｲﾐ001</v>
      </c>
      <c r="P359" s="27" t="str">
        <f ca="1">IF(OFFSET(マスタ非採用削除!C$4,統合マスタ!$A359,0)="","",OFFSET(マスタ非採用削除!C$4,統合マスタ!$A359,0))</f>
        <v>ツイミーグ錠５００ｍｇ</v>
      </c>
      <c r="Q359" s="53" t="str">
        <f ca="1">IF(OFFSET(マスタ非採用削除!D$4,統合マスタ!$A359,0)="","",OFFSET(マスタ非採用削除!D$4,統合マスタ!$A359,0))</f>
        <v/>
      </c>
      <c r="R359" s="27">
        <f ca="1">IF(OR(A359="非採用",A359="処置薬",A359="非採用特別"),0,IF(OFFSET(マスタ非採用削除!E$4,統合マスタ!$A359,0)="","",OFFSET(マスタ非採用削除!E$4,統合マスタ!$A359,0)))</f>
        <v>2</v>
      </c>
      <c r="S359" s="53" t="str">
        <f ca="1">IF(OFFSET(マスタ非採用削除!F$4,統合マスタ!$A359,0)="","",OFFSET(マスタ非採用削除!F$4,統合マスタ!$A359,0))</f>
        <v/>
      </c>
      <c r="T359" s="27">
        <f ca="1">IF(OFFSET(マスタ非採用削除!G$4,統合マスタ!$A359,0)="","",OFFSET(マスタ非採用削除!G$4,統合マスタ!$A359,0))</f>
        <v>34.1</v>
      </c>
      <c r="U359" s="53" t="str">
        <f ca="1">IF(OFFSET(マスタ非採用削除!H$4,統合マスタ!$A359,0)="","",OFFSET(マスタ非採用削除!H$4,統合マスタ!$A359,0))</f>
        <v>ﾂｲﾐ-ｸﾞｼﾞﾖｳ500MG</v>
      </c>
      <c r="V359" s="27">
        <f ca="1">IF(OFFSET(マスタ非採用削除!I$4,統合マスタ!$A359,0)="","",OFFSET(マスタ非採用削除!I$4,統合マスタ!$A359,0))</f>
        <v>1</v>
      </c>
      <c r="W359" s="27" t="str">
        <f ca="1">IF(OFFSET(マスタ非採用削除!J$4,統合マスタ!$A359,0)="","",OFFSET(マスタ非採用削除!J$4,統合マスタ!$A359,0))</f>
        <v>錠剤</v>
      </c>
      <c r="X359" s="27">
        <f ca="1">IF(OFFSET(マスタ非採用削除!K$4,統合マスタ!$A359,0)="","",OFFSET(マスタ非採用削除!K$4,統合マスタ!$A359,0))</f>
        <v>0</v>
      </c>
      <c r="Y359" s="53" t="str">
        <f ca="1">IF(OFFSET(マスタ非採用削除!L$4,統合マスタ!$A359,0)="","",OFFSET(マスタ非採用削除!L$4,統合マスタ!$A359,0))</f>
        <v/>
      </c>
      <c r="Z359" s="27">
        <f ca="1">IF(OFFSET(マスタ非採用削除!M$4,統合マスタ!$A359,0)="","",OFFSET(マスタ非採用削除!M$4,統合マスタ!$A359,0))</f>
        <v>3</v>
      </c>
      <c r="AA359" s="27" t="str">
        <f t="shared" si="15"/>
        <v/>
      </c>
      <c r="AB359" s="27" t="str">
        <f ca="1">IF(A359="非採用特別","非採用特別",IF(R359=2,"臨時",
IF(COUNTIF(分類!$H$8:$H$15, 統合マスタ!V359)&gt;0, 分類!$G$7,
IF(COUNTIF(分類!$K$8:$K$15, 統合マスタ!V359)&gt;0, 分類!$J$7,
IF(COUNTIF(分類!$N$8:$N$15, 統合マスタ!V359)&gt;0, 分類!$M$7,
IF(COUNTIF(分類!$Q$8:$Q$15, 統合マスタ!V359)&gt;0, 分類!$P$7,
"無し"))))))</f>
        <v>臨時</v>
      </c>
      <c r="AC359" s="27">
        <f t="shared" ca="1" si="16"/>
        <v>355</v>
      </c>
      <c r="AD359" s="27" cm="1">
        <f t="array" aca="1" ref="AD359" ca="1">IF(A359="非採用","非採用",OFFSET(
   INDIRECT("'" &amp; AB359 &amp; "'!A4"),
   MATCH(B359, INDIRECT("'" &amp; AB359 &amp; "'!C5:C1000"), 0),
   MATCH("合計", INDIRECT("'" &amp; AB359 &amp; "'!4:4"), 0) - 1
))</f>
        <v>0</v>
      </c>
    </row>
    <row r="360" spans="1:30">
      <c r="A360" s="40">
        <f>元データ!P357</f>
        <v>309</v>
      </c>
      <c r="B360" s="27">
        <f t="shared" si="17"/>
        <v>356</v>
      </c>
      <c r="C360" s="27" t="str">
        <f>DBCS(元データ!A357)</f>
        <v>ツロブテロールテープ１ｍｇ「サワイ」</v>
      </c>
      <c r="D360" s="53" t="str">
        <f>元データ!B357</f>
        <v>東邦</v>
      </c>
      <c r="E360" s="27" t="str">
        <f>DBCS(元データ!C357)</f>
        <v/>
      </c>
      <c r="F360" s="27" t="str">
        <f>DBCS(元データ!D357)</f>
        <v>７０枚</v>
      </c>
      <c r="G360" s="27" t="str">
        <f>元データ!E357</f>
        <v>沢井製薬</v>
      </c>
      <c r="H360" s="27">
        <f>元データ!F357</f>
        <v>22.8</v>
      </c>
      <c r="I360" s="27">
        <f>元データ!G357</f>
        <v>1596</v>
      </c>
      <c r="J360" s="27">
        <f>元データ!H357</f>
        <v>70</v>
      </c>
      <c r="K360" s="27" t="str">
        <f>元データ!I357</f>
        <v>枚</v>
      </c>
      <c r="L360" s="27">
        <f>元データ!J357</f>
        <v>1440</v>
      </c>
      <c r="M360" s="27">
        <f>元データ!K357</f>
        <v>20.571428571428573</v>
      </c>
      <c r="N360" s="53" t="str">
        <f ca="1">IF(OFFSET(マスタ非採用削除!A$4,統合マスタ!$A360,0)="","",OFFSET(マスタ非採用削除!A$4,統合マスタ!$A360,0))</f>
        <v>ﾂﾛﾌ001</v>
      </c>
      <c r="O360" s="53" t="str">
        <f ca="1">IF(OFFSET(マスタ非採用削除!B$4,統合マスタ!$A360,0)="","",OFFSET(マスタ非採用削除!B$4,統合マスタ!$A360,0))</f>
        <v>ﾂﾛﾌ001</v>
      </c>
      <c r="P360" s="27" t="str">
        <f ca="1">IF(OFFSET(マスタ非採用削除!C$4,統合マスタ!$A360,0)="","",OFFSET(マスタ非採用削除!C$4,統合マスタ!$A360,0))</f>
        <v>ツロブテロールテープ１ｍｇ「サワイ」</v>
      </c>
      <c r="Q360" s="53" t="str">
        <f ca="1">IF(OFFSET(マスタ非採用削除!D$4,統合マスタ!$A360,0)="","",OFFSET(マスタ非採用削除!D$4,統合マスタ!$A360,0))</f>
        <v>ﾂﾛﾌﾞ</v>
      </c>
      <c r="R360" s="27">
        <f ca="1">IF(OR(A360="非採用",A360="処置薬",A360="非採用特別"),0,IF(OFFSET(マスタ非採用削除!E$4,統合マスタ!$A360,0)="","",OFFSET(マスタ非採用削除!E$4,統合マスタ!$A360,0)))</f>
        <v>1</v>
      </c>
      <c r="S360" s="53" t="str">
        <f ca="1">IF(OFFSET(マスタ非採用削除!F$4,統合マスタ!$A360,0)="","",OFFSET(マスタ非採用削除!F$4,統合マスタ!$A360,0))</f>
        <v/>
      </c>
      <c r="T360" s="27">
        <f ca="1">IF(OFFSET(マスタ非採用削除!G$4,統合マスタ!$A360,0)="","",OFFSET(マスタ非採用削除!G$4,統合マスタ!$A360,0))</f>
        <v>22.8</v>
      </c>
      <c r="U360" s="53" t="str">
        <f ca="1">IF(OFFSET(マスタ非採用削除!H$4,統合マスタ!$A360,0)="","",OFFSET(マスタ非採用削除!H$4,統合マスタ!$A360,0))</f>
        <v>ﾂﾛﾌﾞﾃﾛｰﾙﾃｰﾌﾟ1mg｢ｻﾜｲ｣</v>
      </c>
      <c r="V360" s="27">
        <f ca="1">IF(OFFSET(マスタ非採用削除!I$4,統合マスタ!$A360,0)="","",OFFSET(マスタ非採用削除!I$4,統合マスタ!$A360,0))</f>
        <v>19</v>
      </c>
      <c r="W360" s="27" t="str">
        <f ca="1">IF(OFFSET(マスタ非採用削除!J$4,統合マスタ!$A360,0)="","",OFFSET(マスタ非採用削除!J$4,統合マスタ!$A360,0))</f>
        <v>貼付剤</v>
      </c>
      <c r="X360" s="27">
        <f ca="1">IF(OFFSET(マスタ非採用削除!K$4,統合マスタ!$A360,0)="","",OFFSET(マスタ非採用削除!K$4,統合マスタ!$A360,0))</f>
        <v>0</v>
      </c>
      <c r="Y360" s="53" t="str">
        <f ca="1">IF(OFFSET(マスタ非採用削除!L$4,統合マスタ!$A360,0)="","",OFFSET(マスタ非採用削除!L$4,統合マスタ!$A360,0))</f>
        <v/>
      </c>
      <c r="Z360" s="27">
        <f ca="1">IF(OFFSET(マスタ非採用削除!M$4,統合マスタ!$A360,0)="","",OFFSET(マスタ非採用削除!M$4,統合マスタ!$A360,0))</f>
        <v>3</v>
      </c>
      <c r="AA360" s="27" t="str">
        <f t="shared" si="15"/>
        <v/>
      </c>
      <c r="AB360" s="27" t="str">
        <f ca="1">IF(A360="非採用特別","非採用特別",IF(R360=2,"臨時",
IF(COUNTIF(分類!$H$8:$H$15, 統合マスタ!V360)&gt;0, 分類!$G$7,
IF(COUNTIF(分類!$K$8:$K$15, 統合マスタ!V360)&gt;0, 分類!$J$7,
IF(COUNTIF(分類!$N$8:$N$15, 統合マスタ!V360)&gt;0, 分類!$M$7,
IF(COUNTIF(分類!$Q$8:$Q$15, 統合マスタ!V360)&gt;0, 分類!$P$7,
"無し"))))))</f>
        <v>外用</v>
      </c>
      <c r="AC360" s="27">
        <f t="shared" ca="1" si="16"/>
        <v>356</v>
      </c>
      <c r="AD360" s="27" cm="1">
        <f t="array" aca="1" ref="AD360" ca="1">IF(A360="非採用","非採用",OFFSET(
   INDIRECT("'" &amp; AB360 &amp; "'!A4"),
   MATCH(B360, INDIRECT("'" &amp; AB360 &amp; "'!C5:C1000"), 0),
   MATCH("合計", INDIRECT("'" &amp; AB360 &amp; "'!4:4"), 0) - 1
))</f>
        <v>0</v>
      </c>
    </row>
    <row r="361" spans="1:30">
      <c r="A361" s="40">
        <f>元データ!P358</f>
        <v>311</v>
      </c>
      <c r="B361" s="27">
        <f t="shared" si="17"/>
        <v>357</v>
      </c>
      <c r="C361" s="27" t="str">
        <f>DBCS(元データ!A358)</f>
        <v>デエビゴ錠２．５ｍｇ</v>
      </c>
      <c r="D361" s="53" t="str">
        <f>元データ!B358</f>
        <v>メディセオ</v>
      </c>
      <c r="E361" s="27" t="str">
        <f>DBCS(元データ!C358)</f>
        <v>ＰＴＰ</v>
      </c>
      <c r="F361" s="27" t="str">
        <f>DBCS(元データ!D358)</f>
        <v>１００Ｔ</v>
      </c>
      <c r="G361" s="27" t="str">
        <f>元データ!E358</f>
        <v>エーザイ</v>
      </c>
      <c r="H361" s="27">
        <f>元データ!F358</f>
        <v>44.9</v>
      </c>
      <c r="I361" s="27">
        <f>元データ!G358</f>
        <v>4490</v>
      </c>
      <c r="J361" s="27">
        <f>元データ!H358</f>
        <v>100</v>
      </c>
      <c r="K361" s="27" t="str">
        <f>元データ!I358</f>
        <v>錠</v>
      </c>
      <c r="L361" s="27">
        <f>元データ!J358</f>
        <v>3860</v>
      </c>
      <c r="M361" s="27">
        <f>元データ!K358</f>
        <v>38.6</v>
      </c>
      <c r="N361" s="53" t="str">
        <f ca="1">IF(OFFSET(マスタ非採用削除!A$4,統合マスタ!$A361,0)="","",OFFSET(マスタ非採用削除!A$4,統合マスタ!$A361,0))</f>
        <v>ﾃｴﾋ001</v>
      </c>
      <c r="O361" s="53" t="str">
        <f ca="1">IF(OFFSET(マスタ非採用削除!B$4,統合マスタ!$A361,0)="","",OFFSET(マスタ非採用削除!B$4,統合マスタ!$A361,0))</f>
        <v>ﾃｴﾋ001</v>
      </c>
      <c r="P361" s="27" t="str">
        <f ca="1">IF(OFFSET(マスタ非採用削除!C$4,統合マスタ!$A361,0)="","",OFFSET(マスタ非採用削除!C$4,統合マスタ!$A361,0))</f>
        <v>デエビゴ錠２．５ｍｇ</v>
      </c>
      <c r="Q361" s="53" t="str">
        <f ca="1">IF(OFFSET(マスタ非採用削除!D$4,統合マスタ!$A361,0)="","",OFFSET(マスタ非採用削除!D$4,統合マスタ!$A361,0))</f>
        <v>ﾃﾞｴﾋﾞ2</v>
      </c>
      <c r="R361" s="27">
        <f ca="1">IF(OR(A361="非採用",A361="処置薬",A361="非採用特別"),0,IF(OFFSET(マスタ非採用削除!E$4,統合マスタ!$A361,0)="","",OFFSET(マスタ非採用削除!E$4,統合マスタ!$A361,0)))</f>
        <v>1</v>
      </c>
      <c r="S361" s="53" t="str">
        <f ca="1">IF(OFFSET(マスタ非採用削除!F$4,統合マスタ!$A361,0)="","",OFFSET(マスタ非採用削除!F$4,統合マスタ!$A361,0))</f>
        <v/>
      </c>
      <c r="T361" s="27">
        <f ca="1">IF(OFFSET(マスタ非採用削除!G$4,統合マスタ!$A361,0)="","",OFFSET(マスタ非採用削除!G$4,統合マスタ!$A361,0))</f>
        <v>44.9</v>
      </c>
      <c r="U361" s="53" t="str">
        <f ca="1">IF(OFFSET(マスタ非採用削除!H$4,統合マスタ!$A361,0)="","",OFFSET(マスタ非採用削除!H$4,統合マスタ!$A361,0))</f>
        <v>ﾃﾞｴﾋﾞｺﾞｼﾞｮｳ2.5mg</v>
      </c>
      <c r="V361" s="27">
        <f ca="1">IF(OFFSET(マスタ非採用削除!I$4,統合マスタ!$A361,0)="","",OFFSET(マスタ非採用削除!I$4,統合マスタ!$A361,0))</f>
        <v>1</v>
      </c>
      <c r="W361" s="27" t="str">
        <f ca="1">IF(OFFSET(マスタ非採用削除!J$4,統合マスタ!$A361,0)="","",OFFSET(マスタ非採用削除!J$4,統合マスタ!$A361,0))</f>
        <v>錠剤</v>
      </c>
      <c r="X361" s="27">
        <f ca="1">IF(OFFSET(マスタ非採用削除!K$4,統合マスタ!$A361,0)="","",OFFSET(マスタ非採用削除!K$4,統合マスタ!$A361,0))</f>
        <v>0</v>
      </c>
      <c r="Y361" s="53" t="str">
        <f ca="1">IF(OFFSET(マスタ非採用削除!L$4,統合マスタ!$A361,0)="","",OFFSET(マスタ非採用削除!L$4,統合マスタ!$A361,0))</f>
        <v/>
      </c>
      <c r="Z361" s="27">
        <f ca="1">IF(OFFSET(マスタ非採用削除!M$4,統合マスタ!$A361,0)="","",OFFSET(マスタ非採用削除!M$4,統合マスタ!$A361,0))</f>
        <v>25</v>
      </c>
      <c r="AA361" s="27" t="str">
        <f t="shared" si="15"/>
        <v/>
      </c>
      <c r="AB361" s="27" t="str">
        <f ca="1">IF(A361="非採用特別","非採用特別",IF(R361=2,"臨時",
IF(COUNTIF(分類!$H$8:$H$15, 統合マスタ!V361)&gt;0, 分類!$G$7,
IF(COUNTIF(分類!$K$8:$K$15, 統合マスタ!V361)&gt;0, 分類!$J$7,
IF(COUNTIF(分類!$N$8:$N$15, 統合マスタ!V361)&gt;0, 分類!$M$7,
IF(COUNTIF(分類!$Q$8:$Q$15, 統合マスタ!V361)&gt;0, 分類!$P$7,
"無し"))))))</f>
        <v>錠剤</v>
      </c>
      <c r="AC361" s="27">
        <f t="shared" ca="1" si="16"/>
        <v>357</v>
      </c>
      <c r="AD361" s="27" cm="1">
        <f t="array" aca="1" ref="AD361" ca="1">IF(A361="非採用","非採用",OFFSET(
   INDIRECT("'" &amp; AB361 &amp; "'!A4"),
   MATCH(B361, INDIRECT("'" &amp; AB361 &amp; "'!C5:C1000"), 0),
   MATCH("合計", INDIRECT("'" &amp; AB361 &amp; "'!4:4"), 0) - 1
))</f>
        <v>0</v>
      </c>
    </row>
    <row r="362" spans="1:30">
      <c r="A362" s="40">
        <f>元データ!P359</f>
        <v>311</v>
      </c>
      <c r="B362" s="27">
        <f t="shared" si="17"/>
        <v>358</v>
      </c>
      <c r="C362" s="27" t="str">
        <f>DBCS(元データ!A359)</f>
        <v>デエビゴ錠２．５ｍｇ</v>
      </c>
      <c r="D362" s="53" t="str">
        <f>元データ!B359</f>
        <v>メディセオ</v>
      </c>
      <c r="E362" s="27" t="str">
        <f>DBCS(元データ!C359)</f>
        <v>バラ</v>
      </c>
      <c r="F362" s="27" t="str">
        <f>DBCS(元データ!D359)</f>
        <v>１００Ｔ</v>
      </c>
      <c r="G362" s="27" t="str">
        <f>元データ!E359</f>
        <v>エーザイ</v>
      </c>
      <c r="H362" s="27">
        <f>元データ!F359</f>
        <v>44.9</v>
      </c>
      <c r="I362" s="27">
        <f>元データ!G359</f>
        <v>4490</v>
      </c>
      <c r="J362" s="27">
        <f>元データ!H359</f>
        <v>100</v>
      </c>
      <c r="K362" s="27" t="str">
        <f>元データ!I359</f>
        <v>錠</v>
      </c>
      <c r="L362" s="27">
        <f>元データ!J359</f>
        <v>3860</v>
      </c>
      <c r="M362" s="27">
        <f>元データ!K359</f>
        <v>38.6</v>
      </c>
      <c r="N362" s="53" t="str">
        <f ca="1">IF(OFFSET(マスタ非採用削除!A$4,統合マスタ!$A362,0)="","",OFFSET(マスタ非採用削除!A$4,統合マスタ!$A362,0))</f>
        <v>ﾃｴﾋ001</v>
      </c>
      <c r="O362" s="53" t="str">
        <f ca="1">IF(OFFSET(マスタ非採用削除!B$4,統合マスタ!$A362,0)="","",OFFSET(マスタ非採用削除!B$4,統合マスタ!$A362,0))</f>
        <v>ﾃｴﾋ001</v>
      </c>
      <c r="P362" s="27" t="str">
        <f ca="1">IF(OFFSET(マスタ非採用削除!C$4,統合マスタ!$A362,0)="","",OFFSET(マスタ非採用削除!C$4,統合マスタ!$A362,0))</f>
        <v>デエビゴ錠２．５ｍｇ</v>
      </c>
      <c r="Q362" s="53" t="str">
        <f ca="1">IF(OFFSET(マスタ非採用削除!D$4,統合マスタ!$A362,0)="","",OFFSET(マスタ非採用削除!D$4,統合マスタ!$A362,0))</f>
        <v>ﾃﾞｴﾋﾞ2</v>
      </c>
      <c r="R362" s="27">
        <f ca="1">IF(OR(A362="非採用",A362="処置薬",A362="非採用特別"),0,IF(OFFSET(マスタ非採用削除!E$4,統合マスタ!$A362,0)="","",OFFSET(マスタ非採用削除!E$4,統合マスタ!$A362,0)))</f>
        <v>1</v>
      </c>
      <c r="S362" s="53" t="str">
        <f ca="1">IF(OFFSET(マスタ非採用削除!F$4,統合マスタ!$A362,0)="","",OFFSET(マスタ非採用削除!F$4,統合マスタ!$A362,0))</f>
        <v/>
      </c>
      <c r="T362" s="27">
        <f ca="1">IF(OFFSET(マスタ非採用削除!G$4,統合マスタ!$A362,0)="","",OFFSET(マスタ非採用削除!G$4,統合マスタ!$A362,0))</f>
        <v>44.9</v>
      </c>
      <c r="U362" s="53" t="str">
        <f ca="1">IF(OFFSET(マスタ非採用削除!H$4,統合マスタ!$A362,0)="","",OFFSET(マスタ非採用削除!H$4,統合マスタ!$A362,0))</f>
        <v>ﾃﾞｴﾋﾞｺﾞｼﾞｮｳ2.5mg</v>
      </c>
      <c r="V362" s="27">
        <f ca="1">IF(OFFSET(マスタ非採用削除!I$4,統合マスタ!$A362,0)="","",OFFSET(マスタ非採用削除!I$4,統合マスタ!$A362,0))</f>
        <v>1</v>
      </c>
      <c r="W362" s="27" t="str">
        <f ca="1">IF(OFFSET(マスタ非採用削除!J$4,統合マスタ!$A362,0)="","",OFFSET(マスタ非採用削除!J$4,統合マスタ!$A362,0))</f>
        <v>錠剤</v>
      </c>
      <c r="X362" s="27">
        <f ca="1">IF(OFFSET(マスタ非採用削除!K$4,統合マスタ!$A362,0)="","",OFFSET(マスタ非採用削除!K$4,統合マスタ!$A362,0))</f>
        <v>0</v>
      </c>
      <c r="Y362" s="53" t="str">
        <f ca="1">IF(OFFSET(マスタ非採用削除!L$4,統合マスタ!$A362,0)="","",OFFSET(マスタ非採用削除!L$4,統合マスタ!$A362,0))</f>
        <v/>
      </c>
      <c r="Z362" s="27">
        <f ca="1">IF(OFFSET(マスタ非採用削除!M$4,統合マスタ!$A362,0)="","",OFFSET(マスタ非採用削除!M$4,統合マスタ!$A362,0))</f>
        <v>25</v>
      </c>
      <c r="AA362" s="27" t="str">
        <f t="shared" si="15"/>
        <v/>
      </c>
      <c r="AB362" s="27" t="str">
        <f ca="1">IF(A362="非採用特別","非採用特別",IF(R362=2,"臨時",
IF(COUNTIF(分類!$H$8:$H$15, 統合マスタ!V362)&gt;0, 分類!$G$7,
IF(COUNTIF(分類!$K$8:$K$15, 統合マスタ!V362)&gt;0, 分類!$J$7,
IF(COUNTIF(分類!$N$8:$N$15, 統合マスタ!V362)&gt;0, 分類!$M$7,
IF(COUNTIF(分類!$Q$8:$Q$15, 統合マスタ!V362)&gt;0, 分類!$P$7,
"無し"))))))</f>
        <v>錠剤</v>
      </c>
      <c r="AC362" s="27">
        <f t="shared" ca="1" si="16"/>
        <v>358</v>
      </c>
      <c r="AD362" s="27" cm="1">
        <f t="array" aca="1" ref="AD362" ca="1">IF(A362="非採用","非採用",OFFSET(
   INDIRECT("'" &amp; AB362 &amp; "'!A4"),
   MATCH(B362, INDIRECT("'" &amp; AB362 &amp; "'!C5:C1000"), 0),
   MATCH("合計", INDIRECT("'" &amp; AB362 &amp; "'!4:4"), 0) - 1
))</f>
        <v>0</v>
      </c>
    </row>
    <row r="363" spans="1:30">
      <c r="A363" s="40">
        <f>元データ!P360</f>
        <v>312</v>
      </c>
      <c r="B363" s="27">
        <f t="shared" si="17"/>
        <v>359</v>
      </c>
      <c r="C363" s="27" t="str">
        <f>DBCS(元データ!A360)</f>
        <v>デエビゴ錠５ｍｇ</v>
      </c>
      <c r="D363" s="53" t="str">
        <f>元データ!B360</f>
        <v>メディセオ</v>
      </c>
      <c r="E363" s="27" t="str">
        <f>DBCS(元データ!C360)</f>
        <v>ＰＴＰ</v>
      </c>
      <c r="F363" s="27" t="str">
        <f>DBCS(元データ!D360)</f>
        <v>５００Ｔ</v>
      </c>
      <c r="G363" s="27" t="str">
        <f>元データ!E360</f>
        <v>エーザイ</v>
      </c>
      <c r="H363" s="27">
        <f>元データ!F360</f>
        <v>71.3</v>
      </c>
      <c r="I363" s="27">
        <f>元データ!G360</f>
        <v>35650</v>
      </c>
      <c r="J363" s="27">
        <f>元データ!H360</f>
        <v>500</v>
      </c>
      <c r="K363" s="27" t="str">
        <f>元データ!I360</f>
        <v>錠</v>
      </c>
      <c r="L363" s="27">
        <f>元データ!J360</f>
        <v>30650</v>
      </c>
      <c r="M363" s="27">
        <f>元データ!K360</f>
        <v>61.3</v>
      </c>
      <c r="N363" s="53" t="str">
        <f ca="1">IF(OFFSET(マスタ非採用削除!A$4,統合マスタ!$A363,0)="","",OFFSET(マスタ非採用削除!A$4,統合マスタ!$A363,0))</f>
        <v>ﾃｴﾋ002</v>
      </c>
      <c r="O363" s="53" t="str">
        <f ca="1">IF(OFFSET(マスタ非採用削除!B$4,統合マスタ!$A363,0)="","",OFFSET(マスタ非採用削除!B$4,統合マスタ!$A363,0))</f>
        <v>ﾃｴﾋ002</v>
      </c>
      <c r="P363" s="27" t="str">
        <f ca="1">IF(OFFSET(マスタ非採用削除!C$4,統合マスタ!$A363,0)="","",OFFSET(マスタ非採用削除!C$4,統合マスタ!$A363,0))</f>
        <v>デエビゴ錠５ｍｇ</v>
      </c>
      <c r="Q363" s="53" t="str">
        <f ca="1">IF(OFFSET(マスタ非採用削除!D$4,統合マスタ!$A363,0)="","",OFFSET(マスタ非採用削除!D$4,統合マスタ!$A363,0))</f>
        <v>ﾃﾞｴﾋﾞ</v>
      </c>
      <c r="R363" s="27">
        <f ca="1">IF(OR(A363="非採用",A363="処置薬",A363="非採用特別"),0,IF(OFFSET(マスタ非採用削除!E$4,統合マスタ!$A363,0)="","",OFFSET(マスタ非採用削除!E$4,統合マスタ!$A363,0)))</f>
        <v>1</v>
      </c>
      <c r="S363" s="53" t="str">
        <f ca="1">IF(OFFSET(マスタ非採用削除!F$4,統合マスタ!$A363,0)="","",OFFSET(マスタ非採用削除!F$4,統合マスタ!$A363,0))</f>
        <v/>
      </c>
      <c r="T363" s="27">
        <f ca="1">IF(OFFSET(マスタ非採用削除!G$4,統合マスタ!$A363,0)="","",OFFSET(マスタ非採用削除!G$4,統合マスタ!$A363,0))</f>
        <v>71.3</v>
      </c>
      <c r="U363" s="53" t="str">
        <f ca="1">IF(OFFSET(マスタ非採用削除!H$4,統合マスタ!$A363,0)="","",OFFSET(マスタ非採用削除!H$4,統合マスタ!$A363,0))</f>
        <v>ﾃﾞｴﾋﾞｺﾞｼﾞｮｳ5mg</v>
      </c>
      <c r="V363" s="27">
        <f ca="1">IF(OFFSET(マスタ非採用削除!I$4,統合マスタ!$A363,0)="","",OFFSET(マスタ非採用削除!I$4,統合マスタ!$A363,0))</f>
        <v>1</v>
      </c>
      <c r="W363" s="27" t="str">
        <f ca="1">IF(OFFSET(マスタ非採用削除!J$4,統合マスタ!$A363,0)="","",OFFSET(マスタ非採用削除!J$4,統合マスタ!$A363,0))</f>
        <v>錠剤</v>
      </c>
      <c r="X363" s="27">
        <f ca="1">IF(OFFSET(マスタ非採用削除!K$4,統合マスタ!$A363,0)="","",OFFSET(マスタ非採用削除!K$4,統合マスタ!$A363,0))</f>
        <v>0</v>
      </c>
      <c r="Y363" s="53" t="str">
        <f ca="1">IF(OFFSET(マスタ非採用削除!L$4,統合マスタ!$A363,0)="","",OFFSET(マスタ非採用削除!L$4,統合マスタ!$A363,0))</f>
        <v/>
      </c>
      <c r="Z363" s="27">
        <f ca="1">IF(OFFSET(マスタ非採用削除!M$4,統合マスタ!$A363,0)="","",OFFSET(マスタ非採用削除!M$4,統合マスタ!$A363,0))</f>
        <v>25</v>
      </c>
      <c r="AA363" s="27" t="str">
        <f t="shared" si="15"/>
        <v/>
      </c>
      <c r="AB363" s="27" t="str">
        <f ca="1">IF(A363="非採用特別","非採用特別",IF(R363=2,"臨時",
IF(COUNTIF(分類!$H$8:$H$15, 統合マスタ!V363)&gt;0, 分類!$G$7,
IF(COUNTIF(分類!$K$8:$K$15, 統合マスタ!V363)&gt;0, 分類!$J$7,
IF(COUNTIF(分類!$N$8:$N$15, 統合マスタ!V363)&gt;0, 分類!$M$7,
IF(COUNTIF(分類!$Q$8:$Q$15, 統合マスタ!V363)&gt;0, 分類!$P$7,
"無し"))))))</f>
        <v>錠剤</v>
      </c>
      <c r="AC363" s="27">
        <f t="shared" ca="1" si="16"/>
        <v>359</v>
      </c>
      <c r="AD363" s="27" cm="1">
        <f t="array" aca="1" ref="AD363" ca="1">IF(A363="非採用","非採用",OFFSET(
   INDIRECT("'" &amp; AB363 &amp; "'!A4"),
   MATCH(B363, INDIRECT("'" &amp; AB363 &amp; "'!C5:C1000"), 0),
   MATCH("合計", INDIRECT("'" &amp; AB363 &amp; "'!4:4"), 0) - 1
))</f>
        <v>0</v>
      </c>
    </row>
    <row r="364" spans="1:30">
      <c r="A364" s="40">
        <f>元データ!P361</f>
        <v>312</v>
      </c>
      <c r="B364" s="27">
        <f t="shared" si="17"/>
        <v>360</v>
      </c>
      <c r="C364" s="27" t="str">
        <f>DBCS(元データ!A361)</f>
        <v>デエビゴ錠５ｍｇ</v>
      </c>
      <c r="D364" s="53" t="str">
        <f>元データ!B361</f>
        <v>メディセオ</v>
      </c>
      <c r="E364" s="27" t="str">
        <f>DBCS(元データ!C361)</f>
        <v>バラ</v>
      </c>
      <c r="F364" s="27" t="str">
        <f>DBCS(元データ!D361)</f>
        <v>１００Ｔ</v>
      </c>
      <c r="G364" s="27" t="str">
        <f>元データ!E361</f>
        <v>エーザイ</v>
      </c>
      <c r="H364" s="27">
        <f>元データ!F361</f>
        <v>71.3</v>
      </c>
      <c r="I364" s="27">
        <f>元データ!G361</f>
        <v>7130</v>
      </c>
      <c r="J364" s="27">
        <f>元データ!H361</f>
        <v>100</v>
      </c>
      <c r="K364" s="27" t="str">
        <f>元データ!I361</f>
        <v>錠</v>
      </c>
      <c r="L364" s="27">
        <f>元データ!J361</f>
        <v>6130</v>
      </c>
      <c r="M364" s="27">
        <f>元データ!K361</f>
        <v>61.3</v>
      </c>
      <c r="N364" s="53" t="str">
        <f ca="1">IF(OFFSET(マスタ非採用削除!A$4,統合マスタ!$A364,0)="","",OFFSET(マスタ非採用削除!A$4,統合マスタ!$A364,0))</f>
        <v>ﾃｴﾋ002</v>
      </c>
      <c r="O364" s="53" t="str">
        <f ca="1">IF(OFFSET(マスタ非採用削除!B$4,統合マスタ!$A364,0)="","",OFFSET(マスタ非採用削除!B$4,統合マスタ!$A364,0))</f>
        <v>ﾃｴﾋ002</v>
      </c>
      <c r="P364" s="27" t="str">
        <f ca="1">IF(OFFSET(マスタ非採用削除!C$4,統合マスタ!$A364,0)="","",OFFSET(マスタ非採用削除!C$4,統合マスタ!$A364,0))</f>
        <v>デエビゴ錠５ｍｇ</v>
      </c>
      <c r="Q364" s="53" t="str">
        <f ca="1">IF(OFFSET(マスタ非採用削除!D$4,統合マスタ!$A364,0)="","",OFFSET(マスタ非採用削除!D$4,統合マスタ!$A364,0))</f>
        <v>ﾃﾞｴﾋﾞ</v>
      </c>
      <c r="R364" s="27">
        <f ca="1">IF(OR(A364="非採用",A364="処置薬",A364="非採用特別"),0,IF(OFFSET(マスタ非採用削除!E$4,統合マスタ!$A364,0)="","",OFFSET(マスタ非採用削除!E$4,統合マスタ!$A364,0)))</f>
        <v>1</v>
      </c>
      <c r="S364" s="53" t="str">
        <f ca="1">IF(OFFSET(マスタ非採用削除!F$4,統合マスタ!$A364,0)="","",OFFSET(マスタ非採用削除!F$4,統合マスタ!$A364,0))</f>
        <v/>
      </c>
      <c r="T364" s="27">
        <f ca="1">IF(OFFSET(マスタ非採用削除!G$4,統合マスタ!$A364,0)="","",OFFSET(マスタ非採用削除!G$4,統合マスタ!$A364,0))</f>
        <v>71.3</v>
      </c>
      <c r="U364" s="53" t="str">
        <f ca="1">IF(OFFSET(マスタ非採用削除!H$4,統合マスタ!$A364,0)="","",OFFSET(マスタ非採用削除!H$4,統合マスタ!$A364,0))</f>
        <v>ﾃﾞｴﾋﾞｺﾞｼﾞｮｳ5mg</v>
      </c>
      <c r="V364" s="27">
        <f ca="1">IF(OFFSET(マスタ非採用削除!I$4,統合マスタ!$A364,0)="","",OFFSET(マスタ非採用削除!I$4,統合マスタ!$A364,0))</f>
        <v>1</v>
      </c>
      <c r="W364" s="27" t="str">
        <f ca="1">IF(OFFSET(マスタ非採用削除!J$4,統合マスタ!$A364,0)="","",OFFSET(マスタ非採用削除!J$4,統合マスタ!$A364,0))</f>
        <v>錠剤</v>
      </c>
      <c r="X364" s="27">
        <f ca="1">IF(OFFSET(マスタ非採用削除!K$4,統合マスタ!$A364,0)="","",OFFSET(マスタ非採用削除!K$4,統合マスタ!$A364,0))</f>
        <v>0</v>
      </c>
      <c r="Y364" s="53" t="str">
        <f ca="1">IF(OFFSET(マスタ非採用削除!L$4,統合マスタ!$A364,0)="","",OFFSET(マスタ非採用削除!L$4,統合マスタ!$A364,0))</f>
        <v/>
      </c>
      <c r="Z364" s="27">
        <f ca="1">IF(OFFSET(マスタ非採用削除!M$4,統合マスタ!$A364,0)="","",OFFSET(マスタ非採用削除!M$4,統合マスタ!$A364,0))</f>
        <v>25</v>
      </c>
      <c r="AA364" s="27" t="str">
        <f t="shared" si="15"/>
        <v/>
      </c>
      <c r="AB364" s="27" t="str">
        <f ca="1">IF(A364="非採用特別","非採用特別",IF(R364=2,"臨時",
IF(COUNTIF(分類!$H$8:$H$15, 統合マスタ!V364)&gt;0, 分類!$G$7,
IF(COUNTIF(分類!$K$8:$K$15, 統合マスタ!V364)&gt;0, 分類!$J$7,
IF(COUNTIF(分類!$N$8:$N$15, 統合マスタ!V364)&gt;0, 分類!$M$7,
IF(COUNTIF(分類!$Q$8:$Q$15, 統合マスタ!V364)&gt;0, 分類!$P$7,
"無し"))))))</f>
        <v>錠剤</v>
      </c>
      <c r="AC364" s="27">
        <f t="shared" ca="1" si="16"/>
        <v>360</v>
      </c>
      <c r="AD364" s="27" cm="1">
        <f t="array" aca="1" ref="AD364" ca="1">IF(A364="非採用","非採用",OFFSET(
   INDIRECT("'" &amp; AB364 &amp; "'!A4"),
   MATCH(B364, INDIRECT("'" &amp; AB364 &amp; "'!C5:C1000"), 0),
   MATCH("合計", INDIRECT("'" &amp; AB364 &amp; "'!4:4"), 0) - 1
))</f>
        <v>0</v>
      </c>
    </row>
    <row r="365" spans="1:30">
      <c r="A365" s="40">
        <f>元データ!P362</f>
        <v>313</v>
      </c>
      <c r="B365" s="27">
        <f t="shared" si="17"/>
        <v>361</v>
      </c>
      <c r="C365" s="27" t="str">
        <f>DBCS(元データ!A362)</f>
        <v>テオフィリン徐放Ｕ錠２００ｍｇ「トーワ」</v>
      </c>
      <c r="D365" s="53" t="str">
        <f>元データ!B362</f>
        <v>東和薬品</v>
      </c>
      <c r="E365" s="27" t="str">
        <f>DBCS(元データ!C362)</f>
        <v>ＰＴＰ</v>
      </c>
      <c r="F365" s="27" t="str">
        <f>DBCS(元データ!D362)</f>
        <v>１００Ｔ</v>
      </c>
      <c r="G365" s="27" t="str">
        <f>元データ!E362</f>
        <v>東和薬品</v>
      </c>
      <c r="H365" s="27">
        <f>元データ!F362</f>
        <v>6.1</v>
      </c>
      <c r="I365" s="27">
        <f>元データ!G362</f>
        <v>610</v>
      </c>
      <c r="J365" s="27">
        <f>元データ!H362</f>
        <v>100</v>
      </c>
      <c r="K365" s="27" t="str">
        <f>元データ!I362</f>
        <v>錠</v>
      </c>
      <c r="L365" s="27">
        <f>元データ!J362</f>
        <v>544</v>
      </c>
      <c r="M365" s="27">
        <f>元データ!K362</f>
        <v>5.44</v>
      </c>
      <c r="N365" s="53" t="str">
        <f ca="1">IF(OFFSET(マスタ非採用削除!A$4,統合マスタ!$A365,0)="","",OFFSET(マスタ非採用削除!A$4,統合マスタ!$A365,0))</f>
        <v>ﾃｵﾌ001</v>
      </c>
      <c r="O365" s="53" t="str">
        <f ca="1">IF(OFFSET(マスタ非採用削除!B$4,統合マスタ!$A365,0)="","",OFFSET(マスタ非採用削除!B$4,統合マスタ!$A365,0))</f>
        <v>ﾃｵﾌ001</v>
      </c>
      <c r="P365" s="27" t="str">
        <f ca="1">IF(OFFSET(マスタ非採用削除!C$4,統合マスタ!$A365,0)="","",OFFSET(マスタ非採用削除!C$4,統合マスタ!$A365,0))</f>
        <v>テオフィリン徐放Ｕ錠２００ｍｇ「トーワ」</v>
      </c>
      <c r="Q365" s="53" t="str">
        <f ca="1">IF(OFFSET(マスタ非採用削除!D$4,統合マスタ!$A365,0)="","",OFFSET(マスタ非採用削除!D$4,統合マスタ!$A365,0))</f>
        <v>ﾃｵﾌｨ</v>
      </c>
      <c r="R365" s="27">
        <f ca="1">IF(OR(A365="非採用",A365="処置薬",A365="非採用特別"),0,IF(OFFSET(マスタ非採用削除!E$4,統合マスタ!$A365,0)="","",OFFSET(マスタ非採用削除!E$4,統合マスタ!$A365,0)))</f>
        <v>1</v>
      </c>
      <c r="S365" s="53" t="str">
        <f ca="1">IF(OFFSET(マスタ非採用削除!F$4,統合マスタ!$A365,0)="","",OFFSET(マスタ非採用削除!F$4,統合マスタ!$A365,0))</f>
        <v/>
      </c>
      <c r="T365" s="27">
        <f ca="1">IF(OFFSET(マスタ非採用削除!G$4,統合マスタ!$A365,0)="","",OFFSET(マスタ非採用削除!G$4,統合マスタ!$A365,0))</f>
        <v>6.1</v>
      </c>
      <c r="U365" s="53" t="str">
        <f ca="1">IF(OFFSET(マスタ非採用削除!H$4,統合マスタ!$A365,0)="","",OFFSET(マスタ非採用削除!H$4,統合マスタ!$A365,0))</f>
        <v>ﾃｵﾌｨﾘﾝ徐放Uｼﾞｮｳ200mg｢ﾄｰﾜ｣</v>
      </c>
      <c r="V365" s="27">
        <f ca="1">IF(OFFSET(マスタ非採用削除!I$4,統合マスタ!$A365,0)="","",OFFSET(マスタ非採用削除!I$4,統合マスタ!$A365,0))</f>
        <v>1</v>
      </c>
      <c r="W365" s="27" t="str">
        <f ca="1">IF(OFFSET(マスタ非採用削除!J$4,統合マスタ!$A365,0)="","",OFFSET(マスタ非採用削除!J$4,統合マスタ!$A365,0))</f>
        <v>錠剤</v>
      </c>
      <c r="X365" s="27">
        <f ca="1">IF(OFFSET(マスタ非採用削除!K$4,統合マスタ!$A365,0)="","",OFFSET(マスタ非採用削除!K$4,統合マスタ!$A365,0))</f>
        <v>2</v>
      </c>
      <c r="Y365" s="53" t="str">
        <f ca="1">IF(OFFSET(マスタ非採用削除!L$4,統合マスタ!$A365,0)="","",OFFSET(マスタ非採用削除!L$4,統合マスタ!$A365,0))</f>
        <v/>
      </c>
      <c r="Z365" s="27">
        <f ca="1">IF(OFFSET(マスタ非採用削除!M$4,統合マスタ!$A365,0)="","",OFFSET(マスタ非採用削除!M$4,統合マスタ!$A365,0))</f>
        <v>6</v>
      </c>
      <c r="AA365" s="27" t="str">
        <f t="shared" si="15"/>
        <v/>
      </c>
      <c r="AB365" s="27" t="str">
        <f ca="1">IF(A365="非採用特別","非採用特別",IF(R365=2,"臨時",
IF(COUNTIF(分類!$H$8:$H$15, 統合マスタ!V365)&gt;0, 分類!$G$7,
IF(COUNTIF(分類!$K$8:$K$15, 統合マスタ!V365)&gt;0, 分類!$J$7,
IF(COUNTIF(分類!$N$8:$N$15, 統合マスタ!V365)&gt;0, 分類!$M$7,
IF(COUNTIF(分類!$Q$8:$Q$15, 統合マスタ!V365)&gt;0, 分類!$P$7,
"無し"))))))</f>
        <v>錠剤</v>
      </c>
      <c r="AC365" s="27">
        <f t="shared" ca="1" si="16"/>
        <v>200361</v>
      </c>
      <c r="AD365" s="27" cm="1">
        <f t="array" aca="1" ref="AD365" ca="1">IF(A365="非採用","非採用",OFFSET(
   INDIRECT("'" &amp; AB365 &amp; "'!A4"),
   MATCH(B365, INDIRECT("'" &amp; AB365 &amp; "'!C5:C1000"), 0),
   MATCH("合計", INDIRECT("'" &amp; AB365 &amp; "'!4:4"), 0) - 1
))</f>
        <v>0</v>
      </c>
    </row>
    <row r="366" spans="1:30">
      <c r="A366" s="40" t="str">
        <f>元データ!P363</f>
        <v>非採用</v>
      </c>
      <c r="B366" s="27">
        <f t="shared" si="17"/>
        <v>362</v>
      </c>
      <c r="C366" s="27" t="str">
        <f>DBCS(元データ!A363)</f>
        <v>デカドロン錠０．５ｍｇ</v>
      </c>
      <c r="D366" s="53" t="str">
        <f>元データ!B363</f>
        <v/>
      </c>
      <c r="E366" s="27" t="str">
        <f>DBCS(元データ!C363)</f>
        <v>ＰＴＰ</v>
      </c>
      <c r="F366" s="27" t="str">
        <f>DBCS(元データ!D363)</f>
        <v>１００Ｔ</v>
      </c>
      <c r="G366" s="27" t="str">
        <f>元データ!E363</f>
        <v>日医工</v>
      </c>
      <c r="H366" s="27">
        <f>元データ!F363</f>
        <v>6.1</v>
      </c>
      <c r="I366" s="27">
        <f>元データ!G363</f>
        <v>610</v>
      </c>
      <c r="J366" s="27">
        <f>元データ!H363</f>
        <v>100</v>
      </c>
      <c r="K366" s="27" t="str">
        <f>元データ!I363</f>
        <v>錠</v>
      </c>
      <c r="L366" s="27">
        <f>元データ!J363</f>
        <v>546</v>
      </c>
      <c r="M366" s="27">
        <f>元データ!K363</f>
        <v>5.46</v>
      </c>
      <c r="N366" s="53" t="e">
        <f ca="1">IF(OFFSET(マスタ非採用削除!A$4,統合マスタ!$A366,0)="","",OFFSET(マスタ非採用削除!A$4,統合マスタ!$A366,0))</f>
        <v>#VALUE!</v>
      </c>
      <c r="O366" s="53" t="e">
        <f ca="1">IF(OFFSET(マスタ非採用削除!B$4,統合マスタ!$A366,0)="","",OFFSET(マスタ非採用削除!B$4,統合マスタ!$A366,0))</f>
        <v>#VALUE!</v>
      </c>
      <c r="P366" s="27" t="e">
        <f ca="1">IF(OFFSET(マスタ非採用削除!C$4,統合マスタ!$A366,0)="","",OFFSET(マスタ非採用削除!C$4,統合マスタ!$A366,0))</f>
        <v>#VALUE!</v>
      </c>
      <c r="Q366" s="53" t="e">
        <f ca="1">IF(OFFSET(マスタ非採用削除!D$4,統合マスタ!$A366,0)="","",OFFSET(マスタ非採用削除!D$4,統合マスタ!$A366,0))</f>
        <v>#VALUE!</v>
      </c>
      <c r="R366" s="27">
        <f ca="1">IF(OR(A366="非採用",A366="処置薬",A366="非採用特別"),0,IF(OFFSET(マスタ非採用削除!E$4,統合マスタ!$A366,0)="","",OFFSET(マスタ非採用削除!E$4,統合マスタ!$A366,0)))</f>
        <v>0</v>
      </c>
      <c r="S366" s="53" t="e">
        <f ca="1">IF(OFFSET(マスタ非採用削除!F$4,統合マスタ!$A366,0)="","",OFFSET(マスタ非採用削除!F$4,統合マスタ!$A366,0))</f>
        <v>#VALUE!</v>
      </c>
      <c r="T366" s="27" t="e">
        <f ca="1">IF(OFFSET(マスタ非採用削除!G$4,統合マスタ!$A366,0)="","",OFFSET(マスタ非採用削除!G$4,統合マスタ!$A366,0))</f>
        <v>#VALUE!</v>
      </c>
      <c r="U366" s="53" t="e">
        <f ca="1">IF(OFFSET(マスタ非採用削除!H$4,統合マスタ!$A366,0)="","",OFFSET(マスタ非採用削除!H$4,統合マスタ!$A366,0))</f>
        <v>#VALUE!</v>
      </c>
      <c r="V366" s="27" t="e">
        <f ca="1">IF(OFFSET(マスタ非採用削除!I$4,統合マスタ!$A366,0)="","",OFFSET(マスタ非採用削除!I$4,統合マスタ!$A366,0))</f>
        <v>#VALUE!</v>
      </c>
      <c r="W366" s="27" t="e">
        <f ca="1">IF(OFFSET(マスタ非採用削除!J$4,統合マスタ!$A366,0)="","",OFFSET(マスタ非採用削除!J$4,統合マスタ!$A366,0))</f>
        <v>#VALUE!</v>
      </c>
      <c r="X366" s="27" t="e">
        <f ca="1">IF(OFFSET(マスタ非採用削除!K$4,統合マスタ!$A366,0)="","",OFFSET(マスタ非採用削除!K$4,統合マスタ!$A366,0))</f>
        <v>#VALUE!</v>
      </c>
      <c r="Y366" s="53" t="e">
        <f ca="1">IF(OFFSET(マスタ非採用削除!L$4,統合マスタ!$A366,0)="","",OFFSET(マスタ非採用削除!L$4,統合マスタ!$A366,0))</f>
        <v>#VALUE!</v>
      </c>
      <c r="Z366" s="27" t="e">
        <f ca="1">IF(OFFSET(マスタ非採用削除!M$4,統合マスタ!$A366,0)="","",OFFSET(マスタ非採用削除!M$4,統合マスタ!$A366,0))</f>
        <v>#VALUE!</v>
      </c>
      <c r="AA366" s="27" t="str">
        <f t="shared" si="15"/>
        <v>非採用</v>
      </c>
      <c r="AB366" s="27" t="str">
        <f ca="1">IF(A366="非採用特別","非採用特別",IF(R366=2,"臨時",
IF(COUNTIF(分類!$H$8:$H$15, 統合マスタ!V366)&gt;0, 分類!$G$7,
IF(COUNTIF(分類!$K$8:$K$15, 統合マスタ!V366)&gt;0, 分類!$J$7,
IF(COUNTIF(分類!$N$8:$N$15, 統合マスタ!V366)&gt;0, 分類!$M$7,
IF(COUNTIF(分類!$Q$8:$Q$15, 統合マスタ!V366)&gt;0, 分類!$P$7,
"無し"))))))</f>
        <v>無し</v>
      </c>
      <c r="AC366" s="27" t="e">
        <f t="shared" ca="1" si="16"/>
        <v>#VALUE!</v>
      </c>
      <c r="AD366" s="27" t="str" cm="1">
        <f t="array" aca="1" ref="AD366" ca="1">IF(A366="非採用","非採用",OFFSET(
   INDIRECT("'" &amp; AB366 &amp; "'!A4"),
   MATCH(B366, INDIRECT("'" &amp; AB366 &amp; "'!C5:C1000"), 0),
   MATCH("合計", INDIRECT("'" &amp; AB366 &amp; "'!4:4"), 0) - 1
))</f>
        <v>非採用</v>
      </c>
    </row>
    <row r="367" spans="1:30">
      <c r="A367" s="40">
        <f>元データ!P364</f>
        <v>314</v>
      </c>
      <c r="B367" s="27">
        <f t="shared" si="17"/>
        <v>363</v>
      </c>
      <c r="C367" s="27" t="str">
        <f>DBCS(元データ!A364)</f>
        <v>デカドロン注射液３．３ｍｇ</v>
      </c>
      <c r="D367" s="53" t="str">
        <f>元データ!B364</f>
        <v/>
      </c>
      <c r="E367" s="27" t="str">
        <f>DBCS(元データ!C364)</f>
        <v/>
      </c>
      <c r="F367" s="27" t="str">
        <f>DBCS(元データ!D364)</f>
        <v>１ｍｌｘ１０Ａ</v>
      </c>
      <c r="G367" s="27" t="str">
        <f>元データ!E364</f>
        <v>サンド</v>
      </c>
      <c r="H367" s="27">
        <f>元データ!F364</f>
        <v>173</v>
      </c>
      <c r="I367" s="27">
        <f>元データ!G364</f>
        <v>1730</v>
      </c>
      <c r="J367" s="27">
        <f>元データ!H364</f>
        <v>10</v>
      </c>
      <c r="K367" s="27" t="str">
        <f>元データ!I364</f>
        <v>管</v>
      </c>
      <c r="L367" s="27">
        <f>元データ!J364</f>
        <v>1572</v>
      </c>
      <c r="M367" s="27">
        <f>元データ!K364</f>
        <v>157.19999999999999</v>
      </c>
      <c r="N367" s="53" t="str">
        <f ca="1">IF(OFFSET(マスタ非採用削除!A$4,統合マスタ!$A367,0)="","",OFFSET(マスタ非採用削除!A$4,統合マスタ!$A367,0))</f>
        <v>ﾃｶﾄ001</v>
      </c>
      <c r="O367" s="53" t="str">
        <f ca="1">IF(OFFSET(マスタ非採用削除!B$4,統合マスタ!$A367,0)="","",OFFSET(マスタ非採用削除!B$4,統合マスタ!$A367,0))</f>
        <v>ﾃｶﾄ001</v>
      </c>
      <c r="P367" s="27" t="str">
        <f ca="1">IF(OFFSET(マスタ非採用削除!C$4,統合マスタ!$A367,0)="","",OFFSET(マスタ非採用削除!C$4,統合マスタ!$A367,0))</f>
        <v>デカドロン注射液３．３ｍｇ</v>
      </c>
      <c r="Q367" s="53" t="str">
        <f ca="1">IF(OFFSET(マスタ非採用削除!D$4,統合マスタ!$A367,0)="","",OFFSET(マスタ非採用削除!D$4,統合マスタ!$A367,0))</f>
        <v/>
      </c>
      <c r="R367" s="27">
        <f ca="1">IF(OR(A367="非採用",A367="処置薬",A367="非採用特別"),0,IF(OFFSET(マスタ非採用削除!E$4,統合マスタ!$A367,0)="","",OFFSET(マスタ非採用削除!E$4,統合マスタ!$A367,0)))</f>
        <v>1</v>
      </c>
      <c r="S367" s="53" t="str">
        <f ca="1">IF(OFFSET(マスタ非採用削除!F$4,統合マスタ!$A367,0)="","",OFFSET(マスタ非採用削除!F$4,統合マスタ!$A367,0))</f>
        <v/>
      </c>
      <c r="T367" s="27">
        <f ca="1">IF(OFFSET(マスタ非採用削除!G$4,統合マスタ!$A367,0)="","",OFFSET(マスタ非採用削除!G$4,統合マスタ!$A367,0))</f>
        <v>173</v>
      </c>
      <c r="U367" s="53" t="str">
        <f ca="1">IF(OFFSET(マスタ非採用削除!H$4,統合マスタ!$A367,0)="","",OFFSET(マスタ非採用削除!H$4,統合マスタ!$A367,0))</f>
        <v>ﾃﾞｶﾄﾞﾛﾝﾁﾕｳｼﾔｴｷ3.3MG</v>
      </c>
      <c r="V367" s="27">
        <f ca="1">IF(OFFSET(マスタ非採用削除!I$4,統合マスタ!$A367,0)="","",OFFSET(マスタ非採用削除!I$4,統合マスタ!$A367,0))</f>
        <v>25</v>
      </c>
      <c r="W367" s="27" t="str">
        <f ca="1">IF(OFFSET(マスタ非採用削除!J$4,統合マスタ!$A367,0)="","",OFFSET(マスタ非採用削除!J$4,統合マスタ!$A367,0))</f>
        <v>注射剤</v>
      </c>
      <c r="X367" s="27">
        <f ca="1">IF(OFFSET(マスタ非採用削除!K$4,統合マスタ!$A367,0)="","",OFFSET(マスタ非採用削除!K$4,統合マスタ!$A367,0))</f>
        <v>0</v>
      </c>
      <c r="Y367" s="53" t="str">
        <f ca="1">IF(OFFSET(マスタ非採用削除!L$4,統合マスタ!$A367,0)="","",OFFSET(マスタ非採用削除!L$4,統合マスタ!$A367,0))</f>
        <v/>
      </c>
      <c r="Z367" s="27">
        <f ca="1">IF(OFFSET(マスタ非採用削除!M$4,統合マスタ!$A367,0)="","",OFFSET(マスタ非採用削除!M$4,統合マスタ!$A367,0))</f>
        <v>11</v>
      </c>
      <c r="AA367" s="27" t="str">
        <f t="shared" si="15"/>
        <v/>
      </c>
      <c r="AB367" s="27" t="str">
        <f ca="1">IF(A367="非採用特別","非採用特別",IF(R367=2,"臨時",
IF(COUNTIF(分類!$H$8:$H$15, 統合マスタ!V367)&gt;0, 分類!$G$7,
IF(COUNTIF(分類!$K$8:$K$15, 統合マスタ!V367)&gt;0, 分類!$J$7,
IF(COUNTIF(分類!$N$8:$N$15, 統合マスタ!V367)&gt;0, 分類!$M$7,
IF(COUNTIF(分類!$Q$8:$Q$15, 統合マスタ!V367)&gt;0, 分類!$P$7,
"無し"))))))</f>
        <v>注射</v>
      </c>
      <c r="AC367" s="27">
        <f t="shared" ca="1" si="16"/>
        <v>363</v>
      </c>
      <c r="AD367" s="27" cm="1">
        <f t="array" aca="1" ref="AD367" ca="1">IF(A367="非採用","非採用",OFFSET(
   INDIRECT("'" &amp; AB367 &amp; "'!A4"),
   MATCH(B367, INDIRECT("'" &amp; AB367 &amp; "'!C5:C1000"), 0),
   MATCH("合計", INDIRECT("'" &amp; AB367 &amp; "'!4:4"), 0) - 1
))</f>
        <v>0</v>
      </c>
    </row>
    <row r="368" spans="1:30" s="80" customFormat="1">
      <c r="A368" s="78" t="str">
        <f>元データ!P365</f>
        <v>非採用特別</v>
      </c>
      <c r="B368" s="79">
        <f t="shared" si="17"/>
        <v>364</v>
      </c>
      <c r="C368" s="79" t="str">
        <f>DBCS(元データ!A365)</f>
        <v>デカドロン注射液６．６ｍｇ</v>
      </c>
      <c r="D368" s="79" t="str">
        <f>元データ!B365</f>
        <v/>
      </c>
      <c r="E368" s="79" t="str">
        <f>DBCS(元データ!C365)</f>
        <v/>
      </c>
      <c r="F368" s="79" t="str">
        <f>DBCS(元データ!D365)</f>
        <v>２ｍｌｘ１０</v>
      </c>
      <c r="G368" s="79" t="str">
        <f>元データ!E365</f>
        <v>アスペンジャパン</v>
      </c>
      <c r="H368" s="79">
        <f>元データ!F365</f>
        <v>194</v>
      </c>
      <c r="I368" s="79">
        <f>元データ!G365</f>
        <v>1940</v>
      </c>
      <c r="J368" s="79">
        <f>元データ!H365</f>
        <v>10</v>
      </c>
      <c r="K368" s="79" t="str">
        <f>元データ!I365</f>
        <v>A</v>
      </c>
      <c r="L368" s="79">
        <f>元データ!J365</f>
        <v>1762.8</v>
      </c>
      <c r="M368" s="79">
        <f>元データ!K365</f>
        <v>176.28</v>
      </c>
      <c r="N368" s="79" t="e">
        <f ca="1">IF(OFFSET(マスタ非採用削除!A$4,統合マスタ!$A368,0)="","",OFFSET(マスタ非採用削除!A$4,統合マスタ!$A368,0))</f>
        <v>#VALUE!</v>
      </c>
      <c r="O368" s="79" t="e">
        <f ca="1">IF(OFFSET(マスタ非採用削除!B$4,統合マスタ!$A368,0)="","",OFFSET(マスタ非採用削除!B$4,統合マスタ!$A368,0))</f>
        <v>#VALUE!</v>
      </c>
      <c r="P368" s="79" t="e">
        <f ca="1">IF(OFFSET(マスタ非採用削除!C$4,統合マスタ!$A368,0)="","",OFFSET(マスタ非採用削除!C$4,統合マスタ!$A368,0))</f>
        <v>#VALUE!</v>
      </c>
      <c r="Q368" s="79" t="e">
        <f ca="1">IF(OFFSET(マスタ非採用削除!D$4,統合マスタ!$A368,0)="","",OFFSET(マスタ非採用削除!D$4,統合マスタ!$A368,0))</f>
        <v>#VALUE!</v>
      </c>
      <c r="R368" s="79">
        <f ca="1">IF(OR(A368="非採用",A368="処置薬",A368="非採用特別"),0,IF(OFFSET(マスタ非採用削除!E$4,統合マスタ!$A368,0)="","",OFFSET(マスタ非採用削除!E$4,統合マスタ!$A368,0)))</f>
        <v>0</v>
      </c>
      <c r="S368" s="79" t="e">
        <f ca="1">IF(OFFSET(マスタ非採用削除!F$4,統合マスタ!$A368,0)="","",OFFSET(マスタ非採用削除!F$4,統合マスタ!$A368,0))</f>
        <v>#VALUE!</v>
      </c>
      <c r="T368" s="79" t="e">
        <f ca="1">IF(OFFSET(マスタ非採用削除!G$4,統合マスタ!$A368,0)="","",OFFSET(マスタ非採用削除!G$4,統合マスタ!$A368,0))</f>
        <v>#VALUE!</v>
      </c>
      <c r="U368" s="79" t="e">
        <f ca="1">IF(OFFSET(マスタ非採用削除!H$4,統合マスタ!$A368,0)="","",OFFSET(マスタ非採用削除!H$4,統合マスタ!$A368,0))</f>
        <v>#VALUE!</v>
      </c>
      <c r="V368" s="79" t="e">
        <f ca="1">IF(OFFSET(マスタ非採用削除!I$4,統合マスタ!$A368,0)="","",OFFSET(マスタ非採用削除!I$4,統合マスタ!$A368,0))</f>
        <v>#VALUE!</v>
      </c>
      <c r="W368" s="79" t="e">
        <f ca="1">IF(OFFSET(マスタ非採用削除!J$4,統合マスタ!$A368,0)="","",OFFSET(マスタ非採用削除!J$4,統合マスタ!$A368,0))</f>
        <v>#VALUE!</v>
      </c>
      <c r="X368" s="79" t="e">
        <f ca="1">IF(OFFSET(マスタ非採用削除!K$4,統合マスタ!$A368,0)="","",OFFSET(マスタ非採用削除!K$4,統合マスタ!$A368,0))</f>
        <v>#VALUE!</v>
      </c>
      <c r="Y368" s="79" t="e">
        <f ca="1">IF(OFFSET(マスタ非採用削除!L$4,統合マスタ!$A368,0)="","",OFFSET(マスタ非採用削除!L$4,統合マスタ!$A368,0))</f>
        <v>#VALUE!</v>
      </c>
      <c r="Z368" s="79" t="e">
        <f ca="1">IF(OFFSET(マスタ非採用削除!M$4,統合マスタ!$A368,0)="","",OFFSET(マスタ非採用削除!M$4,統合マスタ!$A368,0))</f>
        <v>#VALUE!</v>
      </c>
      <c r="AA368" s="79" t="str">
        <f t="shared" si="15"/>
        <v/>
      </c>
      <c r="AB368" s="79" t="str">
        <f>IF(A368="非採用特別","非採用特別",IF(R368=2,"臨時",
IF(COUNTIF(分類!$H$8:$H$15, 統合マスタ!V368)&gt;0, 分類!$G$7,
IF(COUNTIF(分類!$K$8:$K$15, 統合マスタ!V368)&gt;0, 分類!$J$7,
IF(COUNTIF(分類!$N$8:$N$15, 統合マスタ!V368)&gt;0, 分類!$M$7,
IF(COUNTIF(分類!$Q$8:$Q$15, 統合マスタ!V368)&gt;0, 分類!$P$7,
"無し"))))))</f>
        <v>非採用特別</v>
      </c>
      <c r="AC368" s="79" t="e">
        <f t="shared" ca="1" si="16"/>
        <v>#VALUE!</v>
      </c>
      <c r="AD368" s="79" cm="1">
        <f t="array" aca="1" ref="AD368" ca="1">IF(A368="非採用","非採用",OFFSET(
   INDIRECT("'" &amp; AB368 &amp; "'!A4"),
   MATCH(B368, INDIRECT("'" &amp; AB368 &amp; "'!C5:C1000"), 0),
   MATCH("合計", INDIRECT("'" &amp; AB368 &amp; "'!4:4"), 0) - 1
))</f>
        <v>0</v>
      </c>
    </row>
    <row r="369" spans="1:30">
      <c r="A369" s="40">
        <f>元データ!P366</f>
        <v>315</v>
      </c>
      <c r="B369" s="27">
        <f t="shared" si="17"/>
        <v>365</v>
      </c>
      <c r="C369" s="27" t="str">
        <f>DBCS(元データ!A366)</f>
        <v>デキサメタゾン口腔用軟膏０．１％「日医工」</v>
      </c>
      <c r="D369" s="53" t="str">
        <f>元データ!B366</f>
        <v>メディセオ</v>
      </c>
      <c r="E369" s="27" t="str">
        <f>DBCS(元データ!C366)</f>
        <v/>
      </c>
      <c r="F369" s="27" t="str">
        <f>DBCS(元データ!D366)</f>
        <v>５ｇＸ１０</v>
      </c>
      <c r="G369" s="27" t="str">
        <f>元データ!E366</f>
        <v>日医工</v>
      </c>
      <c r="H369" s="27">
        <f>元データ!F366</f>
        <v>39</v>
      </c>
      <c r="I369" s="27">
        <f>元データ!G366</f>
        <v>1950</v>
      </c>
      <c r="J369" s="27">
        <f>元データ!H366</f>
        <v>50</v>
      </c>
      <c r="K369" s="27" t="str">
        <f>元データ!I366</f>
        <v>ｇ</v>
      </c>
      <c r="L369" s="27">
        <f>元データ!J366</f>
        <v>1772</v>
      </c>
      <c r="M369" s="27">
        <f>元データ!K366</f>
        <v>35.44</v>
      </c>
      <c r="N369" s="53" t="str">
        <f ca="1">IF(OFFSET(マスタ非採用削除!A$4,統合マスタ!$A369,0)="","",OFFSET(マスタ非採用削除!A$4,統合マスタ!$A369,0))</f>
        <v>ﾃｷｻ001</v>
      </c>
      <c r="O369" s="53" t="str">
        <f ca="1">IF(OFFSET(マスタ非採用削除!B$4,統合マスタ!$A369,0)="","",OFFSET(マスタ非採用削除!B$4,統合マスタ!$A369,0))</f>
        <v>ﾃｷｻ001</v>
      </c>
      <c r="P369" s="27" t="str">
        <f ca="1">IF(OFFSET(マスタ非採用削除!C$4,統合マスタ!$A369,0)="","",OFFSET(マスタ非採用削除!C$4,統合マスタ!$A369,0))</f>
        <v>デキサメタゾン口腔用軟膏０．１％「日医工」</v>
      </c>
      <c r="Q369" s="53" t="str">
        <f ca="1">IF(OFFSET(マスタ非採用削除!D$4,統合マスタ!$A369,0)="","",OFFSET(マスタ非採用削除!D$4,統合マスタ!$A369,0))</f>
        <v>ﾃﾞｷｻ</v>
      </c>
      <c r="R369" s="27">
        <f ca="1">IF(OR(A369="非採用",A369="処置薬",A369="非採用特別"),0,IF(OFFSET(マスタ非採用削除!E$4,統合マスタ!$A369,0)="","",OFFSET(マスタ非採用削除!E$4,統合マスタ!$A369,0)))</f>
        <v>1</v>
      </c>
      <c r="S369" s="53" t="str">
        <f ca="1">IF(OFFSET(マスタ非採用削除!F$4,統合マスタ!$A369,0)="","",OFFSET(マスタ非採用削除!F$4,統合マスタ!$A369,0))</f>
        <v/>
      </c>
      <c r="T369" s="27">
        <f ca="1">IF(OFFSET(マスタ非採用削除!G$4,統合マスタ!$A369,0)="","",OFFSET(マスタ非採用削除!G$4,統合マスタ!$A369,0))</f>
        <v>39</v>
      </c>
      <c r="U369" s="53" t="str">
        <f ca="1">IF(OFFSET(マスタ非採用削除!H$4,統合マスタ!$A369,0)="","",OFFSET(マスタ非採用削除!H$4,統合マスタ!$A369,0))</f>
        <v>ﾃﾞｷｻﾒﾀｿﾞﾝｺｳｸｳﾖｳﾅﾝｺｳ0.1%｢ﾆﾁｲｺｳ｣</v>
      </c>
      <c r="V369" s="27">
        <f ca="1">IF(OFFSET(マスタ非採用削除!I$4,統合マスタ!$A369,0)="","",OFFSET(マスタ非採用削除!I$4,統合マスタ!$A369,0))</f>
        <v>14</v>
      </c>
      <c r="W369" s="27" t="str">
        <f ca="1">IF(OFFSET(マスタ非採用削除!J$4,統合マスタ!$A369,0)="","",OFFSET(マスタ非採用削除!J$4,統合マスタ!$A369,0))</f>
        <v>軟膏</v>
      </c>
      <c r="X369" s="27">
        <f ca="1">IF(OFFSET(マスタ非採用削除!K$4,統合マスタ!$A369,0)="","",OFFSET(マスタ非採用削除!K$4,統合マスタ!$A369,0))</f>
        <v>0</v>
      </c>
      <c r="Y369" s="53" t="str">
        <f ca="1">IF(OFFSET(マスタ非採用削除!L$4,統合マスタ!$A369,0)="","",OFFSET(マスタ非採用削除!L$4,統合マスタ!$A369,0))</f>
        <v/>
      </c>
      <c r="Z369" s="27">
        <f ca="1">IF(OFFSET(マスタ非採用削除!M$4,統合マスタ!$A369,0)="","",OFFSET(マスタ非採用削除!M$4,統合マスタ!$A369,0))</f>
        <v>3</v>
      </c>
      <c r="AA369" s="27" t="str">
        <f t="shared" si="15"/>
        <v/>
      </c>
      <c r="AB369" s="27" t="str">
        <f ca="1">IF(A369="非採用特別","非採用特別",IF(R369=2,"臨時",
IF(COUNTIF(分類!$H$8:$H$15, 統合マスタ!V369)&gt;0, 分類!$G$7,
IF(COUNTIF(分類!$K$8:$K$15, 統合マスタ!V369)&gt;0, 分類!$J$7,
IF(COUNTIF(分類!$N$8:$N$15, 統合マスタ!V369)&gt;0, 分類!$M$7,
IF(COUNTIF(分類!$Q$8:$Q$15, 統合マスタ!V369)&gt;0, 分類!$P$7,
"無し"))))))</f>
        <v>外用</v>
      </c>
      <c r="AC369" s="27">
        <f t="shared" ca="1" si="16"/>
        <v>365</v>
      </c>
      <c r="AD369" s="27" cm="1">
        <f t="array" aca="1" ref="AD369" ca="1">IF(A369="非採用","非採用",OFFSET(
   INDIRECT("'" &amp; AB369 &amp; "'!A4"),
   MATCH(B369, INDIRECT("'" &amp; AB369 &amp; "'!C5:C1000"), 0),
   MATCH("合計", INDIRECT("'" &amp; AB369 &amp; "'!4:4"), 0) - 1
))</f>
        <v>0</v>
      </c>
    </row>
    <row r="370" spans="1:30">
      <c r="A370" s="40">
        <f>元データ!P367</f>
        <v>316</v>
      </c>
      <c r="B370" s="27">
        <f t="shared" si="17"/>
        <v>366</v>
      </c>
      <c r="C370" s="27" t="str">
        <f>DBCS(元データ!A367)</f>
        <v>デキストロメトルファン臭化水素酸塩錠１５ｍｇ「トーワ」</v>
      </c>
      <c r="D370" s="53" t="str">
        <f>元データ!B367</f>
        <v>東和薬品</v>
      </c>
      <c r="E370" s="27" t="str">
        <f>DBCS(元データ!C367)</f>
        <v>バラ</v>
      </c>
      <c r="F370" s="27" t="str">
        <f>DBCS(元データ!D367)</f>
        <v>１０００Ｔ</v>
      </c>
      <c r="G370" s="27" t="str">
        <f>元データ!E367</f>
        <v>東和薬品</v>
      </c>
      <c r="H370" s="27">
        <f>元データ!F367</f>
        <v>5.9</v>
      </c>
      <c r="I370" s="27">
        <f>元データ!G367</f>
        <v>5900</v>
      </c>
      <c r="J370" s="27">
        <f>元データ!H367</f>
        <v>999.99999999999989</v>
      </c>
      <c r="K370" s="27" t="str">
        <f>元データ!I367</f>
        <v>錠</v>
      </c>
      <c r="L370" s="27">
        <f>元データ!J367</f>
        <v>5260</v>
      </c>
      <c r="M370" s="27">
        <f>元データ!K367</f>
        <v>5.2600000000000007</v>
      </c>
      <c r="N370" s="53" t="str">
        <f ca="1">IF(OFFSET(マスタ非採用削除!A$4,統合マスタ!$A370,0)="","",OFFSET(マスタ非採用削除!A$4,統合マスタ!$A370,0))</f>
        <v>ﾃｷｽ001</v>
      </c>
      <c r="O370" s="53" t="str">
        <f ca="1">IF(OFFSET(マスタ非採用削除!B$4,統合マスタ!$A370,0)="","",OFFSET(マスタ非採用削除!B$4,統合マスタ!$A370,0))</f>
        <v>ﾃｷｽ001</v>
      </c>
      <c r="P370" s="27" t="str">
        <f ca="1">IF(OFFSET(マスタ非採用削除!C$4,統合マスタ!$A370,0)="","",OFFSET(マスタ非採用削除!C$4,統合マスタ!$A370,0))</f>
        <v>デキストロメトルファン臭化水素酸塩錠１５ｍｇ「トーワ」</v>
      </c>
      <c r="Q370" s="53" t="str">
        <f ca="1">IF(OFFSET(マスタ非採用削除!D$4,統合マスタ!$A370,0)="","",OFFSET(マスタ非採用削除!D$4,統合マスタ!$A370,0))</f>
        <v/>
      </c>
      <c r="R370" s="27">
        <f ca="1">IF(OR(A370="非採用",A370="処置薬",A370="非採用特別"),0,IF(OFFSET(マスタ非採用削除!E$4,統合マスタ!$A370,0)="","",OFFSET(マスタ非採用削除!E$4,統合マスタ!$A370,0)))</f>
        <v>2</v>
      </c>
      <c r="S370" s="53" t="str">
        <f ca="1">IF(OFFSET(マスタ非採用削除!F$4,統合マスタ!$A370,0)="","",OFFSET(マスタ非採用削除!F$4,統合マスタ!$A370,0))</f>
        <v/>
      </c>
      <c r="T370" s="27">
        <f ca="1">IF(OFFSET(マスタ非採用削除!G$4,統合マスタ!$A370,0)="","",OFFSET(マスタ非採用削除!G$4,統合マスタ!$A370,0))</f>
        <v>5.9</v>
      </c>
      <c r="U370" s="53" t="str">
        <f ca="1">IF(OFFSET(マスタ非採用削除!H$4,統合マスタ!$A370,0)="","",OFFSET(マスタ非採用削除!H$4,統合マスタ!$A370,0))</f>
        <v>ﾃﾞｷｽﾄﾛﾒﾄﾙﾌｱﾝｼﾕｳｶｽｲｿｻﾝｴﾝｼﾞﾖｳ15MGﾄ-ﾜ</v>
      </c>
      <c r="V370" s="27">
        <f ca="1">IF(OFFSET(マスタ非採用削除!I$4,統合マスタ!$A370,0)="","",OFFSET(マスタ非採用削除!I$4,統合マスタ!$A370,0))</f>
        <v>1</v>
      </c>
      <c r="W370" s="27" t="str">
        <f ca="1">IF(OFFSET(マスタ非採用削除!J$4,統合マスタ!$A370,0)="","",OFFSET(マスタ非採用削除!J$4,統合マスタ!$A370,0))</f>
        <v>錠剤</v>
      </c>
      <c r="X370" s="27">
        <f ca="1">IF(OFFSET(マスタ非採用削除!K$4,統合マスタ!$A370,0)="","",OFFSET(マスタ非採用削除!K$4,統合マスタ!$A370,0))</f>
        <v>0</v>
      </c>
      <c r="Y370" s="53" t="str">
        <f ca="1">IF(OFFSET(マスタ非採用削除!L$4,統合マスタ!$A370,0)="","",OFFSET(マスタ非採用削除!L$4,統合マスタ!$A370,0))</f>
        <v/>
      </c>
      <c r="Z370" s="27">
        <f ca="1">IF(OFFSET(マスタ非採用削除!M$4,統合マスタ!$A370,0)="","",OFFSET(マスタ非採用削除!M$4,統合マスタ!$A370,0))</f>
        <v>3</v>
      </c>
      <c r="AA370" s="27" t="str">
        <f t="shared" si="15"/>
        <v/>
      </c>
      <c r="AB370" s="27" t="str">
        <f ca="1">IF(A370="非採用特別","非採用特別",IF(R370=2,"臨時",
IF(COUNTIF(分類!$H$8:$H$15, 統合マスタ!V370)&gt;0, 分類!$G$7,
IF(COUNTIF(分類!$K$8:$K$15, 統合マスタ!V370)&gt;0, 分類!$J$7,
IF(COUNTIF(分類!$N$8:$N$15, 統合マスタ!V370)&gt;0, 分類!$M$7,
IF(COUNTIF(分類!$Q$8:$Q$15, 統合マスタ!V370)&gt;0, 分類!$P$7,
"無し"))))))</f>
        <v>臨時</v>
      </c>
      <c r="AC370" s="27">
        <f t="shared" ca="1" si="16"/>
        <v>366</v>
      </c>
      <c r="AD370" s="27" cm="1">
        <f t="array" aca="1" ref="AD370" ca="1">IF(A370="非採用","非採用",OFFSET(
   INDIRECT("'" &amp; AB370 &amp; "'!A4"),
   MATCH(B370, INDIRECT("'" &amp; AB370 &amp; "'!C5:C1000"), 0),
   MATCH("合計", INDIRECT("'" &amp; AB370 &amp; "'!4:4"), 0) - 1
))</f>
        <v>0</v>
      </c>
    </row>
    <row r="371" spans="1:30">
      <c r="A371" s="40">
        <f>元データ!P368</f>
        <v>317</v>
      </c>
      <c r="B371" s="27">
        <f t="shared" si="17"/>
        <v>367</v>
      </c>
      <c r="C371" s="27" t="str">
        <f>DBCS(元データ!A368)</f>
        <v>テクスメテン　ユニバーサル　クリーム０．１％</v>
      </c>
      <c r="D371" s="53" t="str">
        <f>元データ!B368</f>
        <v>アルフレッサ</v>
      </c>
      <c r="E371" s="27" t="str">
        <f>DBCS(元データ!C368)</f>
        <v/>
      </c>
      <c r="F371" s="27" t="str">
        <f>DBCS(元データ!D368)</f>
        <v>１０ｇｘ１０</v>
      </c>
      <c r="G371" s="27" t="str">
        <f>元データ!E368</f>
        <v>佐藤製薬</v>
      </c>
      <c r="H371" s="27">
        <f>元データ!F368</f>
        <v>19.2</v>
      </c>
      <c r="I371" s="27">
        <f>元データ!G368</f>
        <v>1920</v>
      </c>
      <c r="J371" s="27">
        <f>元データ!H368</f>
        <v>100</v>
      </c>
      <c r="K371" s="27" t="str">
        <f>元データ!I368</f>
        <v>ｇ</v>
      </c>
      <c r="L371" s="27">
        <f>元データ!J368</f>
        <v>1728</v>
      </c>
      <c r="M371" s="27">
        <f>元データ!K368</f>
        <v>17.28</v>
      </c>
      <c r="N371" s="53" t="str">
        <f ca="1">IF(OFFSET(マスタ非採用削除!A$4,統合マスタ!$A371,0)="","",OFFSET(マスタ非採用削除!A$4,統合マスタ!$A371,0))</f>
        <v>ﾃｸｽ001</v>
      </c>
      <c r="O371" s="53" t="str">
        <f ca="1">IF(OFFSET(マスタ非採用削除!B$4,統合マスタ!$A371,0)="","",OFFSET(マスタ非採用削除!B$4,統合マスタ!$A371,0))</f>
        <v>ﾃｸｽ001</v>
      </c>
      <c r="P371" s="27" t="str">
        <f ca="1">IF(OFFSET(マスタ非採用削除!C$4,統合マスタ!$A371,0)="","",OFFSET(マスタ非採用削除!C$4,統合マスタ!$A371,0))</f>
        <v>テクスメテン ユニバーサル クリーム０．１％</v>
      </c>
      <c r="Q371" s="53" t="str">
        <f ca="1">IF(OFFSET(マスタ非採用削除!D$4,統合マスタ!$A371,0)="","",OFFSET(マスタ非採用削除!D$4,統合マスタ!$A371,0))</f>
        <v/>
      </c>
      <c r="R371" s="27">
        <f ca="1">IF(OR(A371="非採用",A371="処置薬",A371="非採用特別"),0,IF(OFFSET(マスタ非採用削除!E$4,統合マスタ!$A371,0)="","",OFFSET(マスタ非採用削除!E$4,統合マスタ!$A371,0)))</f>
        <v>1</v>
      </c>
      <c r="S371" s="53" t="str">
        <f ca="1">IF(OFFSET(マスタ非採用削除!F$4,統合マスタ!$A371,0)="","",OFFSET(マスタ非採用削除!F$4,統合マスタ!$A371,0))</f>
        <v/>
      </c>
      <c r="T371" s="27">
        <f ca="1">IF(OFFSET(マスタ非採用削除!G$4,統合マスタ!$A371,0)="","",OFFSET(マスタ非採用削除!G$4,統合マスタ!$A371,0))</f>
        <v>19.2</v>
      </c>
      <c r="U371" s="53" t="str">
        <f ca="1">IF(OFFSET(マスタ非採用削除!H$4,統合マスタ!$A371,0)="","",OFFSET(マスタ非採用削除!H$4,統合マスタ!$A371,0))</f>
        <v>ﾃｸｽﾒﾃﾝﾕﾆﾊﾞ-ｻﾙｸﾘ-ﾑ0.1%</v>
      </c>
      <c r="V371" s="27">
        <f ca="1">IF(OFFSET(マスタ非採用削除!I$4,統合マスタ!$A371,0)="","",OFFSET(マスタ非採用削除!I$4,統合マスタ!$A371,0))</f>
        <v>15</v>
      </c>
      <c r="W371" s="27" t="str">
        <f ca="1">IF(OFFSET(マスタ非採用削除!J$4,統合マスタ!$A371,0)="","",OFFSET(マスタ非採用削除!J$4,統合マスタ!$A371,0))</f>
        <v>クリーム</v>
      </c>
      <c r="X371" s="27">
        <f ca="1">IF(OFFSET(マスタ非採用削除!K$4,統合マスタ!$A371,0)="","",OFFSET(マスタ非採用削除!K$4,統合マスタ!$A371,0))</f>
        <v>2</v>
      </c>
      <c r="Y371" s="53" t="str">
        <f ca="1">IF(OFFSET(マスタ非採用削除!L$4,統合マスタ!$A371,0)="","",OFFSET(マスタ非採用削除!L$4,統合マスタ!$A371,0))</f>
        <v/>
      </c>
      <c r="Z371" s="27">
        <f ca="1">IF(OFFSET(マスタ非採用削除!M$4,統合マスタ!$A371,0)="","",OFFSET(マスタ非採用削除!M$4,統合マスタ!$A371,0))</f>
        <v>3</v>
      </c>
      <c r="AA371" s="27" t="str">
        <f t="shared" si="15"/>
        <v/>
      </c>
      <c r="AB371" s="27" t="str">
        <f ca="1">IF(A371="非採用特別","非採用特別",IF(R371=2,"臨時",
IF(COUNTIF(分類!$H$8:$H$15, 統合マスタ!V371)&gt;0, 分類!$G$7,
IF(COUNTIF(分類!$K$8:$K$15, 統合マスタ!V371)&gt;0, 分類!$J$7,
IF(COUNTIF(分類!$N$8:$N$15, 統合マスタ!V371)&gt;0, 分類!$M$7,
IF(COUNTIF(分類!$Q$8:$Q$15, 統合マスタ!V371)&gt;0, 分類!$P$7,
"無し"))))))</f>
        <v>外用</v>
      </c>
      <c r="AC371" s="27">
        <f t="shared" ca="1" si="16"/>
        <v>200367</v>
      </c>
      <c r="AD371" s="27" cm="1">
        <f t="array" aca="1" ref="AD371" ca="1">IF(A371="非採用","非採用",OFFSET(
   INDIRECT("'" &amp; AB371 &amp; "'!A4"),
   MATCH(B371, INDIRECT("'" &amp; AB371 &amp; "'!C5:C1000"), 0),
   MATCH("合計", INDIRECT("'" &amp; AB371 &amp; "'!4:4"), 0) - 1
))</f>
        <v>0</v>
      </c>
    </row>
    <row r="372" spans="1:30">
      <c r="A372" s="40">
        <f>元データ!P369</f>
        <v>320</v>
      </c>
      <c r="B372" s="27">
        <f t="shared" si="17"/>
        <v>368</v>
      </c>
      <c r="C372" s="27" t="str">
        <f>DBCS(元データ!A369)</f>
        <v>テトラミド錠１０ｍｇ</v>
      </c>
      <c r="D372" s="53" t="str">
        <f>元データ!B369</f>
        <v>アルフレッサ</v>
      </c>
      <c r="E372" s="27" t="str">
        <f>DBCS(元データ!C369)</f>
        <v>ＰＴＰ</v>
      </c>
      <c r="F372" s="27" t="str">
        <f>DBCS(元データ!D369)</f>
        <v>１０５Ｔ</v>
      </c>
      <c r="G372" s="27" t="str">
        <f>元データ!E369</f>
        <v>オルガノン</v>
      </c>
      <c r="H372" s="27">
        <f>元データ!F369</f>
        <v>9.1</v>
      </c>
      <c r="I372" s="27">
        <f>元データ!G369</f>
        <v>955.5</v>
      </c>
      <c r="J372" s="27">
        <f>元データ!H369</f>
        <v>105</v>
      </c>
      <c r="K372" s="27" t="str">
        <f>元データ!I369</f>
        <v>錠</v>
      </c>
      <c r="L372" s="27">
        <f>元データ!J369</f>
        <v>836</v>
      </c>
      <c r="M372" s="27">
        <f>元データ!K369</f>
        <v>7.961904761904762</v>
      </c>
      <c r="N372" s="53" t="str">
        <f ca="1">IF(OFFSET(マスタ非採用削除!A$4,統合マスタ!$A372,0)="","",OFFSET(マスタ非採用削除!A$4,統合マスタ!$A372,0))</f>
        <v>ﾃﾄﾗ001</v>
      </c>
      <c r="O372" s="53" t="str">
        <f ca="1">IF(OFFSET(マスタ非採用削除!B$4,統合マスタ!$A372,0)="","",OFFSET(マスタ非採用削除!B$4,統合マスタ!$A372,0))</f>
        <v>ﾃﾄﾗ001</v>
      </c>
      <c r="P372" s="27" t="str">
        <f ca="1">IF(OFFSET(マスタ非採用削除!C$4,統合マスタ!$A372,0)="","",OFFSET(マスタ非採用削除!C$4,統合マスタ!$A372,0))</f>
        <v>テトラミド錠１０ｍｇ</v>
      </c>
      <c r="Q372" s="53" t="str">
        <f ca="1">IF(OFFSET(マスタ非採用削除!D$4,統合マスタ!$A372,0)="","",OFFSET(マスタ非採用削除!D$4,統合マスタ!$A372,0))</f>
        <v>ﾃﾄﾗﾐ1*</v>
      </c>
      <c r="R372" s="27">
        <f ca="1">IF(OR(A372="非採用",A372="処置薬",A372="非採用特別"),0,IF(OFFSET(マスタ非採用削除!E$4,統合マスタ!$A372,0)="","",OFFSET(マスタ非採用削除!E$4,統合マスタ!$A372,0)))</f>
        <v>1</v>
      </c>
      <c r="S372" s="53" t="str">
        <f ca="1">IF(OFFSET(マスタ非採用削除!F$4,統合マスタ!$A372,0)="","",OFFSET(マスタ非採用削除!F$4,統合マスタ!$A372,0))</f>
        <v/>
      </c>
      <c r="T372" s="27">
        <f ca="1">IF(OFFSET(マスタ非採用削除!G$4,統合マスタ!$A372,0)="","",OFFSET(マスタ非採用削除!G$4,統合マスタ!$A372,0))</f>
        <v>9.1</v>
      </c>
      <c r="U372" s="53" t="str">
        <f ca="1">IF(OFFSET(マスタ非採用削除!H$4,統合マスタ!$A372,0)="","",OFFSET(マスタ非採用削除!H$4,統合マスタ!$A372,0))</f>
        <v>ﾃﾄﾗﾐﾄﾞｼﾞｮｳ10mg</v>
      </c>
      <c r="V372" s="27">
        <f ca="1">IF(OFFSET(マスタ非採用削除!I$4,統合マスタ!$A372,0)="","",OFFSET(マスタ非採用削除!I$4,統合マスタ!$A372,0))</f>
        <v>1</v>
      </c>
      <c r="W372" s="27" t="str">
        <f ca="1">IF(OFFSET(マスタ非採用削除!J$4,統合マスタ!$A372,0)="","",OFFSET(マスタ非採用削除!J$4,統合マスタ!$A372,0))</f>
        <v>錠剤</v>
      </c>
      <c r="X372" s="27">
        <f ca="1">IF(OFFSET(マスタ非採用削除!K$4,統合マスタ!$A372,0)="","",OFFSET(マスタ非採用削除!K$4,統合マスタ!$A372,0))</f>
        <v>0</v>
      </c>
      <c r="Y372" s="53" t="str">
        <f ca="1">IF(OFFSET(マスタ非採用削除!L$4,統合マスタ!$A372,0)="","",OFFSET(マスタ非採用削除!L$4,統合マスタ!$A372,0))</f>
        <v/>
      </c>
      <c r="Z372" s="27">
        <f ca="1">IF(OFFSET(マスタ非採用削除!M$4,統合マスタ!$A372,0)="","",OFFSET(マスタ非採用削除!M$4,統合マスタ!$A372,0))</f>
        <v>5</v>
      </c>
      <c r="AA372" s="27" t="str">
        <f t="shared" si="15"/>
        <v/>
      </c>
      <c r="AB372" s="27" t="str">
        <f ca="1">IF(A372="非採用特別","非採用特別",IF(R372=2,"臨時",
IF(COUNTIF(分類!$H$8:$H$15, 統合マスタ!V372)&gt;0, 分類!$G$7,
IF(COUNTIF(分類!$K$8:$K$15, 統合マスタ!V372)&gt;0, 分類!$J$7,
IF(COUNTIF(分類!$N$8:$N$15, 統合マスタ!V372)&gt;0, 分類!$M$7,
IF(COUNTIF(分類!$Q$8:$Q$15, 統合マスタ!V372)&gt;0, 分類!$P$7,
"無し"))))))</f>
        <v>錠剤</v>
      </c>
      <c r="AC372" s="27">
        <f t="shared" ca="1" si="16"/>
        <v>368</v>
      </c>
      <c r="AD372" s="27" cm="1">
        <f t="array" aca="1" ref="AD372" ca="1">IF(A372="非採用","非採用",OFFSET(
   INDIRECT("'" &amp; AB372 &amp; "'!A4"),
   MATCH(B372, INDIRECT("'" &amp; AB372 &amp; "'!C5:C1000"), 0),
   MATCH("合計", INDIRECT("'" &amp; AB372 &amp; "'!4:4"), 0) - 1
))</f>
        <v>0</v>
      </c>
    </row>
    <row r="373" spans="1:30">
      <c r="A373" s="40">
        <f>元データ!P370</f>
        <v>321</v>
      </c>
      <c r="B373" s="27">
        <f t="shared" si="17"/>
        <v>369</v>
      </c>
      <c r="C373" s="27" t="str">
        <f>DBCS(元データ!A370)</f>
        <v>テトラミド錠３０ｍｇ</v>
      </c>
      <c r="D373" s="53" t="str">
        <f>元データ!B370</f>
        <v>アルフレッサ</v>
      </c>
      <c r="E373" s="27" t="str">
        <f>DBCS(元データ!C370)</f>
        <v>ＰＴＰ</v>
      </c>
      <c r="F373" s="27" t="str">
        <f>DBCS(元データ!D370)</f>
        <v>１００Ｔ</v>
      </c>
      <c r="G373" s="27" t="str">
        <f>元データ!E370</f>
        <v>オルガノン</v>
      </c>
      <c r="H373" s="27">
        <f>元データ!F370</f>
        <v>25</v>
      </c>
      <c r="I373" s="27">
        <f>元データ!G370</f>
        <v>2500</v>
      </c>
      <c r="J373" s="27">
        <f>元データ!H370</f>
        <v>100</v>
      </c>
      <c r="K373" s="27" t="str">
        <f>元データ!I370</f>
        <v>錠</v>
      </c>
      <c r="L373" s="27">
        <f>元データ!J370</f>
        <v>2188</v>
      </c>
      <c r="M373" s="27">
        <f>元データ!K370</f>
        <v>21.88</v>
      </c>
      <c r="N373" s="53" t="str">
        <f ca="1">IF(OFFSET(マスタ非採用削除!A$4,統合マスタ!$A373,0)="","",OFFSET(マスタ非採用削除!A$4,統合マスタ!$A373,0))</f>
        <v>ﾃﾄﾗ002</v>
      </c>
      <c r="O373" s="53" t="str">
        <f ca="1">IF(OFFSET(マスタ非採用削除!B$4,統合マスタ!$A373,0)="","",OFFSET(マスタ非採用削除!B$4,統合マスタ!$A373,0))</f>
        <v>ﾃﾄﾗ002</v>
      </c>
      <c r="P373" s="27" t="str">
        <f ca="1">IF(OFFSET(マスタ非採用削除!C$4,統合マスタ!$A373,0)="","",OFFSET(マスタ非採用削除!C$4,統合マスタ!$A373,0))</f>
        <v>テトラミド錠３０ｍｇ</v>
      </c>
      <c r="Q373" s="53" t="str">
        <f ca="1">IF(OFFSET(マスタ非採用削除!D$4,統合マスタ!$A373,0)="","",OFFSET(マスタ非採用削除!D$4,統合マスタ!$A373,0))</f>
        <v>ﾃﾄﾗﾐ2</v>
      </c>
      <c r="R373" s="72">
        <f ca="1">IF(OR(A373="非採用",A373="処置薬",A373="非採用特別"),0,IF(OFFSET(マスタ非採用削除!E$4,統合マスタ!$A373,0)="","",OFFSET(マスタ非採用削除!E$4,統合マスタ!$A373,0)))</f>
        <v>1</v>
      </c>
      <c r="S373" s="53" t="str">
        <f ca="1">IF(OFFSET(マスタ非採用削除!F$4,統合マスタ!$A373,0)="","",OFFSET(マスタ非採用削除!F$4,統合マスタ!$A373,0))</f>
        <v/>
      </c>
      <c r="T373" s="27">
        <f ca="1">IF(OFFSET(マスタ非採用削除!G$4,統合マスタ!$A373,0)="","",OFFSET(マスタ非採用削除!G$4,統合マスタ!$A373,0))</f>
        <v>25</v>
      </c>
      <c r="U373" s="53" t="str">
        <f ca="1">IF(OFFSET(マスタ非採用削除!H$4,統合マスタ!$A373,0)="","",OFFSET(マスタ非採用削除!H$4,統合マスタ!$A373,0))</f>
        <v>ﾃﾄﾗﾐﾄﾞｼﾞﾖｳ30MG</v>
      </c>
      <c r="V373" s="27">
        <f ca="1">IF(OFFSET(マスタ非採用削除!I$4,統合マスタ!$A373,0)="","",OFFSET(マスタ非採用削除!I$4,統合マスタ!$A373,0))</f>
        <v>1</v>
      </c>
      <c r="W373" s="27" t="str">
        <f ca="1">IF(OFFSET(マスタ非採用削除!J$4,統合マスタ!$A373,0)="","",OFFSET(マスタ非採用削除!J$4,統合マスタ!$A373,0))</f>
        <v>錠剤</v>
      </c>
      <c r="X373" s="27">
        <f ca="1">IF(OFFSET(マスタ非採用削除!K$4,統合マスタ!$A373,0)="","",OFFSET(マスタ非採用削除!K$4,統合マスタ!$A373,0))</f>
        <v>0</v>
      </c>
      <c r="Y373" s="53" t="str">
        <f ca="1">IF(OFFSET(マスタ非採用削除!L$4,統合マスタ!$A373,0)="","",OFFSET(マスタ非採用削除!L$4,統合マスタ!$A373,0))</f>
        <v/>
      </c>
      <c r="Z373" s="27">
        <f ca="1">IF(OFFSET(マスタ非採用削除!M$4,統合マスタ!$A373,0)="","",OFFSET(マスタ非採用削除!M$4,統合マスタ!$A373,0))</f>
        <v>5</v>
      </c>
      <c r="AA373" s="27" t="str">
        <f t="shared" si="15"/>
        <v/>
      </c>
      <c r="AB373" s="27" t="str">
        <f ca="1">IF(A373="非採用特別","非採用特別",IF(R373=2,"臨時",
IF(COUNTIF(分類!$H$8:$H$15, 統合マスタ!V373)&gt;0, 分類!$G$7,
IF(COUNTIF(分類!$K$8:$K$15, 統合マスタ!V373)&gt;0, 分類!$J$7,
IF(COUNTIF(分類!$N$8:$N$15, 統合マスタ!V373)&gt;0, 分類!$M$7,
IF(COUNTIF(分類!$Q$8:$Q$15, 統合マスタ!V373)&gt;0, 分類!$P$7,
"無し"))))))</f>
        <v>錠剤</v>
      </c>
      <c r="AC373" s="27">
        <f t="shared" ca="1" si="16"/>
        <v>369</v>
      </c>
      <c r="AD373" s="27" cm="1">
        <f t="array" aca="1" ref="AD373" ca="1">IF(A373="非採用","非採用",OFFSET(
   INDIRECT("'" &amp; AB373 &amp; "'!A4"),
   MATCH(B373, INDIRECT("'" &amp; AB373 &amp; "'!C5:C1000"), 0),
   MATCH("合計", INDIRECT("'" &amp; AB373 &amp; "'!4:4"), 0) - 1
))</f>
        <v>0</v>
      </c>
    </row>
    <row r="374" spans="1:30">
      <c r="A374" s="40">
        <f>元データ!P371</f>
        <v>684</v>
      </c>
      <c r="B374" s="27">
        <f t="shared" si="17"/>
        <v>370</v>
      </c>
      <c r="C374" s="27" t="str">
        <f>DBCS(元データ!A371)</f>
        <v>デノタスチュアブル配合錠</v>
      </c>
      <c r="D374" s="53" t="str">
        <f>元データ!B371</f>
        <v>スズケン</v>
      </c>
      <c r="E374" s="27" t="str">
        <f>DBCS(元データ!C371)</f>
        <v>ＰＴＰ</v>
      </c>
      <c r="F374" s="27" t="str">
        <f>DBCS(元データ!D371)</f>
        <v>６０錠</v>
      </c>
      <c r="G374" s="27" t="str">
        <f>元データ!E371</f>
        <v>第一三共</v>
      </c>
      <c r="H374" s="27">
        <f>元データ!F371</f>
        <v>11.3</v>
      </c>
      <c r="I374" s="27">
        <f>元データ!G371</f>
        <v>678</v>
      </c>
      <c r="J374" s="27">
        <f>元データ!H371</f>
        <v>59.999999999999993</v>
      </c>
      <c r="K374" s="27" t="str">
        <f>元データ!I371</f>
        <v>錠</v>
      </c>
      <c r="L374" s="27">
        <f>元データ!J371</f>
        <v>610</v>
      </c>
      <c r="M374" s="27">
        <f>元データ!K371</f>
        <v>10.166666666666668</v>
      </c>
      <c r="N374" s="53" t="str">
        <f ca="1">IF(OFFSET(マスタ非採用削除!A$4,統合マスタ!$A374,0)="","",OFFSET(マスタ非採用削除!A$4,統合マスタ!$A374,0))</f>
        <v>ﾃﾉﾀ001</v>
      </c>
      <c r="O374" s="53" t="str">
        <f ca="1">IF(OFFSET(マスタ非採用削除!B$4,統合マスタ!$A374,0)="","",OFFSET(マスタ非採用削除!B$4,統合マスタ!$A374,0))</f>
        <v>ﾃﾉﾀ001</v>
      </c>
      <c r="P374" s="27" t="str">
        <f ca="1">IF(OFFSET(マスタ非採用削除!C$4,統合マスタ!$A374,0)="","",OFFSET(マスタ非採用削除!C$4,統合マスタ!$A374,0))</f>
        <v>デノタスチュアブル配合錠</v>
      </c>
      <c r="Q374" s="70" t="str">
        <f ca="1">IF(OFFSET(マスタ非採用削除!D$4,統合マスタ!$A374,0)="","",OFFSET(マスタ非採用削除!D$4,統合マスタ!$A374,0))</f>
        <v>ﾃﾞﾉﾀ</v>
      </c>
      <c r="R374" s="72">
        <f ca="1">IF(OR(A374="非採用",A374="処置薬",A374="非採用特別"),0,IF(OFFSET(マスタ非採用削除!E$4,統合マスタ!$A374,0)="","",OFFSET(マスタ非採用削除!E$4,統合マスタ!$A374,0)))</f>
        <v>2</v>
      </c>
      <c r="S374" s="71" t="str">
        <f ca="1">IF(OFFSET(マスタ非採用削除!F$4,統合マスタ!$A374,0)="","",OFFSET(マスタ非採用削除!F$4,統合マスタ!$A374,0))</f>
        <v/>
      </c>
      <c r="T374" s="27">
        <f ca="1">IF(OFFSET(マスタ非採用削除!G$4,統合マスタ!$A374,0)="","",OFFSET(マスタ非採用削除!G$4,統合マスタ!$A374,0))</f>
        <v>11.3</v>
      </c>
      <c r="U374" s="53" t="str">
        <f ca="1">IF(OFFSET(マスタ非採用削除!H$4,統合マスタ!$A374,0)="","",OFFSET(マスタ非採用削除!H$4,統合マスタ!$A374,0))</f>
        <v>ﾃﾞﾉﾀｽﾁｭｱﾌﾞﾙﾊｲｺﾞｳｼﾞｮｳ</v>
      </c>
      <c r="V374" s="27">
        <f ca="1">IF(OFFSET(マスタ非採用削除!I$4,統合マスタ!$A374,0)="","",OFFSET(マスタ非採用削除!I$4,統合マスタ!$A374,0))</f>
        <v>1</v>
      </c>
      <c r="W374" s="27" t="str">
        <f ca="1">IF(OFFSET(マスタ非採用削除!J$4,統合マスタ!$A374,0)="","",OFFSET(マスタ非採用削除!J$4,統合マスタ!$A374,0))</f>
        <v>錠剤</v>
      </c>
      <c r="X374" s="27">
        <f ca="1">IF(OFFSET(マスタ非採用削除!K$4,統合マスタ!$A374,0)="","",OFFSET(マスタ非採用削除!K$4,統合マスタ!$A374,0))</f>
        <v>0</v>
      </c>
      <c r="Y374" s="53" t="str">
        <f ca="1">IF(OFFSET(マスタ非採用削除!L$4,統合マスタ!$A374,0)="","",OFFSET(マスタ非採用削除!L$4,統合マスタ!$A374,0))</f>
        <v/>
      </c>
      <c r="Z374" s="27" t="str">
        <f ca="1">IF(OFFSET(マスタ非採用削除!M$4,統合マスタ!$A374,0)="","",OFFSET(マスタ非採用削除!M$4,統合マスタ!$A374,0))</f>
        <v/>
      </c>
      <c r="AA374" s="27" t="str">
        <f t="shared" si="15"/>
        <v/>
      </c>
      <c r="AB374" s="27" t="str">
        <f ca="1">IF(A374="非採用特別","非採用特別",IF(R374=2,"臨時",
IF(COUNTIF(分類!$H$8:$H$15, 統合マスタ!V374)&gt;0, 分類!$G$7,
IF(COUNTIF(分類!$K$8:$K$15, 統合マスタ!V374)&gt;0, 分類!$J$7,
IF(COUNTIF(分類!$N$8:$N$15, 統合マスタ!V374)&gt;0, 分類!$M$7,
IF(COUNTIF(分類!$Q$8:$Q$15, 統合マスタ!V374)&gt;0, 分類!$P$7,
"無し"))))))</f>
        <v>臨時</v>
      </c>
      <c r="AC374" s="27">
        <f t="shared" ca="1" si="16"/>
        <v>370</v>
      </c>
      <c r="AD374" s="27" cm="1">
        <f t="array" aca="1" ref="AD374" ca="1">IF(A374="非採用","非採用",OFFSET(
   INDIRECT("'" &amp; AB374 &amp; "'!A4"),
   MATCH(B374, INDIRECT("'" &amp; AB374 &amp; "'!C5:C1000"), 0),
   MATCH("合計", INDIRECT("'" &amp; AB374 &amp; "'!4:4"), 0) - 1
))</f>
        <v>0</v>
      </c>
    </row>
    <row r="375" spans="1:30">
      <c r="A375" s="40">
        <f>元データ!P372</f>
        <v>322</v>
      </c>
      <c r="B375" s="27">
        <f t="shared" si="17"/>
        <v>371</v>
      </c>
      <c r="C375" s="27" t="str">
        <f>DBCS(元データ!A372)</f>
        <v>デパケンＲ錠２００ｍｇ</v>
      </c>
      <c r="D375" s="53" t="str">
        <f>元データ!B372</f>
        <v>アルフレッサ</v>
      </c>
      <c r="E375" s="27" t="str">
        <f>DBCS(元データ!C372)</f>
        <v>ＰＴＰ</v>
      </c>
      <c r="F375" s="27" t="str">
        <f>DBCS(元データ!D372)</f>
        <v>１００Ｔ</v>
      </c>
      <c r="G375" s="27" t="str">
        <f>元データ!E372</f>
        <v>日医工</v>
      </c>
      <c r="H375" s="27">
        <f>元データ!F372</f>
        <v>11.3</v>
      </c>
      <c r="I375" s="27">
        <f>元データ!G372</f>
        <v>1130</v>
      </c>
      <c r="J375" s="27">
        <f>元データ!H372</f>
        <v>100</v>
      </c>
      <c r="K375" s="27" t="str">
        <f>元データ!I372</f>
        <v>錠</v>
      </c>
      <c r="L375" s="27">
        <f>元データ!J372</f>
        <v>961</v>
      </c>
      <c r="M375" s="27">
        <f>元データ!K372</f>
        <v>9.61</v>
      </c>
      <c r="N375" s="53" t="str">
        <f ca="1">IF(OFFSET(マスタ非採用削除!A$4,統合マスタ!$A375,0)="","",OFFSET(マスタ非採用削除!A$4,統合マスタ!$A375,0))</f>
        <v>ﾃﾊｹ002</v>
      </c>
      <c r="O375" s="53" t="str">
        <f ca="1">IF(OFFSET(マスタ非採用削除!B$4,統合マスタ!$A375,0)="","",OFFSET(マスタ非採用削除!B$4,統合マスタ!$A375,0))</f>
        <v>ﾃﾊｹ002</v>
      </c>
      <c r="P375" s="27" t="str">
        <f ca="1">IF(OFFSET(マスタ非採用削除!C$4,統合マスタ!$A375,0)="","",OFFSET(マスタ非採用削除!C$4,統合マスタ!$A375,0))</f>
        <v>デパケンＲ錠２００ｍｇ</v>
      </c>
      <c r="Q375" s="53" t="str">
        <f ca="1">IF(OFFSET(マスタ非採用削除!D$4,統合マスタ!$A375,0)="","",OFFSET(マスタ非採用削除!D$4,統合マスタ!$A375,0))</f>
        <v>ﾃﾞﾊﾟR2</v>
      </c>
      <c r="R375" s="72">
        <f ca="1">IF(OR(A375="非採用",A375="処置薬",A375="非採用特別"),0,IF(OFFSET(マスタ非採用削除!E$4,統合マスタ!$A375,0)="","",OFFSET(マスタ非採用削除!E$4,統合マスタ!$A375,0)))</f>
        <v>1</v>
      </c>
      <c r="S375" s="53" t="str">
        <f ca="1">IF(OFFSET(マスタ非採用削除!F$4,統合マスタ!$A375,0)="","",OFFSET(マスタ非採用削除!F$4,統合マスタ!$A375,0))</f>
        <v/>
      </c>
      <c r="T375" s="27">
        <f ca="1">IF(OFFSET(マスタ非採用削除!G$4,統合マスタ!$A375,0)="","",OFFSET(マスタ非採用削除!G$4,統合マスタ!$A375,0))</f>
        <v>11.3</v>
      </c>
      <c r="U375" s="53" t="str">
        <f ca="1">IF(OFFSET(マスタ非採用削除!H$4,統合マスタ!$A375,0)="","",OFFSET(マスタ非採用削除!H$4,統合マスタ!$A375,0))</f>
        <v>ﾃﾞﾊﾟｹﾝRｼﾞﾖｳ200MG</v>
      </c>
      <c r="V375" s="27">
        <f ca="1">IF(OFFSET(マスタ非採用削除!I$4,統合マスタ!$A375,0)="","",OFFSET(マスタ非採用削除!I$4,統合マスタ!$A375,0))</f>
        <v>1</v>
      </c>
      <c r="W375" s="27" t="str">
        <f ca="1">IF(OFFSET(マスタ非採用削除!J$4,統合マスタ!$A375,0)="","",OFFSET(マスタ非採用削除!J$4,統合マスタ!$A375,0))</f>
        <v>錠剤</v>
      </c>
      <c r="X375" s="27">
        <f ca="1">IF(OFFSET(マスタ非採用削除!K$4,統合マスタ!$A375,0)="","",OFFSET(マスタ非採用削除!K$4,統合マスタ!$A375,0))</f>
        <v>0</v>
      </c>
      <c r="Y375" s="53" t="str">
        <f ca="1">IF(OFFSET(マスタ非採用削除!L$4,統合マスタ!$A375,0)="","",OFFSET(マスタ非採用削除!L$4,統合マスタ!$A375,0))</f>
        <v/>
      </c>
      <c r="Z375" s="27">
        <f ca="1">IF(OFFSET(マスタ非採用削除!M$4,統合マスタ!$A375,0)="","",OFFSET(マスタ非採用削除!M$4,統合マスタ!$A375,0))</f>
        <v>25</v>
      </c>
      <c r="AA375" s="27" t="str">
        <f t="shared" si="15"/>
        <v/>
      </c>
      <c r="AB375" s="27" t="str">
        <f ca="1">IF(A375="非採用特別","非採用特別",IF(R375=2,"臨時",
IF(COUNTIF(分類!$H$8:$H$15, 統合マスタ!V375)&gt;0, 分類!$G$7,
IF(COUNTIF(分類!$K$8:$K$15, 統合マスタ!V375)&gt;0, 分類!$J$7,
IF(COUNTIF(分類!$N$8:$N$15, 統合マスタ!V375)&gt;0, 分類!$M$7,
IF(COUNTIF(分類!$Q$8:$Q$15, 統合マスタ!V375)&gt;0, 分類!$P$7,
"無し"))))))</f>
        <v>錠剤</v>
      </c>
      <c r="AC375" s="27">
        <f t="shared" ca="1" si="16"/>
        <v>371</v>
      </c>
      <c r="AD375" s="27" cm="1">
        <f t="array" aca="1" ref="AD375" ca="1">IF(A375="非採用","非採用",OFFSET(
   INDIRECT("'" &amp; AB375 &amp; "'!A4"),
   MATCH(B375, INDIRECT("'" &amp; AB375 &amp; "'!C5:C1000"), 0),
   MATCH("合計", INDIRECT("'" &amp; AB375 &amp; "'!4:4"), 0) - 1
))</f>
        <v>0</v>
      </c>
    </row>
    <row r="376" spans="1:30">
      <c r="A376" s="40">
        <f>元データ!P373</f>
        <v>322</v>
      </c>
      <c r="B376" s="27">
        <f t="shared" si="17"/>
        <v>372</v>
      </c>
      <c r="C376" s="27" t="str">
        <f>DBCS(元データ!A373)</f>
        <v>デパケンＲ錠２００ｍｇ</v>
      </c>
      <c r="D376" s="53" t="str">
        <f>元データ!B373</f>
        <v>アルフレッサ</v>
      </c>
      <c r="E376" s="27" t="str">
        <f>DBCS(元データ!C373)</f>
        <v>バラ</v>
      </c>
      <c r="F376" s="27" t="str">
        <f>DBCS(元データ!D373)</f>
        <v>１０００Ｔ</v>
      </c>
      <c r="G376" s="27" t="str">
        <f>元データ!E373</f>
        <v>日医工</v>
      </c>
      <c r="H376" s="27">
        <f>元データ!F373</f>
        <v>11.3</v>
      </c>
      <c r="I376" s="27">
        <f>元データ!G373</f>
        <v>11300</v>
      </c>
      <c r="J376" s="27">
        <f>元データ!H373</f>
        <v>999.99999999999989</v>
      </c>
      <c r="K376" s="27" t="str">
        <f>元データ!I373</f>
        <v>錠</v>
      </c>
      <c r="L376" s="27">
        <f>元データ!J373</f>
        <v>9605</v>
      </c>
      <c r="M376" s="27">
        <f>元データ!K373</f>
        <v>9.6050000000000004</v>
      </c>
      <c r="N376" s="53" t="str">
        <f ca="1">IF(OFFSET(マスタ非採用削除!A$4,統合マスタ!$A376,0)="","",OFFSET(マスタ非採用削除!A$4,統合マスタ!$A376,0))</f>
        <v>ﾃﾊｹ002</v>
      </c>
      <c r="O376" s="53" t="str">
        <f ca="1">IF(OFFSET(マスタ非採用削除!B$4,統合マスタ!$A376,0)="","",OFFSET(マスタ非採用削除!B$4,統合マスタ!$A376,0))</f>
        <v>ﾃﾊｹ002</v>
      </c>
      <c r="P376" s="27" t="str">
        <f ca="1">IF(OFFSET(マスタ非採用削除!C$4,統合マスタ!$A376,0)="","",OFFSET(マスタ非採用削除!C$4,統合マスタ!$A376,0))</f>
        <v>デパケンＲ錠２００ｍｇ</v>
      </c>
      <c r="Q376" s="53" t="str">
        <f ca="1">IF(OFFSET(マスタ非採用削除!D$4,統合マスタ!$A376,0)="","",OFFSET(マスタ非採用削除!D$4,統合マスタ!$A376,0))</f>
        <v>ﾃﾞﾊﾟR2</v>
      </c>
      <c r="R376" s="72">
        <f ca="1">IF(OR(A376="非採用",A376="処置薬",A376="非採用特別"),0,IF(OFFSET(マスタ非採用削除!E$4,統合マスタ!$A376,0)="","",OFFSET(マスタ非採用削除!E$4,統合マスタ!$A376,0)))</f>
        <v>1</v>
      </c>
      <c r="S376" s="53" t="str">
        <f ca="1">IF(OFFSET(マスタ非採用削除!F$4,統合マスタ!$A376,0)="","",OFFSET(マスタ非採用削除!F$4,統合マスタ!$A376,0))</f>
        <v/>
      </c>
      <c r="T376" s="27">
        <f ca="1">IF(OFFSET(マスタ非採用削除!G$4,統合マスタ!$A376,0)="","",OFFSET(マスタ非採用削除!G$4,統合マスタ!$A376,0))</f>
        <v>11.3</v>
      </c>
      <c r="U376" s="53" t="str">
        <f ca="1">IF(OFFSET(マスタ非採用削除!H$4,統合マスタ!$A376,0)="","",OFFSET(マスタ非採用削除!H$4,統合マスタ!$A376,0))</f>
        <v>ﾃﾞﾊﾟｹﾝRｼﾞﾖｳ200MG</v>
      </c>
      <c r="V376" s="27">
        <f ca="1">IF(OFFSET(マスタ非採用削除!I$4,統合マスタ!$A376,0)="","",OFFSET(マスタ非採用削除!I$4,統合マスタ!$A376,0))</f>
        <v>1</v>
      </c>
      <c r="W376" s="27" t="str">
        <f ca="1">IF(OFFSET(マスタ非採用削除!J$4,統合マスタ!$A376,0)="","",OFFSET(マスタ非採用削除!J$4,統合マスタ!$A376,0))</f>
        <v>錠剤</v>
      </c>
      <c r="X376" s="27">
        <f ca="1">IF(OFFSET(マスタ非採用削除!K$4,統合マスタ!$A376,0)="","",OFFSET(マスタ非採用削除!K$4,統合マスタ!$A376,0))</f>
        <v>0</v>
      </c>
      <c r="Y376" s="53" t="str">
        <f ca="1">IF(OFFSET(マスタ非採用削除!L$4,統合マスタ!$A376,0)="","",OFFSET(マスタ非採用削除!L$4,統合マスタ!$A376,0))</f>
        <v/>
      </c>
      <c r="Z376" s="27">
        <f ca="1">IF(OFFSET(マスタ非採用削除!M$4,統合マスタ!$A376,0)="","",OFFSET(マスタ非採用削除!M$4,統合マスタ!$A376,0))</f>
        <v>25</v>
      </c>
      <c r="AA376" s="27" t="str">
        <f t="shared" si="15"/>
        <v/>
      </c>
      <c r="AB376" s="27" t="str">
        <f ca="1">IF(A376="非採用特別","非採用特別",IF(R376=2,"臨時",
IF(COUNTIF(分類!$H$8:$H$15, 統合マスタ!V376)&gt;0, 分類!$G$7,
IF(COUNTIF(分類!$K$8:$K$15, 統合マスタ!V376)&gt;0, 分類!$J$7,
IF(COUNTIF(分類!$N$8:$N$15, 統合マスタ!V376)&gt;0, 分類!$M$7,
IF(COUNTIF(分類!$Q$8:$Q$15, 統合マスタ!V376)&gt;0, 分類!$P$7,
"無し"))))))</f>
        <v>錠剤</v>
      </c>
      <c r="AC376" s="27">
        <f t="shared" ca="1" si="16"/>
        <v>372</v>
      </c>
      <c r="AD376" s="27" cm="1">
        <f t="array" aca="1" ref="AD376" ca="1">IF(A376="非採用","非採用",OFFSET(
   INDIRECT("'" &amp; AB376 &amp; "'!A4"),
   MATCH(B376, INDIRECT("'" &amp; AB376 &amp; "'!C5:C1000"), 0),
   MATCH("合計", INDIRECT("'" &amp; AB376 &amp; "'!4:4"), 0) - 1
))</f>
        <v>0</v>
      </c>
    </row>
    <row r="377" spans="1:30">
      <c r="A377" s="40">
        <f>元データ!P374</f>
        <v>323</v>
      </c>
      <c r="B377" s="27">
        <f t="shared" si="17"/>
        <v>373</v>
      </c>
      <c r="C377" s="27" t="str">
        <f>DBCS(元データ!A374)</f>
        <v>デパス細粒１％</v>
      </c>
      <c r="D377" s="53" t="str">
        <f>元データ!B374</f>
        <v/>
      </c>
      <c r="E377" s="27" t="str">
        <f>DBCS(元データ!C374)</f>
        <v>粉</v>
      </c>
      <c r="F377" s="27" t="str">
        <f>DBCS(元データ!D374)</f>
        <v>１００ｇ</v>
      </c>
      <c r="G377" s="27" t="str">
        <f>元データ!E374</f>
        <v>田辺三菱</v>
      </c>
      <c r="H377" s="27">
        <f>元データ!F374</f>
        <v>34</v>
      </c>
      <c r="I377" s="27">
        <f>元データ!G374</f>
        <v>3400</v>
      </c>
      <c r="J377" s="27">
        <f>元データ!H374</f>
        <v>100</v>
      </c>
      <c r="K377" s="27" t="str">
        <f>元データ!I374</f>
        <v>ｇ</v>
      </c>
      <c r="L377" s="27">
        <f>元データ!J374</f>
        <v>2992</v>
      </c>
      <c r="M377" s="27">
        <f>元データ!K374</f>
        <v>29.92</v>
      </c>
      <c r="N377" s="53" t="str">
        <f ca="1">IF(OFFSET(マスタ非採用削除!A$4,統合マスタ!$A377,0)="","",OFFSET(マスタ非採用削除!A$4,統合マスタ!$A377,0))</f>
        <v>ﾃﾊｽ003</v>
      </c>
      <c r="O377" s="53" t="str">
        <f ca="1">IF(OFFSET(マスタ非採用削除!B$4,統合マスタ!$A377,0)="","",OFFSET(マスタ非採用削除!B$4,統合マスタ!$A377,0))</f>
        <v>ﾃﾊｽ003</v>
      </c>
      <c r="P377" s="27" t="str">
        <f ca="1">IF(OFFSET(マスタ非採用削除!C$4,統合マスタ!$A377,0)="","",OFFSET(マスタ非採用削除!C$4,統合マスタ!$A377,0))</f>
        <v>デパス細粒１％</v>
      </c>
      <c r="Q377" s="53" t="str">
        <f ca="1">IF(OFFSET(マスタ非採用削除!D$4,統合マスタ!$A377,0)="","",OFFSET(マスタ非採用削除!D$4,統合マスタ!$A377,0))</f>
        <v>ﾃﾞﾊﾟｽ2</v>
      </c>
      <c r="R377" s="27">
        <f ca="1">IF(OR(A377="非採用",A377="処置薬",A377="非採用特別"),0,IF(OFFSET(マスタ非採用削除!E$4,統合マスタ!$A377,0)="","",OFFSET(マスタ非採用削除!E$4,統合マスタ!$A377,0)))</f>
        <v>2</v>
      </c>
      <c r="S377" s="53" t="str">
        <f ca="1">IF(OFFSET(マスタ非採用削除!F$4,統合マスタ!$A377,0)="","",OFFSET(マスタ非採用削除!F$4,統合マスタ!$A377,0))</f>
        <v/>
      </c>
      <c r="T377" s="27">
        <f ca="1">IF(OFFSET(マスタ非採用削除!G$4,統合マスタ!$A377,0)="","",OFFSET(マスタ非採用削除!G$4,統合マスタ!$A377,0))</f>
        <v>34</v>
      </c>
      <c r="U377" s="53" t="str">
        <f ca="1">IF(OFFSET(マスタ非採用削除!H$4,統合マスタ!$A377,0)="","",OFFSET(マスタ非採用削除!H$4,統合マスタ!$A377,0))</f>
        <v>ﾃﾞﾊﾟｽｻｲﾘｭｳ1%</v>
      </c>
      <c r="V377" s="27">
        <f ca="1">IF(OFFSET(マスタ非採用削除!I$4,統合マスタ!$A377,0)="","",OFFSET(マスタ非採用削除!I$4,統合マスタ!$A377,0))</f>
        <v>3</v>
      </c>
      <c r="W377" s="27" t="str">
        <f ca="1">IF(OFFSET(マスタ非採用削除!J$4,統合マスタ!$A377,0)="","",OFFSET(マスタ非採用削除!J$4,統合マスタ!$A377,0))</f>
        <v>散</v>
      </c>
      <c r="X377" s="27">
        <f ca="1">IF(OFFSET(マスタ非採用削除!K$4,統合マスタ!$A377,0)="","",OFFSET(マスタ非採用削除!K$4,統合マスタ!$A377,0))</f>
        <v>0</v>
      </c>
      <c r="Y377" s="53" t="str">
        <f ca="1">IF(OFFSET(マスタ非採用削除!L$4,統合マスタ!$A377,0)="","",OFFSET(マスタ非採用削除!L$4,統合マスタ!$A377,0))</f>
        <v/>
      </c>
      <c r="Z377" s="27">
        <f ca="1">IF(OFFSET(マスタ非採用削除!M$4,統合マスタ!$A377,0)="","",OFFSET(マスタ非採用削除!M$4,統合マスタ!$A377,0))</f>
        <v>2</v>
      </c>
      <c r="AA377" s="27" t="str">
        <f t="shared" si="15"/>
        <v/>
      </c>
      <c r="AB377" s="27" t="str">
        <f ca="1">IF(A377="非採用特別","非採用特別",IF(R377=2,"臨時",
IF(COUNTIF(分類!$H$8:$H$15, 統合マスタ!V377)&gt;0, 分類!$G$7,
IF(COUNTIF(分類!$K$8:$K$15, 統合マスタ!V377)&gt;0, 分類!$J$7,
IF(COUNTIF(分類!$N$8:$N$15, 統合マスタ!V377)&gt;0, 分類!$M$7,
IF(COUNTIF(分類!$Q$8:$Q$15, 統合マスタ!V377)&gt;0, 分類!$P$7,
"無し"))))))</f>
        <v>臨時</v>
      </c>
      <c r="AC377" s="27">
        <f t="shared" ca="1" si="16"/>
        <v>373</v>
      </c>
      <c r="AD377" s="27" cm="1">
        <f t="array" aca="1" ref="AD377" ca="1">IF(A377="非採用","非採用",OFFSET(
   INDIRECT("'" &amp; AB377 &amp; "'!A4"),
   MATCH(B377, INDIRECT("'" &amp; AB377 &amp; "'!C5:C1000"), 0),
   MATCH("合計", INDIRECT("'" &amp; AB377 &amp; "'!4:4"), 0) - 1
))</f>
        <v>0</v>
      </c>
    </row>
    <row r="378" spans="1:30">
      <c r="A378" s="40">
        <f>元データ!P375</f>
        <v>325</v>
      </c>
      <c r="B378" s="27">
        <f t="shared" si="17"/>
        <v>374</v>
      </c>
      <c r="C378" s="27" t="str">
        <f>DBCS(元データ!A375)</f>
        <v>テプレノンカプセル５０ｍｇ「ＹＤ」</v>
      </c>
      <c r="D378" s="53" t="str">
        <f>元データ!B375</f>
        <v>メディセオ</v>
      </c>
      <c r="E378" s="27" t="str">
        <f>DBCS(元データ!C375)</f>
        <v>ＰＴＰ</v>
      </c>
      <c r="F378" s="27" t="str">
        <f>DBCS(元データ!D375)</f>
        <v>１０００Ｔ</v>
      </c>
      <c r="G378" s="27" t="str">
        <f>元データ!E375</f>
        <v>陽進堂</v>
      </c>
      <c r="H378" s="27">
        <f>元データ!F375</f>
        <v>6.5</v>
      </c>
      <c r="I378" s="27">
        <f>元データ!G375</f>
        <v>6500</v>
      </c>
      <c r="J378" s="27">
        <f>元データ!H375</f>
        <v>1000</v>
      </c>
      <c r="K378" s="27" t="str">
        <f>元データ!I375</f>
        <v>錠</v>
      </c>
      <c r="L378" s="27">
        <f>元データ!J375</f>
        <v>5909</v>
      </c>
      <c r="M378" s="27">
        <f>元データ!K375</f>
        <v>5.9089999999999998</v>
      </c>
      <c r="N378" s="53" t="str">
        <f ca="1">IF(OFFSET(マスタ非採用削除!A$4,統合マスタ!$A378,0)="","",OFFSET(マスタ非採用削除!A$4,統合マスタ!$A378,0))</f>
        <v>ﾃﾌﾚ003</v>
      </c>
      <c r="O378" s="53" t="str">
        <f ca="1">IF(OFFSET(マスタ非採用削除!B$4,統合マスタ!$A378,0)="","",OFFSET(マスタ非採用削除!B$4,統合マスタ!$A378,0))</f>
        <v>ﾃﾌﾚ003</v>
      </c>
      <c r="P378" s="27" t="str">
        <f ca="1">IF(OFFSET(マスタ非採用削除!C$4,統合マスタ!$A378,0)="","",OFFSET(マスタ非採用削除!C$4,統合マスタ!$A378,0))</f>
        <v>テプレノンカプセル５０ｍｇ「ＹＤ」</v>
      </c>
      <c r="Q378" s="53" t="str">
        <f ca="1">IF(OFFSET(マスタ非採用削除!D$4,統合マスタ!$A378,0)="","",OFFSET(マスタ非採用削除!D$4,統合マスタ!$A378,0))</f>
        <v/>
      </c>
      <c r="R378" s="27">
        <f ca="1">IF(OR(A378="非採用",A378="処置薬",A378="非採用特別"),0,IF(OFFSET(マスタ非採用削除!E$4,統合マスタ!$A378,0)="","",OFFSET(マスタ非採用削除!E$4,統合マスタ!$A378,0)))</f>
        <v>1</v>
      </c>
      <c r="S378" s="53" t="str">
        <f ca="1">IF(OFFSET(マスタ非採用削除!F$4,統合マスタ!$A378,0)="","",OFFSET(マスタ非採用削除!F$4,統合マスタ!$A378,0))</f>
        <v/>
      </c>
      <c r="T378" s="27">
        <f ca="1">IF(OFFSET(マスタ非採用削除!G$4,統合マスタ!$A378,0)="","",OFFSET(マスタ非採用削除!G$4,統合マスタ!$A378,0))</f>
        <v>6.5</v>
      </c>
      <c r="U378" s="53" t="str">
        <f ca="1">IF(OFFSET(マスタ非採用削除!H$4,統合マスタ!$A378,0)="","",OFFSET(マスタ非採用削除!H$4,統合マスタ!$A378,0))</f>
        <v>ﾃﾌﾟﾚﾉﾝｶﾌﾟｾﾙ50MGYD</v>
      </c>
      <c r="V378" s="27">
        <f ca="1">IF(OFFSET(マスタ非採用削除!I$4,統合マスタ!$A378,0)="","",OFFSET(マスタ非採用削除!I$4,統合マスタ!$A378,0))</f>
        <v>2</v>
      </c>
      <c r="W378" s="27" t="str">
        <f ca="1">IF(OFFSET(マスタ非採用削除!J$4,統合マスタ!$A378,0)="","",OFFSET(マスタ非採用削除!J$4,統合マスタ!$A378,0))</f>
        <v>カプセル</v>
      </c>
      <c r="X378" s="27">
        <f ca="1">IF(OFFSET(マスタ非採用削除!K$4,統合マスタ!$A378,0)="","",OFFSET(マスタ非採用削除!K$4,統合マスタ!$A378,0))</f>
        <v>0</v>
      </c>
      <c r="Y378" s="53" t="str">
        <f ca="1">IF(OFFSET(マスタ非採用削除!L$4,統合マスタ!$A378,0)="","",OFFSET(マスタ非採用削除!L$4,統合マスタ!$A378,0))</f>
        <v/>
      </c>
      <c r="Z378" s="27">
        <f ca="1">IF(OFFSET(マスタ非採用削除!M$4,統合マスタ!$A378,0)="","",OFFSET(マスタ非採用削除!M$4,統合マスタ!$A378,0))</f>
        <v>5</v>
      </c>
      <c r="AA378" s="27" t="str">
        <f t="shared" si="15"/>
        <v/>
      </c>
      <c r="AB378" s="27" t="str">
        <f ca="1">IF(A378="非採用特別","非採用特別",IF(R378=2,"臨時",
IF(COUNTIF(分類!$H$8:$H$15, 統合マスタ!V378)&gt;0, 分類!$G$7,
IF(COUNTIF(分類!$K$8:$K$15, 統合マスタ!V378)&gt;0, 分類!$J$7,
IF(COUNTIF(分類!$N$8:$N$15, 統合マスタ!V378)&gt;0, 分類!$M$7,
IF(COUNTIF(分類!$Q$8:$Q$15, 統合マスタ!V378)&gt;0, 分類!$P$7,
"無し"))))))</f>
        <v>無し</v>
      </c>
      <c r="AC378" s="27">
        <f t="shared" ca="1" si="16"/>
        <v>374</v>
      </c>
      <c r="AD378" s="27" t="e" cm="1">
        <f t="array" aca="1" ref="AD378" ca="1">IF(A378="非採用","非採用",OFFSET(
   INDIRECT("'" &amp; AB378 &amp; "'!A4"),
   MATCH(B378, INDIRECT("'" &amp; AB378 &amp; "'!C5:C1000"), 0),
   MATCH("合計", INDIRECT("'" &amp; AB378 &amp; "'!4:4"), 0) - 1
))</f>
        <v>#REF!</v>
      </c>
    </row>
    <row r="379" spans="1:30">
      <c r="A379" s="40">
        <f>元データ!P376</f>
        <v>324</v>
      </c>
      <c r="B379" s="27">
        <f t="shared" si="17"/>
        <v>375</v>
      </c>
      <c r="C379" s="27" t="str">
        <f>DBCS(元データ!A376)</f>
        <v>テプレノン細粒１０％「ＹＤ」</v>
      </c>
      <c r="D379" s="53" t="str">
        <f>元データ!B376</f>
        <v>メディセオ</v>
      </c>
      <c r="E379" s="27" t="str">
        <f>DBCS(元データ!C376)</f>
        <v>粉</v>
      </c>
      <c r="F379" s="27" t="str">
        <f>DBCS(元データ!D376)</f>
        <v>１００ｇ</v>
      </c>
      <c r="G379" s="27" t="str">
        <f>元データ!E376</f>
        <v>陽進堂</v>
      </c>
      <c r="H379" s="27">
        <f>元データ!F376</f>
        <v>9.4</v>
      </c>
      <c r="I379" s="27">
        <f>元データ!G376</f>
        <v>940</v>
      </c>
      <c r="J379" s="27">
        <f>元データ!H376</f>
        <v>100</v>
      </c>
      <c r="K379" s="27" t="str">
        <f>元データ!I376</f>
        <v>ｇ</v>
      </c>
      <c r="L379" s="27">
        <f>元データ!J376</f>
        <v>854</v>
      </c>
      <c r="M379" s="27">
        <f>元データ!K376</f>
        <v>8.5399999999999991</v>
      </c>
      <c r="N379" s="53" t="str">
        <f ca="1">IF(OFFSET(マスタ非採用削除!A$4,統合マスタ!$A379,0)="","",OFFSET(マスタ非採用削除!A$4,統合マスタ!$A379,0))</f>
        <v>ﾃﾌﾚ002</v>
      </c>
      <c r="O379" s="53" t="str">
        <f ca="1">IF(OFFSET(マスタ非採用削除!B$4,統合マスタ!$A379,0)="","",OFFSET(マスタ非採用削除!B$4,統合マスタ!$A379,0))</f>
        <v>ﾃﾌﾚ002</v>
      </c>
      <c r="P379" s="27" t="str">
        <f ca="1">IF(OFFSET(マスタ非採用削除!C$4,統合マスタ!$A379,0)="","",OFFSET(マスタ非採用削除!C$4,統合マスタ!$A379,0))</f>
        <v>テプレノン細粒１０％「ＹＤ」</v>
      </c>
      <c r="Q379" s="53" t="str">
        <f ca="1">IF(OFFSET(マスタ非採用削除!D$4,統合マスタ!$A379,0)="","",OFFSET(マスタ非採用削除!D$4,統合マスタ!$A379,0))</f>
        <v>ﾃﾌﾟﾚ2</v>
      </c>
      <c r="R379" s="27">
        <f ca="1">IF(OR(A379="非採用",A379="処置薬",A379="非採用特別"),0,IF(OFFSET(マスタ非採用削除!E$4,統合マスタ!$A379,0)="","",OFFSET(マスタ非採用削除!E$4,統合マスタ!$A379,0)))</f>
        <v>1</v>
      </c>
      <c r="S379" s="53" t="str">
        <f ca="1">IF(OFFSET(マスタ非採用削除!F$4,統合マスタ!$A379,0)="","",OFFSET(マスタ非採用削除!F$4,統合マスタ!$A379,0))</f>
        <v/>
      </c>
      <c r="T379" s="27">
        <f ca="1">IF(OFFSET(マスタ非採用削除!G$4,統合マスタ!$A379,0)="","",OFFSET(マスタ非採用削除!G$4,統合マスタ!$A379,0))</f>
        <v>9.4</v>
      </c>
      <c r="U379" s="53" t="str">
        <f ca="1">IF(OFFSET(マスタ非採用削除!H$4,統合マスタ!$A379,0)="","",OFFSET(マスタ非採用削除!H$4,統合マスタ!$A379,0))</f>
        <v>ﾃﾌﾟﾚﾉﾝｻｲﾘｭｳ10%｢YD｣</v>
      </c>
      <c r="V379" s="27">
        <f ca="1">IF(OFFSET(マスタ非採用削除!I$4,統合マスタ!$A379,0)="","",OFFSET(マスタ非採用削除!I$4,統合マスタ!$A379,0))</f>
        <v>3</v>
      </c>
      <c r="W379" s="27" t="str">
        <f ca="1">IF(OFFSET(マスタ非採用削除!J$4,統合マスタ!$A379,0)="","",OFFSET(マスタ非採用削除!J$4,統合マスタ!$A379,0))</f>
        <v>散</v>
      </c>
      <c r="X379" s="27">
        <f ca="1">IF(OFFSET(マスタ非採用削除!K$4,統合マスタ!$A379,0)="","",OFFSET(マスタ非採用削除!K$4,統合マスタ!$A379,0))</f>
        <v>0</v>
      </c>
      <c r="Y379" s="53" t="str">
        <f ca="1">IF(OFFSET(マスタ非採用削除!L$4,統合マスタ!$A379,0)="","",OFFSET(マスタ非採用削除!L$4,統合マスタ!$A379,0))</f>
        <v/>
      </c>
      <c r="Z379" s="27">
        <f ca="1">IF(OFFSET(マスタ非採用削除!M$4,統合マスタ!$A379,0)="","",OFFSET(マスタ非採用削除!M$4,統合マスタ!$A379,0))</f>
        <v>2</v>
      </c>
      <c r="AA379" s="27" t="str">
        <f t="shared" si="15"/>
        <v/>
      </c>
      <c r="AB379" s="27" t="str">
        <f ca="1">IF(A379="非採用特別","非採用特別",IF(R379=2,"臨時",
IF(COUNTIF(分類!$H$8:$H$15, 統合マスタ!V379)&gt;0, 分類!$G$7,
IF(COUNTIF(分類!$K$8:$K$15, 統合マスタ!V379)&gt;0, 分類!$J$7,
IF(COUNTIF(分類!$N$8:$N$15, 統合マスタ!V379)&gt;0, 分類!$M$7,
IF(COUNTIF(分類!$Q$8:$Q$15, 統合マスタ!V379)&gt;0, 分類!$P$7,
"無し"))))))</f>
        <v>散剤</v>
      </c>
      <c r="AC379" s="27">
        <f t="shared" ca="1" si="16"/>
        <v>375</v>
      </c>
      <c r="AD379" s="27" cm="1">
        <f t="array" aca="1" ref="AD379" ca="1">IF(A379="非採用","非採用",OFFSET(
   INDIRECT("'" &amp; AB379 &amp; "'!A4"),
   MATCH(B379, INDIRECT("'" &amp; AB379 &amp; "'!C5:C1000"), 0),
   MATCH("合計", INDIRECT("'" &amp; AB379 &amp; "'!4:4"), 0) - 1
))</f>
        <v>0</v>
      </c>
    </row>
    <row r="380" spans="1:30">
      <c r="A380" s="40">
        <f>元データ!P377</f>
        <v>326</v>
      </c>
      <c r="B380" s="27">
        <f t="shared" si="17"/>
        <v>376</v>
      </c>
      <c r="C380" s="27" t="str">
        <f>DBCS(元データ!A377)</f>
        <v>デプロメール錠２５</v>
      </c>
      <c r="D380" s="53" t="str">
        <f>元データ!B377</f>
        <v>アルフレッサ</v>
      </c>
      <c r="E380" s="27" t="str">
        <f>DBCS(元データ!C377)</f>
        <v>ＰＴＰ</v>
      </c>
      <c r="F380" s="27" t="str">
        <f>DBCS(元データ!D377)</f>
        <v>５００Ｔ</v>
      </c>
      <c r="G380" s="27" t="str">
        <f>元データ!E377</f>
        <v>meijiseika</v>
      </c>
      <c r="H380" s="27">
        <f>元データ!F377</f>
        <v>18.3</v>
      </c>
      <c r="I380" s="27">
        <f>元データ!G377</f>
        <v>9150</v>
      </c>
      <c r="J380" s="27">
        <f>元データ!H377</f>
        <v>500</v>
      </c>
      <c r="K380" s="27" t="str">
        <f>元データ!I377</f>
        <v>錠</v>
      </c>
      <c r="L380" s="27">
        <f>元データ!J377</f>
        <v>8144</v>
      </c>
      <c r="M380" s="27">
        <f>元データ!K377</f>
        <v>16.288</v>
      </c>
      <c r="N380" s="53" t="str">
        <f ca="1">IF(OFFSET(マスタ非採用削除!A$4,統合マスタ!$A380,0)="","",OFFSET(マスタ非採用削除!A$4,統合マスタ!$A380,0))</f>
        <v>ﾃﾌﾛ001</v>
      </c>
      <c r="O380" s="53" t="str">
        <f ca="1">IF(OFFSET(マスタ非採用削除!B$4,統合マスタ!$A380,0)="","",OFFSET(マスタ非採用削除!B$4,統合マスタ!$A380,0))</f>
        <v>ﾃﾌﾛ001</v>
      </c>
      <c r="P380" s="27" t="str">
        <f ca="1">IF(OFFSET(マスタ非採用削除!C$4,統合マスタ!$A380,0)="","",OFFSET(マスタ非採用削除!C$4,統合マスタ!$A380,0))</f>
        <v>デプロメール錠２５</v>
      </c>
      <c r="Q380" s="53" t="str">
        <f ca="1">IF(OFFSET(マスタ非採用削除!D$4,統合マスタ!$A380,0)="","",OFFSET(マスタ非採用削除!D$4,統合マスタ!$A380,0))</f>
        <v/>
      </c>
      <c r="R380" s="27">
        <f ca="1">IF(OR(A380="非採用",A380="処置薬",A380="非採用特別"),0,IF(OFFSET(マスタ非採用削除!E$4,統合マスタ!$A380,0)="","",OFFSET(マスタ非採用削除!E$4,統合マスタ!$A380,0)))</f>
        <v>1</v>
      </c>
      <c r="S380" s="53" t="str">
        <f ca="1">IF(OFFSET(マスタ非採用削除!F$4,統合マスタ!$A380,0)="","",OFFSET(マスタ非採用削除!F$4,統合マスタ!$A380,0))</f>
        <v/>
      </c>
      <c r="T380" s="27">
        <f ca="1">IF(OFFSET(マスタ非採用削除!G$4,統合マスタ!$A380,0)="","",OFFSET(マスタ非採用削除!G$4,統合マスタ!$A380,0))</f>
        <v>18.3</v>
      </c>
      <c r="U380" s="53" t="str">
        <f ca="1">IF(OFFSET(マスタ非採用削除!H$4,統合マスタ!$A380,0)="","",OFFSET(マスタ非採用削除!H$4,統合マスタ!$A380,0))</f>
        <v>ﾃﾞﾌﾟﾛﾒ-ﾙｼﾞﾖｳ25</v>
      </c>
      <c r="V380" s="27">
        <f ca="1">IF(OFFSET(マスタ非採用削除!I$4,統合マスタ!$A380,0)="","",OFFSET(マスタ非採用削除!I$4,統合マスタ!$A380,0))</f>
        <v>1</v>
      </c>
      <c r="W380" s="27" t="str">
        <f ca="1">IF(OFFSET(マスタ非採用削除!J$4,統合マスタ!$A380,0)="","",OFFSET(マスタ非採用削除!J$4,統合マスタ!$A380,0))</f>
        <v>錠剤</v>
      </c>
      <c r="X380" s="27">
        <f ca="1">IF(OFFSET(マスタ非採用削除!K$4,統合マスタ!$A380,0)="","",OFFSET(マスタ非採用削除!K$4,統合マスタ!$A380,0))</f>
        <v>0</v>
      </c>
      <c r="Y380" s="53" t="str">
        <f ca="1">IF(OFFSET(マスタ非採用削除!L$4,統合マスタ!$A380,0)="","",OFFSET(マスタ非採用削除!L$4,統合マスタ!$A380,0))</f>
        <v/>
      </c>
      <c r="Z380" s="27">
        <f ca="1">IF(OFFSET(マスタ非採用削除!M$4,統合マスタ!$A380,0)="","",OFFSET(マスタ非採用削除!M$4,統合マスタ!$A380,0))</f>
        <v>25</v>
      </c>
      <c r="AA380" s="27" t="str">
        <f t="shared" si="15"/>
        <v/>
      </c>
      <c r="AB380" s="27" t="str">
        <f ca="1">IF(A380="非採用特別","非採用特別",IF(R380=2,"臨時",
IF(COUNTIF(分類!$H$8:$H$15, 統合マスタ!V380)&gt;0, 分類!$G$7,
IF(COUNTIF(分類!$K$8:$K$15, 統合マスタ!V380)&gt;0, 分類!$J$7,
IF(COUNTIF(分類!$N$8:$N$15, 統合マスタ!V380)&gt;0, 分類!$M$7,
IF(COUNTIF(分類!$Q$8:$Q$15, 統合マスタ!V380)&gt;0, 分類!$P$7,
"無し"))))))</f>
        <v>錠剤</v>
      </c>
      <c r="AC380" s="27">
        <f t="shared" ca="1" si="16"/>
        <v>376</v>
      </c>
      <c r="AD380" s="27" cm="1">
        <f t="array" aca="1" ref="AD380" ca="1">IF(A380="非採用","非採用",OFFSET(
   INDIRECT("'" &amp; AB380 &amp; "'!A4"),
   MATCH(B380, INDIRECT("'" &amp; AB380 &amp; "'!C5:C1000"), 0),
   MATCH("合計", INDIRECT("'" &amp; AB380 &amp; "'!4:4"), 0) - 1
))</f>
        <v>0</v>
      </c>
    </row>
    <row r="381" spans="1:30">
      <c r="A381" s="40">
        <f>元データ!P378</f>
        <v>326</v>
      </c>
      <c r="B381" s="27">
        <f t="shared" si="17"/>
        <v>377</v>
      </c>
      <c r="C381" s="27" t="str">
        <f>DBCS(元データ!A378)</f>
        <v>デプロメール錠２５</v>
      </c>
      <c r="D381" s="53" t="str">
        <f>元データ!B378</f>
        <v>アルフレッサ</v>
      </c>
      <c r="E381" s="27" t="str">
        <f>DBCS(元データ!C378)</f>
        <v>バラ</v>
      </c>
      <c r="F381" s="27" t="str">
        <f>DBCS(元データ!D378)</f>
        <v>１０００Ｔ</v>
      </c>
      <c r="G381" s="27" t="str">
        <f>元データ!E378</f>
        <v>meijiseika</v>
      </c>
      <c r="H381" s="27">
        <f>元データ!F378</f>
        <v>18.3</v>
      </c>
      <c r="I381" s="27">
        <f>元データ!G378</f>
        <v>18300</v>
      </c>
      <c r="J381" s="27">
        <f>元データ!H378</f>
        <v>1000</v>
      </c>
      <c r="K381" s="27" t="str">
        <f>元データ!I378</f>
        <v>錠</v>
      </c>
      <c r="L381" s="27">
        <f>元データ!J378</f>
        <v>16287</v>
      </c>
      <c r="M381" s="27">
        <f>元データ!K378</f>
        <v>16.286999999999999</v>
      </c>
      <c r="N381" s="53" t="str">
        <f ca="1">IF(OFFSET(マスタ非採用削除!A$4,統合マスタ!$A381,0)="","",OFFSET(マスタ非採用削除!A$4,統合マスタ!$A381,0))</f>
        <v>ﾃﾌﾛ001</v>
      </c>
      <c r="O381" s="53" t="str">
        <f ca="1">IF(OFFSET(マスタ非採用削除!B$4,統合マスタ!$A381,0)="","",OFFSET(マスタ非採用削除!B$4,統合マスタ!$A381,0))</f>
        <v>ﾃﾌﾛ001</v>
      </c>
      <c r="P381" s="27" t="str">
        <f ca="1">IF(OFFSET(マスタ非採用削除!C$4,統合マスタ!$A381,0)="","",OFFSET(マスタ非採用削除!C$4,統合マスタ!$A381,0))</f>
        <v>デプロメール錠２５</v>
      </c>
      <c r="Q381" s="53" t="str">
        <f ca="1">IF(OFFSET(マスタ非採用削除!D$4,統合マスタ!$A381,0)="","",OFFSET(マスタ非採用削除!D$4,統合マスタ!$A381,0))</f>
        <v/>
      </c>
      <c r="R381" s="27">
        <f ca="1">IF(OR(A381="非採用",A381="処置薬",A381="非採用特別"),0,IF(OFFSET(マスタ非採用削除!E$4,統合マスタ!$A381,0)="","",OFFSET(マスタ非採用削除!E$4,統合マスタ!$A381,0)))</f>
        <v>1</v>
      </c>
      <c r="S381" s="53" t="str">
        <f ca="1">IF(OFFSET(マスタ非採用削除!F$4,統合マスタ!$A381,0)="","",OFFSET(マスタ非採用削除!F$4,統合マスタ!$A381,0))</f>
        <v/>
      </c>
      <c r="T381" s="27">
        <f ca="1">IF(OFFSET(マスタ非採用削除!G$4,統合マスタ!$A381,0)="","",OFFSET(マスタ非採用削除!G$4,統合マスタ!$A381,0))</f>
        <v>18.3</v>
      </c>
      <c r="U381" s="53" t="str">
        <f ca="1">IF(OFFSET(マスタ非採用削除!H$4,統合マスタ!$A381,0)="","",OFFSET(マスタ非採用削除!H$4,統合マスタ!$A381,0))</f>
        <v>ﾃﾞﾌﾟﾛﾒ-ﾙｼﾞﾖｳ25</v>
      </c>
      <c r="V381" s="27">
        <f ca="1">IF(OFFSET(マスタ非採用削除!I$4,統合マスタ!$A381,0)="","",OFFSET(マスタ非採用削除!I$4,統合マスタ!$A381,0))</f>
        <v>1</v>
      </c>
      <c r="W381" s="27" t="str">
        <f ca="1">IF(OFFSET(マスタ非採用削除!J$4,統合マスタ!$A381,0)="","",OFFSET(マスタ非採用削除!J$4,統合マスタ!$A381,0))</f>
        <v>錠剤</v>
      </c>
      <c r="X381" s="27">
        <f ca="1">IF(OFFSET(マスタ非採用削除!K$4,統合マスタ!$A381,0)="","",OFFSET(マスタ非採用削除!K$4,統合マスタ!$A381,0))</f>
        <v>0</v>
      </c>
      <c r="Y381" s="53" t="str">
        <f ca="1">IF(OFFSET(マスタ非採用削除!L$4,統合マスタ!$A381,0)="","",OFFSET(マスタ非採用削除!L$4,統合マスタ!$A381,0))</f>
        <v/>
      </c>
      <c r="Z381" s="27">
        <f ca="1">IF(OFFSET(マスタ非採用削除!M$4,統合マスタ!$A381,0)="","",OFFSET(マスタ非採用削除!M$4,統合マスタ!$A381,0))</f>
        <v>25</v>
      </c>
      <c r="AA381" s="27" t="str">
        <f t="shared" si="15"/>
        <v/>
      </c>
      <c r="AB381" s="27" t="str">
        <f ca="1">IF(A381="非採用特別","非採用特別",IF(R381=2,"臨時",
IF(COUNTIF(分類!$H$8:$H$15, 統合マスタ!V381)&gt;0, 分類!$G$7,
IF(COUNTIF(分類!$K$8:$K$15, 統合マスタ!V381)&gt;0, 分類!$J$7,
IF(COUNTIF(分類!$N$8:$N$15, 統合マスタ!V381)&gt;0, 分類!$M$7,
IF(COUNTIF(分類!$Q$8:$Q$15, 統合マスタ!V381)&gt;0, 分類!$P$7,
"無し"))))))</f>
        <v>錠剤</v>
      </c>
      <c r="AC381" s="27">
        <f t="shared" ca="1" si="16"/>
        <v>377</v>
      </c>
      <c r="AD381" s="27" cm="1">
        <f t="array" aca="1" ref="AD381" ca="1">IF(A381="非採用","非採用",OFFSET(
   INDIRECT("'" &amp; AB381 &amp; "'!A4"),
   MATCH(B381, INDIRECT("'" &amp; AB381 &amp; "'!C5:C1000"), 0),
   MATCH("合計", INDIRECT("'" &amp; AB381 &amp; "'!4:4"), 0) - 1
))</f>
        <v>0</v>
      </c>
    </row>
    <row r="382" spans="1:30">
      <c r="A382" s="40">
        <f>元データ!P379</f>
        <v>327</v>
      </c>
      <c r="B382" s="27">
        <f t="shared" si="17"/>
        <v>378</v>
      </c>
      <c r="C382" s="27" t="str">
        <f>DBCS(元データ!A379)</f>
        <v>デュタステリドカプセル０．５ｍｇＡＶ「サワイ」</v>
      </c>
      <c r="D382" s="53" t="str">
        <f>元データ!B379</f>
        <v>メディセオ</v>
      </c>
      <c r="E382" s="27" t="str">
        <f>DBCS(元データ!C379)</f>
        <v>ＰＴＰ</v>
      </c>
      <c r="F382" s="27" t="str">
        <f>DBCS(元データ!D379)</f>
        <v>３０Ｐ</v>
      </c>
      <c r="G382" s="27" t="str">
        <f>元データ!E379</f>
        <v>沢井製薬</v>
      </c>
      <c r="H382" s="27">
        <f>元データ!F379</f>
        <v>26.8</v>
      </c>
      <c r="I382" s="27">
        <f>元データ!G379</f>
        <v>804</v>
      </c>
      <c r="J382" s="27">
        <f>元データ!H379</f>
        <v>30</v>
      </c>
      <c r="K382" s="27" t="str">
        <f>元データ!I379</f>
        <v>cap</v>
      </c>
      <c r="L382" s="27">
        <f>元データ!J379</f>
        <v>710</v>
      </c>
      <c r="M382" s="27">
        <f>元データ!K379</f>
        <v>23.666666666666668</v>
      </c>
      <c r="N382" s="53" t="str">
        <f ca="1">IF(OFFSET(マスタ非採用削除!A$4,統合マスタ!$A382,0)="","",OFFSET(マスタ非採用削除!A$4,統合マスタ!$A382,0))</f>
        <v>ﾃﾕﾀ001</v>
      </c>
      <c r="O382" s="53" t="str">
        <f ca="1">IF(OFFSET(マスタ非採用削除!B$4,統合マスタ!$A382,0)="","",OFFSET(マスタ非採用削除!B$4,統合マスタ!$A382,0))</f>
        <v>ﾃﾕﾀ001</v>
      </c>
      <c r="P382" s="27" t="str">
        <f ca="1">IF(OFFSET(マスタ非採用削除!C$4,統合マスタ!$A382,0)="","",OFFSET(マスタ非採用削除!C$4,統合マスタ!$A382,0))</f>
        <v>デュタステリドカプセル０．５ｍｇＡＶ「サワイ」</v>
      </c>
      <c r="Q382" s="53" t="str">
        <f ca="1">IF(OFFSET(マスタ非採用削除!D$4,統合マスタ!$A382,0)="","",OFFSET(マスタ非採用削除!D$4,統合マスタ!$A382,0))</f>
        <v>ﾃﾞｭﾀ</v>
      </c>
      <c r="R382" s="27">
        <f ca="1">IF(OR(A382="非採用",A382="処置薬",A382="非採用特別"),0,IF(OFFSET(マスタ非採用削除!E$4,統合マスタ!$A382,0)="","",OFFSET(マスタ非採用削除!E$4,統合マスタ!$A382,0)))</f>
        <v>2</v>
      </c>
      <c r="S382" s="53" t="str">
        <f ca="1">IF(OFFSET(マスタ非採用削除!F$4,統合マスタ!$A382,0)="","",OFFSET(マスタ非採用削除!F$4,統合マスタ!$A382,0))</f>
        <v/>
      </c>
      <c r="T382" s="27">
        <f ca="1">IF(OFFSET(マスタ非採用削除!G$4,統合マスタ!$A382,0)="","",OFFSET(マスタ非採用削除!G$4,統合マスタ!$A382,0))</f>
        <v>26.8</v>
      </c>
      <c r="U382" s="53" t="str">
        <f ca="1">IF(OFFSET(マスタ非採用削除!H$4,統合マスタ!$A382,0)="","",OFFSET(マスタ非採用削除!H$4,統合マスタ!$A382,0))</f>
        <v>ﾃﾞｭﾀｽﾃﾘﾄﾞｶﾌﾟｾﾙ0.5mgAV｢ｻﾜｲ｣</v>
      </c>
      <c r="V382" s="27">
        <f ca="1">IF(OFFSET(マスタ非採用削除!I$4,統合マスタ!$A382,0)="","",OFFSET(マスタ非採用削除!I$4,統合マスタ!$A382,0))</f>
        <v>2</v>
      </c>
      <c r="W382" s="27" t="str">
        <f ca="1">IF(OFFSET(マスタ非採用削除!J$4,統合マスタ!$A382,0)="","",OFFSET(マスタ非採用削除!J$4,統合マスタ!$A382,0))</f>
        <v>カプセル</v>
      </c>
      <c r="X382" s="27">
        <f ca="1">IF(OFFSET(マスタ非採用削除!K$4,統合マスタ!$A382,0)="","",OFFSET(マスタ非採用削除!K$4,統合マスタ!$A382,0))</f>
        <v>2</v>
      </c>
      <c r="Y382" s="53" t="str">
        <f ca="1">IF(OFFSET(マスタ非採用削除!L$4,統合マスタ!$A382,0)="","",OFFSET(マスタ非採用削除!L$4,統合マスタ!$A382,0))</f>
        <v/>
      </c>
      <c r="Z382" s="27">
        <f ca="1">IF(OFFSET(マスタ非採用削除!M$4,統合マスタ!$A382,0)="","",OFFSET(マスタ非採用削除!M$4,統合マスタ!$A382,0))</f>
        <v>3</v>
      </c>
      <c r="AA382" s="27" t="str">
        <f t="shared" si="15"/>
        <v/>
      </c>
      <c r="AB382" s="27" t="str">
        <f ca="1">IF(A382="非採用特別","非採用特別",IF(R382=2,"臨時",
IF(COUNTIF(分類!$H$8:$H$15, 統合マスタ!V382)&gt;0, 分類!$G$7,
IF(COUNTIF(分類!$K$8:$K$15, 統合マスタ!V382)&gt;0, 分類!$J$7,
IF(COUNTIF(分類!$N$8:$N$15, 統合マスタ!V382)&gt;0, 分類!$M$7,
IF(COUNTIF(分類!$Q$8:$Q$15, 統合マスタ!V382)&gt;0, 分類!$P$7,
"無し"))))))</f>
        <v>臨時</v>
      </c>
      <c r="AC382" s="27">
        <f t="shared" ca="1" si="16"/>
        <v>200378</v>
      </c>
      <c r="AD382" s="27" cm="1">
        <f t="array" aca="1" ref="AD382" ca="1">IF(A382="非採用","非採用",OFFSET(
   INDIRECT("'" &amp; AB382 &amp; "'!A4"),
   MATCH(B382, INDIRECT("'" &amp; AB382 &amp; "'!C5:C1000"), 0),
   MATCH("合計", INDIRECT("'" &amp; AB382 &amp; "'!4:4"), 0) - 1
))</f>
        <v>0</v>
      </c>
    </row>
    <row r="383" spans="1:30">
      <c r="A383" s="40">
        <f>元データ!P380</f>
        <v>328</v>
      </c>
      <c r="B383" s="27">
        <f t="shared" si="17"/>
        <v>379</v>
      </c>
      <c r="C383" s="27" t="str">
        <f>DBCS(元データ!A380)</f>
        <v>デュロキセチンカプセル２０ｍｇ「ＤＳＥＰ」</v>
      </c>
      <c r="D383" s="53" t="str">
        <f>元データ!B380</f>
        <v>アルフレッサ</v>
      </c>
      <c r="E383" s="27" t="str">
        <f>DBCS(元データ!C380)</f>
        <v>ＰＴＰ</v>
      </c>
      <c r="F383" s="27" t="str">
        <f>DBCS(元データ!D380)</f>
        <v>１００Ｐ</v>
      </c>
      <c r="G383" s="27" t="str">
        <f>元データ!E380</f>
        <v>第一三共エスファ</v>
      </c>
      <c r="H383" s="27">
        <f>元データ!F380</f>
        <v>25.7</v>
      </c>
      <c r="I383" s="27">
        <f>元データ!G380</f>
        <v>2570</v>
      </c>
      <c r="J383" s="27">
        <f>元データ!H380</f>
        <v>100</v>
      </c>
      <c r="K383" s="27" t="str">
        <f>元データ!I380</f>
        <v>cap</v>
      </c>
      <c r="L383" s="27">
        <f>元データ!J380</f>
        <v>2056</v>
      </c>
      <c r="M383" s="27">
        <f>元データ!K380</f>
        <v>20.56</v>
      </c>
      <c r="N383" s="53" t="str">
        <f ca="1">IF(OFFSET(マスタ非採用削除!A$4,統合マスタ!$A383,0)="","",OFFSET(マスタ非採用削除!A$4,統合マスタ!$A383,0))</f>
        <v>ﾃﾕﾛ001</v>
      </c>
      <c r="O383" s="53" t="str">
        <f ca="1">IF(OFFSET(マスタ非採用削除!B$4,統合マスタ!$A383,0)="","",OFFSET(マスタ非採用削除!B$4,統合マスタ!$A383,0))</f>
        <v>ﾃﾕﾛ001</v>
      </c>
      <c r="P383" s="27" t="str">
        <f ca="1">IF(OFFSET(マスタ非採用削除!C$4,統合マスタ!$A383,0)="","",OFFSET(マスタ非採用削除!C$4,統合マスタ!$A383,0))</f>
        <v>デュロキセチンカプセル２０ｍｇ「ＤＳＥＰ」</v>
      </c>
      <c r="Q383" s="53" t="str">
        <f ca="1">IF(OFFSET(マスタ非採用削除!D$4,統合マスタ!$A383,0)="","",OFFSET(マスタ非採用削除!D$4,統合マスタ!$A383,0))</f>
        <v>ﾃﾞｭﾛ</v>
      </c>
      <c r="R383" s="27">
        <f ca="1">IF(OR(A383="非採用",A383="処置薬",A383="非採用特別"),0,IF(OFFSET(マスタ非採用削除!E$4,統合マスタ!$A383,0)="","",OFFSET(マスタ非採用削除!E$4,統合マスタ!$A383,0)))</f>
        <v>1</v>
      </c>
      <c r="S383" s="53" t="str">
        <f ca="1">IF(OFFSET(マスタ非採用削除!F$4,統合マスタ!$A383,0)="","",OFFSET(マスタ非採用削除!F$4,統合マスタ!$A383,0))</f>
        <v/>
      </c>
      <c r="T383" s="27">
        <f ca="1">IF(OFFSET(マスタ非採用削除!G$4,統合マスタ!$A383,0)="","",OFFSET(マスタ非採用削除!G$4,統合マスタ!$A383,0))</f>
        <v>25.7</v>
      </c>
      <c r="U383" s="53" t="str">
        <f ca="1">IF(OFFSET(マスタ非採用削除!H$4,統合マスタ!$A383,0)="","",OFFSET(マスタ非採用削除!H$4,統合マスタ!$A383,0))</f>
        <v>ﾃﾞｭﾛｷｾﾁﾝｶﾌﾟｾﾙ20mg｢DSEP｣</v>
      </c>
      <c r="V383" s="27">
        <f ca="1">IF(OFFSET(マスタ非採用削除!I$4,統合マスタ!$A383,0)="","",OFFSET(マスタ非採用削除!I$4,統合マスタ!$A383,0))</f>
        <v>2</v>
      </c>
      <c r="W383" s="27" t="str">
        <f ca="1">IF(OFFSET(マスタ非採用削除!J$4,統合マスタ!$A383,0)="","",OFFSET(マスタ非採用削除!J$4,統合マスタ!$A383,0))</f>
        <v>カプセル</v>
      </c>
      <c r="X383" s="27">
        <f ca="1">IF(OFFSET(マスタ非採用削除!K$4,統合マスタ!$A383,0)="","",OFFSET(マスタ非採用削除!K$4,統合マスタ!$A383,0))</f>
        <v>2</v>
      </c>
      <c r="Y383" s="53" t="str">
        <f ca="1">IF(OFFSET(マスタ非採用削除!L$4,統合マスタ!$A383,0)="","",OFFSET(マスタ非採用削除!L$4,統合マスタ!$A383,0))</f>
        <v/>
      </c>
      <c r="Z383" s="27">
        <f ca="1">IF(OFFSET(マスタ非採用削除!M$4,統合マスタ!$A383,0)="","",OFFSET(マスタ非採用削除!M$4,統合マスタ!$A383,0))</f>
        <v>6</v>
      </c>
      <c r="AA383" s="27" t="str">
        <f t="shared" si="15"/>
        <v/>
      </c>
      <c r="AB383" s="27" t="str">
        <f ca="1">IF(A383="非採用特別","非採用特別",IF(R383=2,"臨時",
IF(COUNTIF(分類!$H$8:$H$15, 統合マスタ!V383)&gt;0, 分類!$G$7,
IF(COUNTIF(分類!$K$8:$K$15, 統合マスタ!V383)&gt;0, 分類!$J$7,
IF(COUNTIF(分類!$N$8:$N$15, 統合マスタ!V383)&gt;0, 分類!$M$7,
IF(COUNTIF(分類!$Q$8:$Q$15, 統合マスタ!V383)&gt;0, 分類!$P$7,
"無し"))))))</f>
        <v>無し</v>
      </c>
      <c r="AC383" s="27">
        <f t="shared" ca="1" si="16"/>
        <v>200379</v>
      </c>
      <c r="AD383" s="27" t="e" cm="1">
        <f t="array" aca="1" ref="AD383" ca="1">IF(A383="非採用","非採用",OFFSET(
   INDIRECT("'" &amp; AB383 &amp; "'!A4"),
   MATCH(B383, INDIRECT("'" &amp; AB383 &amp; "'!C5:C1000"), 0),
   MATCH("合計", INDIRECT("'" &amp; AB383 &amp; "'!4:4"), 0) - 1
))</f>
        <v>#REF!</v>
      </c>
    </row>
    <row r="384" spans="1:30">
      <c r="A384" s="40">
        <f>元データ!P381</f>
        <v>328</v>
      </c>
      <c r="B384" s="27">
        <f t="shared" si="17"/>
        <v>380</v>
      </c>
      <c r="C384" s="27" t="str">
        <f>DBCS(元データ!A381)</f>
        <v>デュロキセチンカプセル２０ｍｇ「ＤＳＥＰ」</v>
      </c>
      <c r="D384" s="53" t="str">
        <f>元データ!B381</f>
        <v>アルフレッサ</v>
      </c>
      <c r="E384" s="27" t="str">
        <f>DBCS(元データ!C381)</f>
        <v>バラ</v>
      </c>
      <c r="F384" s="27" t="str">
        <f>DBCS(元データ!D381)</f>
        <v>５００Ｐ</v>
      </c>
      <c r="G384" s="27" t="str">
        <f>元データ!E381</f>
        <v>第一三共エスファ</v>
      </c>
      <c r="H384" s="27">
        <f>元データ!F381</f>
        <v>25.7</v>
      </c>
      <c r="I384" s="27">
        <f>元データ!G381</f>
        <v>12850</v>
      </c>
      <c r="J384" s="27">
        <f>元データ!H381</f>
        <v>500</v>
      </c>
      <c r="K384" s="27" t="str">
        <f>元データ!I381</f>
        <v>cap</v>
      </c>
      <c r="L384" s="27">
        <f>元データ!J381</f>
        <v>10280</v>
      </c>
      <c r="M384" s="27">
        <f>元データ!K381</f>
        <v>20.56</v>
      </c>
      <c r="N384" s="53" t="str">
        <f ca="1">IF(OFFSET(マスタ非採用削除!A$4,統合マスタ!$A384,0)="","",OFFSET(マスタ非採用削除!A$4,統合マスタ!$A384,0))</f>
        <v>ﾃﾕﾛ001</v>
      </c>
      <c r="O384" s="53" t="str">
        <f ca="1">IF(OFFSET(マスタ非採用削除!B$4,統合マスタ!$A384,0)="","",OFFSET(マスタ非採用削除!B$4,統合マスタ!$A384,0))</f>
        <v>ﾃﾕﾛ001</v>
      </c>
      <c r="P384" s="27" t="str">
        <f ca="1">IF(OFFSET(マスタ非採用削除!C$4,統合マスタ!$A384,0)="","",OFFSET(マスタ非採用削除!C$4,統合マスタ!$A384,0))</f>
        <v>デュロキセチンカプセル２０ｍｇ「ＤＳＥＰ」</v>
      </c>
      <c r="Q384" s="53" t="str">
        <f ca="1">IF(OFFSET(マスタ非採用削除!D$4,統合マスタ!$A384,0)="","",OFFSET(マスタ非採用削除!D$4,統合マスタ!$A384,0))</f>
        <v>ﾃﾞｭﾛ</v>
      </c>
      <c r="R384" s="27">
        <f ca="1">IF(OR(A384="非採用",A384="処置薬",A384="非採用特別"),0,IF(OFFSET(マスタ非採用削除!E$4,統合マスタ!$A384,0)="","",OFFSET(マスタ非採用削除!E$4,統合マスタ!$A384,0)))</f>
        <v>1</v>
      </c>
      <c r="S384" s="53" t="str">
        <f ca="1">IF(OFFSET(マスタ非採用削除!F$4,統合マスタ!$A384,0)="","",OFFSET(マスタ非採用削除!F$4,統合マスタ!$A384,0))</f>
        <v/>
      </c>
      <c r="T384" s="27">
        <f ca="1">IF(OFFSET(マスタ非採用削除!G$4,統合マスタ!$A384,0)="","",OFFSET(マスタ非採用削除!G$4,統合マスタ!$A384,0))</f>
        <v>25.7</v>
      </c>
      <c r="U384" s="53" t="str">
        <f ca="1">IF(OFFSET(マスタ非採用削除!H$4,統合マスタ!$A384,0)="","",OFFSET(マスタ非採用削除!H$4,統合マスタ!$A384,0))</f>
        <v>ﾃﾞｭﾛｷｾﾁﾝｶﾌﾟｾﾙ20mg｢DSEP｣</v>
      </c>
      <c r="V384" s="27">
        <f ca="1">IF(OFFSET(マスタ非採用削除!I$4,統合マスタ!$A384,0)="","",OFFSET(マスタ非採用削除!I$4,統合マスタ!$A384,0))</f>
        <v>2</v>
      </c>
      <c r="W384" s="27" t="str">
        <f ca="1">IF(OFFSET(マスタ非採用削除!J$4,統合マスタ!$A384,0)="","",OFFSET(マスタ非採用削除!J$4,統合マスタ!$A384,0))</f>
        <v>カプセル</v>
      </c>
      <c r="X384" s="27">
        <f ca="1">IF(OFFSET(マスタ非採用削除!K$4,統合マスタ!$A384,0)="","",OFFSET(マスタ非採用削除!K$4,統合マスタ!$A384,0))</f>
        <v>2</v>
      </c>
      <c r="Y384" s="53" t="str">
        <f ca="1">IF(OFFSET(マスタ非採用削除!L$4,統合マスタ!$A384,0)="","",OFFSET(マスタ非採用削除!L$4,統合マスタ!$A384,0))</f>
        <v/>
      </c>
      <c r="Z384" s="27">
        <f ca="1">IF(OFFSET(マスタ非採用削除!M$4,統合マスタ!$A384,0)="","",OFFSET(マスタ非採用削除!M$4,統合マスタ!$A384,0))</f>
        <v>6</v>
      </c>
      <c r="AA384" s="27" t="str">
        <f t="shared" si="15"/>
        <v/>
      </c>
      <c r="AB384" s="27" t="str">
        <f ca="1">IF(A384="非採用特別","非採用特別",IF(R384=2,"臨時",
IF(COUNTIF(分類!$H$8:$H$15, 統合マスタ!V384)&gt;0, 分類!$G$7,
IF(COUNTIF(分類!$K$8:$K$15, 統合マスタ!V384)&gt;0, 分類!$J$7,
IF(COUNTIF(分類!$N$8:$N$15, 統合マスタ!V384)&gt;0, 分類!$M$7,
IF(COUNTIF(分類!$Q$8:$Q$15, 統合マスタ!V384)&gt;0, 分類!$P$7,
"無し"))))))</f>
        <v>無し</v>
      </c>
      <c r="AC384" s="27">
        <f t="shared" ca="1" si="16"/>
        <v>200380</v>
      </c>
      <c r="AD384" s="27" t="e" cm="1">
        <f t="array" aca="1" ref="AD384" ca="1">IF(A384="非採用","非採用",OFFSET(
   INDIRECT("'" &amp; AB384 &amp; "'!A4"),
   MATCH(B384, INDIRECT("'" &amp; AB384 &amp; "'!C5:C1000"), 0),
   MATCH("合計", INDIRECT("'" &amp; AB384 &amp; "'!4:4"), 0) - 1
))</f>
        <v>#REF!</v>
      </c>
    </row>
    <row r="385" spans="1:30">
      <c r="A385" s="40">
        <f>元データ!P382</f>
        <v>329</v>
      </c>
      <c r="B385" s="27">
        <f t="shared" si="17"/>
        <v>381</v>
      </c>
      <c r="C385" s="27" t="str">
        <f>DBCS(元データ!A382)</f>
        <v>テリボン皮下注用５６．５μｇ　溶解液付</v>
      </c>
      <c r="D385" s="53" t="str">
        <f>元データ!B382</f>
        <v/>
      </c>
      <c r="E385" s="27" t="str">
        <f>DBCS(元データ!C382)</f>
        <v/>
      </c>
      <c r="F385" s="27" t="str">
        <f>DBCS(元データ!D382)</f>
        <v>１瓶</v>
      </c>
      <c r="G385" s="27" t="str">
        <f>元データ!E382</f>
        <v>旭化成ファーマ</v>
      </c>
      <c r="H385" s="27">
        <f>元データ!F382</f>
        <v>10045</v>
      </c>
      <c r="I385" s="27">
        <f>元データ!G382</f>
        <v>10045</v>
      </c>
      <c r="J385" s="27">
        <f>元データ!H382</f>
        <v>1</v>
      </c>
      <c r="K385" s="27" t="str">
        <f>元データ!I382</f>
        <v>瓶</v>
      </c>
      <c r="L385" s="27">
        <f>元データ!J382</f>
        <v>8639</v>
      </c>
      <c r="M385" s="27">
        <f>元データ!K382</f>
        <v>8639</v>
      </c>
      <c r="N385" s="53" t="str">
        <f ca="1">IF(OFFSET(マスタ非採用削除!A$4,統合マスタ!$A385,0)="","",OFFSET(マスタ非採用削除!A$4,統合マスタ!$A385,0))</f>
        <v>ﾃﾘﾎ001</v>
      </c>
      <c r="O385" s="53" t="str">
        <f ca="1">IF(OFFSET(マスタ非採用削除!B$4,統合マスタ!$A385,0)="","",OFFSET(マスタ非採用削除!B$4,統合マスタ!$A385,0))</f>
        <v>ﾃﾘﾎ001</v>
      </c>
      <c r="P385" s="27" t="str">
        <f ca="1">IF(OFFSET(マスタ非採用削除!C$4,統合マスタ!$A385,0)="","",OFFSET(マスタ非採用削除!C$4,統合マスタ!$A385,0))</f>
        <v>テリボン皮下注用５６．５μｇ</v>
      </c>
      <c r="Q385" s="53" t="str">
        <f ca="1">IF(OFFSET(マスタ非採用削除!D$4,統合マスタ!$A385,0)="","",OFFSET(マスタ非採用削除!D$4,統合マスタ!$A385,0))</f>
        <v>ﾃﾘﾎﾞ</v>
      </c>
      <c r="R385" s="27">
        <f ca="1">IF(OR(A385="非採用",A385="処置薬",A385="非採用特別"),0,IF(OFFSET(マスタ非採用削除!E$4,統合マスタ!$A385,0)="","",OFFSET(マスタ非採用削除!E$4,統合マスタ!$A385,0)))</f>
        <v>2</v>
      </c>
      <c r="S385" s="53" t="str">
        <f ca="1">IF(OFFSET(マスタ非採用削除!F$4,統合マスタ!$A385,0)="","",OFFSET(マスタ非採用削除!F$4,統合マスタ!$A385,0))</f>
        <v/>
      </c>
      <c r="T385" s="27">
        <f ca="1">IF(OFFSET(マスタ非採用削除!G$4,統合マスタ!$A385,0)="","",OFFSET(マスタ非採用削除!G$4,統合マスタ!$A385,0))</f>
        <v>10045</v>
      </c>
      <c r="U385" s="53" t="str">
        <f ca="1">IF(OFFSET(マスタ非採用削除!H$4,統合マスタ!$A385,0)="","",OFFSET(マスタ非採用削除!H$4,統合マスタ!$A385,0))</f>
        <v>ﾃﾘﾎﾞﾝﾋｶﾁｭｳﾖｳ56.5μg</v>
      </c>
      <c r="V385" s="27">
        <f ca="1">IF(OFFSET(マスタ非採用削除!I$4,統合マスタ!$A385,0)="","",OFFSET(マスタ非採用削除!I$4,統合マスタ!$A385,0))</f>
        <v>25</v>
      </c>
      <c r="W385" s="27" t="str">
        <f ca="1">IF(OFFSET(マスタ非採用削除!J$4,統合マスタ!$A385,0)="","",OFFSET(マスタ非採用削除!J$4,統合マスタ!$A385,0))</f>
        <v>注射剤</v>
      </c>
      <c r="X385" s="27">
        <f ca="1">IF(OFFSET(マスタ非採用削除!K$4,統合マスタ!$A385,0)="","",OFFSET(マスタ非採用削除!K$4,統合マスタ!$A385,0))</f>
        <v>0</v>
      </c>
      <c r="Y385" s="53" t="str">
        <f ca="1">IF(OFFSET(マスタ非採用削除!L$4,統合マスタ!$A385,0)="","",OFFSET(マスタ非採用削除!L$4,統合マスタ!$A385,0))</f>
        <v/>
      </c>
      <c r="Z385" s="27">
        <f ca="1">IF(OFFSET(マスタ非採用削除!M$4,統合マスタ!$A385,0)="","",OFFSET(マスタ非採用削除!M$4,統合マスタ!$A385,0))</f>
        <v>15</v>
      </c>
      <c r="AA385" s="27" t="str">
        <f t="shared" si="15"/>
        <v/>
      </c>
      <c r="AB385" s="27" t="str">
        <f ca="1">IF(A385="非採用特別","非採用特別",IF(R385=2,"臨時",
IF(COUNTIF(分類!$H$8:$H$15, 統合マスタ!V385)&gt;0, 分類!$G$7,
IF(COUNTIF(分類!$K$8:$K$15, 統合マスタ!V385)&gt;0, 分類!$J$7,
IF(COUNTIF(分類!$N$8:$N$15, 統合マスタ!V385)&gt;0, 分類!$M$7,
IF(COUNTIF(分類!$Q$8:$Q$15, 統合マスタ!V385)&gt;0, 分類!$P$7,
"無し"))))))</f>
        <v>臨時</v>
      </c>
      <c r="AC385" s="27">
        <f t="shared" ca="1" si="16"/>
        <v>381</v>
      </c>
      <c r="AD385" s="27" cm="1">
        <f t="array" aca="1" ref="AD385" ca="1">IF(A385="非採用","非採用",OFFSET(
   INDIRECT("'" &amp; AB385 &amp; "'!A4"),
   MATCH(B385, INDIRECT("'" &amp; AB385 &amp; "'!C5:C1000"), 0),
   MATCH("合計", INDIRECT("'" &amp; AB385 &amp; "'!4:4"), 0) - 1
))</f>
        <v>0</v>
      </c>
    </row>
    <row r="386" spans="1:30">
      <c r="A386" s="40">
        <f>元データ!P383</f>
        <v>330</v>
      </c>
      <c r="B386" s="27">
        <f t="shared" si="17"/>
        <v>382</v>
      </c>
      <c r="C386" s="27" t="str">
        <f>DBCS(元データ!A383)</f>
        <v>テルビナフィン塩酸塩クリーム　１％「サワイ」</v>
      </c>
      <c r="D386" s="53" t="str">
        <f>元データ!B383</f>
        <v>東邦</v>
      </c>
      <c r="E386" s="27" t="str">
        <f>DBCS(元データ!C383)</f>
        <v/>
      </c>
      <c r="F386" s="27" t="str">
        <f>DBCS(元データ!D383)</f>
        <v>１０ｇＸ１０</v>
      </c>
      <c r="G386" s="27" t="str">
        <f>元データ!E383</f>
        <v>沢井製薬</v>
      </c>
      <c r="H386" s="27">
        <f>元データ!F383</f>
        <v>9.5</v>
      </c>
      <c r="I386" s="27">
        <f>元データ!G383</f>
        <v>950</v>
      </c>
      <c r="J386" s="27">
        <f>元データ!H383</f>
        <v>100</v>
      </c>
      <c r="K386" s="27" t="str">
        <f>元データ!I383</f>
        <v>ｇ</v>
      </c>
      <c r="L386" s="27">
        <f>元データ!J383</f>
        <v>857</v>
      </c>
      <c r="M386" s="27">
        <f>元データ!K383</f>
        <v>8.57</v>
      </c>
      <c r="N386" s="53" t="str">
        <f ca="1">IF(OFFSET(マスタ非採用削除!A$4,統合マスタ!$A386,0)="","",OFFSET(マスタ非採用削除!A$4,統合マスタ!$A386,0))</f>
        <v>ﾃﾙﾋ004</v>
      </c>
      <c r="O386" s="53" t="str">
        <f ca="1">IF(OFFSET(マスタ非採用削除!B$4,統合マスタ!$A386,0)="","",OFFSET(マスタ非採用削除!B$4,統合マスタ!$A386,0))</f>
        <v>ﾃﾙﾋ004</v>
      </c>
      <c r="P386" s="27" t="str">
        <f ca="1">IF(OFFSET(マスタ非採用削除!C$4,統合マスタ!$A386,0)="","",OFFSET(マスタ非採用削除!C$4,統合マスタ!$A386,0))</f>
        <v>テルビナフィン塩酸塩クリーム１％「サワイ」</v>
      </c>
      <c r="Q386" s="53" t="str">
        <f ca="1">IF(OFFSET(マスタ非採用削除!D$4,統合マスタ!$A386,0)="","",OFFSET(マスタ非採用削除!D$4,統合マスタ!$A386,0))</f>
        <v/>
      </c>
      <c r="R386" s="27">
        <f ca="1">IF(OR(A386="非採用",A386="処置薬",A386="非採用特別"),0,IF(OFFSET(マスタ非採用削除!E$4,統合マスタ!$A386,0)="","",OFFSET(マスタ非採用削除!E$4,統合マスタ!$A386,0)))</f>
        <v>1</v>
      </c>
      <c r="S386" s="53" t="str">
        <f ca="1">IF(OFFSET(マスタ非採用削除!F$4,統合マスタ!$A386,0)="","",OFFSET(マスタ非採用削除!F$4,統合マスタ!$A386,0))</f>
        <v/>
      </c>
      <c r="T386" s="27">
        <f ca="1">IF(OFFSET(マスタ非採用削除!G$4,統合マスタ!$A386,0)="","",OFFSET(マスタ非採用削除!G$4,統合マスタ!$A386,0))</f>
        <v>9.5</v>
      </c>
      <c r="U386" s="53" t="str">
        <f ca="1">IF(OFFSET(マスタ非採用削除!H$4,統合マスタ!$A386,0)="","",OFFSET(マスタ非採用削除!H$4,統合マスタ!$A386,0))</f>
        <v>ﾃﾙﾋﾞﾅﾌｲﾝｴﾝｻﾝｴﾝｸﾘ-ﾑ1%ｻﾜｲ</v>
      </c>
      <c r="V386" s="27">
        <f ca="1">IF(OFFSET(マスタ非採用削除!I$4,統合マスタ!$A386,0)="","",OFFSET(マスタ非採用削除!I$4,統合マスタ!$A386,0))</f>
        <v>15</v>
      </c>
      <c r="W386" s="27" t="str">
        <f ca="1">IF(OFFSET(マスタ非採用削除!J$4,統合マスタ!$A386,0)="","",OFFSET(マスタ非採用削除!J$4,統合マスタ!$A386,0))</f>
        <v>クリーム</v>
      </c>
      <c r="X386" s="27">
        <f ca="1">IF(OFFSET(マスタ非採用削除!K$4,統合マスタ!$A386,0)="","",OFFSET(マスタ非採用削除!K$4,統合マスタ!$A386,0))</f>
        <v>0</v>
      </c>
      <c r="Y386" s="53" t="str">
        <f ca="1">IF(OFFSET(マスタ非採用削除!L$4,統合マスタ!$A386,0)="","",OFFSET(マスタ非採用削除!L$4,統合マスタ!$A386,0))</f>
        <v/>
      </c>
      <c r="Z386" s="27">
        <f ca="1">IF(OFFSET(マスタ非採用削除!M$4,統合マスタ!$A386,0)="","",OFFSET(マスタ非採用削除!M$4,統合マスタ!$A386,0))</f>
        <v>3</v>
      </c>
      <c r="AA386" s="27" t="str">
        <f t="shared" si="15"/>
        <v/>
      </c>
      <c r="AB386" s="27" t="str">
        <f ca="1">IF(A386="非採用特別","非採用特別",IF(R386=2,"臨時",
IF(COUNTIF(分類!$H$8:$H$15, 統合マスタ!V386)&gt;0, 分類!$G$7,
IF(COUNTIF(分類!$K$8:$K$15, 統合マスタ!V386)&gt;0, 分類!$J$7,
IF(COUNTIF(分類!$N$8:$N$15, 統合マスタ!V386)&gt;0, 分類!$M$7,
IF(COUNTIF(分類!$Q$8:$Q$15, 統合マスタ!V386)&gt;0, 分類!$P$7,
"無し"))))))</f>
        <v>外用</v>
      </c>
      <c r="AC386" s="27">
        <f t="shared" ca="1" si="16"/>
        <v>382</v>
      </c>
      <c r="AD386" s="27" cm="1">
        <f t="array" aca="1" ref="AD386" ca="1">IF(A386="非採用","非採用",OFFSET(
   INDIRECT("'" &amp; AB386 &amp; "'!A4"),
   MATCH(B386, INDIRECT("'" &amp; AB386 &amp; "'!C5:C1000"), 0),
   MATCH("合計", INDIRECT("'" &amp; AB386 &amp; "'!4:4"), 0) - 1
))</f>
        <v>0</v>
      </c>
    </row>
    <row r="387" spans="1:30">
      <c r="A387" s="40">
        <f>元データ!P384</f>
        <v>331</v>
      </c>
      <c r="B387" s="27">
        <f t="shared" si="17"/>
        <v>383</v>
      </c>
      <c r="C387" s="27" t="str">
        <f>DBCS(元データ!A384)</f>
        <v>テルビナフィン塩酸塩外用液１％「サワイ」</v>
      </c>
      <c r="D387" s="53" t="str">
        <f>元データ!B384</f>
        <v>東邦</v>
      </c>
      <c r="E387" s="27" t="str">
        <f>DBCS(元データ!C384)</f>
        <v/>
      </c>
      <c r="F387" s="27" t="str">
        <f>DBCS(元データ!D384)</f>
        <v>１０ｇＸ１０</v>
      </c>
      <c r="G387" s="27" t="str">
        <f>元データ!E384</f>
        <v>沢井製薬</v>
      </c>
      <c r="H387" s="27">
        <f>元データ!F384</f>
        <v>9.5</v>
      </c>
      <c r="I387" s="27">
        <f>元データ!G384</f>
        <v>950</v>
      </c>
      <c r="J387" s="27">
        <f>元データ!H384</f>
        <v>100</v>
      </c>
      <c r="K387" s="27" t="str">
        <f>元データ!I384</f>
        <v>ｇ</v>
      </c>
      <c r="L387" s="27">
        <f>元データ!J384</f>
        <v>857</v>
      </c>
      <c r="M387" s="27">
        <f>元データ!K384</f>
        <v>8.57</v>
      </c>
      <c r="N387" s="53" t="str">
        <f ca="1">IF(OFFSET(マスタ非採用削除!A$4,統合マスタ!$A387,0)="","",OFFSET(マスタ非採用削除!A$4,統合マスタ!$A387,0))</f>
        <v>ﾃﾙﾋ005</v>
      </c>
      <c r="O387" s="53" t="str">
        <f ca="1">IF(OFFSET(マスタ非採用削除!B$4,統合マスタ!$A387,0)="","",OFFSET(マスタ非採用削除!B$4,統合マスタ!$A387,0))</f>
        <v>ﾃﾙﾋ005</v>
      </c>
      <c r="P387" s="27" t="str">
        <f ca="1">IF(OFFSET(マスタ非採用削除!C$4,統合マスタ!$A387,0)="","",OFFSET(マスタ非採用削除!C$4,統合マスタ!$A387,0))</f>
        <v>テルビナフィン塩酸塩外用液１％「サワイ」</v>
      </c>
      <c r="Q387" s="53" t="str">
        <f ca="1">IF(OFFSET(マスタ非採用削除!D$4,統合マスタ!$A387,0)="","",OFFSET(マスタ非採用削除!D$4,統合マスタ!$A387,0))</f>
        <v/>
      </c>
      <c r="R387" s="27">
        <f ca="1">IF(OR(A387="非採用",A387="処置薬",A387="非採用特別"),0,IF(OFFSET(マスタ非採用削除!E$4,統合マスタ!$A387,0)="","",OFFSET(マスタ非採用削除!E$4,統合マスタ!$A387,0)))</f>
        <v>1</v>
      </c>
      <c r="S387" s="53" t="str">
        <f ca="1">IF(OFFSET(マスタ非採用削除!F$4,統合マスタ!$A387,0)="","",OFFSET(マスタ非採用削除!F$4,統合マスタ!$A387,0))</f>
        <v/>
      </c>
      <c r="T387" s="27">
        <f ca="1">IF(OFFSET(マスタ非採用削除!G$4,統合マスタ!$A387,0)="","",OFFSET(マスタ非採用削除!G$4,統合マスタ!$A387,0))</f>
        <v>9.5</v>
      </c>
      <c r="U387" s="53" t="str">
        <f ca="1">IF(OFFSET(マスタ非採用削除!H$4,統合マスタ!$A387,0)="","",OFFSET(マスタ非採用削除!H$4,統合マスタ!$A387,0))</f>
        <v>ﾃﾙﾋﾞﾅﾌｲﾝｴﾝｻﾝｴﾝｶﾞｲﾖｳｴｷ1%ｻﾜｲ</v>
      </c>
      <c r="V387" s="27">
        <f ca="1">IF(OFFSET(マスタ非採用削除!I$4,統合マスタ!$A387,0)="","",OFFSET(マスタ非採用削除!I$4,統合マスタ!$A387,0))</f>
        <v>17</v>
      </c>
      <c r="W387" s="27" t="str">
        <f ca="1">IF(OFFSET(マスタ非採用削除!J$4,統合マスタ!$A387,0)="","",OFFSET(マスタ非採用削除!J$4,統合マスタ!$A387,0))</f>
        <v>外用液剤</v>
      </c>
      <c r="X387" s="27">
        <f ca="1">IF(OFFSET(マスタ非採用削除!K$4,統合マスタ!$A387,0)="","",OFFSET(マスタ非採用削除!K$4,統合マスタ!$A387,0))</f>
        <v>0</v>
      </c>
      <c r="Y387" s="53" t="str">
        <f ca="1">IF(OFFSET(マスタ非採用削除!L$4,統合マスタ!$A387,0)="","",OFFSET(マスタ非採用削除!L$4,統合マスタ!$A387,0))</f>
        <v/>
      </c>
      <c r="Z387" s="27">
        <f ca="1">IF(OFFSET(マスタ非採用削除!M$4,統合マスタ!$A387,0)="","",OFFSET(マスタ非採用削除!M$4,統合マスタ!$A387,0))</f>
        <v>3</v>
      </c>
      <c r="AA387" s="27" t="str">
        <f t="shared" si="15"/>
        <v/>
      </c>
      <c r="AB387" s="27" t="str">
        <f ca="1">IF(A387="非採用特別","非採用特別",IF(R387=2,"臨時",
IF(COUNTIF(分類!$H$8:$H$15, 統合マスタ!V387)&gt;0, 分類!$G$7,
IF(COUNTIF(分類!$K$8:$K$15, 統合マスタ!V387)&gt;0, 分類!$J$7,
IF(COUNTIF(分類!$N$8:$N$15, 統合マスタ!V387)&gt;0, 分類!$M$7,
IF(COUNTIF(分類!$Q$8:$Q$15, 統合マスタ!V387)&gt;0, 分類!$P$7,
"無し"))))))</f>
        <v>外用</v>
      </c>
      <c r="AC387" s="27">
        <f t="shared" ca="1" si="16"/>
        <v>383</v>
      </c>
      <c r="AD387" s="27" cm="1">
        <f t="array" aca="1" ref="AD387" ca="1">IF(A387="非採用","非採用",OFFSET(
   INDIRECT("'" &amp; AB387 &amp; "'!A4"),
   MATCH(B387, INDIRECT("'" &amp; AB387 &amp; "'!C5:C1000"), 0),
   MATCH("合計", INDIRECT("'" &amp; AB387 &amp; "'!4:4"), 0) - 1
))</f>
        <v>0</v>
      </c>
    </row>
    <row r="388" spans="1:30">
      <c r="A388" s="40">
        <f>元データ!P385</f>
        <v>332</v>
      </c>
      <c r="B388" s="27">
        <f t="shared" si="17"/>
        <v>384</v>
      </c>
      <c r="C388" s="27" t="str">
        <f>DBCS(元データ!A385)</f>
        <v>テルミサルタンＯＤ錠２０ｍｇ「トーワ」</v>
      </c>
      <c r="D388" s="53" t="str">
        <f>元データ!B385</f>
        <v>東和薬品</v>
      </c>
      <c r="E388" s="27" t="str">
        <f>DBCS(元データ!C385)</f>
        <v>ＰＴＰ</v>
      </c>
      <c r="F388" s="27" t="str">
        <f>DBCS(元データ!D385)</f>
        <v>１００Ｔ</v>
      </c>
      <c r="G388" s="27" t="str">
        <f>元データ!E385</f>
        <v>東和薬品</v>
      </c>
      <c r="H388" s="27">
        <f>元データ!F385</f>
        <v>10.4</v>
      </c>
      <c r="I388" s="27">
        <f>元データ!G385</f>
        <v>1040</v>
      </c>
      <c r="J388" s="27">
        <f>元データ!H385</f>
        <v>100</v>
      </c>
      <c r="K388" s="27" t="str">
        <f>元データ!I385</f>
        <v>錠</v>
      </c>
      <c r="L388" s="27">
        <f>元データ!J385</f>
        <v>905</v>
      </c>
      <c r="M388" s="27">
        <f>元データ!K385</f>
        <v>9.0500000000000007</v>
      </c>
      <c r="N388" s="53" t="str">
        <f ca="1">IF(OFFSET(マスタ非採用削除!A$4,統合マスタ!$A388,0)="","",OFFSET(マスタ非採用削除!A$4,統合マスタ!$A388,0))</f>
        <v>ﾃﾙﾐ002</v>
      </c>
      <c r="O388" s="53" t="str">
        <f ca="1">IF(OFFSET(マスタ非採用削除!B$4,統合マスタ!$A388,0)="","",OFFSET(マスタ非採用削除!B$4,統合マスタ!$A388,0))</f>
        <v>ﾃﾙﾐ002</v>
      </c>
      <c r="P388" s="27" t="str">
        <f ca="1">IF(OFFSET(マスタ非採用削除!C$4,統合マスタ!$A388,0)="","",OFFSET(マスタ非採用削除!C$4,統合マスタ!$A388,0))</f>
        <v>テルミサルタンＯＤ錠２０ｍｇ「トーワ」</v>
      </c>
      <c r="Q388" s="53" t="str">
        <f ca="1">IF(OFFSET(マスタ非採用削除!D$4,統合マスタ!$A388,0)="","",OFFSET(マスタ非採用削除!D$4,統合マスタ!$A388,0))</f>
        <v/>
      </c>
      <c r="R388" s="27">
        <f ca="1">IF(OR(A388="非採用",A388="処置薬",A388="非採用特別"),0,IF(OFFSET(マスタ非採用削除!E$4,統合マスタ!$A388,0)="","",OFFSET(マスタ非採用削除!E$4,統合マスタ!$A388,0)))</f>
        <v>1</v>
      </c>
      <c r="S388" s="53" t="str">
        <f ca="1">IF(OFFSET(マスタ非採用削除!F$4,統合マスタ!$A388,0)="","",OFFSET(マスタ非採用削除!F$4,統合マスタ!$A388,0))</f>
        <v/>
      </c>
      <c r="T388" s="27">
        <f ca="1">IF(OFFSET(マスタ非採用削除!G$4,統合マスタ!$A388,0)="","",OFFSET(マスタ非採用削除!G$4,統合マスタ!$A388,0))</f>
        <v>10.4</v>
      </c>
      <c r="U388" s="53" t="str">
        <f ca="1">IF(OFFSET(マスタ非採用削除!H$4,統合マスタ!$A388,0)="","",OFFSET(マスタ非採用削除!H$4,統合マスタ!$A388,0))</f>
        <v>ﾃﾙﾐｻﾙﾀﾝODｼﾞﾖｳ20MGﾄ-ﾜ</v>
      </c>
      <c r="V388" s="27">
        <f ca="1">IF(OFFSET(マスタ非採用削除!I$4,統合マスタ!$A388,0)="","",OFFSET(マスタ非採用削除!I$4,統合マスタ!$A388,0))</f>
        <v>1</v>
      </c>
      <c r="W388" s="27" t="str">
        <f ca="1">IF(OFFSET(マスタ非採用削除!J$4,統合マスタ!$A388,0)="","",OFFSET(マスタ非採用削除!J$4,統合マスタ!$A388,0))</f>
        <v>錠剤</v>
      </c>
      <c r="X388" s="27">
        <f ca="1">IF(OFFSET(マスタ非採用削除!K$4,統合マスタ!$A388,0)="","",OFFSET(マスタ非採用削除!K$4,統合マスタ!$A388,0))</f>
        <v>0</v>
      </c>
      <c r="Y388" s="53" t="str">
        <f ca="1">IF(OFFSET(マスタ非採用削除!L$4,統合マスタ!$A388,0)="","",OFFSET(マスタ非採用削除!L$4,統合マスタ!$A388,0))</f>
        <v/>
      </c>
      <c r="Z388" s="27">
        <f ca="1">IF(OFFSET(マスタ非採用削除!M$4,統合マスタ!$A388,0)="","",OFFSET(マスタ非採用削除!M$4,統合マスタ!$A388,0))</f>
        <v>25</v>
      </c>
      <c r="AA388" s="27" t="str">
        <f t="shared" si="15"/>
        <v/>
      </c>
      <c r="AB388" s="27" t="str">
        <f ca="1">IF(A388="非採用特別","非採用特別",IF(R388=2,"臨時",
IF(COUNTIF(分類!$H$8:$H$15, 統合マスタ!V388)&gt;0, 分類!$G$7,
IF(COUNTIF(分類!$K$8:$K$15, 統合マスタ!V388)&gt;0, 分類!$J$7,
IF(COUNTIF(分類!$N$8:$N$15, 統合マスタ!V388)&gt;0, 分類!$M$7,
IF(COUNTIF(分類!$Q$8:$Q$15, 統合マスタ!V388)&gt;0, 分類!$P$7,
"無し"))))))</f>
        <v>錠剤</v>
      </c>
      <c r="AC388" s="27">
        <f t="shared" ca="1" si="16"/>
        <v>384</v>
      </c>
      <c r="AD388" s="27" cm="1">
        <f t="array" aca="1" ref="AD388" ca="1">IF(A388="非採用","非採用",OFFSET(
   INDIRECT("'" &amp; AB388 &amp; "'!A4"),
   MATCH(B388, INDIRECT("'" &amp; AB388 &amp; "'!C5:C1000"), 0),
   MATCH("合計", INDIRECT("'" &amp; AB388 &amp; "'!4:4"), 0) - 1
))</f>
        <v>0</v>
      </c>
    </row>
    <row r="389" spans="1:30">
      <c r="A389" s="40">
        <f>元データ!P386</f>
        <v>332</v>
      </c>
      <c r="B389" s="27">
        <f t="shared" si="17"/>
        <v>385</v>
      </c>
      <c r="C389" s="27" t="str">
        <f>DBCS(元データ!A386)</f>
        <v>テルミサルタンＯＤ錠２０ｍｇ「トーワ」</v>
      </c>
      <c r="D389" s="53" t="str">
        <f>元データ!B386</f>
        <v>東和薬品</v>
      </c>
      <c r="E389" s="27" t="str">
        <f>DBCS(元データ!C386)</f>
        <v>バラ</v>
      </c>
      <c r="F389" s="27" t="str">
        <f>DBCS(元データ!D386)</f>
        <v>３００Ｔ</v>
      </c>
      <c r="G389" s="27" t="str">
        <f>元データ!E386</f>
        <v>東和薬品</v>
      </c>
      <c r="H389" s="27">
        <f>元データ!F386</f>
        <v>10.4</v>
      </c>
      <c r="I389" s="27">
        <f>元データ!G386</f>
        <v>3120</v>
      </c>
      <c r="J389" s="27">
        <f>元データ!H386</f>
        <v>300</v>
      </c>
      <c r="K389" s="27" t="str">
        <f>元データ!I386</f>
        <v>錠</v>
      </c>
      <c r="L389" s="27">
        <f>元データ!J386</f>
        <v>2715</v>
      </c>
      <c r="M389" s="27">
        <f>元データ!K386</f>
        <v>9.0500000000000007</v>
      </c>
      <c r="N389" s="53" t="str">
        <f ca="1">IF(OFFSET(マスタ非採用削除!A$4,統合マスタ!$A389,0)="","",OFFSET(マスタ非採用削除!A$4,統合マスタ!$A389,0))</f>
        <v>ﾃﾙﾐ002</v>
      </c>
      <c r="O389" s="53" t="str">
        <f ca="1">IF(OFFSET(マスタ非採用削除!B$4,統合マスタ!$A389,0)="","",OFFSET(マスタ非採用削除!B$4,統合マスタ!$A389,0))</f>
        <v>ﾃﾙﾐ002</v>
      </c>
      <c r="P389" s="27" t="str">
        <f ca="1">IF(OFFSET(マスタ非採用削除!C$4,統合マスタ!$A389,0)="","",OFFSET(マスタ非採用削除!C$4,統合マスタ!$A389,0))</f>
        <v>テルミサルタンＯＤ錠２０ｍｇ「トーワ」</v>
      </c>
      <c r="Q389" s="53" t="str">
        <f ca="1">IF(OFFSET(マスタ非採用削除!D$4,統合マスタ!$A389,0)="","",OFFSET(マスタ非採用削除!D$4,統合マスタ!$A389,0))</f>
        <v/>
      </c>
      <c r="R389" s="27">
        <f ca="1">IF(OR(A389="非採用",A389="処置薬",A389="非採用特別"),0,IF(OFFSET(マスタ非採用削除!E$4,統合マスタ!$A389,0)="","",OFFSET(マスタ非採用削除!E$4,統合マスタ!$A389,0)))</f>
        <v>1</v>
      </c>
      <c r="S389" s="53" t="str">
        <f ca="1">IF(OFFSET(マスタ非採用削除!F$4,統合マスタ!$A389,0)="","",OFFSET(マスタ非採用削除!F$4,統合マスタ!$A389,0))</f>
        <v/>
      </c>
      <c r="T389" s="27">
        <f ca="1">IF(OFFSET(マスタ非採用削除!G$4,統合マスタ!$A389,0)="","",OFFSET(マスタ非採用削除!G$4,統合マスタ!$A389,0))</f>
        <v>10.4</v>
      </c>
      <c r="U389" s="53" t="str">
        <f ca="1">IF(OFFSET(マスタ非採用削除!H$4,統合マスタ!$A389,0)="","",OFFSET(マスタ非採用削除!H$4,統合マスタ!$A389,0))</f>
        <v>ﾃﾙﾐｻﾙﾀﾝODｼﾞﾖｳ20MGﾄ-ﾜ</v>
      </c>
      <c r="V389" s="27">
        <f ca="1">IF(OFFSET(マスタ非採用削除!I$4,統合マスタ!$A389,0)="","",OFFSET(マスタ非採用削除!I$4,統合マスタ!$A389,0))</f>
        <v>1</v>
      </c>
      <c r="W389" s="27" t="str">
        <f ca="1">IF(OFFSET(マスタ非採用削除!J$4,統合マスタ!$A389,0)="","",OFFSET(マスタ非採用削除!J$4,統合マスタ!$A389,0))</f>
        <v>錠剤</v>
      </c>
      <c r="X389" s="27">
        <f ca="1">IF(OFFSET(マスタ非採用削除!K$4,統合マスタ!$A389,0)="","",OFFSET(マスタ非採用削除!K$4,統合マスタ!$A389,0))</f>
        <v>0</v>
      </c>
      <c r="Y389" s="53" t="str">
        <f ca="1">IF(OFFSET(マスタ非採用削除!L$4,統合マスタ!$A389,0)="","",OFFSET(マスタ非採用削除!L$4,統合マスタ!$A389,0))</f>
        <v/>
      </c>
      <c r="Z389" s="27">
        <f ca="1">IF(OFFSET(マスタ非採用削除!M$4,統合マスタ!$A389,0)="","",OFFSET(マスタ非採用削除!M$4,統合マスタ!$A389,0))</f>
        <v>25</v>
      </c>
      <c r="AA389" s="27" t="str">
        <f t="shared" si="15"/>
        <v/>
      </c>
      <c r="AB389" s="27" t="str">
        <f ca="1">IF(A389="非採用特別","非採用特別",IF(R389=2,"臨時",
IF(COUNTIF(分類!$H$8:$H$15, 統合マスタ!V389)&gt;0, 分類!$G$7,
IF(COUNTIF(分類!$K$8:$K$15, 統合マスタ!V389)&gt;0, 分類!$J$7,
IF(COUNTIF(分類!$N$8:$N$15, 統合マスタ!V389)&gt;0, 分類!$M$7,
IF(COUNTIF(分類!$Q$8:$Q$15, 統合マスタ!V389)&gt;0, 分類!$P$7,
"無し"))))))</f>
        <v>錠剤</v>
      </c>
      <c r="AC389" s="27">
        <f t="shared" ca="1" si="16"/>
        <v>385</v>
      </c>
      <c r="AD389" s="27" cm="1">
        <f t="array" aca="1" ref="AD389" ca="1">IF(A389="非採用","非採用",OFFSET(
   INDIRECT("'" &amp; AB389 &amp; "'!A4"),
   MATCH(B389, INDIRECT("'" &amp; AB389 &amp; "'!C5:C1000"), 0),
   MATCH("合計", INDIRECT("'" &amp; AB389 &amp; "'!4:4"), 0) - 1
))</f>
        <v>0</v>
      </c>
    </row>
    <row r="390" spans="1:30">
      <c r="A390" s="40">
        <f>元データ!P387</f>
        <v>333</v>
      </c>
      <c r="B390" s="27">
        <f t="shared" si="17"/>
        <v>386</v>
      </c>
      <c r="C390" s="27" t="str">
        <f>DBCS(元データ!A387)</f>
        <v>デルモゾールＧ軟膏</v>
      </c>
      <c r="D390" s="53" t="str">
        <f>元データ!B387</f>
        <v>メディセオ</v>
      </c>
      <c r="E390" s="27" t="str">
        <f>DBCS(元データ!C387)</f>
        <v/>
      </c>
      <c r="F390" s="27" t="str">
        <f>DBCS(元データ!D387)</f>
        <v>５ｇＸ５０</v>
      </c>
      <c r="G390" s="27" t="str">
        <f>元データ!E387</f>
        <v>イワキ</v>
      </c>
      <c r="H390" s="27">
        <f>元データ!F387</f>
        <v>27.7</v>
      </c>
      <c r="I390" s="27">
        <f>元データ!G387</f>
        <v>6925</v>
      </c>
      <c r="J390" s="27">
        <f>元データ!H387</f>
        <v>250</v>
      </c>
      <c r="K390" s="27" t="str">
        <f>元データ!I387</f>
        <v>ｇ</v>
      </c>
      <c r="L390" s="27">
        <f>元データ!J387</f>
        <v>6169</v>
      </c>
      <c r="M390" s="27">
        <f>元データ!K387</f>
        <v>24.675999999999998</v>
      </c>
      <c r="N390" s="53" t="str">
        <f ca="1">IF(OFFSET(マスタ非採用削除!A$4,統合マスタ!$A390,0)="","",OFFSET(マスタ非採用削除!A$4,統合マスタ!$A390,0))</f>
        <v>ﾃﾙﾓ002</v>
      </c>
      <c r="O390" s="53" t="str">
        <f ca="1">IF(OFFSET(マスタ非採用削除!B$4,統合マスタ!$A390,0)="","",OFFSET(マスタ非採用削除!B$4,統合マスタ!$A390,0))</f>
        <v>ﾃﾙﾓ002</v>
      </c>
      <c r="P390" s="27" t="str">
        <f ca="1">IF(OFFSET(マスタ非採用削除!C$4,統合マスタ!$A390,0)="","",OFFSET(マスタ非採用削除!C$4,統合マスタ!$A390,0))</f>
        <v>デルモゾールＧ軟膏</v>
      </c>
      <c r="Q390" s="53" t="str">
        <f ca="1">IF(OFFSET(マスタ非採用削除!D$4,統合マスタ!$A390,0)="","",OFFSET(マスタ非採用削除!D$4,統合マスタ!$A390,0))</f>
        <v>ﾃﾞﾙﾓｿ</v>
      </c>
      <c r="R390" s="27">
        <f ca="1">IF(OR(A390="非採用",A390="処置薬",A390="非採用特別"),0,IF(OFFSET(マスタ非採用削除!E$4,統合マスタ!$A390,0)="","",OFFSET(マスタ非採用削除!E$4,統合マスタ!$A390,0)))</f>
        <v>1</v>
      </c>
      <c r="S390" s="53" t="str">
        <f ca="1">IF(OFFSET(マスタ非採用削除!F$4,統合マスタ!$A390,0)="","",OFFSET(マスタ非採用削除!F$4,統合マスタ!$A390,0))</f>
        <v/>
      </c>
      <c r="T390" s="27">
        <f ca="1">IF(OFFSET(マスタ非採用削除!G$4,統合マスタ!$A390,0)="","",OFFSET(マスタ非採用削除!G$4,統合マスタ!$A390,0))</f>
        <v>27.7</v>
      </c>
      <c r="U390" s="53" t="str">
        <f ca="1">IF(OFFSET(マスタ非採用削除!H$4,統合マスタ!$A390,0)="","",OFFSET(マスタ非採用削除!H$4,統合マスタ!$A390,0))</f>
        <v>ﾃﾞﾙﾓｿﾞｰﾙGﾅﾝｺｳ</v>
      </c>
      <c r="V390" s="27">
        <f ca="1">IF(OFFSET(マスタ非採用削除!I$4,統合マスタ!$A390,0)="","",OFFSET(マスタ非採用削除!I$4,統合マスタ!$A390,0))</f>
        <v>14</v>
      </c>
      <c r="W390" s="27" t="str">
        <f ca="1">IF(OFFSET(マスタ非採用削除!J$4,統合マスタ!$A390,0)="","",OFFSET(マスタ非採用削除!J$4,統合マスタ!$A390,0))</f>
        <v>軟膏</v>
      </c>
      <c r="X390" s="27">
        <f ca="1">IF(OFFSET(マスタ非採用削除!K$4,統合マスタ!$A390,0)="","",OFFSET(マスタ非採用削除!K$4,統合マスタ!$A390,0))</f>
        <v>0</v>
      </c>
      <c r="Y390" s="53" t="str">
        <f ca="1">IF(OFFSET(マスタ非採用削除!L$4,統合マスタ!$A390,0)="","",OFFSET(マスタ非採用削除!L$4,統合マスタ!$A390,0))</f>
        <v/>
      </c>
      <c r="Z390" s="27">
        <f ca="1">IF(OFFSET(マスタ非採用削除!M$4,統合マスタ!$A390,0)="","",OFFSET(マスタ非採用削除!M$4,統合マスタ!$A390,0))</f>
        <v>3</v>
      </c>
      <c r="AA390" s="27" t="str">
        <f t="shared" ref="AA390:AA453" si="18">IF(A390="非採用","非採用",IF(A390="処置薬","処置薬",""))</f>
        <v/>
      </c>
      <c r="AB390" s="27" t="str">
        <f ca="1">IF(A390="非採用特別","非採用特別",IF(R390=2,"臨時",
IF(COUNTIF(分類!$H$8:$H$15, 統合マスタ!V390)&gt;0, 分類!$G$7,
IF(COUNTIF(分類!$K$8:$K$15, 統合マスタ!V390)&gt;0, 分類!$J$7,
IF(COUNTIF(分類!$N$8:$N$15, 統合マスタ!V390)&gt;0, 分類!$M$7,
IF(COUNTIF(分類!$Q$8:$Q$15, 統合マスタ!V390)&gt;0, 分類!$P$7,
"無し"))))))</f>
        <v>外用</v>
      </c>
      <c r="AC390" s="27">
        <f t="shared" ref="AC390:AC453" ca="1" si="19">X390*100000+B390</f>
        <v>386</v>
      </c>
      <c r="AD390" s="27" cm="1">
        <f t="array" aca="1" ref="AD390" ca="1">IF(A390="非採用","非採用",OFFSET(
   INDIRECT("'" &amp; AB390 &amp; "'!A4"),
   MATCH(B390, INDIRECT("'" &amp; AB390 &amp; "'!C5:C1000"), 0),
   MATCH("合計", INDIRECT("'" &amp; AB390 &amp; "'!4:4"), 0) - 1
))</f>
        <v>0</v>
      </c>
    </row>
    <row r="391" spans="1:30">
      <c r="A391" s="40">
        <f>元データ!P388</f>
        <v>333</v>
      </c>
      <c r="B391" s="27">
        <f t="shared" ref="B391:B454" si="20">B390+1</f>
        <v>387</v>
      </c>
      <c r="C391" s="27" t="str">
        <f>DBCS(元データ!A388)</f>
        <v>デルモゾールＧ軟膏</v>
      </c>
      <c r="D391" s="53" t="str">
        <f>元データ!B388</f>
        <v>メディセオ</v>
      </c>
      <c r="E391" s="27" t="str">
        <f>DBCS(元データ!C388)</f>
        <v/>
      </c>
      <c r="F391" s="27" t="str">
        <f>DBCS(元データ!D388)</f>
        <v>５００ｇ</v>
      </c>
      <c r="G391" s="27" t="str">
        <f>元データ!E388</f>
        <v>イワキ</v>
      </c>
      <c r="H391" s="27">
        <f>元データ!F388</f>
        <v>27.7</v>
      </c>
      <c r="I391" s="27">
        <f>元データ!G388</f>
        <v>13850</v>
      </c>
      <c r="J391" s="27">
        <f>元データ!H388</f>
        <v>500</v>
      </c>
      <c r="K391" s="27" t="str">
        <f>元データ!I388</f>
        <v>ｇ</v>
      </c>
      <c r="L391" s="27">
        <f>元データ!J388</f>
        <v>12338</v>
      </c>
      <c r="M391" s="27">
        <f>元データ!K388</f>
        <v>24.675999999999998</v>
      </c>
      <c r="N391" s="53" t="str">
        <f ca="1">IF(OFFSET(マスタ非採用削除!A$4,統合マスタ!$A391,0)="","",OFFSET(マスタ非採用削除!A$4,統合マスタ!$A391,0))</f>
        <v>ﾃﾙﾓ002</v>
      </c>
      <c r="O391" s="53" t="str">
        <f ca="1">IF(OFFSET(マスタ非採用削除!B$4,統合マスタ!$A391,0)="","",OFFSET(マスタ非採用削除!B$4,統合マスタ!$A391,0))</f>
        <v>ﾃﾙﾓ002</v>
      </c>
      <c r="P391" s="27" t="str">
        <f ca="1">IF(OFFSET(マスタ非採用削除!C$4,統合マスタ!$A391,0)="","",OFFSET(マスタ非採用削除!C$4,統合マスタ!$A391,0))</f>
        <v>デルモゾールＧ軟膏</v>
      </c>
      <c r="Q391" s="53" t="str">
        <f ca="1">IF(OFFSET(マスタ非採用削除!D$4,統合マスタ!$A391,0)="","",OFFSET(マスタ非採用削除!D$4,統合マスタ!$A391,0))</f>
        <v>ﾃﾞﾙﾓｿ</v>
      </c>
      <c r="R391" s="27">
        <f ca="1">IF(OR(A391="非採用",A391="処置薬",A391="非採用特別"),0,IF(OFFSET(マスタ非採用削除!E$4,統合マスタ!$A391,0)="","",OFFSET(マスタ非採用削除!E$4,統合マスタ!$A391,0)))</f>
        <v>1</v>
      </c>
      <c r="S391" s="53" t="str">
        <f ca="1">IF(OFFSET(マスタ非採用削除!F$4,統合マスタ!$A391,0)="","",OFFSET(マスタ非採用削除!F$4,統合マスタ!$A391,0))</f>
        <v/>
      </c>
      <c r="T391" s="27">
        <f ca="1">IF(OFFSET(マスタ非採用削除!G$4,統合マスタ!$A391,0)="","",OFFSET(マスタ非採用削除!G$4,統合マスタ!$A391,0))</f>
        <v>27.7</v>
      </c>
      <c r="U391" s="53" t="str">
        <f ca="1">IF(OFFSET(マスタ非採用削除!H$4,統合マスタ!$A391,0)="","",OFFSET(マスタ非採用削除!H$4,統合マスタ!$A391,0))</f>
        <v>ﾃﾞﾙﾓｿﾞｰﾙGﾅﾝｺｳ</v>
      </c>
      <c r="V391" s="27">
        <f ca="1">IF(OFFSET(マスタ非採用削除!I$4,統合マスタ!$A391,0)="","",OFFSET(マスタ非採用削除!I$4,統合マスタ!$A391,0))</f>
        <v>14</v>
      </c>
      <c r="W391" s="27" t="str">
        <f ca="1">IF(OFFSET(マスタ非採用削除!J$4,統合マスタ!$A391,0)="","",OFFSET(マスタ非採用削除!J$4,統合マスタ!$A391,0))</f>
        <v>軟膏</v>
      </c>
      <c r="X391" s="27">
        <f ca="1">IF(OFFSET(マスタ非採用削除!K$4,統合マスタ!$A391,0)="","",OFFSET(マスタ非採用削除!K$4,統合マスタ!$A391,0))</f>
        <v>0</v>
      </c>
      <c r="Y391" s="53" t="str">
        <f ca="1">IF(OFFSET(マスタ非採用削除!L$4,統合マスタ!$A391,0)="","",OFFSET(マスタ非採用削除!L$4,統合マスタ!$A391,0))</f>
        <v/>
      </c>
      <c r="Z391" s="27">
        <f ca="1">IF(OFFSET(マスタ非採用削除!M$4,統合マスタ!$A391,0)="","",OFFSET(マスタ非採用削除!M$4,統合マスタ!$A391,0))</f>
        <v>3</v>
      </c>
      <c r="AA391" s="27" t="str">
        <f t="shared" si="18"/>
        <v/>
      </c>
      <c r="AB391" s="27" t="str">
        <f ca="1">IF(A391="非採用特別","非採用特別",IF(R391=2,"臨時",
IF(COUNTIF(分類!$H$8:$H$15, 統合マスタ!V391)&gt;0, 分類!$G$7,
IF(COUNTIF(分類!$K$8:$K$15, 統合マスタ!V391)&gt;0, 分類!$J$7,
IF(COUNTIF(分類!$N$8:$N$15, 統合マスタ!V391)&gt;0, 分類!$M$7,
IF(COUNTIF(分類!$Q$8:$Q$15, 統合マスタ!V391)&gt;0, 分類!$P$7,
"無し"))))))</f>
        <v>外用</v>
      </c>
      <c r="AC391" s="27">
        <f t="shared" ca="1" si="19"/>
        <v>387</v>
      </c>
      <c r="AD391" s="27" cm="1">
        <f t="array" aca="1" ref="AD391" ca="1">IF(A391="非採用","非採用",OFFSET(
   INDIRECT("'" &amp; AB391 &amp; "'!A4"),
   MATCH(B391, INDIRECT("'" &amp; AB391 &amp; "'!C5:C1000"), 0),
   MATCH("合計", INDIRECT("'" &amp; AB391 &amp; "'!4:4"), 0) - 1
))</f>
        <v>0</v>
      </c>
    </row>
    <row r="392" spans="1:30">
      <c r="A392" s="40" t="str">
        <f>元データ!P389</f>
        <v>非採用</v>
      </c>
      <c r="B392" s="27">
        <f t="shared" si="20"/>
        <v>388</v>
      </c>
      <c r="C392" s="27" t="str">
        <f>DBCS(元データ!A389)</f>
        <v>デルモベート軟膏０．０５％</v>
      </c>
      <c r="D392" s="53" t="str">
        <f>元データ!B389</f>
        <v/>
      </c>
      <c r="E392" s="27" t="str">
        <f>DBCS(元データ!C389)</f>
        <v/>
      </c>
      <c r="F392" s="27" t="str">
        <f>DBCS(元データ!D389)</f>
        <v>５ＧＸ１０</v>
      </c>
      <c r="G392" s="27" t="str">
        <f>元データ!E389</f>
        <v>GSK</v>
      </c>
      <c r="H392" s="27">
        <f>元データ!F389</f>
        <v>14.6</v>
      </c>
      <c r="I392" s="27">
        <f>元データ!G389</f>
        <v>730</v>
      </c>
      <c r="J392" s="27">
        <f>元データ!H389</f>
        <v>50</v>
      </c>
      <c r="K392" s="27" t="str">
        <f>元データ!I389</f>
        <v>ｇ</v>
      </c>
      <c r="L392" s="27">
        <f>元データ!J389</f>
        <v>621</v>
      </c>
      <c r="M392" s="27">
        <f>元データ!K389</f>
        <v>12.42</v>
      </c>
      <c r="N392" s="53" t="e">
        <f ca="1">IF(OFFSET(マスタ非採用削除!A$4,統合マスタ!$A392,0)="","",OFFSET(マスタ非採用削除!A$4,統合マスタ!$A392,0))</f>
        <v>#VALUE!</v>
      </c>
      <c r="O392" s="53" t="e">
        <f ca="1">IF(OFFSET(マスタ非採用削除!B$4,統合マスタ!$A392,0)="","",OFFSET(マスタ非採用削除!B$4,統合マスタ!$A392,0))</f>
        <v>#VALUE!</v>
      </c>
      <c r="P392" s="27" t="e">
        <f ca="1">IF(OFFSET(マスタ非採用削除!C$4,統合マスタ!$A392,0)="","",OFFSET(マスタ非採用削除!C$4,統合マスタ!$A392,0))</f>
        <v>#VALUE!</v>
      </c>
      <c r="Q392" s="53" t="e">
        <f ca="1">IF(OFFSET(マスタ非採用削除!D$4,統合マスタ!$A392,0)="","",OFFSET(マスタ非採用削除!D$4,統合マスタ!$A392,0))</f>
        <v>#VALUE!</v>
      </c>
      <c r="R392" s="27">
        <f ca="1">IF(OR(A392="非採用",A392="処置薬",A392="非採用特別"),0,IF(OFFSET(マスタ非採用削除!E$4,統合マスタ!$A392,0)="","",OFFSET(マスタ非採用削除!E$4,統合マスタ!$A392,0)))</f>
        <v>0</v>
      </c>
      <c r="S392" s="53" t="e">
        <f ca="1">IF(OFFSET(マスタ非採用削除!F$4,統合マスタ!$A392,0)="","",OFFSET(マスタ非採用削除!F$4,統合マスタ!$A392,0))</f>
        <v>#VALUE!</v>
      </c>
      <c r="T392" s="27" t="e">
        <f ca="1">IF(OFFSET(マスタ非採用削除!G$4,統合マスタ!$A392,0)="","",OFFSET(マスタ非採用削除!G$4,統合マスタ!$A392,0))</f>
        <v>#VALUE!</v>
      </c>
      <c r="U392" s="53" t="e">
        <f ca="1">IF(OFFSET(マスタ非採用削除!H$4,統合マスタ!$A392,0)="","",OFFSET(マスタ非採用削除!H$4,統合マスタ!$A392,0))</f>
        <v>#VALUE!</v>
      </c>
      <c r="V392" s="27" t="e">
        <f ca="1">IF(OFFSET(マスタ非採用削除!I$4,統合マスタ!$A392,0)="","",OFFSET(マスタ非採用削除!I$4,統合マスタ!$A392,0))</f>
        <v>#VALUE!</v>
      </c>
      <c r="W392" s="27" t="e">
        <f ca="1">IF(OFFSET(マスタ非採用削除!J$4,統合マスタ!$A392,0)="","",OFFSET(マスタ非採用削除!J$4,統合マスタ!$A392,0))</f>
        <v>#VALUE!</v>
      </c>
      <c r="X392" s="27" t="e">
        <f ca="1">IF(OFFSET(マスタ非採用削除!K$4,統合マスタ!$A392,0)="","",OFFSET(マスタ非採用削除!K$4,統合マスタ!$A392,0))</f>
        <v>#VALUE!</v>
      </c>
      <c r="Y392" s="53" t="e">
        <f ca="1">IF(OFFSET(マスタ非採用削除!L$4,統合マスタ!$A392,0)="","",OFFSET(マスタ非採用削除!L$4,統合マスタ!$A392,0))</f>
        <v>#VALUE!</v>
      </c>
      <c r="Z392" s="27" t="e">
        <f ca="1">IF(OFFSET(マスタ非採用削除!M$4,統合マスタ!$A392,0)="","",OFFSET(マスタ非採用削除!M$4,統合マスタ!$A392,0))</f>
        <v>#VALUE!</v>
      </c>
      <c r="AA392" s="27" t="str">
        <f t="shared" si="18"/>
        <v>非採用</v>
      </c>
      <c r="AB392" s="27" t="str">
        <f ca="1">IF(A392="非採用特別","非採用特別",IF(R392=2,"臨時",
IF(COUNTIF(分類!$H$8:$H$15, 統合マスタ!V392)&gt;0, 分類!$G$7,
IF(COUNTIF(分類!$K$8:$K$15, 統合マスタ!V392)&gt;0, 分類!$J$7,
IF(COUNTIF(分類!$N$8:$N$15, 統合マスタ!V392)&gt;0, 分類!$M$7,
IF(COUNTIF(分類!$Q$8:$Q$15, 統合マスタ!V392)&gt;0, 分類!$P$7,
"無し"))))))</f>
        <v>無し</v>
      </c>
      <c r="AC392" s="27" t="e">
        <f t="shared" ca="1" si="19"/>
        <v>#VALUE!</v>
      </c>
      <c r="AD392" s="27" t="str" cm="1">
        <f t="array" aca="1" ref="AD392" ca="1">IF(A392="非採用","非採用",OFFSET(
   INDIRECT("'" &amp; AB392 &amp; "'!A4"),
   MATCH(B392, INDIRECT("'" &amp; AB392 &amp; "'!C5:C1000"), 0),
   MATCH("合計", INDIRECT("'" &amp; AB392 &amp; "'!4:4"), 0) - 1
))</f>
        <v>非採用</v>
      </c>
    </row>
    <row r="393" spans="1:30">
      <c r="A393" s="40">
        <f>元データ!P390</f>
        <v>334</v>
      </c>
      <c r="B393" s="27">
        <f t="shared" si="20"/>
        <v>389</v>
      </c>
      <c r="C393" s="27" t="str">
        <f>DBCS(元データ!A390)</f>
        <v>トアラセット配合錠「オーハラ」</v>
      </c>
      <c r="D393" s="53" t="str">
        <f>元データ!B390</f>
        <v>メディセオ</v>
      </c>
      <c r="E393" s="27" t="str">
        <f>DBCS(元データ!C390)</f>
        <v>ＰＴＰ</v>
      </c>
      <c r="F393" s="27" t="str">
        <f>DBCS(元データ!D390)</f>
        <v>１００Ｔ</v>
      </c>
      <c r="G393" s="27" t="str">
        <f>元データ!E390</f>
        <v>大原薬品</v>
      </c>
      <c r="H393" s="27">
        <f>元データ!F390</f>
        <v>7.2</v>
      </c>
      <c r="I393" s="27">
        <f>元データ!G390</f>
        <v>720</v>
      </c>
      <c r="J393" s="27">
        <f>元データ!H390</f>
        <v>100</v>
      </c>
      <c r="K393" s="27" t="str">
        <f>元データ!I390</f>
        <v>錠</v>
      </c>
      <c r="L393" s="27">
        <f>元データ!J390</f>
        <v>648</v>
      </c>
      <c r="M393" s="27">
        <f>元データ!K390</f>
        <v>6.48</v>
      </c>
      <c r="N393" s="53" t="str">
        <f ca="1">IF(OFFSET(マスタ非採用削除!A$4,統合マスタ!$A393,0)="","",OFFSET(マスタ非採用削除!A$4,統合マスタ!$A393,0))</f>
        <v>ﾄｱﾗ001</v>
      </c>
      <c r="O393" s="53" t="str">
        <f ca="1">IF(OFFSET(マスタ非採用削除!B$4,統合マスタ!$A393,0)="","",OFFSET(マスタ非採用削除!B$4,統合マスタ!$A393,0))</f>
        <v>ﾄｱﾗ001</v>
      </c>
      <c r="P393" s="27" t="str">
        <f ca="1">IF(OFFSET(マスタ非採用削除!C$4,統合マスタ!$A393,0)="","",OFFSET(マスタ非採用削除!C$4,統合マスタ!$A393,0))</f>
        <v>トアラセット配合錠「オーハラ」</v>
      </c>
      <c r="Q393" s="53" t="str">
        <f ca="1">IF(OFFSET(マスタ非採用削除!D$4,統合マスタ!$A393,0)="","",OFFSET(マスタ非採用削除!D$4,統合マスタ!$A393,0))</f>
        <v/>
      </c>
      <c r="R393" s="27">
        <f ca="1">IF(OR(A393="非採用",A393="処置薬",A393="非採用特別"),0,IF(OFFSET(マスタ非採用削除!E$4,統合マスタ!$A393,0)="","",OFFSET(マスタ非採用削除!E$4,統合マスタ!$A393,0)))</f>
        <v>2</v>
      </c>
      <c r="S393" s="53" t="str">
        <f ca="1">IF(OFFSET(マスタ非採用削除!F$4,統合マスタ!$A393,0)="","",OFFSET(マスタ非採用削除!F$4,統合マスタ!$A393,0))</f>
        <v/>
      </c>
      <c r="T393" s="27">
        <f ca="1">IF(OFFSET(マスタ非採用削除!G$4,統合マスタ!$A393,0)="","",OFFSET(マスタ非採用削除!G$4,統合マスタ!$A393,0))</f>
        <v>7.2</v>
      </c>
      <c r="U393" s="53" t="str">
        <f ca="1">IF(OFFSET(マスタ非採用削除!H$4,統合マスタ!$A393,0)="","",OFFSET(マスタ非採用削除!H$4,統合マスタ!$A393,0))</f>
        <v>ﾄｱﾗｾﾂﾄﾊｲｺﾞｳｼﾞﾖｳｵ-ﾊﾗ</v>
      </c>
      <c r="V393" s="27">
        <f ca="1">IF(OFFSET(マスタ非採用削除!I$4,統合マスタ!$A393,0)="","",OFFSET(マスタ非採用削除!I$4,統合マスタ!$A393,0))</f>
        <v>1</v>
      </c>
      <c r="W393" s="27" t="str">
        <f ca="1">IF(OFFSET(マスタ非採用削除!J$4,統合マスタ!$A393,0)="","",OFFSET(マスタ非採用削除!J$4,統合マスタ!$A393,0))</f>
        <v>錠剤</v>
      </c>
      <c r="X393" s="27">
        <f ca="1">IF(OFFSET(マスタ非採用削除!K$4,統合マスタ!$A393,0)="","",OFFSET(マスタ非採用削除!K$4,統合マスタ!$A393,0))</f>
        <v>2</v>
      </c>
      <c r="Y393" s="53" t="str">
        <f ca="1">IF(OFFSET(マスタ非採用削除!L$4,統合マスタ!$A393,0)="","",OFFSET(マスタ非採用削除!L$4,統合マスタ!$A393,0))</f>
        <v/>
      </c>
      <c r="Z393" s="27">
        <f ca="1">IF(OFFSET(マスタ非採用削除!M$4,統合マスタ!$A393,0)="","",OFFSET(マスタ非採用削除!M$4,統合マスタ!$A393,0))</f>
        <v>3</v>
      </c>
      <c r="AA393" s="27" t="str">
        <f t="shared" si="18"/>
        <v/>
      </c>
      <c r="AB393" s="27" t="str">
        <f ca="1">IF(A393="非採用特別","非採用特別",IF(R393=2,"臨時",
IF(COUNTIF(分類!$H$8:$H$15, 統合マスタ!V393)&gt;0, 分類!$G$7,
IF(COUNTIF(分類!$K$8:$K$15, 統合マスタ!V393)&gt;0, 分類!$J$7,
IF(COUNTIF(分類!$N$8:$N$15, 統合マスタ!V393)&gt;0, 分類!$M$7,
IF(COUNTIF(分類!$Q$8:$Q$15, 統合マスタ!V393)&gt;0, 分類!$P$7,
"無し"))))))</f>
        <v>臨時</v>
      </c>
      <c r="AC393" s="27">
        <f t="shared" ca="1" si="19"/>
        <v>200389</v>
      </c>
      <c r="AD393" s="27" cm="1">
        <f t="array" aca="1" ref="AD393" ca="1">IF(A393="非採用","非採用",OFFSET(
   INDIRECT("'" &amp; AB393 &amp; "'!A4"),
   MATCH(B393, INDIRECT("'" &amp; AB393 &amp; "'!C5:C1000"), 0),
   MATCH("合計", INDIRECT("'" &amp; AB393 &amp; "'!4:4"), 0) - 1
))</f>
        <v>0</v>
      </c>
    </row>
    <row r="394" spans="1:30">
      <c r="A394" s="40">
        <f>元データ!P391</f>
        <v>365</v>
      </c>
      <c r="B394" s="27">
        <f t="shared" si="20"/>
        <v>390</v>
      </c>
      <c r="C394" s="27" t="str">
        <f>DBCS(元データ!A391)</f>
        <v>トーワチーム配合顆粒</v>
      </c>
      <c r="D394" s="53" t="str">
        <f>元データ!B391</f>
        <v>東和薬品</v>
      </c>
      <c r="E394" s="27" t="str">
        <f>DBCS(元データ!C391)</f>
        <v>粉</v>
      </c>
      <c r="F394" s="27" t="str">
        <f>DBCS(元データ!D391)</f>
        <v>１ｇｘ８００</v>
      </c>
      <c r="G394" s="27" t="str">
        <f>元データ!E391</f>
        <v>東和薬品</v>
      </c>
      <c r="H394" s="27">
        <f>元データ!F391</f>
        <v>6.5</v>
      </c>
      <c r="I394" s="27">
        <f>元データ!G391</f>
        <v>5200</v>
      </c>
      <c r="J394" s="27">
        <f>元データ!H391</f>
        <v>800</v>
      </c>
      <c r="K394" s="27" t="str">
        <f>元データ!I391</f>
        <v>ｇ</v>
      </c>
      <c r="L394" s="27">
        <f>元データ!J391</f>
        <v>4630</v>
      </c>
      <c r="M394" s="27">
        <f>元データ!K391</f>
        <v>5.7874999999999996</v>
      </c>
      <c r="N394" s="53" t="str">
        <f ca="1">IF(OFFSET(マスタ非採用削除!A$4,統合マスタ!$A394,0)="","",OFFSET(マスタ非採用削除!A$4,統合マスタ!$A394,0))</f>
        <v>ﾄﾜﾁ001</v>
      </c>
      <c r="O394" s="53" t="str">
        <f ca="1">IF(OFFSET(マスタ非採用削除!B$4,統合マスタ!$A394,0)="","",OFFSET(マスタ非採用削除!B$4,統合マスタ!$A394,0))</f>
        <v>ﾄﾜﾁ001</v>
      </c>
      <c r="P394" s="27" t="str">
        <f ca="1">IF(OFFSET(マスタ非採用削除!C$4,統合マスタ!$A394,0)="","",OFFSET(マスタ非採用削除!C$4,統合マスタ!$A394,0))</f>
        <v>トーワチーム配合顆粒</v>
      </c>
      <c r="Q394" s="53" t="str">
        <f ca="1">IF(OFFSET(マスタ非採用削除!D$4,統合マスタ!$A394,0)="","",OFFSET(マスタ非採用削除!D$4,統合マスタ!$A394,0))</f>
        <v>ﾄｰﾜ</v>
      </c>
      <c r="R394" s="27">
        <f ca="1">IF(OR(A394="非採用",A394="処置薬",A394="非採用特別"),0,IF(OFFSET(マスタ非採用削除!E$4,統合マスタ!$A394,0)="","",OFFSET(マスタ非採用削除!E$4,統合マスタ!$A394,0)))</f>
        <v>1</v>
      </c>
      <c r="S394" s="53" t="str">
        <f ca="1">IF(OFFSET(マスタ非採用削除!F$4,統合マスタ!$A394,0)="","",OFFSET(マスタ非採用削除!F$4,統合マスタ!$A394,0))</f>
        <v/>
      </c>
      <c r="T394" s="27">
        <f ca="1">IF(OFFSET(マスタ非採用削除!G$4,統合マスタ!$A394,0)="","",OFFSET(マスタ非採用削除!G$4,統合マスタ!$A394,0))</f>
        <v>6.5</v>
      </c>
      <c r="U394" s="53" t="str">
        <f ca="1">IF(OFFSET(マスタ非採用削除!H$4,統合マスタ!$A394,0)="","",OFFSET(マスタ非採用削除!H$4,統合マスタ!$A394,0))</f>
        <v>ﾄｰﾜﾁｰﾑﾊｲｺﾞｳｶﾘｭｳ</v>
      </c>
      <c r="V394" s="27">
        <f ca="1">IF(OFFSET(マスタ非採用削除!I$4,統合マスタ!$A394,0)="","",OFFSET(マスタ非採用削除!I$4,統合マスタ!$A394,0))</f>
        <v>3</v>
      </c>
      <c r="W394" s="27" t="str">
        <f ca="1">IF(OFFSET(マスタ非採用削除!J$4,統合マスタ!$A394,0)="","",OFFSET(マスタ非採用削除!J$4,統合マスタ!$A394,0))</f>
        <v>散</v>
      </c>
      <c r="X394" s="27">
        <f ca="1">IF(OFFSET(マスタ非採用削除!K$4,統合マスタ!$A394,0)="","",OFFSET(マスタ非採用削除!K$4,統合マスタ!$A394,0))</f>
        <v>2</v>
      </c>
      <c r="Y394" s="53" t="str">
        <f ca="1">IF(OFFSET(マスタ非採用削除!L$4,統合マスタ!$A394,0)="","",OFFSET(マスタ非採用削除!L$4,統合マスタ!$A394,0))</f>
        <v/>
      </c>
      <c r="Z394" s="27">
        <f ca="1">IF(OFFSET(マスタ非採用削除!M$4,統合マスタ!$A394,0)="","",OFFSET(マスタ非採用削除!M$4,統合マスタ!$A394,0))</f>
        <v>3</v>
      </c>
      <c r="AA394" s="27" t="str">
        <f t="shared" si="18"/>
        <v/>
      </c>
      <c r="AB394" s="27" t="str">
        <f ca="1">IF(A394="非採用特別","非採用特別",IF(R394=2,"臨時",
IF(COUNTIF(分類!$H$8:$H$15, 統合マスタ!V394)&gt;0, 分類!$G$7,
IF(COUNTIF(分類!$K$8:$K$15, 統合マスタ!V394)&gt;0, 分類!$J$7,
IF(COUNTIF(分類!$N$8:$N$15, 統合マスタ!V394)&gt;0, 分類!$M$7,
IF(COUNTIF(分類!$Q$8:$Q$15, 統合マスタ!V394)&gt;0, 分類!$P$7,
"無し"))))))</f>
        <v>散剤</v>
      </c>
      <c r="AC394" s="27">
        <f t="shared" ca="1" si="19"/>
        <v>200390</v>
      </c>
      <c r="AD394" s="27" cm="1">
        <f t="array" aca="1" ref="AD394" ca="1">IF(A394="非採用","非採用",OFFSET(
   INDIRECT("'" &amp; AB394 &amp; "'!A4"),
   MATCH(B394, INDIRECT("'" &amp; AB394 &amp; "'!C5:C1000"), 0),
   MATCH("合計", INDIRECT("'" &amp; AB394 &amp; "'!4:4"), 0) - 1
))</f>
        <v>0</v>
      </c>
    </row>
    <row r="395" spans="1:30">
      <c r="A395" s="40">
        <f>元データ!P392</f>
        <v>339</v>
      </c>
      <c r="B395" s="27">
        <f t="shared" si="20"/>
        <v>391</v>
      </c>
      <c r="C395" s="27" t="str">
        <f>DBCS(元データ!A392)</f>
        <v>ドネペジル塩酸塩ＯＤ錠１０ｍｇ「トーワ」</v>
      </c>
      <c r="D395" s="53" t="str">
        <f>元データ!B392</f>
        <v>東和薬品</v>
      </c>
      <c r="E395" s="27" t="str">
        <f>DBCS(元データ!C392)</f>
        <v>ＰＴＰ</v>
      </c>
      <c r="F395" s="27" t="str">
        <f>DBCS(元データ!D392)</f>
        <v>１４０Ｔ</v>
      </c>
      <c r="G395" s="27" t="str">
        <f>元データ!E392</f>
        <v>東和薬品</v>
      </c>
      <c r="H395" s="27">
        <f>元データ!F392</f>
        <v>73.099999999999994</v>
      </c>
      <c r="I395" s="27">
        <f>元データ!G392</f>
        <v>10234</v>
      </c>
      <c r="J395" s="27">
        <f>元データ!H392</f>
        <v>140</v>
      </c>
      <c r="K395" s="27" t="str">
        <f>元データ!I392</f>
        <v>錠</v>
      </c>
      <c r="L395" s="27">
        <f>元データ!J392</f>
        <v>7770</v>
      </c>
      <c r="M395" s="27">
        <f>元データ!K392</f>
        <v>55.5</v>
      </c>
      <c r="N395" s="53" t="str">
        <f ca="1">IF(OFFSET(マスタ非採用削除!A$4,統合マスタ!$A395,0)="","",OFFSET(マスタ非採用削除!A$4,統合マスタ!$A395,0))</f>
        <v>ﾄﾈﾍ010</v>
      </c>
      <c r="O395" s="53" t="str">
        <f ca="1">IF(OFFSET(マスタ非採用削除!B$4,統合マスタ!$A395,0)="","",OFFSET(マスタ非採用削除!B$4,統合マスタ!$A395,0))</f>
        <v>ﾄﾈﾍ010</v>
      </c>
      <c r="P395" s="27" t="str">
        <f ca="1">IF(OFFSET(マスタ非採用削除!C$4,統合マスタ!$A395,0)="","",OFFSET(マスタ非採用削除!C$4,統合マスタ!$A395,0))</f>
        <v>ドネペジル塩酸塩ＯＤ錠１０ｍｇ「トーワ」</v>
      </c>
      <c r="Q395" s="53" t="str">
        <f ca="1">IF(OFFSET(マスタ非採用削除!D$4,統合マスタ!$A395,0)="","",OFFSET(マスタ非採用削除!D$4,統合マスタ!$A395,0))</f>
        <v/>
      </c>
      <c r="R395" s="27">
        <f ca="1">IF(OR(A395="非採用",A395="処置薬",A395="非採用特別"),0,IF(OFFSET(マスタ非採用削除!E$4,統合マスタ!$A395,0)="","",OFFSET(マスタ非採用削除!E$4,統合マスタ!$A395,0)))</f>
        <v>1</v>
      </c>
      <c r="S395" s="53" t="str">
        <f ca="1">IF(OFFSET(マスタ非採用削除!F$4,統合マスタ!$A395,0)="","",OFFSET(マスタ非採用削除!F$4,統合マスタ!$A395,0))</f>
        <v/>
      </c>
      <c r="T395" s="27">
        <f ca="1">IF(OFFSET(マスタ非採用削除!G$4,統合マスタ!$A395,0)="","",OFFSET(マスタ非採用削除!G$4,統合マスタ!$A395,0))</f>
        <v>73.099999999999994</v>
      </c>
      <c r="U395" s="53" t="str">
        <f ca="1">IF(OFFSET(マスタ非採用削除!H$4,統合マスタ!$A395,0)="","",OFFSET(マスタ非採用削除!H$4,統合マスタ!$A395,0))</f>
        <v>ﾄﾞﾈﾍﾟｼﾞﾙｴﾝｻﾝｴﾝODｼﾞﾖｳ10MGﾄ-ﾜ</v>
      </c>
      <c r="V395" s="27">
        <f ca="1">IF(OFFSET(マスタ非採用削除!I$4,統合マスタ!$A395,0)="","",OFFSET(マスタ非採用削除!I$4,統合マスタ!$A395,0))</f>
        <v>1</v>
      </c>
      <c r="W395" s="27" t="str">
        <f ca="1">IF(OFFSET(マスタ非採用削除!J$4,統合マスタ!$A395,0)="","",OFFSET(マスタ非採用削除!J$4,統合マスタ!$A395,0))</f>
        <v>錠剤</v>
      </c>
      <c r="X395" s="27">
        <f ca="1">IF(OFFSET(マスタ非採用削除!K$4,統合マスタ!$A395,0)="","",OFFSET(マスタ非採用削除!K$4,統合マスタ!$A395,0))</f>
        <v>2</v>
      </c>
      <c r="Y395" s="53" t="str">
        <f ca="1">IF(OFFSET(マスタ非採用削除!L$4,統合マスタ!$A395,0)="","",OFFSET(マスタ非採用削除!L$4,統合マスタ!$A395,0))</f>
        <v/>
      </c>
      <c r="Z395" s="27">
        <f ca="1">IF(OFFSET(マスタ非採用削除!M$4,統合マスタ!$A395,0)="","",OFFSET(マスタ非採用削除!M$4,統合マスタ!$A395,0))</f>
        <v>26</v>
      </c>
      <c r="AA395" s="27" t="str">
        <f t="shared" si="18"/>
        <v/>
      </c>
      <c r="AB395" s="27" t="str">
        <f ca="1">IF(A395="非採用特別","非採用特別",IF(R395=2,"臨時",
IF(COUNTIF(分類!$H$8:$H$15, 統合マスタ!V395)&gt;0, 分類!$G$7,
IF(COUNTIF(分類!$K$8:$K$15, 統合マスタ!V395)&gt;0, 分類!$J$7,
IF(COUNTIF(分類!$N$8:$N$15, 統合マスタ!V395)&gt;0, 分類!$M$7,
IF(COUNTIF(分類!$Q$8:$Q$15, 統合マスタ!V395)&gt;0, 分類!$P$7,
"無し"))))))</f>
        <v>錠剤</v>
      </c>
      <c r="AC395" s="27">
        <f t="shared" ca="1" si="19"/>
        <v>200391</v>
      </c>
      <c r="AD395" s="27" cm="1">
        <f t="array" aca="1" ref="AD395" ca="1">IF(A395="非採用","非採用",OFFSET(
   INDIRECT("'" &amp; AB395 &amp; "'!A4"),
   MATCH(B395, INDIRECT("'" &amp; AB395 &amp; "'!C5:C1000"), 0),
   MATCH("合計", INDIRECT("'" &amp; AB395 &amp; "'!4:4"), 0) - 1
))</f>
        <v>0</v>
      </c>
    </row>
    <row r="396" spans="1:30">
      <c r="A396" s="40">
        <f>元データ!P393</f>
        <v>339</v>
      </c>
      <c r="B396" s="27">
        <f t="shared" si="20"/>
        <v>392</v>
      </c>
      <c r="C396" s="27" t="str">
        <f>DBCS(元データ!A393)</f>
        <v>ドネペジル塩酸塩ＯＤ錠１０ｍｇ「トーワ」</v>
      </c>
      <c r="D396" s="53" t="str">
        <f>元データ!B393</f>
        <v>東和薬品</v>
      </c>
      <c r="E396" s="27" t="str">
        <f>DBCS(元データ!C393)</f>
        <v>バラ</v>
      </c>
      <c r="F396" s="27" t="str">
        <f>DBCS(元データ!D393)</f>
        <v>１００Ｔ</v>
      </c>
      <c r="G396" s="27" t="str">
        <f>元データ!E393</f>
        <v>東和薬品</v>
      </c>
      <c r="H396" s="27">
        <f>元データ!F393</f>
        <v>73.099999999999994</v>
      </c>
      <c r="I396" s="27">
        <f>元データ!G393</f>
        <v>7310</v>
      </c>
      <c r="J396" s="27">
        <f>元データ!H393</f>
        <v>100.00000000000001</v>
      </c>
      <c r="K396" s="27" t="str">
        <f>元データ!I393</f>
        <v>錠</v>
      </c>
      <c r="L396" s="27">
        <f>元データ!J393</f>
        <v>5550</v>
      </c>
      <c r="M396" s="27">
        <f>元データ!K393</f>
        <v>55.499999999999993</v>
      </c>
      <c r="N396" s="53" t="str">
        <f ca="1">IF(OFFSET(マスタ非採用削除!A$4,統合マスタ!$A396,0)="","",OFFSET(マスタ非採用削除!A$4,統合マスタ!$A396,0))</f>
        <v>ﾄﾈﾍ010</v>
      </c>
      <c r="O396" s="53" t="str">
        <f ca="1">IF(OFFSET(マスタ非採用削除!B$4,統合マスタ!$A396,0)="","",OFFSET(マスタ非採用削除!B$4,統合マスタ!$A396,0))</f>
        <v>ﾄﾈﾍ010</v>
      </c>
      <c r="P396" s="27" t="str">
        <f ca="1">IF(OFFSET(マスタ非採用削除!C$4,統合マスタ!$A396,0)="","",OFFSET(マスタ非採用削除!C$4,統合マスタ!$A396,0))</f>
        <v>ドネペジル塩酸塩ＯＤ錠１０ｍｇ「トーワ」</v>
      </c>
      <c r="Q396" s="53" t="str">
        <f ca="1">IF(OFFSET(マスタ非採用削除!D$4,統合マスタ!$A396,0)="","",OFFSET(マスタ非採用削除!D$4,統合マスタ!$A396,0))</f>
        <v/>
      </c>
      <c r="R396" s="27">
        <f ca="1">IF(OR(A396="非採用",A396="処置薬",A396="非採用特別"),0,IF(OFFSET(マスタ非採用削除!E$4,統合マスタ!$A396,0)="","",OFFSET(マスタ非採用削除!E$4,統合マスタ!$A396,0)))</f>
        <v>1</v>
      </c>
      <c r="S396" s="53" t="str">
        <f ca="1">IF(OFFSET(マスタ非採用削除!F$4,統合マスタ!$A396,0)="","",OFFSET(マスタ非採用削除!F$4,統合マスタ!$A396,0))</f>
        <v/>
      </c>
      <c r="T396" s="27">
        <f ca="1">IF(OFFSET(マスタ非採用削除!G$4,統合マスタ!$A396,0)="","",OFFSET(マスタ非採用削除!G$4,統合マスタ!$A396,0))</f>
        <v>73.099999999999994</v>
      </c>
      <c r="U396" s="53" t="str">
        <f ca="1">IF(OFFSET(マスタ非採用削除!H$4,統合マスタ!$A396,0)="","",OFFSET(マスタ非採用削除!H$4,統合マスタ!$A396,0))</f>
        <v>ﾄﾞﾈﾍﾟｼﾞﾙｴﾝｻﾝｴﾝODｼﾞﾖｳ10MGﾄ-ﾜ</v>
      </c>
      <c r="V396" s="27">
        <f ca="1">IF(OFFSET(マスタ非採用削除!I$4,統合マスタ!$A396,0)="","",OFFSET(マスタ非採用削除!I$4,統合マスタ!$A396,0))</f>
        <v>1</v>
      </c>
      <c r="W396" s="27" t="str">
        <f ca="1">IF(OFFSET(マスタ非採用削除!J$4,統合マスタ!$A396,0)="","",OFFSET(マスタ非採用削除!J$4,統合マスタ!$A396,0))</f>
        <v>錠剤</v>
      </c>
      <c r="X396" s="27">
        <f ca="1">IF(OFFSET(マスタ非採用削除!K$4,統合マスタ!$A396,0)="","",OFFSET(マスタ非採用削除!K$4,統合マスタ!$A396,0))</f>
        <v>2</v>
      </c>
      <c r="Y396" s="53" t="str">
        <f ca="1">IF(OFFSET(マスタ非採用削除!L$4,統合マスタ!$A396,0)="","",OFFSET(マスタ非採用削除!L$4,統合マスタ!$A396,0))</f>
        <v/>
      </c>
      <c r="Z396" s="27">
        <f ca="1">IF(OFFSET(マスタ非採用削除!M$4,統合マスタ!$A396,0)="","",OFFSET(マスタ非採用削除!M$4,統合マスタ!$A396,0))</f>
        <v>26</v>
      </c>
      <c r="AA396" s="27" t="str">
        <f t="shared" si="18"/>
        <v/>
      </c>
      <c r="AB396" s="27" t="str">
        <f ca="1">IF(A396="非採用特別","非採用特別",IF(R396=2,"臨時",
IF(COUNTIF(分類!$H$8:$H$15, 統合マスタ!V396)&gt;0, 分類!$G$7,
IF(COUNTIF(分類!$K$8:$K$15, 統合マスタ!V396)&gt;0, 分類!$J$7,
IF(COUNTIF(分類!$N$8:$N$15, 統合マスタ!V396)&gt;0, 分類!$M$7,
IF(COUNTIF(分類!$Q$8:$Q$15, 統合マスタ!V396)&gt;0, 分類!$P$7,
"無し"))))))</f>
        <v>錠剤</v>
      </c>
      <c r="AC396" s="27">
        <f t="shared" ca="1" si="19"/>
        <v>200392</v>
      </c>
      <c r="AD396" s="27" cm="1">
        <f t="array" aca="1" ref="AD396" ca="1">IF(A396="非採用","非採用",OFFSET(
   INDIRECT("'" &amp; AB396 &amp; "'!A4"),
   MATCH(B396, INDIRECT("'" &amp; AB396 &amp; "'!C5:C1000"), 0),
   MATCH("合計", INDIRECT("'" &amp; AB396 &amp; "'!4:4"), 0) - 1
))</f>
        <v>0</v>
      </c>
    </row>
    <row r="397" spans="1:30">
      <c r="A397" s="40">
        <f>元データ!P394</f>
        <v>337</v>
      </c>
      <c r="B397" s="27">
        <f t="shared" si="20"/>
        <v>393</v>
      </c>
      <c r="C397" s="27" t="str">
        <f>DBCS(元データ!A394)</f>
        <v>ドネペジル塩酸塩ＯＤ錠３ｍｇ「トーワ」</v>
      </c>
      <c r="D397" s="53" t="str">
        <f>元データ!B394</f>
        <v>東和薬品</v>
      </c>
      <c r="E397" s="27" t="str">
        <f>DBCS(元データ!C394)</f>
        <v>ＰＴＰ</v>
      </c>
      <c r="F397" s="27" t="str">
        <f>DBCS(元データ!D394)</f>
        <v>２８Ｔ</v>
      </c>
      <c r="G397" s="27" t="str">
        <f>元データ!E394</f>
        <v>東和薬品</v>
      </c>
      <c r="H397" s="27">
        <f>元データ!F394</f>
        <v>29.1</v>
      </c>
      <c r="I397" s="27">
        <f>元データ!G394</f>
        <v>814.8</v>
      </c>
      <c r="J397" s="27">
        <f>元データ!H394</f>
        <v>27.999999999999996</v>
      </c>
      <c r="K397" s="27" t="str">
        <f>元データ!I394</f>
        <v>錠</v>
      </c>
      <c r="L397" s="27">
        <f>元データ!J394</f>
        <v>616</v>
      </c>
      <c r="M397" s="27">
        <f>元データ!K394</f>
        <v>22.000000000000004</v>
      </c>
      <c r="N397" s="53" t="str">
        <f ca="1">IF(OFFSET(マスタ非採用削除!A$4,統合マスタ!$A397,0)="","",OFFSET(マスタ非採用削除!A$4,統合マスタ!$A397,0))</f>
        <v>ﾄﾈﾍ008</v>
      </c>
      <c r="O397" s="53" t="str">
        <f ca="1">IF(OFFSET(マスタ非採用削除!B$4,統合マスタ!$A397,0)="","",OFFSET(マスタ非採用削除!B$4,統合マスタ!$A397,0))</f>
        <v>ﾄﾈﾍ008</v>
      </c>
      <c r="P397" s="27" t="str">
        <f ca="1">IF(OFFSET(マスタ非採用削除!C$4,統合マスタ!$A397,0)="","",OFFSET(マスタ非採用削除!C$4,統合マスタ!$A397,0))</f>
        <v>ドネペジル塩酸塩ＯＤ錠３ｍｇ「トーワ」</v>
      </c>
      <c r="Q397" s="53" t="str">
        <f ca="1">IF(OFFSET(マスタ非採用削除!D$4,統合マスタ!$A397,0)="","",OFFSET(マスタ非採用削除!D$4,統合マスタ!$A397,0))</f>
        <v/>
      </c>
      <c r="R397" s="27">
        <f ca="1">IF(OR(A397="非採用",A397="処置薬",A397="非採用特別"),0,IF(OFFSET(マスタ非採用削除!E$4,統合マスタ!$A397,0)="","",OFFSET(マスタ非採用削除!E$4,統合マスタ!$A397,0)))</f>
        <v>1</v>
      </c>
      <c r="S397" s="53" t="str">
        <f ca="1">IF(OFFSET(マスタ非採用削除!F$4,統合マスタ!$A397,0)="","",OFFSET(マスタ非採用削除!F$4,統合マスタ!$A397,0))</f>
        <v/>
      </c>
      <c r="T397" s="27">
        <f ca="1">IF(OFFSET(マスタ非採用削除!G$4,統合マスタ!$A397,0)="","",OFFSET(マスタ非採用削除!G$4,統合マスタ!$A397,0))</f>
        <v>29.1</v>
      </c>
      <c r="U397" s="53" t="str">
        <f ca="1">IF(OFFSET(マスタ非採用削除!H$4,統合マスタ!$A397,0)="","",OFFSET(マスタ非採用削除!H$4,統合マスタ!$A397,0))</f>
        <v>ﾄﾞﾈﾍﾟｼﾞﾙｴﾝｻﾝｴﾝODｼﾞﾖｳ3MGﾄ-ﾜ</v>
      </c>
      <c r="V397" s="27">
        <f ca="1">IF(OFFSET(マスタ非採用削除!I$4,統合マスタ!$A397,0)="","",OFFSET(マスタ非採用削除!I$4,統合マスタ!$A397,0))</f>
        <v>1</v>
      </c>
      <c r="W397" s="27" t="str">
        <f ca="1">IF(OFFSET(マスタ非採用削除!J$4,統合マスタ!$A397,0)="","",OFFSET(マスタ非採用削除!J$4,統合マスタ!$A397,0))</f>
        <v>錠剤</v>
      </c>
      <c r="X397" s="27">
        <f ca="1">IF(OFFSET(マスタ非採用削除!K$4,統合マスタ!$A397,0)="","",OFFSET(マスタ非採用削除!K$4,統合マスタ!$A397,0))</f>
        <v>2</v>
      </c>
      <c r="Y397" s="53" t="str">
        <f ca="1">IF(OFFSET(マスタ非採用削除!L$4,統合マスタ!$A397,0)="","",OFFSET(マスタ非採用削除!L$4,統合マスタ!$A397,0))</f>
        <v/>
      </c>
      <c r="Z397" s="27">
        <f ca="1">IF(OFFSET(マスタ非採用削除!M$4,統合マスタ!$A397,0)="","",OFFSET(マスタ非採用削除!M$4,統合マスタ!$A397,0))</f>
        <v>26</v>
      </c>
      <c r="AA397" s="27" t="str">
        <f t="shared" si="18"/>
        <v/>
      </c>
      <c r="AB397" s="27" t="str">
        <f ca="1">IF(A397="非採用特別","非採用特別",IF(R397=2,"臨時",
IF(COUNTIF(分類!$H$8:$H$15, 統合マスタ!V397)&gt;0, 分類!$G$7,
IF(COUNTIF(分類!$K$8:$K$15, 統合マスタ!V397)&gt;0, 分類!$J$7,
IF(COUNTIF(分類!$N$8:$N$15, 統合マスタ!V397)&gt;0, 分類!$M$7,
IF(COUNTIF(分類!$Q$8:$Q$15, 統合マスタ!V397)&gt;0, 分類!$P$7,
"無し"))))))</f>
        <v>錠剤</v>
      </c>
      <c r="AC397" s="27">
        <f t="shared" ca="1" si="19"/>
        <v>200393</v>
      </c>
      <c r="AD397" s="27" cm="1">
        <f t="array" aca="1" ref="AD397" ca="1">IF(A397="非採用","非採用",OFFSET(
   INDIRECT("'" &amp; AB397 &amp; "'!A4"),
   MATCH(B397, INDIRECT("'" &amp; AB397 &amp; "'!C5:C1000"), 0),
   MATCH("合計", INDIRECT("'" &amp; AB397 &amp; "'!4:4"), 0) - 1
))</f>
        <v>0</v>
      </c>
    </row>
    <row r="398" spans="1:30">
      <c r="A398" s="40">
        <f>元データ!P395</f>
        <v>337</v>
      </c>
      <c r="B398" s="27">
        <f t="shared" si="20"/>
        <v>394</v>
      </c>
      <c r="C398" s="27" t="str">
        <f>DBCS(元データ!A395)</f>
        <v>ドネペジル塩酸塩ＯＤ錠３ｍｇ「トーワ」</v>
      </c>
      <c r="D398" s="53" t="str">
        <f>元データ!B395</f>
        <v>東和薬品</v>
      </c>
      <c r="E398" s="27" t="str">
        <f>DBCS(元データ!C395)</f>
        <v>バラ</v>
      </c>
      <c r="F398" s="27" t="str">
        <f>DBCS(元データ!D395)</f>
        <v>１００Ｔ</v>
      </c>
      <c r="G398" s="27" t="str">
        <f>元データ!E395</f>
        <v>東和薬品</v>
      </c>
      <c r="H398" s="27">
        <f>元データ!F395</f>
        <v>29.1</v>
      </c>
      <c r="I398" s="27">
        <f>元データ!G395</f>
        <v>2910</v>
      </c>
      <c r="J398" s="27">
        <f>元データ!H395</f>
        <v>100</v>
      </c>
      <c r="K398" s="27" t="str">
        <f>元データ!I395</f>
        <v>錠</v>
      </c>
      <c r="L398" s="27">
        <f>元データ!J395</f>
        <v>2207</v>
      </c>
      <c r="M398" s="27">
        <f>元データ!K395</f>
        <v>22.07</v>
      </c>
      <c r="N398" s="53" t="str">
        <f ca="1">IF(OFFSET(マスタ非採用削除!A$4,統合マスタ!$A398,0)="","",OFFSET(マスタ非採用削除!A$4,統合マスタ!$A398,0))</f>
        <v>ﾄﾈﾍ008</v>
      </c>
      <c r="O398" s="53" t="str">
        <f ca="1">IF(OFFSET(マスタ非採用削除!B$4,統合マスタ!$A398,0)="","",OFFSET(マスタ非採用削除!B$4,統合マスタ!$A398,0))</f>
        <v>ﾄﾈﾍ008</v>
      </c>
      <c r="P398" s="27" t="str">
        <f ca="1">IF(OFFSET(マスタ非採用削除!C$4,統合マスタ!$A398,0)="","",OFFSET(マスタ非採用削除!C$4,統合マスタ!$A398,0))</f>
        <v>ドネペジル塩酸塩ＯＤ錠３ｍｇ「トーワ」</v>
      </c>
      <c r="Q398" s="53" t="str">
        <f ca="1">IF(OFFSET(マスタ非採用削除!D$4,統合マスタ!$A398,0)="","",OFFSET(マスタ非採用削除!D$4,統合マスタ!$A398,0))</f>
        <v/>
      </c>
      <c r="R398" s="27">
        <f ca="1">IF(OR(A398="非採用",A398="処置薬",A398="非採用特別"),0,IF(OFFSET(マスタ非採用削除!E$4,統合マスタ!$A398,0)="","",OFFSET(マスタ非採用削除!E$4,統合マスタ!$A398,0)))</f>
        <v>1</v>
      </c>
      <c r="S398" s="53" t="str">
        <f ca="1">IF(OFFSET(マスタ非採用削除!F$4,統合マスタ!$A398,0)="","",OFFSET(マスタ非採用削除!F$4,統合マスタ!$A398,0))</f>
        <v/>
      </c>
      <c r="T398" s="27">
        <f ca="1">IF(OFFSET(マスタ非採用削除!G$4,統合マスタ!$A398,0)="","",OFFSET(マスタ非採用削除!G$4,統合マスタ!$A398,0))</f>
        <v>29.1</v>
      </c>
      <c r="U398" s="53" t="str">
        <f ca="1">IF(OFFSET(マスタ非採用削除!H$4,統合マスタ!$A398,0)="","",OFFSET(マスタ非採用削除!H$4,統合マスタ!$A398,0))</f>
        <v>ﾄﾞﾈﾍﾟｼﾞﾙｴﾝｻﾝｴﾝODｼﾞﾖｳ3MGﾄ-ﾜ</v>
      </c>
      <c r="V398" s="27">
        <f ca="1">IF(OFFSET(マスタ非採用削除!I$4,統合マスタ!$A398,0)="","",OFFSET(マスタ非採用削除!I$4,統合マスタ!$A398,0))</f>
        <v>1</v>
      </c>
      <c r="W398" s="27" t="str">
        <f ca="1">IF(OFFSET(マスタ非採用削除!J$4,統合マスタ!$A398,0)="","",OFFSET(マスタ非採用削除!J$4,統合マスタ!$A398,0))</f>
        <v>錠剤</v>
      </c>
      <c r="X398" s="27">
        <f ca="1">IF(OFFSET(マスタ非採用削除!K$4,統合マスタ!$A398,0)="","",OFFSET(マスタ非採用削除!K$4,統合マスタ!$A398,0))</f>
        <v>2</v>
      </c>
      <c r="Y398" s="53" t="str">
        <f ca="1">IF(OFFSET(マスタ非採用削除!L$4,統合マスタ!$A398,0)="","",OFFSET(マスタ非採用削除!L$4,統合マスタ!$A398,0))</f>
        <v/>
      </c>
      <c r="Z398" s="27">
        <f ca="1">IF(OFFSET(マスタ非採用削除!M$4,統合マスタ!$A398,0)="","",OFFSET(マスタ非採用削除!M$4,統合マスタ!$A398,0))</f>
        <v>26</v>
      </c>
      <c r="AA398" s="27" t="str">
        <f t="shared" si="18"/>
        <v/>
      </c>
      <c r="AB398" s="27" t="str">
        <f ca="1">IF(A398="非採用特別","非採用特別",IF(R398=2,"臨時",
IF(COUNTIF(分類!$H$8:$H$15, 統合マスタ!V398)&gt;0, 分類!$G$7,
IF(COUNTIF(分類!$K$8:$K$15, 統合マスタ!V398)&gt;0, 分類!$J$7,
IF(COUNTIF(分類!$N$8:$N$15, 統合マスタ!V398)&gt;0, 分類!$M$7,
IF(COUNTIF(分類!$Q$8:$Q$15, 統合マスタ!V398)&gt;0, 分類!$P$7,
"無し"))))))</f>
        <v>錠剤</v>
      </c>
      <c r="AC398" s="27">
        <f t="shared" ca="1" si="19"/>
        <v>200394</v>
      </c>
      <c r="AD398" s="27" cm="1">
        <f t="array" aca="1" ref="AD398" ca="1">IF(A398="非採用","非採用",OFFSET(
   INDIRECT("'" &amp; AB398 &amp; "'!A4"),
   MATCH(B398, INDIRECT("'" &amp; AB398 &amp; "'!C5:C1000"), 0),
   MATCH("合計", INDIRECT("'" &amp; AB398 &amp; "'!4:4"), 0) - 1
))</f>
        <v>0</v>
      </c>
    </row>
    <row r="399" spans="1:30">
      <c r="A399" s="40">
        <f>元データ!P396</f>
        <v>338</v>
      </c>
      <c r="B399" s="27">
        <f t="shared" si="20"/>
        <v>395</v>
      </c>
      <c r="C399" s="27" t="str">
        <f>DBCS(元データ!A396)</f>
        <v>ドネペジル塩酸塩ＯＤ錠５ｍｇ「トーワ」</v>
      </c>
      <c r="D399" s="53" t="str">
        <f>元データ!B396</f>
        <v>東和薬品</v>
      </c>
      <c r="E399" s="27" t="str">
        <f>DBCS(元データ!C396)</f>
        <v>ＰＴＰ</v>
      </c>
      <c r="F399" s="27" t="str">
        <f>DBCS(元データ!D396)</f>
        <v>１４０Ｔ</v>
      </c>
      <c r="G399" s="27" t="str">
        <f>元データ!E396</f>
        <v>東和薬品</v>
      </c>
      <c r="H399" s="27">
        <f>元データ!F396</f>
        <v>43.4</v>
      </c>
      <c r="I399" s="27">
        <f>元データ!G396</f>
        <v>6076</v>
      </c>
      <c r="J399" s="27">
        <f>元データ!H396</f>
        <v>140</v>
      </c>
      <c r="K399" s="27" t="str">
        <f>元データ!I396</f>
        <v>錠</v>
      </c>
      <c r="L399" s="27">
        <f>元データ!J396</f>
        <v>4585</v>
      </c>
      <c r="M399" s="27">
        <f>元データ!K396</f>
        <v>32.75</v>
      </c>
      <c r="N399" s="53" t="str">
        <f ca="1">IF(OFFSET(マスタ非採用削除!A$4,統合マスタ!$A399,0)="","",OFFSET(マスタ非採用削除!A$4,統合マスタ!$A399,0))</f>
        <v>ﾄﾈﾍ009</v>
      </c>
      <c r="O399" s="53" t="str">
        <f ca="1">IF(OFFSET(マスタ非採用削除!B$4,統合マスタ!$A399,0)="","",OFFSET(マスタ非採用削除!B$4,統合マスタ!$A399,0))</f>
        <v>ﾄﾈﾍ009</v>
      </c>
      <c r="P399" s="27" t="str">
        <f ca="1">IF(OFFSET(マスタ非採用削除!C$4,統合マスタ!$A399,0)="","",OFFSET(マスタ非採用削除!C$4,統合マスタ!$A399,0))</f>
        <v>ドネペジル塩酸塩ＯＤ錠５ｍｇ「トーワ」</v>
      </c>
      <c r="Q399" s="53" t="str">
        <f ca="1">IF(OFFSET(マスタ非採用削除!D$4,統合マスタ!$A399,0)="","",OFFSET(マスタ非採用削除!D$4,統合マスタ!$A399,0))</f>
        <v/>
      </c>
      <c r="R399" s="27">
        <f ca="1">IF(OR(A399="非採用",A399="処置薬",A399="非採用特別"),0,IF(OFFSET(マスタ非採用削除!E$4,統合マスタ!$A399,0)="","",OFFSET(マスタ非採用削除!E$4,統合マスタ!$A399,0)))</f>
        <v>1</v>
      </c>
      <c r="S399" s="53" t="str">
        <f ca="1">IF(OFFSET(マスタ非採用削除!F$4,統合マスタ!$A399,0)="","",OFFSET(マスタ非採用削除!F$4,統合マスタ!$A399,0))</f>
        <v/>
      </c>
      <c r="T399" s="27">
        <f ca="1">IF(OFFSET(マスタ非採用削除!G$4,統合マスタ!$A399,0)="","",OFFSET(マスタ非採用削除!G$4,統合マスタ!$A399,0))</f>
        <v>43.4</v>
      </c>
      <c r="U399" s="53" t="str">
        <f ca="1">IF(OFFSET(マスタ非採用削除!H$4,統合マスタ!$A399,0)="","",OFFSET(マスタ非採用削除!H$4,統合マスタ!$A399,0))</f>
        <v>ﾄﾞﾈﾍﾟｼﾞﾙｴﾝｻﾝｴﾝODｼﾞﾖｳ5MGﾄ-ﾜ</v>
      </c>
      <c r="V399" s="27">
        <f ca="1">IF(OFFSET(マスタ非採用削除!I$4,統合マスタ!$A399,0)="","",OFFSET(マスタ非採用削除!I$4,統合マスタ!$A399,0))</f>
        <v>1</v>
      </c>
      <c r="W399" s="27" t="str">
        <f ca="1">IF(OFFSET(マスタ非採用削除!J$4,統合マスタ!$A399,0)="","",OFFSET(マスタ非採用削除!J$4,統合マスタ!$A399,0))</f>
        <v>錠剤</v>
      </c>
      <c r="X399" s="27">
        <f ca="1">IF(OFFSET(マスタ非採用削除!K$4,統合マスタ!$A399,0)="","",OFFSET(マスタ非採用削除!K$4,統合マスタ!$A399,0))</f>
        <v>2</v>
      </c>
      <c r="Y399" s="53" t="str">
        <f ca="1">IF(OFFSET(マスタ非採用削除!L$4,統合マスタ!$A399,0)="","",OFFSET(マスタ非採用削除!L$4,統合マスタ!$A399,0))</f>
        <v/>
      </c>
      <c r="Z399" s="27">
        <f ca="1">IF(OFFSET(マスタ非採用削除!M$4,統合マスタ!$A399,0)="","",OFFSET(マスタ非採用削除!M$4,統合マスタ!$A399,0))</f>
        <v>26</v>
      </c>
      <c r="AA399" s="27" t="str">
        <f t="shared" si="18"/>
        <v/>
      </c>
      <c r="AB399" s="27" t="str">
        <f ca="1">IF(A399="非採用特別","非採用特別",IF(R399=2,"臨時",
IF(COUNTIF(分類!$H$8:$H$15, 統合マスタ!V399)&gt;0, 分類!$G$7,
IF(COUNTIF(分類!$K$8:$K$15, 統合マスタ!V399)&gt;0, 分類!$J$7,
IF(COUNTIF(分類!$N$8:$N$15, 統合マスタ!V399)&gt;0, 分類!$M$7,
IF(COUNTIF(分類!$Q$8:$Q$15, 統合マスタ!V399)&gt;0, 分類!$P$7,
"無し"))))))</f>
        <v>錠剤</v>
      </c>
      <c r="AC399" s="27">
        <f t="shared" ca="1" si="19"/>
        <v>200395</v>
      </c>
      <c r="AD399" s="27" cm="1">
        <f t="array" aca="1" ref="AD399" ca="1">IF(A399="非採用","非採用",OFFSET(
   INDIRECT("'" &amp; AB399 &amp; "'!A4"),
   MATCH(B399, INDIRECT("'" &amp; AB399 &amp; "'!C5:C1000"), 0),
   MATCH("合計", INDIRECT("'" &amp; AB399 &amp; "'!4:4"), 0) - 1
))</f>
        <v>0</v>
      </c>
    </row>
    <row r="400" spans="1:30">
      <c r="A400" s="40">
        <f>元データ!P397</f>
        <v>338</v>
      </c>
      <c r="B400" s="27">
        <f t="shared" si="20"/>
        <v>396</v>
      </c>
      <c r="C400" s="27" t="str">
        <f>DBCS(元データ!A397)</f>
        <v>ドネペジル塩酸塩ＯＤ錠５ｍｇ「トーワ」</v>
      </c>
      <c r="D400" s="53" t="str">
        <f>元データ!B397</f>
        <v>東和薬品</v>
      </c>
      <c r="E400" s="27" t="str">
        <f>DBCS(元データ!C397)</f>
        <v>バラ</v>
      </c>
      <c r="F400" s="27" t="str">
        <f>DBCS(元データ!D397)</f>
        <v>１００Ｔ</v>
      </c>
      <c r="G400" s="27" t="str">
        <f>元データ!E397</f>
        <v>東和薬品</v>
      </c>
      <c r="H400" s="27">
        <f>元データ!F397</f>
        <v>43.4</v>
      </c>
      <c r="I400" s="27">
        <f>元データ!G397</f>
        <v>4340</v>
      </c>
      <c r="J400" s="27">
        <f>元データ!H397</f>
        <v>100</v>
      </c>
      <c r="K400" s="27" t="str">
        <f>元データ!I397</f>
        <v>錠</v>
      </c>
      <c r="L400" s="27">
        <f>元データ!J397</f>
        <v>3275</v>
      </c>
      <c r="M400" s="27">
        <f>元データ!K397</f>
        <v>32.75</v>
      </c>
      <c r="N400" s="53" t="str">
        <f ca="1">IF(OFFSET(マスタ非採用削除!A$4,統合マスタ!$A400,0)="","",OFFSET(マスタ非採用削除!A$4,統合マスタ!$A400,0))</f>
        <v>ﾄﾈﾍ009</v>
      </c>
      <c r="O400" s="53" t="str">
        <f ca="1">IF(OFFSET(マスタ非採用削除!B$4,統合マスタ!$A400,0)="","",OFFSET(マスタ非採用削除!B$4,統合マスタ!$A400,0))</f>
        <v>ﾄﾈﾍ009</v>
      </c>
      <c r="P400" s="27" t="str">
        <f ca="1">IF(OFFSET(マスタ非採用削除!C$4,統合マスタ!$A400,0)="","",OFFSET(マスタ非採用削除!C$4,統合マスタ!$A400,0))</f>
        <v>ドネペジル塩酸塩ＯＤ錠５ｍｇ「トーワ」</v>
      </c>
      <c r="Q400" s="53" t="str">
        <f ca="1">IF(OFFSET(マスタ非採用削除!D$4,統合マスタ!$A400,0)="","",OFFSET(マスタ非採用削除!D$4,統合マスタ!$A400,0))</f>
        <v/>
      </c>
      <c r="R400" s="27">
        <f ca="1">IF(OR(A400="非採用",A400="処置薬",A400="非採用特別"),0,IF(OFFSET(マスタ非採用削除!E$4,統合マスタ!$A400,0)="","",OFFSET(マスタ非採用削除!E$4,統合マスタ!$A400,0)))</f>
        <v>1</v>
      </c>
      <c r="S400" s="53" t="str">
        <f ca="1">IF(OFFSET(マスタ非採用削除!F$4,統合マスタ!$A400,0)="","",OFFSET(マスタ非採用削除!F$4,統合マスタ!$A400,0))</f>
        <v/>
      </c>
      <c r="T400" s="27">
        <f ca="1">IF(OFFSET(マスタ非採用削除!G$4,統合マスタ!$A400,0)="","",OFFSET(マスタ非採用削除!G$4,統合マスタ!$A400,0))</f>
        <v>43.4</v>
      </c>
      <c r="U400" s="53" t="str">
        <f ca="1">IF(OFFSET(マスタ非採用削除!H$4,統合マスタ!$A400,0)="","",OFFSET(マスタ非採用削除!H$4,統合マスタ!$A400,0))</f>
        <v>ﾄﾞﾈﾍﾟｼﾞﾙｴﾝｻﾝｴﾝODｼﾞﾖｳ5MGﾄ-ﾜ</v>
      </c>
      <c r="V400" s="27">
        <f ca="1">IF(OFFSET(マスタ非採用削除!I$4,統合マスタ!$A400,0)="","",OFFSET(マスタ非採用削除!I$4,統合マスタ!$A400,0))</f>
        <v>1</v>
      </c>
      <c r="W400" s="27" t="str">
        <f ca="1">IF(OFFSET(マスタ非採用削除!J$4,統合マスタ!$A400,0)="","",OFFSET(マスタ非採用削除!J$4,統合マスタ!$A400,0))</f>
        <v>錠剤</v>
      </c>
      <c r="X400" s="27">
        <f ca="1">IF(OFFSET(マスタ非採用削除!K$4,統合マスタ!$A400,0)="","",OFFSET(マスタ非採用削除!K$4,統合マスタ!$A400,0))</f>
        <v>2</v>
      </c>
      <c r="Y400" s="53" t="str">
        <f ca="1">IF(OFFSET(マスタ非採用削除!L$4,統合マスタ!$A400,0)="","",OFFSET(マスタ非採用削除!L$4,統合マスタ!$A400,0))</f>
        <v/>
      </c>
      <c r="Z400" s="27">
        <f ca="1">IF(OFFSET(マスタ非採用削除!M$4,統合マスタ!$A400,0)="","",OFFSET(マスタ非採用削除!M$4,統合マスタ!$A400,0))</f>
        <v>26</v>
      </c>
      <c r="AA400" s="27" t="str">
        <f t="shared" si="18"/>
        <v/>
      </c>
      <c r="AB400" s="27" t="str">
        <f ca="1">IF(A400="非採用特別","非採用特別",IF(R400=2,"臨時",
IF(COUNTIF(分類!$H$8:$H$15, 統合マスタ!V400)&gt;0, 分類!$G$7,
IF(COUNTIF(分類!$K$8:$K$15, 統合マスタ!V400)&gt;0, 分類!$J$7,
IF(COUNTIF(分類!$N$8:$N$15, 統合マスタ!V400)&gt;0, 分類!$M$7,
IF(COUNTIF(分類!$Q$8:$Q$15, 統合マスタ!V400)&gt;0, 分類!$P$7,
"無し"))))))</f>
        <v>錠剤</v>
      </c>
      <c r="AC400" s="27">
        <f t="shared" ca="1" si="19"/>
        <v>200396</v>
      </c>
      <c r="AD400" s="27" cm="1">
        <f t="array" aca="1" ref="AD400" ca="1">IF(A400="非採用","非採用",OFFSET(
   INDIRECT("'" &amp; AB400 &amp; "'!A4"),
   MATCH(B400, INDIRECT("'" &amp; AB400 &amp; "'!C5:C1000"), 0),
   MATCH("合計", INDIRECT("'" &amp; AB400 &amp; "'!4:4"), 0) - 1
))</f>
        <v>0</v>
      </c>
    </row>
    <row r="401" spans="1:30">
      <c r="A401" s="40">
        <f>元データ!P398</f>
        <v>340</v>
      </c>
      <c r="B401" s="27">
        <f t="shared" si="20"/>
        <v>397</v>
      </c>
      <c r="C401" s="27" t="str">
        <f>DBCS(元データ!A398)</f>
        <v>ドパストン静注５０ｍｇ</v>
      </c>
      <c r="D401" s="53" t="str">
        <f>元データ!B398</f>
        <v/>
      </c>
      <c r="E401" s="27" t="str">
        <f>DBCS(元データ!C398)</f>
        <v/>
      </c>
      <c r="F401" s="27" t="str">
        <f>DBCS(元データ!D398)</f>
        <v>２０ｍｌｘ１０Ａ</v>
      </c>
      <c r="G401" s="27" t="str">
        <f>元データ!E398</f>
        <v>大原薬品</v>
      </c>
      <c r="H401" s="27">
        <f>元データ!F398</f>
        <v>339</v>
      </c>
      <c r="I401" s="27">
        <f>元データ!G398</f>
        <v>3390</v>
      </c>
      <c r="J401" s="27">
        <f>元データ!H398</f>
        <v>10</v>
      </c>
      <c r="K401" s="27" t="str">
        <f>元データ!I398</f>
        <v>A</v>
      </c>
      <c r="L401" s="27">
        <f>元データ!J398</f>
        <v>3051</v>
      </c>
      <c r="M401" s="27">
        <f>元データ!K398</f>
        <v>305.10000000000002</v>
      </c>
      <c r="N401" s="53" t="str">
        <f ca="1">IF(OFFSET(マスタ非採用削除!A$4,統合マスタ!$A401,0)="","",OFFSET(マスタ非採用削除!A$4,統合マスタ!$A401,0))</f>
        <v>ﾄﾊｽ001</v>
      </c>
      <c r="O401" s="53" t="str">
        <f ca="1">IF(OFFSET(マスタ非採用削除!B$4,統合マスタ!$A401,0)="","",OFFSET(マスタ非採用削除!B$4,統合マスタ!$A401,0))</f>
        <v>ﾄﾊｽ001</v>
      </c>
      <c r="P401" s="27" t="str">
        <f ca="1">IF(OFFSET(マスタ非採用削除!C$4,統合マスタ!$A401,0)="","",OFFSET(マスタ非採用削除!C$4,統合マスタ!$A401,0))</f>
        <v>ドパストン静注５０ｍｇ</v>
      </c>
      <c r="Q401" s="53" t="str">
        <f ca="1">IF(OFFSET(マスタ非採用削除!D$4,統合マスタ!$A401,0)="","",OFFSET(マスタ非採用削除!D$4,統合マスタ!$A401,0))</f>
        <v>ﾄﾞﾊﾟｽ</v>
      </c>
      <c r="R401" s="27">
        <f ca="1">IF(OR(A401="非採用",A401="処置薬",A401="非採用特別"),0,IF(OFFSET(マスタ非採用削除!E$4,統合マスタ!$A401,0)="","",OFFSET(マスタ非採用削除!E$4,統合マスタ!$A401,0)))</f>
        <v>2</v>
      </c>
      <c r="S401" s="53" t="str">
        <f ca="1">IF(OFFSET(マスタ非採用削除!F$4,統合マスタ!$A401,0)="","",OFFSET(マスタ非採用削除!F$4,統合マスタ!$A401,0))</f>
        <v/>
      </c>
      <c r="T401" s="27">
        <f ca="1">IF(OFFSET(マスタ非採用削除!G$4,統合マスタ!$A401,0)="","",OFFSET(マスタ非採用削除!G$4,統合マスタ!$A401,0))</f>
        <v>339</v>
      </c>
      <c r="U401" s="53" t="str">
        <f ca="1">IF(OFFSET(マスタ非採用削除!H$4,統合マスタ!$A401,0)="","",OFFSET(マスタ非採用削除!H$4,統合マスタ!$A401,0))</f>
        <v>ﾄﾞﾊﾟｽﾄﾝｼﾞｮｳﾁｭｳ50mg</v>
      </c>
      <c r="V401" s="27">
        <f ca="1">IF(OFFSET(マスタ非採用削除!I$4,統合マスタ!$A401,0)="","",OFFSET(マスタ非採用削除!I$4,統合マスタ!$A401,0))</f>
        <v>25</v>
      </c>
      <c r="W401" s="27" t="str">
        <f ca="1">IF(OFFSET(マスタ非採用削除!J$4,統合マスタ!$A401,0)="","",OFFSET(マスタ非採用削除!J$4,統合マスタ!$A401,0))</f>
        <v>注射剤</v>
      </c>
      <c r="X401" s="27">
        <f ca="1">IF(OFFSET(マスタ非採用削除!K$4,統合マスタ!$A401,0)="","",OFFSET(マスタ非採用削除!K$4,統合マスタ!$A401,0))</f>
        <v>0</v>
      </c>
      <c r="Y401" s="53" t="str">
        <f ca="1">IF(OFFSET(マスタ非採用削除!L$4,統合マスタ!$A401,0)="","",OFFSET(マスタ非採用削除!L$4,統合マスタ!$A401,0))</f>
        <v/>
      </c>
      <c r="Z401" s="27">
        <f ca="1">IF(OFFSET(マスタ非採用削除!M$4,統合マスタ!$A401,0)="","",OFFSET(マスタ非採用削除!M$4,統合マスタ!$A401,0))</f>
        <v>9</v>
      </c>
      <c r="AA401" s="27" t="str">
        <f t="shared" si="18"/>
        <v/>
      </c>
      <c r="AB401" s="27" t="str">
        <f ca="1">IF(A401="非採用特別","非採用特別",IF(R401=2,"臨時",
IF(COUNTIF(分類!$H$8:$H$15, 統合マスタ!V401)&gt;0, 分類!$G$7,
IF(COUNTIF(分類!$K$8:$K$15, 統合マスタ!V401)&gt;0, 分類!$J$7,
IF(COUNTIF(分類!$N$8:$N$15, 統合マスタ!V401)&gt;0, 分類!$M$7,
IF(COUNTIF(分類!$Q$8:$Q$15, 統合マスタ!V401)&gt;0, 分類!$P$7,
"無し"))))))</f>
        <v>臨時</v>
      </c>
      <c r="AC401" s="27">
        <f t="shared" ca="1" si="19"/>
        <v>397</v>
      </c>
      <c r="AD401" s="27" cm="1">
        <f t="array" aca="1" ref="AD401" ca="1">IF(A401="非採用","非採用",OFFSET(
   INDIRECT("'" &amp; AB401 &amp; "'!A4"),
   MATCH(B401, INDIRECT("'" &amp; AB401 &amp; "'!C5:C1000"), 0),
   MATCH("合計", INDIRECT("'" &amp; AB401 &amp; "'!4:4"), 0) - 1
))</f>
        <v>0</v>
      </c>
    </row>
    <row r="402" spans="1:30">
      <c r="A402" s="40">
        <f>元データ!P399</f>
        <v>341</v>
      </c>
      <c r="B402" s="27">
        <f t="shared" si="20"/>
        <v>398</v>
      </c>
      <c r="C402" s="27" t="str">
        <f>DBCS(元データ!A399)</f>
        <v>ドパミン塩酸塩点滴静注１００ｍｇ「ＮＰ」</v>
      </c>
      <c r="D402" s="53" t="str">
        <f>元データ!B399</f>
        <v/>
      </c>
      <c r="E402" s="27" t="str">
        <f>DBCS(元データ!C399)</f>
        <v/>
      </c>
      <c r="F402" s="27" t="str">
        <f>DBCS(元データ!D399)</f>
        <v>５ｍｌｘ１０Ａ</v>
      </c>
      <c r="G402" s="27" t="str">
        <f>元データ!E399</f>
        <v>ニプロ</v>
      </c>
      <c r="H402" s="27">
        <f>元データ!F399</f>
        <v>146</v>
      </c>
      <c r="I402" s="27">
        <f>元データ!G399</f>
        <v>1460</v>
      </c>
      <c r="J402" s="27">
        <f>元データ!H399</f>
        <v>10</v>
      </c>
      <c r="K402" s="27" t="str">
        <f>元データ!I399</f>
        <v>A</v>
      </c>
      <c r="L402" s="27">
        <f>元データ!J399</f>
        <v>1300</v>
      </c>
      <c r="M402" s="27">
        <f>元データ!K399</f>
        <v>130</v>
      </c>
      <c r="N402" s="53" t="str">
        <f ca="1">IF(OFFSET(マスタ非採用削除!A$4,統合マスタ!$A402,0)="","",OFFSET(マスタ非採用削除!A$4,統合マスタ!$A402,0))</f>
        <v>ﾄﾊﾐ001</v>
      </c>
      <c r="O402" s="53" t="str">
        <f ca="1">IF(OFFSET(マスタ非採用削除!B$4,統合マスタ!$A402,0)="","",OFFSET(マスタ非採用削除!B$4,統合マスタ!$A402,0))</f>
        <v>ﾄﾊﾐ001</v>
      </c>
      <c r="P402" s="27" t="str">
        <f ca="1">IF(OFFSET(マスタ非採用削除!C$4,統合マスタ!$A402,0)="","",OFFSET(マスタ非採用削除!C$4,統合マスタ!$A402,0))</f>
        <v>ドパミン塩酸塩点滴静注１００ｍｇ「ＮＰ」</v>
      </c>
      <c r="Q402" s="53" t="str">
        <f ca="1">IF(OFFSET(マスタ非採用削除!D$4,統合マスタ!$A402,0)="","",OFFSET(マスタ非採用削除!D$4,統合マスタ!$A402,0))</f>
        <v>ﾄﾞﾊﾟﾐ</v>
      </c>
      <c r="R402" s="27">
        <f ca="1">IF(OR(A402="非採用",A402="処置薬",A402="非採用特別"),0,IF(OFFSET(マスタ非採用削除!E$4,統合マスタ!$A402,0)="","",OFFSET(マスタ非採用削除!E$4,統合マスタ!$A402,0)))</f>
        <v>1</v>
      </c>
      <c r="S402" s="53" t="str">
        <f ca="1">IF(OFFSET(マスタ非採用削除!F$4,統合マスタ!$A402,0)="","",OFFSET(マスタ非採用削除!F$4,統合マスタ!$A402,0))</f>
        <v/>
      </c>
      <c r="T402" s="27">
        <f ca="1">IF(OFFSET(マスタ非採用削除!G$4,統合マスタ!$A402,0)="","",OFFSET(マスタ非採用削除!G$4,統合マスタ!$A402,0))</f>
        <v>146</v>
      </c>
      <c r="U402" s="53" t="str">
        <f ca="1">IF(OFFSET(マスタ非採用削除!H$4,統合マスタ!$A402,0)="","",OFFSET(マスタ非採用削除!H$4,統合マスタ!$A402,0))</f>
        <v>ﾄﾞﾊﾟﾐﾝｴﾝｻﾝｴﾝﾃﾝﾃｷｼﾞｮｳﾁｭｳ100mg｢NP｣</v>
      </c>
      <c r="V402" s="27">
        <f ca="1">IF(OFFSET(マスタ非採用削除!I$4,統合マスタ!$A402,0)="","",OFFSET(マスタ非採用削除!I$4,統合マスタ!$A402,0))</f>
        <v>25</v>
      </c>
      <c r="W402" s="27" t="str">
        <f ca="1">IF(OFFSET(マスタ非採用削除!J$4,統合マスタ!$A402,0)="","",OFFSET(マスタ非採用削除!J$4,統合マスタ!$A402,0))</f>
        <v>注射剤</v>
      </c>
      <c r="X402" s="27">
        <f ca="1">IF(OFFSET(マスタ非採用削除!K$4,統合マスタ!$A402,0)="","",OFFSET(マスタ非採用削除!K$4,統合マスタ!$A402,0))</f>
        <v>2</v>
      </c>
      <c r="Y402" s="53" t="str">
        <f ca="1">IF(OFFSET(マスタ非採用削除!L$4,統合マスタ!$A402,0)="","",OFFSET(マスタ非採用削除!L$4,統合マスタ!$A402,0))</f>
        <v/>
      </c>
      <c r="Z402" s="27">
        <f ca="1">IF(OFFSET(マスタ非採用削除!M$4,統合マスタ!$A402,0)="","",OFFSET(マスタ非採用削除!M$4,統合マスタ!$A402,0))</f>
        <v>9</v>
      </c>
      <c r="AA402" s="27" t="str">
        <f t="shared" si="18"/>
        <v/>
      </c>
      <c r="AB402" s="27" t="str">
        <f ca="1">IF(A402="非採用特別","非採用特別",IF(R402=2,"臨時",
IF(COUNTIF(分類!$H$8:$H$15, 統合マスタ!V402)&gt;0, 分類!$G$7,
IF(COUNTIF(分類!$K$8:$K$15, 統合マスタ!V402)&gt;0, 分類!$J$7,
IF(COUNTIF(分類!$N$8:$N$15, 統合マスタ!V402)&gt;0, 分類!$M$7,
IF(COUNTIF(分類!$Q$8:$Q$15, 統合マスタ!V402)&gt;0, 分類!$P$7,
"無し"))))))</f>
        <v>注射</v>
      </c>
      <c r="AC402" s="27">
        <f t="shared" ca="1" si="19"/>
        <v>200398</v>
      </c>
      <c r="AD402" s="27" cm="1">
        <f t="array" aca="1" ref="AD402" ca="1">IF(A402="非採用","非採用",OFFSET(
   INDIRECT("'" &amp; AB402 &amp; "'!A4"),
   MATCH(B402, INDIRECT("'" &amp; AB402 &amp; "'!C5:C1000"), 0),
   MATCH("合計", INDIRECT("'" &amp; AB402 &amp; "'!4:4"), 0) - 1
))</f>
        <v>0</v>
      </c>
    </row>
    <row r="403" spans="1:30">
      <c r="A403" s="40">
        <f>元データ!P400</f>
        <v>342</v>
      </c>
      <c r="B403" s="27">
        <f t="shared" si="20"/>
        <v>399</v>
      </c>
      <c r="C403" s="27" t="str">
        <f>DBCS(元データ!A400)</f>
        <v>トピロリック錠４０ｍｇ</v>
      </c>
      <c r="D403" s="53" t="str">
        <f>元データ!B400</f>
        <v>メディセオ</v>
      </c>
      <c r="E403" s="27" t="str">
        <f>DBCS(元データ!C400)</f>
        <v>ＰＴＰ</v>
      </c>
      <c r="F403" s="27" t="str">
        <f>DBCS(元データ!D400)</f>
        <v>１００Ｔ</v>
      </c>
      <c r="G403" s="27" t="str">
        <f>元データ!E400</f>
        <v>富士薬品</v>
      </c>
      <c r="H403" s="27">
        <f>元データ!F400</f>
        <v>29.7</v>
      </c>
      <c r="I403" s="27">
        <f>元データ!G400</f>
        <v>2970</v>
      </c>
      <c r="J403" s="27">
        <f>元データ!H400</f>
        <v>100</v>
      </c>
      <c r="K403" s="27" t="str">
        <f>元データ!I400</f>
        <v>錠</v>
      </c>
      <c r="L403" s="27">
        <f>元データ!J400</f>
        <v>2600</v>
      </c>
      <c r="M403" s="27">
        <f>元データ!K400</f>
        <v>26</v>
      </c>
      <c r="N403" s="53" t="str">
        <f ca="1">IF(OFFSET(マスタ非採用削除!A$4,統合マスタ!$A403,0)="","",OFFSET(マスタ非採用削除!A$4,統合マスタ!$A403,0))</f>
        <v>ﾄﾋﾛ001</v>
      </c>
      <c r="O403" s="53" t="str">
        <f ca="1">IF(OFFSET(マスタ非採用削除!B$4,統合マスタ!$A403,0)="","",OFFSET(マスタ非採用削除!B$4,統合マスタ!$A403,0))</f>
        <v>ﾄﾋﾛ001</v>
      </c>
      <c r="P403" s="27" t="str">
        <f ca="1">IF(OFFSET(マスタ非採用削除!C$4,統合マスタ!$A403,0)="","",OFFSET(マスタ非採用削除!C$4,統合マスタ!$A403,0))</f>
        <v>トピロリック錠４０ｍｇ</v>
      </c>
      <c r="Q403" s="53" t="str">
        <f ca="1">IF(OFFSET(マスタ非採用削除!D$4,統合マスタ!$A403,0)="","",OFFSET(マスタ非採用削除!D$4,統合マスタ!$A403,0))</f>
        <v>ﾄﾋﾟﾛ2</v>
      </c>
      <c r="R403" s="27">
        <f ca="1">IF(OR(A403="非採用",A403="処置薬",A403="非採用特別"),0,IF(OFFSET(マスタ非採用削除!E$4,統合マスタ!$A403,0)="","",OFFSET(マスタ非採用削除!E$4,統合マスタ!$A403,0)))</f>
        <v>1</v>
      </c>
      <c r="S403" s="53" t="str">
        <f ca="1">IF(OFFSET(マスタ非採用削除!F$4,統合マスタ!$A403,0)="","",OFFSET(マスタ非採用削除!F$4,統合マスタ!$A403,0))</f>
        <v/>
      </c>
      <c r="T403" s="27">
        <f ca="1">IF(OFFSET(マスタ非採用削除!G$4,統合マスタ!$A403,0)="","",OFFSET(マスタ非採用削除!G$4,統合マスタ!$A403,0))</f>
        <v>29.7</v>
      </c>
      <c r="U403" s="53" t="str">
        <f ca="1">IF(OFFSET(マスタ非採用削除!H$4,統合マスタ!$A403,0)="","",OFFSET(マスタ非採用削除!H$4,統合マスタ!$A403,0))</f>
        <v>ﾄﾋﾟﾛﾘｯｸｼﾞｮｳ40mg</v>
      </c>
      <c r="V403" s="27">
        <f ca="1">IF(OFFSET(マスタ非採用削除!I$4,統合マスタ!$A403,0)="","",OFFSET(マスタ非採用削除!I$4,統合マスタ!$A403,0))</f>
        <v>1</v>
      </c>
      <c r="W403" s="27" t="str">
        <f ca="1">IF(OFFSET(マスタ非採用削除!J$4,統合マスタ!$A403,0)="","",OFFSET(マスタ非採用削除!J$4,統合マスタ!$A403,0))</f>
        <v>錠剤</v>
      </c>
      <c r="X403" s="27">
        <f ca="1">IF(OFFSET(マスタ非採用削除!K$4,統合マスタ!$A403,0)="","",OFFSET(マスタ非採用削除!K$4,統合マスタ!$A403,0))</f>
        <v>0</v>
      </c>
      <c r="Y403" s="53" t="str">
        <f ca="1">IF(OFFSET(マスタ非採用削除!L$4,統合マスタ!$A403,0)="","",OFFSET(マスタ非採用削除!L$4,統合マスタ!$A403,0))</f>
        <v/>
      </c>
      <c r="Z403" s="27">
        <f ca="1">IF(OFFSET(マスタ非採用削除!M$4,統合マスタ!$A403,0)="","",OFFSET(マスタ非採用削除!M$4,統合マスタ!$A403,0))</f>
        <v>25</v>
      </c>
      <c r="AA403" s="27" t="str">
        <f t="shared" si="18"/>
        <v/>
      </c>
      <c r="AB403" s="27" t="str">
        <f ca="1">IF(A403="非採用特別","非採用特別",IF(R403=2,"臨時",
IF(COUNTIF(分類!$H$8:$H$15, 統合マスタ!V403)&gt;0, 分類!$G$7,
IF(COUNTIF(分類!$K$8:$K$15, 統合マスタ!V403)&gt;0, 分類!$J$7,
IF(COUNTIF(分類!$N$8:$N$15, 統合マスタ!V403)&gt;0, 分類!$M$7,
IF(COUNTIF(分類!$Q$8:$Q$15, 統合マスタ!V403)&gt;0, 分類!$P$7,
"無し"))))))</f>
        <v>錠剤</v>
      </c>
      <c r="AC403" s="27">
        <f t="shared" ca="1" si="19"/>
        <v>399</v>
      </c>
      <c r="AD403" s="27" cm="1">
        <f t="array" aca="1" ref="AD403" ca="1">IF(A403="非採用","非採用",OFFSET(
   INDIRECT("'" &amp; AB403 &amp; "'!A4"),
   MATCH(B403, INDIRECT("'" &amp; AB403 &amp; "'!C5:C1000"), 0),
   MATCH("合計", INDIRECT("'" &amp; AB403 &amp; "'!4:4"), 0) - 1
))</f>
        <v>0</v>
      </c>
    </row>
    <row r="404" spans="1:30">
      <c r="A404" s="40">
        <f>元データ!P401</f>
        <v>343</v>
      </c>
      <c r="B404" s="27">
        <f t="shared" si="20"/>
        <v>400</v>
      </c>
      <c r="C404" s="27" t="str">
        <f>DBCS(元データ!A401)</f>
        <v>ドプスＯＤ錠１００ｍｇ</v>
      </c>
      <c r="D404" s="53" t="str">
        <f>元データ!B401</f>
        <v>メディセオ</v>
      </c>
      <c r="E404" s="27" t="str">
        <f>DBCS(元データ!C401)</f>
        <v>ＰＴＰ</v>
      </c>
      <c r="F404" s="27" t="str">
        <f>DBCS(元データ!D401)</f>
        <v>１００Ｔ</v>
      </c>
      <c r="G404" s="27" t="str">
        <f>元データ!E401</f>
        <v>住友ファーマ</v>
      </c>
      <c r="H404" s="27">
        <f>元データ!F401</f>
        <v>32.700000000000003</v>
      </c>
      <c r="I404" s="27">
        <f>元データ!G401</f>
        <v>3270</v>
      </c>
      <c r="J404" s="27">
        <f>元データ!H401</f>
        <v>99.999999999999986</v>
      </c>
      <c r="K404" s="27" t="str">
        <f>元データ!I401</f>
        <v>錠</v>
      </c>
      <c r="L404" s="27">
        <f>元データ!J401</f>
        <v>2913</v>
      </c>
      <c r="M404" s="27">
        <f>元データ!K401</f>
        <v>29.130000000000003</v>
      </c>
      <c r="N404" s="53" t="str">
        <f ca="1">IF(OFFSET(マスタ非採用削除!A$4,統合マスタ!$A404,0)="","",OFFSET(マスタ非採用削除!A$4,統合マスタ!$A404,0))</f>
        <v>ﾄﾌｽ001</v>
      </c>
      <c r="O404" s="53" t="str">
        <f ca="1">IF(OFFSET(マスタ非採用削除!B$4,統合マスタ!$A404,0)="","",OFFSET(マスタ非採用削除!B$4,統合マスタ!$A404,0))</f>
        <v>ﾄﾌｽ001</v>
      </c>
      <c r="P404" s="27" t="str">
        <f ca="1">IF(OFFSET(マスタ非採用削除!C$4,統合マスタ!$A404,0)="","",OFFSET(マスタ非採用削除!C$4,統合マスタ!$A404,0))</f>
        <v>ドプスＯＤ錠１００ｍｇ</v>
      </c>
      <c r="Q404" s="53" t="str">
        <f ca="1">IF(OFFSET(マスタ非採用削除!D$4,統合マスタ!$A404,0)="","",OFFSET(マスタ非採用削除!D$4,統合マスタ!$A404,0))</f>
        <v>ﾄﾞﾌﾟｽ</v>
      </c>
      <c r="R404" s="27">
        <f ca="1">IF(OR(A404="非採用",A404="処置薬",A404="非採用特別"),0,IF(OFFSET(マスタ非採用削除!E$4,統合マスタ!$A404,0)="","",OFFSET(マスタ非採用削除!E$4,統合マスタ!$A404,0)))</f>
        <v>1</v>
      </c>
      <c r="S404" s="53" t="str">
        <f ca="1">IF(OFFSET(マスタ非採用削除!F$4,統合マスタ!$A404,0)="","",OFFSET(マスタ非採用削除!F$4,統合マスタ!$A404,0))</f>
        <v/>
      </c>
      <c r="T404" s="27">
        <f ca="1">IF(OFFSET(マスタ非採用削除!G$4,統合マスタ!$A404,0)="","",OFFSET(マスタ非採用削除!G$4,統合マスタ!$A404,0))</f>
        <v>32.700000000000003</v>
      </c>
      <c r="U404" s="53" t="str">
        <f ca="1">IF(OFFSET(マスタ非採用削除!H$4,統合マスタ!$A404,0)="","",OFFSET(マスタ非採用削除!H$4,統合マスタ!$A404,0))</f>
        <v>ﾄﾞﾌﾟｽODｼﾞｮｳ100mg</v>
      </c>
      <c r="V404" s="27">
        <f ca="1">IF(OFFSET(マスタ非採用削除!I$4,統合マスタ!$A404,0)="","",OFFSET(マスタ非採用削除!I$4,統合マスタ!$A404,0))</f>
        <v>1</v>
      </c>
      <c r="W404" s="27" t="str">
        <f ca="1">IF(OFFSET(マスタ非採用削除!J$4,統合マスタ!$A404,0)="","",OFFSET(マスタ非採用削除!J$4,統合マスタ!$A404,0))</f>
        <v>錠剤</v>
      </c>
      <c r="X404" s="27">
        <f ca="1">IF(OFFSET(マスタ非採用削除!K$4,統合マスタ!$A404,0)="","",OFFSET(マスタ非採用削除!K$4,統合マスタ!$A404,0))</f>
        <v>0</v>
      </c>
      <c r="Y404" s="53" t="str">
        <f ca="1">IF(OFFSET(マスタ非採用削除!L$4,統合マスタ!$A404,0)="","",OFFSET(マスタ非採用削除!L$4,統合マスタ!$A404,0))</f>
        <v/>
      </c>
      <c r="Z404" s="27">
        <f ca="1">IF(OFFSET(マスタ非採用削除!M$4,統合マスタ!$A404,0)="","",OFFSET(マスタ非採用削除!M$4,統合マスタ!$A404,0))</f>
        <v>5</v>
      </c>
      <c r="AA404" s="27" t="str">
        <f t="shared" si="18"/>
        <v/>
      </c>
      <c r="AB404" s="27" t="str">
        <f ca="1">IF(A404="非採用特別","非採用特別",IF(R404=2,"臨時",
IF(COUNTIF(分類!$H$8:$H$15, 統合マスタ!V404)&gt;0, 分類!$G$7,
IF(COUNTIF(分類!$K$8:$K$15, 統合マスタ!V404)&gt;0, 分類!$J$7,
IF(COUNTIF(分類!$N$8:$N$15, 統合マスタ!V404)&gt;0, 分類!$M$7,
IF(COUNTIF(分類!$Q$8:$Q$15, 統合マスタ!V404)&gt;0, 分類!$P$7,
"無し"))))))</f>
        <v>錠剤</v>
      </c>
      <c r="AC404" s="27">
        <f t="shared" ca="1" si="19"/>
        <v>400</v>
      </c>
      <c r="AD404" s="27" cm="1">
        <f t="array" aca="1" ref="AD404" ca="1">IF(A404="非採用","非採用",OFFSET(
   INDIRECT("'" &amp; AB404 &amp; "'!A4"),
   MATCH(B404, INDIRECT("'" &amp; AB404 &amp; "'!C5:C1000"), 0),
   MATCH("合計", INDIRECT("'" &amp; AB404 &amp; "'!4:4"), 0) - 1
))</f>
        <v>0</v>
      </c>
    </row>
    <row r="405" spans="1:30">
      <c r="A405" s="40">
        <f>元データ!P402</f>
        <v>344</v>
      </c>
      <c r="B405" s="27">
        <f t="shared" si="20"/>
        <v>401</v>
      </c>
      <c r="C405" s="27" t="str">
        <f>DBCS(元データ!A402)</f>
        <v>トフラニール錠１０ｍｇ</v>
      </c>
      <c r="D405" s="53" t="str">
        <f>元データ!B402</f>
        <v>アルフレッサ</v>
      </c>
      <c r="E405" s="27" t="str">
        <f>DBCS(元データ!C402)</f>
        <v>ＰＴＰ</v>
      </c>
      <c r="F405" s="27" t="str">
        <f>DBCS(元データ!D402)</f>
        <v>３００Ｔ</v>
      </c>
      <c r="G405" s="27" t="str">
        <f>元データ!E402</f>
        <v>アルフレッサファーマ</v>
      </c>
      <c r="H405" s="27">
        <f>元データ!F402</f>
        <v>10.1</v>
      </c>
      <c r="I405" s="27">
        <f>元データ!G402</f>
        <v>3030</v>
      </c>
      <c r="J405" s="27">
        <f>元データ!H402</f>
        <v>300</v>
      </c>
      <c r="K405" s="27" t="str">
        <f>元データ!I402</f>
        <v>錠</v>
      </c>
      <c r="L405" s="27">
        <f>元データ!J402</f>
        <v>2636</v>
      </c>
      <c r="M405" s="27">
        <f>元データ!K402</f>
        <v>8.7866666666666671</v>
      </c>
      <c r="N405" s="53" t="str">
        <f ca="1">IF(OFFSET(マスタ非採用削除!A$4,統合マスタ!$A405,0)="","",OFFSET(マスタ非採用削除!A$4,統合マスタ!$A405,0))</f>
        <v>ﾄﾌﾗ001</v>
      </c>
      <c r="O405" s="53" t="str">
        <f ca="1">IF(OFFSET(マスタ非採用削除!B$4,統合マスタ!$A405,0)="","",OFFSET(マスタ非採用削除!B$4,統合マスタ!$A405,0))</f>
        <v>ﾄﾌﾗ001</v>
      </c>
      <c r="P405" s="27" t="str">
        <f ca="1">IF(OFFSET(マスタ非採用削除!C$4,統合マスタ!$A405,0)="","",OFFSET(マスタ非採用削除!C$4,統合マスタ!$A405,0))</f>
        <v>トフラニール錠１０ｍｇ</v>
      </c>
      <c r="Q405" s="53" t="str">
        <f ca="1">IF(OFFSET(マスタ非採用削除!D$4,統合マスタ!$A405,0)="","",OFFSET(マスタ非採用削除!D$4,統合マスタ!$A405,0))</f>
        <v>ﾄﾌﾗ1**</v>
      </c>
      <c r="R405" s="27">
        <f ca="1">IF(OR(A405="非採用",A405="処置薬",A405="非採用特別"),0,IF(OFFSET(マスタ非採用削除!E$4,統合マスタ!$A405,0)="","",OFFSET(マスタ非採用削除!E$4,統合マスタ!$A405,0)))</f>
        <v>1</v>
      </c>
      <c r="S405" s="53" t="str">
        <f ca="1">IF(OFFSET(マスタ非採用削除!F$4,統合マスタ!$A405,0)="","",OFFSET(マスタ非採用削除!F$4,統合マスタ!$A405,0))</f>
        <v/>
      </c>
      <c r="T405" s="27">
        <f ca="1">IF(OFFSET(マスタ非採用削除!G$4,統合マスタ!$A405,0)="","",OFFSET(マスタ非採用削除!G$4,統合マスタ!$A405,0))</f>
        <v>10.1</v>
      </c>
      <c r="U405" s="53" t="str">
        <f ca="1">IF(OFFSET(マスタ非採用削除!H$4,統合マスタ!$A405,0)="","",OFFSET(マスタ非採用削除!H$4,統合マスタ!$A405,0))</f>
        <v>ﾄﾌﾗﾆｰﾙｼﾞｮｳ10mg</v>
      </c>
      <c r="V405" s="27">
        <f ca="1">IF(OFFSET(マスタ非採用削除!I$4,統合マスタ!$A405,0)="","",OFFSET(マスタ非採用削除!I$4,統合マスタ!$A405,0))</f>
        <v>1</v>
      </c>
      <c r="W405" s="27" t="str">
        <f ca="1">IF(OFFSET(マスタ非採用削除!J$4,統合マスタ!$A405,0)="","",OFFSET(マスタ非採用削除!J$4,統合マスタ!$A405,0))</f>
        <v>錠剤</v>
      </c>
      <c r="X405" s="27">
        <f ca="1">IF(OFFSET(マスタ非採用削除!K$4,統合マスタ!$A405,0)="","",OFFSET(マスタ非採用削除!K$4,統合マスタ!$A405,0))</f>
        <v>0</v>
      </c>
      <c r="Y405" s="53" t="str">
        <f ca="1">IF(OFFSET(マスタ非採用削除!L$4,統合マスタ!$A405,0)="","",OFFSET(マスタ非採用削除!L$4,統合マスタ!$A405,0))</f>
        <v/>
      </c>
      <c r="Z405" s="27">
        <f ca="1">IF(OFFSET(マスタ非採用削除!M$4,統合マスタ!$A405,0)="","",OFFSET(マスタ非採用削除!M$4,統合マスタ!$A405,0))</f>
        <v>25</v>
      </c>
      <c r="AA405" s="27" t="str">
        <f t="shared" si="18"/>
        <v/>
      </c>
      <c r="AB405" s="27" t="str">
        <f ca="1">IF(A405="非採用特別","非採用特別",IF(R405=2,"臨時",
IF(COUNTIF(分類!$H$8:$H$15, 統合マスタ!V405)&gt;0, 分類!$G$7,
IF(COUNTIF(分類!$K$8:$K$15, 統合マスタ!V405)&gt;0, 分類!$J$7,
IF(COUNTIF(分類!$N$8:$N$15, 統合マスタ!V405)&gt;0, 分類!$M$7,
IF(COUNTIF(分類!$Q$8:$Q$15, 統合マスタ!V405)&gt;0, 分類!$P$7,
"無し"))))))</f>
        <v>錠剤</v>
      </c>
      <c r="AC405" s="27">
        <f t="shared" ca="1" si="19"/>
        <v>401</v>
      </c>
      <c r="AD405" s="27" cm="1">
        <f t="array" aca="1" ref="AD405" ca="1">IF(A405="非採用","非採用",OFFSET(
   INDIRECT("'" &amp; AB405 &amp; "'!A4"),
   MATCH(B405, INDIRECT("'" &amp; AB405 &amp; "'!C5:C1000"), 0),
   MATCH("合計", INDIRECT("'" &amp; AB405 &amp; "'!4:4"), 0) - 1
))</f>
        <v>0</v>
      </c>
    </row>
    <row r="406" spans="1:30">
      <c r="A406" s="40">
        <f>元データ!P403</f>
        <v>346</v>
      </c>
      <c r="B406" s="27">
        <f t="shared" si="20"/>
        <v>402</v>
      </c>
      <c r="C406" s="27" t="str">
        <f>DBCS(元データ!A403)</f>
        <v>トラセミド錠４ｍｇ「ＫＯ」</v>
      </c>
      <c r="D406" s="53" t="str">
        <f>元データ!B403</f>
        <v/>
      </c>
      <c r="E406" s="27" t="str">
        <f>DBCS(元データ!C403)</f>
        <v>ＰＴＰ</v>
      </c>
      <c r="F406" s="27" t="str">
        <f>DBCS(元データ!D403)</f>
        <v>１００Ｔ</v>
      </c>
      <c r="G406" s="27" t="str">
        <f>元データ!E403</f>
        <v>寿製薬</v>
      </c>
      <c r="H406" s="27">
        <f>元データ!F403</f>
        <v>6.1</v>
      </c>
      <c r="I406" s="27">
        <f>元データ!G403</f>
        <v>610</v>
      </c>
      <c r="J406" s="27">
        <f>元データ!H403</f>
        <v>100</v>
      </c>
      <c r="K406" s="27" t="str">
        <f>元データ!I403</f>
        <v>錠</v>
      </c>
      <c r="L406" s="27">
        <f>元データ!J403</f>
        <v>544</v>
      </c>
      <c r="M406" s="27">
        <f>元データ!K403</f>
        <v>5.44</v>
      </c>
      <c r="N406" s="53" t="str">
        <f ca="1">IF(OFFSET(マスタ非採用削除!A$4,統合マスタ!$A406,0)="","",OFFSET(マスタ非採用削除!A$4,統合マスタ!$A406,0))</f>
        <v>ﾄﾗｾ002</v>
      </c>
      <c r="O406" s="53" t="str">
        <f ca="1">IF(OFFSET(マスタ非採用削除!B$4,統合マスタ!$A406,0)="","",OFFSET(マスタ非採用削除!B$4,統合マスタ!$A406,0))</f>
        <v>ﾄﾗｾ002</v>
      </c>
      <c r="P406" s="27" t="str">
        <f ca="1">IF(OFFSET(マスタ非採用削除!C$4,統合マスタ!$A406,0)="","",OFFSET(マスタ非採用削除!C$4,統合マスタ!$A406,0))</f>
        <v>トラセミド錠４ｍｇ「ＫＯ」</v>
      </c>
      <c r="Q406" s="53" t="str">
        <f ca="1">IF(OFFSET(マスタ非採用削除!D$4,統合マスタ!$A406,0)="","",OFFSET(マスタ非採用削除!D$4,統合マスタ!$A406,0))</f>
        <v/>
      </c>
      <c r="R406" s="27">
        <f ca="1">IF(OR(A406="非採用",A406="処置薬",A406="非採用特別"),0,IF(OFFSET(マスタ非採用削除!E$4,統合マスタ!$A406,0)="","",OFFSET(マスタ非採用削除!E$4,統合マスタ!$A406,0)))</f>
        <v>2</v>
      </c>
      <c r="S406" s="53" t="str">
        <f ca="1">IF(OFFSET(マスタ非採用削除!F$4,統合マスタ!$A406,0)="","",OFFSET(マスタ非採用削除!F$4,統合マスタ!$A406,0))</f>
        <v/>
      </c>
      <c r="T406" s="27">
        <f ca="1">IF(OFFSET(マスタ非採用削除!G$4,統合マスタ!$A406,0)="","",OFFSET(マスタ非採用削除!G$4,統合マスタ!$A406,0))</f>
        <v>6.1</v>
      </c>
      <c r="U406" s="53" t="str">
        <f ca="1">IF(OFFSET(マスタ非採用削除!H$4,統合マスタ!$A406,0)="","",OFFSET(マスタ非採用削除!H$4,統合マスタ!$A406,0))</f>
        <v>ﾄﾗｾﾐﾄﾞｼﾞﾖｳ4MGKO</v>
      </c>
      <c r="V406" s="27">
        <f ca="1">IF(OFFSET(マスタ非採用削除!I$4,統合マスタ!$A406,0)="","",OFFSET(マスタ非採用削除!I$4,統合マスタ!$A406,0))</f>
        <v>1</v>
      </c>
      <c r="W406" s="27" t="str">
        <f ca="1">IF(OFFSET(マスタ非採用削除!J$4,統合マスタ!$A406,0)="","",OFFSET(マスタ非採用削除!J$4,統合マスタ!$A406,0))</f>
        <v>錠剤</v>
      </c>
      <c r="X406" s="27">
        <f ca="1">IF(OFFSET(マスタ非採用削除!K$4,統合マスタ!$A406,0)="","",OFFSET(マスタ非採用削除!K$4,統合マスタ!$A406,0))</f>
        <v>0</v>
      </c>
      <c r="Y406" s="53" t="str">
        <f ca="1">IF(OFFSET(マスタ非採用削除!L$4,統合マスタ!$A406,0)="","",OFFSET(マスタ非採用削除!L$4,統合マスタ!$A406,0))</f>
        <v/>
      </c>
      <c r="Z406" s="27">
        <f ca="1">IF(OFFSET(マスタ非採用削除!M$4,統合マスタ!$A406,0)="","",OFFSET(マスタ非採用削除!M$4,統合マスタ!$A406,0))</f>
        <v>3</v>
      </c>
      <c r="AA406" s="27" t="str">
        <f t="shared" si="18"/>
        <v/>
      </c>
      <c r="AB406" s="27" t="str">
        <f ca="1">IF(A406="非採用特別","非採用特別",IF(R406=2,"臨時",
IF(COUNTIF(分類!$H$8:$H$15, 統合マスタ!V406)&gt;0, 分類!$G$7,
IF(COUNTIF(分類!$K$8:$K$15, 統合マスタ!V406)&gt;0, 分類!$J$7,
IF(COUNTIF(分類!$N$8:$N$15, 統合マスタ!V406)&gt;0, 分類!$M$7,
IF(COUNTIF(分類!$Q$8:$Q$15, 統合マスタ!V406)&gt;0, 分類!$P$7,
"無し"))))))</f>
        <v>臨時</v>
      </c>
      <c r="AC406" s="27">
        <f t="shared" ca="1" si="19"/>
        <v>402</v>
      </c>
      <c r="AD406" s="27" cm="1">
        <f t="array" aca="1" ref="AD406" ca="1">IF(A406="非採用","非採用",OFFSET(
   INDIRECT("'" &amp; AB406 &amp; "'!A4"),
   MATCH(B406, INDIRECT("'" &amp; AB406 &amp; "'!C5:C1000"), 0),
   MATCH("合計", INDIRECT("'" &amp; AB406 &amp; "'!4:4"), 0) - 1
))</f>
        <v>0</v>
      </c>
    </row>
    <row r="407" spans="1:30">
      <c r="A407" s="40">
        <f>元データ!P404</f>
        <v>345</v>
      </c>
      <c r="B407" s="27">
        <f t="shared" si="20"/>
        <v>403</v>
      </c>
      <c r="C407" s="27" t="str">
        <f>DBCS(元データ!A404)</f>
        <v>トラゼンタ錠５ｍｇ</v>
      </c>
      <c r="D407" s="53" t="str">
        <f>元データ!B404</f>
        <v>メディセオ</v>
      </c>
      <c r="E407" s="27" t="str">
        <f>DBCS(元データ!C404)</f>
        <v>ＰＴＰ</v>
      </c>
      <c r="F407" s="27" t="str">
        <f>DBCS(元データ!D404)</f>
        <v>１００Ｔ</v>
      </c>
      <c r="G407" s="27" t="str">
        <f>元データ!E404</f>
        <v>NBI</v>
      </c>
      <c r="H407" s="27">
        <f>元データ!F404</f>
        <v>118.9</v>
      </c>
      <c r="I407" s="27">
        <f>元データ!G404</f>
        <v>11890</v>
      </c>
      <c r="J407" s="27">
        <f>元データ!H404</f>
        <v>100</v>
      </c>
      <c r="K407" s="27" t="str">
        <f>元データ!I404</f>
        <v>錠</v>
      </c>
      <c r="L407" s="27">
        <f>元データ!J404</f>
        <v>10255</v>
      </c>
      <c r="M407" s="27">
        <f>元データ!K404</f>
        <v>102.55</v>
      </c>
      <c r="N407" s="53" t="str">
        <f ca="1">IF(OFFSET(マスタ非採用削除!A$4,統合マスタ!$A407,0)="","",OFFSET(マスタ非採用削除!A$4,統合マスタ!$A407,0))</f>
        <v>ﾄﾗｾ001</v>
      </c>
      <c r="O407" s="53" t="str">
        <f ca="1">IF(OFFSET(マスタ非採用削除!B$4,統合マスタ!$A407,0)="","",OFFSET(マスタ非採用削除!B$4,統合マスタ!$A407,0))</f>
        <v>ﾄﾗｾ001</v>
      </c>
      <c r="P407" s="27" t="str">
        <f ca="1">IF(OFFSET(マスタ非採用削除!C$4,統合マスタ!$A407,0)="","",OFFSET(マスタ非採用削除!C$4,統合マスタ!$A407,0))</f>
        <v>トラゼンタ錠５ｍｇ</v>
      </c>
      <c r="Q407" s="53" t="str">
        <f ca="1">IF(OFFSET(マスタ非採用削除!D$4,統合マスタ!$A407,0)="","",OFFSET(マスタ非採用削除!D$4,統合マスタ!$A407,0))</f>
        <v>ﾄﾗｾﾞ</v>
      </c>
      <c r="R407" s="27">
        <f ca="1">IF(OR(A407="非採用",A407="処置薬",A407="非採用特別"),0,IF(OFFSET(マスタ非採用削除!E$4,統合マスタ!$A407,0)="","",OFFSET(マスタ非採用削除!E$4,統合マスタ!$A407,0)))</f>
        <v>2</v>
      </c>
      <c r="S407" s="53" t="str">
        <f ca="1">IF(OFFSET(マスタ非採用削除!F$4,統合マスタ!$A407,0)="","",OFFSET(マスタ非採用削除!F$4,統合マスタ!$A407,0))</f>
        <v/>
      </c>
      <c r="T407" s="27">
        <f ca="1">IF(OFFSET(マスタ非採用削除!G$4,統合マスタ!$A407,0)="","",OFFSET(マスタ非採用削除!G$4,統合マスタ!$A407,0))</f>
        <v>118.9</v>
      </c>
      <c r="U407" s="53" t="str">
        <f ca="1">IF(OFFSET(マスタ非採用削除!H$4,統合マスタ!$A407,0)="","",OFFSET(マスタ非採用削除!H$4,統合マスタ!$A407,0))</f>
        <v>ﾄﾗｾﾞﾝﾀｼﾞｮｳ5mg</v>
      </c>
      <c r="V407" s="27">
        <f ca="1">IF(OFFSET(マスタ非採用削除!I$4,統合マスタ!$A407,0)="","",OFFSET(マスタ非採用削除!I$4,統合マスタ!$A407,0))</f>
        <v>1</v>
      </c>
      <c r="W407" s="27" t="str">
        <f ca="1">IF(OFFSET(マスタ非採用削除!J$4,統合マスタ!$A407,0)="","",OFFSET(マスタ非採用削除!J$4,統合マスタ!$A407,0))</f>
        <v>錠剤</v>
      </c>
      <c r="X407" s="27">
        <f ca="1">IF(OFFSET(マスタ非採用削除!K$4,統合マスタ!$A407,0)="","",OFFSET(マスタ非採用削除!K$4,統合マスタ!$A407,0))</f>
        <v>0</v>
      </c>
      <c r="Y407" s="53" t="str">
        <f ca="1">IF(OFFSET(マスタ非採用削除!L$4,統合マスタ!$A407,0)="","",OFFSET(マスタ非採用削除!L$4,統合マスタ!$A407,0))</f>
        <v/>
      </c>
      <c r="Z407" s="27">
        <f ca="1">IF(OFFSET(マスタ非採用削除!M$4,統合マスタ!$A407,0)="","",OFFSET(マスタ非採用削除!M$4,統合マスタ!$A407,0))</f>
        <v>3</v>
      </c>
      <c r="AA407" s="27" t="str">
        <f t="shared" si="18"/>
        <v/>
      </c>
      <c r="AB407" s="27" t="str">
        <f ca="1">IF(A407="非採用特別","非採用特別",IF(R407=2,"臨時",
IF(COUNTIF(分類!$H$8:$H$15, 統合マスタ!V407)&gt;0, 分類!$G$7,
IF(COUNTIF(分類!$K$8:$K$15, 統合マスタ!V407)&gt;0, 分類!$J$7,
IF(COUNTIF(分類!$N$8:$N$15, 統合マスタ!V407)&gt;0, 分類!$M$7,
IF(COUNTIF(分類!$Q$8:$Q$15, 統合マスタ!V407)&gt;0, 分類!$P$7,
"無し"))))))</f>
        <v>臨時</v>
      </c>
      <c r="AC407" s="27">
        <f t="shared" ca="1" si="19"/>
        <v>403</v>
      </c>
      <c r="AD407" s="27" cm="1">
        <f t="array" aca="1" ref="AD407" ca="1">IF(A407="非採用","非採用",OFFSET(
   INDIRECT("'" &amp; AB407 &amp; "'!A4"),
   MATCH(B407, INDIRECT("'" &amp; AB407 &amp; "'!C5:C1000"), 0),
   MATCH("合計", INDIRECT("'" &amp; AB407 &amp; "'!4:4"), 0) - 1
))</f>
        <v>0</v>
      </c>
    </row>
    <row r="408" spans="1:30">
      <c r="A408" s="40">
        <f>元データ!P405</f>
        <v>347</v>
      </c>
      <c r="B408" s="27">
        <f t="shared" si="20"/>
        <v>404</v>
      </c>
      <c r="C408" s="27" t="str">
        <f>DBCS(元データ!A405)</f>
        <v>トラゾドン塩酸塩錠２５ｍｇ「アメル」</v>
      </c>
      <c r="D408" s="53" t="str">
        <f>元データ!B405</f>
        <v>メディセオ</v>
      </c>
      <c r="E408" s="27" t="str">
        <f>DBCS(元データ!C405)</f>
        <v>ＰＴＰ</v>
      </c>
      <c r="F408" s="27" t="str">
        <f>DBCS(元データ!D405)</f>
        <v>１００Ｔ</v>
      </c>
      <c r="G408" s="27" t="str">
        <f>元データ!E405</f>
        <v>共和薬品</v>
      </c>
      <c r="H408" s="27">
        <f>元データ!F405</f>
        <v>6.1</v>
      </c>
      <c r="I408" s="27">
        <f>元データ!G405</f>
        <v>610</v>
      </c>
      <c r="J408" s="27">
        <f>元データ!H405</f>
        <v>100</v>
      </c>
      <c r="K408" s="27" t="str">
        <f>元データ!I405</f>
        <v>錠</v>
      </c>
      <c r="L408" s="27">
        <f>元データ!J405</f>
        <v>543</v>
      </c>
      <c r="M408" s="27">
        <f>元データ!K405</f>
        <v>5.43</v>
      </c>
      <c r="N408" s="53" t="str">
        <f ca="1">IF(OFFSET(マスタ非採用削除!A$4,統合マスタ!$A408,0)="","",OFFSET(マスタ非採用削除!A$4,統合マスタ!$A408,0))</f>
        <v>ﾄﾗｿ001</v>
      </c>
      <c r="O408" s="53" t="str">
        <f ca="1">IF(OFFSET(マスタ非採用削除!B$4,統合マスタ!$A408,0)="","",OFFSET(マスタ非採用削除!B$4,統合マスタ!$A408,0))</f>
        <v>ﾄﾗｿ001</v>
      </c>
      <c r="P408" s="27" t="str">
        <f ca="1">IF(OFFSET(マスタ非採用削除!C$4,統合マスタ!$A408,0)="","",OFFSET(マスタ非採用削除!C$4,統合マスタ!$A408,0))</f>
        <v>トラゾドン塩酸塩錠２５ｍｇ「アメル」</v>
      </c>
      <c r="Q408" s="53" t="str">
        <f ca="1">IF(OFFSET(マスタ非採用削除!D$4,統合マスタ!$A408,0)="","",OFFSET(マスタ非採用削除!D$4,統合マスタ!$A408,0))</f>
        <v>ﾄﾗｿﾞ</v>
      </c>
      <c r="R408" s="27">
        <f ca="1">IF(OR(A408="非採用",A408="処置薬",A408="非採用特別"),0,IF(OFFSET(マスタ非採用削除!E$4,統合マスタ!$A408,0)="","",OFFSET(マスタ非採用削除!E$4,統合マスタ!$A408,0)))</f>
        <v>1</v>
      </c>
      <c r="S408" s="53" t="str">
        <f ca="1">IF(OFFSET(マスタ非採用削除!F$4,統合マスタ!$A408,0)="","",OFFSET(マスタ非採用削除!F$4,統合マスタ!$A408,0))</f>
        <v/>
      </c>
      <c r="T408" s="27">
        <f ca="1">IF(OFFSET(マスタ非採用削除!G$4,統合マスタ!$A408,0)="","",OFFSET(マスタ非採用削除!G$4,統合マスタ!$A408,0))</f>
        <v>6.1</v>
      </c>
      <c r="U408" s="53" t="str">
        <f ca="1">IF(OFFSET(マスタ非採用削除!H$4,統合マスタ!$A408,0)="","",OFFSET(マスタ非採用削除!H$4,統合マスタ!$A408,0))</f>
        <v>ﾄﾗｿﾞﾄﾞﾝｴﾝｻﾝｴﾝｼﾞｮｳ25mg｢ｱﾒﾙ｣</v>
      </c>
      <c r="V408" s="27">
        <f ca="1">IF(OFFSET(マスタ非採用削除!I$4,統合マスタ!$A408,0)="","",OFFSET(マスタ非採用削除!I$4,統合マスタ!$A408,0))</f>
        <v>1</v>
      </c>
      <c r="W408" s="27" t="str">
        <f ca="1">IF(OFFSET(マスタ非採用削除!J$4,統合マスタ!$A408,0)="","",OFFSET(マスタ非採用削除!J$4,統合マスタ!$A408,0))</f>
        <v>錠剤</v>
      </c>
      <c r="X408" s="27">
        <f ca="1">IF(OFFSET(マスタ非採用削除!K$4,統合マスタ!$A408,0)="","",OFFSET(マスタ非採用削除!K$4,統合マスタ!$A408,0))</f>
        <v>2</v>
      </c>
      <c r="Y408" s="53" t="str">
        <f ca="1">IF(OFFSET(マスタ非採用削除!L$4,統合マスタ!$A408,0)="","",OFFSET(マスタ非採用削除!L$4,統合マスタ!$A408,0))</f>
        <v/>
      </c>
      <c r="Z408" s="27">
        <f ca="1">IF(OFFSET(マスタ非採用削除!M$4,統合マスタ!$A408,0)="","",OFFSET(マスタ非採用削除!M$4,統合マスタ!$A408,0))</f>
        <v>26</v>
      </c>
      <c r="AA408" s="27" t="str">
        <f t="shared" si="18"/>
        <v/>
      </c>
      <c r="AB408" s="27" t="str">
        <f ca="1">IF(A408="非採用特別","非採用特別",IF(R408=2,"臨時",
IF(COUNTIF(分類!$H$8:$H$15, 統合マスタ!V408)&gt;0, 分類!$G$7,
IF(COUNTIF(分類!$K$8:$K$15, 統合マスタ!V408)&gt;0, 分類!$J$7,
IF(COUNTIF(分類!$N$8:$N$15, 統合マスタ!V408)&gt;0, 分類!$M$7,
IF(COUNTIF(分類!$Q$8:$Q$15, 統合マスタ!V408)&gt;0, 分類!$P$7,
"無し"))))))</f>
        <v>錠剤</v>
      </c>
      <c r="AC408" s="27">
        <f t="shared" ca="1" si="19"/>
        <v>200404</v>
      </c>
      <c r="AD408" s="27" cm="1">
        <f t="array" aca="1" ref="AD408" ca="1">IF(A408="非採用","非採用",OFFSET(
   INDIRECT("'" &amp; AB408 &amp; "'!A4"),
   MATCH(B408, INDIRECT("'" &amp; AB408 &amp; "'!C5:C1000"), 0),
   MATCH("合計", INDIRECT("'" &amp; AB408 &amp; "'!4:4"), 0) - 1
))</f>
        <v>0</v>
      </c>
    </row>
    <row r="409" spans="1:30">
      <c r="A409" s="40">
        <f>元データ!P406</f>
        <v>347</v>
      </c>
      <c r="B409" s="27">
        <f t="shared" si="20"/>
        <v>405</v>
      </c>
      <c r="C409" s="27" t="str">
        <f>DBCS(元データ!A406)</f>
        <v>トラゾドン塩酸塩錠２５ｍｇ「アメル」</v>
      </c>
      <c r="D409" s="53" t="str">
        <f>元データ!B406</f>
        <v>メディセオ</v>
      </c>
      <c r="E409" s="27" t="str">
        <f>DBCS(元データ!C406)</f>
        <v>バラ</v>
      </c>
      <c r="F409" s="27" t="str">
        <f>DBCS(元データ!D406)</f>
        <v>１０００Ｔ</v>
      </c>
      <c r="G409" s="27" t="str">
        <f>元データ!E406</f>
        <v>共和薬品</v>
      </c>
      <c r="H409" s="27">
        <f>元データ!F406</f>
        <v>6.1</v>
      </c>
      <c r="I409" s="27">
        <f>元データ!G406</f>
        <v>6100</v>
      </c>
      <c r="J409" s="27">
        <f>元データ!H406</f>
        <v>1000.0000000000001</v>
      </c>
      <c r="K409" s="27" t="str">
        <f>元データ!I406</f>
        <v>錠</v>
      </c>
      <c r="L409" s="27">
        <f>元データ!J406</f>
        <v>5425</v>
      </c>
      <c r="M409" s="27">
        <f>元データ!K406</f>
        <v>5.4249999999999998</v>
      </c>
      <c r="N409" s="53" t="str">
        <f ca="1">IF(OFFSET(マスタ非採用削除!A$4,統合マスタ!$A409,0)="","",OFFSET(マスタ非採用削除!A$4,統合マスタ!$A409,0))</f>
        <v>ﾄﾗｿ001</v>
      </c>
      <c r="O409" s="53" t="str">
        <f ca="1">IF(OFFSET(マスタ非採用削除!B$4,統合マスタ!$A409,0)="","",OFFSET(マスタ非採用削除!B$4,統合マスタ!$A409,0))</f>
        <v>ﾄﾗｿ001</v>
      </c>
      <c r="P409" s="27" t="str">
        <f ca="1">IF(OFFSET(マスタ非採用削除!C$4,統合マスタ!$A409,0)="","",OFFSET(マスタ非採用削除!C$4,統合マスタ!$A409,0))</f>
        <v>トラゾドン塩酸塩錠２５ｍｇ「アメル」</v>
      </c>
      <c r="Q409" s="53" t="str">
        <f ca="1">IF(OFFSET(マスタ非採用削除!D$4,統合マスタ!$A409,0)="","",OFFSET(マスタ非採用削除!D$4,統合マスタ!$A409,0))</f>
        <v>ﾄﾗｿﾞ</v>
      </c>
      <c r="R409" s="27">
        <f ca="1">IF(OR(A409="非採用",A409="処置薬",A409="非採用特別"),0,IF(OFFSET(マスタ非採用削除!E$4,統合マスタ!$A409,0)="","",OFFSET(マスタ非採用削除!E$4,統合マスタ!$A409,0)))</f>
        <v>1</v>
      </c>
      <c r="S409" s="53" t="str">
        <f ca="1">IF(OFFSET(マスタ非採用削除!F$4,統合マスタ!$A409,0)="","",OFFSET(マスタ非採用削除!F$4,統合マスタ!$A409,0))</f>
        <v/>
      </c>
      <c r="T409" s="27">
        <f ca="1">IF(OFFSET(マスタ非採用削除!G$4,統合マスタ!$A409,0)="","",OFFSET(マスタ非採用削除!G$4,統合マスタ!$A409,0))</f>
        <v>6.1</v>
      </c>
      <c r="U409" s="53" t="str">
        <f ca="1">IF(OFFSET(マスタ非採用削除!H$4,統合マスタ!$A409,0)="","",OFFSET(マスタ非採用削除!H$4,統合マスタ!$A409,0))</f>
        <v>ﾄﾗｿﾞﾄﾞﾝｴﾝｻﾝｴﾝｼﾞｮｳ25mg｢ｱﾒﾙ｣</v>
      </c>
      <c r="V409" s="27">
        <f ca="1">IF(OFFSET(マスタ非採用削除!I$4,統合マスタ!$A409,0)="","",OFFSET(マスタ非採用削除!I$4,統合マスタ!$A409,0))</f>
        <v>1</v>
      </c>
      <c r="W409" s="27" t="str">
        <f ca="1">IF(OFFSET(マスタ非採用削除!J$4,統合マスタ!$A409,0)="","",OFFSET(マスタ非採用削除!J$4,統合マスタ!$A409,0))</f>
        <v>錠剤</v>
      </c>
      <c r="X409" s="27">
        <f ca="1">IF(OFFSET(マスタ非採用削除!K$4,統合マスタ!$A409,0)="","",OFFSET(マスタ非採用削除!K$4,統合マスタ!$A409,0))</f>
        <v>2</v>
      </c>
      <c r="Y409" s="53" t="str">
        <f ca="1">IF(OFFSET(マスタ非採用削除!L$4,統合マスタ!$A409,0)="","",OFFSET(マスタ非採用削除!L$4,統合マスタ!$A409,0))</f>
        <v/>
      </c>
      <c r="Z409" s="27">
        <f ca="1">IF(OFFSET(マスタ非採用削除!M$4,統合マスタ!$A409,0)="","",OFFSET(マスタ非採用削除!M$4,統合マスタ!$A409,0))</f>
        <v>26</v>
      </c>
      <c r="AA409" s="27" t="str">
        <f t="shared" si="18"/>
        <v/>
      </c>
      <c r="AB409" s="27" t="str">
        <f ca="1">IF(A409="非採用特別","非採用特別",IF(R409=2,"臨時",
IF(COUNTIF(分類!$H$8:$H$15, 統合マスタ!V409)&gt;0, 分類!$G$7,
IF(COUNTIF(分類!$K$8:$K$15, 統合マスタ!V409)&gt;0, 分類!$J$7,
IF(COUNTIF(分類!$N$8:$N$15, 統合マスタ!V409)&gt;0, 分類!$M$7,
IF(COUNTIF(分類!$Q$8:$Q$15, 統合マスタ!V409)&gt;0, 分類!$P$7,
"無し"))))))</f>
        <v>錠剤</v>
      </c>
      <c r="AC409" s="27">
        <f t="shared" ca="1" si="19"/>
        <v>200405</v>
      </c>
      <c r="AD409" s="27" cm="1">
        <f t="array" aca="1" ref="AD409" ca="1">IF(A409="非採用","非採用",OFFSET(
   INDIRECT("'" &amp; AB409 &amp; "'!A4"),
   MATCH(B409, INDIRECT("'" &amp; AB409 &amp; "'!C5:C1000"), 0),
   MATCH("合計", INDIRECT("'" &amp; AB409 &amp; "'!4:4"), 0) - 1
))</f>
        <v>0</v>
      </c>
    </row>
    <row r="410" spans="1:30">
      <c r="A410" s="40">
        <f>元データ!P407</f>
        <v>348</v>
      </c>
      <c r="B410" s="27">
        <f t="shared" si="20"/>
        <v>406</v>
      </c>
      <c r="C410" s="27" t="str">
        <f>DBCS(元データ!A407)</f>
        <v>トラマールＯＤ錠２５ｍｇ</v>
      </c>
      <c r="D410" s="53" t="str">
        <f>元データ!B407</f>
        <v>メディセオ</v>
      </c>
      <c r="E410" s="27" t="str">
        <f>DBCS(元データ!C407)</f>
        <v>ＰＴＰ</v>
      </c>
      <c r="F410" s="27" t="str">
        <f>DBCS(元データ!D407)</f>
        <v>１００Ｔ</v>
      </c>
      <c r="G410" s="27" t="str">
        <f>元データ!E407</f>
        <v>日本新薬</v>
      </c>
      <c r="H410" s="27">
        <f>元データ!F407</f>
        <v>17</v>
      </c>
      <c r="I410" s="27">
        <f>元データ!G407</f>
        <v>1700</v>
      </c>
      <c r="J410" s="27">
        <f>元データ!H407</f>
        <v>100</v>
      </c>
      <c r="K410" s="27" t="str">
        <f>元データ!I407</f>
        <v>錠</v>
      </c>
      <c r="L410" s="27">
        <f>元データ!J407</f>
        <v>1386</v>
      </c>
      <c r="M410" s="27">
        <f>元データ!K407</f>
        <v>13.86</v>
      </c>
      <c r="N410" s="53" t="str">
        <f ca="1">IF(OFFSET(マスタ非採用削除!A$4,統合マスタ!$A410,0)="","",OFFSET(マスタ非採用削除!A$4,統合マスタ!$A410,0))</f>
        <v>ﾄﾗﾏ002</v>
      </c>
      <c r="O410" s="53" t="str">
        <f ca="1">IF(OFFSET(マスタ非採用削除!B$4,統合マスタ!$A410,0)="","",OFFSET(マスタ非採用削除!B$4,統合マスタ!$A410,0))</f>
        <v>ﾄﾗﾏ002</v>
      </c>
      <c r="P410" s="27" t="str">
        <f ca="1">IF(OFFSET(マスタ非採用削除!C$4,統合マスタ!$A410,0)="","",OFFSET(マスタ非採用削除!C$4,統合マスタ!$A410,0))</f>
        <v>トラマールＯＤ錠２５ｍｇ</v>
      </c>
      <c r="Q410" s="53" t="str">
        <f ca="1">IF(OFFSET(マスタ非採用削除!D$4,統合マスタ!$A410,0)="","",OFFSET(マスタ非採用削除!D$4,統合マスタ!$A410,0))</f>
        <v/>
      </c>
      <c r="R410" s="27">
        <f ca="1">IF(OR(A410="非採用",A410="処置薬",A410="非採用特別"),0,IF(OFFSET(マスタ非採用削除!E$4,統合マスタ!$A410,0)="","",OFFSET(マスタ非採用削除!E$4,統合マスタ!$A410,0)))</f>
        <v>2</v>
      </c>
      <c r="S410" s="53" t="str">
        <f ca="1">IF(OFFSET(マスタ非採用削除!F$4,統合マスタ!$A410,0)="","",OFFSET(マスタ非採用削除!F$4,統合マスタ!$A410,0))</f>
        <v/>
      </c>
      <c r="T410" s="27">
        <f ca="1">IF(OFFSET(マスタ非採用削除!G$4,統合マスタ!$A410,0)="","",OFFSET(マスタ非採用削除!G$4,統合マスタ!$A410,0))</f>
        <v>17</v>
      </c>
      <c r="U410" s="53" t="str">
        <f ca="1">IF(OFFSET(マスタ非採用削除!H$4,統合マスタ!$A410,0)="","",OFFSET(マスタ非採用削除!H$4,統合マスタ!$A410,0))</f>
        <v>ﾄﾗﾏ-ﾙODｼﾞﾖｳ25MG</v>
      </c>
      <c r="V410" s="27">
        <f ca="1">IF(OFFSET(マスタ非採用削除!I$4,統合マスタ!$A410,0)="","",OFFSET(マスタ非採用削除!I$4,統合マスタ!$A410,0))</f>
        <v>1</v>
      </c>
      <c r="W410" s="27" t="str">
        <f ca="1">IF(OFFSET(マスタ非採用削除!J$4,統合マスタ!$A410,0)="","",OFFSET(マスタ非採用削除!J$4,統合マスタ!$A410,0))</f>
        <v>錠剤</v>
      </c>
      <c r="X410" s="27">
        <f ca="1">IF(OFFSET(マスタ非採用削除!K$4,統合マスタ!$A410,0)="","",OFFSET(マスタ非採用削除!K$4,統合マスタ!$A410,0))</f>
        <v>2</v>
      </c>
      <c r="Y410" s="53" t="str">
        <f ca="1">IF(OFFSET(マスタ非採用削除!L$4,統合マスタ!$A410,0)="","",OFFSET(マスタ非採用削除!L$4,統合マスタ!$A410,0))</f>
        <v/>
      </c>
      <c r="Z410" s="27">
        <f ca="1">IF(OFFSET(マスタ非採用削除!M$4,統合マスタ!$A410,0)="","",OFFSET(マスタ非採用削除!M$4,統合マスタ!$A410,0))</f>
        <v>3</v>
      </c>
      <c r="AA410" s="27" t="str">
        <f t="shared" si="18"/>
        <v/>
      </c>
      <c r="AB410" s="27" t="str">
        <f ca="1">IF(A410="非採用特別","非採用特別",IF(R410=2,"臨時",
IF(COUNTIF(分類!$H$8:$H$15, 統合マスタ!V410)&gt;0, 分類!$G$7,
IF(COUNTIF(分類!$K$8:$K$15, 統合マスタ!V410)&gt;0, 分類!$J$7,
IF(COUNTIF(分類!$N$8:$N$15, 統合マスタ!V410)&gt;0, 分類!$M$7,
IF(COUNTIF(分類!$Q$8:$Q$15, 統合マスタ!V410)&gt;0, 分類!$P$7,
"無し"))))))</f>
        <v>臨時</v>
      </c>
      <c r="AC410" s="27">
        <f t="shared" ca="1" si="19"/>
        <v>200406</v>
      </c>
      <c r="AD410" s="27" cm="1">
        <f t="array" aca="1" ref="AD410" ca="1">IF(A410="非採用","非採用",OFFSET(
   INDIRECT("'" &amp; AB410 &amp; "'!A4"),
   MATCH(B410, INDIRECT("'" &amp; AB410 &amp; "'!C5:C1000"), 0),
   MATCH("合計", INDIRECT("'" &amp; AB410 &amp; "'!4:4"), 0) - 1
))</f>
        <v>0</v>
      </c>
    </row>
    <row r="411" spans="1:30">
      <c r="A411" s="40">
        <f>元データ!P408</f>
        <v>349</v>
      </c>
      <c r="B411" s="27">
        <f t="shared" si="20"/>
        <v>407</v>
      </c>
      <c r="C411" s="27" t="str">
        <f>DBCS(元データ!A408)</f>
        <v>トランサミンカプセル２５０ｍｇ　　　　　　　　</v>
      </c>
      <c r="D411" s="53" t="str">
        <f>元データ!B408</f>
        <v>メディセオ</v>
      </c>
      <c r="E411" s="27" t="str">
        <f>DBCS(元データ!C408)</f>
        <v>ＰＴＰ</v>
      </c>
      <c r="F411" s="27" t="str">
        <f>DBCS(元データ!D408)</f>
        <v>１００Ｐ　　　</v>
      </c>
      <c r="G411" s="27" t="str">
        <f>元データ!E408</f>
        <v>第一三共</v>
      </c>
      <c r="H411" s="27">
        <f>元データ!F408</f>
        <v>10.4</v>
      </c>
      <c r="I411" s="27">
        <f>元データ!G408</f>
        <v>1040</v>
      </c>
      <c r="J411" s="27">
        <f>元データ!H408</f>
        <v>100</v>
      </c>
      <c r="K411" s="27" t="str">
        <f>元データ!I408</f>
        <v>cap</v>
      </c>
      <c r="L411" s="27">
        <f>元データ!J408</f>
        <v>927</v>
      </c>
      <c r="M411" s="27">
        <f>元データ!K408</f>
        <v>9.27</v>
      </c>
      <c r="N411" s="53" t="str">
        <f ca="1">IF(OFFSET(マスタ非採用削除!A$4,統合マスタ!$A411,0)="","",OFFSET(マスタ非採用削除!A$4,統合マスタ!$A411,0))</f>
        <v>ﾄﾗﾝ001</v>
      </c>
      <c r="O411" s="53" t="str">
        <f ca="1">IF(OFFSET(マスタ非採用削除!B$4,統合マスタ!$A411,0)="","",OFFSET(マスタ非採用削除!B$4,統合マスタ!$A411,0))</f>
        <v>ﾄﾗﾝ001</v>
      </c>
      <c r="P411" s="27" t="str">
        <f ca="1">IF(OFFSET(マスタ非採用削除!C$4,統合マスタ!$A411,0)="","",OFFSET(マスタ非採用削除!C$4,統合マスタ!$A411,0))</f>
        <v>トランサミンカプセル２５０ｍｇ</v>
      </c>
      <c r="Q411" s="53" t="str">
        <f ca="1">IF(OFFSET(マスタ非採用削除!D$4,統合マスタ!$A411,0)="","",OFFSET(マスタ非採用削除!D$4,統合マスタ!$A411,0))</f>
        <v>ﾄﾗﾝｻﾐ2</v>
      </c>
      <c r="R411" s="27">
        <f ca="1">IF(OR(A411="非採用",A411="処置薬",A411="非採用特別"),0,IF(OFFSET(マスタ非採用削除!E$4,統合マスタ!$A411,0)="","",OFFSET(マスタ非採用削除!E$4,統合マスタ!$A411,0)))</f>
        <v>1</v>
      </c>
      <c r="S411" s="53" t="str">
        <f ca="1">IF(OFFSET(マスタ非採用削除!F$4,統合マスタ!$A411,0)="","",OFFSET(マスタ非採用削除!F$4,統合マスタ!$A411,0))</f>
        <v/>
      </c>
      <c r="T411" s="27">
        <f ca="1">IF(OFFSET(マスタ非採用削除!G$4,統合マスタ!$A411,0)="","",OFFSET(マスタ非採用削除!G$4,統合マスタ!$A411,0))</f>
        <v>10.4</v>
      </c>
      <c r="U411" s="53" t="str">
        <f ca="1">IF(OFFSET(マスタ非採用削除!H$4,統合マスタ!$A411,0)="","",OFFSET(マスタ非採用削除!H$4,統合マスタ!$A411,0))</f>
        <v>ﾄﾗﾝｻﾐﾝｶﾌﾟｾﾙ250mg</v>
      </c>
      <c r="V411" s="27">
        <f ca="1">IF(OFFSET(マスタ非採用削除!I$4,統合マスタ!$A411,0)="","",OFFSET(マスタ非採用削除!I$4,統合マスタ!$A411,0))</f>
        <v>2</v>
      </c>
      <c r="W411" s="27" t="str">
        <f ca="1">IF(OFFSET(マスタ非採用削除!J$4,統合マスタ!$A411,0)="","",OFFSET(マスタ非採用削除!J$4,統合マスタ!$A411,0))</f>
        <v>カプセル</v>
      </c>
      <c r="X411" s="27">
        <f ca="1">IF(OFFSET(マスタ非採用削除!K$4,統合マスタ!$A411,0)="","",OFFSET(マスタ非採用削除!K$4,統合マスタ!$A411,0))</f>
        <v>0</v>
      </c>
      <c r="Y411" s="53" t="str">
        <f ca="1">IF(OFFSET(マスタ非採用削除!L$4,統合マスタ!$A411,0)="","",OFFSET(マスタ非採用削除!L$4,統合マスタ!$A411,0))</f>
        <v/>
      </c>
      <c r="Z411" s="27">
        <f ca="1">IF(OFFSET(マスタ非採用削除!M$4,統合マスタ!$A411,0)="","",OFFSET(マスタ非採用削除!M$4,統合マスタ!$A411,0))</f>
        <v>1</v>
      </c>
      <c r="AA411" s="27" t="str">
        <f t="shared" si="18"/>
        <v/>
      </c>
      <c r="AB411" s="27" t="str">
        <f ca="1">IF(A411="非採用特別","非採用特別",IF(R411=2,"臨時",
IF(COUNTIF(分類!$H$8:$H$15, 統合マスタ!V411)&gt;0, 分類!$G$7,
IF(COUNTIF(分類!$K$8:$K$15, 統合マスタ!V411)&gt;0, 分類!$J$7,
IF(COUNTIF(分類!$N$8:$N$15, 統合マスタ!V411)&gt;0, 分類!$M$7,
IF(COUNTIF(分類!$Q$8:$Q$15, 統合マスタ!V411)&gt;0, 分類!$P$7,
"無し"))))))</f>
        <v>無し</v>
      </c>
      <c r="AC411" s="27">
        <f t="shared" ca="1" si="19"/>
        <v>407</v>
      </c>
      <c r="AD411" s="27" t="e" cm="1">
        <f t="array" aca="1" ref="AD411" ca="1">IF(A411="非採用","非採用",OFFSET(
   INDIRECT("'" &amp; AB411 &amp; "'!A4"),
   MATCH(B411, INDIRECT("'" &amp; AB411 &amp; "'!C5:C1000"), 0),
   MATCH("合計", INDIRECT("'" &amp; AB411 &amp; "'!4:4"), 0) - 1
))</f>
        <v>#REF!</v>
      </c>
    </row>
    <row r="412" spans="1:30">
      <c r="A412" s="40">
        <f>元データ!P409</f>
        <v>350</v>
      </c>
      <c r="B412" s="27">
        <f t="shared" si="20"/>
        <v>408</v>
      </c>
      <c r="C412" s="27" t="str">
        <f>DBCS(元データ!A409)</f>
        <v>トランサミン注５％　　　　　　　　　　</v>
      </c>
      <c r="D412" s="53" t="str">
        <f>元データ!B409</f>
        <v>メディセオ</v>
      </c>
      <c r="E412" s="27" t="str">
        <f>DBCS(元データ!C409)</f>
        <v/>
      </c>
      <c r="F412" s="27" t="str">
        <f>DBCS(元データ!D409)</f>
        <v>５ｍｌ×１０Ａ</v>
      </c>
      <c r="G412" s="27" t="str">
        <f>元データ!E409</f>
        <v>第一三共</v>
      </c>
      <c r="H412" s="27">
        <f>元データ!F409</f>
        <v>100</v>
      </c>
      <c r="I412" s="27">
        <f>元データ!G409</f>
        <v>1000</v>
      </c>
      <c r="J412" s="27">
        <f>元データ!H409</f>
        <v>10</v>
      </c>
      <c r="K412" s="27" t="str">
        <f>元データ!I409</f>
        <v>A</v>
      </c>
      <c r="L412" s="27">
        <f>元データ!J409</f>
        <v>891</v>
      </c>
      <c r="M412" s="27">
        <f>元データ!K409</f>
        <v>89.1</v>
      </c>
      <c r="N412" s="53" t="str">
        <f ca="1">IF(OFFSET(マスタ非採用削除!A$4,統合マスタ!$A412,0)="","",OFFSET(マスタ非採用削除!A$4,統合マスタ!$A412,0))</f>
        <v>ﾄﾗﾝ002</v>
      </c>
      <c r="O412" s="53" t="str">
        <f ca="1">IF(OFFSET(マスタ非採用削除!B$4,統合マスタ!$A412,0)="","",OFFSET(マスタ非採用削除!B$4,統合マスタ!$A412,0))</f>
        <v>ﾄﾗﾝ002</v>
      </c>
      <c r="P412" s="27" t="str">
        <f ca="1">IF(OFFSET(マスタ非採用削除!C$4,統合マスタ!$A412,0)="","",OFFSET(マスタ非採用削除!C$4,統合マスタ!$A412,0))</f>
        <v>トランサミン注５％</v>
      </c>
      <c r="Q412" s="53" t="str">
        <f ca="1">IF(OFFSET(マスタ非採用削除!D$4,統合マスタ!$A412,0)="","",OFFSET(マスタ非採用削除!D$4,統合マスタ!$A412,0))</f>
        <v>ﾄﾗﾝｻﾐﾝ</v>
      </c>
      <c r="R412" s="27">
        <f ca="1">IF(OR(A412="非採用",A412="処置薬",A412="非採用特別"),0,IF(OFFSET(マスタ非採用削除!E$4,統合マスタ!$A412,0)="","",OFFSET(マスタ非採用削除!E$4,統合マスタ!$A412,0)))</f>
        <v>1</v>
      </c>
      <c r="S412" s="53" t="str">
        <f ca="1">IF(OFFSET(マスタ非採用削除!F$4,統合マスタ!$A412,0)="","",OFFSET(マスタ非採用削除!F$4,統合マスタ!$A412,0))</f>
        <v/>
      </c>
      <c r="T412" s="27">
        <f ca="1">IF(OFFSET(マスタ非採用削除!G$4,統合マスタ!$A412,0)="","",OFFSET(マスタ非採用削除!G$4,統合マスタ!$A412,0))</f>
        <v>100</v>
      </c>
      <c r="U412" s="53" t="str">
        <f ca="1">IF(OFFSET(マスタ非採用削除!H$4,統合マスタ!$A412,0)="","",OFFSET(マスタ非採用削除!H$4,統合マスタ!$A412,0))</f>
        <v>ﾄﾗﾝｻﾐﾝﾁｭｳ5%</v>
      </c>
      <c r="V412" s="27">
        <f ca="1">IF(OFFSET(マスタ非採用削除!I$4,統合マスタ!$A412,0)="","",OFFSET(マスタ非採用削除!I$4,統合マスタ!$A412,0))</f>
        <v>25</v>
      </c>
      <c r="W412" s="27" t="str">
        <f ca="1">IF(OFFSET(マスタ非採用削除!J$4,統合マスタ!$A412,0)="","",OFFSET(マスタ非採用削除!J$4,統合マスタ!$A412,0))</f>
        <v>注射剤</v>
      </c>
      <c r="X412" s="27">
        <f ca="1">IF(OFFSET(マスタ非採用削除!K$4,統合マスタ!$A412,0)="","",OFFSET(マスタ非採用削除!K$4,統合マスタ!$A412,0))</f>
        <v>0</v>
      </c>
      <c r="Y412" s="53" t="str">
        <f ca="1">IF(OFFSET(マスタ非採用削除!L$4,統合マスタ!$A412,0)="","",OFFSET(マスタ非採用削除!L$4,統合マスタ!$A412,0))</f>
        <v/>
      </c>
      <c r="Z412" s="27">
        <f ca="1">IF(OFFSET(マスタ非採用削除!M$4,統合マスタ!$A412,0)="","",OFFSET(マスタ非採用削除!M$4,統合マスタ!$A412,0))</f>
        <v>9</v>
      </c>
      <c r="AA412" s="27" t="str">
        <f t="shared" si="18"/>
        <v/>
      </c>
      <c r="AB412" s="27" t="str">
        <f ca="1">IF(A412="非採用特別","非採用特別",IF(R412=2,"臨時",
IF(COUNTIF(分類!$H$8:$H$15, 統合マスタ!V412)&gt;0, 分類!$G$7,
IF(COUNTIF(分類!$K$8:$K$15, 統合マスタ!V412)&gt;0, 分類!$J$7,
IF(COUNTIF(分類!$N$8:$N$15, 統合マスタ!V412)&gt;0, 分類!$M$7,
IF(COUNTIF(分類!$Q$8:$Q$15, 統合マスタ!V412)&gt;0, 分類!$P$7,
"無し"))))))</f>
        <v>注射</v>
      </c>
      <c r="AC412" s="27">
        <f t="shared" ca="1" si="19"/>
        <v>408</v>
      </c>
      <c r="AD412" s="27" cm="1">
        <f t="array" aca="1" ref="AD412" ca="1">IF(A412="非採用","非採用",OFFSET(
   INDIRECT("'" &amp; AB412 &amp; "'!A4"),
   MATCH(B412, INDIRECT("'" &amp; AB412 &amp; "'!C5:C1000"), 0),
   MATCH("合計", INDIRECT("'" &amp; AB412 &amp; "'!4:4"), 0) - 1
))</f>
        <v>0</v>
      </c>
    </row>
    <row r="413" spans="1:30">
      <c r="A413" s="40" t="str">
        <f>元データ!P410</f>
        <v>非採用</v>
      </c>
      <c r="B413" s="27">
        <f t="shared" si="20"/>
        <v>409</v>
      </c>
      <c r="C413" s="27" t="str">
        <f>DBCS(元データ!A410)</f>
        <v>トリアゾラム錠０．１２５ｍｇ「ＣＨ」　　採用中止</v>
      </c>
      <c r="D413" s="53" t="str">
        <f>元データ!B410</f>
        <v>メディセオ</v>
      </c>
      <c r="E413" s="27" t="str">
        <f>DBCS(元データ!C410)</f>
        <v>ＰＴＰ</v>
      </c>
      <c r="F413" s="27" t="str">
        <f>DBCS(元データ!D410)</f>
        <v>１００Ｔ</v>
      </c>
      <c r="G413" s="27" t="str">
        <f>元データ!E410</f>
        <v>日本ジェネリック</v>
      </c>
      <c r="H413" s="27">
        <f>元データ!F410</f>
        <v>5.9</v>
      </c>
      <c r="I413" s="27">
        <f>元データ!G410</f>
        <v>590</v>
      </c>
      <c r="J413" s="27">
        <f>元データ!H410</f>
        <v>100</v>
      </c>
      <c r="K413" s="27" t="str">
        <f>元データ!I410</f>
        <v>錠</v>
      </c>
      <c r="L413" s="27">
        <f>元データ!J410</f>
        <v>536</v>
      </c>
      <c r="M413" s="27">
        <f>元データ!K410</f>
        <v>5.36</v>
      </c>
      <c r="N413" s="53" t="e">
        <f ca="1">IF(OFFSET(マスタ非採用削除!A$4,統合マスタ!$A413,0)="","",OFFSET(マスタ非採用削除!A$4,統合マスタ!$A413,0))</f>
        <v>#VALUE!</v>
      </c>
      <c r="O413" s="53" t="e">
        <f ca="1">IF(OFFSET(マスタ非採用削除!B$4,統合マスタ!$A413,0)="","",OFFSET(マスタ非採用削除!B$4,統合マスタ!$A413,0))</f>
        <v>#VALUE!</v>
      </c>
      <c r="P413" s="27" t="e">
        <f ca="1">IF(OFFSET(マスタ非採用削除!C$4,統合マスタ!$A413,0)="","",OFFSET(マスタ非採用削除!C$4,統合マスタ!$A413,0))</f>
        <v>#VALUE!</v>
      </c>
      <c r="Q413" s="53" t="e">
        <f ca="1">IF(OFFSET(マスタ非採用削除!D$4,統合マスタ!$A413,0)="","",OFFSET(マスタ非採用削除!D$4,統合マスタ!$A413,0))</f>
        <v>#VALUE!</v>
      </c>
      <c r="R413" s="27">
        <f ca="1">IF(OR(A413="非採用",A413="処置薬",A413="非採用特別"),0,IF(OFFSET(マスタ非採用削除!E$4,統合マスタ!$A413,0)="","",OFFSET(マスタ非採用削除!E$4,統合マスタ!$A413,0)))</f>
        <v>0</v>
      </c>
      <c r="S413" s="53" t="e">
        <f ca="1">IF(OFFSET(マスタ非採用削除!F$4,統合マスタ!$A413,0)="","",OFFSET(マスタ非採用削除!F$4,統合マスタ!$A413,0))</f>
        <v>#VALUE!</v>
      </c>
      <c r="T413" s="27" t="e">
        <f ca="1">IF(OFFSET(マスタ非採用削除!G$4,統合マスタ!$A413,0)="","",OFFSET(マスタ非採用削除!G$4,統合マスタ!$A413,0))</f>
        <v>#VALUE!</v>
      </c>
      <c r="U413" s="53" t="e">
        <f ca="1">IF(OFFSET(マスタ非採用削除!H$4,統合マスタ!$A413,0)="","",OFFSET(マスタ非採用削除!H$4,統合マスタ!$A413,0))</f>
        <v>#VALUE!</v>
      </c>
      <c r="V413" s="27" t="e">
        <f ca="1">IF(OFFSET(マスタ非採用削除!I$4,統合マスタ!$A413,0)="","",OFFSET(マスタ非採用削除!I$4,統合マスタ!$A413,0))</f>
        <v>#VALUE!</v>
      </c>
      <c r="W413" s="27" t="e">
        <f ca="1">IF(OFFSET(マスタ非採用削除!J$4,統合マスタ!$A413,0)="","",OFFSET(マスタ非採用削除!J$4,統合マスタ!$A413,0))</f>
        <v>#VALUE!</v>
      </c>
      <c r="X413" s="27" t="e">
        <f ca="1">IF(OFFSET(マスタ非採用削除!K$4,統合マスタ!$A413,0)="","",OFFSET(マスタ非採用削除!K$4,統合マスタ!$A413,0))</f>
        <v>#VALUE!</v>
      </c>
      <c r="Y413" s="53" t="e">
        <f ca="1">IF(OFFSET(マスタ非採用削除!L$4,統合マスタ!$A413,0)="","",OFFSET(マスタ非採用削除!L$4,統合マスタ!$A413,0))</f>
        <v>#VALUE!</v>
      </c>
      <c r="Z413" s="27" t="e">
        <f ca="1">IF(OFFSET(マスタ非採用削除!M$4,統合マスタ!$A413,0)="","",OFFSET(マスタ非採用削除!M$4,統合マスタ!$A413,0))</f>
        <v>#VALUE!</v>
      </c>
      <c r="AA413" s="27" t="str">
        <f t="shared" si="18"/>
        <v>非採用</v>
      </c>
      <c r="AB413" s="27" t="str">
        <f ca="1">IF(A413="非採用特別","非採用特別",IF(R413=2,"臨時",
IF(COUNTIF(分類!$H$8:$H$15, 統合マスタ!V413)&gt;0, 分類!$G$7,
IF(COUNTIF(分類!$K$8:$K$15, 統合マスタ!V413)&gt;0, 分類!$J$7,
IF(COUNTIF(分類!$N$8:$N$15, 統合マスタ!V413)&gt;0, 分類!$M$7,
IF(COUNTIF(分類!$Q$8:$Q$15, 統合マスタ!V413)&gt;0, 分類!$P$7,
"無し"))))))</f>
        <v>無し</v>
      </c>
      <c r="AC413" s="27" t="e">
        <f t="shared" ca="1" si="19"/>
        <v>#VALUE!</v>
      </c>
      <c r="AD413" s="27" t="str" cm="1">
        <f t="array" aca="1" ref="AD413" ca="1">IF(A413="非採用","非採用",OFFSET(
   INDIRECT("'" &amp; AB413 &amp; "'!A4"),
   MATCH(B413, INDIRECT("'" &amp; AB413 &amp; "'!C5:C1000"), 0),
   MATCH("合計", INDIRECT("'" &amp; AB413 &amp; "'!4:4"), 0) - 1
))</f>
        <v>非採用</v>
      </c>
    </row>
    <row r="414" spans="1:30">
      <c r="A414" s="40" t="str">
        <f>元データ!P411</f>
        <v>非採用</v>
      </c>
      <c r="B414" s="27">
        <f t="shared" si="20"/>
        <v>410</v>
      </c>
      <c r="C414" s="27" t="str">
        <f>DBCS(元データ!A411)</f>
        <v>トリアゾラム錠０．２５ｍｇ「ＣＨ」　　　採用中止</v>
      </c>
      <c r="D414" s="53" t="str">
        <f>元データ!B411</f>
        <v>メディセオ</v>
      </c>
      <c r="E414" s="27" t="str">
        <f>DBCS(元データ!C411)</f>
        <v>ＰＴＰ</v>
      </c>
      <c r="F414" s="27" t="str">
        <f>DBCS(元データ!D411)</f>
        <v>１００Ｔ</v>
      </c>
      <c r="G414" s="27" t="str">
        <f>元データ!E411</f>
        <v>日本ジェネリック</v>
      </c>
      <c r="H414" s="27">
        <f>元データ!F411</f>
        <v>6.1</v>
      </c>
      <c r="I414" s="27">
        <f>元データ!G411</f>
        <v>610</v>
      </c>
      <c r="J414" s="27">
        <f>元データ!H411</f>
        <v>100</v>
      </c>
      <c r="K414" s="27" t="str">
        <f>元データ!I411</f>
        <v>錠</v>
      </c>
      <c r="L414" s="27">
        <f>元データ!J411</f>
        <v>554</v>
      </c>
      <c r="M414" s="27">
        <f>元データ!K411</f>
        <v>5.54</v>
      </c>
      <c r="N414" s="53" t="e">
        <f ca="1">IF(OFFSET(マスタ非採用削除!A$4,統合マスタ!$A414,0)="","",OFFSET(マスタ非採用削除!A$4,統合マスタ!$A414,0))</f>
        <v>#VALUE!</v>
      </c>
      <c r="O414" s="53" t="e">
        <f ca="1">IF(OFFSET(マスタ非採用削除!B$4,統合マスタ!$A414,0)="","",OFFSET(マスタ非採用削除!B$4,統合マスタ!$A414,0))</f>
        <v>#VALUE!</v>
      </c>
      <c r="P414" s="27" t="e">
        <f ca="1">IF(OFFSET(マスタ非採用削除!C$4,統合マスタ!$A414,0)="","",OFFSET(マスタ非採用削除!C$4,統合マスタ!$A414,0))</f>
        <v>#VALUE!</v>
      </c>
      <c r="Q414" s="53" t="e">
        <f ca="1">IF(OFFSET(マスタ非採用削除!D$4,統合マスタ!$A414,0)="","",OFFSET(マスタ非採用削除!D$4,統合マスタ!$A414,0))</f>
        <v>#VALUE!</v>
      </c>
      <c r="R414" s="27">
        <f ca="1">IF(OR(A414="非採用",A414="処置薬",A414="非採用特別"),0,IF(OFFSET(マスタ非採用削除!E$4,統合マスタ!$A414,0)="","",OFFSET(マスタ非採用削除!E$4,統合マスタ!$A414,0)))</f>
        <v>0</v>
      </c>
      <c r="S414" s="53" t="e">
        <f ca="1">IF(OFFSET(マスタ非採用削除!F$4,統合マスタ!$A414,0)="","",OFFSET(マスタ非採用削除!F$4,統合マスタ!$A414,0))</f>
        <v>#VALUE!</v>
      </c>
      <c r="T414" s="27" t="e">
        <f ca="1">IF(OFFSET(マスタ非採用削除!G$4,統合マスタ!$A414,0)="","",OFFSET(マスタ非採用削除!G$4,統合マスタ!$A414,0))</f>
        <v>#VALUE!</v>
      </c>
      <c r="U414" s="53" t="e">
        <f ca="1">IF(OFFSET(マスタ非採用削除!H$4,統合マスタ!$A414,0)="","",OFFSET(マスタ非採用削除!H$4,統合マスタ!$A414,0))</f>
        <v>#VALUE!</v>
      </c>
      <c r="V414" s="27" t="e">
        <f ca="1">IF(OFFSET(マスタ非採用削除!I$4,統合マスタ!$A414,0)="","",OFFSET(マスタ非採用削除!I$4,統合マスタ!$A414,0))</f>
        <v>#VALUE!</v>
      </c>
      <c r="W414" s="27" t="e">
        <f ca="1">IF(OFFSET(マスタ非採用削除!J$4,統合マスタ!$A414,0)="","",OFFSET(マスタ非採用削除!J$4,統合マスタ!$A414,0))</f>
        <v>#VALUE!</v>
      </c>
      <c r="X414" s="27" t="e">
        <f ca="1">IF(OFFSET(マスタ非採用削除!K$4,統合マスタ!$A414,0)="","",OFFSET(マスタ非採用削除!K$4,統合マスタ!$A414,0))</f>
        <v>#VALUE!</v>
      </c>
      <c r="Y414" s="53" t="e">
        <f ca="1">IF(OFFSET(マスタ非採用削除!L$4,統合マスタ!$A414,0)="","",OFFSET(マスタ非採用削除!L$4,統合マスタ!$A414,0))</f>
        <v>#VALUE!</v>
      </c>
      <c r="Z414" s="27" t="e">
        <f ca="1">IF(OFFSET(マスタ非採用削除!M$4,統合マスタ!$A414,0)="","",OFFSET(マスタ非採用削除!M$4,統合マスタ!$A414,0))</f>
        <v>#VALUE!</v>
      </c>
      <c r="AA414" s="27" t="str">
        <f t="shared" si="18"/>
        <v>非採用</v>
      </c>
      <c r="AB414" s="27" t="str">
        <f ca="1">IF(A414="非採用特別","非採用特別",IF(R414=2,"臨時",
IF(COUNTIF(分類!$H$8:$H$15, 統合マスタ!V414)&gt;0, 分類!$G$7,
IF(COUNTIF(分類!$K$8:$K$15, 統合マスタ!V414)&gt;0, 分類!$J$7,
IF(COUNTIF(分類!$N$8:$N$15, 統合マスタ!V414)&gt;0, 分類!$M$7,
IF(COUNTIF(分類!$Q$8:$Q$15, 統合マスタ!V414)&gt;0, 分類!$P$7,
"無し"))))))</f>
        <v>無し</v>
      </c>
      <c r="AC414" s="27" t="e">
        <f t="shared" ca="1" si="19"/>
        <v>#VALUE!</v>
      </c>
      <c r="AD414" s="27" t="str" cm="1">
        <f t="array" aca="1" ref="AD414" ca="1">IF(A414="非採用","非採用",OFFSET(
   INDIRECT("'" &amp; AB414 &amp; "'!A4"),
   MATCH(B414, INDIRECT("'" &amp; AB414 &amp; "'!C5:C1000"), 0),
   MATCH("合計", INDIRECT("'" &amp; AB414 &amp; "'!4:4"), 0) - 1
))</f>
        <v>非採用</v>
      </c>
    </row>
    <row r="415" spans="1:30">
      <c r="A415" s="40">
        <f>元データ!P412</f>
        <v>351</v>
      </c>
      <c r="B415" s="27">
        <f t="shared" si="20"/>
        <v>411</v>
      </c>
      <c r="C415" s="27" t="str">
        <f>DBCS(元データ!A412)</f>
        <v>トリアゾラム錠０．２５ｍｇ「日医工」　　　　　　　　</v>
      </c>
      <c r="D415" s="53" t="str">
        <f>元データ!B412</f>
        <v>メディセオ</v>
      </c>
      <c r="E415" s="27" t="str">
        <f>DBCS(元データ!C412)</f>
        <v>ＰＴＰ</v>
      </c>
      <c r="F415" s="27" t="str">
        <f>DBCS(元データ!D412)</f>
        <v>１００Ｔ</v>
      </c>
      <c r="G415" s="27" t="str">
        <f>元データ!E412</f>
        <v>日医工</v>
      </c>
      <c r="H415" s="27">
        <f>元データ!F412</f>
        <v>6.1</v>
      </c>
      <c r="I415" s="27">
        <f>元データ!G412</f>
        <v>610</v>
      </c>
      <c r="J415" s="27">
        <f>元データ!H412</f>
        <v>100</v>
      </c>
      <c r="K415" s="27" t="str">
        <f>元データ!I412</f>
        <v>錠</v>
      </c>
      <c r="L415" s="27">
        <f>元データ!J412</f>
        <v>543</v>
      </c>
      <c r="M415" s="27">
        <f>元データ!K412</f>
        <v>5.43</v>
      </c>
      <c r="N415" s="53" t="str">
        <f ca="1">IF(OFFSET(マスタ非採用削除!A$4,統合マスタ!$A415,0)="","",OFFSET(マスタ非採用削除!A$4,統合マスタ!$A415,0))</f>
        <v>ﾄﾘｱ001</v>
      </c>
      <c r="O415" s="53" t="str">
        <f ca="1">IF(OFFSET(マスタ非採用削除!B$4,統合マスタ!$A415,0)="","",OFFSET(マスタ非採用削除!B$4,統合マスタ!$A415,0))</f>
        <v>ﾄﾘｱ001</v>
      </c>
      <c r="P415" s="27" t="str">
        <f ca="1">IF(OFFSET(マスタ非採用削除!C$4,統合マスタ!$A415,0)="","",OFFSET(マスタ非採用削除!C$4,統合マスタ!$A415,0))</f>
        <v>トリアゾラム錠０．２５ｍｇ「日医工」</v>
      </c>
      <c r="Q415" s="53" t="str">
        <f ca="1">IF(OFFSET(マスタ非採用削除!D$4,統合マスタ!$A415,0)="","",OFFSET(マスタ非採用削除!D$4,統合マスタ!$A415,0))</f>
        <v>ﾄﾘｱ</v>
      </c>
      <c r="R415" s="27">
        <f ca="1">IF(OR(A415="非採用",A415="処置薬",A415="非採用特別"),0,IF(OFFSET(マスタ非採用削除!E$4,統合マスタ!$A415,0)="","",OFFSET(マスタ非採用削除!E$4,統合マスタ!$A415,0)))</f>
        <v>1</v>
      </c>
      <c r="S415" s="53" t="str">
        <f ca="1">IF(OFFSET(マスタ非採用削除!F$4,統合マスタ!$A415,0)="","",OFFSET(マスタ非採用削除!F$4,統合マスタ!$A415,0))</f>
        <v/>
      </c>
      <c r="T415" s="27">
        <f ca="1">IF(OFFSET(マスタ非採用削除!G$4,統合マスタ!$A415,0)="","",OFFSET(マスタ非採用削除!G$4,統合マスタ!$A415,0))</f>
        <v>6.1</v>
      </c>
      <c r="U415" s="53" t="str">
        <f ca="1">IF(OFFSET(マスタ非採用削除!H$4,統合マスタ!$A415,0)="","",OFFSET(マスタ非採用削除!H$4,統合マスタ!$A415,0))</f>
        <v>ﾄﾘｱｿﾞﾗﾑｼﾞｮｳ0.25mg｢ﾆﾁｲｺｳ｣</v>
      </c>
      <c r="V415" s="27">
        <f ca="1">IF(OFFSET(マスタ非採用削除!I$4,統合マスタ!$A415,0)="","",OFFSET(マスタ非採用削除!I$4,統合マスタ!$A415,0))</f>
        <v>1</v>
      </c>
      <c r="W415" s="27" t="str">
        <f ca="1">IF(OFFSET(マスタ非採用削除!J$4,統合マスタ!$A415,0)="","",OFFSET(マスタ非採用削除!J$4,統合マスタ!$A415,0))</f>
        <v>錠剤</v>
      </c>
      <c r="X415" s="27">
        <f ca="1">IF(OFFSET(マスタ非採用削除!K$4,統合マスタ!$A415,0)="","",OFFSET(マスタ非採用削除!K$4,統合マスタ!$A415,0))</f>
        <v>0</v>
      </c>
      <c r="Y415" s="53" t="str">
        <f ca="1">IF(OFFSET(マスタ非採用削除!L$4,統合マスタ!$A415,0)="","",OFFSET(マスタ非採用削除!L$4,統合マスタ!$A415,0))</f>
        <v/>
      </c>
      <c r="Z415" s="27">
        <f ca="1">IF(OFFSET(マスタ非採用削除!M$4,統合マスタ!$A415,0)="","",OFFSET(マスタ非採用削除!M$4,統合マスタ!$A415,0))</f>
        <v>25</v>
      </c>
      <c r="AA415" s="27" t="str">
        <f t="shared" si="18"/>
        <v/>
      </c>
      <c r="AB415" s="27" t="str">
        <f ca="1">IF(A415="非採用特別","非採用特別",IF(R415=2,"臨時",
IF(COUNTIF(分類!$H$8:$H$15, 統合マスタ!V415)&gt;0, 分類!$G$7,
IF(COUNTIF(分類!$K$8:$K$15, 統合マスタ!V415)&gt;0, 分類!$J$7,
IF(COUNTIF(分類!$N$8:$N$15, 統合マスタ!V415)&gt;0, 分類!$M$7,
IF(COUNTIF(分類!$Q$8:$Q$15, 統合マスタ!V415)&gt;0, 分類!$P$7,
"無し"))))))</f>
        <v>錠剤</v>
      </c>
      <c r="AC415" s="27">
        <f t="shared" ca="1" si="19"/>
        <v>411</v>
      </c>
      <c r="AD415" s="27" cm="1">
        <f t="array" aca="1" ref="AD415" ca="1">IF(A415="非採用","非採用",OFFSET(
   INDIRECT("'" &amp; AB415 &amp; "'!A4"),
   MATCH(B415, INDIRECT("'" &amp; AB415 &amp; "'!C5:C1000"), 0),
   MATCH("合計", INDIRECT("'" &amp; AB415 &amp; "'!4:4"), 0) - 1
))</f>
        <v>0</v>
      </c>
    </row>
    <row r="416" spans="1:30">
      <c r="A416" s="40">
        <f>元データ!P413</f>
        <v>352</v>
      </c>
      <c r="B416" s="27">
        <f t="shared" si="20"/>
        <v>412</v>
      </c>
      <c r="C416" s="27" t="str">
        <f>DBCS(元データ!A413)</f>
        <v>トリプタノール錠２５</v>
      </c>
      <c r="D416" s="53" t="str">
        <f>元データ!B413</f>
        <v>メディセオ</v>
      </c>
      <c r="E416" s="27" t="str">
        <f>DBCS(元データ!C413)</f>
        <v>ＰＴＰ</v>
      </c>
      <c r="F416" s="27" t="str">
        <f>DBCS(元データ!D413)</f>
        <v>１００Ｔ</v>
      </c>
      <c r="G416" s="27" t="str">
        <f>元データ!E413</f>
        <v>日医工</v>
      </c>
      <c r="H416" s="27">
        <f>元データ!F413</f>
        <v>10.1</v>
      </c>
      <c r="I416" s="27">
        <f>元データ!G413</f>
        <v>1010</v>
      </c>
      <c r="J416" s="27">
        <f>元データ!H413</f>
        <v>100</v>
      </c>
      <c r="K416" s="27" t="str">
        <f>元データ!I413</f>
        <v>錠</v>
      </c>
      <c r="L416" s="27">
        <f>元データ!J413</f>
        <v>900</v>
      </c>
      <c r="M416" s="27">
        <f>元データ!K413</f>
        <v>9</v>
      </c>
      <c r="N416" s="53" t="str">
        <f ca="1">IF(OFFSET(マスタ非採用削除!A$4,統合マスタ!$A416,0)="","",OFFSET(マスタ非採用削除!A$4,統合マスタ!$A416,0))</f>
        <v>ﾄﾘﾌ001</v>
      </c>
      <c r="O416" s="53" t="str">
        <f ca="1">IF(OFFSET(マスタ非採用削除!B$4,統合マスタ!$A416,0)="","",OFFSET(マスタ非採用削除!B$4,統合マスタ!$A416,0))</f>
        <v>ﾄﾘﾌ001</v>
      </c>
      <c r="P416" s="27" t="str">
        <f ca="1">IF(OFFSET(マスタ非採用削除!C$4,統合マスタ!$A416,0)="","",OFFSET(マスタ非採用削除!C$4,統合マスタ!$A416,0))</f>
        <v>トリプタノール錠２５</v>
      </c>
      <c r="Q416" s="53" t="str">
        <f ca="1">IF(OFFSET(マスタ非採用削除!D$4,統合マスタ!$A416,0)="","",OFFSET(マスタ非採用削除!D$4,統合マスタ!$A416,0))</f>
        <v>ﾄﾘﾌﾟ2</v>
      </c>
      <c r="R416" s="27">
        <f ca="1">IF(OR(A416="非採用",A416="処置薬",A416="非採用特別"),0,IF(OFFSET(マスタ非採用削除!E$4,統合マスタ!$A416,0)="","",OFFSET(マスタ非採用削除!E$4,統合マスタ!$A416,0)))</f>
        <v>1</v>
      </c>
      <c r="S416" s="53" t="str">
        <f ca="1">IF(OFFSET(マスタ非採用削除!F$4,統合マスタ!$A416,0)="","",OFFSET(マスタ非採用削除!F$4,統合マスタ!$A416,0))</f>
        <v/>
      </c>
      <c r="T416" s="27">
        <f ca="1">IF(OFFSET(マスタ非採用削除!G$4,統合マスタ!$A416,0)="","",OFFSET(マスタ非採用削除!G$4,統合マスタ!$A416,0))</f>
        <v>10.1</v>
      </c>
      <c r="U416" s="53" t="str">
        <f ca="1">IF(OFFSET(マスタ非採用削除!H$4,統合マスタ!$A416,0)="","",OFFSET(マスタ非採用削除!H$4,統合マスタ!$A416,0))</f>
        <v>ﾄﾘﾌﾟﾀﾉｰﾙｼﾞｮｳ25</v>
      </c>
      <c r="V416" s="27">
        <f ca="1">IF(OFFSET(マスタ非採用削除!I$4,統合マスタ!$A416,0)="","",OFFSET(マスタ非採用削除!I$4,統合マスタ!$A416,0))</f>
        <v>1</v>
      </c>
      <c r="W416" s="27" t="str">
        <f ca="1">IF(OFFSET(マスタ非採用削除!J$4,統合マスタ!$A416,0)="","",OFFSET(マスタ非採用削除!J$4,統合マスタ!$A416,0))</f>
        <v>錠剤</v>
      </c>
      <c r="X416" s="27">
        <f ca="1">IF(OFFSET(マスタ非採用削除!K$4,統合マスタ!$A416,0)="","",OFFSET(マスタ非採用削除!K$4,統合マスタ!$A416,0))</f>
        <v>0</v>
      </c>
      <c r="Y416" s="53" t="str">
        <f ca="1">IF(OFFSET(マスタ非採用削除!L$4,統合マスタ!$A416,0)="","",OFFSET(マスタ非採用削除!L$4,統合マスタ!$A416,0))</f>
        <v/>
      </c>
      <c r="Z416" s="27">
        <f ca="1">IF(OFFSET(マスタ非採用削除!M$4,統合マスタ!$A416,0)="","",OFFSET(マスタ非採用削除!M$4,統合マスタ!$A416,0))</f>
        <v>5</v>
      </c>
      <c r="AA416" s="27" t="str">
        <f t="shared" si="18"/>
        <v/>
      </c>
      <c r="AB416" s="27" t="str">
        <f ca="1">IF(A416="非採用特別","非採用特別",IF(R416=2,"臨時",
IF(COUNTIF(分類!$H$8:$H$15, 統合マスタ!V416)&gt;0, 分類!$G$7,
IF(COUNTIF(分類!$K$8:$K$15, 統合マスタ!V416)&gt;0, 分類!$J$7,
IF(COUNTIF(分類!$N$8:$N$15, 統合マスタ!V416)&gt;0, 分類!$M$7,
IF(COUNTIF(分類!$Q$8:$Q$15, 統合マスタ!V416)&gt;0, 分類!$P$7,
"無し"))))))</f>
        <v>錠剤</v>
      </c>
      <c r="AC416" s="27">
        <f t="shared" ca="1" si="19"/>
        <v>412</v>
      </c>
      <c r="AD416" s="27" cm="1">
        <f t="array" aca="1" ref="AD416" ca="1">IF(A416="非採用","非採用",OFFSET(
   INDIRECT("'" &amp; AB416 &amp; "'!A4"),
   MATCH(B416, INDIRECT("'" &amp; AB416 &amp; "'!C5:C1000"), 0),
   MATCH("合計", INDIRECT("'" &amp; AB416 &amp; "'!4:4"), 0) - 1
))</f>
        <v>0</v>
      </c>
    </row>
    <row r="417" spans="1:30">
      <c r="A417" s="40">
        <f>元データ!P414</f>
        <v>353</v>
      </c>
      <c r="B417" s="27">
        <f t="shared" si="20"/>
        <v>413</v>
      </c>
      <c r="C417" s="27" t="str">
        <f>DBCS(元データ!A414)</f>
        <v>トリフリード輸液（１）</v>
      </c>
      <c r="D417" s="53" t="str">
        <f>元データ!B414</f>
        <v>スズケン</v>
      </c>
      <c r="E417" s="27" t="str">
        <f>DBCS(元データ!C414)</f>
        <v/>
      </c>
      <c r="F417" s="27" t="str">
        <f>DBCS(元データ!D414)</f>
        <v>５００ｍｌｘ２０</v>
      </c>
      <c r="G417" s="27" t="str">
        <f>元データ!E414</f>
        <v>大塚製薬</v>
      </c>
      <c r="H417" s="27">
        <f>元データ!F414</f>
        <v>256</v>
      </c>
      <c r="I417" s="27">
        <f>元データ!G414</f>
        <v>5120</v>
      </c>
      <c r="J417" s="27">
        <f>元データ!H414</f>
        <v>20</v>
      </c>
      <c r="K417" s="27" t="str">
        <f>元データ!I414</f>
        <v>袋</v>
      </c>
      <c r="L417" s="27">
        <f>元データ!J414</f>
        <v>4560</v>
      </c>
      <c r="M417" s="27">
        <f>元データ!K414</f>
        <v>228</v>
      </c>
      <c r="N417" s="53" t="str">
        <f ca="1">IF(OFFSET(マスタ非採用削除!A$4,統合マスタ!$A417,0)="","",OFFSET(マスタ非採用削除!A$4,統合マスタ!$A417,0))</f>
        <v>ﾄﾘﾌ002</v>
      </c>
      <c r="O417" s="53" t="str">
        <f ca="1">IF(OFFSET(マスタ非採用削除!B$4,統合マスタ!$A417,0)="","",OFFSET(マスタ非採用削除!B$4,統合マスタ!$A417,0))</f>
        <v>ﾄﾘﾌ002</v>
      </c>
      <c r="P417" s="27" t="str">
        <f ca="1">IF(OFFSET(マスタ非採用削除!C$4,統合マスタ!$A417,0)="","",OFFSET(マスタ非採用削除!C$4,統合マスタ!$A417,0))</f>
        <v>トリフリード輸液</v>
      </c>
      <c r="Q417" s="53" t="str">
        <f ca="1">IF(OFFSET(マスタ非採用削除!D$4,統合マスタ!$A417,0)="","",OFFSET(マスタ非採用削除!D$4,統合マスタ!$A417,0))</f>
        <v>ﾄﾘﾌﾘｰﾄ</v>
      </c>
      <c r="R417" s="27">
        <f ca="1">IF(OR(A417="非採用",A417="処置薬",A417="非採用特別"),0,IF(OFFSET(マスタ非採用削除!E$4,統合マスタ!$A417,0)="","",OFFSET(マスタ非採用削除!E$4,統合マスタ!$A417,0)))</f>
        <v>1</v>
      </c>
      <c r="S417" s="53" t="str">
        <f ca="1">IF(OFFSET(マスタ非採用削除!F$4,統合マスタ!$A417,0)="","",OFFSET(マスタ非採用削除!F$4,統合マスタ!$A417,0))</f>
        <v/>
      </c>
      <c r="T417" s="27">
        <f ca="1">IF(OFFSET(マスタ非採用削除!G$4,統合マスタ!$A417,0)="","",OFFSET(マスタ非採用削除!G$4,統合マスタ!$A417,0))</f>
        <v>256</v>
      </c>
      <c r="U417" s="53" t="str">
        <f ca="1">IF(OFFSET(マスタ非採用削除!H$4,統合マスタ!$A417,0)="","",OFFSET(マスタ非採用削除!H$4,統合マスタ!$A417,0))</f>
        <v>ﾄﾘﾌﾘｰﾄﾞﾕｴｷ</v>
      </c>
      <c r="V417" s="27">
        <f ca="1">IF(OFFSET(マスタ非採用削除!I$4,統合マスタ!$A417,0)="","",OFFSET(マスタ非採用削除!I$4,統合マスタ!$A417,0))</f>
        <v>25</v>
      </c>
      <c r="W417" s="27" t="str">
        <f ca="1">IF(OFFSET(マスタ非採用削除!J$4,統合マスタ!$A417,0)="","",OFFSET(マスタ非採用削除!J$4,統合マスタ!$A417,0))</f>
        <v>注射剤</v>
      </c>
      <c r="X417" s="27">
        <f ca="1">IF(OFFSET(マスタ非採用削除!K$4,統合マスタ!$A417,0)="","",OFFSET(マスタ非採用削除!K$4,統合マスタ!$A417,0))</f>
        <v>0</v>
      </c>
      <c r="Y417" s="53" t="str">
        <f ca="1">IF(OFFSET(マスタ非採用削除!L$4,統合マスタ!$A417,0)="","",OFFSET(マスタ非採用削除!L$4,統合マスタ!$A417,0))</f>
        <v/>
      </c>
      <c r="Z417" s="27">
        <f ca="1">IF(OFFSET(マスタ非採用削除!M$4,統合マスタ!$A417,0)="","",OFFSET(マスタ非採用削除!M$4,統合マスタ!$A417,0))</f>
        <v>10</v>
      </c>
      <c r="AA417" s="27" t="str">
        <f t="shared" si="18"/>
        <v/>
      </c>
      <c r="AB417" s="27" t="str">
        <f ca="1">IF(A417="非採用特別","非採用特別",IF(R417=2,"臨時",
IF(COUNTIF(分類!$H$8:$H$15, 統合マスタ!V417)&gt;0, 分類!$G$7,
IF(COUNTIF(分類!$K$8:$K$15, 統合マスタ!V417)&gt;0, 分類!$J$7,
IF(COUNTIF(分類!$N$8:$N$15, 統合マスタ!V417)&gt;0, 分類!$M$7,
IF(COUNTIF(分類!$Q$8:$Q$15, 統合マスタ!V417)&gt;0, 分類!$P$7,
"無し"))))))</f>
        <v>注射</v>
      </c>
      <c r="AC417" s="27">
        <f t="shared" ca="1" si="19"/>
        <v>413</v>
      </c>
      <c r="AD417" s="27" cm="1">
        <f t="array" aca="1" ref="AD417" ca="1">IF(A417="非採用","非採用",OFFSET(
   INDIRECT("'" &amp; AB417 &amp; "'!A4"),
   MATCH(B417, INDIRECT("'" &amp; AB417 &amp; "'!C5:C1000"), 0),
   MATCH("合計", INDIRECT("'" &amp; AB417 &amp; "'!4:4"), 0) - 1
))</f>
        <v>0</v>
      </c>
    </row>
    <row r="418" spans="1:30">
      <c r="A418" s="40">
        <f>元データ!P415</f>
        <v>354</v>
      </c>
      <c r="B418" s="27">
        <f t="shared" si="20"/>
        <v>414</v>
      </c>
      <c r="C418" s="27" t="str">
        <f>DBCS(元データ!A415)</f>
        <v>トリヘキシフェニジル塩酸塩錠２ｍｇ「ＮＩＧ」　</v>
      </c>
      <c r="D418" s="53" t="str">
        <f>元データ!B415</f>
        <v>メディセオ</v>
      </c>
      <c r="E418" s="27" t="str">
        <f>DBCS(元データ!C415)</f>
        <v>ＰＴＰ</v>
      </c>
      <c r="F418" s="27" t="str">
        <f>DBCS(元データ!D415)</f>
        <v>１００Ｔ</v>
      </c>
      <c r="G418" s="27" t="str">
        <f>元データ!E415</f>
        <v>武田薬品</v>
      </c>
      <c r="H418" s="27">
        <f>元データ!F415</f>
        <v>9</v>
      </c>
      <c r="I418" s="27">
        <f>元データ!G415</f>
        <v>900</v>
      </c>
      <c r="J418" s="27">
        <f>元データ!H415</f>
        <v>100</v>
      </c>
      <c r="K418" s="27" t="str">
        <f>元データ!I415</f>
        <v>錠</v>
      </c>
      <c r="L418" s="27">
        <f>元データ!J415</f>
        <v>802</v>
      </c>
      <c r="M418" s="27">
        <f>元データ!K415</f>
        <v>8.02</v>
      </c>
      <c r="N418" s="53" t="str">
        <f ca="1">IF(OFFSET(マスタ非採用削除!A$4,統合マスタ!$A418,0)="","",OFFSET(マスタ非採用削除!A$4,統合マスタ!$A418,0))</f>
        <v>ﾄﾘﾍ002</v>
      </c>
      <c r="O418" s="53" t="str">
        <f ca="1">IF(OFFSET(マスタ非採用削除!B$4,統合マスタ!$A418,0)="","",OFFSET(マスタ非採用削除!B$4,統合マスタ!$A418,0))</f>
        <v>ﾄﾘﾍ002</v>
      </c>
      <c r="P418" s="27" t="str">
        <f ca="1">IF(OFFSET(マスタ非採用削除!C$4,統合マスタ!$A418,0)="","",OFFSET(マスタ非採用削除!C$4,統合マスタ!$A418,0))</f>
        <v>トリヘキシフェニジル塩酸塩錠２ｍｇ「ＮＩＧ」</v>
      </c>
      <c r="Q418" s="53" t="str">
        <f ca="1">IF(OFFSET(マスタ非採用削除!D$4,統合マスタ!$A418,0)="","",OFFSET(マスタ非採用削除!D$4,統合マスタ!$A418,0))</f>
        <v/>
      </c>
      <c r="R418" s="27">
        <f ca="1">IF(OR(A418="非採用",A418="処置薬",A418="非採用特別"),0,IF(OFFSET(マスタ非採用削除!E$4,統合マスタ!$A418,0)="","",OFFSET(マスタ非採用削除!E$4,統合マスタ!$A418,0)))</f>
        <v>1</v>
      </c>
      <c r="S418" s="53" t="str">
        <f ca="1">IF(OFFSET(マスタ非採用削除!F$4,統合マスタ!$A418,0)="","",OFFSET(マスタ非採用削除!F$4,統合マスタ!$A418,0))</f>
        <v/>
      </c>
      <c r="T418" s="27">
        <f ca="1">IF(OFFSET(マスタ非採用削除!G$4,統合マスタ!$A418,0)="","",OFFSET(マスタ非採用削除!G$4,統合マスタ!$A418,0))</f>
        <v>9</v>
      </c>
      <c r="U418" s="53" t="str">
        <f ca="1">IF(OFFSET(マスタ非採用削除!H$4,統合マスタ!$A418,0)="","",OFFSET(マスタ非採用削除!H$4,統合マスタ!$A418,0))</f>
        <v>ﾄﾘﾍｷｼﾌｴﾆｼﾞﾙｴﾝｻﾝｴﾝｼﾞﾖｳ2MGNIG</v>
      </c>
      <c r="V418" s="27">
        <f ca="1">IF(OFFSET(マスタ非採用削除!I$4,統合マスタ!$A418,0)="","",OFFSET(マスタ非採用削除!I$4,統合マスタ!$A418,0))</f>
        <v>1</v>
      </c>
      <c r="W418" s="27" t="str">
        <f ca="1">IF(OFFSET(マスタ非採用削除!J$4,統合マスタ!$A418,0)="","",OFFSET(マスタ非採用削除!J$4,統合マスタ!$A418,0))</f>
        <v>錠剤</v>
      </c>
      <c r="X418" s="27">
        <f ca="1">IF(OFFSET(マスタ非採用削除!K$4,統合マスタ!$A418,0)="","",OFFSET(マスタ非採用削除!K$4,統合マスタ!$A418,0))</f>
        <v>0</v>
      </c>
      <c r="Y418" s="53" t="str">
        <f ca="1">IF(OFFSET(マスタ非採用削除!L$4,統合マスタ!$A418,0)="","",OFFSET(マスタ非採用削除!L$4,統合マスタ!$A418,0))</f>
        <v/>
      </c>
      <c r="Z418" s="27">
        <f ca="1">IF(OFFSET(マスタ非採用削除!M$4,統合マスタ!$A418,0)="","",OFFSET(マスタ非採用削除!M$4,統合マスタ!$A418,0))</f>
        <v>25</v>
      </c>
      <c r="AA418" s="27" t="str">
        <f t="shared" si="18"/>
        <v/>
      </c>
      <c r="AB418" s="27" t="str">
        <f ca="1">IF(A418="非採用特別","非採用特別",IF(R418=2,"臨時",
IF(COUNTIF(分類!$H$8:$H$15, 統合マスタ!V418)&gt;0, 分類!$G$7,
IF(COUNTIF(分類!$K$8:$K$15, 統合マスタ!V418)&gt;0, 分類!$J$7,
IF(COUNTIF(分類!$N$8:$N$15, 統合マスタ!V418)&gt;0, 分類!$M$7,
IF(COUNTIF(分類!$Q$8:$Q$15, 統合マスタ!V418)&gt;0, 分類!$P$7,
"無し"))))))</f>
        <v>錠剤</v>
      </c>
      <c r="AC418" s="27">
        <f t="shared" ca="1" si="19"/>
        <v>414</v>
      </c>
      <c r="AD418" s="27" cm="1">
        <f t="array" aca="1" ref="AD418" ca="1">IF(A418="非採用","非採用",OFFSET(
   INDIRECT("'" &amp; AB418 &amp; "'!A4"),
   MATCH(B418, INDIRECT("'" &amp; AB418 &amp; "'!C5:C1000"), 0),
   MATCH("合計", INDIRECT("'" &amp; AB418 &amp; "'!4:4"), 0) - 1
))</f>
        <v>0</v>
      </c>
    </row>
    <row r="419" spans="1:30">
      <c r="A419" s="40">
        <f>元データ!P416</f>
        <v>354</v>
      </c>
      <c r="B419" s="27">
        <f t="shared" si="20"/>
        <v>415</v>
      </c>
      <c r="C419" s="27" t="str">
        <f>DBCS(元データ!A416)</f>
        <v>トリヘキシフェニジル塩酸塩錠２ｍｇ「ＮＩＧ」　</v>
      </c>
      <c r="D419" s="53" t="str">
        <f>元データ!B416</f>
        <v>メディセオ</v>
      </c>
      <c r="E419" s="27" t="str">
        <f>DBCS(元データ!C416)</f>
        <v>バラ</v>
      </c>
      <c r="F419" s="27" t="str">
        <f>DBCS(元データ!D416)</f>
        <v>１２００Ｔ</v>
      </c>
      <c r="G419" s="27" t="str">
        <f>元データ!E416</f>
        <v>武田薬品</v>
      </c>
      <c r="H419" s="27">
        <f>元データ!F416</f>
        <v>9</v>
      </c>
      <c r="I419" s="27">
        <f>元データ!G416</f>
        <v>10800</v>
      </c>
      <c r="J419" s="27">
        <f>元データ!H416</f>
        <v>1200</v>
      </c>
      <c r="K419" s="27" t="str">
        <f>元データ!I416</f>
        <v>錠</v>
      </c>
      <c r="L419" s="27">
        <f>元データ!J416</f>
        <v>9621</v>
      </c>
      <c r="M419" s="27">
        <f>元データ!K416</f>
        <v>8.0175000000000001</v>
      </c>
      <c r="N419" s="53" t="str">
        <f ca="1">IF(OFFSET(マスタ非採用削除!A$4,統合マスタ!$A419,0)="","",OFFSET(マスタ非採用削除!A$4,統合マスタ!$A419,0))</f>
        <v>ﾄﾘﾍ002</v>
      </c>
      <c r="O419" s="53" t="str">
        <f ca="1">IF(OFFSET(マスタ非採用削除!B$4,統合マスタ!$A419,0)="","",OFFSET(マスタ非採用削除!B$4,統合マスタ!$A419,0))</f>
        <v>ﾄﾘﾍ002</v>
      </c>
      <c r="P419" s="27" t="str">
        <f ca="1">IF(OFFSET(マスタ非採用削除!C$4,統合マスタ!$A419,0)="","",OFFSET(マスタ非採用削除!C$4,統合マスタ!$A419,0))</f>
        <v>トリヘキシフェニジル塩酸塩錠２ｍｇ「ＮＩＧ」</v>
      </c>
      <c r="Q419" s="53" t="str">
        <f ca="1">IF(OFFSET(マスタ非採用削除!D$4,統合マスタ!$A419,0)="","",OFFSET(マスタ非採用削除!D$4,統合マスタ!$A419,0))</f>
        <v/>
      </c>
      <c r="R419" s="27">
        <f ca="1">IF(OR(A419="非採用",A419="処置薬",A419="非採用特別"),0,IF(OFFSET(マスタ非採用削除!E$4,統合マスタ!$A419,0)="","",OFFSET(マスタ非採用削除!E$4,統合マスタ!$A419,0)))</f>
        <v>1</v>
      </c>
      <c r="S419" s="53" t="str">
        <f ca="1">IF(OFFSET(マスタ非採用削除!F$4,統合マスタ!$A419,0)="","",OFFSET(マスタ非採用削除!F$4,統合マスタ!$A419,0))</f>
        <v/>
      </c>
      <c r="T419" s="27">
        <f ca="1">IF(OFFSET(マスタ非採用削除!G$4,統合マスタ!$A419,0)="","",OFFSET(マスタ非採用削除!G$4,統合マスタ!$A419,0))</f>
        <v>9</v>
      </c>
      <c r="U419" s="53" t="str">
        <f ca="1">IF(OFFSET(マスタ非採用削除!H$4,統合マスタ!$A419,0)="","",OFFSET(マスタ非採用削除!H$4,統合マスタ!$A419,0))</f>
        <v>ﾄﾘﾍｷｼﾌｴﾆｼﾞﾙｴﾝｻﾝｴﾝｼﾞﾖｳ2MGNIG</v>
      </c>
      <c r="V419" s="27">
        <f ca="1">IF(OFFSET(マスタ非採用削除!I$4,統合マスタ!$A419,0)="","",OFFSET(マスタ非採用削除!I$4,統合マスタ!$A419,0))</f>
        <v>1</v>
      </c>
      <c r="W419" s="27" t="str">
        <f ca="1">IF(OFFSET(マスタ非採用削除!J$4,統合マスタ!$A419,0)="","",OFFSET(マスタ非採用削除!J$4,統合マスタ!$A419,0))</f>
        <v>錠剤</v>
      </c>
      <c r="X419" s="27">
        <f ca="1">IF(OFFSET(マスタ非採用削除!K$4,統合マスタ!$A419,0)="","",OFFSET(マスタ非採用削除!K$4,統合マスタ!$A419,0))</f>
        <v>0</v>
      </c>
      <c r="Y419" s="53" t="str">
        <f ca="1">IF(OFFSET(マスタ非採用削除!L$4,統合マスタ!$A419,0)="","",OFFSET(マスタ非採用削除!L$4,統合マスタ!$A419,0))</f>
        <v/>
      </c>
      <c r="Z419" s="27">
        <f ca="1">IF(OFFSET(マスタ非採用削除!M$4,統合マスタ!$A419,0)="","",OFFSET(マスタ非採用削除!M$4,統合マスタ!$A419,0))</f>
        <v>25</v>
      </c>
      <c r="AA419" s="27" t="str">
        <f t="shared" si="18"/>
        <v/>
      </c>
      <c r="AB419" s="27" t="str">
        <f ca="1">IF(A419="非採用特別","非採用特別",IF(R419=2,"臨時",
IF(COUNTIF(分類!$H$8:$H$15, 統合マスタ!V419)&gt;0, 分類!$G$7,
IF(COUNTIF(分類!$K$8:$K$15, 統合マスタ!V419)&gt;0, 分類!$J$7,
IF(COUNTIF(分類!$N$8:$N$15, 統合マスタ!V419)&gt;0, 分類!$M$7,
IF(COUNTIF(分類!$Q$8:$Q$15, 統合マスタ!V419)&gt;0, 分類!$P$7,
"無し"))))))</f>
        <v>錠剤</v>
      </c>
      <c r="AC419" s="27">
        <f t="shared" ca="1" si="19"/>
        <v>415</v>
      </c>
      <c r="AD419" s="27" cm="1">
        <f t="array" aca="1" ref="AD419" ca="1">IF(A419="非採用","非採用",OFFSET(
   INDIRECT("'" &amp; AB419 &amp; "'!A4"),
   MATCH(B419, INDIRECT("'" &amp; AB419 &amp; "'!C5:C1000"), 0),
   MATCH("合計", INDIRECT("'" &amp; AB419 &amp; "'!4:4"), 0) - 1
))</f>
        <v>0</v>
      </c>
    </row>
    <row r="420" spans="1:30">
      <c r="A420" s="40">
        <f>元データ!P417</f>
        <v>355</v>
      </c>
      <c r="B420" s="27">
        <f t="shared" si="20"/>
        <v>416</v>
      </c>
      <c r="C420" s="27" t="str">
        <f>DBCS(元データ!A417)</f>
        <v>トリメブチンマレイン酸塩錠１００ｍｇ「トーワ」</v>
      </c>
      <c r="D420" s="53" t="str">
        <f>元データ!B417</f>
        <v>東和薬品</v>
      </c>
      <c r="E420" s="27" t="str">
        <f>DBCS(元データ!C417)</f>
        <v>バラ</v>
      </c>
      <c r="F420" s="27" t="str">
        <f>DBCS(元データ!D417)</f>
        <v>１０００Ｔ</v>
      </c>
      <c r="G420" s="27" t="str">
        <f>元データ!E417</f>
        <v>東和薬品</v>
      </c>
      <c r="H420" s="27">
        <f>元データ!F417</f>
        <v>6.1</v>
      </c>
      <c r="I420" s="27">
        <f>元データ!G417</f>
        <v>6100</v>
      </c>
      <c r="J420" s="27">
        <f>元データ!H417</f>
        <v>1000.0000000000001</v>
      </c>
      <c r="K420" s="27" t="str">
        <f>元データ!I417</f>
        <v>錠</v>
      </c>
      <c r="L420" s="27">
        <f>元データ!J417</f>
        <v>5440</v>
      </c>
      <c r="M420" s="27">
        <f>元データ!K417</f>
        <v>5.4399999999999995</v>
      </c>
      <c r="N420" s="53" t="str">
        <f ca="1">IF(OFFSET(マスタ非採用削除!A$4,統合マスタ!$A420,0)="","",OFFSET(マスタ非採用削除!A$4,統合マスタ!$A420,0))</f>
        <v>ﾄﾘﾒ001</v>
      </c>
      <c r="O420" s="53" t="str">
        <f ca="1">IF(OFFSET(マスタ非採用削除!B$4,統合マスタ!$A420,0)="","",OFFSET(マスタ非採用削除!B$4,統合マスタ!$A420,0))</f>
        <v>ﾄﾘﾒ001</v>
      </c>
      <c r="P420" s="27" t="str">
        <f ca="1">IF(OFFSET(マスタ非採用削除!C$4,統合マスタ!$A420,0)="","",OFFSET(マスタ非採用削除!C$4,統合マスタ!$A420,0))</f>
        <v>トリメブチンマレイン酸塩錠１００ｍｇ「トーワ」</v>
      </c>
      <c r="Q420" s="53" t="str">
        <f ca="1">IF(OFFSET(マスタ非採用削除!D$4,統合マスタ!$A420,0)="","",OFFSET(マスタ非採用削除!D$4,統合マスタ!$A420,0))</f>
        <v>ﾄﾘﾒ</v>
      </c>
      <c r="R420" s="27">
        <f ca="1">IF(OR(A420="非採用",A420="処置薬",A420="非採用特別"),0,IF(OFFSET(マスタ非採用削除!E$4,統合マスタ!$A420,0)="","",OFFSET(マスタ非採用削除!E$4,統合マスタ!$A420,0)))</f>
        <v>1</v>
      </c>
      <c r="S420" s="53" t="str">
        <f ca="1">IF(OFFSET(マスタ非採用削除!F$4,統合マスタ!$A420,0)="","",OFFSET(マスタ非採用削除!F$4,統合マスタ!$A420,0))</f>
        <v/>
      </c>
      <c r="T420" s="27">
        <f ca="1">IF(OFFSET(マスタ非採用削除!G$4,統合マスタ!$A420,0)="","",OFFSET(マスタ非採用削除!G$4,統合マスタ!$A420,0))</f>
        <v>6.1</v>
      </c>
      <c r="U420" s="53" t="str">
        <f ca="1">IF(OFFSET(マスタ非採用削除!H$4,統合マスタ!$A420,0)="","",OFFSET(マスタ非採用削除!H$4,統合マスタ!$A420,0))</f>
        <v>ﾄﾘﾒﾌﾞﾁﾝﾏﾚｲﾝｻﾝｴﾝｼﾞｮｳ100mg｢ﾄｰﾜ｣</v>
      </c>
      <c r="V420" s="27">
        <f ca="1">IF(OFFSET(マスタ非採用削除!I$4,統合マスタ!$A420,0)="","",OFFSET(マスタ非採用削除!I$4,統合マスタ!$A420,0))</f>
        <v>1</v>
      </c>
      <c r="W420" s="27" t="str">
        <f ca="1">IF(OFFSET(マスタ非採用削除!J$4,統合マスタ!$A420,0)="","",OFFSET(マスタ非採用削除!J$4,統合マスタ!$A420,0))</f>
        <v>錠剤</v>
      </c>
      <c r="X420" s="27">
        <f ca="1">IF(OFFSET(マスタ非採用削除!K$4,統合マスタ!$A420,0)="","",OFFSET(マスタ非採用削除!K$4,統合マスタ!$A420,0))</f>
        <v>0</v>
      </c>
      <c r="Y420" s="53" t="str">
        <f ca="1">IF(OFFSET(マスタ非採用削除!L$4,統合マスタ!$A420,0)="","",OFFSET(マスタ非採用削除!L$4,統合マスタ!$A420,0))</f>
        <v/>
      </c>
      <c r="Z420" s="27">
        <f ca="1">IF(OFFSET(マスタ非採用削除!M$4,統合マスタ!$A420,0)="","",OFFSET(マスタ非採用削除!M$4,統合マスタ!$A420,0))</f>
        <v>25</v>
      </c>
      <c r="AA420" s="27" t="str">
        <f t="shared" si="18"/>
        <v/>
      </c>
      <c r="AB420" s="27" t="str">
        <f ca="1">IF(A420="非採用特別","非採用特別",IF(R420=2,"臨時",
IF(COUNTIF(分類!$H$8:$H$15, 統合マスタ!V420)&gt;0, 分類!$G$7,
IF(COUNTIF(分類!$K$8:$K$15, 統合マスタ!V420)&gt;0, 分類!$J$7,
IF(COUNTIF(分類!$N$8:$N$15, 統合マスタ!V420)&gt;0, 分類!$M$7,
IF(COUNTIF(分類!$Q$8:$Q$15, 統合マスタ!V420)&gt;0, 分類!$P$7,
"無し"))))))</f>
        <v>錠剤</v>
      </c>
      <c r="AC420" s="27">
        <f t="shared" ca="1" si="19"/>
        <v>416</v>
      </c>
      <c r="AD420" s="27" cm="1">
        <f t="array" aca="1" ref="AD420" ca="1">IF(A420="非採用","非採用",OFFSET(
   INDIRECT("'" &amp; AB420 &amp; "'!A4"),
   MATCH(B420, INDIRECT("'" &amp; AB420 &amp; "'!C5:C1000"), 0),
   MATCH("合計", INDIRECT("'" &amp; AB420 &amp; "'!4:4"), 0) - 1
))</f>
        <v>0</v>
      </c>
    </row>
    <row r="421" spans="1:30">
      <c r="A421" s="40">
        <f>元データ!P418</f>
        <v>356</v>
      </c>
      <c r="B421" s="27">
        <f t="shared" si="20"/>
        <v>417</v>
      </c>
      <c r="C421" s="27" t="str">
        <f>DBCS(元データ!A418)</f>
        <v>トリンテリックス錠１０ｍｇ</v>
      </c>
      <c r="D421" s="53" t="str">
        <f>元データ!B418</f>
        <v>メディセオ</v>
      </c>
      <c r="E421" s="27" t="str">
        <f>DBCS(元データ!C418)</f>
        <v>ＰＴＰ</v>
      </c>
      <c r="F421" s="27" t="str">
        <f>DBCS(元データ!D418)</f>
        <v>１００Ｔ</v>
      </c>
      <c r="G421" s="27" t="str">
        <f>元データ!E418</f>
        <v>武田薬品工業</v>
      </c>
      <c r="H421" s="27">
        <f>元データ!F418</f>
        <v>161.69999999999999</v>
      </c>
      <c r="I421" s="27">
        <f>元データ!G418</f>
        <v>16170</v>
      </c>
      <c r="J421" s="27">
        <f>元データ!H418</f>
        <v>100</v>
      </c>
      <c r="K421" s="27" t="str">
        <f>元データ!I418</f>
        <v>錠</v>
      </c>
      <c r="L421" s="27">
        <f>元データ!J418</f>
        <v>14387</v>
      </c>
      <c r="M421" s="27">
        <f>元データ!K418</f>
        <v>143.87</v>
      </c>
      <c r="N421" s="53" t="str">
        <f ca="1">IF(OFFSET(マスタ非採用削除!A$4,統合マスタ!$A421,0)="","",OFFSET(マスタ非採用削除!A$4,統合マスタ!$A421,0))</f>
        <v>ﾄﾘﾝ001</v>
      </c>
      <c r="O421" s="53" t="str">
        <f ca="1">IF(OFFSET(マスタ非採用削除!B$4,統合マスタ!$A421,0)="","",OFFSET(マスタ非採用削除!B$4,統合マスタ!$A421,0))</f>
        <v>ﾄﾘﾝ001</v>
      </c>
      <c r="P421" s="27" t="str">
        <f ca="1">IF(OFFSET(マスタ非採用削除!C$4,統合マスタ!$A421,0)="","",OFFSET(マスタ非採用削除!C$4,統合マスタ!$A421,0))</f>
        <v>トリンテリックス錠１０ｍｇ</v>
      </c>
      <c r="Q421" s="53" t="str">
        <f ca="1">IF(OFFSET(マスタ非採用削除!D$4,統合マスタ!$A421,0)="","",OFFSET(マスタ非採用削除!D$4,統合マスタ!$A421,0))</f>
        <v>ﾄﾘﾝ</v>
      </c>
      <c r="R421" s="27">
        <f ca="1">IF(OR(A421="非採用",A421="処置薬",A421="非採用特別"),0,IF(OFFSET(マスタ非採用削除!E$4,統合マスタ!$A421,0)="","",OFFSET(マスタ非採用削除!E$4,統合マスタ!$A421,0)))</f>
        <v>1</v>
      </c>
      <c r="S421" s="53" t="str">
        <f ca="1">IF(OFFSET(マスタ非採用削除!F$4,統合マスタ!$A421,0)="","",OFFSET(マスタ非採用削除!F$4,統合マスタ!$A421,0))</f>
        <v/>
      </c>
      <c r="T421" s="27">
        <f ca="1">IF(OFFSET(マスタ非採用削除!G$4,統合マスタ!$A421,0)="","",OFFSET(マスタ非採用削除!G$4,統合マスタ!$A421,0))</f>
        <v>161.69999999999999</v>
      </c>
      <c r="U421" s="53" t="str">
        <f ca="1">IF(OFFSET(マスタ非採用削除!H$4,統合マスタ!$A421,0)="","",OFFSET(マスタ非採用削除!H$4,統合マスタ!$A421,0))</f>
        <v>ﾄﾘﾝﾃﾘｯｸｽｼﾞｮｳ10mg</v>
      </c>
      <c r="V421" s="27">
        <f ca="1">IF(OFFSET(マスタ非採用削除!I$4,統合マスタ!$A421,0)="","",OFFSET(マスタ非採用削除!I$4,統合マスタ!$A421,0))</f>
        <v>1</v>
      </c>
      <c r="W421" s="27" t="str">
        <f ca="1">IF(OFFSET(マスタ非採用削除!J$4,統合マスタ!$A421,0)="","",OFFSET(マスタ非採用削除!J$4,統合マスタ!$A421,0))</f>
        <v>錠剤</v>
      </c>
      <c r="X421" s="27">
        <f ca="1">IF(OFFSET(マスタ非採用削除!K$4,統合マスタ!$A421,0)="","",OFFSET(マスタ非採用削除!K$4,統合マスタ!$A421,0))</f>
        <v>2</v>
      </c>
      <c r="Y421" s="53" t="str">
        <f ca="1">IF(OFFSET(マスタ非採用削除!L$4,統合マスタ!$A421,0)="","",OFFSET(マスタ非採用削除!L$4,統合マスタ!$A421,0))</f>
        <v/>
      </c>
      <c r="Z421" s="27">
        <f ca="1">IF(OFFSET(マスタ非採用削除!M$4,統合マスタ!$A421,0)="","",OFFSET(マスタ非採用削除!M$4,統合マスタ!$A421,0))</f>
        <v>26</v>
      </c>
      <c r="AA421" s="27" t="str">
        <f t="shared" si="18"/>
        <v/>
      </c>
      <c r="AB421" s="27" t="str">
        <f ca="1">IF(A421="非採用特別","非採用特別",IF(R421=2,"臨時",
IF(COUNTIF(分類!$H$8:$H$15, 統合マスタ!V421)&gt;0, 分類!$G$7,
IF(COUNTIF(分類!$K$8:$K$15, 統合マスタ!V421)&gt;0, 分類!$J$7,
IF(COUNTIF(分類!$N$8:$N$15, 統合マスタ!V421)&gt;0, 分類!$M$7,
IF(COUNTIF(分類!$Q$8:$Q$15, 統合マスタ!V421)&gt;0, 分類!$P$7,
"無し"))))))</f>
        <v>錠剤</v>
      </c>
      <c r="AC421" s="27">
        <f t="shared" ca="1" si="19"/>
        <v>200417</v>
      </c>
      <c r="AD421" s="27" cm="1">
        <f t="array" aca="1" ref="AD421" ca="1">IF(A421="非採用","非採用",OFFSET(
   INDIRECT("'" &amp; AB421 &amp; "'!A4"),
   MATCH(B421, INDIRECT("'" &amp; AB421 &amp; "'!C5:C1000"), 0),
   MATCH("合計", INDIRECT("'" &amp; AB421 &amp; "'!4:4"), 0) - 1
))</f>
        <v>0</v>
      </c>
    </row>
    <row r="422" spans="1:30">
      <c r="A422" s="40">
        <f>元データ!P419</f>
        <v>358</v>
      </c>
      <c r="B422" s="27">
        <f t="shared" si="20"/>
        <v>418</v>
      </c>
      <c r="C422" s="27" t="str">
        <f>DBCS(元データ!A419)</f>
        <v>トルバプタンＯＤ錠７．５ｍｇ「ＴＥ」</v>
      </c>
      <c r="D422" s="53" t="str">
        <f>元データ!B419</f>
        <v>アルフレッサ</v>
      </c>
      <c r="E422" s="27" t="str">
        <f>DBCS(元データ!C419)</f>
        <v>ＰＴＰ</v>
      </c>
      <c r="F422" s="27" t="str">
        <f>DBCS(元データ!D419)</f>
        <v>２０Ｔ</v>
      </c>
      <c r="G422" s="27" t="str">
        <f>元データ!E419</f>
        <v>トーアエイヨー</v>
      </c>
      <c r="H422" s="27">
        <f>元データ!F419</f>
        <v>309</v>
      </c>
      <c r="I422" s="27">
        <f>元データ!G419</f>
        <v>6180</v>
      </c>
      <c r="J422" s="27">
        <f>元データ!H419</f>
        <v>20</v>
      </c>
      <c r="K422" s="27" t="str">
        <f>元データ!I419</f>
        <v>錠</v>
      </c>
      <c r="L422" s="27">
        <f>元データ!J419</f>
        <v>4388</v>
      </c>
      <c r="M422" s="27">
        <f>元データ!K419</f>
        <v>219.4</v>
      </c>
      <c r="N422" s="53" t="str">
        <f ca="1">IF(OFFSET(マスタ非採用削除!A$4,統合マスタ!$A422,0)="","",OFFSET(マスタ非採用削除!A$4,統合マスタ!$A422,0))</f>
        <v>ﾄﾙﾊ001</v>
      </c>
      <c r="O422" s="53" t="str">
        <f ca="1">IF(OFFSET(マスタ非採用削除!B$4,統合マスタ!$A422,0)="","",OFFSET(マスタ非採用削除!B$4,統合マスタ!$A422,0))</f>
        <v>ﾄﾙﾊ001</v>
      </c>
      <c r="P422" s="27" t="str">
        <f ca="1">IF(OFFSET(マスタ非採用削除!C$4,統合マスタ!$A422,0)="","",OFFSET(マスタ非採用削除!C$4,統合マスタ!$A422,0))</f>
        <v>トルバプタンＯＤ錠７．５ｍｇ「ＴＥ」</v>
      </c>
      <c r="Q422" s="53" t="str">
        <f ca="1">IF(OFFSET(マスタ非採用削除!D$4,統合マスタ!$A422,0)="","",OFFSET(マスタ非採用削除!D$4,統合マスタ!$A422,0))</f>
        <v>ﾄﾙﾊﾞ</v>
      </c>
      <c r="R422" s="27">
        <f ca="1">IF(OR(A422="非採用",A422="処置薬",A422="非採用特別"),0,IF(OFFSET(マスタ非採用削除!E$4,統合マスタ!$A422,0)="","",OFFSET(マスタ非採用削除!E$4,統合マスタ!$A422,0)))</f>
        <v>2</v>
      </c>
      <c r="S422" s="53" t="str">
        <f ca="1">IF(OFFSET(マスタ非採用削除!F$4,統合マスタ!$A422,0)="","",OFFSET(マスタ非採用削除!F$4,統合マスタ!$A422,0))</f>
        <v/>
      </c>
      <c r="T422" s="27">
        <f ca="1">IF(OFFSET(マスタ非採用削除!G$4,統合マスタ!$A422,0)="","",OFFSET(マスタ非採用削除!G$4,統合マスタ!$A422,0))</f>
        <v>309</v>
      </c>
      <c r="U422" s="53" t="str">
        <f ca="1">IF(OFFSET(マスタ非採用削除!H$4,統合マスタ!$A422,0)="","",OFFSET(マスタ非採用削除!H$4,統合マスタ!$A422,0))</f>
        <v>ﾄﾙﾊﾞﾌﾟﾀﾝODｼﾞｮｳ7.5mg｢TE｣</v>
      </c>
      <c r="V422" s="27">
        <f ca="1">IF(OFFSET(マスタ非採用削除!I$4,統合マスタ!$A422,0)="","",OFFSET(マスタ非採用削除!I$4,統合マスタ!$A422,0))</f>
        <v>1</v>
      </c>
      <c r="W422" s="27" t="str">
        <f ca="1">IF(OFFSET(マスタ非採用削除!J$4,統合マスタ!$A422,0)="","",OFFSET(マスタ非採用削除!J$4,統合マスタ!$A422,0))</f>
        <v>錠剤</v>
      </c>
      <c r="X422" s="27">
        <f ca="1">IF(OFFSET(マスタ非採用削除!K$4,統合マスタ!$A422,0)="","",OFFSET(マスタ非採用削除!K$4,統合マスタ!$A422,0))</f>
        <v>2</v>
      </c>
      <c r="Y422" s="53" t="str">
        <f ca="1">IF(OFFSET(マスタ非採用削除!L$4,統合マスタ!$A422,0)="","",OFFSET(マスタ非採用削除!L$4,統合マスタ!$A422,0))</f>
        <v/>
      </c>
      <c r="Z422" s="27">
        <f ca="1">IF(OFFSET(マスタ非採用削除!M$4,統合マスタ!$A422,0)="","",OFFSET(マスタ非採用削除!M$4,統合マスタ!$A422,0))</f>
        <v>3</v>
      </c>
      <c r="AA422" s="27" t="str">
        <f t="shared" si="18"/>
        <v/>
      </c>
      <c r="AB422" s="27" t="str">
        <f ca="1">IF(A422="非採用特別","非採用特別",IF(R422=2,"臨時",
IF(COUNTIF(分類!$H$8:$H$15, 統合マスタ!V422)&gt;0, 分類!$G$7,
IF(COUNTIF(分類!$K$8:$K$15, 統合マスタ!V422)&gt;0, 分類!$J$7,
IF(COUNTIF(分類!$N$8:$N$15, 統合マスタ!V422)&gt;0, 分類!$M$7,
IF(COUNTIF(分類!$Q$8:$Q$15, 統合マスタ!V422)&gt;0, 分類!$P$7,
"無し"))))))</f>
        <v>臨時</v>
      </c>
      <c r="AC422" s="27">
        <f t="shared" ca="1" si="19"/>
        <v>200418</v>
      </c>
      <c r="AD422" s="27" cm="1">
        <f t="array" aca="1" ref="AD422" ca="1">IF(A422="非採用","非採用",OFFSET(
   INDIRECT("'" &amp; AB422 &amp; "'!A4"),
   MATCH(B422, INDIRECT("'" &amp; AB422 &amp; "'!C5:C1000"), 0),
   MATCH("合計", INDIRECT("'" &amp; AB422 &amp; "'!4:4"), 0) - 1
))</f>
        <v>0</v>
      </c>
    </row>
    <row r="423" spans="1:30">
      <c r="A423" s="40">
        <f>元データ!P420</f>
        <v>359</v>
      </c>
      <c r="B423" s="27">
        <f t="shared" si="20"/>
        <v>419</v>
      </c>
      <c r="C423" s="27" t="str">
        <f>DBCS(元データ!A420)</f>
        <v>ドルミカム注射液１０ｍｇ</v>
      </c>
      <c r="D423" s="53" t="str">
        <f>元データ!B420</f>
        <v/>
      </c>
      <c r="E423" s="27" t="str">
        <f>DBCS(元データ!C420)</f>
        <v/>
      </c>
      <c r="F423" s="27" t="str">
        <f>DBCS(元データ!D420)</f>
        <v>２ｍｌｘ１０Ａ</v>
      </c>
      <c r="G423" s="27" t="str">
        <f>元データ!E420</f>
        <v>丸石製薬</v>
      </c>
      <c r="H423" s="27">
        <f>元データ!F420</f>
        <v>115</v>
      </c>
      <c r="I423" s="27">
        <f>元データ!G420</f>
        <v>1150</v>
      </c>
      <c r="J423" s="27">
        <f>元データ!H420</f>
        <v>10</v>
      </c>
      <c r="K423" s="27" t="str">
        <f>元データ!I420</f>
        <v>A</v>
      </c>
      <c r="L423" s="27">
        <f>元データ!J420</f>
        <v>984</v>
      </c>
      <c r="M423" s="27">
        <f>元データ!K420</f>
        <v>98.4</v>
      </c>
      <c r="N423" s="53" t="str">
        <f ca="1">IF(OFFSET(マスタ非採用削除!A$4,統合マスタ!$A423,0)="","",OFFSET(マスタ非採用削除!A$4,統合マスタ!$A423,0))</f>
        <v>ﾄﾙﾐ001</v>
      </c>
      <c r="O423" s="53" t="str">
        <f ca="1">IF(OFFSET(マスタ非採用削除!B$4,統合マスタ!$A423,0)="","",OFFSET(マスタ非採用削除!B$4,統合マスタ!$A423,0))</f>
        <v>ﾄﾙﾐ001</v>
      </c>
      <c r="P423" s="27" t="str">
        <f ca="1">IF(OFFSET(マスタ非採用削除!C$4,統合マスタ!$A423,0)="","",OFFSET(マスタ非採用削除!C$4,統合マスタ!$A423,0))</f>
        <v>ドルミカム注射液１０ｍｇ</v>
      </c>
      <c r="Q423" s="53" t="str">
        <f ca="1">IF(OFFSET(マスタ非採用削除!D$4,統合マスタ!$A423,0)="","",OFFSET(マスタ非採用削除!D$4,統合マスタ!$A423,0))</f>
        <v>ﾄﾞﾙﾐ</v>
      </c>
      <c r="R423" s="27">
        <f ca="1">IF(OR(A423="非採用",A423="処置薬",A423="非採用特別"),0,IF(OFFSET(マスタ非採用削除!E$4,統合マスタ!$A423,0)="","",OFFSET(マスタ非採用削除!E$4,統合マスタ!$A423,0)))</f>
        <v>2</v>
      </c>
      <c r="S423" s="53" t="str">
        <f ca="1">IF(OFFSET(マスタ非採用削除!F$4,統合マスタ!$A423,0)="","",OFFSET(マスタ非採用削除!F$4,統合マスタ!$A423,0))</f>
        <v/>
      </c>
      <c r="T423" s="27">
        <f ca="1">IF(OFFSET(マスタ非採用削除!G$4,統合マスタ!$A423,0)="","",OFFSET(マスタ非採用削除!G$4,統合マスタ!$A423,0))</f>
        <v>115</v>
      </c>
      <c r="U423" s="53" t="str">
        <f ca="1">IF(OFFSET(マスタ非採用削除!H$4,統合マスタ!$A423,0)="","",OFFSET(マスタ非採用削除!H$4,統合マスタ!$A423,0))</f>
        <v>ﾄﾞﾙﾐｶﾑﾁｭｳｼｬｴｷ10mg</v>
      </c>
      <c r="V423" s="27">
        <f ca="1">IF(OFFSET(マスタ非採用削除!I$4,統合マスタ!$A423,0)="","",OFFSET(マスタ非採用削除!I$4,統合マスタ!$A423,0))</f>
        <v>25</v>
      </c>
      <c r="W423" s="27" t="str">
        <f ca="1">IF(OFFSET(マスタ非採用削除!J$4,統合マスタ!$A423,0)="","",OFFSET(マスタ非採用削除!J$4,統合マスタ!$A423,0))</f>
        <v>注射剤</v>
      </c>
      <c r="X423" s="27">
        <f ca="1">IF(OFFSET(マスタ非採用削除!K$4,統合マスタ!$A423,0)="","",OFFSET(マスタ非採用削除!K$4,統合マスタ!$A423,0))</f>
        <v>0</v>
      </c>
      <c r="Y423" s="53" t="str">
        <f ca="1">IF(OFFSET(マスタ非採用削除!L$4,統合マスタ!$A423,0)="","",OFFSET(マスタ非採用削除!L$4,統合マスタ!$A423,0))</f>
        <v/>
      </c>
      <c r="Z423" s="27">
        <f ca="1">IF(OFFSET(マスタ非採用削除!M$4,統合マスタ!$A423,0)="","",OFFSET(マスタ非採用削除!M$4,統合マスタ!$A423,0))</f>
        <v>15</v>
      </c>
      <c r="AA423" s="27" t="str">
        <f t="shared" si="18"/>
        <v/>
      </c>
      <c r="AB423" s="27" t="str">
        <f ca="1">IF(A423="非採用特別","非採用特別",IF(R423=2,"臨時",
IF(COUNTIF(分類!$H$8:$H$15, 統合マスタ!V423)&gt;0, 分類!$G$7,
IF(COUNTIF(分類!$K$8:$K$15, 統合マスタ!V423)&gt;0, 分類!$J$7,
IF(COUNTIF(分類!$N$8:$N$15, 統合マスタ!V423)&gt;0, 分類!$M$7,
IF(COUNTIF(分類!$Q$8:$Q$15, 統合マスタ!V423)&gt;0, 分類!$P$7,
"無し"))))))</f>
        <v>臨時</v>
      </c>
      <c r="AC423" s="27">
        <f t="shared" ca="1" si="19"/>
        <v>419</v>
      </c>
      <c r="AD423" s="27" cm="1">
        <f t="array" aca="1" ref="AD423" ca="1">IF(A423="非採用","非採用",OFFSET(
   INDIRECT("'" &amp; AB423 &amp; "'!A4"),
   MATCH(B423, INDIRECT("'" &amp; AB423 &amp; "'!C5:C1000"), 0),
   MATCH("合計", INDIRECT("'" &amp; AB423 &amp; "'!4:4"), 0) - 1
))</f>
        <v>0</v>
      </c>
    </row>
    <row r="424" spans="1:30">
      <c r="A424" s="40">
        <f>元データ!P421</f>
        <v>360</v>
      </c>
      <c r="B424" s="27">
        <f t="shared" si="20"/>
        <v>420</v>
      </c>
      <c r="C424" s="27" t="str">
        <f>DBCS(元データ!A421)</f>
        <v>トルリシティ皮下注０．７５ｍｇアテオス</v>
      </c>
      <c r="D424" s="53" t="str">
        <f>元データ!B421</f>
        <v>メディセオ</v>
      </c>
      <c r="E424" s="27" t="str">
        <f>DBCS(元データ!C421)</f>
        <v/>
      </c>
      <c r="F424" s="27" t="str">
        <f>DBCS(元データ!D421)</f>
        <v>２ｋｉｔ</v>
      </c>
      <c r="G424" s="27" t="str">
        <f>元データ!E421</f>
        <v>イーライリリー</v>
      </c>
      <c r="H424" s="27">
        <f>元データ!F421</f>
        <v>2749</v>
      </c>
      <c r="I424" s="27">
        <f>元データ!G421</f>
        <v>5498</v>
      </c>
      <c r="J424" s="27">
        <f>元データ!H421</f>
        <v>2</v>
      </c>
      <c r="K424" s="27" t="str">
        <f>元データ!I421</f>
        <v>kit</v>
      </c>
      <c r="L424" s="27">
        <f>元データ!J421</f>
        <v>4874</v>
      </c>
      <c r="M424" s="27">
        <f>元データ!K421</f>
        <v>2437</v>
      </c>
      <c r="N424" s="53" t="str">
        <f ca="1">IF(OFFSET(マスタ非採用削除!A$4,統合マスタ!$A424,0)="","",OFFSET(マスタ非採用削除!A$4,統合マスタ!$A424,0))</f>
        <v>ﾄﾙﾘ001</v>
      </c>
      <c r="O424" s="53" t="str">
        <f ca="1">IF(OFFSET(マスタ非採用削除!B$4,統合マスタ!$A424,0)="","",OFFSET(マスタ非採用削除!B$4,統合マスタ!$A424,0))</f>
        <v>ﾄﾙﾘ001</v>
      </c>
      <c r="P424" s="27" t="str">
        <f ca="1">IF(OFFSET(マスタ非採用削除!C$4,統合マスタ!$A424,0)="","",OFFSET(マスタ非採用削除!C$4,統合マスタ!$A424,0))</f>
        <v>トルリシティ皮下注０．７５ｍｇアテオス</v>
      </c>
      <c r="Q424" s="53" t="str">
        <f ca="1">IF(OFFSET(マスタ非採用削除!D$4,統合マスタ!$A424,0)="","",OFFSET(マスタ非採用削除!D$4,統合マスタ!$A424,0))</f>
        <v>ﾄﾙﾘ</v>
      </c>
      <c r="R424" s="27">
        <f ca="1">IF(OR(A424="非採用",A424="処置薬",A424="非採用特別"),0,IF(OFFSET(マスタ非採用削除!E$4,統合マスタ!$A424,0)="","",OFFSET(マスタ非採用削除!E$4,統合マスタ!$A424,0)))</f>
        <v>2</v>
      </c>
      <c r="S424" s="53" t="str">
        <f ca="1">IF(OFFSET(マスタ非採用削除!F$4,統合マスタ!$A424,0)="","",OFFSET(マスタ非採用削除!F$4,統合マスタ!$A424,0))</f>
        <v/>
      </c>
      <c r="T424" s="27">
        <f ca="1">IF(OFFSET(マスタ非採用削除!G$4,統合マスタ!$A424,0)="","",OFFSET(マスタ非採用削除!G$4,統合マスタ!$A424,0))</f>
        <v>2749</v>
      </c>
      <c r="U424" s="53" t="str">
        <f ca="1">IF(OFFSET(マスタ非採用削除!H$4,統合マスタ!$A424,0)="","",OFFSET(マスタ非採用削除!H$4,統合マスタ!$A424,0))</f>
        <v>ﾄﾙﾘｼﾃｨﾋｶﾁｭｳ0.75mgｱﾃｵｽ</v>
      </c>
      <c r="V424" s="27">
        <f ca="1">IF(OFFSET(マスタ非採用削除!I$4,統合マスタ!$A424,0)="","",OFFSET(マスタ非採用削除!I$4,統合マスタ!$A424,0))</f>
        <v>25</v>
      </c>
      <c r="W424" s="27" t="str">
        <f ca="1">IF(OFFSET(マスタ非採用削除!J$4,統合マスタ!$A424,0)="","",OFFSET(マスタ非採用削除!J$4,統合マスタ!$A424,0))</f>
        <v>注射剤</v>
      </c>
      <c r="X424" s="27">
        <f ca="1">IF(OFFSET(マスタ非採用削除!K$4,統合マスタ!$A424,0)="","",OFFSET(マスタ非採用削除!K$4,統合マスタ!$A424,0))</f>
        <v>2</v>
      </c>
      <c r="Y424" s="53" t="str">
        <f ca="1">IF(OFFSET(マスタ非採用削除!L$4,統合マスタ!$A424,0)="","",OFFSET(マスタ非採用削除!L$4,統合マスタ!$A424,0))</f>
        <v/>
      </c>
      <c r="Z424" s="27">
        <f ca="1">IF(OFFSET(マスタ非採用削除!M$4,統合マスタ!$A424,0)="","",OFFSET(マスタ非採用削除!M$4,統合マスタ!$A424,0))</f>
        <v>11</v>
      </c>
      <c r="AA424" s="27" t="str">
        <f t="shared" si="18"/>
        <v/>
      </c>
      <c r="AB424" s="27" t="str">
        <f ca="1">IF(A424="非採用特別","非採用特別",IF(R424=2,"臨時",
IF(COUNTIF(分類!$H$8:$H$15, 統合マスタ!V424)&gt;0, 分類!$G$7,
IF(COUNTIF(分類!$K$8:$K$15, 統合マスタ!V424)&gt;0, 分類!$J$7,
IF(COUNTIF(分類!$N$8:$N$15, 統合マスタ!V424)&gt;0, 分類!$M$7,
IF(COUNTIF(分類!$Q$8:$Q$15, 統合マスタ!V424)&gt;0, 分類!$P$7,
"無し"))))))</f>
        <v>臨時</v>
      </c>
      <c r="AC424" s="27">
        <f t="shared" ca="1" si="19"/>
        <v>200420</v>
      </c>
      <c r="AD424" s="27" cm="1">
        <f t="array" aca="1" ref="AD424" ca="1">IF(A424="非採用","非採用",OFFSET(
   INDIRECT("'" &amp; AB424 &amp; "'!A4"),
   MATCH(B424, INDIRECT("'" &amp; AB424 &amp; "'!C5:C1000"), 0),
   MATCH("合計", INDIRECT("'" &amp; AB424 &amp; "'!4:4"), 0) - 1
))</f>
        <v>0</v>
      </c>
    </row>
    <row r="425" spans="1:30">
      <c r="A425" s="40">
        <f>元データ!P422</f>
        <v>361</v>
      </c>
      <c r="B425" s="27">
        <f t="shared" si="20"/>
        <v>421</v>
      </c>
      <c r="C425" s="27" t="str">
        <f>DBCS(元データ!A422)</f>
        <v>トレシーバ注フレックスタッチ</v>
      </c>
      <c r="D425" s="53" t="str">
        <f>元データ!B422</f>
        <v>アルフレッサ</v>
      </c>
      <c r="E425" s="27" t="str">
        <f>DBCS(元データ!C422)</f>
        <v/>
      </c>
      <c r="F425" s="27" t="str">
        <f>DBCS(元データ!D422)</f>
        <v>３ｍｌｘ２</v>
      </c>
      <c r="G425" s="27" t="str">
        <f>元データ!E422</f>
        <v>ノボノルディスク</v>
      </c>
      <c r="H425" s="27">
        <f>元データ!F422</f>
        <v>1841</v>
      </c>
      <c r="I425" s="27">
        <f>元データ!G422</f>
        <v>3682</v>
      </c>
      <c r="J425" s="27">
        <f>元データ!H422</f>
        <v>2</v>
      </c>
      <c r="K425" s="27" t="str">
        <f>元データ!I422</f>
        <v>キット</v>
      </c>
      <c r="L425" s="27">
        <f>元データ!J422</f>
        <v>3263</v>
      </c>
      <c r="M425" s="27">
        <f>元データ!K422</f>
        <v>1631.5</v>
      </c>
      <c r="N425" s="53" t="str">
        <f ca="1">IF(OFFSET(マスタ非採用削除!A$4,統合マスタ!$A425,0)="","",OFFSET(マスタ非採用削除!A$4,統合マスタ!$A425,0))</f>
        <v>ﾄﾚｼ001</v>
      </c>
      <c r="O425" s="53" t="str">
        <f ca="1">IF(OFFSET(マスタ非採用削除!B$4,統合マスタ!$A425,0)="","",OFFSET(マスタ非採用削除!B$4,統合マスタ!$A425,0))</f>
        <v>ﾄﾚｼ001</v>
      </c>
      <c r="P425" s="27" t="str">
        <f ca="1">IF(OFFSET(マスタ非採用削除!C$4,統合マスタ!$A425,0)="","",OFFSET(マスタ非採用削除!C$4,統合マスタ!$A425,0))</f>
        <v>トレシーバ注 フレックスタッチ</v>
      </c>
      <c r="Q425" s="53" t="str">
        <f ca="1">IF(OFFSET(マスタ非採用削除!D$4,統合マスタ!$A425,0)="","",OFFSET(マスタ非採用削除!D$4,統合マスタ!$A425,0))</f>
        <v>ﾄﾚｼ</v>
      </c>
      <c r="R425" s="27">
        <f ca="1">IF(OR(A425="非採用",A425="処置薬",A425="非採用特別"),0,IF(OFFSET(マスタ非採用削除!E$4,統合マスタ!$A425,0)="","",OFFSET(マスタ非採用削除!E$4,統合マスタ!$A425,0)))</f>
        <v>2</v>
      </c>
      <c r="S425" s="53" t="str">
        <f ca="1">IF(OFFSET(マスタ非採用削除!F$4,統合マスタ!$A425,0)="","",OFFSET(マスタ非採用削除!F$4,統合マスタ!$A425,0))</f>
        <v/>
      </c>
      <c r="T425" s="27">
        <f ca="1">IF(OFFSET(マスタ非採用削除!G$4,統合マスタ!$A425,0)="","",OFFSET(マスタ非採用削除!G$4,統合マスタ!$A425,0))</f>
        <v>1841</v>
      </c>
      <c r="U425" s="53" t="str">
        <f ca="1">IF(OFFSET(マスタ非採用削除!H$4,統合マスタ!$A425,0)="","",OFFSET(マスタ非採用削除!H$4,統合マスタ!$A425,0))</f>
        <v>ﾄﾚｼｰﾊﾞﾁｭｳ ﾌﾚｯｸｽﾀｯﾁ</v>
      </c>
      <c r="V425" s="27">
        <f ca="1">IF(OFFSET(マスタ非採用削除!I$4,統合マスタ!$A425,0)="","",OFFSET(マスタ非採用削除!I$4,統合マスタ!$A425,0))</f>
        <v>25</v>
      </c>
      <c r="W425" s="27" t="str">
        <f ca="1">IF(OFFSET(マスタ非採用削除!J$4,統合マスタ!$A425,0)="","",OFFSET(マスタ非採用削除!J$4,統合マスタ!$A425,0))</f>
        <v>注射剤</v>
      </c>
      <c r="X425" s="27">
        <f ca="1">IF(OFFSET(マスタ非採用削除!K$4,統合マスタ!$A425,0)="","",OFFSET(マスタ非採用削除!K$4,統合マスタ!$A425,0))</f>
        <v>2</v>
      </c>
      <c r="Y425" s="53" t="str">
        <f ca="1">IF(OFFSET(マスタ非採用削除!L$4,統合マスタ!$A425,0)="","",OFFSET(マスタ非採用削除!L$4,統合マスタ!$A425,0))</f>
        <v/>
      </c>
      <c r="Z425" s="27">
        <f ca="1">IF(OFFSET(マスタ非採用削除!M$4,統合マスタ!$A425,0)="","",OFFSET(マスタ非採用削除!M$4,統合マスタ!$A425,0))</f>
        <v>11</v>
      </c>
      <c r="AA425" s="27" t="str">
        <f t="shared" si="18"/>
        <v/>
      </c>
      <c r="AB425" s="27" t="str">
        <f ca="1">IF(A425="非採用特別","非採用特別",IF(R425=2,"臨時",
IF(COUNTIF(分類!$H$8:$H$15, 統合マスタ!V425)&gt;0, 分類!$G$7,
IF(COUNTIF(分類!$K$8:$K$15, 統合マスタ!V425)&gt;0, 分類!$J$7,
IF(COUNTIF(分類!$N$8:$N$15, 統合マスタ!V425)&gt;0, 分類!$M$7,
IF(COUNTIF(分類!$Q$8:$Q$15, 統合マスタ!V425)&gt;0, 分類!$P$7,
"無し"))))))</f>
        <v>臨時</v>
      </c>
      <c r="AC425" s="27">
        <f t="shared" ca="1" si="19"/>
        <v>200421</v>
      </c>
      <c r="AD425" s="27" cm="1">
        <f t="array" aca="1" ref="AD425" ca="1">IF(A425="非採用","非採用",OFFSET(
   INDIRECT("'" &amp; AB425 &amp; "'!A4"),
   MATCH(B425, INDIRECT("'" &amp; AB425 &amp; "'!C5:C1000"), 0),
   MATCH("合計", INDIRECT("'" &amp; AB425 &amp; "'!4:4"), 0) - 1
))</f>
        <v>0</v>
      </c>
    </row>
    <row r="426" spans="1:30">
      <c r="A426" s="40">
        <f>元データ!P423</f>
        <v>362</v>
      </c>
      <c r="B426" s="27">
        <f t="shared" si="20"/>
        <v>422</v>
      </c>
      <c r="C426" s="27" t="str">
        <f>DBCS(元データ!A423)</f>
        <v>トレドミン錠１５ｍｇ　　　　　　　</v>
      </c>
      <c r="D426" s="53" t="str">
        <f>元データ!B423</f>
        <v>アルフレッサ</v>
      </c>
      <c r="E426" s="27" t="str">
        <f>DBCS(元データ!C423)</f>
        <v>ＰＴＰ</v>
      </c>
      <c r="F426" s="27" t="str">
        <f>DBCS(元データ!D423)</f>
        <v>１００Ｔ</v>
      </c>
      <c r="G426" s="27" t="str">
        <f>元データ!E423</f>
        <v>旭化成ファーマ</v>
      </c>
      <c r="H426" s="27">
        <f>元データ!F423</f>
        <v>9.1999999999999993</v>
      </c>
      <c r="I426" s="27">
        <f>元データ!G423</f>
        <v>920</v>
      </c>
      <c r="J426" s="27">
        <f>元データ!H423</f>
        <v>100.00000000000001</v>
      </c>
      <c r="K426" s="27" t="str">
        <f>元データ!I423</f>
        <v>錠</v>
      </c>
      <c r="L426" s="27">
        <f>元データ!J423</f>
        <v>793</v>
      </c>
      <c r="M426" s="27">
        <f>元データ!K423</f>
        <v>7.9299999999999988</v>
      </c>
      <c r="N426" s="53" t="str">
        <f ca="1">IF(OFFSET(マスタ非採用削除!A$4,統合マスタ!$A426,0)="","",OFFSET(マスタ非採用削除!A$4,統合マスタ!$A426,0))</f>
        <v>ﾄﾚﾄ001</v>
      </c>
      <c r="O426" s="53" t="str">
        <f ca="1">IF(OFFSET(マスタ非採用削除!B$4,統合マスタ!$A426,0)="","",OFFSET(マスタ非採用削除!B$4,統合マスタ!$A426,0))</f>
        <v>ﾄﾚﾄ001</v>
      </c>
      <c r="P426" s="27" t="str">
        <f ca="1">IF(OFFSET(マスタ非採用削除!C$4,統合マスタ!$A426,0)="","",OFFSET(マスタ非採用削除!C$4,統合マスタ!$A426,0))</f>
        <v>トレドミン錠１５ｍｇ</v>
      </c>
      <c r="Q426" s="53" t="str">
        <f ca="1">IF(OFFSET(マスタ非採用削除!D$4,統合マスタ!$A426,0)="","",OFFSET(マスタ非採用削除!D$4,統合マスタ!$A426,0))</f>
        <v>ﾄﾚﾄﾞ15</v>
      </c>
      <c r="R426" s="27">
        <f ca="1">IF(OR(A426="非採用",A426="処置薬",A426="非採用特別"),0,IF(OFFSET(マスタ非採用削除!E$4,統合マスタ!$A426,0)="","",OFFSET(マスタ非採用削除!E$4,統合マスタ!$A426,0)))</f>
        <v>1</v>
      </c>
      <c r="S426" s="53" t="str">
        <f ca="1">IF(OFFSET(マスタ非採用削除!F$4,統合マスタ!$A426,0)="","",OFFSET(マスタ非採用削除!F$4,統合マスタ!$A426,0))</f>
        <v/>
      </c>
      <c r="T426" s="27">
        <f ca="1">IF(OFFSET(マスタ非採用削除!G$4,統合マスタ!$A426,0)="","",OFFSET(マスタ非採用削除!G$4,統合マスタ!$A426,0))</f>
        <v>9.1999999999999993</v>
      </c>
      <c r="U426" s="53" t="str">
        <f ca="1">IF(OFFSET(マスタ非採用削除!H$4,統合マスタ!$A426,0)="","",OFFSET(マスタ非採用削除!H$4,統合マスタ!$A426,0))</f>
        <v>ﾄﾚﾄﾞﾐﾝｼﾞｮｳ15mg</v>
      </c>
      <c r="V426" s="27">
        <f ca="1">IF(OFFSET(マスタ非採用削除!I$4,統合マスタ!$A426,0)="","",OFFSET(マスタ非採用削除!I$4,統合マスタ!$A426,0))</f>
        <v>1</v>
      </c>
      <c r="W426" s="27" t="str">
        <f ca="1">IF(OFFSET(マスタ非採用削除!J$4,統合マスタ!$A426,0)="","",OFFSET(マスタ非採用削除!J$4,統合マスタ!$A426,0))</f>
        <v>錠剤</v>
      </c>
      <c r="X426" s="27">
        <f ca="1">IF(OFFSET(マスタ非採用削除!K$4,統合マスタ!$A426,0)="","",OFFSET(マスタ非採用削除!K$4,統合マスタ!$A426,0))</f>
        <v>2</v>
      </c>
      <c r="Y426" s="53" t="str">
        <f ca="1">IF(OFFSET(マスタ非採用削除!L$4,統合マスタ!$A426,0)="","",OFFSET(マスタ非採用削除!L$4,統合マスタ!$A426,0))</f>
        <v/>
      </c>
      <c r="Z426" s="27">
        <f ca="1">IF(OFFSET(マスタ非採用削除!M$4,統合マスタ!$A426,0)="","",OFFSET(マスタ非採用削除!M$4,統合マスタ!$A426,0))</f>
        <v>26</v>
      </c>
      <c r="AA426" s="27" t="str">
        <f t="shared" si="18"/>
        <v/>
      </c>
      <c r="AB426" s="27" t="str">
        <f ca="1">IF(A426="非採用特別","非採用特別",IF(R426=2,"臨時",
IF(COUNTIF(分類!$H$8:$H$15, 統合マスタ!V426)&gt;0, 分類!$G$7,
IF(COUNTIF(分類!$K$8:$K$15, 統合マスタ!V426)&gt;0, 分類!$J$7,
IF(COUNTIF(分類!$N$8:$N$15, 統合マスタ!V426)&gt;0, 分類!$M$7,
IF(COUNTIF(分類!$Q$8:$Q$15, 統合マスタ!V426)&gt;0, 分類!$P$7,
"無し"))))))</f>
        <v>錠剤</v>
      </c>
      <c r="AC426" s="27">
        <f t="shared" ca="1" si="19"/>
        <v>200422</v>
      </c>
      <c r="AD426" s="27" cm="1">
        <f t="array" aca="1" ref="AD426" ca="1">IF(A426="非採用","非採用",OFFSET(
   INDIRECT("'" &amp; AB426 &amp; "'!A4"),
   MATCH(B426, INDIRECT("'" &amp; AB426 &amp; "'!C5:C1000"), 0),
   MATCH("合計", INDIRECT("'" &amp; AB426 &amp; "'!4:4"), 0) - 1
))</f>
        <v>0</v>
      </c>
    </row>
    <row r="427" spans="1:30">
      <c r="A427" s="40">
        <f>元データ!P424</f>
        <v>363</v>
      </c>
      <c r="B427" s="27">
        <f t="shared" si="20"/>
        <v>423</v>
      </c>
      <c r="C427" s="27" t="str">
        <f>DBCS(元データ!A424)</f>
        <v>トレドミン錠２５ｍｇ　　　　　　　</v>
      </c>
      <c r="D427" s="53" t="str">
        <f>元データ!B424</f>
        <v>アルフレッサ</v>
      </c>
      <c r="E427" s="27" t="str">
        <f>DBCS(元データ!C424)</f>
        <v>ＰＴＰ</v>
      </c>
      <c r="F427" s="27" t="str">
        <f>DBCS(元データ!D424)</f>
        <v>１００Ｔ</v>
      </c>
      <c r="G427" s="27" t="str">
        <f>元データ!E424</f>
        <v>旭化成ファーマ</v>
      </c>
      <c r="H427" s="27">
        <f>元データ!F424</f>
        <v>12.8</v>
      </c>
      <c r="I427" s="27">
        <f>元データ!G424</f>
        <v>1280</v>
      </c>
      <c r="J427" s="27">
        <f>元データ!H424</f>
        <v>100</v>
      </c>
      <c r="K427" s="27" t="str">
        <f>元データ!I424</f>
        <v>錠</v>
      </c>
      <c r="L427" s="27">
        <f>元データ!J424</f>
        <v>1105</v>
      </c>
      <c r="M427" s="27">
        <f>元データ!K424</f>
        <v>11.05</v>
      </c>
      <c r="N427" s="53" t="str">
        <f ca="1">IF(OFFSET(マスタ非採用削除!A$4,統合マスタ!$A427,0)="","",OFFSET(マスタ非採用削除!A$4,統合マスタ!$A427,0))</f>
        <v>ﾄﾚﾄ002</v>
      </c>
      <c r="O427" s="53" t="str">
        <f ca="1">IF(OFFSET(マスタ非採用削除!B$4,統合マスタ!$A427,0)="","",OFFSET(マスタ非採用削除!B$4,統合マスタ!$A427,0))</f>
        <v>ﾄﾚﾄ002</v>
      </c>
      <c r="P427" s="27" t="str">
        <f ca="1">IF(OFFSET(マスタ非採用削除!C$4,統合マスタ!$A427,0)="","",OFFSET(マスタ非採用削除!C$4,統合マスタ!$A427,0))</f>
        <v>トレドミン錠２５ｍｇ</v>
      </c>
      <c r="Q427" s="53" t="str">
        <f ca="1">IF(OFFSET(マスタ非採用削除!D$4,統合マスタ!$A427,0)="","",OFFSET(マスタ非採用削除!D$4,統合マスタ!$A427,0))</f>
        <v>ﾄﾚﾄﾞ25</v>
      </c>
      <c r="R427" s="27">
        <f ca="1">IF(OR(A427="非採用",A427="処置薬",A427="非採用特別"),0,IF(OFFSET(マスタ非採用削除!E$4,統合マスタ!$A427,0)="","",OFFSET(マスタ非採用削除!E$4,統合マスタ!$A427,0)))</f>
        <v>1</v>
      </c>
      <c r="S427" s="53" t="str">
        <f ca="1">IF(OFFSET(マスタ非採用削除!F$4,統合マスタ!$A427,0)="","",OFFSET(マスタ非採用削除!F$4,統合マスタ!$A427,0))</f>
        <v/>
      </c>
      <c r="T427" s="27">
        <f ca="1">IF(OFFSET(マスタ非採用削除!G$4,統合マスタ!$A427,0)="","",OFFSET(マスタ非採用削除!G$4,統合マスタ!$A427,0))</f>
        <v>12.8</v>
      </c>
      <c r="U427" s="53" t="str">
        <f ca="1">IF(OFFSET(マスタ非採用削除!H$4,統合マスタ!$A427,0)="","",OFFSET(マスタ非採用削除!H$4,統合マスタ!$A427,0))</f>
        <v>ﾄﾚﾄﾞﾐﾝｼﾞｮｳ25mg</v>
      </c>
      <c r="V427" s="27">
        <f ca="1">IF(OFFSET(マスタ非採用削除!I$4,統合マスタ!$A427,0)="","",OFFSET(マスタ非採用削除!I$4,統合マスタ!$A427,0))</f>
        <v>1</v>
      </c>
      <c r="W427" s="27" t="str">
        <f ca="1">IF(OFFSET(マスタ非採用削除!J$4,統合マスタ!$A427,0)="","",OFFSET(マスタ非採用削除!J$4,統合マスタ!$A427,0))</f>
        <v>錠剤</v>
      </c>
      <c r="X427" s="27">
        <f ca="1">IF(OFFSET(マスタ非採用削除!K$4,統合マスタ!$A427,0)="","",OFFSET(マスタ非採用削除!K$4,統合マスタ!$A427,0))</f>
        <v>2</v>
      </c>
      <c r="Y427" s="53" t="str">
        <f ca="1">IF(OFFSET(マスタ非採用削除!L$4,統合マスタ!$A427,0)="","",OFFSET(マスタ非採用削除!L$4,統合マスタ!$A427,0))</f>
        <v/>
      </c>
      <c r="Z427" s="27">
        <f ca="1">IF(OFFSET(マスタ非採用削除!M$4,統合マスタ!$A427,0)="","",OFFSET(マスタ非採用削除!M$4,統合マスタ!$A427,0))</f>
        <v>26</v>
      </c>
      <c r="AA427" s="27" t="str">
        <f t="shared" si="18"/>
        <v/>
      </c>
      <c r="AB427" s="27" t="str">
        <f ca="1">IF(A427="非採用特別","非採用特別",IF(R427=2,"臨時",
IF(COUNTIF(分類!$H$8:$H$15, 統合マスタ!V427)&gt;0, 分類!$G$7,
IF(COUNTIF(分類!$K$8:$K$15, 統合マスタ!V427)&gt;0, 分類!$J$7,
IF(COUNTIF(分類!$N$8:$N$15, 統合マスタ!V427)&gt;0, 分類!$M$7,
IF(COUNTIF(分類!$Q$8:$Q$15, 統合マスタ!V427)&gt;0, 分類!$P$7,
"無し"))))))</f>
        <v>錠剤</v>
      </c>
      <c r="AC427" s="27">
        <f t="shared" ca="1" si="19"/>
        <v>200423</v>
      </c>
      <c r="AD427" s="27" cm="1">
        <f t="array" aca="1" ref="AD427" ca="1">IF(A427="非採用","非採用",OFFSET(
   INDIRECT("'" &amp; AB427 &amp; "'!A4"),
   MATCH(B427, INDIRECT("'" &amp; AB427 &amp; "'!C5:C1000"), 0),
   MATCH("合計", INDIRECT("'" &amp; AB427 &amp; "'!4:4"), 0) - 1
))</f>
        <v>0</v>
      </c>
    </row>
    <row r="428" spans="1:30">
      <c r="A428" s="40" t="str">
        <f>元データ!P425</f>
        <v>非採用</v>
      </c>
      <c r="B428" s="27">
        <f t="shared" si="20"/>
        <v>424</v>
      </c>
      <c r="C428" s="27" t="str">
        <f>DBCS(元データ!A425)</f>
        <v>ドロキシドパカプセル１００ｍｇ「アメル」</v>
      </c>
      <c r="D428" s="53" t="str">
        <f>元データ!B425</f>
        <v/>
      </c>
      <c r="E428" s="27" t="str">
        <f>DBCS(元データ!C425)</f>
        <v>ＰＴＰ</v>
      </c>
      <c r="F428" s="27" t="str">
        <f>DBCS(元データ!D425)</f>
        <v>１００Ｔ</v>
      </c>
      <c r="G428" s="27" t="str">
        <f>元データ!E425</f>
        <v>共和薬品</v>
      </c>
      <c r="H428" s="27">
        <f>元データ!F425</f>
        <v>49.7</v>
      </c>
      <c r="I428" s="27">
        <f>元データ!G425</f>
        <v>4970</v>
      </c>
      <c r="J428" s="27">
        <f>元データ!H425</f>
        <v>100</v>
      </c>
      <c r="K428" s="27" t="str">
        <f>元データ!I425</f>
        <v>錠</v>
      </c>
      <c r="L428" s="27">
        <f>元データ!J425</f>
        <v>4427</v>
      </c>
      <c r="M428" s="27">
        <f>元データ!K425</f>
        <v>44.27</v>
      </c>
      <c r="N428" s="53" t="e">
        <f ca="1">IF(OFFSET(マスタ非採用削除!A$4,統合マスタ!$A428,0)="","",OFFSET(マスタ非採用削除!A$4,統合マスタ!$A428,0))</f>
        <v>#VALUE!</v>
      </c>
      <c r="O428" s="53" t="e">
        <f ca="1">IF(OFFSET(マスタ非採用削除!B$4,統合マスタ!$A428,0)="","",OFFSET(マスタ非採用削除!B$4,統合マスタ!$A428,0))</f>
        <v>#VALUE!</v>
      </c>
      <c r="P428" s="27" t="e">
        <f ca="1">IF(OFFSET(マスタ非採用削除!C$4,統合マスタ!$A428,0)="","",OFFSET(マスタ非採用削除!C$4,統合マスタ!$A428,0))</f>
        <v>#VALUE!</v>
      </c>
      <c r="Q428" s="53" t="e">
        <f ca="1">IF(OFFSET(マスタ非採用削除!D$4,統合マスタ!$A428,0)="","",OFFSET(マスタ非採用削除!D$4,統合マスタ!$A428,0))</f>
        <v>#VALUE!</v>
      </c>
      <c r="R428" s="27">
        <f ca="1">IF(OR(A428="非採用",A428="処置薬",A428="非採用特別"),0,IF(OFFSET(マスタ非採用削除!E$4,統合マスタ!$A428,0)="","",OFFSET(マスタ非採用削除!E$4,統合マスタ!$A428,0)))</f>
        <v>0</v>
      </c>
      <c r="S428" s="53" t="e">
        <f ca="1">IF(OFFSET(マスタ非採用削除!F$4,統合マスタ!$A428,0)="","",OFFSET(マスタ非採用削除!F$4,統合マスタ!$A428,0))</f>
        <v>#VALUE!</v>
      </c>
      <c r="T428" s="27" t="e">
        <f ca="1">IF(OFFSET(マスタ非採用削除!G$4,統合マスタ!$A428,0)="","",OFFSET(マスタ非採用削除!G$4,統合マスタ!$A428,0))</f>
        <v>#VALUE!</v>
      </c>
      <c r="U428" s="53" t="e">
        <f ca="1">IF(OFFSET(マスタ非採用削除!H$4,統合マスタ!$A428,0)="","",OFFSET(マスタ非採用削除!H$4,統合マスタ!$A428,0))</f>
        <v>#VALUE!</v>
      </c>
      <c r="V428" s="27" t="e">
        <f ca="1">IF(OFFSET(マスタ非採用削除!I$4,統合マスタ!$A428,0)="","",OFFSET(マスタ非採用削除!I$4,統合マスタ!$A428,0))</f>
        <v>#VALUE!</v>
      </c>
      <c r="W428" s="27" t="e">
        <f ca="1">IF(OFFSET(マスタ非採用削除!J$4,統合マスタ!$A428,0)="","",OFFSET(マスタ非採用削除!J$4,統合マスタ!$A428,0))</f>
        <v>#VALUE!</v>
      </c>
      <c r="X428" s="27" t="e">
        <f ca="1">IF(OFFSET(マスタ非採用削除!K$4,統合マスタ!$A428,0)="","",OFFSET(マスタ非採用削除!K$4,統合マスタ!$A428,0))</f>
        <v>#VALUE!</v>
      </c>
      <c r="Y428" s="53" t="e">
        <f ca="1">IF(OFFSET(マスタ非採用削除!L$4,統合マスタ!$A428,0)="","",OFFSET(マスタ非採用削除!L$4,統合マスタ!$A428,0))</f>
        <v>#VALUE!</v>
      </c>
      <c r="Z428" s="27" t="e">
        <f ca="1">IF(OFFSET(マスタ非採用削除!M$4,統合マスタ!$A428,0)="","",OFFSET(マスタ非採用削除!M$4,統合マスタ!$A428,0))</f>
        <v>#VALUE!</v>
      </c>
      <c r="AA428" s="27" t="str">
        <f t="shared" si="18"/>
        <v>非採用</v>
      </c>
      <c r="AB428" s="27" t="str">
        <f ca="1">IF(A428="非採用特別","非採用特別",IF(R428=2,"臨時",
IF(COUNTIF(分類!$H$8:$H$15, 統合マスタ!V428)&gt;0, 分類!$G$7,
IF(COUNTIF(分類!$K$8:$K$15, 統合マスタ!V428)&gt;0, 分類!$J$7,
IF(COUNTIF(分類!$N$8:$N$15, 統合マスタ!V428)&gt;0, 分類!$M$7,
IF(COUNTIF(分類!$Q$8:$Q$15, 統合マスタ!V428)&gt;0, 分類!$P$7,
"無し"))))))</f>
        <v>無し</v>
      </c>
      <c r="AC428" s="27" t="e">
        <f t="shared" ca="1" si="19"/>
        <v>#VALUE!</v>
      </c>
      <c r="AD428" s="27" t="str" cm="1">
        <f t="array" aca="1" ref="AD428" ca="1">IF(A428="非採用","非採用",OFFSET(
   INDIRECT("'" &amp; AB428 &amp; "'!A4"),
   MATCH(B428, INDIRECT("'" &amp; AB428 &amp; "'!C5:C1000"), 0),
   MATCH("合計", INDIRECT("'" &amp; AB428 &amp; "'!4:4"), 0) - 1
))</f>
        <v>非採用</v>
      </c>
    </row>
    <row r="429" spans="1:30">
      <c r="A429" s="40">
        <f>元データ!P426</f>
        <v>366</v>
      </c>
      <c r="B429" s="27">
        <f t="shared" si="20"/>
        <v>425</v>
      </c>
      <c r="C429" s="27" t="str">
        <f>DBCS(元データ!A426)</f>
        <v>ドンペリドン錠１０ｍｇ「ＪＧ」</v>
      </c>
      <c r="D429" s="53" t="str">
        <f>元データ!B426</f>
        <v>メディセオ</v>
      </c>
      <c r="E429" s="27" t="str">
        <f>DBCS(元データ!C426)</f>
        <v>ＰＴＰ</v>
      </c>
      <c r="F429" s="27" t="str">
        <f>DBCS(元データ!D426)</f>
        <v>１０００Ｔ</v>
      </c>
      <c r="G429" s="27" t="str">
        <f>元データ!E426</f>
        <v>日本ジェネリック</v>
      </c>
      <c r="H429" s="27">
        <f>元データ!F426</f>
        <v>6.1</v>
      </c>
      <c r="I429" s="27">
        <f>元データ!G426</f>
        <v>6100</v>
      </c>
      <c r="J429" s="27">
        <f>元データ!H426</f>
        <v>1000.0000000000001</v>
      </c>
      <c r="K429" s="27" t="str">
        <f>元データ!I426</f>
        <v>錠</v>
      </c>
      <c r="L429" s="27">
        <f>元データ!J426</f>
        <v>5190</v>
      </c>
      <c r="M429" s="27">
        <f>元データ!K426</f>
        <v>5.1899999999999995</v>
      </c>
      <c r="N429" s="53" t="str">
        <f ca="1">IF(OFFSET(マスタ非採用削除!A$4,統合マスタ!$A429,0)="","",OFFSET(マスタ非採用削除!A$4,統合マスタ!$A429,0))</f>
        <v>ﾄﾝﾍ002</v>
      </c>
      <c r="O429" s="53" t="str">
        <f ca="1">IF(OFFSET(マスタ非採用削除!B$4,統合マスタ!$A429,0)="","",OFFSET(マスタ非採用削除!B$4,統合マスタ!$A429,0))</f>
        <v>ﾄﾝﾍ002</v>
      </c>
      <c r="P429" s="27" t="str">
        <f ca="1">IF(OFFSET(マスタ非採用削除!C$4,統合マスタ!$A429,0)="","",OFFSET(マスタ非採用削除!C$4,統合マスタ!$A429,0))</f>
        <v>ドンペリドン錠１０ｍｇ「ＪＧ」</v>
      </c>
      <c r="Q429" s="53" t="str">
        <f ca="1">IF(OFFSET(マスタ非採用削除!D$4,統合マスタ!$A429,0)="","",OFFSET(マスタ非採用削除!D$4,統合マスタ!$A429,0))</f>
        <v/>
      </c>
      <c r="R429" s="27">
        <f ca="1">IF(OR(A429="非採用",A429="処置薬",A429="非採用特別"),0,IF(OFFSET(マスタ非採用削除!E$4,統合マスタ!$A429,0)="","",OFFSET(マスタ非採用削除!E$4,統合マスタ!$A429,0)))</f>
        <v>1</v>
      </c>
      <c r="S429" s="53" t="str">
        <f ca="1">IF(OFFSET(マスタ非採用削除!F$4,統合マスタ!$A429,0)="","",OFFSET(マスタ非採用削除!F$4,統合マスタ!$A429,0))</f>
        <v/>
      </c>
      <c r="T429" s="27">
        <f ca="1">IF(OFFSET(マスタ非採用削除!G$4,統合マスタ!$A429,0)="","",OFFSET(マスタ非採用削除!G$4,統合マスタ!$A429,0))</f>
        <v>6.1</v>
      </c>
      <c r="U429" s="53" t="str">
        <f ca="1">IF(OFFSET(マスタ非採用削除!H$4,統合マスタ!$A429,0)="","",OFFSET(マスタ非採用削除!H$4,統合マスタ!$A429,0))</f>
        <v>ﾄﾞﾝﾍﾟﾘﾄﾞﾝｼﾞﾖｳ10MGJG</v>
      </c>
      <c r="V429" s="27">
        <f ca="1">IF(OFFSET(マスタ非採用削除!I$4,統合マスタ!$A429,0)="","",OFFSET(マスタ非採用削除!I$4,統合マスタ!$A429,0))</f>
        <v>1</v>
      </c>
      <c r="W429" s="27" t="str">
        <f ca="1">IF(OFFSET(マスタ非採用削除!J$4,統合マスタ!$A429,0)="","",OFFSET(マスタ非採用削除!J$4,統合マスタ!$A429,0))</f>
        <v>錠剤</v>
      </c>
      <c r="X429" s="27">
        <f ca="1">IF(OFFSET(マスタ非採用削除!K$4,統合マスタ!$A429,0)="","",OFFSET(マスタ非採用削除!K$4,統合マスタ!$A429,0))</f>
        <v>0</v>
      </c>
      <c r="Y429" s="53" t="str">
        <f ca="1">IF(OFFSET(マスタ非採用削除!L$4,統合マスタ!$A429,0)="","",OFFSET(マスタ非採用削除!L$4,統合マスタ!$A429,0))</f>
        <v/>
      </c>
      <c r="Z429" s="27">
        <f ca="1">IF(OFFSET(マスタ非採用削除!M$4,統合マスタ!$A429,0)="","",OFFSET(マスタ非採用削除!M$4,統合マスタ!$A429,0))</f>
        <v>25</v>
      </c>
      <c r="AA429" s="27" t="str">
        <f t="shared" si="18"/>
        <v/>
      </c>
      <c r="AB429" s="27" t="str">
        <f ca="1">IF(A429="非採用特別","非採用特別",IF(R429=2,"臨時",
IF(COUNTIF(分類!$H$8:$H$15, 統合マスタ!V429)&gt;0, 分類!$G$7,
IF(COUNTIF(分類!$K$8:$K$15, 統合マスタ!V429)&gt;0, 分類!$J$7,
IF(COUNTIF(分類!$N$8:$N$15, 統合マスタ!V429)&gt;0, 分類!$M$7,
IF(COUNTIF(分類!$Q$8:$Q$15, 統合マスタ!V429)&gt;0, 分類!$P$7,
"無し"))))))</f>
        <v>錠剤</v>
      </c>
      <c r="AC429" s="27">
        <f t="shared" ca="1" si="19"/>
        <v>425</v>
      </c>
      <c r="AD429" s="27" cm="1">
        <f t="array" aca="1" ref="AD429" ca="1">IF(A429="非採用","非採用",OFFSET(
   INDIRECT("'" &amp; AB429 &amp; "'!A4"),
   MATCH(B429, INDIRECT("'" &amp; AB429 &amp; "'!C5:C1000"), 0),
   MATCH("合計", INDIRECT("'" &amp; AB429 &amp; "'!4:4"), 0) - 1
))</f>
        <v>0</v>
      </c>
    </row>
    <row r="430" spans="1:30">
      <c r="A430" s="40">
        <f>元データ!P427</f>
        <v>367</v>
      </c>
      <c r="B430" s="27">
        <f t="shared" si="20"/>
        <v>426</v>
      </c>
      <c r="C430" s="27" t="str">
        <f>DBCS(元データ!A427)</f>
        <v>ナウゼリン坐剤６０</v>
      </c>
      <c r="D430" s="53" t="str">
        <f>元データ!B427</f>
        <v>メディセオ</v>
      </c>
      <c r="E430" s="27" t="str">
        <f>DBCS(元データ!C427)</f>
        <v/>
      </c>
      <c r="F430" s="27" t="str">
        <f>DBCS(元データ!D427)</f>
        <v>２０個</v>
      </c>
      <c r="G430" s="27" t="str">
        <f>元データ!E427</f>
        <v>協和キリン</v>
      </c>
      <c r="H430" s="27">
        <f>元データ!F427</f>
        <v>76.5</v>
      </c>
      <c r="I430" s="27">
        <f>元データ!G427</f>
        <v>1530</v>
      </c>
      <c r="J430" s="27">
        <f>元データ!H427</f>
        <v>20</v>
      </c>
      <c r="K430" s="27" t="str">
        <f>元データ!I427</f>
        <v>個</v>
      </c>
      <c r="L430" s="27">
        <f>元データ!J427</f>
        <v>1363</v>
      </c>
      <c r="M430" s="27">
        <f>元データ!K427</f>
        <v>68.150000000000006</v>
      </c>
      <c r="N430" s="53" t="str">
        <f ca="1">IF(OFFSET(マスタ非採用削除!A$4,統合マスタ!$A430,0)="","",OFFSET(マスタ非採用削除!A$4,統合マスタ!$A430,0))</f>
        <v>ﾅｳｾ001</v>
      </c>
      <c r="O430" s="53" t="str">
        <f ca="1">IF(OFFSET(マスタ非採用削除!B$4,統合マスタ!$A430,0)="","",OFFSET(マスタ非採用削除!B$4,統合マスタ!$A430,0))</f>
        <v>ﾅｳｾ001</v>
      </c>
      <c r="P430" s="27" t="str">
        <f ca="1">IF(OFFSET(マスタ非採用削除!C$4,統合マスタ!$A430,0)="","",OFFSET(マスタ非採用削除!C$4,統合マスタ!$A430,0))</f>
        <v>ナウゼリン坐剤６０</v>
      </c>
      <c r="Q430" s="53" t="str">
        <f ca="1">IF(OFFSET(マスタ非採用削除!D$4,統合マスタ!$A430,0)="","",OFFSET(マスタ非採用削除!D$4,統合マスタ!$A430,0))</f>
        <v/>
      </c>
      <c r="R430" s="27">
        <f ca="1">IF(OR(A430="非採用",A430="処置薬",A430="非採用特別"),0,IF(OFFSET(マスタ非採用削除!E$4,統合マスタ!$A430,0)="","",OFFSET(マスタ非採用削除!E$4,統合マスタ!$A430,0)))</f>
        <v>1</v>
      </c>
      <c r="S430" s="53" t="str">
        <f ca="1">IF(OFFSET(マスタ非採用削除!F$4,統合マスタ!$A430,0)="","",OFFSET(マスタ非採用削除!F$4,統合マスタ!$A430,0))</f>
        <v/>
      </c>
      <c r="T430" s="27">
        <f ca="1">IF(OFFSET(マスタ非採用削除!G$4,統合マスタ!$A430,0)="","",OFFSET(マスタ非採用削除!G$4,統合マスタ!$A430,0))</f>
        <v>76.5</v>
      </c>
      <c r="U430" s="53" t="str">
        <f ca="1">IF(OFFSET(マスタ非採用削除!H$4,統合マスタ!$A430,0)="","",OFFSET(マスタ非採用削除!H$4,統合マスタ!$A430,0))</f>
        <v>ﾅｳｾﾞﾘﾝｻﾞｻﾞｲ60</v>
      </c>
      <c r="V430" s="27">
        <f ca="1">IF(OFFSET(マスタ非採用削除!I$4,統合マスタ!$A430,0)="","",OFFSET(マスタ非採用削除!I$4,統合マスタ!$A430,0))</f>
        <v>12</v>
      </c>
      <c r="W430" s="27" t="str">
        <f ca="1">IF(OFFSET(マスタ非採用削除!J$4,統合マスタ!$A430,0)="","",OFFSET(マスタ非採用削除!J$4,統合マスタ!$A430,0))</f>
        <v>坐剤</v>
      </c>
      <c r="X430" s="27">
        <f ca="1">IF(OFFSET(マスタ非採用削除!K$4,統合マスタ!$A430,0)="","",OFFSET(マスタ非採用削除!K$4,統合マスタ!$A430,0))</f>
        <v>0</v>
      </c>
      <c r="Y430" s="53" t="str">
        <f ca="1">IF(OFFSET(マスタ非採用削除!L$4,統合マスタ!$A430,0)="","",OFFSET(マスタ非採用削除!L$4,統合マスタ!$A430,0))</f>
        <v/>
      </c>
      <c r="Z430" s="27">
        <f ca="1">IF(OFFSET(マスタ非採用削除!M$4,統合マスタ!$A430,0)="","",OFFSET(マスタ非採用削除!M$4,統合マスタ!$A430,0))</f>
        <v>3</v>
      </c>
      <c r="AA430" s="27" t="str">
        <f t="shared" si="18"/>
        <v/>
      </c>
      <c r="AB430" s="27" t="str">
        <f ca="1">IF(A430="非採用特別","非採用特別",IF(R430=2,"臨時",
IF(COUNTIF(分類!$H$8:$H$15, 統合マスタ!V430)&gt;0, 分類!$G$7,
IF(COUNTIF(分類!$K$8:$K$15, 統合マスタ!V430)&gt;0, 分類!$J$7,
IF(COUNTIF(分類!$N$8:$N$15, 統合マスタ!V430)&gt;0, 分類!$M$7,
IF(COUNTIF(分類!$Q$8:$Q$15, 統合マスタ!V430)&gt;0, 分類!$P$7,
"無し"))))))</f>
        <v>無し</v>
      </c>
      <c r="AC430" s="27">
        <f t="shared" ca="1" si="19"/>
        <v>426</v>
      </c>
      <c r="AD430" s="27" t="e" cm="1">
        <f t="array" aca="1" ref="AD430" ca="1">IF(A430="非採用","非採用",OFFSET(
   INDIRECT("'" &amp; AB430 &amp; "'!A4"),
   MATCH(B430, INDIRECT("'" &amp; AB430 &amp; "'!C5:C1000"), 0),
   MATCH("合計", INDIRECT("'" &amp; AB430 &amp; "'!4:4"), 0) - 1
))</f>
        <v>#REF!</v>
      </c>
    </row>
    <row r="431" spans="1:30">
      <c r="A431" s="40">
        <f>元データ!P428</f>
        <v>368</v>
      </c>
      <c r="B431" s="27">
        <f t="shared" si="20"/>
        <v>427</v>
      </c>
      <c r="C431" s="27" t="str">
        <f>DBCS(元データ!A428)</f>
        <v>ナトリックス錠１</v>
      </c>
      <c r="D431" s="53" t="str">
        <f>元データ!B428</f>
        <v>スズケン</v>
      </c>
      <c r="E431" s="27" t="str">
        <f>DBCS(元データ!C428)</f>
        <v>ＰＴＰ</v>
      </c>
      <c r="F431" s="27" t="str">
        <f>DBCS(元データ!D428)</f>
        <v>１００Ｔ</v>
      </c>
      <c r="G431" s="27" t="str">
        <f>元データ!E428</f>
        <v>住友ファーマ</v>
      </c>
      <c r="H431" s="27">
        <f>元データ!F428</f>
        <v>10.4</v>
      </c>
      <c r="I431" s="27">
        <f>元データ!G428</f>
        <v>1040</v>
      </c>
      <c r="J431" s="27">
        <f>元データ!H428</f>
        <v>100</v>
      </c>
      <c r="K431" s="27" t="str">
        <f>元データ!I428</f>
        <v>錠</v>
      </c>
      <c r="L431" s="27">
        <f>元データ!J428</f>
        <v>920</v>
      </c>
      <c r="M431" s="27">
        <f>元データ!K428</f>
        <v>9.1999999999999993</v>
      </c>
      <c r="N431" s="53" t="str">
        <f ca="1">IF(OFFSET(マスタ非採用削除!A$4,統合マスタ!$A431,0)="","",OFFSET(マスタ非採用削除!A$4,統合マスタ!$A431,0))</f>
        <v>ﾅﾄﾘ001</v>
      </c>
      <c r="O431" s="53" t="str">
        <f ca="1">IF(OFFSET(マスタ非採用削除!B$4,統合マスタ!$A431,0)="","",OFFSET(マスタ非採用削除!B$4,統合マスタ!$A431,0))</f>
        <v>ﾅﾄﾘ001</v>
      </c>
      <c r="P431" s="27" t="str">
        <f ca="1">IF(OFFSET(マスタ非採用削除!C$4,統合マスタ!$A431,0)="","",OFFSET(マスタ非採用削除!C$4,統合マスタ!$A431,0))</f>
        <v>ナトリックス錠１</v>
      </c>
      <c r="Q431" s="53" t="str">
        <f ca="1">IF(OFFSET(マスタ非採用削除!D$4,統合マスタ!$A431,0)="","",OFFSET(マスタ非採用削除!D$4,統合マスタ!$A431,0))</f>
        <v>ﾅﾄﾘ</v>
      </c>
      <c r="R431" s="27">
        <f ca="1">IF(OR(A431="非採用",A431="処置薬",A431="非採用特別"),0,IF(OFFSET(マスタ非採用削除!E$4,統合マスタ!$A431,0)="","",OFFSET(マスタ非採用削除!E$4,統合マスタ!$A431,0)))</f>
        <v>1</v>
      </c>
      <c r="S431" s="53" t="str">
        <f ca="1">IF(OFFSET(マスタ非採用削除!F$4,統合マスタ!$A431,0)="","",OFFSET(マスタ非採用削除!F$4,統合マスタ!$A431,0))</f>
        <v/>
      </c>
      <c r="T431" s="27">
        <f ca="1">IF(OFFSET(マスタ非採用削除!G$4,統合マスタ!$A431,0)="","",OFFSET(マスタ非採用削除!G$4,統合マスタ!$A431,0))</f>
        <v>10.4</v>
      </c>
      <c r="U431" s="53" t="str">
        <f ca="1">IF(OFFSET(マスタ非採用削除!H$4,統合マスタ!$A431,0)="","",OFFSET(マスタ非採用削除!H$4,統合マスタ!$A431,0))</f>
        <v>ﾅﾄﾘｯｸｽｼﾞｮｳ1</v>
      </c>
      <c r="V431" s="27">
        <f ca="1">IF(OFFSET(マスタ非採用削除!I$4,統合マスタ!$A431,0)="","",OFFSET(マスタ非採用削除!I$4,統合マスタ!$A431,0))</f>
        <v>1</v>
      </c>
      <c r="W431" s="27" t="str">
        <f ca="1">IF(OFFSET(マスタ非採用削除!J$4,統合マスタ!$A431,0)="","",OFFSET(マスタ非採用削除!J$4,統合マスタ!$A431,0))</f>
        <v>錠剤</v>
      </c>
      <c r="X431" s="27">
        <f ca="1">IF(OFFSET(マスタ非採用削除!K$4,統合マスタ!$A431,0)="","",OFFSET(マスタ非採用削除!K$4,統合マスタ!$A431,0))</f>
        <v>0</v>
      </c>
      <c r="Y431" s="53" t="str">
        <f ca="1">IF(OFFSET(マスタ非採用削除!L$4,統合マスタ!$A431,0)="","",OFFSET(マスタ非採用削除!L$4,統合マスタ!$A431,0))</f>
        <v/>
      </c>
      <c r="Z431" s="27">
        <f ca="1">IF(OFFSET(マスタ非採用削除!M$4,統合マスタ!$A431,0)="","",OFFSET(マスタ非採用削除!M$4,統合マスタ!$A431,0))</f>
        <v>5</v>
      </c>
      <c r="AA431" s="27" t="str">
        <f t="shared" si="18"/>
        <v/>
      </c>
      <c r="AB431" s="27" t="str">
        <f ca="1">IF(A431="非採用特別","非採用特別",IF(R431=2,"臨時",
IF(COUNTIF(分類!$H$8:$H$15, 統合マスタ!V431)&gt;0, 分類!$G$7,
IF(COUNTIF(分類!$K$8:$K$15, 統合マスタ!V431)&gt;0, 分類!$J$7,
IF(COUNTIF(分類!$N$8:$N$15, 統合マスタ!V431)&gt;0, 分類!$M$7,
IF(COUNTIF(分類!$Q$8:$Q$15, 統合マスタ!V431)&gt;0, 分類!$P$7,
"無し"))))))</f>
        <v>錠剤</v>
      </c>
      <c r="AC431" s="27">
        <f t="shared" ca="1" si="19"/>
        <v>427</v>
      </c>
      <c r="AD431" s="27" cm="1">
        <f t="array" aca="1" ref="AD431" ca="1">IF(A431="非採用","非採用",OFFSET(
   INDIRECT("'" &amp; AB431 &amp; "'!A4"),
   MATCH(B431, INDIRECT("'" &amp; AB431 &amp; "'!C5:C1000"), 0),
   MATCH("合計", INDIRECT("'" &amp; AB431 &amp; "'!4:4"), 0) - 1
))</f>
        <v>0</v>
      </c>
    </row>
    <row r="432" spans="1:30">
      <c r="A432" s="40">
        <f>元データ!P429</f>
        <v>370</v>
      </c>
      <c r="B432" s="27">
        <f t="shared" si="20"/>
        <v>428</v>
      </c>
      <c r="C432" s="27" t="str">
        <f>DBCS(元データ!A429)</f>
        <v>ニコランジル錠５ｍｇ「トーワ」　　　　　　　　　</v>
      </c>
      <c r="D432" s="53" t="str">
        <f>元データ!B429</f>
        <v/>
      </c>
      <c r="E432" s="27" t="str">
        <f>DBCS(元データ!C429)</f>
        <v>バラ</v>
      </c>
      <c r="F432" s="27" t="str">
        <f>DBCS(元データ!D429)</f>
        <v>１０００Ｔ</v>
      </c>
      <c r="G432" s="27" t="str">
        <f>元データ!E429</f>
        <v>東和薬品</v>
      </c>
      <c r="H432" s="27">
        <f>元データ!F429</f>
        <v>6.1</v>
      </c>
      <c r="I432" s="27">
        <f>元データ!G429</f>
        <v>6100</v>
      </c>
      <c r="J432" s="27">
        <f>元データ!H429</f>
        <v>1000.0000000000001</v>
      </c>
      <c r="K432" s="27" t="str">
        <f>元データ!I429</f>
        <v>錠</v>
      </c>
      <c r="L432" s="27">
        <f>元データ!J429</f>
        <v>5429</v>
      </c>
      <c r="M432" s="27">
        <f>元データ!K429</f>
        <v>5.4289999999999994</v>
      </c>
      <c r="N432" s="53" t="str">
        <f ca="1">IF(OFFSET(マスタ非採用削除!A$4,統合マスタ!$A432,0)="","",OFFSET(マスタ非採用削除!A$4,統合マスタ!$A432,0))</f>
        <v>ﾆｺﾗ001</v>
      </c>
      <c r="O432" s="53" t="str">
        <f ca="1">IF(OFFSET(マスタ非採用削除!B$4,統合マスタ!$A432,0)="","",OFFSET(マスタ非採用削除!B$4,統合マスタ!$A432,0))</f>
        <v>ﾆｺﾗ001</v>
      </c>
      <c r="P432" s="27" t="str">
        <f ca="1">IF(OFFSET(マスタ非採用削除!C$4,統合マスタ!$A432,0)="","",OFFSET(マスタ非採用削除!C$4,統合マスタ!$A432,0))</f>
        <v>ニコランジル錠５ｍｇ「トーワ」</v>
      </c>
      <c r="Q432" s="53" t="str">
        <f ca="1">IF(OFFSET(マスタ非採用削除!D$4,統合マスタ!$A432,0)="","",OFFSET(マスタ非採用削除!D$4,統合マスタ!$A432,0))</f>
        <v>ﾆｺﾗ2</v>
      </c>
      <c r="R432" s="27">
        <f ca="1">IF(OR(A432="非採用",A432="処置薬",A432="非採用特別"),0,IF(OFFSET(マスタ非採用削除!E$4,統合マスタ!$A432,0)="","",OFFSET(マスタ非採用削除!E$4,統合マスタ!$A432,0)))</f>
        <v>1</v>
      </c>
      <c r="S432" s="53" t="str">
        <f ca="1">IF(OFFSET(マスタ非採用削除!F$4,統合マスタ!$A432,0)="","",OFFSET(マスタ非採用削除!F$4,統合マスタ!$A432,0))</f>
        <v/>
      </c>
      <c r="T432" s="27">
        <f ca="1">IF(OFFSET(マスタ非採用削除!G$4,統合マスタ!$A432,0)="","",OFFSET(マスタ非採用削除!G$4,統合マスタ!$A432,0))</f>
        <v>6.1</v>
      </c>
      <c r="U432" s="53" t="str">
        <f ca="1">IF(OFFSET(マスタ非採用削除!H$4,統合マスタ!$A432,0)="","",OFFSET(マスタ非採用削除!H$4,統合マスタ!$A432,0))</f>
        <v>ﾆｺﾗﾝｼﾞﾙｼﾞｮｳ5mg｢ﾄｰﾜ｣</v>
      </c>
      <c r="V432" s="27">
        <f ca="1">IF(OFFSET(マスタ非採用削除!I$4,統合マスタ!$A432,0)="","",OFFSET(マスタ非採用削除!I$4,統合マスタ!$A432,0))</f>
        <v>1</v>
      </c>
      <c r="W432" s="27" t="str">
        <f ca="1">IF(OFFSET(マスタ非採用削除!J$4,統合マスタ!$A432,0)="","",OFFSET(マスタ非採用削除!J$4,統合マスタ!$A432,0))</f>
        <v>錠剤</v>
      </c>
      <c r="X432" s="27">
        <f ca="1">IF(OFFSET(マスタ非採用削除!K$4,統合マスタ!$A432,0)="","",OFFSET(マスタ非採用削除!K$4,統合マスタ!$A432,0))</f>
        <v>0</v>
      </c>
      <c r="Y432" s="53" t="str">
        <f ca="1">IF(OFFSET(マスタ非採用削除!L$4,統合マスタ!$A432,0)="","",OFFSET(マスタ非採用削除!L$4,統合マスタ!$A432,0))</f>
        <v/>
      </c>
      <c r="Z432" s="27">
        <f ca="1">IF(OFFSET(マスタ非採用削除!M$4,統合マスタ!$A432,0)="","",OFFSET(マスタ非採用削除!M$4,統合マスタ!$A432,0))</f>
        <v>25</v>
      </c>
      <c r="AA432" s="27" t="str">
        <f t="shared" si="18"/>
        <v/>
      </c>
      <c r="AB432" s="27" t="str">
        <f ca="1">IF(A432="非採用特別","非採用特別",IF(R432=2,"臨時",
IF(COUNTIF(分類!$H$8:$H$15, 統合マスタ!V432)&gt;0, 分類!$G$7,
IF(COUNTIF(分類!$K$8:$K$15, 統合マスタ!V432)&gt;0, 分類!$J$7,
IF(COUNTIF(分類!$N$8:$N$15, 統合マスタ!V432)&gt;0, 分類!$M$7,
IF(COUNTIF(分類!$Q$8:$Q$15, 統合マスタ!V432)&gt;0, 分類!$P$7,
"無し"))))))</f>
        <v>錠剤</v>
      </c>
      <c r="AC432" s="27">
        <f t="shared" ca="1" si="19"/>
        <v>428</v>
      </c>
      <c r="AD432" s="27" cm="1">
        <f t="array" aca="1" ref="AD432" ca="1">IF(A432="非採用","非採用",OFFSET(
   INDIRECT("'" &amp; AB432 &amp; "'!A4"),
   MATCH(B432, INDIRECT("'" &amp; AB432 &amp; "'!C5:C1000"), 0),
   MATCH("合計", INDIRECT("'" &amp; AB432 &amp; "'!4:4"), 0) - 1
))</f>
        <v>0</v>
      </c>
    </row>
    <row r="433" spans="1:30">
      <c r="A433" s="40">
        <f>元データ!P430</f>
        <v>371</v>
      </c>
      <c r="B433" s="27">
        <f t="shared" si="20"/>
        <v>429</v>
      </c>
      <c r="C433" s="27" t="str">
        <f>DBCS(元データ!A430)</f>
        <v>ニセルゴリン錠５ｍｇ「トーワ」</v>
      </c>
      <c r="D433" s="53" t="str">
        <f>元データ!B430</f>
        <v>東和薬品</v>
      </c>
      <c r="E433" s="27" t="str">
        <f>DBCS(元データ!C430)</f>
        <v>バラ</v>
      </c>
      <c r="F433" s="27" t="str">
        <f>DBCS(元データ!D430)</f>
        <v>１０００Ｔ</v>
      </c>
      <c r="G433" s="27" t="str">
        <f>元データ!E430</f>
        <v>東和薬品</v>
      </c>
      <c r="H433" s="27">
        <f>元データ!F430</f>
        <v>10.1</v>
      </c>
      <c r="I433" s="27">
        <f>元データ!G430</f>
        <v>10100</v>
      </c>
      <c r="J433" s="27">
        <f>元データ!H430</f>
        <v>1000</v>
      </c>
      <c r="K433" s="27" t="str">
        <f>元データ!I430</f>
        <v>錠</v>
      </c>
      <c r="L433" s="27">
        <f>元データ!J430</f>
        <v>8790</v>
      </c>
      <c r="M433" s="27">
        <f>元データ!K430</f>
        <v>8.7899999999999991</v>
      </c>
      <c r="N433" s="53" t="str">
        <f ca="1">IF(OFFSET(マスタ非採用削除!A$4,統合マスタ!$A433,0)="","",OFFSET(マスタ非採用削除!A$4,統合マスタ!$A433,0))</f>
        <v>ﾆｾﾙ001</v>
      </c>
      <c r="O433" s="53" t="str">
        <f ca="1">IF(OFFSET(マスタ非採用削除!B$4,統合マスタ!$A433,0)="","",OFFSET(マスタ非採用削除!B$4,統合マスタ!$A433,0))</f>
        <v>ﾆｾﾙ001</v>
      </c>
      <c r="P433" s="27" t="str">
        <f ca="1">IF(OFFSET(マスタ非採用削除!C$4,統合マスタ!$A433,0)="","",OFFSET(マスタ非採用削除!C$4,統合マスタ!$A433,0))</f>
        <v>ニセルゴリン錠５ｍｇ「トーワ」</v>
      </c>
      <c r="Q433" s="53" t="str">
        <f ca="1">IF(OFFSET(マスタ非採用削除!D$4,統合マスタ!$A433,0)="","",OFFSET(マスタ非採用削除!D$4,統合マスタ!$A433,0))</f>
        <v>ﾆｾﾙ</v>
      </c>
      <c r="R433" s="27">
        <f ca="1">IF(OR(A433="非採用",A433="処置薬",A433="非採用特別"),0,IF(OFFSET(マスタ非採用削除!E$4,統合マスタ!$A433,0)="","",OFFSET(マスタ非採用削除!E$4,統合マスタ!$A433,0)))</f>
        <v>1</v>
      </c>
      <c r="S433" s="53" t="str">
        <f ca="1">IF(OFFSET(マスタ非採用削除!F$4,統合マスタ!$A433,0)="","",OFFSET(マスタ非採用削除!F$4,統合マスタ!$A433,0))</f>
        <v/>
      </c>
      <c r="T433" s="27">
        <f ca="1">IF(OFFSET(マスタ非採用削除!G$4,統合マスタ!$A433,0)="","",OFFSET(マスタ非採用削除!G$4,統合マスタ!$A433,0))</f>
        <v>10.1</v>
      </c>
      <c r="U433" s="53" t="str">
        <f ca="1">IF(OFFSET(マスタ非採用削除!H$4,統合マスタ!$A433,0)="","",OFFSET(マスタ非採用削除!H$4,統合マスタ!$A433,0))</f>
        <v>ﾆｾﾙｺﾞﾘﾝｼﾞｮｳ5mg｢ﾄｰﾜ｣</v>
      </c>
      <c r="V433" s="27">
        <f ca="1">IF(OFFSET(マスタ非採用削除!I$4,統合マスタ!$A433,0)="","",OFFSET(マスタ非採用削除!I$4,統合マスタ!$A433,0))</f>
        <v>1</v>
      </c>
      <c r="W433" s="27" t="str">
        <f ca="1">IF(OFFSET(マスタ非採用削除!J$4,統合マスタ!$A433,0)="","",OFFSET(マスタ非採用削除!J$4,統合マスタ!$A433,0))</f>
        <v>錠剤</v>
      </c>
      <c r="X433" s="27">
        <f ca="1">IF(OFFSET(マスタ非採用削除!K$4,統合マスタ!$A433,0)="","",OFFSET(マスタ非採用削除!K$4,統合マスタ!$A433,0))</f>
        <v>0</v>
      </c>
      <c r="Y433" s="53" t="str">
        <f ca="1">IF(OFFSET(マスタ非採用削除!L$4,統合マスタ!$A433,0)="","",OFFSET(マスタ非採用削除!L$4,統合マスタ!$A433,0))</f>
        <v/>
      </c>
      <c r="Z433" s="27">
        <f ca="1">IF(OFFSET(マスタ非採用削除!M$4,統合マスタ!$A433,0)="","",OFFSET(マスタ非採用削除!M$4,統合マスタ!$A433,0))</f>
        <v>25</v>
      </c>
      <c r="AA433" s="27" t="str">
        <f t="shared" si="18"/>
        <v/>
      </c>
      <c r="AB433" s="27" t="str">
        <f ca="1">IF(A433="非採用特別","非採用特別",IF(R433=2,"臨時",
IF(COUNTIF(分類!$H$8:$H$15, 統合マスタ!V433)&gt;0, 分類!$G$7,
IF(COUNTIF(分類!$K$8:$K$15, 統合マスタ!V433)&gt;0, 分類!$J$7,
IF(COUNTIF(分類!$N$8:$N$15, 統合マスタ!V433)&gt;0, 分類!$M$7,
IF(COUNTIF(分類!$Q$8:$Q$15, 統合マスタ!V433)&gt;0, 分類!$P$7,
"無し"))))))</f>
        <v>錠剤</v>
      </c>
      <c r="AC433" s="27">
        <f t="shared" ca="1" si="19"/>
        <v>429</v>
      </c>
      <c r="AD433" s="27" cm="1">
        <f t="array" aca="1" ref="AD433" ca="1">IF(A433="非採用","非採用",OFFSET(
   INDIRECT("'" &amp; AB433 &amp; "'!A4"),
   MATCH(B433, INDIRECT("'" &amp; AB433 &amp; "'!C5:C1000"), 0),
   MATCH("合計", INDIRECT("'" &amp; AB433 &amp; "'!4:4"), 0) - 1
))</f>
        <v>0</v>
      </c>
    </row>
    <row r="434" spans="1:30">
      <c r="A434" s="40">
        <f>元データ!P431</f>
        <v>372</v>
      </c>
      <c r="B434" s="27">
        <f t="shared" si="20"/>
        <v>430</v>
      </c>
      <c r="C434" s="27" t="str">
        <f>DBCS(元データ!A431)</f>
        <v>ニゾラールクリーム２％　　　　　　　　　</v>
      </c>
      <c r="D434" s="53" t="str">
        <f>元データ!B431</f>
        <v>アルフレッサ</v>
      </c>
      <c r="E434" s="27" t="str">
        <f>DBCS(元データ!C431)</f>
        <v/>
      </c>
      <c r="F434" s="27" t="str">
        <f>DBCS(元データ!D431)</f>
        <v>１０ｇｘ２０</v>
      </c>
      <c r="G434" s="27" t="str">
        <f>元データ!E431</f>
        <v>帝国製薬</v>
      </c>
      <c r="H434" s="27">
        <f>元データ!F431</f>
        <v>16</v>
      </c>
      <c r="I434" s="27">
        <f>元データ!G431</f>
        <v>3200</v>
      </c>
      <c r="J434" s="27">
        <f>元データ!H431</f>
        <v>200</v>
      </c>
      <c r="K434" s="27" t="str">
        <f>元データ!I431</f>
        <v>ｇ</v>
      </c>
      <c r="L434" s="27">
        <f>元データ!J431</f>
        <v>2905</v>
      </c>
      <c r="M434" s="27">
        <f>元データ!K431</f>
        <v>14.525</v>
      </c>
      <c r="N434" s="53" t="str">
        <f ca="1">IF(OFFSET(マスタ非採用削除!A$4,統合マスタ!$A434,0)="","",OFFSET(マスタ非採用削除!A$4,統合マスタ!$A434,0))</f>
        <v>ﾆｿﾗ001</v>
      </c>
      <c r="O434" s="53" t="str">
        <f ca="1">IF(OFFSET(マスタ非採用削除!B$4,統合マスタ!$A434,0)="","",OFFSET(マスタ非採用削除!B$4,統合マスタ!$A434,0))</f>
        <v>ﾆｿﾗ001</v>
      </c>
      <c r="P434" s="27" t="str">
        <f ca="1">IF(OFFSET(マスタ非採用削除!C$4,統合マスタ!$A434,0)="","",OFFSET(マスタ非採用削除!C$4,統合マスタ!$A434,0))</f>
        <v>ニゾラールクリーム２％</v>
      </c>
      <c r="Q434" s="53" t="str">
        <f ca="1">IF(OFFSET(マスタ非採用削除!D$4,統合マスタ!$A434,0)="","",OFFSET(マスタ非採用削除!D$4,統合マスタ!$A434,0))</f>
        <v>ﾆｿﾞﾗｰ</v>
      </c>
      <c r="R434" s="27">
        <f ca="1">IF(OR(A434="非採用",A434="処置薬",A434="非採用特別"),0,IF(OFFSET(マスタ非採用削除!E$4,統合マスタ!$A434,0)="","",OFFSET(マスタ非採用削除!E$4,統合マスタ!$A434,0)))</f>
        <v>1</v>
      </c>
      <c r="S434" s="53" t="str">
        <f ca="1">IF(OFFSET(マスタ非採用削除!F$4,統合マスタ!$A434,0)="","",OFFSET(マスタ非採用削除!F$4,統合マスタ!$A434,0))</f>
        <v/>
      </c>
      <c r="T434" s="27">
        <f ca="1">IF(OFFSET(マスタ非採用削除!G$4,統合マスタ!$A434,0)="","",OFFSET(マスタ非採用削除!G$4,統合マスタ!$A434,0))</f>
        <v>16</v>
      </c>
      <c r="U434" s="53" t="str">
        <f ca="1">IF(OFFSET(マスタ非採用削除!H$4,統合マスタ!$A434,0)="","",OFFSET(マスタ非採用削除!H$4,統合マスタ!$A434,0))</f>
        <v>ﾆｿﾞﾗｰﾙｸﾘｰﾑ2%</v>
      </c>
      <c r="V434" s="27">
        <f ca="1">IF(OFFSET(マスタ非採用削除!I$4,統合マスタ!$A434,0)="","",OFFSET(マスタ非採用削除!I$4,統合マスタ!$A434,0))</f>
        <v>15</v>
      </c>
      <c r="W434" s="27" t="str">
        <f ca="1">IF(OFFSET(マスタ非採用削除!J$4,統合マスタ!$A434,0)="","",OFFSET(マスタ非採用削除!J$4,統合マスタ!$A434,0))</f>
        <v>クリーム</v>
      </c>
      <c r="X434" s="27">
        <f ca="1">IF(OFFSET(マスタ非採用削除!K$4,統合マスタ!$A434,0)="","",OFFSET(マスタ非採用削除!K$4,統合マスタ!$A434,0))</f>
        <v>0</v>
      </c>
      <c r="Y434" s="53" t="str">
        <f ca="1">IF(OFFSET(マスタ非採用削除!L$4,統合マスタ!$A434,0)="","",OFFSET(マスタ非採用削除!L$4,統合マスタ!$A434,0))</f>
        <v/>
      </c>
      <c r="Z434" s="27">
        <f ca="1">IF(OFFSET(マスタ非採用削除!M$4,統合マスタ!$A434,0)="","",OFFSET(マスタ非採用削除!M$4,統合マスタ!$A434,0))</f>
        <v>3</v>
      </c>
      <c r="AA434" s="27" t="str">
        <f t="shared" si="18"/>
        <v/>
      </c>
      <c r="AB434" s="27" t="str">
        <f ca="1">IF(A434="非採用特別","非採用特別",IF(R434=2,"臨時",
IF(COUNTIF(分類!$H$8:$H$15, 統合マスタ!V434)&gt;0, 分類!$G$7,
IF(COUNTIF(分類!$K$8:$K$15, 統合マスタ!V434)&gt;0, 分類!$J$7,
IF(COUNTIF(分類!$N$8:$N$15, 統合マスタ!V434)&gt;0, 分類!$M$7,
IF(COUNTIF(分類!$Q$8:$Q$15, 統合マスタ!V434)&gt;0, 分類!$P$7,
"無し"))))))</f>
        <v>外用</v>
      </c>
      <c r="AC434" s="27">
        <f t="shared" ca="1" si="19"/>
        <v>430</v>
      </c>
      <c r="AD434" s="27" cm="1">
        <f t="array" aca="1" ref="AD434" ca="1">IF(A434="非採用","非採用",OFFSET(
   INDIRECT("'" &amp; AB434 &amp; "'!A4"),
   MATCH(B434, INDIRECT("'" &amp; AB434 &amp; "'!C5:C1000"), 0),
   MATCH("合計", INDIRECT("'" &amp; AB434 &amp; "'!4:4"), 0) - 1
))</f>
        <v>0</v>
      </c>
    </row>
    <row r="435" spans="1:30">
      <c r="A435" s="40">
        <f>元データ!P432</f>
        <v>373</v>
      </c>
      <c r="B435" s="27">
        <f t="shared" si="20"/>
        <v>431</v>
      </c>
      <c r="C435" s="27" t="str">
        <f>DBCS(元データ!A432)</f>
        <v>ニゾラールローション２％</v>
      </c>
      <c r="D435" s="53" t="str">
        <f>元データ!B432</f>
        <v>メディセオ</v>
      </c>
      <c r="E435" s="27" t="str">
        <f>DBCS(元データ!C432)</f>
        <v/>
      </c>
      <c r="F435" s="27" t="str">
        <f>DBCS(元データ!D432)</f>
        <v>１０ｇ×１０本</v>
      </c>
      <c r="G435" s="27" t="str">
        <f>元データ!E432</f>
        <v>ヤンセン</v>
      </c>
      <c r="H435" s="27">
        <f>元データ!F432</f>
        <v>22.1</v>
      </c>
      <c r="I435" s="27">
        <f>元データ!G432</f>
        <v>2210</v>
      </c>
      <c r="J435" s="27">
        <f>元データ!H432</f>
        <v>100</v>
      </c>
      <c r="K435" s="27" t="str">
        <f>元データ!I432</f>
        <v>ｇ</v>
      </c>
      <c r="L435" s="27">
        <f>元データ!J432</f>
        <v>2009</v>
      </c>
      <c r="M435" s="27">
        <f>元データ!K432</f>
        <v>20.09</v>
      </c>
      <c r="N435" s="53" t="str">
        <f ca="1">IF(OFFSET(マスタ非採用削除!A$4,統合マスタ!$A435,0)="","",OFFSET(マスタ非採用削除!A$4,統合マスタ!$A435,0))</f>
        <v>ﾆｿﾗ002</v>
      </c>
      <c r="O435" s="53" t="str">
        <f ca="1">IF(OFFSET(マスタ非採用削除!B$4,統合マスタ!$A435,0)="","",OFFSET(マスタ非採用削除!B$4,統合マスタ!$A435,0))</f>
        <v>ﾆｿﾗ002</v>
      </c>
      <c r="P435" s="27" t="str">
        <f ca="1">IF(OFFSET(マスタ非採用削除!C$4,統合マスタ!$A435,0)="","",OFFSET(マスタ非採用削除!C$4,統合マスタ!$A435,0))</f>
        <v>ニゾラールローション２％</v>
      </c>
      <c r="Q435" s="53" t="str">
        <f ca="1">IF(OFFSET(マスタ非採用削除!D$4,統合マスタ!$A435,0)="","",OFFSET(マスタ非採用削除!D$4,統合マスタ!$A435,0))</f>
        <v>ﾆｿﾞﾗｰﾙ</v>
      </c>
      <c r="R435" s="27">
        <f ca="1">IF(OR(A435="非採用",A435="処置薬",A435="非採用特別"),0,IF(OFFSET(マスタ非採用削除!E$4,統合マスタ!$A435,0)="","",OFFSET(マスタ非採用削除!E$4,統合マスタ!$A435,0)))</f>
        <v>1</v>
      </c>
      <c r="S435" s="53" t="str">
        <f ca="1">IF(OFFSET(マスタ非採用削除!F$4,統合マスタ!$A435,0)="","",OFFSET(マスタ非採用削除!F$4,統合マスタ!$A435,0))</f>
        <v/>
      </c>
      <c r="T435" s="27">
        <f ca="1">IF(OFFSET(マスタ非採用削除!G$4,統合マスタ!$A435,0)="","",OFFSET(マスタ非採用削除!G$4,統合マスタ!$A435,0))</f>
        <v>22.1</v>
      </c>
      <c r="U435" s="53" t="str">
        <f ca="1">IF(OFFSET(マスタ非採用削除!H$4,統合マスタ!$A435,0)="","",OFFSET(マスタ非採用削除!H$4,統合マスタ!$A435,0))</f>
        <v>ﾆｿﾞﾗｰﾙﾛｰｼｮﾝ2%</v>
      </c>
      <c r="V435" s="27">
        <f ca="1">IF(OFFSET(マスタ非採用削除!I$4,統合マスタ!$A435,0)="","",OFFSET(マスタ非採用削除!I$4,統合マスタ!$A435,0))</f>
        <v>17</v>
      </c>
      <c r="W435" s="27" t="str">
        <f ca="1">IF(OFFSET(マスタ非採用削除!J$4,統合マスタ!$A435,0)="","",OFFSET(マスタ非採用削除!J$4,統合マスタ!$A435,0))</f>
        <v>外用液剤</v>
      </c>
      <c r="X435" s="27">
        <f ca="1">IF(OFFSET(マスタ非採用削除!K$4,統合マスタ!$A435,0)="","",OFFSET(マスタ非採用削除!K$4,統合マスタ!$A435,0))</f>
        <v>0</v>
      </c>
      <c r="Y435" s="53" t="str">
        <f ca="1">IF(OFFSET(マスタ非採用削除!L$4,統合マスタ!$A435,0)="","",OFFSET(マスタ非採用削除!L$4,統合マスタ!$A435,0))</f>
        <v/>
      </c>
      <c r="Z435" s="27">
        <f ca="1">IF(OFFSET(マスタ非採用削除!M$4,統合マスタ!$A435,0)="","",OFFSET(マスタ非採用削除!M$4,統合マスタ!$A435,0))</f>
        <v>15</v>
      </c>
      <c r="AA435" s="27" t="str">
        <f t="shared" si="18"/>
        <v/>
      </c>
      <c r="AB435" s="27" t="str">
        <f ca="1">IF(A435="非採用特別","非採用特別",IF(R435=2,"臨時",
IF(COUNTIF(分類!$H$8:$H$15, 統合マスタ!V435)&gt;0, 分類!$G$7,
IF(COUNTIF(分類!$K$8:$K$15, 統合マスタ!V435)&gt;0, 分類!$J$7,
IF(COUNTIF(分類!$N$8:$N$15, 統合マスタ!V435)&gt;0, 分類!$M$7,
IF(COUNTIF(分類!$Q$8:$Q$15, 統合マスタ!V435)&gt;0, 分類!$P$7,
"無し"))))))</f>
        <v>外用</v>
      </c>
      <c r="AC435" s="27">
        <f t="shared" ca="1" si="19"/>
        <v>431</v>
      </c>
      <c r="AD435" s="27" cm="1">
        <f t="array" aca="1" ref="AD435" ca="1">IF(A435="非採用","非採用",OFFSET(
   INDIRECT("'" &amp; AB435 &amp; "'!A4"),
   MATCH(B435, INDIRECT("'" &amp; AB435 &amp; "'!C5:C1000"), 0),
   MATCH("合計", INDIRECT("'" &amp; AB435 &amp; "'!4:4"), 0) - 1
))</f>
        <v>0</v>
      </c>
    </row>
    <row r="436" spans="1:30">
      <c r="A436" s="40">
        <f>元データ!P433</f>
        <v>374</v>
      </c>
      <c r="B436" s="27">
        <f t="shared" si="20"/>
        <v>432</v>
      </c>
      <c r="C436" s="27" t="str">
        <f>DBCS(元データ!A433)</f>
        <v>ニトロペン舌下錠０．３ｍｇ</v>
      </c>
      <c r="D436" s="53" t="str">
        <f>元データ!B433</f>
        <v>メディセオ</v>
      </c>
      <c r="E436" s="27" t="str">
        <f>DBCS(元データ!C433)</f>
        <v>ＰＴＰ</v>
      </c>
      <c r="F436" s="27" t="str">
        <f>DBCS(元データ!D433)</f>
        <v>１００Ｔ</v>
      </c>
      <c r="G436" s="27" t="str">
        <f>元データ!E433</f>
        <v>日本化薬</v>
      </c>
      <c r="H436" s="27">
        <f>元データ!F433</f>
        <v>10</v>
      </c>
      <c r="I436" s="27">
        <f>元データ!G433</f>
        <v>1000</v>
      </c>
      <c r="J436" s="27">
        <f>元データ!H433</f>
        <v>100</v>
      </c>
      <c r="K436" s="27" t="str">
        <f>元データ!I433</f>
        <v>錠</v>
      </c>
      <c r="L436" s="27">
        <f>元データ!J433</f>
        <v>909</v>
      </c>
      <c r="M436" s="27">
        <f>元データ!K433</f>
        <v>9.09</v>
      </c>
      <c r="N436" s="53" t="str">
        <f ca="1">IF(OFFSET(マスタ非採用削除!A$4,統合マスタ!$A436,0)="","",OFFSET(マスタ非採用削除!A$4,統合マスタ!$A436,0))</f>
        <v>ﾆﾄﾛ001</v>
      </c>
      <c r="O436" s="53" t="str">
        <f ca="1">IF(OFFSET(マスタ非採用削除!B$4,統合マスタ!$A436,0)="","",OFFSET(マスタ非採用削除!B$4,統合マスタ!$A436,0))</f>
        <v>ﾆﾄﾛ001</v>
      </c>
      <c r="P436" s="27" t="str">
        <f ca="1">IF(OFFSET(マスタ非採用削除!C$4,統合マスタ!$A436,0)="","",OFFSET(マスタ非採用削除!C$4,統合マスタ!$A436,0))</f>
        <v>ニトロペン舌下錠０．３ｍｇ</v>
      </c>
      <c r="Q436" s="53" t="str">
        <f ca="1">IF(OFFSET(マスタ非採用削除!D$4,統合マスタ!$A436,0)="","",OFFSET(マスタ非採用削除!D$4,統合マスタ!$A436,0))</f>
        <v>ﾆﾄﾛﾍﾟ</v>
      </c>
      <c r="R436" s="27">
        <f ca="1">IF(OR(A436="非採用",A436="処置薬",A436="非採用特別"),0,IF(OFFSET(マスタ非採用削除!E$4,統合マスタ!$A436,0)="","",OFFSET(マスタ非採用削除!E$4,統合マスタ!$A436,0)))</f>
        <v>1</v>
      </c>
      <c r="S436" s="53" t="str">
        <f ca="1">IF(OFFSET(マスタ非採用削除!F$4,統合マスタ!$A436,0)="","",OFFSET(マスタ非採用削除!F$4,統合マスタ!$A436,0))</f>
        <v/>
      </c>
      <c r="T436" s="27">
        <f ca="1">IF(OFFSET(マスタ非採用削除!G$4,統合マスタ!$A436,0)="","",OFFSET(マスタ非採用削除!G$4,統合マスタ!$A436,0))</f>
        <v>10</v>
      </c>
      <c r="U436" s="53" t="str">
        <f ca="1">IF(OFFSET(マスタ非採用削除!H$4,統合マスタ!$A436,0)="","",OFFSET(マスタ非採用削除!H$4,統合マスタ!$A436,0))</f>
        <v>ﾆﾄﾛﾍﾟﾝｾﾞｯｶｼﾞｮｳ0.3mg</v>
      </c>
      <c r="V436" s="27">
        <f ca="1">IF(OFFSET(マスタ非採用削除!I$4,統合マスタ!$A436,0)="","",OFFSET(マスタ非採用削除!I$4,統合マスタ!$A436,0))</f>
        <v>1</v>
      </c>
      <c r="W436" s="27" t="str">
        <f ca="1">IF(OFFSET(マスタ非採用削除!J$4,統合マスタ!$A436,0)="","",OFFSET(マスタ非採用削除!J$4,統合マスタ!$A436,0))</f>
        <v>錠剤</v>
      </c>
      <c r="X436" s="27">
        <f ca="1">IF(OFFSET(マスタ非採用削除!K$4,統合マスタ!$A436,0)="","",OFFSET(マスタ非採用削除!K$4,統合マスタ!$A436,0))</f>
        <v>2</v>
      </c>
      <c r="Y436" s="53" t="str">
        <f ca="1">IF(OFFSET(マスタ非採用削除!L$4,統合マスタ!$A436,0)="","",OFFSET(マスタ非採用削除!L$4,統合マスタ!$A436,0))</f>
        <v/>
      </c>
      <c r="Z436" s="27">
        <f ca="1">IF(OFFSET(マスタ非採用削除!M$4,統合マスタ!$A436,0)="","",OFFSET(マスタ非採用削除!M$4,統合マスタ!$A436,0))</f>
        <v>1</v>
      </c>
      <c r="AA436" s="27" t="str">
        <f t="shared" si="18"/>
        <v/>
      </c>
      <c r="AB436" s="27" t="str">
        <f ca="1">IF(A436="非採用特別","非採用特別",IF(R436=2,"臨時",
IF(COUNTIF(分類!$H$8:$H$15, 統合マスタ!V436)&gt;0, 分類!$G$7,
IF(COUNTIF(分類!$K$8:$K$15, 統合マスタ!V436)&gt;0, 分類!$J$7,
IF(COUNTIF(分類!$N$8:$N$15, 統合マスタ!V436)&gt;0, 分類!$M$7,
IF(COUNTIF(分類!$Q$8:$Q$15, 統合マスタ!V436)&gt;0, 分類!$P$7,
"無し"))))))</f>
        <v>錠剤</v>
      </c>
      <c r="AC436" s="27">
        <f t="shared" ca="1" si="19"/>
        <v>200432</v>
      </c>
      <c r="AD436" s="27" cm="1">
        <f t="array" aca="1" ref="AD436" ca="1">IF(A436="非採用","非採用",OFFSET(
   INDIRECT("'" &amp; AB436 &amp; "'!A4"),
   MATCH(B436, INDIRECT("'" &amp; AB436 &amp; "'!C5:C1000"), 0),
   MATCH("合計", INDIRECT("'" &amp; AB436 &amp; "'!4:4"), 0) - 1
))</f>
        <v>0</v>
      </c>
    </row>
    <row r="437" spans="1:30">
      <c r="A437" s="40">
        <f>元データ!P434</f>
        <v>375</v>
      </c>
      <c r="B437" s="27">
        <f t="shared" si="20"/>
        <v>433</v>
      </c>
      <c r="C437" s="27" t="str">
        <f>DBCS(元データ!A434)</f>
        <v>ニフェジピンカプセル１０ｍｇ「サワイ」</v>
      </c>
      <c r="D437" s="53" t="str">
        <f>元データ!B434</f>
        <v/>
      </c>
      <c r="E437" s="27" t="str">
        <f>DBCS(元データ!C434)</f>
        <v>ＰＴＰ</v>
      </c>
      <c r="F437" s="27" t="str">
        <f>DBCS(元データ!D434)</f>
        <v>１００ｃａｐ</v>
      </c>
      <c r="G437" s="27" t="str">
        <f>元データ!E434</f>
        <v>沢井製薬</v>
      </c>
      <c r="H437" s="27">
        <f>元データ!F434</f>
        <v>8.3000000000000007</v>
      </c>
      <c r="I437" s="27">
        <f>元データ!G434</f>
        <v>830</v>
      </c>
      <c r="J437" s="27">
        <f>元データ!H434</f>
        <v>99.999999999999986</v>
      </c>
      <c r="K437" s="27" t="str">
        <f>元データ!I434</f>
        <v>cap</v>
      </c>
      <c r="L437" s="27">
        <f>元データ!J434</f>
        <v>749</v>
      </c>
      <c r="M437" s="27">
        <f>元データ!K434</f>
        <v>7.4900000000000011</v>
      </c>
      <c r="N437" s="53" t="str">
        <f ca="1">IF(OFFSET(マスタ非採用削除!A$4,統合マスタ!$A437,0)="","",OFFSET(マスタ非採用削除!A$4,統合マスタ!$A437,0))</f>
        <v>ﾆﾌｴ001</v>
      </c>
      <c r="O437" s="53" t="str">
        <f ca="1">IF(OFFSET(マスタ非採用削除!B$4,統合マスタ!$A437,0)="","",OFFSET(マスタ非採用削除!B$4,統合マスタ!$A437,0))</f>
        <v>ﾆﾌｴ001</v>
      </c>
      <c r="P437" s="27" t="str">
        <f ca="1">IF(OFFSET(マスタ非採用削除!C$4,統合マスタ!$A437,0)="","",OFFSET(マスタ非採用削除!C$4,統合マスタ!$A437,0))</f>
        <v>ニフェジピンカプセル１０ｍｇ「サワイ」</v>
      </c>
      <c r="Q437" s="53" t="str">
        <f ca="1">IF(OFFSET(マスタ非採用削除!D$4,統合マスタ!$A437,0)="","",OFFSET(マスタ非採用削除!D$4,統合マスタ!$A437,0))</f>
        <v>ﾆﾌｪ</v>
      </c>
      <c r="R437" s="27">
        <f ca="1">IF(OR(A437="非採用",A437="処置薬",A437="非採用特別"),0,IF(OFFSET(マスタ非採用削除!E$4,統合マスタ!$A437,0)="","",OFFSET(マスタ非採用削除!E$4,統合マスタ!$A437,0)))</f>
        <v>1</v>
      </c>
      <c r="S437" s="53" t="str">
        <f ca="1">IF(OFFSET(マスタ非採用削除!F$4,統合マスタ!$A437,0)="","",OFFSET(マスタ非採用削除!F$4,統合マスタ!$A437,0))</f>
        <v/>
      </c>
      <c r="T437" s="27">
        <f ca="1">IF(OFFSET(マスタ非採用削除!G$4,統合マスタ!$A437,0)="","",OFFSET(マスタ非採用削除!G$4,統合マスタ!$A437,0))</f>
        <v>8.3000000000000007</v>
      </c>
      <c r="U437" s="53" t="str">
        <f ca="1">IF(OFFSET(マスタ非採用削除!H$4,統合マスタ!$A437,0)="","",OFFSET(マスタ非採用削除!H$4,統合マスタ!$A437,0))</f>
        <v>ﾆﾌｪｼﾞﾋﾟﾝｶﾌﾟｾﾙ10mg｢ｻﾜｲ｣</v>
      </c>
      <c r="V437" s="27">
        <f ca="1">IF(OFFSET(マスタ非採用削除!I$4,統合マスタ!$A437,0)="","",OFFSET(マスタ非採用削除!I$4,統合マスタ!$A437,0))</f>
        <v>2</v>
      </c>
      <c r="W437" s="27" t="str">
        <f ca="1">IF(OFFSET(マスタ非採用削除!J$4,統合マスタ!$A437,0)="","",OFFSET(マスタ非採用削除!J$4,統合マスタ!$A437,0))</f>
        <v>カプセル</v>
      </c>
      <c r="X437" s="27">
        <f ca="1">IF(OFFSET(マスタ非採用削除!K$4,統合マスタ!$A437,0)="","",OFFSET(マスタ非採用削除!K$4,統合マスタ!$A437,0))</f>
        <v>2</v>
      </c>
      <c r="Y437" s="53" t="str">
        <f ca="1">IF(OFFSET(マスタ非採用削除!L$4,統合マスタ!$A437,0)="","",OFFSET(マスタ非採用削除!L$4,統合マスタ!$A437,0))</f>
        <v/>
      </c>
      <c r="Z437" s="27">
        <f ca="1">IF(OFFSET(マスタ非採用削除!M$4,統合マスタ!$A437,0)="","",OFFSET(マスタ非採用削除!M$4,統合マスタ!$A437,0))</f>
        <v>1</v>
      </c>
      <c r="AA437" s="27" t="str">
        <f t="shared" si="18"/>
        <v/>
      </c>
      <c r="AB437" s="27" t="str">
        <f ca="1">IF(A437="非採用特別","非採用特別",IF(R437=2,"臨時",
IF(COUNTIF(分類!$H$8:$H$15, 統合マスタ!V437)&gt;0, 分類!$G$7,
IF(COUNTIF(分類!$K$8:$K$15, 統合マスタ!V437)&gt;0, 分類!$J$7,
IF(COUNTIF(分類!$N$8:$N$15, 統合マスタ!V437)&gt;0, 分類!$M$7,
IF(COUNTIF(分類!$Q$8:$Q$15, 統合マスタ!V437)&gt;0, 分類!$P$7,
"無し"))))))</f>
        <v>無し</v>
      </c>
      <c r="AC437" s="27">
        <f t="shared" ca="1" si="19"/>
        <v>200433</v>
      </c>
      <c r="AD437" s="27" t="e" cm="1">
        <f t="array" aca="1" ref="AD437" ca="1">IF(A437="非採用","非採用",OFFSET(
   INDIRECT("'" &amp; AB437 &amp; "'!A4"),
   MATCH(B437, INDIRECT("'" &amp; AB437 &amp; "'!C5:C1000"), 0),
   MATCH("合計", INDIRECT("'" &amp; AB437 &amp; "'!4:4"), 0) - 1
))</f>
        <v>#REF!</v>
      </c>
    </row>
    <row r="438" spans="1:30">
      <c r="A438" s="40">
        <f>元データ!P435</f>
        <v>377</v>
      </c>
      <c r="B438" s="27">
        <f t="shared" si="20"/>
        <v>434</v>
      </c>
      <c r="C438" s="27" t="str">
        <f>DBCS(元データ!A435)</f>
        <v>ニュープロパッチ４．５ｍｇ</v>
      </c>
      <c r="D438" s="53" t="str">
        <f>元データ!B435</f>
        <v>メディセオ</v>
      </c>
      <c r="E438" s="27" t="str">
        <f>DBCS(元データ!C435)</f>
        <v/>
      </c>
      <c r="F438" s="27" t="str">
        <f>DBCS(元データ!D435)</f>
        <v>２８枚</v>
      </c>
      <c r="G438" s="27" t="str">
        <f>元データ!E435</f>
        <v>大塚製薬</v>
      </c>
      <c r="H438" s="27">
        <f>元データ!F435</f>
        <v>296.10000000000002</v>
      </c>
      <c r="I438" s="27">
        <f>元データ!G435</f>
        <v>8290.7999999999993</v>
      </c>
      <c r="J438" s="27">
        <f>元データ!H435</f>
        <v>27.999999999999996</v>
      </c>
      <c r="K438" s="27" t="str">
        <f>元データ!I435</f>
        <v>枚</v>
      </c>
      <c r="L438" s="27">
        <f>元データ!J435</f>
        <v>7289</v>
      </c>
      <c r="M438" s="27">
        <f>元データ!K435</f>
        <v>260.32142857142861</v>
      </c>
      <c r="N438" s="53" t="str">
        <f ca="1">IF(OFFSET(マスタ非採用削除!A$4,統合マスタ!$A438,0)="","",OFFSET(マスタ非採用削除!A$4,統合マスタ!$A438,0))</f>
        <v>ﾆﾕﾌ002</v>
      </c>
      <c r="O438" s="53" t="str">
        <f ca="1">IF(OFFSET(マスタ非採用削除!B$4,統合マスタ!$A438,0)="","",OFFSET(マスタ非採用削除!B$4,統合マスタ!$A438,0))</f>
        <v>ﾆﾕﾌ002</v>
      </c>
      <c r="P438" s="27" t="str">
        <f ca="1">IF(OFFSET(マスタ非採用削除!C$4,統合マスタ!$A438,0)="","",OFFSET(マスタ非採用削除!C$4,統合マスタ!$A438,0))</f>
        <v>ニュープロパッチ４．５ｍｇ</v>
      </c>
      <c r="Q438" s="53" t="str">
        <f ca="1">IF(OFFSET(マスタ非採用削除!D$4,統合マスタ!$A438,0)="","",OFFSET(マスタ非採用削除!D$4,統合マスタ!$A438,0))</f>
        <v/>
      </c>
      <c r="R438" s="27">
        <f ca="1">IF(OR(A438="非採用",A438="処置薬",A438="非採用特別"),0,IF(OFFSET(マスタ非採用削除!E$4,統合マスタ!$A438,0)="","",OFFSET(マスタ非採用削除!E$4,統合マスタ!$A438,0)))</f>
        <v>2</v>
      </c>
      <c r="S438" s="53" t="str">
        <f ca="1">IF(OFFSET(マスタ非採用削除!F$4,統合マスタ!$A438,0)="","",OFFSET(マスタ非採用削除!F$4,統合マスタ!$A438,0))</f>
        <v/>
      </c>
      <c r="T438" s="27">
        <f ca="1">IF(OFFSET(マスタ非採用削除!G$4,統合マスタ!$A438,0)="","",OFFSET(マスタ非採用削除!G$4,統合マスタ!$A438,0))</f>
        <v>296.10000000000002</v>
      </c>
      <c r="U438" s="53" t="str">
        <f ca="1">IF(OFFSET(マスタ非採用削除!H$4,統合マスタ!$A438,0)="","",OFFSET(マスタ非採用削除!H$4,統合マスタ!$A438,0))</f>
        <v>ﾆﾕ-ﾌﾟﾛﾊﾟﾂﾁ4.5MG</v>
      </c>
      <c r="V438" s="27">
        <f ca="1">IF(OFFSET(マスタ非採用削除!I$4,統合マスタ!$A438,0)="","",OFFSET(マスタ非採用削除!I$4,統合マスタ!$A438,0))</f>
        <v>19</v>
      </c>
      <c r="W438" s="27" t="str">
        <f ca="1">IF(OFFSET(マスタ非採用削除!J$4,統合マスタ!$A438,0)="","",OFFSET(マスタ非採用削除!J$4,統合マスタ!$A438,0))</f>
        <v>貼付剤</v>
      </c>
      <c r="X438" s="27">
        <f ca="1">IF(OFFSET(マスタ非採用削除!K$4,統合マスタ!$A438,0)="","",OFFSET(マスタ非採用削除!K$4,統合マスタ!$A438,0))</f>
        <v>2</v>
      </c>
      <c r="Y438" s="53" t="str">
        <f ca="1">IF(OFFSET(マスタ非採用削除!L$4,統合マスタ!$A438,0)="","",OFFSET(マスタ非採用削除!L$4,統合マスタ!$A438,0))</f>
        <v/>
      </c>
      <c r="Z438" s="27">
        <f ca="1">IF(OFFSET(マスタ非採用削除!M$4,統合マスタ!$A438,0)="","",OFFSET(マスタ非採用削除!M$4,統合マスタ!$A438,0))</f>
        <v>3</v>
      </c>
      <c r="AA438" s="27" t="str">
        <f t="shared" si="18"/>
        <v/>
      </c>
      <c r="AB438" s="27" t="str">
        <f ca="1">IF(A438="非採用特別","非採用特別",IF(R438=2,"臨時",
IF(COUNTIF(分類!$H$8:$H$15, 統合マスタ!V438)&gt;0, 分類!$G$7,
IF(COUNTIF(分類!$K$8:$K$15, 統合マスタ!V438)&gt;0, 分類!$J$7,
IF(COUNTIF(分類!$N$8:$N$15, 統合マスタ!V438)&gt;0, 分類!$M$7,
IF(COUNTIF(分類!$Q$8:$Q$15, 統合マスタ!V438)&gt;0, 分類!$P$7,
"無し"))))))</f>
        <v>臨時</v>
      </c>
      <c r="AC438" s="27">
        <f t="shared" ca="1" si="19"/>
        <v>200434</v>
      </c>
      <c r="AD438" s="27" cm="1">
        <f t="array" aca="1" ref="AD438" ca="1">IF(A438="非採用","非採用",OFFSET(
   INDIRECT("'" &amp; AB438 &amp; "'!A4"),
   MATCH(B438, INDIRECT("'" &amp; AB438 &amp; "'!C5:C1000"), 0),
   MATCH("合計", INDIRECT("'" &amp; AB438 &amp; "'!4:4"), 0) - 1
))</f>
        <v>0</v>
      </c>
    </row>
    <row r="439" spans="1:30">
      <c r="A439" s="40">
        <f>元データ!P436</f>
        <v>378</v>
      </c>
      <c r="B439" s="27">
        <f t="shared" si="20"/>
        <v>435</v>
      </c>
      <c r="C439" s="27" t="str">
        <f>DBCS(元データ!A436)</f>
        <v>ニューモバックスＮＰシリンジ</v>
      </c>
      <c r="D439" s="53" t="str">
        <f>元データ!B436</f>
        <v/>
      </c>
      <c r="E439" s="27" t="str">
        <f>DBCS(元データ!C436)</f>
        <v/>
      </c>
      <c r="F439" s="27" t="str">
        <f>DBCS(元データ!D436)</f>
        <v>０．５ｍｌｘ１</v>
      </c>
      <c r="G439" s="27" t="str">
        <f>元データ!E436</f>
        <v>ＭＳＤ</v>
      </c>
      <c r="H439" s="27">
        <f>元データ!F436</f>
        <v>4735</v>
      </c>
      <c r="I439" s="27">
        <f>元データ!G436</f>
        <v>4735</v>
      </c>
      <c r="J439" s="27">
        <f>元データ!H436</f>
        <v>1</v>
      </c>
      <c r="K439" s="27" t="str">
        <f>元データ!I436</f>
        <v>kit</v>
      </c>
      <c r="L439" s="27">
        <f>元データ!J436</f>
        <v>4185</v>
      </c>
      <c r="M439" s="27">
        <f>元データ!K436</f>
        <v>4185</v>
      </c>
      <c r="N439" s="53" t="str">
        <f ca="1">IF(OFFSET(マスタ非採用削除!A$4,統合マスタ!$A439,0)="","",OFFSET(マスタ非採用削除!A$4,統合マスタ!$A439,0))</f>
        <v>ﾆﾕﾓ001</v>
      </c>
      <c r="O439" s="53" t="str">
        <f ca="1">IF(OFFSET(マスタ非採用削除!B$4,統合マスタ!$A439,0)="","",OFFSET(マスタ非採用削除!B$4,統合マスタ!$A439,0))</f>
        <v>ﾆﾕﾓ001</v>
      </c>
      <c r="P439" s="27" t="str">
        <f ca="1">IF(OFFSET(マスタ非採用削除!C$4,統合マスタ!$A439,0)="","",OFFSET(マスタ非採用削除!C$4,統合マスタ!$A439,0))</f>
        <v>ニューモバックスＮＰシリンジ（用時購入）</v>
      </c>
      <c r="Q439" s="53" t="str">
        <f ca="1">IF(OFFSET(マスタ非採用削除!D$4,統合マスタ!$A439,0)="","",OFFSET(マスタ非採用削除!D$4,統合マスタ!$A439,0))</f>
        <v>ﾆｭｰﾓ1</v>
      </c>
      <c r="R439" s="27">
        <f ca="1">IF(OR(A439="非採用",A439="処置薬",A439="非採用特別"),0,IF(OFFSET(マスタ非採用削除!E$4,統合マスタ!$A439,0)="","",OFFSET(マスタ非採用削除!E$4,統合マスタ!$A439,0)))</f>
        <v>2</v>
      </c>
      <c r="S439" s="53" t="str">
        <f ca="1">IF(OFFSET(マスタ非採用削除!F$4,統合マスタ!$A439,0)="","",OFFSET(マスタ非採用削除!F$4,統合マスタ!$A439,0))</f>
        <v/>
      </c>
      <c r="T439" s="27">
        <f ca="1">IF(OFFSET(マスタ非採用削除!G$4,統合マスタ!$A439,0)="","",OFFSET(マスタ非採用削除!G$4,統合マスタ!$A439,0))</f>
        <v>4735</v>
      </c>
      <c r="U439" s="53" t="str">
        <f ca="1">IF(OFFSET(マスタ非採用削除!H$4,統合マスタ!$A439,0)="","",OFFSET(マスタ非採用削除!H$4,統合マスタ!$A439,0))</f>
        <v>ﾆｭｰﾓﾊﾞｯｸｽNPｼﾘﾝｼﾞ</v>
      </c>
      <c r="V439" s="27">
        <f ca="1">IF(OFFSET(マスタ非採用削除!I$4,統合マスタ!$A439,0)="","",OFFSET(マスタ非採用削除!I$4,統合マスタ!$A439,0))</f>
        <v>25</v>
      </c>
      <c r="W439" s="27" t="str">
        <f ca="1">IF(OFFSET(マスタ非採用削除!J$4,統合マスタ!$A439,0)="","",OFFSET(マスタ非採用削除!J$4,統合マスタ!$A439,0))</f>
        <v>注射剤</v>
      </c>
      <c r="X439" s="27">
        <f ca="1">IF(OFFSET(マスタ非採用削除!K$4,統合マスタ!$A439,0)="","",OFFSET(マスタ非採用削除!K$4,統合マスタ!$A439,0))</f>
        <v>2</v>
      </c>
      <c r="Y439" s="53" t="str">
        <f ca="1">IF(OFFSET(マスタ非採用削除!L$4,統合マスタ!$A439,0)="","",OFFSET(マスタ非採用削除!L$4,統合マスタ!$A439,0))</f>
        <v/>
      </c>
      <c r="Z439" s="27">
        <f ca="1">IF(OFFSET(マスタ非採用削除!M$4,統合マスタ!$A439,0)="","",OFFSET(マスタ非採用削除!M$4,統合マスタ!$A439,0))</f>
        <v>15</v>
      </c>
      <c r="AA439" s="27" t="str">
        <f t="shared" si="18"/>
        <v/>
      </c>
      <c r="AB439" s="27" t="str">
        <f ca="1">IF(A439="非採用特別","非採用特別",IF(R439=2,"臨時",
IF(COUNTIF(分類!$H$8:$H$15, 統合マスタ!V439)&gt;0, 分類!$G$7,
IF(COUNTIF(分類!$K$8:$K$15, 統合マスタ!V439)&gt;0, 分類!$J$7,
IF(COUNTIF(分類!$N$8:$N$15, 統合マスタ!V439)&gt;0, 分類!$M$7,
IF(COUNTIF(分類!$Q$8:$Q$15, 統合マスタ!V439)&gt;0, 分類!$P$7,
"無し"))))))</f>
        <v>臨時</v>
      </c>
      <c r="AC439" s="27">
        <f t="shared" ca="1" si="19"/>
        <v>200435</v>
      </c>
      <c r="AD439" s="27" cm="1">
        <f t="array" aca="1" ref="AD439" ca="1">IF(A439="非採用","非採用",OFFSET(
   INDIRECT("'" &amp; AB439 &amp; "'!A4"),
   MATCH(B439, INDIRECT("'" &amp; AB439 &amp; "'!C5:C1000"), 0),
   MATCH("合計", INDIRECT("'" &amp; AB439 &amp; "'!4:4"), 0) - 1
))</f>
        <v>0</v>
      </c>
    </row>
    <row r="440" spans="1:30">
      <c r="A440" s="40">
        <f>元データ!P437</f>
        <v>380</v>
      </c>
      <c r="B440" s="27">
        <f t="shared" si="20"/>
        <v>436</v>
      </c>
      <c r="C440" s="27" t="str">
        <f>DBCS(元データ!A437)</f>
        <v>ニューレプチル錠１０ｍｇ</v>
      </c>
      <c r="D440" s="53" t="str">
        <f>元データ!B437</f>
        <v>メディセオ</v>
      </c>
      <c r="E440" s="27" t="str">
        <f>DBCS(元データ!C437)</f>
        <v>バラ</v>
      </c>
      <c r="F440" s="27" t="str">
        <f>DBCS(元データ!D437)</f>
        <v>１０００Ｔ</v>
      </c>
      <c r="G440" s="27" t="str">
        <f>元データ!E437</f>
        <v>高田製薬</v>
      </c>
      <c r="H440" s="27">
        <f>元データ!F437</f>
        <v>6.7</v>
      </c>
      <c r="I440" s="27">
        <f>元データ!G437</f>
        <v>6700</v>
      </c>
      <c r="J440" s="27">
        <f>元データ!H437</f>
        <v>1000</v>
      </c>
      <c r="K440" s="27" t="str">
        <f>元データ!I437</f>
        <v>錠</v>
      </c>
      <c r="L440" s="27">
        <f>元データ!J437</f>
        <v>6090</v>
      </c>
      <c r="M440" s="27">
        <f>元データ!K437</f>
        <v>6.09</v>
      </c>
      <c r="N440" s="53" t="str">
        <f ca="1">IF(OFFSET(マスタ非採用削除!A$4,統合マスタ!$A440,0)="","",OFFSET(マスタ非採用削除!A$4,統合マスタ!$A440,0))</f>
        <v>ﾆﾕﾚ002</v>
      </c>
      <c r="O440" s="53" t="str">
        <f ca="1">IF(OFFSET(マスタ非採用削除!B$4,統合マスタ!$A440,0)="","",OFFSET(マスタ非採用削除!B$4,統合マスタ!$A440,0))</f>
        <v>ﾆﾕﾚ002</v>
      </c>
      <c r="P440" s="27" t="str">
        <f ca="1">IF(OFFSET(マスタ非採用削除!C$4,統合マスタ!$A440,0)="","",OFFSET(マスタ非採用削除!C$4,統合マスタ!$A440,0))</f>
        <v>ニューレプチル錠１０ｍｇ</v>
      </c>
      <c r="Q440" s="53" t="str">
        <f ca="1">IF(OFFSET(マスタ非採用削除!D$4,統合マスタ!$A440,0)="","",OFFSET(マスタ非採用削除!D$4,統合マスタ!$A440,0))</f>
        <v>ﾆｭｰﾚ10</v>
      </c>
      <c r="R440" s="27">
        <f ca="1">IF(OR(A440="非採用",A440="処置薬",A440="非採用特別"),0,IF(OFFSET(マスタ非採用削除!E$4,統合マスタ!$A440,0)="","",OFFSET(マスタ非採用削除!E$4,統合マスタ!$A440,0)))</f>
        <v>1</v>
      </c>
      <c r="S440" s="53" t="str">
        <f ca="1">IF(OFFSET(マスタ非採用削除!F$4,統合マスタ!$A440,0)="","",OFFSET(マスタ非採用削除!F$4,統合マスタ!$A440,0))</f>
        <v/>
      </c>
      <c r="T440" s="27">
        <f ca="1">IF(OFFSET(マスタ非採用削除!G$4,統合マスタ!$A440,0)="","",OFFSET(マスタ非採用削除!G$4,統合マスタ!$A440,0))</f>
        <v>6.7</v>
      </c>
      <c r="U440" s="53" t="str">
        <f ca="1">IF(OFFSET(マスタ非採用削除!H$4,統合マスタ!$A440,0)="","",OFFSET(マスタ非採用削除!H$4,統合マスタ!$A440,0))</f>
        <v>ﾆｭｰﾚﾌﾟﾁﾙｼﾞｮｳ10mg</v>
      </c>
      <c r="V440" s="27">
        <f ca="1">IF(OFFSET(マスタ非採用削除!I$4,統合マスタ!$A440,0)="","",OFFSET(マスタ非採用削除!I$4,統合マスタ!$A440,0))</f>
        <v>1</v>
      </c>
      <c r="W440" s="27" t="str">
        <f ca="1">IF(OFFSET(マスタ非採用削除!J$4,統合マスタ!$A440,0)="","",OFFSET(マスタ非採用削除!J$4,統合マスタ!$A440,0))</f>
        <v>錠剤</v>
      </c>
      <c r="X440" s="27">
        <f ca="1">IF(OFFSET(マスタ非採用削除!K$4,統合マスタ!$A440,0)="","",OFFSET(マスタ非採用削除!K$4,統合マスタ!$A440,0))</f>
        <v>0</v>
      </c>
      <c r="Y440" s="53" t="str">
        <f ca="1">IF(OFFSET(マスタ非採用削除!L$4,統合マスタ!$A440,0)="","",OFFSET(マスタ非採用削除!L$4,統合マスタ!$A440,0))</f>
        <v/>
      </c>
      <c r="Z440" s="27">
        <f ca="1">IF(OFFSET(マスタ非採用削除!M$4,統合マスタ!$A440,0)="","",OFFSET(マスタ非採用削除!M$4,統合マスタ!$A440,0))</f>
        <v>25</v>
      </c>
      <c r="AA440" s="27" t="str">
        <f t="shared" si="18"/>
        <v/>
      </c>
      <c r="AB440" s="27" t="str">
        <f ca="1">IF(A440="非採用特別","非採用特別",IF(R440=2,"臨時",
IF(COUNTIF(分類!$H$8:$H$15, 統合マスタ!V440)&gt;0, 分類!$G$7,
IF(COUNTIF(分類!$K$8:$K$15, 統合マスタ!V440)&gt;0, 分類!$J$7,
IF(COUNTIF(分類!$N$8:$N$15, 統合マスタ!V440)&gt;0, 分類!$M$7,
IF(COUNTIF(分類!$Q$8:$Q$15, 統合マスタ!V440)&gt;0, 分類!$P$7,
"無し"))))))</f>
        <v>錠剤</v>
      </c>
      <c r="AC440" s="27">
        <f t="shared" ca="1" si="19"/>
        <v>436</v>
      </c>
      <c r="AD440" s="27" cm="1">
        <f t="array" aca="1" ref="AD440" ca="1">IF(A440="非採用","非採用",OFFSET(
   INDIRECT("'" &amp; AB440 &amp; "'!A4"),
   MATCH(B440, INDIRECT("'" &amp; AB440 &amp; "'!C5:C1000"), 0),
   MATCH("合計", INDIRECT("'" &amp; AB440 &amp; "'!4:4"), 0) - 1
))</f>
        <v>0</v>
      </c>
    </row>
    <row r="441" spans="1:30">
      <c r="A441" s="40">
        <f>元データ!P438</f>
        <v>379</v>
      </c>
      <c r="B441" s="27">
        <f t="shared" si="20"/>
        <v>437</v>
      </c>
      <c r="C441" s="27" t="str">
        <f>DBCS(元データ!A438)</f>
        <v>ニューレプチル錠５ｍｇ</v>
      </c>
      <c r="D441" s="53" t="str">
        <f>元データ!B438</f>
        <v/>
      </c>
      <c r="E441" s="27" t="str">
        <f>DBCS(元データ!C438)</f>
        <v>バラ</v>
      </c>
      <c r="F441" s="27" t="str">
        <f>DBCS(元データ!D438)</f>
        <v>１０００Ｔ</v>
      </c>
      <c r="G441" s="27" t="str">
        <f>元データ!E438</f>
        <v>高田製薬</v>
      </c>
      <c r="H441" s="27">
        <f>元データ!F438</f>
        <v>6.1</v>
      </c>
      <c r="I441" s="27">
        <f>元データ!G438</f>
        <v>6100</v>
      </c>
      <c r="J441" s="27">
        <f>元データ!H438</f>
        <v>1000.0000000000001</v>
      </c>
      <c r="K441" s="27" t="str">
        <f>元データ!I438</f>
        <v>錠</v>
      </c>
      <c r="L441" s="27">
        <f>元データ!J438</f>
        <v>5540</v>
      </c>
      <c r="M441" s="27">
        <f>元データ!K438</f>
        <v>5.5399999999999991</v>
      </c>
      <c r="N441" s="53" t="str">
        <f ca="1">IF(OFFSET(マスタ非採用削除!A$4,統合マスタ!$A441,0)="","",OFFSET(マスタ非採用削除!A$4,統合マスタ!$A441,0))</f>
        <v>ﾆﾕﾚ001</v>
      </c>
      <c r="O441" s="53" t="str">
        <f ca="1">IF(OFFSET(マスタ非採用削除!B$4,統合マスタ!$A441,0)="","",OFFSET(マスタ非採用削除!B$4,統合マスタ!$A441,0))</f>
        <v>ﾆﾕﾚ001</v>
      </c>
      <c r="P441" s="27" t="str">
        <f ca="1">IF(OFFSET(マスタ非採用削除!C$4,統合マスタ!$A441,0)="","",OFFSET(マスタ非採用削除!C$4,統合マスタ!$A441,0))</f>
        <v>ニューレプチル錠５ｍｇ</v>
      </c>
      <c r="Q441" s="53" t="str">
        <f ca="1">IF(OFFSET(マスタ非採用削除!D$4,統合マスタ!$A441,0)="","",OFFSET(マスタ非採用削除!D$4,統合マスタ!$A441,0))</f>
        <v>ﾆｭｰﾚ5</v>
      </c>
      <c r="R441" s="27">
        <f ca="1">IF(OR(A441="非採用",A441="処置薬",A441="非採用特別"),0,IF(OFFSET(マスタ非採用削除!E$4,統合マスタ!$A441,0)="","",OFFSET(マスタ非採用削除!E$4,統合マスタ!$A441,0)))</f>
        <v>1</v>
      </c>
      <c r="S441" s="53" t="str">
        <f ca="1">IF(OFFSET(マスタ非採用削除!F$4,統合マスタ!$A441,0)="","",OFFSET(マスタ非採用削除!F$4,統合マスタ!$A441,0))</f>
        <v/>
      </c>
      <c r="T441" s="27">
        <f ca="1">IF(OFFSET(マスタ非採用削除!G$4,統合マスタ!$A441,0)="","",OFFSET(マスタ非採用削除!G$4,統合マスタ!$A441,0))</f>
        <v>6.1</v>
      </c>
      <c r="U441" s="53" t="str">
        <f ca="1">IF(OFFSET(マスタ非採用削除!H$4,統合マスタ!$A441,0)="","",OFFSET(マスタ非採用削除!H$4,統合マスタ!$A441,0))</f>
        <v>ﾆｭｰﾚﾌﾟﾁﾙｼﾞｮｳ5mg</v>
      </c>
      <c r="V441" s="27">
        <f ca="1">IF(OFFSET(マスタ非採用削除!I$4,統合マスタ!$A441,0)="","",OFFSET(マスタ非採用削除!I$4,統合マスタ!$A441,0))</f>
        <v>1</v>
      </c>
      <c r="W441" s="27" t="str">
        <f ca="1">IF(OFFSET(マスタ非採用削除!J$4,統合マスタ!$A441,0)="","",OFFSET(マスタ非採用削除!J$4,統合マスタ!$A441,0))</f>
        <v>錠剤</v>
      </c>
      <c r="X441" s="27">
        <f ca="1">IF(OFFSET(マスタ非採用削除!K$4,統合マスタ!$A441,0)="","",OFFSET(マスタ非採用削除!K$4,統合マスタ!$A441,0))</f>
        <v>0</v>
      </c>
      <c r="Y441" s="53" t="str">
        <f ca="1">IF(OFFSET(マスタ非採用削除!L$4,統合マスタ!$A441,0)="","",OFFSET(マスタ非採用削除!L$4,統合マスタ!$A441,0))</f>
        <v/>
      </c>
      <c r="Z441" s="27">
        <f ca="1">IF(OFFSET(マスタ非採用削除!M$4,統合マスタ!$A441,0)="","",OFFSET(マスタ非採用削除!M$4,統合マスタ!$A441,0))</f>
        <v>25</v>
      </c>
      <c r="AA441" s="27" t="str">
        <f t="shared" si="18"/>
        <v/>
      </c>
      <c r="AB441" s="27" t="str">
        <f ca="1">IF(A441="非採用特別","非採用特別",IF(R441=2,"臨時",
IF(COUNTIF(分類!$H$8:$H$15, 統合マスタ!V441)&gt;0, 分類!$G$7,
IF(COUNTIF(分類!$K$8:$K$15, 統合マスタ!V441)&gt;0, 分類!$J$7,
IF(COUNTIF(分類!$N$8:$N$15, 統合マスタ!V441)&gt;0, 分類!$M$7,
IF(COUNTIF(分類!$Q$8:$Q$15, 統合マスタ!V441)&gt;0, 分類!$P$7,
"無し"))))))</f>
        <v>錠剤</v>
      </c>
      <c r="AC441" s="27">
        <f t="shared" ca="1" si="19"/>
        <v>437</v>
      </c>
      <c r="AD441" s="27" cm="1">
        <f t="array" aca="1" ref="AD441" ca="1">IF(A441="非採用","非採用",OFFSET(
   INDIRECT("'" &amp; AB441 &amp; "'!A4"),
   MATCH(B441, INDIRECT("'" &amp; AB441 &amp; "'!C5:C1000"), 0),
   MATCH("合計", INDIRECT("'" &amp; AB441 &amp; "'!4:4"), 0) - 1
))</f>
        <v>0</v>
      </c>
    </row>
    <row r="442" spans="1:30">
      <c r="A442" s="40" t="str">
        <f>元データ!P439</f>
        <v>非採用</v>
      </c>
      <c r="B442" s="27">
        <f t="shared" si="20"/>
        <v>438</v>
      </c>
      <c r="C442" s="27" t="str">
        <f>DBCS(元データ!A439)</f>
        <v>ニルバジピン錠２ｍｇ「サワイ」</v>
      </c>
      <c r="D442" s="53" t="str">
        <f>元データ!B439</f>
        <v/>
      </c>
      <c r="E442" s="27" t="str">
        <f>DBCS(元データ!C439)</f>
        <v>バラ</v>
      </c>
      <c r="F442" s="27" t="str">
        <f>DBCS(元データ!D439)</f>
        <v>５００Ｔ</v>
      </c>
      <c r="G442" s="27" t="str">
        <f>元データ!E439</f>
        <v>沢井製薬</v>
      </c>
      <c r="H442" s="27">
        <f>元データ!F439</f>
        <v>10.1</v>
      </c>
      <c r="I442" s="27">
        <f>元データ!G439</f>
        <v>5050</v>
      </c>
      <c r="J442" s="27">
        <f>元データ!H439</f>
        <v>500</v>
      </c>
      <c r="K442" s="27" t="str">
        <f>元データ!I439</f>
        <v>錠</v>
      </c>
      <c r="L442" s="27">
        <f>元データ!J439</f>
        <v>4554</v>
      </c>
      <c r="M442" s="27">
        <f>元データ!K439</f>
        <v>9.1080000000000005</v>
      </c>
      <c r="N442" s="53" t="e">
        <f ca="1">IF(OFFSET(マスタ非採用削除!A$4,統合マスタ!$A442,0)="","",OFFSET(マスタ非採用削除!A$4,統合マスタ!$A442,0))</f>
        <v>#VALUE!</v>
      </c>
      <c r="O442" s="53" t="e">
        <f ca="1">IF(OFFSET(マスタ非採用削除!B$4,統合マスタ!$A442,0)="","",OFFSET(マスタ非採用削除!B$4,統合マスタ!$A442,0))</f>
        <v>#VALUE!</v>
      </c>
      <c r="P442" s="27" t="e">
        <f ca="1">IF(OFFSET(マスタ非採用削除!C$4,統合マスタ!$A442,0)="","",OFFSET(マスタ非採用削除!C$4,統合マスタ!$A442,0))</f>
        <v>#VALUE!</v>
      </c>
      <c r="Q442" s="53" t="e">
        <f ca="1">IF(OFFSET(マスタ非採用削除!D$4,統合マスタ!$A442,0)="","",OFFSET(マスタ非採用削除!D$4,統合マスタ!$A442,0))</f>
        <v>#VALUE!</v>
      </c>
      <c r="R442" s="27">
        <f ca="1">IF(OR(A442="非採用",A442="処置薬",A442="非採用特別"),0,IF(OFFSET(マスタ非採用削除!E$4,統合マスタ!$A442,0)="","",OFFSET(マスタ非採用削除!E$4,統合マスタ!$A442,0)))</f>
        <v>0</v>
      </c>
      <c r="S442" s="53" t="e">
        <f ca="1">IF(OFFSET(マスタ非採用削除!F$4,統合マスタ!$A442,0)="","",OFFSET(マスタ非採用削除!F$4,統合マスタ!$A442,0))</f>
        <v>#VALUE!</v>
      </c>
      <c r="T442" s="27" t="e">
        <f ca="1">IF(OFFSET(マスタ非採用削除!G$4,統合マスタ!$A442,0)="","",OFFSET(マスタ非採用削除!G$4,統合マスタ!$A442,0))</f>
        <v>#VALUE!</v>
      </c>
      <c r="U442" s="53" t="e">
        <f ca="1">IF(OFFSET(マスタ非採用削除!H$4,統合マスタ!$A442,0)="","",OFFSET(マスタ非採用削除!H$4,統合マスタ!$A442,0))</f>
        <v>#VALUE!</v>
      </c>
      <c r="V442" s="27" t="e">
        <f ca="1">IF(OFFSET(マスタ非採用削除!I$4,統合マスタ!$A442,0)="","",OFFSET(マスタ非採用削除!I$4,統合マスタ!$A442,0))</f>
        <v>#VALUE!</v>
      </c>
      <c r="W442" s="27" t="e">
        <f ca="1">IF(OFFSET(マスタ非採用削除!J$4,統合マスタ!$A442,0)="","",OFFSET(マスタ非採用削除!J$4,統合マスタ!$A442,0))</f>
        <v>#VALUE!</v>
      </c>
      <c r="X442" s="27" t="e">
        <f ca="1">IF(OFFSET(マスタ非採用削除!K$4,統合マスタ!$A442,0)="","",OFFSET(マスタ非採用削除!K$4,統合マスタ!$A442,0))</f>
        <v>#VALUE!</v>
      </c>
      <c r="Y442" s="53" t="e">
        <f ca="1">IF(OFFSET(マスタ非採用削除!L$4,統合マスタ!$A442,0)="","",OFFSET(マスタ非採用削除!L$4,統合マスタ!$A442,0))</f>
        <v>#VALUE!</v>
      </c>
      <c r="Z442" s="27" t="e">
        <f ca="1">IF(OFFSET(マスタ非採用削除!M$4,統合マスタ!$A442,0)="","",OFFSET(マスタ非採用削除!M$4,統合マスタ!$A442,0))</f>
        <v>#VALUE!</v>
      </c>
      <c r="AA442" s="27" t="str">
        <f t="shared" si="18"/>
        <v>非採用</v>
      </c>
      <c r="AB442" s="27" t="str">
        <f ca="1">IF(A442="非採用特別","非採用特別",IF(R442=2,"臨時",
IF(COUNTIF(分類!$H$8:$H$15, 統合マスタ!V442)&gt;0, 分類!$G$7,
IF(COUNTIF(分類!$K$8:$K$15, 統合マスタ!V442)&gt;0, 分類!$J$7,
IF(COUNTIF(分類!$N$8:$N$15, 統合マスタ!V442)&gt;0, 分類!$M$7,
IF(COUNTIF(分類!$Q$8:$Q$15, 統合マスタ!V442)&gt;0, 分類!$P$7,
"無し"))))))</f>
        <v>無し</v>
      </c>
      <c r="AC442" s="27" t="e">
        <f t="shared" ca="1" si="19"/>
        <v>#VALUE!</v>
      </c>
      <c r="AD442" s="27" t="str" cm="1">
        <f t="array" aca="1" ref="AD442" ca="1">IF(A442="非採用","非採用",OFFSET(
   INDIRECT("'" &amp; AB442 &amp; "'!A4"),
   MATCH(B442, INDIRECT("'" &amp; AB442 &amp; "'!C5:C1000"), 0),
   MATCH("合計", INDIRECT("'" &amp; AB442 &amp; "'!4:4"), 0) - 1
))</f>
        <v>非採用</v>
      </c>
    </row>
    <row r="443" spans="1:30">
      <c r="A443" s="40">
        <f>元データ!P440</f>
        <v>382</v>
      </c>
      <c r="B443" s="27">
        <f t="shared" si="20"/>
        <v>439</v>
      </c>
      <c r="C443" s="27" t="str">
        <f>DBCS(元データ!A440)</f>
        <v>ニルバジピン錠４ｍｇ「サワイ」</v>
      </c>
      <c r="D443" s="53" t="str">
        <f>元データ!B440</f>
        <v>東邦</v>
      </c>
      <c r="E443" s="27" t="str">
        <f>DBCS(元データ!C440)</f>
        <v>ＰＴＰ</v>
      </c>
      <c r="F443" s="27" t="str">
        <f>DBCS(元データ!D440)</f>
        <v>１００Ｔ</v>
      </c>
      <c r="G443" s="27" t="str">
        <f>元データ!E440</f>
        <v>沢井製薬</v>
      </c>
      <c r="H443" s="27">
        <f>元データ!F440</f>
        <v>10.4</v>
      </c>
      <c r="I443" s="27">
        <f>元データ!G440</f>
        <v>1040</v>
      </c>
      <c r="J443" s="27">
        <f>元データ!H440</f>
        <v>100</v>
      </c>
      <c r="K443" s="27" t="str">
        <f>元データ!I440</f>
        <v>錠</v>
      </c>
      <c r="L443" s="27">
        <f>元データ!J440</f>
        <v>936</v>
      </c>
      <c r="M443" s="27">
        <f>元データ!K440</f>
        <v>9.36</v>
      </c>
      <c r="N443" s="53" t="str">
        <f ca="1">IF(OFFSET(マスタ非採用削除!A$4,統合マスタ!$A443,0)="","",OFFSET(マスタ非採用削除!A$4,統合マスタ!$A443,0))</f>
        <v>ﾆﾙﾊ002</v>
      </c>
      <c r="O443" s="53" t="str">
        <f ca="1">IF(OFFSET(マスタ非採用削除!B$4,統合マスタ!$A443,0)="","",OFFSET(マスタ非採用削除!B$4,統合マスタ!$A443,0))</f>
        <v>ﾆﾙﾊ002</v>
      </c>
      <c r="P443" s="27" t="str">
        <f ca="1">IF(OFFSET(マスタ非採用削除!C$4,統合マスタ!$A443,0)="","",OFFSET(マスタ非採用削除!C$4,統合マスタ!$A443,0))</f>
        <v>ニルバジピン錠４ｍｇ「サワイ」</v>
      </c>
      <c r="Q443" s="53" t="str">
        <f ca="1">IF(OFFSET(マスタ非採用削除!D$4,統合マスタ!$A443,0)="","",OFFSET(マスタ非採用削除!D$4,統合マスタ!$A443,0))</f>
        <v/>
      </c>
      <c r="R443" s="27">
        <f ca="1">IF(OR(A443="非採用",A443="処置薬",A443="非採用特別"),0,IF(OFFSET(マスタ非採用削除!E$4,統合マスタ!$A443,0)="","",OFFSET(マスタ非採用削除!E$4,統合マスタ!$A443,0)))</f>
        <v>1</v>
      </c>
      <c r="S443" s="53" t="str">
        <f ca="1">IF(OFFSET(マスタ非採用削除!F$4,統合マスタ!$A443,0)="","",OFFSET(マスタ非採用削除!F$4,統合マスタ!$A443,0))</f>
        <v/>
      </c>
      <c r="T443" s="27">
        <f ca="1">IF(OFFSET(マスタ非採用削除!G$4,統合マスタ!$A443,0)="","",OFFSET(マスタ非採用削除!G$4,統合マスタ!$A443,0))</f>
        <v>10.4</v>
      </c>
      <c r="U443" s="53" t="str">
        <f ca="1">IF(OFFSET(マスタ非採用削除!H$4,統合マスタ!$A443,0)="","",OFFSET(マスタ非採用削除!H$4,統合マスタ!$A443,0))</f>
        <v>ﾆﾙﾊﾞｼﾞﾋﾟﾝｼﾞﾖｳ4MGｻﾜｲ</v>
      </c>
      <c r="V443" s="27">
        <f ca="1">IF(OFFSET(マスタ非採用削除!I$4,統合マスタ!$A443,0)="","",OFFSET(マスタ非採用削除!I$4,統合マスタ!$A443,0))</f>
        <v>1</v>
      </c>
      <c r="W443" s="27" t="str">
        <f ca="1">IF(OFFSET(マスタ非採用削除!J$4,統合マスタ!$A443,0)="","",OFFSET(マスタ非採用削除!J$4,統合マスタ!$A443,0))</f>
        <v>錠剤</v>
      </c>
      <c r="X443" s="27">
        <f ca="1">IF(OFFSET(マスタ非採用削除!K$4,統合マスタ!$A443,0)="","",OFFSET(マスタ非採用削除!K$4,統合マスタ!$A443,0))</f>
        <v>2</v>
      </c>
      <c r="Y443" s="53" t="str">
        <f ca="1">IF(OFFSET(マスタ非採用削除!L$4,統合マスタ!$A443,0)="","",OFFSET(マスタ非採用削除!L$4,統合マスタ!$A443,0))</f>
        <v/>
      </c>
      <c r="Z443" s="27">
        <f ca="1">IF(OFFSET(マスタ非採用削除!M$4,統合マスタ!$A443,0)="","",OFFSET(マスタ非採用削除!M$4,統合マスタ!$A443,0))</f>
        <v>6</v>
      </c>
      <c r="AA443" s="27" t="str">
        <f t="shared" si="18"/>
        <v/>
      </c>
      <c r="AB443" s="27" t="str">
        <f ca="1">IF(A443="非採用特別","非採用特別",IF(R443=2,"臨時",
IF(COUNTIF(分類!$H$8:$H$15, 統合マスタ!V443)&gt;0, 分類!$G$7,
IF(COUNTIF(分類!$K$8:$K$15, 統合マスタ!V443)&gt;0, 分類!$J$7,
IF(COUNTIF(分類!$N$8:$N$15, 統合マスタ!V443)&gt;0, 分類!$M$7,
IF(COUNTIF(分類!$Q$8:$Q$15, 統合マスタ!V443)&gt;0, 分類!$P$7,
"無し"))))))</f>
        <v>錠剤</v>
      </c>
      <c r="AC443" s="27">
        <f t="shared" ca="1" si="19"/>
        <v>200439</v>
      </c>
      <c r="AD443" s="27" cm="1">
        <f t="array" aca="1" ref="AD443" ca="1">IF(A443="非採用","非採用",OFFSET(
   INDIRECT("'" &amp; AB443 &amp; "'!A4"),
   MATCH(B443, INDIRECT("'" &amp; AB443 &amp; "'!C5:C1000"), 0),
   MATCH("合計", INDIRECT("'" &amp; AB443 &amp; "'!4:4"), 0) - 1
))</f>
        <v>0</v>
      </c>
    </row>
    <row r="444" spans="1:30">
      <c r="A444" s="40">
        <f>元データ!P441</f>
        <v>383</v>
      </c>
      <c r="B444" s="27">
        <f t="shared" si="20"/>
        <v>440</v>
      </c>
      <c r="C444" s="27" t="str">
        <f>DBCS(元データ!A441)</f>
        <v>ネイリンカプセル１００ｍｇ</v>
      </c>
      <c r="D444" s="53" t="str">
        <f>元データ!B441</f>
        <v>KSK</v>
      </c>
      <c r="E444" s="27" t="str">
        <f>DBCS(元データ!C441)</f>
        <v>ＰＴＰ</v>
      </c>
      <c r="F444" s="27" t="str">
        <f>DBCS(元データ!D441)</f>
        <v>８４Ｔ</v>
      </c>
      <c r="G444" s="27" t="str">
        <f>元データ!E441</f>
        <v>佐藤製薬</v>
      </c>
      <c r="H444" s="27">
        <f>元データ!F441</f>
        <v>814.8</v>
      </c>
      <c r="I444" s="27">
        <f>元データ!G441</f>
        <v>68443.199999999997</v>
      </c>
      <c r="J444" s="27">
        <f>元データ!H441</f>
        <v>84</v>
      </c>
      <c r="K444" s="27" t="str">
        <f>元データ!I441</f>
        <v>cap</v>
      </c>
      <c r="L444" s="27">
        <f>元データ!J441</f>
        <v>60976</v>
      </c>
      <c r="M444" s="27">
        <f>元データ!K441</f>
        <v>725.90476190476193</v>
      </c>
      <c r="N444" s="53" t="str">
        <f ca="1">IF(OFFSET(マスタ非採用削除!A$4,統合マスタ!$A444,0)="","",OFFSET(マスタ非採用削除!A$4,統合マスタ!$A444,0))</f>
        <v>ﾈｲﾘ001</v>
      </c>
      <c r="O444" s="53" t="str">
        <f ca="1">IF(OFFSET(マスタ非採用削除!B$4,統合マスタ!$A444,0)="","",OFFSET(マスタ非採用削除!B$4,統合マスタ!$A444,0))</f>
        <v>ﾈｲﾘ001</v>
      </c>
      <c r="P444" s="27" t="str">
        <f ca="1">IF(OFFSET(マスタ非採用削除!C$4,統合マスタ!$A444,0)="","",OFFSET(マスタ非採用削除!C$4,統合マスタ!$A444,0))</f>
        <v>ネイリンカプセル１００ｍｇ（用時購入）</v>
      </c>
      <c r="Q444" s="53" t="str">
        <f ca="1">IF(OFFSET(マスタ非採用削除!D$4,統合マスタ!$A444,0)="","",OFFSET(マスタ非採用削除!D$4,統合マスタ!$A444,0))</f>
        <v>ﾈｲﾘ</v>
      </c>
      <c r="R444" s="27">
        <f ca="1">IF(OR(A444="非採用",A444="処置薬",A444="非採用特別"),0,IF(OFFSET(マスタ非採用削除!E$4,統合マスタ!$A444,0)="","",OFFSET(マスタ非採用削除!E$4,統合マスタ!$A444,0)))</f>
        <v>2</v>
      </c>
      <c r="S444" s="53" t="str">
        <f ca="1">IF(OFFSET(マスタ非採用削除!F$4,統合マスタ!$A444,0)="","",OFFSET(マスタ非採用削除!F$4,統合マスタ!$A444,0))</f>
        <v/>
      </c>
      <c r="T444" s="27">
        <f ca="1">IF(OFFSET(マスタ非採用削除!G$4,統合マスタ!$A444,0)="","",OFFSET(マスタ非採用削除!G$4,統合マスタ!$A444,0))</f>
        <v>814.8</v>
      </c>
      <c r="U444" s="53" t="str">
        <f ca="1">IF(OFFSET(マスタ非採用削除!H$4,統合マスタ!$A444,0)="","",OFFSET(マスタ非採用削除!H$4,統合マスタ!$A444,0))</f>
        <v>ﾈｲﾘﾝｶﾌﾟｾﾙ100mg</v>
      </c>
      <c r="V444" s="27">
        <f ca="1">IF(OFFSET(マスタ非採用削除!I$4,統合マスタ!$A444,0)="","",OFFSET(マスタ非採用削除!I$4,統合マスタ!$A444,0))</f>
        <v>2</v>
      </c>
      <c r="W444" s="27" t="str">
        <f ca="1">IF(OFFSET(マスタ非採用削除!J$4,統合マスタ!$A444,0)="","",OFFSET(マスタ非採用削除!J$4,統合マスタ!$A444,0))</f>
        <v>カプセル</v>
      </c>
      <c r="X444" s="27">
        <f ca="1">IF(OFFSET(マスタ非採用削除!K$4,統合マスタ!$A444,0)="","",OFFSET(マスタ非採用削除!K$4,統合マスタ!$A444,0))</f>
        <v>0</v>
      </c>
      <c r="Y444" s="53" t="str">
        <f ca="1">IF(OFFSET(マスタ非採用削除!L$4,統合マスタ!$A444,0)="","",OFFSET(マスタ非採用削除!L$4,統合マスタ!$A444,0))</f>
        <v/>
      </c>
      <c r="Z444" s="27">
        <f ca="1">IF(OFFSET(マスタ非採用削除!M$4,統合マスタ!$A444,0)="","",OFFSET(マスタ非採用削除!M$4,統合マスタ!$A444,0))</f>
        <v>3</v>
      </c>
      <c r="AA444" s="27" t="str">
        <f t="shared" si="18"/>
        <v/>
      </c>
      <c r="AB444" s="27" t="str">
        <f ca="1">IF(A444="非採用特別","非採用特別",IF(R444=2,"臨時",
IF(COUNTIF(分類!$H$8:$H$15, 統合マスタ!V444)&gt;0, 分類!$G$7,
IF(COUNTIF(分類!$K$8:$K$15, 統合マスタ!V444)&gt;0, 分類!$J$7,
IF(COUNTIF(分類!$N$8:$N$15, 統合マスタ!V444)&gt;0, 分類!$M$7,
IF(COUNTIF(分類!$Q$8:$Q$15, 統合マスタ!V444)&gt;0, 分類!$P$7,
"無し"))))))</f>
        <v>臨時</v>
      </c>
      <c r="AC444" s="27">
        <f t="shared" ca="1" si="19"/>
        <v>440</v>
      </c>
      <c r="AD444" s="27" cm="1">
        <f t="array" aca="1" ref="AD444" ca="1">IF(A444="非採用","非採用",OFFSET(
   INDIRECT("'" &amp; AB444 &amp; "'!A4"),
   MATCH(B444, INDIRECT("'" &amp; AB444 &amp; "'!C5:C1000"), 0),
   MATCH("合計", INDIRECT("'" &amp; AB444 &amp; "'!4:4"), 0) - 1
))</f>
        <v>0</v>
      </c>
    </row>
    <row r="445" spans="1:30">
      <c r="A445" s="40">
        <f>元データ!P442</f>
        <v>384</v>
      </c>
      <c r="B445" s="27">
        <f t="shared" si="20"/>
        <v>441</v>
      </c>
      <c r="C445" s="27" t="str">
        <f>DBCS(元データ!A442)</f>
        <v>ネオドパストン配合錠Ｌ１００</v>
      </c>
      <c r="D445" s="53" t="str">
        <f>元データ!B442</f>
        <v>アルフレッサ</v>
      </c>
      <c r="E445" s="27" t="str">
        <f>DBCS(元データ!C442)</f>
        <v>バラ</v>
      </c>
      <c r="F445" s="27" t="str">
        <f>DBCS(元データ!D442)</f>
        <v>１０００Ｔ</v>
      </c>
      <c r="G445" s="27" t="str">
        <f>元データ!E442</f>
        <v>大原薬品</v>
      </c>
      <c r="H445" s="27">
        <f>元データ!F442</f>
        <v>14.7</v>
      </c>
      <c r="I445" s="27">
        <f>元データ!G442</f>
        <v>14700</v>
      </c>
      <c r="J445" s="27">
        <f>元データ!H442</f>
        <v>1000</v>
      </c>
      <c r="K445" s="27" t="str">
        <f>元データ!I442</f>
        <v>錠</v>
      </c>
      <c r="L445" s="27">
        <f>元データ!J442</f>
        <v>12789</v>
      </c>
      <c r="M445" s="27">
        <f>元データ!K442</f>
        <v>12.789</v>
      </c>
      <c r="N445" s="53" t="str">
        <f ca="1">IF(OFFSET(マスタ非採用削除!A$4,統合マスタ!$A445,0)="","",OFFSET(マスタ非採用削除!A$4,統合マスタ!$A445,0))</f>
        <v>ﾈｵﾄ001</v>
      </c>
      <c r="O445" s="53" t="str">
        <f ca="1">IF(OFFSET(マスタ非採用削除!B$4,統合マスタ!$A445,0)="","",OFFSET(マスタ非採用削除!B$4,統合マスタ!$A445,0))</f>
        <v>ﾈｵﾄ001</v>
      </c>
      <c r="P445" s="27" t="str">
        <f ca="1">IF(OFFSET(マスタ非採用削除!C$4,統合マスタ!$A445,0)="","",OFFSET(マスタ非採用削除!C$4,統合マスタ!$A445,0))</f>
        <v>ネオドパストン配合錠Ｌ１００</v>
      </c>
      <c r="Q445" s="53" t="str">
        <f ca="1">IF(OFFSET(マスタ非採用削除!D$4,統合マスタ!$A445,0)="","",OFFSET(マスタ非採用削除!D$4,統合マスタ!$A445,0))</f>
        <v>ﾈｵﾄﾞﾊﾟ</v>
      </c>
      <c r="R445" s="27">
        <f ca="1">IF(OR(A445="非採用",A445="処置薬",A445="非採用特別"),0,IF(OFFSET(マスタ非採用削除!E$4,統合マスタ!$A445,0)="","",OFFSET(マスタ非採用削除!E$4,統合マスタ!$A445,0)))</f>
        <v>1</v>
      </c>
      <c r="S445" s="53" t="str">
        <f ca="1">IF(OFFSET(マスタ非採用削除!F$4,統合マスタ!$A445,0)="","",OFFSET(マスタ非採用削除!F$4,統合マスタ!$A445,0))</f>
        <v/>
      </c>
      <c r="T445" s="27">
        <f ca="1">IF(OFFSET(マスタ非採用削除!G$4,統合マスタ!$A445,0)="","",OFFSET(マスタ非採用削除!G$4,統合マスタ!$A445,0))</f>
        <v>14.7</v>
      </c>
      <c r="U445" s="53" t="str">
        <f ca="1">IF(OFFSET(マスタ非採用削除!H$4,統合マスタ!$A445,0)="","",OFFSET(マスタ非採用削除!H$4,統合マスタ!$A445,0))</f>
        <v>ﾈｵﾄﾞﾊﾟｽﾄﾝﾊｲｺﾞｳｼﾞｮｳL100</v>
      </c>
      <c r="V445" s="27">
        <f ca="1">IF(OFFSET(マスタ非採用削除!I$4,統合マスタ!$A445,0)="","",OFFSET(マスタ非採用削除!I$4,統合マスタ!$A445,0))</f>
        <v>1</v>
      </c>
      <c r="W445" s="27" t="str">
        <f ca="1">IF(OFFSET(マスタ非採用削除!J$4,統合マスタ!$A445,0)="","",OFFSET(マスタ非採用削除!J$4,統合マスタ!$A445,0))</f>
        <v>錠剤</v>
      </c>
      <c r="X445" s="27">
        <f ca="1">IF(OFFSET(マスタ非採用削除!K$4,統合マスタ!$A445,0)="","",OFFSET(マスタ非採用削除!K$4,統合マスタ!$A445,0))</f>
        <v>0</v>
      </c>
      <c r="Y445" s="53" t="str">
        <f ca="1">IF(OFFSET(マスタ非採用削除!L$4,統合マスタ!$A445,0)="","",OFFSET(マスタ非採用削除!L$4,統合マスタ!$A445,0))</f>
        <v/>
      </c>
      <c r="Z445" s="27">
        <f ca="1">IF(OFFSET(マスタ非採用削除!M$4,統合マスタ!$A445,0)="","",OFFSET(マスタ非採用削除!M$4,統合マスタ!$A445,0))</f>
        <v>25</v>
      </c>
      <c r="AA445" s="27" t="str">
        <f t="shared" si="18"/>
        <v/>
      </c>
      <c r="AB445" s="27" t="str">
        <f ca="1">IF(A445="非採用特別","非採用特別",IF(R445=2,"臨時",
IF(COUNTIF(分類!$H$8:$H$15, 統合マスタ!V445)&gt;0, 分類!$G$7,
IF(COUNTIF(分類!$K$8:$K$15, 統合マスタ!V445)&gt;0, 分類!$J$7,
IF(COUNTIF(分類!$N$8:$N$15, 統合マスタ!V445)&gt;0, 分類!$M$7,
IF(COUNTIF(分類!$Q$8:$Q$15, 統合マスタ!V445)&gt;0, 分類!$P$7,
"無し"))))))</f>
        <v>錠剤</v>
      </c>
      <c r="AC445" s="27">
        <f t="shared" ca="1" si="19"/>
        <v>441</v>
      </c>
      <c r="AD445" s="27" cm="1">
        <f t="array" aca="1" ref="AD445" ca="1">IF(A445="非採用","非採用",OFFSET(
   INDIRECT("'" &amp; AB445 &amp; "'!A4"),
   MATCH(B445, INDIRECT("'" &amp; AB445 &amp; "'!C5:C1000"), 0),
   MATCH("合計", INDIRECT("'" &amp; AB445 &amp; "'!4:4"), 0) - 1
))</f>
        <v>0</v>
      </c>
    </row>
    <row r="446" spans="1:30">
      <c r="A446" s="40">
        <f>元データ!P443</f>
        <v>386</v>
      </c>
      <c r="B446" s="27">
        <f t="shared" si="20"/>
        <v>442</v>
      </c>
      <c r="C446" s="27" t="str">
        <f>DBCS(元データ!A443)</f>
        <v>ネオファーゲン静注２０ｍｌ</v>
      </c>
      <c r="D446" s="53" t="str">
        <f>元データ!B443</f>
        <v>メディセオ</v>
      </c>
      <c r="E446" s="27" t="str">
        <f>DBCS(元データ!C443)</f>
        <v/>
      </c>
      <c r="F446" s="27" t="str">
        <f>DBCS(元データ!D443)</f>
        <v>２０ｍｌｘ５０Ａ</v>
      </c>
      <c r="G446" s="27" t="str">
        <f>元データ!E443</f>
        <v>大塚製薬</v>
      </c>
      <c r="H446" s="27">
        <f>元データ!F443</f>
        <v>61</v>
      </c>
      <c r="I446" s="27">
        <f>元データ!G443</f>
        <v>3050</v>
      </c>
      <c r="J446" s="27">
        <f>元データ!H443</f>
        <v>50</v>
      </c>
      <c r="K446" s="27" t="str">
        <f>元データ!I443</f>
        <v>A</v>
      </c>
      <c r="L446" s="27">
        <f>元データ!J443</f>
        <v>2717</v>
      </c>
      <c r="M446" s="27">
        <f>元データ!K443</f>
        <v>54.34</v>
      </c>
      <c r="N446" s="53" t="str">
        <f ca="1">IF(OFFSET(マスタ非採用削除!A$4,統合マスタ!$A446,0)="","",OFFSET(マスタ非採用削除!A$4,統合マスタ!$A446,0))</f>
        <v>ﾈｵﾌ002</v>
      </c>
      <c r="O446" s="53" t="str">
        <f ca="1">IF(OFFSET(マスタ非採用削除!B$4,統合マスタ!$A446,0)="","",OFFSET(マスタ非採用削除!B$4,統合マスタ!$A446,0))</f>
        <v>ﾈｵﾌ002</v>
      </c>
      <c r="P446" s="27" t="str">
        <f ca="1">IF(OFFSET(マスタ非採用削除!C$4,統合マスタ!$A446,0)="","",OFFSET(マスタ非採用削除!C$4,統合マスタ!$A446,0))</f>
        <v>ネオファーゲン静注２０ｍＬ</v>
      </c>
      <c r="Q446" s="53" t="str">
        <f ca="1">IF(OFFSET(マスタ非採用削除!D$4,統合マスタ!$A446,0)="","",OFFSET(マスタ非採用削除!D$4,統合マスタ!$A446,0))</f>
        <v>ﾈｵﾌｧ</v>
      </c>
      <c r="R446" s="27">
        <f ca="1">IF(OR(A446="非採用",A446="処置薬",A446="非採用特別"),0,IF(OFFSET(マスタ非採用削除!E$4,統合マスタ!$A446,0)="","",OFFSET(マスタ非採用削除!E$4,統合マスタ!$A446,0)))</f>
        <v>1</v>
      </c>
      <c r="S446" s="53" t="str">
        <f ca="1">IF(OFFSET(マスタ非採用削除!F$4,統合マスタ!$A446,0)="","",OFFSET(マスタ非採用削除!F$4,統合マスタ!$A446,0))</f>
        <v/>
      </c>
      <c r="T446" s="27">
        <f ca="1">IF(OFFSET(マスタ非採用削除!G$4,統合マスタ!$A446,0)="","",OFFSET(マスタ非採用削除!G$4,統合マスタ!$A446,0))</f>
        <v>61</v>
      </c>
      <c r="U446" s="53" t="str">
        <f ca="1">IF(OFFSET(マスタ非採用削除!H$4,統合マスタ!$A446,0)="","",OFFSET(マスタ非採用削除!H$4,統合マスタ!$A446,0))</f>
        <v>ﾈｵﾌｧｰｹﾞﾝｼﾞｮｳﾁｭｳ20mL</v>
      </c>
      <c r="V446" s="27">
        <f ca="1">IF(OFFSET(マスタ非採用削除!I$4,統合マスタ!$A446,0)="","",OFFSET(マスタ非採用削除!I$4,統合マスタ!$A446,0))</f>
        <v>25</v>
      </c>
      <c r="W446" s="27" t="str">
        <f ca="1">IF(OFFSET(マスタ非採用削除!J$4,統合マスタ!$A446,0)="","",OFFSET(マスタ非採用削除!J$4,統合マスタ!$A446,0))</f>
        <v>注射剤</v>
      </c>
      <c r="X446" s="27">
        <f ca="1">IF(OFFSET(マスタ非採用削除!K$4,統合マスタ!$A446,0)="","",OFFSET(マスタ非採用削除!K$4,統合マスタ!$A446,0))</f>
        <v>0</v>
      </c>
      <c r="Y446" s="53" t="str">
        <f ca="1">IF(OFFSET(マスタ非採用削除!L$4,統合マスタ!$A446,0)="","",OFFSET(マスタ非採用削除!L$4,統合マスタ!$A446,0))</f>
        <v/>
      </c>
      <c r="Z446" s="27">
        <f ca="1">IF(OFFSET(マスタ非採用削除!M$4,統合マスタ!$A446,0)="","",OFFSET(マスタ非採用削除!M$4,統合マスタ!$A446,0))</f>
        <v>8</v>
      </c>
      <c r="AA446" s="27" t="str">
        <f t="shared" si="18"/>
        <v/>
      </c>
      <c r="AB446" s="27" t="str">
        <f ca="1">IF(A446="非採用特別","非採用特別",IF(R446=2,"臨時",
IF(COUNTIF(分類!$H$8:$H$15, 統合マスタ!V446)&gt;0, 分類!$G$7,
IF(COUNTIF(分類!$K$8:$K$15, 統合マスタ!V446)&gt;0, 分類!$J$7,
IF(COUNTIF(分類!$N$8:$N$15, 統合マスタ!V446)&gt;0, 分類!$M$7,
IF(COUNTIF(分類!$Q$8:$Q$15, 統合マスタ!V446)&gt;0, 分類!$P$7,
"無し"))))))</f>
        <v>注射</v>
      </c>
      <c r="AC446" s="27">
        <f t="shared" ca="1" si="19"/>
        <v>442</v>
      </c>
      <c r="AD446" s="27" cm="1">
        <f t="array" aca="1" ref="AD446" ca="1">IF(A446="非採用","非採用",OFFSET(
   INDIRECT("'" &amp; AB446 &amp; "'!A4"),
   MATCH(B446, INDIRECT("'" &amp; AB446 &amp; "'!C5:C1000"), 0),
   MATCH("合計", INDIRECT("'" &amp; AB446 &amp; "'!4:4"), 0) - 1
))</f>
        <v>0</v>
      </c>
    </row>
    <row r="447" spans="1:30">
      <c r="A447" s="40">
        <f>元データ!P444</f>
        <v>385</v>
      </c>
      <c r="B447" s="27">
        <f t="shared" si="20"/>
        <v>443</v>
      </c>
      <c r="C447" s="27" t="str">
        <f>DBCS(元データ!A444)</f>
        <v>ネオフィリン注２５０ｍｇ</v>
      </c>
      <c r="D447" s="53" t="str">
        <f>元データ!B444</f>
        <v/>
      </c>
      <c r="E447" s="27" t="str">
        <f>DBCS(元データ!C444)</f>
        <v/>
      </c>
      <c r="F447" s="27" t="str">
        <f>DBCS(元データ!D444)</f>
        <v>１０ｍｌｘ１０</v>
      </c>
      <c r="G447" s="27" t="str">
        <f>元データ!E444</f>
        <v>エーザイ</v>
      </c>
      <c r="H447" s="27">
        <f>元データ!F444</f>
        <v>100</v>
      </c>
      <c r="I447" s="27">
        <f>元データ!G444</f>
        <v>1000</v>
      </c>
      <c r="J447" s="27">
        <f>元データ!H444</f>
        <v>10</v>
      </c>
      <c r="K447" s="27" t="str">
        <f>元データ!I444</f>
        <v>管</v>
      </c>
      <c r="L447" s="27">
        <f>元データ!J444</f>
        <v>877</v>
      </c>
      <c r="M447" s="27">
        <f>元データ!K444</f>
        <v>87.7</v>
      </c>
      <c r="N447" s="53" t="str">
        <f ca="1">IF(OFFSET(マスタ非採用削除!A$4,統合マスタ!$A447,0)="","",OFFSET(マスタ非採用削除!A$4,統合マスタ!$A447,0))</f>
        <v>ﾈｵﾌ001</v>
      </c>
      <c r="O447" s="53" t="str">
        <f ca="1">IF(OFFSET(マスタ非採用削除!B$4,統合マスタ!$A447,0)="","",OFFSET(マスタ非採用削除!B$4,統合マスタ!$A447,0))</f>
        <v>ﾈｵﾌ001</v>
      </c>
      <c r="P447" s="27" t="str">
        <f ca="1">IF(OFFSET(マスタ非採用削除!C$4,統合マスタ!$A447,0)="","",OFFSET(マスタ非採用削除!C$4,統合マスタ!$A447,0))</f>
        <v>ネオフィリン注２５０ｍｇ</v>
      </c>
      <c r="Q447" s="53" t="str">
        <f ca="1">IF(OFFSET(マスタ非採用削除!D$4,統合マスタ!$A447,0)="","",OFFSET(マスタ非採用削除!D$4,統合マスタ!$A447,0))</f>
        <v>ﾈｵﾌｨﾘﾝ</v>
      </c>
      <c r="R447" s="27">
        <f ca="1">IF(OR(A447="非採用",A447="処置薬",A447="非採用特別"),0,IF(OFFSET(マスタ非採用削除!E$4,統合マスタ!$A447,0)="","",OFFSET(マスタ非採用削除!E$4,統合マスタ!$A447,0)))</f>
        <v>1</v>
      </c>
      <c r="S447" s="53" t="str">
        <f ca="1">IF(OFFSET(マスタ非採用削除!F$4,統合マスタ!$A447,0)="","",OFFSET(マスタ非採用削除!F$4,統合マスタ!$A447,0))</f>
        <v/>
      </c>
      <c r="T447" s="27">
        <f ca="1">IF(OFFSET(マスタ非採用削除!G$4,統合マスタ!$A447,0)="","",OFFSET(マスタ非採用削除!G$4,統合マスタ!$A447,0))</f>
        <v>100</v>
      </c>
      <c r="U447" s="53" t="str">
        <f ca="1">IF(OFFSET(マスタ非採用削除!H$4,統合マスタ!$A447,0)="","",OFFSET(マスタ非採用削除!H$4,統合マスタ!$A447,0))</f>
        <v>ﾈｵﾌｨﾘﾝﾁｭｳ250mg</v>
      </c>
      <c r="V447" s="27">
        <f ca="1">IF(OFFSET(マスタ非採用削除!I$4,統合マスタ!$A447,0)="","",OFFSET(マスタ非採用削除!I$4,統合マスタ!$A447,0))</f>
        <v>25</v>
      </c>
      <c r="W447" s="27" t="str">
        <f ca="1">IF(OFFSET(マスタ非採用削除!J$4,統合マスタ!$A447,0)="","",OFFSET(マスタ非採用削除!J$4,統合マスタ!$A447,0))</f>
        <v>注射剤</v>
      </c>
      <c r="X447" s="27">
        <f ca="1">IF(OFFSET(マスタ非採用削除!K$4,統合マスタ!$A447,0)="","",OFFSET(マスタ非採用削除!K$4,統合マスタ!$A447,0))</f>
        <v>0</v>
      </c>
      <c r="Y447" s="53" t="str">
        <f ca="1">IF(OFFSET(マスタ非採用削除!L$4,統合マスタ!$A447,0)="","",OFFSET(マスタ非採用削除!L$4,統合マスタ!$A447,0))</f>
        <v/>
      </c>
      <c r="Z447" s="27">
        <f ca="1">IF(OFFSET(マスタ非採用削除!M$4,統合マスタ!$A447,0)="","",OFFSET(マスタ非採用削除!M$4,統合マスタ!$A447,0))</f>
        <v>15</v>
      </c>
      <c r="AA447" s="27" t="str">
        <f t="shared" si="18"/>
        <v/>
      </c>
      <c r="AB447" s="27" t="str">
        <f ca="1">IF(A447="非採用特別","非採用特別",IF(R447=2,"臨時",
IF(COUNTIF(分類!$H$8:$H$15, 統合マスタ!V447)&gt;0, 分類!$G$7,
IF(COUNTIF(分類!$K$8:$K$15, 統合マスタ!V447)&gt;0, 分類!$J$7,
IF(COUNTIF(分類!$N$8:$N$15, 統合マスタ!V447)&gt;0, 分類!$M$7,
IF(COUNTIF(分類!$Q$8:$Q$15, 統合マスタ!V447)&gt;0, 分類!$P$7,
"無し"))))))</f>
        <v>注射</v>
      </c>
      <c r="AC447" s="27">
        <f t="shared" ca="1" si="19"/>
        <v>443</v>
      </c>
      <c r="AD447" s="27" cm="1">
        <f t="array" aca="1" ref="AD447" ca="1">IF(A447="非採用","非採用",OFFSET(
   INDIRECT("'" &amp; AB447 &amp; "'!A4"),
   MATCH(B447, INDIRECT("'" &amp; AB447 &amp; "'!C5:C1000"), 0),
   MATCH("合計", INDIRECT("'" &amp; AB447 &amp; "'!4:4"), 0) - 1
))</f>
        <v>0</v>
      </c>
    </row>
    <row r="448" spans="1:30">
      <c r="A448" s="40">
        <f>元データ!P445</f>
        <v>387</v>
      </c>
      <c r="B448" s="27">
        <f t="shared" si="20"/>
        <v>444</v>
      </c>
      <c r="C448" s="27" t="str">
        <f>DBCS(元データ!A445)</f>
        <v>ネオメドロールＥＥ軟膏</v>
      </c>
      <c r="D448" s="53" t="str">
        <f>元データ!B445</f>
        <v>アルフレッサ</v>
      </c>
      <c r="E448" s="27" t="str">
        <f>DBCS(元データ!C445)</f>
        <v/>
      </c>
      <c r="F448" s="27" t="str">
        <f>DBCS(元データ!D445)</f>
        <v>３ｇｘ１０</v>
      </c>
      <c r="G448" s="27" t="str">
        <f>元データ!E445</f>
        <v>ファイザー</v>
      </c>
      <c r="H448" s="27">
        <f>元データ!F445</f>
        <v>41</v>
      </c>
      <c r="I448" s="27">
        <f>元データ!G445</f>
        <v>1230</v>
      </c>
      <c r="J448" s="27">
        <f>元データ!H445</f>
        <v>30</v>
      </c>
      <c r="K448" s="27" t="str">
        <f>元データ!I445</f>
        <v>ｇ</v>
      </c>
      <c r="L448" s="27">
        <f>元データ!J445</f>
        <v>1066</v>
      </c>
      <c r="M448" s="27">
        <f>元データ!K445</f>
        <v>35.533333333333331</v>
      </c>
      <c r="N448" s="53" t="str">
        <f ca="1">IF(OFFSET(マスタ非採用削除!A$4,統合マスタ!$A448,0)="","",OFFSET(マスタ非採用削除!A$4,統合マスタ!$A448,0))</f>
        <v>ﾈｵﾒ001</v>
      </c>
      <c r="O448" s="53" t="str">
        <f ca="1">IF(OFFSET(マスタ非採用削除!B$4,統合マスタ!$A448,0)="","",OFFSET(マスタ非採用削除!B$4,統合マスタ!$A448,0))</f>
        <v>ﾈｵﾒ001</v>
      </c>
      <c r="P448" s="27" t="str">
        <f ca="1">IF(OFFSET(マスタ非採用削除!C$4,統合マスタ!$A448,0)="","",OFFSET(マスタ非採用削除!C$4,統合マスタ!$A448,0))</f>
        <v>ネオメドロールＥＥ軟膏</v>
      </c>
      <c r="Q448" s="53" t="str">
        <f ca="1">IF(OFFSET(マスタ非採用削除!D$4,統合マスタ!$A448,0)="","",OFFSET(マスタ非採用削除!D$4,統合マスタ!$A448,0))</f>
        <v/>
      </c>
      <c r="R448" s="27">
        <f ca="1">IF(OR(A448="非採用",A448="処置薬",A448="非採用特別"),0,IF(OFFSET(マスタ非採用削除!E$4,統合マスタ!$A448,0)="","",OFFSET(マスタ非採用削除!E$4,統合マスタ!$A448,0)))</f>
        <v>1</v>
      </c>
      <c r="S448" s="53" t="str">
        <f ca="1">IF(OFFSET(マスタ非採用削除!F$4,統合マスタ!$A448,0)="","",OFFSET(マスタ非採用削除!F$4,統合マスタ!$A448,0))</f>
        <v/>
      </c>
      <c r="T448" s="27">
        <f ca="1">IF(OFFSET(マスタ非採用削除!G$4,統合マスタ!$A448,0)="","",OFFSET(マスタ非採用削除!G$4,統合マスタ!$A448,0))</f>
        <v>45.5</v>
      </c>
      <c r="U448" s="53" t="str">
        <f ca="1">IF(OFFSET(マスタ非採用削除!H$4,統合マスタ!$A448,0)="","",OFFSET(マスタ非採用削除!H$4,統合マスタ!$A448,0))</f>
        <v>ﾈｵﾒﾄﾞﾛ-ﾙEEﾅﾝｺｳ</v>
      </c>
      <c r="V448" s="27">
        <f ca="1">IF(OFFSET(マスタ非採用削除!I$4,統合マスタ!$A448,0)="","",OFFSET(マスタ非採用削除!I$4,統合マスタ!$A448,0))</f>
        <v>14</v>
      </c>
      <c r="W448" s="27" t="str">
        <f ca="1">IF(OFFSET(マスタ非採用削除!J$4,統合マスタ!$A448,0)="","",OFFSET(マスタ非採用削除!J$4,統合マスタ!$A448,0))</f>
        <v>軟膏</v>
      </c>
      <c r="X448" s="27">
        <f ca="1">IF(OFFSET(マスタ非採用削除!K$4,統合マスタ!$A448,0)="","",OFFSET(マスタ非採用削除!K$4,統合マスタ!$A448,0))</f>
        <v>0</v>
      </c>
      <c r="Y448" s="53" t="str">
        <f ca="1">IF(OFFSET(マスタ非採用削除!L$4,統合マスタ!$A448,0)="","",OFFSET(マスタ非採用削除!L$4,統合マスタ!$A448,0))</f>
        <v/>
      </c>
      <c r="Z448" s="27">
        <f ca="1">IF(OFFSET(マスタ非採用削除!M$4,統合マスタ!$A448,0)="","",OFFSET(マスタ非採用削除!M$4,統合マスタ!$A448,0))</f>
        <v>3</v>
      </c>
      <c r="AA448" s="27" t="str">
        <f t="shared" si="18"/>
        <v/>
      </c>
      <c r="AB448" s="27" t="str">
        <f ca="1">IF(A448="非採用特別","非採用特別",IF(R448=2,"臨時",
IF(COUNTIF(分類!$H$8:$H$15, 統合マスタ!V448)&gt;0, 分類!$G$7,
IF(COUNTIF(分類!$K$8:$K$15, 統合マスタ!V448)&gt;0, 分類!$J$7,
IF(COUNTIF(分類!$N$8:$N$15, 統合マスタ!V448)&gt;0, 分類!$M$7,
IF(COUNTIF(分類!$Q$8:$Q$15, 統合マスタ!V448)&gt;0, 分類!$P$7,
"無し"))))))</f>
        <v>外用</v>
      </c>
      <c r="AC448" s="27">
        <f t="shared" ca="1" si="19"/>
        <v>444</v>
      </c>
      <c r="AD448" s="27" cm="1">
        <f t="array" aca="1" ref="AD448" ca="1">IF(A448="非採用","非採用",OFFSET(
   INDIRECT("'" &amp; AB448 &amp; "'!A4"),
   MATCH(B448, INDIRECT("'" &amp; AB448 &amp; "'!C5:C1000"), 0),
   MATCH("合計", INDIRECT("'" &amp; AB448 &amp; "'!4:4"), 0) - 1
))</f>
        <v>0</v>
      </c>
    </row>
    <row r="449" spans="1:30">
      <c r="A449" s="40">
        <f>元データ!P446</f>
        <v>388</v>
      </c>
      <c r="B449" s="27">
        <f t="shared" si="20"/>
        <v>445</v>
      </c>
      <c r="C449" s="27" t="str">
        <f>DBCS(元データ!A446)</f>
        <v>ノイロトロピン錠４単位</v>
      </c>
      <c r="D449" s="53" t="str">
        <f>元データ!B446</f>
        <v>メディセオ</v>
      </c>
      <c r="E449" s="27" t="str">
        <f>DBCS(元データ!C446)</f>
        <v>ＰＴＰ</v>
      </c>
      <c r="F449" s="27" t="str">
        <f>DBCS(元データ!D446)</f>
        <v>１０００Ｔ</v>
      </c>
      <c r="G449" s="27" t="str">
        <f>元データ!E446</f>
        <v>日本臓器</v>
      </c>
      <c r="H449" s="27">
        <f>元データ!F446</f>
        <v>28.5</v>
      </c>
      <c r="I449" s="27">
        <f>元データ!G446</f>
        <v>28500</v>
      </c>
      <c r="J449" s="27">
        <f>元データ!H446</f>
        <v>1000</v>
      </c>
      <c r="K449" s="27" t="str">
        <f>元データ!I446</f>
        <v>錠</v>
      </c>
      <c r="L449" s="27">
        <f>元データ!J446</f>
        <v>25390</v>
      </c>
      <c r="M449" s="27">
        <f>元データ!K446</f>
        <v>25.39</v>
      </c>
      <c r="N449" s="53" t="str">
        <f ca="1">IF(OFFSET(マスタ非採用削除!A$4,統合マスタ!$A449,0)="","",OFFSET(マスタ非採用削除!A$4,統合マスタ!$A449,0))</f>
        <v>ﾉｲﾛ001</v>
      </c>
      <c r="O449" s="53" t="str">
        <f ca="1">IF(OFFSET(マスタ非採用削除!B$4,統合マスタ!$A449,0)="","",OFFSET(マスタ非採用削除!B$4,統合マスタ!$A449,0))</f>
        <v>ﾉｲﾛ001</v>
      </c>
      <c r="P449" s="27" t="str">
        <f ca="1">IF(OFFSET(マスタ非採用削除!C$4,統合マスタ!$A449,0)="","",OFFSET(マスタ非採用削除!C$4,統合マスタ!$A449,0))</f>
        <v>ノイロトロピン錠４単位</v>
      </c>
      <c r="Q449" s="53" t="str">
        <f ca="1">IF(OFFSET(マスタ非採用削除!D$4,統合マスタ!$A449,0)="","",OFFSET(マスタ非採用削除!D$4,統合マスタ!$A449,0))</f>
        <v>ﾉｲﾛﾄﾛﾋ</v>
      </c>
      <c r="R449" s="27">
        <f ca="1">IF(OR(A449="非採用",A449="処置薬",A449="非採用特別"),0,IF(OFFSET(マスタ非採用削除!E$4,統合マスタ!$A449,0)="","",OFFSET(マスタ非採用削除!E$4,統合マスタ!$A449,0)))</f>
        <v>1</v>
      </c>
      <c r="S449" s="53" t="str">
        <f ca="1">IF(OFFSET(マスタ非採用削除!F$4,統合マスタ!$A449,0)="","",OFFSET(マスタ非採用削除!F$4,統合マスタ!$A449,0))</f>
        <v/>
      </c>
      <c r="T449" s="27">
        <f ca="1">IF(OFFSET(マスタ非採用削除!G$4,統合マスタ!$A449,0)="","",OFFSET(マスタ非採用削除!G$4,統合マスタ!$A449,0))</f>
        <v>28.5</v>
      </c>
      <c r="U449" s="53" t="str">
        <f ca="1">IF(OFFSET(マスタ非採用削除!H$4,統合マスタ!$A449,0)="","",OFFSET(マスタ非採用削除!H$4,統合マスタ!$A449,0))</f>
        <v>ﾉｲﾛﾄﾛﾋﾟﾝｼﾞｮｳ4ﾀﾝｲ</v>
      </c>
      <c r="V449" s="27">
        <f ca="1">IF(OFFSET(マスタ非採用削除!I$4,統合マスタ!$A449,0)="","",OFFSET(マスタ非採用削除!I$4,統合マスタ!$A449,0))</f>
        <v>1</v>
      </c>
      <c r="W449" s="27" t="str">
        <f ca="1">IF(OFFSET(マスタ非採用削除!J$4,統合マスタ!$A449,0)="","",OFFSET(マスタ非採用削除!J$4,統合マスタ!$A449,0))</f>
        <v>錠剤</v>
      </c>
      <c r="X449" s="27">
        <f ca="1">IF(OFFSET(マスタ非採用削除!K$4,統合マスタ!$A449,0)="","",OFFSET(マスタ非採用削除!K$4,統合マスタ!$A449,0))</f>
        <v>0</v>
      </c>
      <c r="Y449" s="53" t="str">
        <f ca="1">IF(OFFSET(マスタ非採用削除!L$4,統合マスタ!$A449,0)="","",OFFSET(マスタ非採用削除!L$4,統合マスタ!$A449,0))</f>
        <v/>
      </c>
      <c r="Z449" s="27">
        <f ca="1">IF(OFFSET(マスタ非採用削除!M$4,統合マスタ!$A449,0)="","",OFFSET(マスタ非採用削除!M$4,統合マスタ!$A449,0))</f>
        <v>25</v>
      </c>
      <c r="AA449" s="27" t="str">
        <f t="shared" si="18"/>
        <v/>
      </c>
      <c r="AB449" s="27" t="str">
        <f ca="1">IF(A449="非採用特別","非採用特別",IF(R449=2,"臨時",
IF(COUNTIF(分類!$H$8:$H$15, 統合マスタ!V449)&gt;0, 分類!$G$7,
IF(COUNTIF(分類!$K$8:$K$15, 統合マスタ!V449)&gt;0, 分類!$J$7,
IF(COUNTIF(分類!$N$8:$N$15, 統合マスタ!V449)&gt;0, 分類!$M$7,
IF(COUNTIF(分類!$Q$8:$Q$15, 統合マスタ!V449)&gt;0, 分類!$P$7,
"無し"))))))</f>
        <v>錠剤</v>
      </c>
      <c r="AC449" s="27">
        <f t="shared" ca="1" si="19"/>
        <v>445</v>
      </c>
      <c r="AD449" s="27" cm="1">
        <f t="array" aca="1" ref="AD449" ca="1">IF(A449="非採用","非採用",OFFSET(
   INDIRECT("'" &amp; AB449 &amp; "'!A4"),
   MATCH(B449, INDIRECT("'" &amp; AB449 &amp; "'!C5:C1000"), 0),
   MATCH("合計", INDIRECT("'" &amp; AB449 &amp; "'!4:4"), 0) - 1
))</f>
        <v>0</v>
      </c>
    </row>
    <row r="450" spans="1:30">
      <c r="A450" s="40">
        <f>元データ!P447</f>
        <v>389</v>
      </c>
      <c r="B450" s="27">
        <f t="shared" si="20"/>
        <v>446</v>
      </c>
      <c r="C450" s="27" t="str">
        <f>DBCS(元データ!A447)</f>
        <v>ノイロビタン配合錠</v>
      </c>
      <c r="D450" s="53" t="str">
        <f>元データ!B447</f>
        <v>アルフレッサ</v>
      </c>
      <c r="E450" s="27" t="str">
        <f>DBCS(元データ!C447)</f>
        <v>ＰＴＰ</v>
      </c>
      <c r="F450" s="27" t="str">
        <f>DBCS(元データ!D447)</f>
        <v>５００Ｔ</v>
      </c>
      <c r="G450" s="27" t="str">
        <f>元データ!E447</f>
        <v>ＬＴＬファーマ</v>
      </c>
      <c r="H450" s="27">
        <f>元データ!F447</f>
        <v>6</v>
      </c>
      <c r="I450" s="27">
        <f>元データ!G447</f>
        <v>3000</v>
      </c>
      <c r="J450" s="27">
        <f>元データ!H447</f>
        <v>500</v>
      </c>
      <c r="K450" s="27" t="str">
        <f>元データ!I447</f>
        <v>錠</v>
      </c>
      <c r="L450" s="27">
        <f>元データ!J447</f>
        <v>2625</v>
      </c>
      <c r="M450" s="27">
        <f>元データ!K447</f>
        <v>5.25</v>
      </c>
      <c r="N450" s="53" t="str">
        <f ca="1">IF(OFFSET(マスタ非採用削除!A$4,統合マスタ!$A450,0)="","",OFFSET(マスタ非採用削除!A$4,統合マスタ!$A450,0))</f>
        <v>ﾉｲﾛ003</v>
      </c>
      <c r="O450" s="53" t="str">
        <f ca="1">IF(OFFSET(マスタ非採用削除!B$4,統合マスタ!$A450,0)="","",OFFSET(マスタ非採用削除!B$4,統合マスタ!$A450,0))</f>
        <v>ﾉｲﾛ003</v>
      </c>
      <c r="P450" s="27" t="str">
        <f ca="1">IF(OFFSET(マスタ非採用削除!C$4,統合マスタ!$A450,0)="","",OFFSET(マスタ非採用削除!C$4,統合マスタ!$A450,0))</f>
        <v>ノイロビタン配合錠</v>
      </c>
      <c r="Q450" s="53" t="str">
        <f ca="1">IF(OFFSET(マスタ非採用削除!D$4,統合マスタ!$A450,0)="","",OFFSET(マスタ非採用削除!D$4,統合マスタ!$A450,0))</f>
        <v/>
      </c>
      <c r="R450" s="27">
        <f ca="1">IF(OR(A450="非採用",A450="処置薬",A450="非採用特別"),0,IF(OFFSET(マスタ非採用削除!E$4,統合マスタ!$A450,0)="","",OFFSET(マスタ非採用削除!E$4,統合マスタ!$A450,0)))</f>
        <v>1</v>
      </c>
      <c r="S450" s="53" t="str">
        <f ca="1">IF(OFFSET(マスタ非採用削除!F$4,統合マスタ!$A450,0)="","",OFFSET(マスタ非採用削除!F$4,統合マスタ!$A450,0))</f>
        <v/>
      </c>
      <c r="T450" s="27">
        <f ca="1">IF(OFFSET(マスタ非採用削除!G$4,統合マスタ!$A450,0)="","",OFFSET(マスタ非採用削除!G$4,統合マスタ!$A450,0))</f>
        <v>6</v>
      </c>
      <c r="U450" s="53" t="str">
        <f ca="1">IF(OFFSET(マスタ非採用削除!H$4,統合マスタ!$A450,0)="","",OFFSET(マスタ非採用削除!H$4,統合マスタ!$A450,0))</f>
        <v>ﾉｲﾛﾋﾞﾀﾝﾊｲｺﾞｳｼﾞﾖｳ</v>
      </c>
      <c r="V450" s="27">
        <f ca="1">IF(OFFSET(マスタ非採用削除!I$4,統合マスタ!$A450,0)="","",OFFSET(マスタ非採用削除!I$4,統合マスタ!$A450,0))</f>
        <v>1</v>
      </c>
      <c r="W450" s="27" t="str">
        <f ca="1">IF(OFFSET(マスタ非採用削除!J$4,統合マスタ!$A450,0)="","",OFFSET(マスタ非採用削除!J$4,統合マスタ!$A450,0))</f>
        <v>錠剤</v>
      </c>
      <c r="X450" s="27">
        <f ca="1">IF(OFFSET(マスタ非採用削除!K$4,統合マスタ!$A450,0)="","",OFFSET(マスタ非採用削除!K$4,統合マスタ!$A450,0))</f>
        <v>0</v>
      </c>
      <c r="Y450" s="53" t="str">
        <f ca="1">IF(OFFSET(マスタ非採用削除!L$4,統合マスタ!$A450,0)="","",OFFSET(マスタ非採用削除!L$4,統合マスタ!$A450,0))</f>
        <v/>
      </c>
      <c r="Z450" s="27">
        <f ca="1">IF(OFFSET(マスタ非採用削除!M$4,統合マスタ!$A450,0)="","",OFFSET(マスタ非採用削除!M$4,統合マスタ!$A450,0))</f>
        <v>25</v>
      </c>
      <c r="AA450" s="27" t="str">
        <f t="shared" si="18"/>
        <v/>
      </c>
      <c r="AB450" s="27" t="str">
        <f ca="1">IF(A450="非採用特別","非採用特別",IF(R450=2,"臨時",
IF(COUNTIF(分類!$H$8:$H$15, 統合マスタ!V450)&gt;0, 分類!$G$7,
IF(COUNTIF(分類!$K$8:$K$15, 統合マスタ!V450)&gt;0, 分類!$J$7,
IF(COUNTIF(分類!$N$8:$N$15, 統合マスタ!V450)&gt;0, 分類!$M$7,
IF(COUNTIF(分類!$Q$8:$Q$15, 統合マスタ!V450)&gt;0, 分類!$P$7,
"無し"))))))</f>
        <v>錠剤</v>
      </c>
      <c r="AC450" s="27">
        <f t="shared" ca="1" si="19"/>
        <v>446</v>
      </c>
      <c r="AD450" s="27" cm="1">
        <f t="array" aca="1" ref="AD450" ca="1">IF(A450="非採用","非採用",OFFSET(
   INDIRECT("'" &amp; AB450 &amp; "'!A4"),
   MATCH(B450, INDIRECT("'" &amp; AB450 &amp; "'!C5:C1000"), 0),
   MATCH("合計", INDIRECT("'" &amp; AB450 &amp; "'!4:4"), 0) - 1
))</f>
        <v>0</v>
      </c>
    </row>
    <row r="451" spans="1:30">
      <c r="A451" s="40">
        <f>元データ!P448</f>
        <v>389</v>
      </c>
      <c r="B451" s="27">
        <f t="shared" si="20"/>
        <v>447</v>
      </c>
      <c r="C451" s="27" t="str">
        <f>DBCS(元データ!A448)</f>
        <v>ノイロビタン配合錠</v>
      </c>
      <c r="D451" s="53" t="str">
        <f>元データ!B448</f>
        <v>アルフレッサ</v>
      </c>
      <c r="E451" s="27" t="str">
        <f>DBCS(元データ!C448)</f>
        <v>バラ</v>
      </c>
      <c r="F451" s="27" t="str">
        <f>DBCS(元データ!D448)</f>
        <v>１０００Ｔ</v>
      </c>
      <c r="G451" s="27" t="str">
        <f>元データ!E448</f>
        <v>ＬＴＬファーマ</v>
      </c>
      <c r="H451" s="27">
        <f>元データ!F448</f>
        <v>6</v>
      </c>
      <c r="I451" s="27">
        <f>元データ!G448</f>
        <v>6000</v>
      </c>
      <c r="J451" s="27">
        <f>元データ!H448</f>
        <v>1000</v>
      </c>
      <c r="K451" s="27" t="str">
        <f>元データ!I448</f>
        <v>錠</v>
      </c>
      <c r="L451" s="27">
        <f>元データ!J448</f>
        <v>5250</v>
      </c>
      <c r="M451" s="27">
        <f>元データ!K448</f>
        <v>5.25</v>
      </c>
      <c r="N451" s="53" t="str">
        <f ca="1">IF(OFFSET(マスタ非採用削除!A$4,統合マスタ!$A451,0)="","",OFFSET(マスタ非採用削除!A$4,統合マスタ!$A451,0))</f>
        <v>ﾉｲﾛ003</v>
      </c>
      <c r="O451" s="53" t="str">
        <f ca="1">IF(OFFSET(マスタ非採用削除!B$4,統合マスタ!$A451,0)="","",OFFSET(マスタ非採用削除!B$4,統合マスタ!$A451,0))</f>
        <v>ﾉｲﾛ003</v>
      </c>
      <c r="P451" s="27" t="str">
        <f ca="1">IF(OFFSET(マスタ非採用削除!C$4,統合マスタ!$A451,0)="","",OFFSET(マスタ非採用削除!C$4,統合マスタ!$A451,0))</f>
        <v>ノイロビタン配合錠</v>
      </c>
      <c r="Q451" s="53" t="str">
        <f ca="1">IF(OFFSET(マスタ非採用削除!D$4,統合マスタ!$A451,0)="","",OFFSET(マスタ非採用削除!D$4,統合マスタ!$A451,0))</f>
        <v/>
      </c>
      <c r="R451" s="27">
        <f ca="1">IF(OR(A451="非採用",A451="処置薬",A451="非採用特別"),0,IF(OFFSET(マスタ非採用削除!E$4,統合マスタ!$A451,0)="","",OFFSET(マスタ非採用削除!E$4,統合マスタ!$A451,0)))</f>
        <v>1</v>
      </c>
      <c r="S451" s="53" t="str">
        <f ca="1">IF(OFFSET(マスタ非採用削除!F$4,統合マスタ!$A451,0)="","",OFFSET(マスタ非採用削除!F$4,統合マスタ!$A451,0))</f>
        <v/>
      </c>
      <c r="T451" s="27">
        <f ca="1">IF(OFFSET(マスタ非採用削除!G$4,統合マスタ!$A451,0)="","",OFFSET(マスタ非採用削除!G$4,統合マスタ!$A451,0))</f>
        <v>6</v>
      </c>
      <c r="U451" s="53" t="str">
        <f ca="1">IF(OFFSET(マスタ非採用削除!H$4,統合マスタ!$A451,0)="","",OFFSET(マスタ非採用削除!H$4,統合マスタ!$A451,0))</f>
        <v>ﾉｲﾛﾋﾞﾀﾝﾊｲｺﾞｳｼﾞﾖｳ</v>
      </c>
      <c r="V451" s="27">
        <f ca="1">IF(OFFSET(マスタ非採用削除!I$4,統合マスタ!$A451,0)="","",OFFSET(マスタ非採用削除!I$4,統合マスタ!$A451,0))</f>
        <v>1</v>
      </c>
      <c r="W451" s="27" t="str">
        <f ca="1">IF(OFFSET(マスタ非採用削除!J$4,統合マスタ!$A451,0)="","",OFFSET(マスタ非採用削除!J$4,統合マスタ!$A451,0))</f>
        <v>錠剤</v>
      </c>
      <c r="X451" s="27">
        <f ca="1">IF(OFFSET(マスタ非採用削除!K$4,統合マスタ!$A451,0)="","",OFFSET(マスタ非採用削除!K$4,統合マスタ!$A451,0))</f>
        <v>0</v>
      </c>
      <c r="Y451" s="53" t="str">
        <f ca="1">IF(OFFSET(マスタ非採用削除!L$4,統合マスタ!$A451,0)="","",OFFSET(マスタ非採用削除!L$4,統合マスタ!$A451,0))</f>
        <v/>
      </c>
      <c r="Z451" s="27">
        <f ca="1">IF(OFFSET(マスタ非採用削除!M$4,統合マスタ!$A451,0)="","",OFFSET(マスタ非採用削除!M$4,統合マスタ!$A451,0))</f>
        <v>25</v>
      </c>
      <c r="AA451" s="27" t="str">
        <f t="shared" si="18"/>
        <v/>
      </c>
      <c r="AB451" s="27" t="str">
        <f ca="1">IF(A451="非採用特別","非採用特別",IF(R451=2,"臨時",
IF(COUNTIF(分類!$H$8:$H$15, 統合マスタ!V451)&gt;0, 分類!$G$7,
IF(COUNTIF(分類!$K$8:$K$15, 統合マスタ!V451)&gt;0, 分類!$J$7,
IF(COUNTIF(分類!$N$8:$N$15, 統合マスタ!V451)&gt;0, 分類!$M$7,
IF(COUNTIF(分類!$Q$8:$Q$15, 統合マスタ!V451)&gt;0, 分類!$P$7,
"無し"))))))</f>
        <v>錠剤</v>
      </c>
      <c r="AC451" s="27">
        <f t="shared" ca="1" si="19"/>
        <v>447</v>
      </c>
      <c r="AD451" s="27" cm="1">
        <f t="array" aca="1" ref="AD451" ca="1">IF(A451="非採用","非採用",OFFSET(
   INDIRECT("'" &amp; AB451 &amp; "'!A4"),
   MATCH(B451, INDIRECT("'" &amp; AB451 &amp; "'!C5:C1000"), 0),
   MATCH("合計", INDIRECT("'" &amp; AB451 &amp; "'!4:4"), 0) - 1
))</f>
        <v>0</v>
      </c>
    </row>
    <row r="452" spans="1:30">
      <c r="A452" s="40" t="str">
        <f>元データ!P449</f>
        <v>非採用</v>
      </c>
      <c r="B452" s="27">
        <f t="shared" si="20"/>
        <v>448</v>
      </c>
      <c r="C452" s="27" t="str">
        <f>DBCS(元データ!A449)</f>
        <v>ノウリアスト錠２０ｍｇ</v>
      </c>
      <c r="D452" s="53" t="str">
        <f>元データ!B449</f>
        <v>メディセオ</v>
      </c>
      <c r="E452" s="27" t="str">
        <f>DBCS(元データ!C449)</f>
        <v>ＰＴＰ</v>
      </c>
      <c r="F452" s="27" t="str">
        <f>DBCS(元データ!D449)</f>
        <v>１００Ｔ</v>
      </c>
      <c r="G452" s="27" t="str">
        <f>元データ!E449</f>
        <v>協和キリン</v>
      </c>
      <c r="H452" s="27">
        <f>元データ!F449</f>
        <v>770.6</v>
      </c>
      <c r="I452" s="27">
        <f>元データ!G449</f>
        <v>77060</v>
      </c>
      <c r="J452" s="27">
        <f>元データ!H449</f>
        <v>100</v>
      </c>
      <c r="K452" s="27" t="str">
        <f>元データ!I449</f>
        <v>錠</v>
      </c>
      <c r="L452" s="27">
        <f>元データ!J449</f>
        <v>68652</v>
      </c>
      <c r="M452" s="27">
        <f>元データ!K449</f>
        <v>686.52</v>
      </c>
      <c r="N452" s="53" t="e">
        <f ca="1">IF(OFFSET(マスタ非採用削除!A$4,統合マスタ!$A452,0)="","",OFFSET(マスタ非採用削除!A$4,統合マスタ!$A452,0))</f>
        <v>#VALUE!</v>
      </c>
      <c r="O452" s="53" t="e">
        <f ca="1">IF(OFFSET(マスタ非採用削除!B$4,統合マスタ!$A452,0)="","",OFFSET(マスタ非採用削除!B$4,統合マスタ!$A452,0))</f>
        <v>#VALUE!</v>
      </c>
      <c r="P452" s="27" t="e">
        <f ca="1">IF(OFFSET(マスタ非採用削除!C$4,統合マスタ!$A452,0)="","",OFFSET(マスタ非採用削除!C$4,統合マスタ!$A452,0))</f>
        <v>#VALUE!</v>
      </c>
      <c r="Q452" s="53" t="e">
        <f ca="1">IF(OFFSET(マスタ非採用削除!D$4,統合マスタ!$A452,0)="","",OFFSET(マスタ非採用削除!D$4,統合マスタ!$A452,0))</f>
        <v>#VALUE!</v>
      </c>
      <c r="R452" s="27">
        <f ca="1">IF(OR(A452="非採用",A452="処置薬",A452="非採用特別"),0,IF(OFFSET(マスタ非採用削除!E$4,統合マスタ!$A452,0)="","",OFFSET(マスタ非採用削除!E$4,統合マスタ!$A452,0)))</f>
        <v>0</v>
      </c>
      <c r="S452" s="53" t="e">
        <f ca="1">IF(OFFSET(マスタ非採用削除!F$4,統合マスタ!$A452,0)="","",OFFSET(マスタ非採用削除!F$4,統合マスタ!$A452,0))</f>
        <v>#VALUE!</v>
      </c>
      <c r="T452" s="27" t="e">
        <f ca="1">IF(OFFSET(マスタ非採用削除!G$4,統合マスタ!$A452,0)="","",OFFSET(マスタ非採用削除!G$4,統合マスタ!$A452,0))</f>
        <v>#VALUE!</v>
      </c>
      <c r="U452" s="53" t="e">
        <f ca="1">IF(OFFSET(マスタ非採用削除!H$4,統合マスタ!$A452,0)="","",OFFSET(マスタ非採用削除!H$4,統合マスタ!$A452,0))</f>
        <v>#VALUE!</v>
      </c>
      <c r="V452" s="27" t="e">
        <f ca="1">IF(OFFSET(マスタ非採用削除!I$4,統合マスタ!$A452,0)="","",OFFSET(マスタ非採用削除!I$4,統合マスタ!$A452,0))</f>
        <v>#VALUE!</v>
      </c>
      <c r="W452" s="27" t="e">
        <f ca="1">IF(OFFSET(マスタ非採用削除!J$4,統合マスタ!$A452,0)="","",OFFSET(マスタ非採用削除!J$4,統合マスタ!$A452,0))</f>
        <v>#VALUE!</v>
      </c>
      <c r="X452" s="27" t="e">
        <f ca="1">IF(OFFSET(マスタ非採用削除!K$4,統合マスタ!$A452,0)="","",OFFSET(マスタ非採用削除!K$4,統合マスタ!$A452,0))</f>
        <v>#VALUE!</v>
      </c>
      <c r="Y452" s="53" t="e">
        <f ca="1">IF(OFFSET(マスタ非採用削除!L$4,統合マスタ!$A452,0)="","",OFFSET(マスタ非採用削除!L$4,統合マスタ!$A452,0))</f>
        <v>#VALUE!</v>
      </c>
      <c r="Z452" s="27" t="e">
        <f ca="1">IF(OFFSET(マスタ非採用削除!M$4,統合マスタ!$A452,0)="","",OFFSET(マスタ非採用削除!M$4,統合マスタ!$A452,0))</f>
        <v>#VALUE!</v>
      </c>
      <c r="AA452" s="27" t="str">
        <f t="shared" si="18"/>
        <v>非採用</v>
      </c>
      <c r="AB452" s="27" t="str">
        <f ca="1">IF(A452="非採用特別","非採用特別",IF(R452=2,"臨時",
IF(COUNTIF(分類!$H$8:$H$15, 統合マスタ!V452)&gt;0, 分類!$G$7,
IF(COUNTIF(分類!$K$8:$K$15, 統合マスタ!V452)&gt;0, 分類!$J$7,
IF(COUNTIF(分類!$N$8:$N$15, 統合マスタ!V452)&gt;0, 分類!$M$7,
IF(COUNTIF(分類!$Q$8:$Q$15, 統合マスタ!V452)&gt;0, 分類!$P$7,
"無し"))))))</f>
        <v>無し</v>
      </c>
      <c r="AC452" s="27" t="e">
        <f t="shared" ca="1" si="19"/>
        <v>#VALUE!</v>
      </c>
      <c r="AD452" s="27" t="str" cm="1">
        <f t="array" aca="1" ref="AD452" ca="1">IF(A452="非採用","非採用",OFFSET(
   INDIRECT("'" &amp; AB452 &amp; "'!A4"),
   MATCH(B452, INDIRECT("'" &amp; AB452 &amp; "'!C5:C1000"), 0),
   MATCH("合計", INDIRECT("'" &amp; AB452 &amp; "'!4:4"), 0) - 1
))</f>
        <v>非採用</v>
      </c>
    </row>
    <row r="453" spans="1:30">
      <c r="A453" s="40">
        <f>元データ!P450</f>
        <v>390</v>
      </c>
      <c r="B453" s="27">
        <f t="shared" si="20"/>
        <v>449</v>
      </c>
      <c r="C453" s="27" t="str">
        <f>DBCS(元データ!A450)</f>
        <v>ノベルジン錠２５ｍｇ</v>
      </c>
      <c r="D453" s="53" t="str">
        <f>元データ!B450</f>
        <v>メディセオ</v>
      </c>
      <c r="E453" s="27" t="str">
        <f>DBCS(元データ!C450)</f>
        <v>ＰＴＰ</v>
      </c>
      <c r="F453" s="27" t="str">
        <f>DBCS(元データ!D450)</f>
        <v>１００Ｔ</v>
      </c>
      <c r="G453" s="27" t="str">
        <f>元データ!E450</f>
        <v>ノーベル</v>
      </c>
      <c r="H453" s="27">
        <f>元データ!F450</f>
        <v>201.1</v>
      </c>
      <c r="I453" s="27">
        <f>元データ!G450</f>
        <v>20110</v>
      </c>
      <c r="J453" s="27">
        <f>元データ!H450</f>
        <v>100</v>
      </c>
      <c r="K453" s="27" t="str">
        <f>元データ!I450</f>
        <v>錠</v>
      </c>
      <c r="L453" s="27">
        <f>元データ!J450</f>
        <v>18279</v>
      </c>
      <c r="M453" s="27">
        <f>元データ!K450</f>
        <v>182.79</v>
      </c>
      <c r="N453" s="53" t="str">
        <f ca="1">IF(OFFSET(マスタ非採用削除!A$4,統合マスタ!$A453,0)="","",OFFSET(マスタ非採用削除!A$4,統合マスタ!$A453,0))</f>
        <v>ﾉﾍﾙ001</v>
      </c>
      <c r="O453" s="53" t="str">
        <f ca="1">IF(OFFSET(マスタ非採用削除!B$4,統合マスタ!$A453,0)="","",OFFSET(マスタ非採用削除!B$4,統合マスタ!$A453,0))</f>
        <v>ﾉﾍﾙ001</v>
      </c>
      <c r="P453" s="27" t="str">
        <f ca="1">IF(OFFSET(マスタ非採用削除!C$4,統合マスタ!$A453,0)="","",OFFSET(マスタ非採用削除!C$4,統合マスタ!$A453,0))</f>
        <v>ノベルジン錠２５ｍｇ</v>
      </c>
      <c r="Q453" s="53" t="str">
        <f ca="1">IF(OFFSET(マスタ非採用削除!D$4,統合マスタ!$A453,0)="","",OFFSET(マスタ非採用削除!D$4,統合マスタ!$A453,0))</f>
        <v>ﾉﾍﾞﾙ</v>
      </c>
      <c r="R453" s="27">
        <f ca="1">IF(OR(A453="非採用",A453="処置薬",A453="非採用特別"),0,IF(OFFSET(マスタ非採用削除!E$4,統合マスタ!$A453,0)="","",OFFSET(マスタ非採用削除!E$4,統合マスタ!$A453,0)))</f>
        <v>2</v>
      </c>
      <c r="S453" s="53" t="str">
        <f ca="1">IF(OFFSET(マスタ非採用削除!F$4,統合マスタ!$A453,0)="","",OFFSET(マスタ非採用削除!F$4,統合マスタ!$A453,0))</f>
        <v/>
      </c>
      <c r="T453" s="27">
        <f ca="1">IF(OFFSET(マスタ非採用削除!G$4,統合マスタ!$A453,0)="","",OFFSET(マスタ非採用削除!G$4,統合マスタ!$A453,0))</f>
        <v>201.1</v>
      </c>
      <c r="U453" s="53" t="str">
        <f ca="1">IF(OFFSET(マスタ非採用削除!H$4,統合マスタ!$A453,0)="","",OFFSET(マスタ非採用削除!H$4,統合マスタ!$A453,0))</f>
        <v>ﾉﾍﾞﾙｼﾞﾝｼﾞｮｳ25mg</v>
      </c>
      <c r="V453" s="27">
        <f ca="1">IF(OFFSET(マスタ非採用削除!I$4,統合マスタ!$A453,0)="","",OFFSET(マスタ非採用削除!I$4,統合マスタ!$A453,0))</f>
        <v>1</v>
      </c>
      <c r="W453" s="27" t="str">
        <f ca="1">IF(OFFSET(マスタ非採用削除!J$4,統合マスタ!$A453,0)="","",OFFSET(マスタ非採用削除!J$4,統合マスタ!$A453,0))</f>
        <v>錠剤</v>
      </c>
      <c r="X453" s="27">
        <f ca="1">IF(OFFSET(マスタ非採用削除!K$4,統合マスタ!$A453,0)="","",OFFSET(マスタ非採用削除!K$4,統合マスタ!$A453,0))</f>
        <v>2</v>
      </c>
      <c r="Y453" s="53" t="str">
        <f ca="1">IF(OFFSET(マスタ非採用削除!L$4,統合マスタ!$A453,0)="","",OFFSET(マスタ非採用削除!L$4,統合マスタ!$A453,0))</f>
        <v/>
      </c>
      <c r="Z453" s="27">
        <f ca="1">IF(OFFSET(マスタ非採用削除!M$4,統合マスタ!$A453,0)="","",OFFSET(マスタ非採用削除!M$4,統合マスタ!$A453,0))</f>
        <v>3</v>
      </c>
      <c r="AA453" s="27" t="str">
        <f t="shared" si="18"/>
        <v/>
      </c>
      <c r="AB453" s="27" t="str">
        <f ca="1">IF(A453="非採用特別","非採用特別",IF(R453=2,"臨時",
IF(COUNTIF(分類!$H$8:$H$15, 統合マスタ!V453)&gt;0, 分類!$G$7,
IF(COUNTIF(分類!$K$8:$K$15, 統合マスタ!V453)&gt;0, 分類!$J$7,
IF(COUNTIF(分類!$N$8:$N$15, 統合マスタ!V453)&gt;0, 分類!$M$7,
IF(COUNTIF(分類!$Q$8:$Q$15, 統合マスタ!V453)&gt;0, 分類!$P$7,
"無し"))))))</f>
        <v>臨時</v>
      </c>
      <c r="AC453" s="27">
        <f t="shared" ca="1" si="19"/>
        <v>200449</v>
      </c>
      <c r="AD453" s="27" cm="1">
        <f t="array" aca="1" ref="AD453" ca="1">IF(A453="非採用","非採用",OFFSET(
   INDIRECT("'" &amp; AB453 &amp; "'!A4"),
   MATCH(B453, INDIRECT("'" &amp; AB453 &amp; "'!C5:C1000"), 0),
   MATCH("合計", INDIRECT("'" &amp; AB453 &amp; "'!4:4"), 0) - 1
))</f>
        <v>0</v>
      </c>
    </row>
    <row r="454" spans="1:30">
      <c r="A454" s="40">
        <f>元データ!P451</f>
        <v>391</v>
      </c>
      <c r="B454" s="27">
        <f t="shared" si="20"/>
        <v>450</v>
      </c>
      <c r="C454" s="27" t="str">
        <f>DBCS(元データ!A451)</f>
        <v>ノルアドリナリン注１ｍｇ</v>
      </c>
      <c r="D454" s="53" t="str">
        <f>元データ!B451</f>
        <v/>
      </c>
      <c r="E454" s="27" t="str">
        <f>DBCS(元データ!C451)</f>
        <v/>
      </c>
      <c r="F454" s="27" t="str">
        <f>DBCS(元データ!D451)</f>
        <v>１ｍＬＸ１０管</v>
      </c>
      <c r="G454" s="27" t="str">
        <f>元データ!E451</f>
        <v>アルフレッサファーマ</v>
      </c>
      <c r="H454" s="27">
        <f>元データ!F451</f>
        <v>100</v>
      </c>
      <c r="I454" s="27">
        <f>元データ!G451</f>
        <v>1000</v>
      </c>
      <c r="J454" s="27">
        <f>元データ!H451</f>
        <v>10</v>
      </c>
      <c r="K454" s="27" t="str">
        <f>元データ!I451</f>
        <v>A</v>
      </c>
      <c r="L454" s="27">
        <f>元データ!J451</f>
        <v>837</v>
      </c>
      <c r="M454" s="27">
        <f>元データ!K451</f>
        <v>83.7</v>
      </c>
      <c r="N454" s="53" t="str">
        <f ca="1">IF(OFFSET(マスタ非採用削除!A$4,統合マスタ!$A454,0)="","",OFFSET(マスタ非採用削除!A$4,統合マスタ!$A454,0))</f>
        <v>ﾉﾙｱ001</v>
      </c>
      <c r="O454" s="53" t="str">
        <f ca="1">IF(OFFSET(マスタ非採用削除!B$4,統合マスタ!$A454,0)="","",OFFSET(マスタ非採用削除!B$4,統合マスタ!$A454,0))</f>
        <v>ﾉﾙｱ001</v>
      </c>
      <c r="P454" s="27" t="str">
        <f ca="1">IF(OFFSET(マスタ非採用削除!C$4,統合マスタ!$A454,0)="","",OFFSET(マスタ非採用削除!C$4,統合マスタ!$A454,0))</f>
        <v>ノルアドレナリン注射液</v>
      </c>
      <c r="Q454" s="53" t="str">
        <f ca="1">IF(OFFSET(マスタ非採用削除!D$4,統合マスタ!$A454,0)="","",OFFSET(マスタ非採用削除!D$4,統合マスタ!$A454,0))</f>
        <v>ﾉﾙｱﾄﾞﾚ</v>
      </c>
      <c r="R454" s="27">
        <f ca="1">IF(OR(A454="非採用",A454="処置薬",A454="非採用特別"),0,IF(OFFSET(マスタ非採用削除!E$4,統合マスタ!$A454,0)="","",OFFSET(マスタ非採用削除!E$4,統合マスタ!$A454,0)))</f>
        <v>1</v>
      </c>
      <c r="S454" s="53" t="str">
        <f ca="1">IF(OFFSET(マスタ非採用削除!F$4,統合マスタ!$A454,0)="","",OFFSET(マスタ非採用削除!F$4,統合マスタ!$A454,0))</f>
        <v/>
      </c>
      <c r="T454" s="27">
        <f ca="1">IF(OFFSET(マスタ非採用削除!G$4,統合マスタ!$A454,0)="","",OFFSET(マスタ非採用削除!G$4,統合マスタ!$A454,0))</f>
        <v>100</v>
      </c>
      <c r="U454" s="53" t="str">
        <f ca="1">IF(OFFSET(マスタ非採用削除!H$4,統合マスタ!$A454,0)="","",OFFSET(マスタ非採用削除!H$4,統合マスタ!$A454,0))</f>
        <v>ﾉﾙｱﾄﾞﾚﾅﾘﾝﾁｭｳｼｬｴｷ</v>
      </c>
      <c r="V454" s="27">
        <f ca="1">IF(OFFSET(マスタ非採用削除!I$4,統合マスタ!$A454,0)="","",OFFSET(マスタ非採用削除!I$4,統合マスタ!$A454,0))</f>
        <v>25</v>
      </c>
      <c r="W454" s="27" t="str">
        <f ca="1">IF(OFFSET(マスタ非採用削除!J$4,統合マスタ!$A454,0)="","",OFFSET(マスタ非採用削除!J$4,統合マスタ!$A454,0))</f>
        <v>注射剤</v>
      </c>
      <c r="X454" s="27">
        <f ca="1">IF(OFFSET(マスタ非採用削除!K$4,統合マスタ!$A454,0)="","",OFFSET(マスタ非採用削除!K$4,統合マスタ!$A454,0))</f>
        <v>2</v>
      </c>
      <c r="Y454" s="53" t="str">
        <f ca="1">IF(OFFSET(マスタ非採用削除!L$4,統合マスタ!$A454,0)="","",OFFSET(マスタ非採用削除!L$4,統合マスタ!$A454,0))</f>
        <v/>
      </c>
      <c r="Z454" s="27">
        <f ca="1">IF(OFFSET(マスタ非採用削除!M$4,統合マスタ!$A454,0)="","",OFFSET(マスタ非採用削除!M$4,統合マスタ!$A454,0))</f>
        <v>9</v>
      </c>
      <c r="AA454" s="27" t="str">
        <f t="shared" ref="AA454:AA517" si="21">IF(A454="非採用","非採用",IF(A454="処置薬","処置薬",""))</f>
        <v/>
      </c>
      <c r="AB454" s="27" t="str">
        <f ca="1">IF(A454="非採用特別","非採用特別",IF(R454=2,"臨時",
IF(COUNTIF(分類!$H$8:$H$15, 統合マスタ!V454)&gt;0, 分類!$G$7,
IF(COUNTIF(分類!$K$8:$K$15, 統合マスタ!V454)&gt;0, 分類!$J$7,
IF(COUNTIF(分類!$N$8:$N$15, 統合マスタ!V454)&gt;0, 分類!$M$7,
IF(COUNTIF(分類!$Q$8:$Q$15, 統合マスタ!V454)&gt;0, 分類!$P$7,
"無し"))))))</f>
        <v>注射</v>
      </c>
      <c r="AC454" s="27">
        <f t="shared" ref="AC454:AC517" ca="1" si="22">X454*100000+B454</f>
        <v>200450</v>
      </c>
      <c r="AD454" s="27" cm="1">
        <f t="array" aca="1" ref="AD454" ca="1">IF(A454="非採用","非採用",OFFSET(
   INDIRECT("'" &amp; AB454 &amp; "'!A4"),
   MATCH(B454, INDIRECT("'" &amp; AB454 &amp; "'!C5:C1000"), 0),
   MATCH("合計", INDIRECT("'" &amp; AB454 &amp; "'!4:4"), 0) - 1
))</f>
        <v>0</v>
      </c>
    </row>
    <row r="455" spans="1:30">
      <c r="A455" s="40">
        <f>元データ!P452</f>
        <v>399</v>
      </c>
      <c r="B455" s="27">
        <f t="shared" ref="B455:B518" si="23">B454+1</f>
        <v>451</v>
      </c>
      <c r="C455" s="27" t="str">
        <f>DBCS(元データ!A452)</f>
        <v>ハーフジゴキシンＫＹ錠０．１２５</v>
      </c>
      <c r="D455" s="53" t="str">
        <f>元データ!B452</f>
        <v/>
      </c>
      <c r="E455" s="27" t="str">
        <f>DBCS(元データ!C452)</f>
        <v>ＰＴＰ</v>
      </c>
      <c r="F455" s="27" t="str">
        <f>DBCS(元データ!D452)</f>
        <v>１００Ｔ</v>
      </c>
      <c r="G455" s="27" t="str">
        <f>元データ!E452</f>
        <v>トーアエイヨー</v>
      </c>
      <c r="H455" s="27">
        <f>元データ!F452</f>
        <v>10.1</v>
      </c>
      <c r="I455" s="27">
        <f>元データ!G452</f>
        <v>1010</v>
      </c>
      <c r="J455" s="27">
        <f>元データ!H452</f>
        <v>100</v>
      </c>
      <c r="K455" s="27" t="str">
        <f>元データ!I452</f>
        <v>錠</v>
      </c>
      <c r="L455" s="27">
        <f>元データ!J452</f>
        <v>900</v>
      </c>
      <c r="M455" s="27">
        <f>元データ!K452</f>
        <v>9</v>
      </c>
      <c r="N455" s="53" t="str">
        <f ca="1">IF(OFFSET(マスタ非採用削除!A$4,統合マスタ!$A455,0)="","",OFFSET(マスタ非採用削除!A$4,統合マスタ!$A455,0))</f>
        <v>ﾊﾌｼ001</v>
      </c>
      <c r="O455" s="53" t="str">
        <f ca="1">IF(OFFSET(マスタ非採用削除!B$4,統合マスタ!$A455,0)="","",OFFSET(マスタ非採用削除!B$4,統合マスタ!$A455,0))</f>
        <v>ﾊﾌｼ001</v>
      </c>
      <c r="P455" s="27" t="str">
        <f ca="1">IF(OFFSET(マスタ非採用削除!C$4,統合マスタ!$A455,0)="","",OFFSET(マスタ非採用削除!C$4,統合マスタ!$A455,0))</f>
        <v>ハーフジゴキシンＫＹ錠０．１２５</v>
      </c>
      <c r="Q455" s="53" t="str">
        <f ca="1">IF(OFFSET(マスタ非採用削除!D$4,統合マスタ!$A455,0)="","",OFFSET(マスタ非採用削除!D$4,統合マスタ!$A455,0))</f>
        <v>ﾊｰﾌ</v>
      </c>
      <c r="R455" s="27">
        <f ca="1">IF(OR(A455="非採用",A455="処置薬",A455="非採用特別"),0,IF(OFFSET(マスタ非採用削除!E$4,統合マスタ!$A455,0)="","",OFFSET(マスタ非採用削除!E$4,統合マスタ!$A455,0)))</f>
        <v>2</v>
      </c>
      <c r="S455" s="53" t="str">
        <f ca="1">IF(OFFSET(マスタ非採用削除!F$4,統合マスタ!$A455,0)="","",OFFSET(マスタ非採用削除!F$4,統合マスタ!$A455,0))</f>
        <v/>
      </c>
      <c r="T455" s="27">
        <f ca="1">IF(OFFSET(マスタ非採用削除!G$4,統合マスタ!$A455,0)="","",OFFSET(マスタ非採用削除!G$4,統合マスタ!$A455,0))</f>
        <v>10.1</v>
      </c>
      <c r="U455" s="53" t="str">
        <f ca="1">IF(OFFSET(マスタ非採用削除!H$4,統合マスタ!$A455,0)="","",OFFSET(マスタ非採用削除!H$4,統合マスタ!$A455,0))</f>
        <v>ﾊｰﾌｼﾞｺﾞｷｼﾝKYｼﾞｮｳ0.125</v>
      </c>
      <c r="V455" s="27">
        <f ca="1">IF(OFFSET(マスタ非採用削除!I$4,統合マスタ!$A455,0)="","",OFFSET(マスタ非採用削除!I$4,統合マスタ!$A455,0))</f>
        <v>1</v>
      </c>
      <c r="W455" s="27" t="str">
        <f ca="1">IF(OFFSET(マスタ非採用削除!J$4,統合マスタ!$A455,0)="","",OFFSET(マスタ非採用削除!J$4,統合マスタ!$A455,0))</f>
        <v>錠剤</v>
      </c>
      <c r="X455" s="27">
        <f ca="1">IF(OFFSET(マスタ非採用削除!K$4,統合マスタ!$A455,0)="","",OFFSET(マスタ非採用削除!K$4,統合マスタ!$A455,0))</f>
        <v>2</v>
      </c>
      <c r="Y455" s="53" t="str">
        <f ca="1">IF(OFFSET(マスタ非採用削除!L$4,統合マスタ!$A455,0)="","",OFFSET(マスタ非採用削除!L$4,統合マスタ!$A455,0))</f>
        <v/>
      </c>
      <c r="Z455" s="27">
        <f ca="1">IF(OFFSET(マスタ非採用削除!M$4,統合マスタ!$A455,0)="","",OFFSET(マスタ非採用削除!M$4,統合マスタ!$A455,0))</f>
        <v>15</v>
      </c>
      <c r="AA455" s="27" t="str">
        <f t="shared" si="21"/>
        <v/>
      </c>
      <c r="AB455" s="27" t="str">
        <f ca="1">IF(A455="非採用特別","非採用特別",IF(R455=2,"臨時",
IF(COUNTIF(分類!$H$8:$H$15, 統合マスタ!V455)&gt;0, 分類!$G$7,
IF(COUNTIF(分類!$K$8:$K$15, 統合マスタ!V455)&gt;0, 分類!$J$7,
IF(COUNTIF(分類!$N$8:$N$15, 統合マスタ!V455)&gt;0, 分類!$M$7,
IF(COUNTIF(分類!$Q$8:$Q$15, 統合マスタ!V455)&gt;0, 分類!$P$7,
"無し"))))))</f>
        <v>臨時</v>
      </c>
      <c r="AC455" s="27">
        <f t="shared" ca="1" si="22"/>
        <v>200451</v>
      </c>
      <c r="AD455" s="27" cm="1">
        <f t="array" aca="1" ref="AD455" ca="1">IF(A455="非採用","非採用",OFFSET(
   INDIRECT("'" &amp; AB455 &amp; "'!A4"),
   MATCH(B455, INDIRECT("'" &amp; AB455 &amp; "'!C5:C1000"), 0),
   MATCH("合計", INDIRECT("'" &amp; AB455 &amp; "'!4:4"), 0) - 1
))</f>
        <v>0</v>
      </c>
    </row>
    <row r="456" spans="1:30">
      <c r="A456" s="40">
        <f>元データ!P453</f>
        <v>392</v>
      </c>
      <c r="B456" s="27">
        <f t="shared" si="23"/>
        <v>452</v>
      </c>
      <c r="C456" s="27" t="str">
        <f>DBCS(元データ!A453)</f>
        <v>ハイペン錠２００ｍｇ</v>
      </c>
      <c r="D456" s="53" t="str">
        <f>元データ!B453</f>
        <v>アルフレッサ</v>
      </c>
      <c r="E456" s="27" t="str">
        <f>DBCS(元データ!C453)</f>
        <v>ＰＴＰ</v>
      </c>
      <c r="F456" s="27" t="str">
        <f>DBCS(元データ!D453)</f>
        <v>１００Ｔ</v>
      </c>
      <c r="G456" s="27" t="str">
        <f>元データ!E453</f>
        <v>日本新薬</v>
      </c>
      <c r="H456" s="27">
        <f>元データ!F453</f>
        <v>12.3</v>
      </c>
      <c r="I456" s="27">
        <f>元データ!G453</f>
        <v>1230</v>
      </c>
      <c r="J456" s="27">
        <f>元データ!H453</f>
        <v>100</v>
      </c>
      <c r="K456" s="27" t="str">
        <f>元データ!I453</f>
        <v>錠</v>
      </c>
      <c r="L456" s="27">
        <f>元データ!J453</f>
        <v>1041</v>
      </c>
      <c r="M456" s="27">
        <f>元データ!K453</f>
        <v>10.41</v>
      </c>
      <c r="N456" s="53" t="str">
        <f ca="1">IF(OFFSET(マスタ非採用削除!A$4,統合マスタ!$A456,0)="","",OFFSET(マスタ非採用削除!A$4,統合マスタ!$A456,0))</f>
        <v>ﾊｲﾍ001</v>
      </c>
      <c r="O456" s="53" t="str">
        <f ca="1">IF(OFFSET(マスタ非採用削除!B$4,統合マスタ!$A456,0)="","",OFFSET(マスタ非採用削除!B$4,統合マスタ!$A456,0))</f>
        <v>ﾊｲﾍ001</v>
      </c>
      <c r="P456" s="27" t="str">
        <f ca="1">IF(OFFSET(マスタ非採用削除!C$4,統合マスタ!$A456,0)="","",OFFSET(マスタ非採用削除!C$4,統合マスタ!$A456,0))</f>
        <v>ハイペン錠２００ｍｇ</v>
      </c>
      <c r="Q456" s="53" t="str">
        <f ca="1">IF(OFFSET(マスタ非採用削除!D$4,統合マスタ!$A456,0)="","",OFFSET(マスタ非採用削除!D$4,統合マスタ!$A456,0))</f>
        <v/>
      </c>
      <c r="R456" s="27">
        <f ca="1">IF(OR(A456="非採用",A456="処置薬",A456="非採用特別"),0,IF(OFFSET(マスタ非採用削除!E$4,統合マスタ!$A456,0)="","",OFFSET(マスタ非採用削除!E$4,統合マスタ!$A456,0)))</f>
        <v>1</v>
      </c>
      <c r="S456" s="53" t="str">
        <f ca="1">IF(OFFSET(マスタ非採用削除!F$4,統合マスタ!$A456,0)="","",OFFSET(マスタ非採用削除!F$4,統合マスタ!$A456,0))</f>
        <v/>
      </c>
      <c r="T456" s="27">
        <f ca="1">IF(OFFSET(マスタ非採用削除!G$4,統合マスタ!$A456,0)="","",OFFSET(マスタ非採用削除!G$4,統合マスタ!$A456,0))</f>
        <v>12.3</v>
      </c>
      <c r="U456" s="53" t="str">
        <f ca="1">IF(OFFSET(マスタ非採用削除!H$4,統合マスタ!$A456,0)="","",OFFSET(マスタ非採用削除!H$4,統合マスタ!$A456,0))</f>
        <v>ﾊｲﾍﾟﾝｼﾞﾖｳ200MG</v>
      </c>
      <c r="V456" s="27">
        <f ca="1">IF(OFFSET(マスタ非採用削除!I$4,統合マスタ!$A456,0)="","",OFFSET(マスタ非採用削除!I$4,統合マスタ!$A456,0))</f>
        <v>1</v>
      </c>
      <c r="W456" s="27" t="str">
        <f ca="1">IF(OFFSET(マスタ非採用削除!J$4,統合マスタ!$A456,0)="","",OFFSET(マスタ非採用削除!J$4,統合マスタ!$A456,0))</f>
        <v>錠剤</v>
      </c>
      <c r="X456" s="27">
        <f ca="1">IF(OFFSET(マスタ非採用削除!K$4,統合マスタ!$A456,0)="","",OFFSET(マスタ非採用削除!K$4,統合マスタ!$A456,0))</f>
        <v>2</v>
      </c>
      <c r="Y456" s="53" t="str">
        <f ca="1">IF(OFFSET(マスタ非採用削除!L$4,統合マスタ!$A456,0)="","",OFFSET(マスタ非採用削除!L$4,統合マスタ!$A456,0))</f>
        <v/>
      </c>
      <c r="Z456" s="27">
        <f ca="1">IF(OFFSET(マスタ非採用削除!M$4,統合マスタ!$A456,0)="","",OFFSET(マスタ非採用削除!M$4,統合マスタ!$A456,0))</f>
        <v>26</v>
      </c>
      <c r="AA456" s="27" t="str">
        <f t="shared" si="21"/>
        <v/>
      </c>
      <c r="AB456" s="27" t="str">
        <f ca="1">IF(A456="非採用特別","非採用特別",IF(R456=2,"臨時",
IF(COUNTIF(分類!$H$8:$H$15, 統合マスタ!V456)&gt;0, 分類!$G$7,
IF(COUNTIF(分類!$K$8:$K$15, 統合マスタ!V456)&gt;0, 分類!$J$7,
IF(COUNTIF(分類!$N$8:$N$15, 統合マスタ!V456)&gt;0, 分類!$M$7,
IF(COUNTIF(分類!$Q$8:$Q$15, 統合マスタ!V456)&gt;0, 分類!$P$7,
"無し"))))))</f>
        <v>錠剤</v>
      </c>
      <c r="AC456" s="27">
        <f t="shared" ca="1" si="22"/>
        <v>200452</v>
      </c>
      <c r="AD456" s="27" cm="1">
        <f t="array" aca="1" ref="AD456" ca="1">IF(A456="非採用","非採用",OFFSET(
   INDIRECT("'" &amp; AB456 &amp; "'!A4"),
   MATCH(B456, INDIRECT("'" &amp; AB456 &amp; "'!C5:C1000"), 0),
   MATCH("合計", INDIRECT("'" &amp; AB456 &amp; "'!4:4"), 0) - 1
))</f>
        <v>0</v>
      </c>
    </row>
    <row r="457" spans="1:30">
      <c r="A457" s="40">
        <f>元データ!P454</f>
        <v>393</v>
      </c>
      <c r="B457" s="27">
        <f t="shared" si="23"/>
        <v>453</v>
      </c>
      <c r="C457" s="27" t="str">
        <f>DBCS(元データ!A454)</f>
        <v>パキシルＣＲ錠１２．５ｍｇ</v>
      </c>
      <c r="D457" s="53" t="str">
        <f>元データ!B454</f>
        <v>アルフレッサ</v>
      </c>
      <c r="E457" s="27" t="str">
        <f>DBCS(元データ!C454)</f>
        <v>ＰＴＰ</v>
      </c>
      <c r="F457" s="27" t="str">
        <f>DBCS(元データ!D454)</f>
        <v>１４０Ｔ</v>
      </c>
      <c r="G457" s="27" t="str">
        <f>元データ!E454</f>
        <v>GSK</v>
      </c>
      <c r="H457" s="27">
        <f>元データ!F454</f>
        <v>33.700000000000003</v>
      </c>
      <c r="I457" s="27">
        <f>元データ!G454</f>
        <v>4718</v>
      </c>
      <c r="J457" s="27">
        <f>元データ!H454</f>
        <v>140</v>
      </c>
      <c r="K457" s="27" t="str">
        <f>元データ!I454</f>
        <v>錠</v>
      </c>
      <c r="L457" s="27">
        <f>元データ!J454</f>
        <v>3774</v>
      </c>
      <c r="M457" s="27">
        <f>元データ!K454</f>
        <v>26.957142857142856</v>
      </c>
      <c r="N457" s="53" t="str">
        <f ca="1">IF(OFFSET(マスタ非採用削除!A$4,統合マスタ!$A457,0)="","",OFFSET(マスタ非採用削除!A$4,統合マスタ!$A457,0))</f>
        <v>ﾊｷｼ002</v>
      </c>
      <c r="O457" s="53" t="str">
        <f ca="1">IF(OFFSET(マスタ非採用削除!B$4,統合マスタ!$A457,0)="","",OFFSET(マスタ非採用削除!B$4,統合マスタ!$A457,0))</f>
        <v>ﾊｷｼ002</v>
      </c>
      <c r="P457" s="27" t="str">
        <f ca="1">IF(OFFSET(マスタ非採用削除!C$4,統合マスタ!$A457,0)="","",OFFSET(マスタ非採用削除!C$4,統合マスタ!$A457,0))</f>
        <v>パキシルＣＲ錠１２．５ｍｇ</v>
      </c>
      <c r="Q457" s="53" t="str">
        <f ca="1">IF(OFFSET(マスタ非採用削除!D$4,統合マスタ!$A457,0)="","",OFFSET(マスタ非採用削除!D$4,統合マスタ!$A457,0))</f>
        <v>ﾊﾟｷｼ</v>
      </c>
      <c r="R457" s="27">
        <f ca="1">IF(OR(A457="非採用",A457="処置薬",A457="非採用特別"),0,IF(OFFSET(マスタ非採用削除!E$4,統合マスタ!$A457,0)="","",OFFSET(マスタ非採用削除!E$4,統合マスタ!$A457,0)))</f>
        <v>1</v>
      </c>
      <c r="S457" s="53" t="str">
        <f ca="1">IF(OFFSET(マスタ非採用削除!F$4,統合マスタ!$A457,0)="","",OFFSET(マスタ非採用削除!F$4,統合マスタ!$A457,0))</f>
        <v/>
      </c>
      <c r="T457" s="27">
        <f ca="1">IF(OFFSET(マスタ非採用削除!G$4,統合マスタ!$A457,0)="","",OFFSET(マスタ非採用削除!G$4,統合マスタ!$A457,0))</f>
        <v>33.700000000000003</v>
      </c>
      <c r="U457" s="53" t="str">
        <f ca="1">IF(OFFSET(マスタ非採用削除!H$4,統合マスタ!$A457,0)="","",OFFSET(マスタ非採用削除!H$4,統合マスタ!$A457,0))</f>
        <v>ﾊﾟｷｼﾙCRｼﾞｮｳ12.5mg</v>
      </c>
      <c r="V457" s="27">
        <f ca="1">IF(OFFSET(マスタ非採用削除!I$4,統合マスタ!$A457,0)="","",OFFSET(マスタ非採用削除!I$4,統合マスタ!$A457,0))</f>
        <v>1</v>
      </c>
      <c r="W457" s="27" t="str">
        <f ca="1">IF(OFFSET(マスタ非採用削除!J$4,統合マスタ!$A457,0)="","",OFFSET(マスタ非採用削除!J$4,統合マスタ!$A457,0))</f>
        <v>錠剤</v>
      </c>
      <c r="X457" s="27">
        <f ca="1">IF(OFFSET(マスタ非採用削除!K$4,統合マスタ!$A457,0)="","",OFFSET(マスタ非採用削除!K$4,統合マスタ!$A457,0))</f>
        <v>2</v>
      </c>
      <c r="Y457" s="53" t="str">
        <f ca="1">IF(OFFSET(マスタ非採用削除!L$4,統合マスタ!$A457,0)="","",OFFSET(マスタ非採用削除!L$4,統合マスタ!$A457,0))</f>
        <v/>
      </c>
      <c r="Z457" s="27">
        <f ca="1">IF(OFFSET(マスタ非採用削除!M$4,統合マスタ!$A457,0)="","",OFFSET(マスタ非採用削除!M$4,統合マスタ!$A457,0))</f>
        <v>26</v>
      </c>
      <c r="AA457" s="27" t="str">
        <f t="shared" si="21"/>
        <v/>
      </c>
      <c r="AB457" s="27" t="str">
        <f ca="1">IF(A457="非採用特別","非採用特別",IF(R457=2,"臨時",
IF(COUNTIF(分類!$H$8:$H$15, 統合マスタ!V457)&gt;0, 分類!$G$7,
IF(COUNTIF(分類!$K$8:$K$15, 統合マスタ!V457)&gt;0, 分類!$J$7,
IF(COUNTIF(分類!$N$8:$N$15, 統合マスタ!V457)&gt;0, 分類!$M$7,
IF(COUNTIF(分類!$Q$8:$Q$15, 統合マスタ!V457)&gt;0, 分類!$P$7,
"無し"))))))</f>
        <v>錠剤</v>
      </c>
      <c r="AC457" s="27">
        <f t="shared" ca="1" si="22"/>
        <v>200453</v>
      </c>
      <c r="AD457" s="27" cm="1">
        <f t="array" aca="1" ref="AD457" ca="1">IF(A457="非採用","非採用",OFFSET(
   INDIRECT("'" &amp; AB457 &amp; "'!A4"),
   MATCH(B457, INDIRECT("'" &amp; AB457 &amp; "'!C5:C1000"), 0),
   MATCH("合計", INDIRECT("'" &amp; AB457 &amp; "'!4:4"), 0) - 1
))</f>
        <v>0</v>
      </c>
    </row>
    <row r="458" spans="1:30">
      <c r="A458" s="40">
        <f>元データ!P455</f>
        <v>393</v>
      </c>
      <c r="B458" s="27">
        <f t="shared" si="23"/>
        <v>454</v>
      </c>
      <c r="C458" s="27" t="str">
        <f>DBCS(元データ!A455)</f>
        <v>パキシルＣＲ錠１２．５ｍｇ</v>
      </c>
      <c r="D458" s="53" t="str">
        <f>元データ!B455</f>
        <v>アルフレッサ</v>
      </c>
      <c r="E458" s="27" t="str">
        <f>DBCS(元データ!C455)</f>
        <v>バラ</v>
      </c>
      <c r="F458" s="27" t="str">
        <f>DBCS(元データ!D455)</f>
        <v>５００Ｔ</v>
      </c>
      <c r="G458" s="27" t="str">
        <f>元データ!E455</f>
        <v>GSK</v>
      </c>
      <c r="H458" s="27">
        <f>元データ!F455</f>
        <v>33.700000000000003</v>
      </c>
      <c r="I458" s="27">
        <f>元データ!G455</f>
        <v>16850</v>
      </c>
      <c r="J458" s="27">
        <f>元データ!H455</f>
        <v>499.99999999999994</v>
      </c>
      <c r="K458" s="27" t="str">
        <f>元データ!I455</f>
        <v>錠</v>
      </c>
      <c r="L458" s="27">
        <f>元データ!J455</f>
        <v>13480</v>
      </c>
      <c r="M458" s="27">
        <f>元データ!K455</f>
        <v>26.960000000000004</v>
      </c>
      <c r="N458" s="53" t="str">
        <f ca="1">IF(OFFSET(マスタ非採用削除!A$4,統合マスタ!$A458,0)="","",OFFSET(マスタ非採用削除!A$4,統合マスタ!$A458,0))</f>
        <v>ﾊｷｼ002</v>
      </c>
      <c r="O458" s="53" t="str">
        <f ca="1">IF(OFFSET(マスタ非採用削除!B$4,統合マスタ!$A458,0)="","",OFFSET(マスタ非採用削除!B$4,統合マスタ!$A458,0))</f>
        <v>ﾊｷｼ002</v>
      </c>
      <c r="P458" s="27" t="str">
        <f ca="1">IF(OFFSET(マスタ非採用削除!C$4,統合マスタ!$A458,0)="","",OFFSET(マスタ非採用削除!C$4,統合マスタ!$A458,0))</f>
        <v>パキシルＣＲ錠１２．５ｍｇ</v>
      </c>
      <c r="Q458" s="53" t="str">
        <f ca="1">IF(OFFSET(マスタ非採用削除!D$4,統合マスタ!$A458,0)="","",OFFSET(マスタ非採用削除!D$4,統合マスタ!$A458,0))</f>
        <v>ﾊﾟｷｼ</v>
      </c>
      <c r="R458" s="27">
        <f ca="1">IF(OR(A458="非採用",A458="処置薬",A458="非採用特別"),0,IF(OFFSET(マスタ非採用削除!E$4,統合マスタ!$A458,0)="","",OFFSET(マスタ非採用削除!E$4,統合マスタ!$A458,0)))</f>
        <v>1</v>
      </c>
      <c r="S458" s="53" t="str">
        <f ca="1">IF(OFFSET(マスタ非採用削除!F$4,統合マスタ!$A458,0)="","",OFFSET(マスタ非採用削除!F$4,統合マスタ!$A458,0))</f>
        <v/>
      </c>
      <c r="T458" s="27">
        <f ca="1">IF(OFFSET(マスタ非採用削除!G$4,統合マスタ!$A458,0)="","",OFFSET(マスタ非採用削除!G$4,統合マスタ!$A458,0))</f>
        <v>33.700000000000003</v>
      </c>
      <c r="U458" s="53" t="str">
        <f ca="1">IF(OFFSET(マスタ非採用削除!H$4,統合マスタ!$A458,0)="","",OFFSET(マスタ非採用削除!H$4,統合マスタ!$A458,0))</f>
        <v>ﾊﾟｷｼﾙCRｼﾞｮｳ12.5mg</v>
      </c>
      <c r="V458" s="27">
        <f ca="1">IF(OFFSET(マスタ非採用削除!I$4,統合マスタ!$A458,0)="","",OFFSET(マスタ非採用削除!I$4,統合マスタ!$A458,0))</f>
        <v>1</v>
      </c>
      <c r="W458" s="27" t="str">
        <f ca="1">IF(OFFSET(マスタ非採用削除!J$4,統合マスタ!$A458,0)="","",OFFSET(マスタ非採用削除!J$4,統合マスタ!$A458,0))</f>
        <v>錠剤</v>
      </c>
      <c r="X458" s="27">
        <f ca="1">IF(OFFSET(マスタ非採用削除!K$4,統合マスタ!$A458,0)="","",OFFSET(マスタ非採用削除!K$4,統合マスタ!$A458,0))</f>
        <v>2</v>
      </c>
      <c r="Y458" s="53" t="str">
        <f ca="1">IF(OFFSET(マスタ非採用削除!L$4,統合マスタ!$A458,0)="","",OFFSET(マスタ非採用削除!L$4,統合マスタ!$A458,0))</f>
        <v/>
      </c>
      <c r="Z458" s="27">
        <f ca="1">IF(OFFSET(マスタ非採用削除!M$4,統合マスタ!$A458,0)="","",OFFSET(マスタ非採用削除!M$4,統合マスタ!$A458,0))</f>
        <v>26</v>
      </c>
      <c r="AA458" s="27" t="str">
        <f t="shared" si="21"/>
        <v/>
      </c>
      <c r="AB458" s="27" t="str">
        <f ca="1">IF(A458="非採用特別","非採用特別",IF(R458=2,"臨時",
IF(COUNTIF(分類!$H$8:$H$15, 統合マスタ!V458)&gt;0, 分類!$G$7,
IF(COUNTIF(分類!$K$8:$K$15, 統合マスタ!V458)&gt;0, 分類!$J$7,
IF(COUNTIF(分類!$N$8:$N$15, 統合マスタ!V458)&gt;0, 分類!$M$7,
IF(COUNTIF(分類!$Q$8:$Q$15, 統合マスタ!V458)&gt;0, 分類!$P$7,
"無し"))))))</f>
        <v>錠剤</v>
      </c>
      <c r="AC458" s="27">
        <f t="shared" ca="1" si="22"/>
        <v>200454</v>
      </c>
      <c r="AD458" s="27" cm="1">
        <f t="array" aca="1" ref="AD458" ca="1">IF(A458="非採用","非採用",OFFSET(
   INDIRECT("'" &amp; AB458 &amp; "'!A4"),
   MATCH(B458, INDIRECT("'" &amp; AB458 &amp; "'!C5:C1000"), 0),
   MATCH("合計", INDIRECT("'" &amp; AB458 &amp; "'!4:4"), 0) - 1
))</f>
        <v>0</v>
      </c>
    </row>
    <row r="459" spans="1:30">
      <c r="A459" s="40">
        <f>元データ!P456</f>
        <v>397</v>
      </c>
      <c r="B459" s="27">
        <f t="shared" si="23"/>
        <v>455</v>
      </c>
      <c r="C459" s="27" t="str">
        <f>DBCS(元データ!A456)</f>
        <v>バッサミン配合錠Ａ８１</v>
      </c>
      <c r="D459" s="53" t="str">
        <f>元データ!B456</f>
        <v>アルフレッサ</v>
      </c>
      <c r="E459" s="27" t="str">
        <f>DBCS(元データ!C456)</f>
        <v>ＰＴＰ</v>
      </c>
      <c r="F459" s="27" t="str">
        <f>DBCS(元データ!D456)</f>
        <v>１０００Ｔ</v>
      </c>
      <c r="G459" s="27" t="str">
        <f>元データ!E456</f>
        <v>武田薬品工業</v>
      </c>
      <c r="H459" s="27">
        <f>元データ!F456</f>
        <v>5.9</v>
      </c>
      <c r="I459" s="27">
        <f>元データ!G456</f>
        <v>5900</v>
      </c>
      <c r="J459" s="27">
        <f>元データ!H456</f>
        <v>999.99999999999989</v>
      </c>
      <c r="K459" s="27" t="str">
        <f>元データ!I456</f>
        <v>錠</v>
      </c>
      <c r="L459" s="27">
        <f>元データ!J456</f>
        <v>5251</v>
      </c>
      <c r="M459" s="27">
        <f>元データ!K456</f>
        <v>5.2510000000000003</v>
      </c>
      <c r="N459" s="53" t="str">
        <f ca="1">IF(OFFSET(マスタ非採用削除!A$4,統合マスタ!$A459,0)="","",OFFSET(マスタ非採用削除!A$4,統合マスタ!$A459,0))</f>
        <v>ﾊﾂｻ001</v>
      </c>
      <c r="O459" s="53" t="str">
        <f ca="1">IF(OFFSET(マスタ非採用削除!B$4,統合マスタ!$A459,0)="","",OFFSET(マスタ非採用削除!B$4,統合マスタ!$A459,0))</f>
        <v>ﾊﾂｻ001</v>
      </c>
      <c r="P459" s="27" t="str">
        <f ca="1">IF(OFFSET(マスタ非採用削除!C$4,統合マスタ!$A459,0)="","",OFFSET(マスタ非採用削除!C$4,統合マスタ!$A459,0))</f>
        <v>バッサミン配合錠Ａ８１</v>
      </c>
      <c r="Q459" s="53" t="str">
        <f ca="1">IF(OFFSET(マスタ非採用削除!D$4,統合マスタ!$A459,0)="","",OFFSET(マスタ非採用削除!D$4,統合マスタ!$A459,0))</f>
        <v>ﾊﾞｯｻﾐ</v>
      </c>
      <c r="R459" s="27">
        <f ca="1">IF(OR(A459="非採用",A459="処置薬",A459="非採用特別"),0,IF(OFFSET(マスタ非採用削除!E$4,統合マスタ!$A459,0)="","",OFFSET(マスタ非採用削除!E$4,統合マスタ!$A459,0)))</f>
        <v>1</v>
      </c>
      <c r="S459" s="53" t="str">
        <f ca="1">IF(OFFSET(マスタ非採用削除!F$4,統合マスタ!$A459,0)="","",OFFSET(マスタ非採用削除!F$4,統合マスタ!$A459,0))</f>
        <v/>
      </c>
      <c r="T459" s="27">
        <f ca="1">IF(OFFSET(マスタ非採用削除!G$4,統合マスタ!$A459,0)="","",OFFSET(マスタ非採用削除!G$4,統合マスタ!$A459,0))</f>
        <v>5.9</v>
      </c>
      <c r="U459" s="53" t="str">
        <f ca="1">IF(OFFSET(マスタ非採用削除!H$4,統合マスタ!$A459,0)="","",OFFSET(マスタ非採用削除!H$4,統合マスタ!$A459,0))</f>
        <v>ﾊﾞｯｻﾐﾝﾊｲｺﾞｳｼﾞｮｳA81</v>
      </c>
      <c r="V459" s="27">
        <f ca="1">IF(OFFSET(マスタ非採用削除!I$4,統合マスタ!$A459,0)="","",OFFSET(マスタ非採用削除!I$4,統合マスタ!$A459,0))</f>
        <v>1</v>
      </c>
      <c r="W459" s="27" t="str">
        <f ca="1">IF(OFFSET(マスタ非採用削除!J$4,統合マスタ!$A459,0)="","",OFFSET(マスタ非採用削除!J$4,統合マスタ!$A459,0))</f>
        <v>錠剤</v>
      </c>
      <c r="X459" s="27">
        <f ca="1">IF(OFFSET(マスタ非採用削除!K$4,統合マスタ!$A459,0)="","",OFFSET(マスタ非採用削除!K$4,統合マスタ!$A459,0))</f>
        <v>0</v>
      </c>
      <c r="Y459" s="53" t="str">
        <f ca="1">IF(OFFSET(マスタ非採用削除!L$4,統合マスタ!$A459,0)="","",OFFSET(マスタ非採用削除!L$4,統合マスタ!$A459,0))</f>
        <v/>
      </c>
      <c r="Z459" s="27">
        <f ca="1">IF(OFFSET(マスタ非採用削除!M$4,統合マスタ!$A459,0)="","",OFFSET(マスタ非採用削除!M$4,統合マスタ!$A459,0))</f>
        <v>25</v>
      </c>
      <c r="AA459" s="27" t="str">
        <f t="shared" si="21"/>
        <v/>
      </c>
      <c r="AB459" s="27" t="str">
        <f ca="1">IF(A459="非採用特別","非採用特別",IF(R459=2,"臨時",
IF(COUNTIF(分類!$H$8:$H$15, 統合マスタ!V459)&gt;0, 分類!$G$7,
IF(COUNTIF(分類!$K$8:$K$15, 統合マスタ!V459)&gt;0, 分類!$J$7,
IF(COUNTIF(分類!$N$8:$N$15, 統合マスタ!V459)&gt;0, 分類!$M$7,
IF(COUNTIF(分類!$Q$8:$Q$15, 統合マスタ!V459)&gt;0, 分類!$P$7,
"無し"))))))</f>
        <v>錠剤</v>
      </c>
      <c r="AC459" s="27">
        <f t="shared" ca="1" si="22"/>
        <v>455</v>
      </c>
      <c r="AD459" s="27" cm="1">
        <f t="array" aca="1" ref="AD459" ca="1">IF(A459="非採用","非採用",OFFSET(
   INDIRECT("'" &amp; AB459 &amp; "'!A4"),
   MATCH(B459, INDIRECT("'" &amp; AB459 &amp; "'!C5:C1000"), 0),
   MATCH("合計", INDIRECT("'" &amp; AB459 &amp; "'!4:4"), 0) - 1
))</f>
        <v>0</v>
      </c>
    </row>
    <row r="460" spans="1:30">
      <c r="A460" s="40">
        <f>元データ!P457</f>
        <v>398</v>
      </c>
      <c r="B460" s="27">
        <f t="shared" si="23"/>
        <v>456</v>
      </c>
      <c r="C460" s="27" t="str">
        <f>DBCS(元データ!A457)</f>
        <v>バナン錠１００ｍｇ（第一三共）</v>
      </c>
      <c r="D460" s="53" t="str">
        <f>元データ!B457</f>
        <v>メディセオ</v>
      </c>
      <c r="E460" s="27" t="str">
        <f>DBCS(元データ!C457)</f>
        <v>ＰＴＰ</v>
      </c>
      <c r="F460" s="27" t="str">
        <f>DBCS(元データ!D457)</f>
        <v>１００Ｔ</v>
      </c>
      <c r="G460" s="27" t="str">
        <f>元データ!E457</f>
        <v>第一三共</v>
      </c>
      <c r="H460" s="27">
        <f>元データ!F457</f>
        <v>42.6</v>
      </c>
      <c r="I460" s="27">
        <f>元データ!G457</f>
        <v>4260</v>
      </c>
      <c r="J460" s="27">
        <f>元データ!H457</f>
        <v>100</v>
      </c>
      <c r="K460" s="27" t="str">
        <f>元データ!I457</f>
        <v>錠</v>
      </c>
      <c r="L460" s="27">
        <f>元データ!J457</f>
        <v>3795</v>
      </c>
      <c r="M460" s="27">
        <f>元データ!K457</f>
        <v>37.950000000000003</v>
      </c>
      <c r="N460" s="53" t="str">
        <f ca="1">IF(OFFSET(マスタ非採用削除!A$4,統合マスタ!$A460,0)="","",OFFSET(マスタ非採用削除!A$4,統合マスタ!$A460,0))</f>
        <v>ﾊﾅﾝ001</v>
      </c>
      <c r="O460" s="53" t="str">
        <f ca="1">IF(OFFSET(マスタ非採用削除!B$4,統合マスタ!$A460,0)="","",OFFSET(マスタ非採用削除!B$4,統合マスタ!$A460,0))</f>
        <v>ﾊﾅﾝ001</v>
      </c>
      <c r="P460" s="27" t="str">
        <f ca="1">IF(OFFSET(マスタ非採用削除!C$4,統合マスタ!$A460,0)="","",OFFSET(マスタ非採用削除!C$4,統合マスタ!$A460,0))</f>
        <v>バナン錠１００ｍｇ</v>
      </c>
      <c r="Q460" s="53" t="str">
        <f ca="1">IF(OFFSET(マスタ非採用削除!D$4,統合マスタ!$A460,0)="","",OFFSET(マスタ非採用削除!D$4,統合マスタ!$A460,0))</f>
        <v>ﾊﾞﾅﾝ1*</v>
      </c>
      <c r="R460" s="27">
        <f ca="1">IF(OR(A460="非採用",A460="処置薬",A460="非採用特別"),0,IF(OFFSET(マスタ非採用削除!E$4,統合マスタ!$A460,0)="","",OFFSET(マスタ非採用削除!E$4,統合マスタ!$A460,0)))</f>
        <v>1</v>
      </c>
      <c r="S460" s="53" t="str">
        <f ca="1">IF(OFFSET(マスタ非採用削除!F$4,統合マスタ!$A460,0)="","",OFFSET(マスタ非採用削除!F$4,統合マスタ!$A460,0))</f>
        <v/>
      </c>
      <c r="T460" s="27">
        <f ca="1">IF(OFFSET(マスタ非採用削除!G$4,統合マスタ!$A460,0)="","",OFFSET(マスタ非採用削除!G$4,統合マスタ!$A460,0))</f>
        <v>42.6</v>
      </c>
      <c r="U460" s="53" t="str">
        <f ca="1">IF(OFFSET(マスタ非採用削除!H$4,統合マスタ!$A460,0)="","",OFFSET(マスタ非採用削除!H$4,統合マスタ!$A460,0))</f>
        <v>ﾊﾞﾅﾝｼﾞｮｳ100mg</v>
      </c>
      <c r="V460" s="27">
        <f ca="1">IF(OFFSET(マスタ非採用削除!I$4,統合マスタ!$A460,0)="","",OFFSET(マスタ非採用削除!I$4,統合マスタ!$A460,0))</f>
        <v>1</v>
      </c>
      <c r="W460" s="27" t="str">
        <f ca="1">IF(OFFSET(マスタ非採用削除!J$4,統合マスタ!$A460,0)="","",OFFSET(マスタ非採用削除!J$4,統合マスタ!$A460,0))</f>
        <v>錠剤</v>
      </c>
      <c r="X460" s="27">
        <f ca="1">IF(OFFSET(マスタ非採用削除!K$4,統合マスタ!$A460,0)="","",OFFSET(マスタ非採用削除!K$4,統合マスタ!$A460,0))</f>
        <v>0</v>
      </c>
      <c r="Y460" s="53" t="str">
        <f ca="1">IF(OFFSET(マスタ非採用削除!L$4,統合マスタ!$A460,0)="","",OFFSET(マスタ非採用削除!L$4,統合マスタ!$A460,0))</f>
        <v/>
      </c>
      <c r="Z460" s="27">
        <f ca="1">IF(OFFSET(マスタ非採用削除!M$4,統合マスタ!$A460,0)="","",OFFSET(マスタ非採用削除!M$4,統合マスタ!$A460,0))</f>
        <v>1</v>
      </c>
      <c r="AA460" s="27" t="str">
        <f t="shared" si="21"/>
        <v/>
      </c>
      <c r="AB460" s="27" t="str">
        <f ca="1">IF(A460="非採用特別","非採用特別",IF(R460=2,"臨時",
IF(COUNTIF(分類!$H$8:$H$15, 統合マスタ!V460)&gt;0, 分類!$G$7,
IF(COUNTIF(分類!$K$8:$K$15, 統合マスタ!V460)&gt;0, 分類!$J$7,
IF(COUNTIF(分類!$N$8:$N$15, 統合マスタ!V460)&gt;0, 分類!$M$7,
IF(COUNTIF(分類!$Q$8:$Q$15, 統合マスタ!V460)&gt;0, 分類!$P$7,
"無し"))))))</f>
        <v>錠剤</v>
      </c>
      <c r="AC460" s="27">
        <f t="shared" ca="1" si="22"/>
        <v>456</v>
      </c>
      <c r="AD460" s="27" cm="1">
        <f t="array" aca="1" ref="AD460" ca="1">IF(A460="非採用","非採用",OFFSET(
   INDIRECT("'" &amp; AB460 &amp; "'!A4"),
   MATCH(B460, INDIRECT("'" &amp; AB460 &amp; "'!C5:C1000"), 0),
   MATCH("合計", INDIRECT("'" &amp; AB460 &amp; "'!4:4"), 0) - 1
))</f>
        <v>0</v>
      </c>
    </row>
    <row r="461" spans="1:30">
      <c r="A461" s="40">
        <f>元データ!P458</f>
        <v>400</v>
      </c>
      <c r="B461" s="27">
        <f t="shared" si="23"/>
        <v>457</v>
      </c>
      <c r="C461" s="27" t="str">
        <f>DBCS(元データ!A458)</f>
        <v>ハベカシン注射液７５ｍｇ</v>
      </c>
      <c r="D461" s="53" t="str">
        <f>元データ!B458</f>
        <v>アルフレッサ</v>
      </c>
      <c r="E461" s="27" t="str">
        <f>DBCS(元データ!C458)</f>
        <v/>
      </c>
      <c r="F461" s="27" t="str">
        <f>DBCS(元データ!D458)</f>
        <v>１．５ｍｌｘ１０Ａ</v>
      </c>
      <c r="G461" s="27" t="str">
        <f>元データ!E458</f>
        <v>meijiseika</v>
      </c>
      <c r="H461" s="27">
        <f>元データ!F458</f>
        <v>4691</v>
      </c>
      <c r="I461" s="27">
        <f>元データ!G458</f>
        <v>46910</v>
      </c>
      <c r="J461" s="27">
        <f>元データ!H458</f>
        <v>10</v>
      </c>
      <c r="K461" s="27" t="str">
        <f>元データ!I458</f>
        <v>Ａ</v>
      </c>
      <c r="L461" s="27">
        <f>元データ!J458</f>
        <v>42420</v>
      </c>
      <c r="M461" s="27">
        <f>元データ!K458</f>
        <v>4242</v>
      </c>
      <c r="N461" s="53" t="str">
        <f ca="1">IF(OFFSET(マスタ非採用削除!A$4,統合マスタ!$A461,0)="","",OFFSET(マスタ非採用削除!A$4,統合マスタ!$A461,0))</f>
        <v>ﾊﾍｶ001</v>
      </c>
      <c r="O461" s="53" t="str">
        <f ca="1">IF(OFFSET(マスタ非採用削除!B$4,統合マスタ!$A461,0)="","",OFFSET(マスタ非採用削除!B$4,統合マスタ!$A461,0))</f>
        <v>ﾊﾍｶ001</v>
      </c>
      <c r="P461" s="27" t="str">
        <f ca="1">IF(OFFSET(マスタ非採用削除!C$4,統合マスタ!$A461,0)="","",OFFSET(マスタ非採用削除!C$4,統合マスタ!$A461,0))</f>
        <v>ハベカシン注射液７５ｍｇ</v>
      </c>
      <c r="Q461" s="53" t="str">
        <f ca="1">IF(OFFSET(マスタ非採用削除!D$4,統合マスタ!$A461,0)="","",OFFSET(マスタ非採用削除!D$4,統合マスタ!$A461,0))</f>
        <v>ﾊﾍﾞｶｼﾝ</v>
      </c>
      <c r="R461" s="27">
        <f ca="1">IF(OR(A461="非採用",A461="処置薬",A461="非採用特別"),0,IF(OFFSET(マスタ非採用削除!E$4,統合マスタ!$A461,0)="","",OFFSET(マスタ非採用削除!E$4,統合マスタ!$A461,0)))</f>
        <v>1</v>
      </c>
      <c r="S461" s="53" t="str">
        <f ca="1">IF(OFFSET(マスタ非採用削除!F$4,統合マスタ!$A461,0)="","",OFFSET(マスタ非採用削除!F$4,統合マスタ!$A461,0))</f>
        <v/>
      </c>
      <c r="T461" s="27">
        <f ca="1">IF(OFFSET(マスタ非採用削除!G$4,統合マスタ!$A461,0)="","",OFFSET(マスタ非採用削除!G$4,統合マスタ!$A461,0))</f>
        <v>4691</v>
      </c>
      <c r="U461" s="53" t="str">
        <f ca="1">IF(OFFSET(マスタ非採用削除!H$4,統合マスタ!$A461,0)="","",OFFSET(マスタ非採用削除!H$4,統合マスタ!$A461,0))</f>
        <v>ﾊﾍﾞｶｼﾝﾁｭｳｼｬｴｷ75mg</v>
      </c>
      <c r="V461" s="27">
        <f ca="1">IF(OFFSET(マスタ非採用削除!I$4,統合マスタ!$A461,0)="","",OFFSET(マスタ非採用削除!I$4,統合マスタ!$A461,0))</f>
        <v>25</v>
      </c>
      <c r="W461" s="27" t="str">
        <f ca="1">IF(OFFSET(マスタ非採用削除!J$4,統合マスタ!$A461,0)="","",OFFSET(マスタ非採用削除!J$4,統合マスタ!$A461,0))</f>
        <v>注射剤</v>
      </c>
      <c r="X461" s="27">
        <f ca="1">IF(OFFSET(マスタ非採用削除!K$4,統合マスタ!$A461,0)="","",OFFSET(マスタ非採用削除!K$4,統合マスタ!$A461,0))</f>
        <v>2</v>
      </c>
      <c r="Y461" s="53" t="str">
        <f ca="1">IF(OFFSET(マスタ非採用削除!L$4,統合マスタ!$A461,0)="","",OFFSET(マスタ非採用削除!L$4,統合マスタ!$A461,0))</f>
        <v/>
      </c>
      <c r="Z461" s="27">
        <f ca="1">IF(OFFSET(マスタ非採用削除!M$4,統合マスタ!$A461,0)="","",OFFSET(マスタ非採用削除!M$4,統合マスタ!$A461,0))</f>
        <v>8</v>
      </c>
      <c r="AA461" s="27" t="str">
        <f t="shared" si="21"/>
        <v/>
      </c>
      <c r="AB461" s="27" t="str">
        <f ca="1">IF(A461="非採用特別","非採用特別",IF(R461=2,"臨時",
IF(COUNTIF(分類!$H$8:$H$15, 統合マスタ!V461)&gt;0, 分類!$G$7,
IF(COUNTIF(分類!$K$8:$K$15, 統合マスタ!V461)&gt;0, 分類!$J$7,
IF(COUNTIF(分類!$N$8:$N$15, 統合マスタ!V461)&gt;0, 分類!$M$7,
IF(COUNTIF(分類!$Q$8:$Q$15, 統合マスタ!V461)&gt;0, 分類!$P$7,
"無し"))))))</f>
        <v>注射</v>
      </c>
      <c r="AC461" s="27">
        <f t="shared" ca="1" si="22"/>
        <v>200457</v>
      </c>
      <c r="AD461" s="27" cm="1">
        <f t="array" aca="1" ref="AD461" ca="1">IF(A461="非採用","非採用",OFFSET(
   INDIRECT("'" &amp; AB461 &amp; "'!A4"),
   MATCH(B461, INDIRECT("'" &amp; AB461 &amp; "'!C5:C1000"), 0),
   MATCH("合計", INDIRECT("'" &amp; AB461 &amp; "'!4:4"), 0) - 1
))</f>
        <v>0</v>
      </c>
    </row>
    <row r="462" spans="1:30">
      <c r="A462" s="40">
        <f>元データ!P459</f>
        <v>401</v>
      </c>
      <c r="B462" s="27">
        <f t="shared" si="23"/>
        <v>458</v>
      </c>
      <c r="C462" s="27" t="str">
        <f>DBCS(元データ!A459)</f>
        <v>バラシクロビル錠５００ｍｇ「ＳＰＫＫ」</v>
      </c>
      <c r="D462" s="53" t="str">
        <f>元データ!B459</f>
        <v>アルフレッサ</v>
      </c>
      <c r="E462" s="27" t="str">
        <f>DBCS(元データ!C459)</f>
        <v>ＰＴＰ</v>
      </c>
      <c r="F462" s="27" t="str">
        <f>DBCS(元データ!D459)</f>
        <v>４２Ｔ</v>
      </c>
      <c r="G462" s="27" t="str">
        <f>元データ!E459</f>
        <v>サンド</v>
      </c>
      <c r="H462" s="27">
        <f>元データ!F459</f>
        <v>67.5</v>
      </c>
      <c r="I462" s="27">
        <f>元データ!G459</f>
        <v>2835</v>
      </c>
      <c r="J462" s="27">
        <f>元データ!H459</f>
        <v>42</v>
      </c>
      <c r="K462" s="27" t="str">
        <f>元データ!I459</f>
        <v>錠</v>
      </c>
      <c r="L462" s="27">
        <f>元データ!J459</f>
        <v>2552</v>
      </c>
      <c r="M462" s="27">
        <f>元データ!K459</f>
        <v>60.761904761904759</v>
      </c>
      <c r="N462" s="53" t="str">
        <f ca="1">IF(OFFSET(マスタ非採用削除!A$4,統合マスタ!$A462,0)="","",OFFSET(マスタ非採用削除!A$4,統合マスタ!$A462,0))</f>
        <v>ﾊﾗｼ002</v>
      </c>
      <c r="O462" s="53" t="str">
        <f ca="1">IF(OFFSET(マスタ非採用削除!B$4,統合マスタ!$A462,0)="","",OFFSET(マスタ非採用削除!B$4,統合マスタ!$A462,0))</f>
        <v>ﾊﾗｼ002</v>
      </c>
      <c r="P462" s="27" t="str">
        <f ca="1">IF(OFFSET(マスタ非採用削除!C$4,統合マスタ!$A462,0)="","",OFFSET(マスタ非採用削除!C$4,統合マスタ!$A462,0))</f>
        <v>バラシクロビル錠５００ｍｇ「ＳＰＫＫ」</v>
      </c>
      <c r="Q462" s="53" t="str">
        <f ca="1">IF(OFFSET(マスタ非採用削除!D$4,統合マスタ!$A462,0)="","",OFFSET(マスタ非採用削除!D$4,統合マスタ!$A462,0))</f>
        <v/>
      </c>
      <c r="R462" s="27">
        <f ca="1">IF(OR(A462="非採用",A462="処置薬",A462="非採用特別"),0,IF(OFFSET(マスタ非採用削除!E$4,統合マスタ!$A462,0)="","",OFFSET(マスタ非採用削除!E$4,統合マスタ!$A462,0)))</f>
        <v>1</v>
      </c>
      <c r="S462" s="53" t="str">
        <f ca="1">IF(OFFSET(マスタ非採用削除!F$4,統合マスタ!$A462,0)="","",OFFSET(マスタ非採用削除!F$4,統合マスタ!$A462,0))</f>
        <v/>
      </c>
      <c r="T462" s="27">
        <f ca="1">IF(OFFSET(マスタ非採用削除!G$4,統合マスタ!$A462,0)="","",OFFSET(マスタ非採用削除!G$4,統合マスタ!$A462,0))</f>
        <v>67.5</v>
      </c>
      <c r="U462" s="53" t="str">
        <f ca="1">IF(OFFSET(マスタ非採用削除!H$4,統合マスタ!$A462,0)="","",OFFSET(マスタ非採用削除!H$4,統合マスタ!$A462,0))</f>
        <v>ﾊﾞﾗｼｸﾛﾋﾞﾙｼﾞﾖｳ500MGSPKK</v>
      </c>
      <c r="V462" s="27">
        <f ca="1">IF(OFFSET(マスタ非採用削除!I$4,統合マスタ!$A462,0)="","",OFFSET(マスタ非採用削除!I$4,統合マスタ!$A462,0))</f>
        <v>1</v>
      </c>
      <c r="W462" s="27" t="str">
        <f ca="1">IF(OFFSET(マスタ非採用削除!J$4,統合マスタ!$A462,0)="","",OFFSET(マスタ非採用削除!J$4,統合マスタ!$A462,0))</f>
        <v>錠剤</v>
      </c>
      <c r="X462" s="27">
        <f ca="1">IF(OFFSET(マスタ非採用削除!K$4,統合マスタ!$A462,0)="","",OFFSET(マスタ非採用削除!K$4,統合マスタ!$A462,0))</f>
        <v>0</v>
      </c>
      <c r="Y462" s="53" t="str">
        <f ca="1">IF(OFFSET(マスタ非採用削除!L$4,統合マスタ!$A462,0)="","",OFFSET(マスタ非採用削除!L$4,統合マスタ!$A462,0))</f>
        <v/>
      </c>
      <c r="Z462" s="27">
        <f ca="1">IF(OFFSET(マスタ非採用削除!M$4,統合マスタ!$A462,0)="","",OFFSET(マスタ非採用削除!M$4,統合マスタ!$A462,0))</f>
        <v>1</v>
      </c>
      <c r="AA462" s="27" t="str">
        <f t="shared" si="21"/>
        <v/>
      </c>
      <c r="AB462" s="27" t="str">
        <f ca="1">IF(A462="非採用特別","非採用特別",IF(R462=2,"臨時",
IF(COUNTIF(分類!$H$8:$H$15, 統合マスタ!V462)&gt;0, 分類!$G$7,
IF(COUNTIF(分類!$K$8:$K$15, 統合マスタ!V462)&gt;0, 分類!$J$7,
IF(COUNTIF(分類!$N$8:$N$15, 統合マスタ!V462)&gt;0, 分類!$M$7,
IF(COUNTIF(分類!$Q$8:$Q$15, 統合マスタ!V462)&gt;0, 分類!$P$7,
"無し"))))))</f>
        <v>錠剤</v>
      </c>
      <c r="AC462" s="27">
        <f t="shared" ca="1" si="22"/>
        <v>458</v>
      </c>
      <c r="AD462" s="27" cm="1">
        <f t="array" aca="1" ref="AD462" ca="1">IF(A462="非採用","非採用",OFFSET(
   INDIRECT("'" &amp; AB462 &amp; "'!A4"),
   MATCH(B462, INDIRECT("'" &amp; AB462 &amp; "'!C5:C1000"), 0),
   MATCH("合計", INDIRECT("'" &amp; AB462 &amp; "'!4:4"), 0) - 1
))</f>
        <v>0</v>
      </c>
    </row>
    <row r="463" spans="1:30">
      <c r="A463" s="40">
        <f>元データ!P460</f>
        <v>572</v>
      </c>
      <c r="B463" s="27">
        <f t="shared" si="23"/>
        <v>459</v>
      </c>
      <c r="C463" s="27" t="str">
        <f>DBCS(元データ!A460)</f>
        <v>バルプロ酸ＮＡ徐放顆粒４０％「フジナガ」</v>
      </c>
      <c r="D463" s="53" t="str">
        <f>元データ!B460</f>
        <v/>
      </c>
      <c r="E463" s="27" t="str">
        <f>DBCS(元データ!C460)</f>
        <v>粉</v>
      </c>
      <c r="F463" s="27" t="str">
        <f>DBCS(元データ!D460)</f>
        <v>５００ｇ</v>
      </c>
      <c r="G463" s="27" t="str">
        <f>元データ!E460</f>
        <v>第一三共</v>
      </c>
      <c r="H463" s="27">
        <f>元データ!F460</f>
        <v>26.3</v>
      </c>
      <c r="I463" s="27">
        <f>元データ!G460</f>
        <v>13150</v>
      </c>
      <c r="J463" s="27">
        <f>元データ!H460</f>
        <v>500</v>
      </c>
      <c r="K463" s="27" t="str">
        <f>元データ!I460</f>
        <v>ｇ</v>
      </c>
      <c r="L463" s="27">
        <f>元データ!J460</f>
        <v>11715</v>
      </c>
      <c r="M463" s="27">
        <f>元データ!K460</f>
        <v>23.43</v>
      </c>
      <c r="N463" s="53" t="str">
        <f ca="1">IF(OFFSET(マスタ非採用削除!A$4,統合マスタ!$A463,0)="","",OFFSET(マスタ非採用削除!A$4,統合マスタ!$A463,0))</f>
        <v>ﾓｷｼ001</v>
      </c>
      <c r="O463" s="53" t="str">
        <f ca="1">IF(OFFSET(マスタ非採用削除!B$4,統合マスタ!$A463,0)="","",OFFSET(マスタ非採用削除!B$4,統合マスタ!$A463,0))</f>
        <v>ﾓｷｼ001</v>
      </c>
      <c r="P463" s="27" t="str">
        <f ca="1">IF(OFFSET(マスタ非採用削除!C$4,統合マスタ!$A463,0)="","",OFFSET(マスタ非採用削除!C$4,統合マスタ!$A463,0))</f>
        <v>モキシフロキサシン点眼液０．５％「サンド」</v>
      </c>
      <c r="Q463" s="53" t="str">
        <f ca="1">IF(OFFSET(マスタ非採用削除!D$4,統合マスタ!$A463,0)="","",OFFSET(マスタ非採用削除!D$4,統合マスタ!$A463,0))</f>
        <v/>
      </c>
      <c r="R463" s="27">
        <f ca="1">IF(OR(A463="非採用",A463="処置薬",A463="非採用特別"),0,IF(OFFSET(マスタ非採用削除!E$4,統合マスタ!$A463,0)="","",OFFSET(マスタ非採用削除!E$4,統合マスタ!$A463,0)))</f>
        <v>2</v>
      </c>
      <c r="S463" s="53" t="str">
        <f ca="1">IF(OFFSET(マスタ非採用削除!F$4,統合マスタ!$A463,0)="","",OFFSET(マスタ非採用削除!F$4,統合マスタ!$A463,0))</f>
        <v/>
      </c>
      <c r="T463" s="27">
        <f ca="1">IF(OFFSET(マスタ非採用削除!G$4,統合マスタ!$A463,0)="","",OFFSET(マスタ非採用削除!G$4,統合マスタ!$A463,0))</f>
        <v>26.3</v>
      </c>
      <c r="U463" s="53" t="str">
        <f ca="1">IF(OFFSET(マスタ非採用削除!H$4,統合マスタ!$A463,0)="","",OFFSET(マスタ非採用削除!H$4,統合マスタ!$A463,0))</f>
        <v>ﾓｷｼﾌﾛｷｻｼﾝﾃﾝｶﾞﾝｴｷ0.5%ｻﾝﾄﾞ</v>
      </c>
      <c r="V463" s="27">
        <f ca="1">IF(OFFSET(マスタ非採用削除!I$4,統合マスタ!$A463,0)="","",OFFSET(マスタ非採用削除!I$4,統合マスタ!$A463,0))</f>
        <v>21</v>
      </c>
      <c r="W463" s="27" t="str">
        <f ca="1">IF(OFFSET(マスタ非採用削除!J$4,統合マスタ!$A463,0)="","",OFFSET(マスタ非採用削除!J$4,統合マスタ!$A463,0))</f>
        <v>点眼剤</v>
      </c>
      <c r="X463" s="27">
        <f ca="1">IF(OFFSET(マスタ非採用削除!K$4,統合マスタ!$A463,0)="","",OFFSET(マスタ非採用削除!K$4,統合マスタ!$A463,0))</f>
        <v>0</v>
      </c>
      <c r="Y463" s="53" t="str">
        <f ca="1">IF(OFFSET(マスタ非採用削除!L$4,統合マスタ!$A463,0)="","",OFFSET(マスタ非採用削除!L$4,統合マスタ!$A463,0))</f>
        <v/>
      </c>
      <c r="Z463" s="27">
        <f ca="1">IF(OFFSET(マスタ非採用削除!M$4,統合マスタ!$A463,0)="","",OFFSET(マスタ非採用削除!M$4,統合マスタ!$A463,0))</f>
        <v>15</v>
      </c>
      <c r="AA463" s="27" t="str">
        <f t="shared" si="21"/>
        <v/>
      </c>
      <c r="AB463" s="27" t="str">
        <f ca="1">IF(A463="非採用特別","非採用特別",IF(R463=2,"臨時",
IF(COUNTIF(分類!$H$8:$H$15, 統合マスタ!V463)&gt;0, 分類!$G$7,
IF(COUNTIF(分類!$K$8:$K$15, 統合マスタ!V463)&gt;0, 分類!$J$7,
IF(COUNTIF(分類!$N$8:$N$15, 統合マスタ!V463)&gt;0, 分類!$M$7,
IF(COUNTIF(分類!$Q$8:$Q$15, 統合マスタ!V463)&gt;0, 分類!$P$7,
"無し"))))))</f>
        <v>臨時</v>
      </c>
      <c r="AC463" s="27">
        <f t="shared" ca="1" si="22"/>
        <v>459</v>
      </c>
      <c r="AD463" s="27" cm="1">
        <f t="array" aca="1" ref="AD463" ca="1">IF(A463="非採用","非採用",OFFSET(
   INDIRECT("'" &amp; AB463 &amp; "'!A4"),
   MATCH(B463, INDIRECT("'" &amp; AB463 &amp; "'!C5:C1000"), 0),
   MATCH("合計", INDIRECT("'" &amp; AB463 &amp; "'!4:4"), 0) - 1
))</f>
        <v>0</v>
      </c>
    </row>
    <row r="464" spans="1:30">
      <c r="A464" s="40">
        <f>元データ!P461</f>
        <v>403</v>
      </c>
      <c r="B464" s="27">
        <f t="shared" si="23"/>
        <v>460</v>
      </c>
      <c r="C464" s="27" t="str">
        <f>DBCS(元データ!A461)</f>
        <v>バルプロ酸ナトリウムシロップ５％「ＤＳＰ」</v>
      </c>
      <c r="D464" s="53" t="str">
        <f>元データ!B461</f>
        <v/>
      </c>
      <c r="E464" s="27" t="str">
        <f>DBCS(元データ!C461)</f>
        <v/>
      </c>
      <c r="F464" s="27" t="str">
        <f>DBCS(元データ!D461)</f>
        <v>１２０ｍＬ</v>
      </c>
      <c r="G464" s="27" t="str">
        <f>元データ!E461</f>
        <v>住友ファーマ</v>
      </c>
      <c r="H464" s="27">
        <f>元データ!F461</f>
        <v>7</v>
      </c>
      <c r="I464" s="27">
        <f>元データ!G461</f>
        <v>840</v>
      </c>
      <c r="J464" s="27">
        <f>元データ!H461</f>
        <v>120</v>
      </c>
      <c r="K464" s="27" t="str">
        <f>元データ!I461</f>
        <v>ｍｌ</v>
      </c>
      <c r="L464" s="27">
        <f>元データ!J461</f>
        <v>748</v>
      </c>
      <c r="M464" s="27">
        <f>元データ!K461</f>
        <v>6.2333333333333334</v>
      </c>
      <c r="N464" s="53" t="str">
        <f ca="1">IF(OFFSET(マスタ非採用削除!A$4,統合マスタ!$A464,0)="","",OFFSET(マスタ非採用削除!A$4,統合マスタ!$A464,0))</f>
        <v>ﾊﾙﾌ003</v>
      </c>
      <c r="O464" s="53" t="str">
        <f ca="1">IF(OFFSET(マスタ非採用削除!B$4,統合マスタ!$A464,0)="","",OFFSET(マスタ非採用削除!B$4,統合マスタ!$A464,0))</f>
        <v>ﾊﾙﾌ003</v>
      </c>
      <c r="P464" s="27" t="str">
        <f ca="1">IF(OFFSET(マスタ非採用削除!C$4,統合マスタ!$A464,0)="","",OFFSET(マスタ非採用削除!C$4,統合マスタ!$A464,0))</f>
        <v>バルプロ酸ナトリウムシロップ５％「ＤＳＰ」</v>
      </c>
      <c r="Q464" s="53" t="str">
        <f ca="1">IF(OFFSET(マスタ非採用削除!D$4,統合マスタ!$A464,0)="","",OFFSET(マスタ非採用削除!D$4,統合マスタ!$A464,0))</f>
        <v/>
      </c>
      <c r="R464" s="27">
        <f ca="1">IF(OR(A464="非採用",A464="処置薬",A464="非採用特別"),0,IF(OFFSET(マスタ非採用削除!E$4,統合マスタ!$A464,0)="","",OFFSET(マスタ非採用削除!E$4,統合マスタ!$A464,0)))</f>
        <v>1</v>
      </c>
      <c r="S464" s="53" t="str">
        <f ca="1">IF(OFFSET(マスタ非採用削除!F$4,統合マスタ!$A464,0)="","",OFFSET(マスタ非採用削除!F$4,統合マスタ!$A464,0))</f>
        <v/>
      </c>
      <c r="T464" s="27">
        <f ca="1">IF(OFFSET(マスタ非採用削除!G$4,統合マスタ!$A464,0)="","",OFFSET(マスタ非採用削除!G$4,統合マスタ!$A464,0))</f>
        <v>7</v>
      </c>
      <c r="U464" s="53" t="str">
        <f ca="1">IF(OFFSET(マスタ非採用削除!H$4,統合マスタ!$A464,0)="","",OFFSET(マスタ非採用削除!H$4,統合マスタ!$A464,0))</f>
        <v>ﾊﾞﾙﾌﾟﾛｻﾝﾅﾄﾘｳﾑｼﾛﾂﾌﾟ5%DSP</v>
      </c>
      <c r="V464" s="27">
        <f ca="1">IF(OFFSET(マスタ非採用削除!I$4,統合マスタ!$A464,0)="","",OFFSET(マスタ非採用削除!I$4,統合マスタ!$A464,0))</f>
        <v>6</v>
      </c>
      <c r="W464" s="27" t="str">
        <f ca="1">IF(OFFSET(マスタ非採用削除!J$4,統合マスタ!$A464,0)="","",OFFSET(マスタ非採用削除!J$4,統合マスタ!$A464,0))</f>
        <v>シロップ</v>
      </c>
      <c r="X464" s="27">
        <f ca="1">IF(OFFSET(マスタ非採用削除!K$4,統合マスタ!$A464,0)="","",OFFSET(マスタ非採用削除!K$4,統合マスタ!$A464,0))</f>
        <v>0</v>
      </c>
      <c r="Y464" s="53" t="str">
        <f ca="1">IF(OFFSET(マスタ非採用削除!L$4,統合マスタ!$A464,0)="","",OFFSET(マスタ非採用削除!L$4,統合マスタ!$A464,0))</f>
        <v/>
      </c>
      <c r="Z464" s="27">
        <f ca="1">IF(OFFSET(マスタ非採用削除!M$4,統合マスタ!$A464,0)="","",OFFSET(マスタ非採用削除!M$4,統合マスタ!$A464,0))</f>
        <v>13</v>
      </c>
      <c r="AA464" s="27" t="str">
        <f t="shared" si="21"/>
        <v/>
      </c>
      <c r="AB464" s="27" t="str">
        <f ca="1">IF(A464="非採用特別","非採用特別",IF(R464=2,"臨時",
IF(COUNTIF(分類!$H$8:$H$15, 統合マスタ!V464)&gt;0, 分類!$G$7,
IF(COUNTIF(分類!$K$8:$K$15, 統合マスタ!V464)&gt;0, 分類!$J$7,
IF(COUNTIF(分類!$N$8:$N$15, 統合マスタ!V464)&gt;0, 分類!$M$7,
IF(COUNTIF(分類!$Q$8:$Q$15, 統合マスタ!V464)&gt;0, 分類!$P$7,
"無し"))))))</f>
        <v>無し</v>
      </c>
      <c r="AC464" s="27">
        <f t="shared" ca="1" si="22"/>
        <v>460</v>
      </c>
      <c r="AD464" s="27" t="e" cm="1">
        <f t="array" aca="1" ref="AD464" ca="1">IF(A464="非採用","非採用",OFFSET(
   INDIRECT("'" &amp; AB464 &amp; "'!A4"),
   MATCH(B464, INDIRECT("'" &amp; AB464 &amp; "'!C5:C1000"), 0),
   MATCH("合計", INDIRECT("'" &amp; AB464 &amp; "'!4:4"), 0) - 1
))</f>
        <v>#REF!</v>
      </c>
    </row>
    <row r="465" spans="1:30">
      <c r="A465" s="40">
        <f>元データ!P462</f>
        <v>402</v>
      </c>
      <c r="B465" s="27">
        <f t="shared" si="23"/>
        <v>461</v>
      </c>
      <c r="C465" s="27" t="str">
        <f>DBCS(元データ!A462)</f>
        <v>バルプロ酸ナトリウム錠２００ｍｇ「ＤＳＰ」</v>
      </c>
      <c r="D465" s="53" t="str">
        <f>元データ!B462</f>
        <v>アルフレッサ</v>
      </c>
      <c r="E465" s="27" t="str">
        <f>DBCS(元データ!C462)</f>
        <v>バラ</v>
      </c>
      <c r="F465" s="27" t="str">
        <f>DBCS(元データ!D462)</f>
        <v>５００Ｔ</v>
      </c>
      <c r="G465" s="27" t="str">
        <f>元データ!E462</f>
        <v>住友ファーマ</v>
      </c>
      <c r="H465" s="27">
        <f>元データ!F462</f>
        <v>14.3</v>
      </c>
      <c r="I465" s="27">
        <f>元データ!G462</f>
        <v>7150</v>
      </c>
      <c r="J465" s="27">
        <f>元データ!H462</f>
        <v>500</v>
      </c>
      <c r="K465" s="27" t="str">
        <f>元データ!I462</f>
        <v>錠</v>
      </c>
      <c r="L465" s="27">
        <f>元データ!J462</f>
        <v>6343</v>
      </c>
      <c r="M465" s="27">
        <f>元データ!K462</f>
        <v>12.686</v>
      </c>
      <c r="N465" s="53" t="str">
        <f ca="1">IF(OFFSET(マスタ非採用削除!A$4,統合マスタ!$A465,0)="","",OFFSET(マスタ非採用削除!A$4,統合マスタ!$A465,0))</f>
        <v>ﾊﾙﾌ001</v>
      </c>
      <c r="O465" s="53" t="str">
        <f ca="1">IF(OFFSET(マスタ非採用削除!B$4,統合マスタ!$A465,0)="","",OFFSET(マスタ非採用削除!B$4,統合マスタ!$A465,0))</f>
        <v>ﾊﾙﾌ001</v>
      </c>
      <c r="P465" s="27" t="str">
        <f ca="1">IF(OFFSET(マスタ非採用削除!C$4,統合マスタ!$A465,0)="","",OFFSET(マスタ非採用削除!C$4,統合マスタ!$A465,0))</f>
        <v>バルプロ酸ナトリウム錠２００ｍｇ「ＤＳＰ」</v>
      </c>
      <c r="Q465" s="53" t="str">
        <f ca="1">IF(OFFSET(マスタ非採用削除!D$4,統合マスタ!$A465,0)="","",OFFSET(マスタ非採用削除!D$4,統合マスタ!$A465,0))</f>
        <v>ﾊﾞﾙﾌﾟ2</v>
      </c>
      <c r="R465" s="27">
        <f ca="1">IF(OR(A465="非採用",A465="処置薬",A465="非採用特別"),0,IF(OFFSET(マスタ非採用削除!E$4,統合マスタ!$A465,0)="","",OFFSET(マスタ非採用削除!E$4,統合マスタ!$A465,0)))</f>
        <v>1</v>
      </c>
      <c r="S465" s="53" t="str">
        <f ca="1">IF(OFFSET(マスタ非採用削除!F$4,統合マスタ!$A465,0)="","",OFFSET(マスタ非採用削除!F$4,統合マスタ!$A465,0))</f>
        <v/>
      </c>
      <c r="T465" s="27">
        <f ca="1">IF(OFFSET(マスタ非採用削除!G$4,統合マスタ!$A465,0)="","",OFFSET(マスタ非採用削除!G$4,統合マスタ!$A465,0))</f>
        <v>14.3</v>
      </c>
      <c r="U465" s="53" t="str">
        <f ca="1">IF(OFFSET(マスタ非採用削除!H$4,統合マスタ!$A465,0)="","",OFFSET(マスタ非採用削除!H$4,統合マスタ!$A465,0))</f>
        <v>ﾊﾞﾙﾌﾟﾛｻﾝﾅﾄﾘｳﾑｼﾞｮｳ200mg｢DSP｣</v>
      </c>
      <c r="V465" s="27">
        <f ca="1">IF(OFFSET(マスタ非採用削除!I$4,統合マスタ!$A465,0)="","",OFFSET(マスタ非採用削除!I$4,統合マスタ!$A465,0))</f>
        <v>1</v>
      </c>
      <c r="W465" s="27" t="str">
        <f ca="1">IF(OFFSET(マスタ非採用削除!J$4,統合マスタ!$A465,0)="","",OFFSET(マスタ非採用削除!J$4,統合マスタ!$A465,0))</f>
        <v>錠剤</v>
      </c>
      <c r="X465" s="27">
        <f ca="1">IF(OFFSET(マスタ非採用削除!K$4,統合マスタ!$A465,0)="","",OFFSET(マスタ非採用削除!K$4,統合マスタ!$A465,0))</f>
        <v>0</v>
      </c>
      <c r="Y465" s="53" t="str">
        <f ca="1">IF(OFFSET(マスタ非採用削除!L$4,統合マスタ!$A465,0)="","",OFFSET(マスタ非採用削除!L$4,統合マスタ!$A465,0))</f>
        <v/>
      </c>
      <c r="Z465" s="27">
        <f ca="1">IF(OFFSET(マスタ非採用削除!M$4,統合マスタ!$A465,0)="","",OFFSET(マスタ非採用削除!M$4,統合マスタ!$A465,0))</f>
        <v>25</v>
      </c>
      <c r="AA465" s="27" t="str">
        <f t="shared" si="21"/>
        <v/>
      </c>
      <c r="AB465" s="27" t="str">
        <f ca="1">IF(A465="非採用特別","非採用特別",IF(R465=2,"臨時",
IF(COUNTIF(分類!$H$8:$H$15, 統合マスタ!V465)&gt;0, 分類!$G$7,
IF(COUNTIF(分類!$K$8:$K$15, 統合マスタ!V465)&gt;0, 分類!$J$7,
IF(COUNTIF(分類!$N$8:$N$15, 統合マスタ!V465)&gt;0, 分類!$M$7,
IF(COUNTIF(分類!$Q$8:$Q$15, 統合マスタ!V465)&gt;0, 分類!$P$7,
"無し"))))))</f>
        <v>錠剤</v>
      </c>
      <c r="AC465" s="27">
        <f t="shared" ca="1" si="22"/>
        <v>461</v>
      </c>
      <c r="AD465" s="27" cm="1">
        <f t="array" aca="1" ref="AD465" ca="1">IF(A465="非採用","非採用",OFFSET(
   INDIRECT("'" &amp; AB465 &amp; "'!A4"),
   MATCH(B465, INDIRECT("'" &amp; AB465 &amp; "'!C5:C1000"), 0),
   MATCH("合計", INDIRECT("'" &amp; AB465 &amp; "'!4:4"), 0) - 1
))</f>
        <v>0</v>
      </c>
    </row>
    <row r="466" spans="1:30">
      <c r="A466" s="40">
        <f>元データ!P463</f>
        <v>404</v>
      </c>
      <c r="B466" s="27">
        <f t="shared" si="23"/>
        <v>462</v>
      </c>
      <c r="C466" s="27" t="str">
        <f>DBCS(元データ!A463)</f>
        <v>パレプラス輸液</v>
      </c>
      <c r="D466" s="53" t="str">
        <f>元データ!B463</f>
        <v>メディセオ</v>
      </c>
      <c r="E466" s="27" t="str">
        <f>DBCS(元データ!C463)</f>
        <v/>
      </c>
      <c r="F466" s="27" t="str">
        <f>DBCS(元データ!D463)</f>
        <v>５００ｍｌｘ２０</v>
      </c>
      <c r="G466" s="27" t="str">
        <f>元データ!E463</f>
        <v>陽進堂</v>
      </c>
      <c r="H466" s="27">
        <f>元データ!F463</f>
        <v>554</v>
      </c>
      <c r="I466" s="27">
        <f>元データ!G463</f>
        <v>11080</v>
      </c>
      <c r="J466" s="27">
        <f>元データ!H463</f>
        <v>20</v>
      </c>
      <c r="K466" s="27" t="str">
        <f>元データ!I463</f>
        <v>袋</v>
      </c>
      <c r="L466" s="27">
        <f>元データ!J463</f>
        <v>9870</v>
      </c>
      <c r="M466" s="27">
        <f>元データ!K463</f>
        <v>493.5</v>
      </c>
      <c r="N466" s="53" t="str">
        <f ca="1">IF(OFFSET(マスタ非採用削除!A$4,統合マスタ!$A466,0)="","",OFFSET(マスタ非採用削除!A$4,統合マスタ!$A466,0))</f>
        <v>ﾊﾚﾌ001</v>
      </c>
      <c r="O466" s="53" t="str">
        <f ca="1">IF(OFFSET(マスタ非採用削除!B$4,統合マスタ!$A466,0)="","",OFFSET(マスタ非採用削除!B$4,統合マスタ!$A466,0))</f>
        <v>ﾊﾚﾌ001</v>
      </c>
      <c r="P466" s="27" t="str">
        <f ca="1">IF(OFFSET(マスタ非採用削除!C$4,統合マスタ!$A466,0)="","",OFFSET(マスタ非採用削除!C$4,統合マスタ!$A466,0))</f>
        <v>パレプラス輸液</v>
      </c>
      <c r="Q466" s="53" t="str">
        <f ca="1">IF(OFFSET(マスタ非採用削除!D$4,統合マスタ!$A466,0)="","",OFFSET(マスタ非採用削除!D$4,統合マスタ!$A466,0))</f>
        <v>ﾊﾟﾚﾌﾟ</v>
      </c>
      <c r="R466" s="27">
        <f ca="1">IF(OR(A466="非採用",A466="処置薬",A466="非採用特別"),0,IF(OFFSET(マスタ非採用削除!E$4,統合マスタ!$A466,0)="","",OFFSET(マスタ非採用削除!E$4,統合マスタ!$A466,0)))</f>
        <v>1</v>
      </c>
      <c r="S466" s="53" t="str">
        <f ca="1">IF(OFFSET(マスタ非採用削除!F$4,統合マスタ!$A466,0)="","",OFFSET(マスタ非採用削除!F$4,統合マスタ!$A466,0))</f>
        <v/>
      </c>
      <c r="T466" s="27">
        <f ca="1">IF(OFFSET(マスタ非採用削除!G$4,統合マスタ!$A466,0)="","",OFFSET(マスタ非採用削除!G$4,統合マスタ!$A466,0))</f>
        <v>554</v>
      </c>
      <c r="U466" s="53" t="str">
        <f ca="1">IF(OFFSET(マスタ非採用削除!H$4,統合マスタ!$A466,0)="","",OFFSET(マスタ非採用削除!H$4,統合マスタ!$A466,0))</f>
        <v>ﾊﾟﾚﾌﾟﾗｽﾕｴｷ</v>
      </c>
      <c r="V466" s="27">
        <f ca="1">IF(OFFSET(マスタ非採用削除!I$4,統合マスタ!$A466,0)="","",OFFSET(マスタ非採用削除!I$4,統合マスタ!$A466,0))</f>
        <v>25</v>
      </c>
      <c r="W466" s="27" t="str">
        <f ca="1">IF(OFFSET(マスタ非採用削除!J$4,統合マスタ!$A466,0)="","",OFFSET(マスタ非採用削除!J$4,統合マスタ!$A466,0))</f>
        <v>注射剤</v>
      </c>
      <c r="X466" s="27">
        <f ca="1">IF(OFFSET(マスタ非採用削除!K$4,統合マスタ!$A466,0)="","",OFFSET(マスタ非採用削除!K$4,統合マスタ!$A466,0))</f>
        <v>0</v>
      </c>
      <c r="Y466" s="53" t="str">
        <f ca="1">IF(OFFSET(マスタ非採用削除!L$4,統合マスタ!$A466,0)="","",OFFSET(マスタ非採用削除!L$4,統合マスタ!$A466,0))</f>
        <v/>
      </c>
      <c r="Z466" s="27">
        <f ca="1">IF(OFFSET(マスタ非採用削除!M$4,統合マスタ!$A466,0)="","",OFFSET(マスタ非採用削除!M$4,統合マスタ!$A466,0))</f>
        <v>10</v>
      </c>
      <c r="AA466" s="27" t="str">
        <f t="shared" si="21"/>
        <v/>
      </c>
      <c r="AB466" s="27" t="str">
        <f ca="1">IF(A466="非採用特別","非採用特別",IF(R466=2,"臨時",
IF(COUNTIF(分類!$H$8:$H$15, 統合マスタ!V466)&gt;0, 分類!$G$7,
IF(COUNTIF(分類!$K$8:$K$15, 統合マスタ!V466)&gt;0, 分類!$J$7,
IF(COUNTIF(分類!$N$8:$N$15, 統合マスタ!V466)&gt;0, 分類!$M$7,
IF(COUNTIF(分類!$Q$8:$Q$15, 統合マスタ!V466)&gt;0, 分類!$P$7,
"無し"))))))</f>
        <v>注射</v>
      </c>
      <c r="AC466" s="27">
        <f t="shared" ca="1" si="22"/>
        <v>462</v>
      </c>
      <c r="AD466" s="27" cm="1">
        <f t="array" aca="1" ref="AD466" ca="1">IF(A466="非採用","非採用",OFFSET(
   INDIRECT("'" &amp; AB466 &amp; "'!A4"),
   MATCH(B466, INDIRECT("'" &amp; AB466 &amp; "'!C5:C1000"), 0),
   MATCH("合計", INDIRECT("'" &amp; AB466 &amp; "'!4:4"), 0) - 1
))</f>
        <v>0</v>
      </c>
    </row>
    <row r="467" spans="1:30">
      <c r="A467" s="40">
        <f>元データ!P464</f>
        <v>405</v>
      </c>
      <c r="B467" s="27">
        <f t="shared" si="23"/>
        <v>463</v>
      </c>
      <c r="C467" s="27" t="str">
        <f>DBCS(元データ!A464)</f>
        <v>パロキセチンＯＤ錠１０ｍｇ「トーワ」</v>
      </c>
      <c r="D467" s="53" t="str">
        <f>元データ!B464</f>
        <v>東和薬品</v>
      </c>
      <c r="E467" s="27" t="str">
        <f>DBCS(元データ!C464)</f>
        <v>ＰＴＰ</v>
      </c>
      <c r="F467" s="27" t="str">
        <f>DBCS(元データ!D464)</f>
        <v>１００Ｔ</v>
      </c>
      <c r="G467" s="27" t="str">
        <f>元データ!E464</f>
        <v>東和薬品</v>
      </c>
      <c r="H467" s="27">
        <f>元データ!F464</f>
        <v>14.6</v>
      </c>
      <c r="I467" s="27">
        <f>元データ!G464</f>
        <v>1460</v>
      </c>
      <c r="J467" s="27">
        <f>元データ!H464</f>
        <v>100</v>
      </c>
      <c r="K467" s="27" t="str">
        <f>元データ!I464</f>
        <v>錠</v>
      </c>
      <c r="L467" s="27">
        <f>元データ!J464</f>
        <v>1305</v>
      </c>
      <c r="M467" s="27">
        <f>元データ!K464</f>
        <v>13.05</v>
      </c>
      <c r="N467" s="53" t="str">
        <f ca="1">IF(OFFSET(マスタ非採用削除!A$4,統合マスタ!$A467,0)="","",OFFSET(マスタ非採用削除!A$4,統合マスタ!$A467,0))</f>
        <v>ﾊﾛｷ001</v>
      </c>
      <c r="O467" s="53" t="str">
        <f ca="1">IF(OFFSET(マスタ非採用削除!B$4,統合マスタ!$A467,0)="","",OFFSET(マスタ非採用削除!B$4,統合マスタ!$A467,0))</f>
        <v>ﾊﾛｷ001</v>
      </c>
      <c r="P467" s="27" t="str">
        <f ca="1">IF(OFFSET(マスタ非採用削除!C$4,統合マスタ!$A467,0)="","",OFFSET(マスタ非採用削除!C$4,統合マスタ!$A467,0))</f>
        <v>パロキセチンＯＤ錠１０ｍｇ「トーワ」</v>
      </c>
      <c r="Q467" s="53" t="str">
        <f ca="1">IF(OFFSET(マスタ非採用削除!D$4,統合マスタ!$A467,0)="","",OFFSET(マスタ非採用削除!D$4,統合マスタ!$A467,0))</f>
        <v/>
      </c>
      <c r="R467" s="27">
        <f ca="1">IF(OR(A467="非採用",A467="処置薬",A467="非採用特別"),0,IF(OFFSET(マスタ非採用削除!E$4,統合マスタ!$A467,0)="","",OFFSET(マスタ非採用削除!E$4,統合マスタ!$A467,0)))</f>
        <v>1</v>
      </c>
      <c r="S467" s="53" t="str">
        <f ca="1">IF(OFFSET(マスタ非採用削除!F$4,統合マスタ!$A467,0)="","",OFFSET(マスタ非採用削除!F$4,統合マスタ!$A467,0))</f>
        <v/>
      </c>
      <c r="T467" s="27">
        <f ca="1">IF(OFFSET(マスタ非採用削除!G$4,統合マスタ!$A467,0)="","",OFFSET(マスタ非採用削除!G$4,統合マスタ!$A467,0))</f>
        <v>14.6</v>
      </c>
      <c r="U467" s="53" t="str">
        <f ca="1">IF(OFFSET(マスタ非採用削除!H$4,統合マスタ!$A467,0)="","",OFFSET(マスタ非採用削除!H$4,統合マスタ!$A467,0))</f>
        <v>ﾊﾟﾛｷｾﾁﾝODｼﾞﾖｳ10MGﾄ-ﾜ</v>
      </c>
      <c r="V467" s="27">
        <f ca="1">IF(OFFSET(マスタ非採用削除!I$4,統合マスタ!$A467,0)="","",OFFSET(マスタ非採用削除!I$4,統合マスタ!$A467,0))</f>
        <v>1</v>
      </c>
      <c r="W467" s="27" t="str">
        <f ca="1">IF(OFFSET(マスタ非採用削除!J$4,統合マスタ!$A467,0)="","",OFFSET(マスタ非採用削除!J$4,統合マスタ!$A467,0))</f>
        <v>錠剤</v>
      </c>
      <c r="X467" s="27">
        <f ca="1">IF(OFFSET(マスタ非採用削除!K$4,統合マスタ!$A467,0)="","",OFFSET(マスタ非採用削除!K$4,統合マスタ!$A467,0))</f>
        <v>2</v>
      </c>
      <c r="Y467" s="53" t="str">
        <f ca="1">IF(OFFSET(マスタ非採用削除!L$4,統合マスタ!$A467,0)="","",OFFSET(マスタ非採用削除!L$4,統合マスタ!$A467,0))</f>
        <v/>
      </c>
      <c r="Z467" s="27">
        <f ca="1">IF(OFFSET(マスタ非採用削除!M$4,統合マスタ!$A467,0)="","",OFFSET(マスタ非採用削除!M$4,統合マスタ!$A467,0))</f>
        <v>26</v>
      </c>
      <c r="AA467" s="27" t="str">
        <f t="shared" si="21"/>
        <v/>
      </c>
      <c r="AB467" s="27" t="str">
        <f ca="1">IF(A467="非採用特別","非採用特別",IF(R467=2,"臨時",
IF(COUNTIF(分類!$H$8:$H$15, 統合マスタ!V467)&gt;0, 分類!$G$7,
IF(COUNTIF(分類!$K$8:$K$15, 統合マスタ!V467)&gt;0, 分類!$J$7,
IF(COUNTIF(分類!$N$8:$N$15, 統合マスタ!V467)&gt;0, 分類!$M$7,
IF(COUNTIF(分類!$Q$8:$Q$15, 統合マスタ!V467)&gt;0, 分類!$P$7,
"無し"))))))</f>
        <v>錠剤</v>
      </c>
      <c r="AC467" s="27">
        <f t="shared" ca="1" si="22"/>
        <v>200463</v>
      </c>
      <c r="AD467" s="27" cm="1">
        <f t="array" aca="1" ref="AD467" ca="1">IF(A467="非採用","非採用",OFFSET(
   INDIRECT("'" &amp; AB467 &amp; "'!A4"),
   MATCH(B467, INDIRECT("'" &amp; AB467 &amp; "'!C5:C1000"), 0),
   MATCH("合計", INDIRECT("'" &amp; AB467 &amp; "'!4:4"), 0) - 1
))</f>
        <v>0</v>
      </c>
    </row>
    <row r="468" spans="1:30">
      <c r="A468" s="40">
        <f>元データ!P465</f>
        <v>405</v>
      </c>
      <c r="B468" s="27">
        <f t="shared" si="23"/>
        <v>464</v>
      </c>
      <c r="C468" s="27" t="str">
        <f>DBCS(元データ!A465)</f>
        <v>パロキセチンＯＤ錠１０ｍｇ「トーワ」</v>
      </c>
      <c r="D468" s="53" t="str">
        <f>元データ!B465</f>
        <v>東和薬品</v>
      </c>
      <c r="E468" s="27" t="str">
        <f>DBCS(元データ!C465)</f>
        <v>バラ</v>
      </c>
      <c r="F468" s="27" t="str">
        <f>DBCS(元データ!D465)</f>
        <v>３００Ｔ</v>
      </c>
      <c r="G468" s="27" t="str">
        <f>元データ!E465</f>
        <v>東和薬品</v>
      </c>
      <c r="H468" s="27">
        <f>元データ!F465</f>
        <v>14.6</v>
      </c>
      <c r="I468" s="27">
        <f>元データ!G465</f>
        <v>4380</v>
      </c>
      <c r="J468" s="27">
        <f>元データ!H465</f>
        <v>300</v>
      </c>
      <c r="K468" s="27" t="str">
        <f>元データ!I465</f>
        <v>錠</v>
      </c>
      <c r="L468" s="27">
        <f>元データ!J465</f>
        <v>3915</v>
      </c>
      <c r="M468" s="27">
        <f>元データ!K465</f>
        <v>13.05</v>
      </c>
      <c r="N468" s="53" t="str">
        <f ca="1">IF(OFFSET(マスタ非採用削除!A$4,統合マスタ!$A468,0)="","",OFFSET(マスタ非採用削除!A$4,統合マスタ!$A468,0))</f>
        <v>ﾊﾛｷ001</v>
      </c>
      <c r="O468" s="53" t="str">
        <f ca="1">IF(OFFSET(マスタ非採用削除!B$4,統合マスタ!$A468,0)="","",OFFSET(マスタ非採用削除!B$4,統合マスタ!$A468,0))</f>
        <v>ﾊﾛｷ001</v>
      </c>
      <c r="P468" s="27" t="str">
        <f ca="1">IF(OFFSET(マスタ非採用削除!C$4,統合マスタ!$A468,0)="","",OFFSET(マスタ非採用削除!C$4,統合マスタ!$A468,0))</f>
        <v>パロキセチンＯＤ錠１０ｍｇ「トーワ」</v>
      </c>
      <c r="Q468" s="53" t="str">
        <f ca="1">IF(OFFSET(マスタ非採用削除!D$4,統合マスタ!$A468,0)="","",OFFSET(マスタ非採用削除!D$4,統合マスタ!$A468,0))</f>
        <v/>
      </c>
      <c r="R468" s="27">
        <f ca="1">IF(OR(A468="非採用",A468="処置薬",A468="非採用特別"),0,IF(OFFSET(マスタ非採用削除!E$4,統合マスタ!$A468,0)="","",OFFSET(マスタ非採用削除!E$4,統合マスタ!$A468,0)))</f>
        <v>1</v>
      </c>
      <c r="S468" s="53" t="str">
        <f ca="1">IF(OFFSET(マスタ非採用削除!F$4,統合マスタ!$A468,0)="","",OFFSET(マスタ非採用削除!F$4,統合マスタ!$A468,0))</f>
        <v/>
      </c>
      <c r="T468" s="27">
        <f ca="1">IF(OFFSET(マスタ非採用削除!G$4,統合マスタ!$A468,0)="","",OFFSET(マスタ非採用削除!G$4,統合マスタ!$A468,0))</f>
        <v>14.6</v>
      </c>
      <c r="U468" s="53" t="str">
        <f ca="1">IF(OFFSET(マスタ非採用削除!H$4,統合マスタ!$A468,0)="","",OFFSET(マスタ非採用削除!H$4,統合マスタ!$A468,0))</f>
        <v>ﾊﾟﾛｷｾﾁﾝODｼﾞﾖｳ10MGﾄ-ﾜ</v>
      </c>
      <c r="V468" s="27">
        <f ca="1">IF(OFFSET(マスタ非採用削除!I$4,統合マスタ!$A468,0)="","",OFFSET(マスタ非採用削除!I$4,統合マスタ!$A468,0))</f>
        <v>1</v>
      </c>
      <c r="W468" s="27" t="str">
        <f ca="1">IF(OFFSET(マスタ非採用削除!J$4,統合マスタ!$A468,0)="","",OFFSET(マスタ非採用削除!J$4,統合マスタ!$A468,0))</f>
        <v>錠剤</v>
      </c>
      <c r="X468" s="27">
        <f ca="1">IF(OFFSET(マスタ非採用削除!K$4,統合マスタ!$A468,0)="","",OFFSET(マスタ非採用削除!K$4,統合マスタ!$A468,0))</f>
        <v>2</v>
      </c>
      <c r="Y468" s="53" t="str">
        <f ca="1">IF(OFFSET(マスタ非採用削除!L$4,統合マスタ!$A468,0)="","",OFFSET(マスタ非採用削除!L$4,統合マスタ!$A468,0))</f>
        <v/>
      </c>
      <c r="Z468" s="27">
        <f ca="1">IF(OFFSET(マスタ非採用削除!M$4,統合マスタ!$A468,0)="","",OFFSET(マスタ非採用削除!M$4,統合マスタ!$A468,0))</f>
        <v>26</v>
      </c>
      <c r="AA468" s="27" t="str">
        <f t="shared" si="21"/>
        <v/>
      </c>
      <c r="AB468" s="27" t="str">
        <f ca="1">IF(A468="非採用特別","非採用特別",IF(R468=2,"臨時",
IF(COUNTIF(分類!$H$8:$H$15, 統合マスタ!V468)&gt;0, 分類!$G$7,
IF(COUNTIF(分類!$K$8:$K$15, 統合マスタ!V468)&gt;0, 分類!$J$7,
IF(COUNTIF(分類!$N$8:$N$15, 統合マスタ!V468)&gt;0, 分類!$M$7,
IF(COUNTIF(分類!$Q$8:$Q$15, 統合マスタ!V468)&gt;0, 分類!$P$7,
"無し"))))))</f>
        <v>錠剤</v>
      </c>
      <c r="AC468" s="27">
        <f t="shared" ca="1" si="22"/>
        <v>200464</v>
      </c>
      <c r="AD468" s="27" cm="1">
        <f t="array" aca="1" ref="AD468" ca="1">IF(A468="非採用","非採用",OFFSET(
   INDIRECT("'" &amp; AB468 &amp; "'!A4"),
   MATCH(B468, INDIRECT("'" &amp; AB468 &amp; "'!C5:C1000"), 0),
   MATCH("合計", INDIRECT("'" &amp; AB468 &amp; "'!4:4"), 0) - 1
))</f>
        <v>0</v>
      </c>
    </row>
    <row r="469" spans="1:30">
      <c r="A469" s="40">
        <f>元データ!P466</f>
        <v>410</v>
      </c>
      <c r="B469" s="27">
        <f t="shared" si="23"/>
        <v>465</v>
      </c>
      <c r="C469" s="27" t="str">
        <f>DBCS(元データ!A466)</f>
        <v>ハロペリドール細粒１％「ヨシトミ」　　　　　　　</v>
      </c>
      <c r="D469" s="53" t="str">
        <f>元データ!B466</f>
        <v>メディセオ</v>
      </c>
      <c r="E469" s="27" t="str">
        <f>DBCS(元データ!C466)</f>
        <v>粉</v>
      </c>
      <c r="F469" s="27" t="str">
        <f>DBCS(元データ!D466)</f>
        <v>１００ｇ</v>
      </c>
      <c r="G469" s="27" t="str">
        <f>元データ!E466</f>
        <v>田辺三菱</v>
      </c>
      <c r="H469" s="27">
        <f>元データ!F466</f>
        <v>10.1</v>
      </c>
      <c r="I469" s="27">
        <f>元データ!G466</f>
        <v>1010</v>
      </c>
      <c r="J469" s="27">
        <f>元データ!H466</f>
        <v>100</v>
      </c>
      <c r="K469" s="27" t="str">
        <f>元データ!I466</f>
        <v>ｇ</v>
      </c>
      <c r="L469" s="27">
        <f>元データ!J466</f>
        <v>899</v>
      </c>
      <c r="M469" s="27">
        <f>元データ!K466</f>
        <v>8.99</v>
      </c>
      <c r="N469" s="53" t="str">
        <f ca="1">IF(OFFSET(マスタ非採用削除!A$4,統合マスタ!$A469,0)="","",OFFSET(マスタ非採用削除!A$4,統合マスタ!$A469,0))</f>
        <v>ﾊﾛﾍ007</v>
      </c>
      <c r="O469" s="53" t="str">
        <f ca="1">IF(OFFSET(マスタ非採用削除!B$4,統合マスタ!$A469,0)="","",OFFSET(マスタ非採用削除!B$4,統合マスタ!$A469,0))</f>
        <v>ﾊﾛﾍ007</v>
      </c>
      <c r="P469" s="27" t="str">
        <f ca="1">IF(OFFSET(マスタ非採用削除!C$4,統合マスタ!$A469,0)="","",OFFSET(マスタ非採用削除!C$4,統合マスタ!$A469,0))</f>
        <v>ハロペリドール細粒１％「ヨシトミ」</v>
      </c>
      <c r="Q469" s="53" t="str">
        <f ca="1">IF(OFFSET(マスタ非採用削除!D$4,統合マスタ!$A469,0)="","",OFFSET(マスタ非採用削除!D$4,統合マスタ!$A469,0))</f>
        <v>ﾊﾛﾍﾟﾖｼ</v>
      </c>
      <c r="R469" s="27">
        <f ca="1">IF(OR(A469="非採用",A469="処置薬",A469="非採用特別"),0,IF(OFFSET(マスタ非採用削除!E$4,統合マスタ!$A469,0)="","",OFFSET(マスタ非採用削除!E$4,統合マスタ!$A469,0)))</f>
        <v>1</v>
      </c>
      <c r="S469" s="53" t="str">
        <f ca="1">IF(OFFSET(マスタ非採用削除!F$4,統合マスタ!$A469,0)="","",OFFSET(マスタ非採用削除!F$4,統合マスタ!$A469,0))</f>
        <v/>
      </c>
      <c r="T469" s="27">
        <f ca="1">IF(OFFSET(マスタ非採用削除!G$4,統合マスタ!$A469,0)="","",OFFSET(マスタ非採用削除!G$4,統合マスタ!$A469,0))</f>
        <v>10.1</v>
      </c>
      <c r="U469" s="53" t="str">
        <f ca="1">IF(OFFSET(マスタ非採用削除!H$4,統合マスタ!$A469,0)="","",OFFSET(マスタ非採用削除!H$4,統合マスタ!$A469,0))</f>
        <v>ﾊﾛﾍﾟﾘﾄﾞｰﾙｻｲﾘｭｳ1%｢ﾖｼﾄﾐ｣</v>
      </c>
      <c r="V469" s="27">
        <f ca="1">IF(OFFSET(マスタ非採用削除!I$4,統合マスタ!$A469,0)="","",OFFSET(マスタ非採用削除!I$4,統合マスタ!$A469,0))</f>
        <v>3</v>
      </c>
      <c r="W469" s="27" t="str">
        <f ca="1">IF(OFFSET(マスタ非採用削除!J$4,統合マスタ!$A469,0)="","",OFFSET(マスタ非採用削除!J$4,統合マスタ!$A469,0))</f>
        <v>散</v>
      </c>
      <c r="X469" s="27">
        <f ca="1">IF(OFFSET(マスタ非採用削除!K$4,統合マスタ!$A469,0)="","",OFFSET(マスタ非採用削除!K$4,統合マスタ!$A469,0))</f>
        <v>2</v>
      </c>
      <c r="Y469" s="53" t="str">
        <f ca="1">IF(OFFSET(マスタ非採用削除!L$4,統合マスタ!$A469,0)="","",OFFSET(マスタ非採用削除!L$4,統合マスタ!$A469,0))</f>
        <v/>
      </c>
      <c r="Z469" s="27">
        <f ca="1">IF(OFFSET(マスタ非採用削除!M$4,統合マスタ!$A469,0)="","",OFFSET(マスタ非採用削除!M$4,統合マスタ!$A469,0))</f>
        <v>2</v>
      </c>
      <c r="AA469" s="27" t="str">
        <f t="shared" si="21"/>
        <v/>
      </c>
      <c r="AB469" s="27" t="str">
        <f ca="1">IF(A469="非採用特別","非採用特別",IF(R469=2,"臨時",
IF(COUNTIF(分類!$H$8:$H$15, 統合マスタ!V469)&gt;0, 分類!$G$7,
IF(COUNTIF(分類!$K$8:$K$15, 統合マスタ!V469)&gt;0, 分類!$J$7,
IF(COUNTIF(分類!$N$8:$N$15, 統合マスタ!V469)&gt;0, 分類!$M$7,
IF(COUNTIF(分類!$Q$8:$Q$15, 統合マスタ!V469)&gt;0, 分類!$P$7,
"無し"))))))</f>
        <v>散剤</v>
      </c>
      <c r="AC469" s="27">
        <f t="shared" ca="1" si="22"/>
        <v>200465</v>
      </c>
      <c r="AD469" s="27" cm="1">
        <f t="array" aca="1" ref="AD469" ca="1">IF(A469="非採用","非採用",OFFSET(
   INDIRECT("'" &amp; AB469 &amp; "'!A4"),
   MATCH(B469, INDIRECT("'" &amp; AB469 &amp; "'!C5:C1000"), 0),
   MATCH("合計", INDIRECT("'" &amp; AB469 &amp; "'!4:4"), 0) - 1
))</f>
        <v>0</v>
      </c>
    </row>
    <row r="470" spans="1:30">
      <c r="A470" s="40">
        <f>元データ!P467</f>
        <v>406</v>
      </c>
      <c r="B470" s="27">
        <f t="shared" si="23"/>
        <v>466</v>
      </c>
      <c r="C470" s="27" t="str">
        <f>DBCS(元データ!A467)</f>
        <v>ハロペリドール錠０．７５ｍｇ「アメル」　　　　　　</v>
      </c>
      <c r="D470" s="53" t="str">
        <f>元データ!B467</f>
        <v/>
      </c>
      <c r="E470" s="27" t="str">
        <f>DBCS(元データ!C467)</f>
        <v>バラ</v>
      </c>
      <c r="F470" s="27" t="str">
        <f>DBCS(元データ!D467)</f>
        <v>１０００Ｔ</v>
      </c>
      <c r="G470" s="27" t="str">
        <f>元データ!E467</f>
        <v>共和薬品</v>
      </c>
      <c r="H470" s="27">
        <f>元データ!F467</f>
        <v>6.2</v>
      </c>
      <c r="I470" s="27">
        <f>元データ!G467</f>
        <v>6200</v>
      </c>
      <c r="J470" s="27">
        <f>元データ!H467</f>
        <v>1000</v>
      </c>
      <c r="K470" s="27" t="str">
        <f>元データ!I467</f>
        <v>錠</v>
      </c>
      <c r="L470" s="27">
        <f>元データ!J467</f>
        <v>5270</v>
      </c>
      <c r="M470" s="27">
        <f>元データ!K467</f>
        <v>5.27</v>
      </c>
      <c r="N470" s="53" t="str">
        <f ca="1">IF(OFFSET(マスタ非採用削除!A$4,統合マスタ!$A470,0)="","",OFFSET(マスタ非採用削除!A$4,統合マスタ!$A470,0))</f>
        <v>ﾊﾛﾍ001</v>
      </c>
      <c r="O470" s="53" t="str">
        <f ca="1">IF(OFFSET(マスタ非採用削除!B$4,統合マスタ!$A470,0)="","",OFFSET(マスタ非採用削除!B$4,統合マスタ!$A470,0))</f>
        <v>ﾊﾛﾍ001</v>
      </c>
      <c r="P470" s="27" t="str">
        <f ca="1">IF(OFFSET(マスタ非採用削除!C$4,統合マスタ!$A470,0)="","",OFFSET(マスタ非採用削除!C$4,統合マスタ!$A470,0))</f>
        <v>ハロペリドール錠０．７５ｍｇ「アメル」</v>
      </c>
      <c r="Q470" s="53" t="str">
        <f ca="1">IF(OFFSET(マスタ非採用削除!D$4,統合マスタ!$A470,0)="","",OFFSET(マスタ非採用削除!D$4,統合マスタ!$A470,0))</f>
        <v>ﾊﾛﾍﾟ2</v>
      </c>
      <c r="R470" s="27">
        <f ca="1">IF(OR(A470="非採用",A470="処置薬",A470="非採用特別"),0,IF(OFFSET(マスタ非採用削除!E$4,統合マスタ!$A470,0)="","",OFFSET(マスタ非採用削除!E$4,統合マスタ!$A470,0)))</f>
        <v>1</v>
      </c>
      <c r="S470" s="53" t="str">
        <f ca="1">IF(OFFSET(マスタ非採用削除!F$4,統合マスタ!$A470,0)="","",OFFSET(マスタ非採用削除!F$4,統合マスタ!$A470,0))</f>
        <v/>
      </c>
      <c r="T470" s="27">
        <f ca="1">IF(OFFSET(マスタ非採用削除!G$4,統合マスタ!$A470,0)="","",OFFSET(マスタ非採用削除!G$4,統合マスタ!$A470,0))</f>
        <v>6.2</v>
      </c>
      <c r="U470" s="53" t="str">
        <f ca="1">IF(OFFSET(マスタ非採用削除!H$4,統合マスタ!$A470,0)="","",OFFSET(マスタ非採用削除!H$4,統合マスタ!$A470,0))</f>
        <v>ﾊﾛﾍﾟﾘﾄﾞｰﾙｼﾞｮｳ0.75mg｢ｱﾒﾙ｣</v>
      </c>
      <c r="V470" s="27">
        <f ca="1">IF(OFFSET(マスタ非採用削除!I$4,統合マスタ!$A470,0)="","",OFFSET(マスタ非採用削除!I$4,統合マスタ!$A470,0))</f>
        <v>1</v>
      </c>
      <c r="W470" s="27" t="str">
        <f ca="1">IF(OFFSET(マスタ非採用削除!J$4,統合マスタ!$A470,0)="","",OFFSET(マスタ非採用削除!J$4,統合マスタ!$A470,0))</f>
        <v>錠剤</v>
      </c>
      <c r="X470" s="27">
        <f ca="1">IF(OFFSET(マスタ非採用削除!K$4,統合マスタ!$A470,0)="","",OFFSET(マスタ非採用削除!K$4,統合マスタ!$A470,0))</f>
        <v>2</v>
      </c>
      <c r="Y470" s="53" t="str">
        <f ca="1">IF(OFFSET(マスタ非採用削除!L$4,統合マスタ!$A470,0)="","",OFFSET(マスタ非採用削除!L$4,統合マスタ!$A470,0))</f>
        <v/>
      </c>
      <c r="Z470" s="27">
        <f ca="1">IF(OFFSET(マスタ非採用削除!M$4,統合マスタ!$A470,0)="","",OFFSET(マスタ非採用削除!M$4,統合マスタ!$A470,0))</f>
        <v>26</v>
      </c>
      <c r="AA470" s="27" t="str">
        <f t="shared" si="21"/>
        <v/>
      </c>
      <c r="AB470" s="27" t="str">
        <f ca="1">IF(A470="非採用特別","非採用特別",IF(R470=2,"臨時",
IF(COUNTIF(分類!$H$8:$H$15, 統合マスタ!V470)&gt;0, 分類!$G$7,
IF(COUNTIF(分類!$K$8:$K$15, 統合マスタ!V470)&gt;0, 分類!$J$7,
IF(COUNTIF(分類!$N$8:$N$15, 統合マスタ!V470)&gt;0, 分類!$M$7,
IF(COUNTIF(分類!$Q$8:$Q$15, 統合マスタ!V470)&gt;0, 分類!$P$7,
"無し"))))))</f>
        <v>錠剤</v>
      </c>
      <c r="AC470" s="27">
        <f t="shared" ca="1" si="22"/>
        <v>200466</v>
      </c>
      <c r="AD470" s="27" cm="1">
        <f t="array" aca="1" ref="AD470" ca="1">IF(A470="非採用","非採用",OFFSET(
   INDIRECT("'" &amp; AB470 &amp; "'!A4"),
   MATCH(B470, INDIRECT("'" &amp; AB470 &amp; "'!C5:C1000"), 0),
   MATCH("合計", INDIRECT("'" &amp; AB470 &amp; "'!4:4"), 0) - 1
))</f>
        <v>0</v>
      </c>
    </row>
    <row r="471" spans="1:30">
      <c r="A471" s="40">
        <f>元データ!P468</f>
        <v>408</v>
      </c>
      <c r="B471" s="27">
        <f t="shared" si="23"/>
        <v>467</v>
      </c>
      <c r="C471" s="27" t="str">
        <f>DBCS(元データ!A468)</f>
        <v>ハロペリドール錠１．５ｍｇ「アメル」　　　　　　　</v>
      </c>
      <c r="D471" s="53" t="str">
        <f>元データ!B468</f>
        <v/>
      </c>
      <c r="E471" s="27" t="str">
        <f>DBCS(元データ!C468)</f>
        <v>バラ</v>
      </c>
      <c r="F471" s="27" t="str">
        <f>DBCS(元データ!D468)</f>
        <v>１０００Ｔ</v>
      </c>
      <c r="G471" s="27" t="str">
        <f>元データ!E468</f>
        <v>共和薬品</v>
      </c>
      <c r="H471" s="27">
        <f>元データ!F468</f>
        <v>6.3</v>
      </c>
      <c r="I471" s="27">
        <f>元データ!G468</f>
        <v>6300</v>
      </c>
      <c r="J471" s="27">
        <f>元データ!H468</f>
        <v>1000</v>
      </c>
      <c r="K471" s="27" t="str">
        <f>元データ!I468</f>
        <v>錠</v>
      </c>
      <c r="L471" s="27">
        <f>元データ!J468</f>
        <v>5360</v>
      </c>
      <c r="M471" s="27">
        <f>元データ!K468</f>
        <v>5.36</v>
      </c>
      <c r="N471" s="53" t="str">
        <f ca="1">IF(OFFSET(マスタ非採用削除!A$4,統合マスタ!$A471,0)="","",OFFSET(マスタ非採用削除!A$4,統合マスタ!$A471,0))</f>
        <v>ﾊﾛﾍ004</v>
      </c>
      <c r="O471" s="53" t="str">
        <f ca="1">IF(OFFSET(マスタ非採用削除!B$4,統合マスタ!$A471,0)="","",OFFSET(マスタ非採用削除!B$4,統合マスタ!$A471,0))</f>
        <v>ﾊﾛﾍ004</v>
      </c>
      <c r="P471" s="27" t="str">
        <f ca="1">IF(OFFSET(マスタ非採用削除!C$4,統合マスタ!$A471,0)="","",OFFSET(マスタ非採用削除!C$4,統合マスタ!$A471,0))</f>
        <v>ハロペリドール錠１．５ｍｇ「アメル」</v>
      </c>
      <c r="Q471" s="53" t="str">
        <f ca="1">IF(OFFSET(マスタ非採用削除!D$4,統合マスタ!$A471,0)="","",OFFSET(マスタ非採用削除!D$4,統合マスタ!$A471,0))</f>
        <v>ﾊﾛﾍﾟ4</v>
      </c>
      <c r="R471" s="27">
        <f ca="1">IF(OR(A471="非採用",A471="処置薬",A471="非採用特別"),0,IF(OFFSET(マスタ非採用削除!E$4,統合マスタ!$A471,0)="","",OFFSET(マスタ非採用削除!E$4,統合マスタ!$A471,0)))</f>
        <v>1</v>
      </c>
      <c r="S471" s="53" t="str">
        <f ca="1">IF(OFFSET(マスタ非採用削除!F$4,統合マスタ!$A471,0)="","",OFFSET(マスタ非採用削除!F$4,統合マスタ!$A471,0))</f>
        <v/>
      </c>
      <c r="T471" s="27">
        <f ca="1">IF(OFFSET(マスタ非採用削除!G$4,統合マスタ!$A471,0)="","",OFFSET(マスタ非採用削除!G$4,統合マスタ!$A471,0))</f>
        <v>6.3</v>
      </c>
      <c r="U471" s="53" t="str">
        <f ca="1">IF(OFFSET(マスタ非採用削除!H$4,統合マスタ!$A471,0)="","",OFFSET(マスタ非採用削除!H$4,統合マスタ!$A471,0))</f>
        <v>ﾊﾛﾍﾟﾘﾄﾞｰﾙｼﾞｮｳ1.5mg｢ｱﾒﾙ｣</v>
      </c>
      <c r="V471" s="27">
        <f ca="1">IF(OFFSET(マスタ非採用削除!I$4,統合マスタ!$A471,0)="","",OFFSET(マスタ非採用削除!I$4,統合マスタ!$A471,0))</f>
        <v>1</v>
      </c>
      <c r="W471" s="27" t="str">
        <f ca="1">IF(OFFSET(マスタ非採用削除!J$4,統合マスタ!$A471,0)="","",OFFSET(マスタ非採用削除!J$4,統合マスタ!$A471,0))</f>
        <v>錠剤</v>
      </c>
      <c r="X471" s="27">
        <f ca="1">IF(OFFSET(マスタ非採用削除!K$4,統合マスタ!$A471,0)="","",OFFSET(マスタ非採用削除!K$4,統合マスタ!$A471,0))</f>
        <v>2</v>
      </c>
      <c r="Y471" s="53" t="str">
        <f ca="1">IF(OFFSET(マスタ非採用削除!L$4,統合マスタ!$A471,0)="","",OFFSET(マスタ非採用削除!L$4,統合マスタ!$A471,0))</f>
        <v/>
      </c>
      <c r="Z471" s="27">
        <f ca="1">IF(OFFSET(マスタ非採用削除!M$4,統合マスタ!$A471,0)="","",OFFSET(マスタ非採用削除!M$4,統合マスタ!$A471,0))</f>
        <v>26</v>
      </c>
      <c r="AA471" s="27" t="str">
        <f t="shared" si="21"/>
        <v/>
      </c>
      <c r="AB471" s="27" t="str">
        <f ca="1">IF(A471="非採用特別","非採用特別",IF(R471=2,"臨時",
IF(COUNTIF(分類!$H$8:$H$15, 統合マスタ!V471)&gt;0, 分類!$G$7,
IF(COUNTIF(分類!$K$8:$K$15, 統合マスタ!V471)&gt;0, 分類!$J$7,
IF(COUNTIF(分類!$N$8:$N$15, 統合マスタ!V471)&gt;0, 分類!$M$7,
IF(COUNTIF(分類!$Q$8:$Q$15, 統合マスタ!V471)&gt;0, 分類!$P$7,
"無し"))))))</f>
        <v>錠剤</v>
      </c>
      <c r="AC471" s="27">
        <f t="shared" ca="1" si="22"/>
        <v>200467</v>
      </c>
      <c r="AD471" s="27" cm="1">
        <f t="array" aca="1" ref="AD471" ca="1">IF(A471="非採用","非採用",OFFSET(
   INDIRECT("'" &amp; AB471 &amp; "'!A4"),
   MATCH(B471, INDIRECT("'" &amp; AB471 &amp; "'!C5:C1000"), 0),
   MATCH("合計", INDIRECT("'" &amp; AB471 &amp; "'!4:4"), 0) - 1
))</f>
        <v>0</v>
      </c>
    </row>
    <row r="472" spans="1:30">
      <c r="A472" s="40">
        <f>元データ!P469</f>
        <v>407</v>
      </c>
      <c r="B472" s="27">
        <f t="shared" si="23"/>
        <v>468</v>
      </c>
      <c r="C472" s="27" t="str">
        <f>DBCS(元データ!A469)</f>
        <v>ハロペリドール錠１ｍｇ「アメル」</v>
      </c>
      <c r="D472" s="53" t="str">
        <f>元データ!B469</f>
        <v/>
      </c>
      <c r="E472" s="27" t="str">
        <f>DBCS(元データ!C469)</f>
        <v>ＰＴＰ</v>
      </c>
      <c r="F472" s="27" t="str">
        <f>DBCS(元データ!D469)</f>
        <v>１００Ｔ</v>
      </c>
      <c r="G472" s="27" t="str">
        <f>元データ!E469</f>
        <v>共和薬品</v>
      </c>
      <c r="H472" s="27">
        <f>元データ!F469</f>
        <v>6.3</v>
      </c>
      <c r="I472" s="27">
        <f>元データ!G469</f>
        <v>630</v>
      </c>
      <c r="J472" s="27">
        <f>元データ!H469</f>
        <v>100</v>
      </c>
      <c r="K472" s="27" t="str">
        <f>元データ!I469</f>
        <v>錠</v>
      </c>
      <c r="L472" s="27">
        <f>元データ!J469</f>
        <v>536</v>
      </c>
      <c r="M472" s="27">
        <f>元データ!K469</f>
        <v>5.36</v>
      </c>
      <c r="N472" s="53" t="str">
        <f ca="1">IF(OFFSET(マスタ非採用削除!A$4,統合マスタ!$A472,0)="","",OFFSET(マスタ非採用削除!A$4,統合マスタ!$A472,0))</f>
        <v>ﾊﾛﾍ002</v>
      </c>
      <c r="O472" s="53" t="str">
        <f ca="1">IF(OFFSET(マスタ非採用削除!B$4,統合マスタ!$A472,0)="","",OFFSET(マスタ非採用削除!B$4,統合マスタ!$A472,0))</f>
        <v>ﾊﾛﾍ002</v>
      </c>
      <c r="P472" s="27" t="str">
        <f ca="1">IF(OFFSET(マスタ非採用削除!C$4,統合マスタ!$A472,0)="","",OFFSET(マスタ非採用削除!C$4,統合マスタ!$A472,0))</f>
        <v>ハロペリドール錠１ｍｇ「アメル」</v>
      </c>
      <c r="Q472" s="53" t="str">
        <f ca="1">IF(OFFSET(マスタ非採用削除!D$4,統合マスタ!$A472,0)="","",OFFSET(マスタ非採用削除!D$4,統合マスタ!$A472,0))</f>
        <v>ﾊﾛﾍﾟ3</v>
      </c>
      <c r="R472" s="27">
        <f ca="1">IF(OR(A472="非採用",A472="処置薬",A472="非採用特別"),0,IF(OFFSET(マスタ非採用削除!E$4,統合マスタ!$A472,0)="","",OFFSET(マスタ非採用削除!E$4,統合マスタ!$A472,0)))</f>
        <v>1</v>
      </c>
      <c r="S472" s="53" t="str">
        <f ca="1">IF(OFFSET(マスタ非採用削除!F$4,統合マスタ!$A472,0)="","",OFFSET(マスタ非採用削除!F$4,統合マスタ!$A472,0))</f>
        <v/>
      </c>
      <c r="T472" s="27">
        <f ca="1">IF(OFFSET(マスタ非採用削除!G$4,統合マスタ!$A472,0)="","",OFFSET(マスタ非採用削除!G$4,統合マスタ!$A472,0))</f>
        <v>6.3</v>
      </c>
      <c r="U472" s="53" t="str">
        <f ca="1">IF(OFFSET(マスタ非採用削除!H$4,統合マスタ!$A472,0)="","",OFFSET(マスタ非採用削除!H$4,統合マスタ!$A472,0))</f>
        <v>ﾊﾛﾍﾟﾘﾄﾞｰﾙｼﾞｮｳ1mg｢ｱﾒﾙ｣</v>
      </c>
      <c r="V472" s="27">
        <f ca="1">IF(OFFSET(マスタ非採用削除!I$4,統合マスタ!$A472,0)="","",OFFSET(マスタ非採用削除!I$4,統合マスタ!$A472,0))</f>
        <v>1</v>
      </c>
      <c r="W472" s="27" t="str">
        <f ca="1">IF(OFFSET(マスタ非採用削除!J$4,統合マスタ!$A472,0)="","",OFFSET(マスタ非採用削除!J$4,統合マスタ!$A472,0))</f>
        <v>錠剤</v>
      </c>
      <c r="X472" s="27">
        <f ca="1">IF(OFFSET(マスタ非採用削除!K$4,統合マスタ!$A472,0)="","",OFFSET(マスタ非採用削除!K$4,統合マスタ!$A472,0))</f>
        <v>2</v>
      </c>
      <c r="Y472" s="53" t="str">
        <f ca="1">IF(OFFSET(マスタ非採用削除!L$4,統合マスタ!$A472,0)="","",OFFSET(マスタ非採用削除!L$4,統合マスタ!$A472,0))</f>
        <v/>
      </c>
      <c r="Z472" s="27">
        <f ca="1">IF(OFFSET(マスタ非採用削除!M$4,統合マスタ!$A472,0)="","",OFFSET(マスタ非採用削除!M$4,統合マスタ!$A472,0))</f>
        <v>26</v>
      </c>
      <c r="AA472" s="27" t="str">
        <f t="shared" si="21"/>
        <v/>
      </c>
      <c r="AB472" s="27" t="str">
        <f ca="1">IF(A472="非採用特別","非採用特別",IF(R472=2,"臨時",
IF(COUNTIF(分類!$H$8:$H$15, 統合マスタ!V472)&gt;0, 分類!$G$7,
IF(COUNTIF(分類!$K$8:$K$15, 統合マスタ!V472)&gt;0, 分類!$J$7,
IF(COUNTIF(分類!$N$8:$N$15, 統合マスタ!V472)&gt;0, 分類!$M$7,
IF(COUNTIF(分類!$Q$8:$Q$15, 統合マスタ!V472)&gt;0, 分類!$P$7,
"無し"))))))</f>
        <v>錠剤</v>
      </c>
      <c r="AC472" s="27">
        <f t="shared" ca="1" si="22"/>
        <v>200468</v>
      </c>
      <c r="AD472" s="27" cm="1">
        <f t="array" aca="1" ref="AD472" ca="1">IF(A472="非採用","非採用",OFFSET(
   INDIRECT("'" &amp; AB472 &amp; "'!A4"),
   MATCH(B472, INDIRECT("'" &amp; AB472 &amp; "'!C5:C1000"), 0),
   MATCH("合計", INDIRECT("'" &amp; AB472 &amp; "'!4:4"), 0) - 1
))</f>
        <v>0</v>
      </c>
    </row>
    <row r="473" spans="1:30">
      <c r="A473" s="40">
        <f>元データ!P470</f>
        <v>407</v>
      </c>
      <c r="B473" s="27">
        <f t="shared" si="23"/>
        <v>469</v>
      </c>
      <c r="C473" s="27" t="str">
        <f>DBCS(元データ!A470)</f>
        <v>ハロペリドール錠１ｍｇ「アメル」</v>
      </c>
      <c r="D473" s="53" t="str">
        <f>元データ!B470</f>
        <v>メディセオ</v>
      </c>
      <c r="E473" s="27" t="str">
        <f>DBCS(元データ!C470)</f>
        <v>バラ</v>
      </c>
      <c r="F473" s="27" t="str">
        <f>DBCS(元データ!D470)</f>
        <v>１０００Ｔ</v>
      </c>
      <c r="G473" s="27" t="str">
        <f>元データ!E470</f>
        <v>共和薬品</v>
      </c>
      <c r="H473" s="27">
        <f>元データ!F470</f>
        <v>6.3</v>
      </c>
      <c r="I473" s="27">
        <f>元データ!G470</f>
        <v>6300</v>
      </c>
      <c r="J473" s="27">
        <f>元データ!H470</f>
        <v>1000</v>
      </c>
      <c r="K473" s="27" t="str">
        <f>元データ!I470</f>
        <v>錠</v>
      </c>
      <c r="L473" s="27">
        <f>元データ!J470</f>
        <v>5360</v>
      </c>
      <c r="M473" s="27">
        <f>元データ!K470</f>
        <v>5.36</v>
      </c>
      <c r="N473" s="53" t="str">
        <f ca="1">IF(OFFSET(マスタ非採用削除!A$4,統合マスタ!$A473,0)="","",OFFSET(マスタ非採用削除!A$4,統合マスタ!$A473,0))</f>
        <v>ﾊﾛﾍ002</v>
      </c>
      <c r="O473" s="53" t="str">
        <f ca="1">IF(OFFSET(マスタ非採用削除!B$4,統合マスタ!$A473,0)="","",OFFSET(マスタ非採用削除!B$4,統合マスタ!$A473,0))</f>
        <v>ﾊﾛﾍ002</v>
      </c>
      <c r="P473" s="27" t="str">
        <f ca="1">IF(OFFSET(マスタ非採用削除!C$4,統合マスタ!$A473,0)="","",OFFSET(マスタ非採用削除!C$4,統合マスタ!$A473,0))</f>
        <v>ハロペリドール錠１ｍｇ「アメル」</v>
      </c>
      <c r="Q473" s="53" t="str">
        <f ca="1">IF(OFFSET(マスタ非採用削除!D$4,統合マスタ!$A473,0)="","",OFFSET(マスタ非採用削除!D$4,統合マスタ!$A473,0))</f>
        <v>ﾊﾛﾍﾟ3</v>
      </c>
      <c r="R473" s="27">
        <f ca="1">IF(OR(A473="非採用",A473="処置薬",A473="非採用特別"),0,IF(OFFSET(マスタ非採用削除!E$4,統合マスタ!$A473,0)="","",OFFSET(マスタ非採用削除!E$4,統合マスタ!$A473,0)))</f>
        <v>1</v>
      </c>
      <c r="S473" s="53" t="str">
        <f ca="1">IF(OFFSET(マスタ非採用削除!F$4,統合マスタ!$A473,0)="","",OFFSET(マスタ非採用削除!F$4,統合マスタ!$A473,0))</f>
        <v/>
      </c>
      <c r="T473" s="27">
        <f ca="1">IF(OFFSET(マスタ非採用削除!G$4,統合マスタ!$A473,0)="","",OFFSET(マスタ非採用削除!G$4,統合マスタ!$A473,0))</f>
        <v>6.3</v>
      </c>
      <c r="U473" s="53" t="str">
        <f ca="1">IF(OFFSET(マスタ非採用削除!H$4,統合マスタ!$A473,0)="","",OFFSET(マスタ非採用削除!H$4,統合マスタ!$A473,0))</f>
        <v>ﾊﾛﾍﾟﾘﾄﾞｰﾙｼﾞｮｳ1mg｢ｱﾒﾙ｣</v>
      </c>
      <c r="V473" s="27">
        <f ca="1">IF(OFFSET(マスタ非採用削除!I$4,統合マスタ!$A473,0)="","",OFFSET(マスタ非採用削除!I$4,統合マスタ!$A473,0))</f>
        <v>1</v>
      </c>
      <c r="W473" s="27" t="str">
        <f ca="1">IF(OFFSET(マスタ非採用削除!J$4,統合マスタ!$A473,0)="","",OFFSET(マスタ非採用削除!J$4,統合マスタ!$A473,0))</f>
        <v>錠剤</v>
      </c>
      <c r="X473" s="27">
        <f ca="1">IF(OFFSET(マスタ非採用削除!K$4,統合マスタ!$A473,0)="","",OFFSET(マスタ非採用削除!K$4,統合マスタ!$A473,0))</f>
        <v>2</v>
      </c>
      <c r="Y473" s="53" t="str">
        <f ca="1">IF(OFFSET(マスタ非採用削除!L$4,統合マスタ!$A473,0)="","",OFFSET(マスタ非採用削除!L$4,統合マスタ!$A473,0))</f>
        <v/>
      </c>
      <c r="Z473" s="27">
        <f ca="1">IF(OFFSET(マスタ非採用削除!M$4,統合マスタ!$A473,0)="","",OFFSET(マスタ非採用削除!M$4,統合マスタ!$A473,0))</f>
        <v>26</v>
      </c>
      <c r="AA473" s="27" t="str">
        <f t="shared" si="21"/>
        <v/>
      </c>
      <c r="AB473" s="27" t="str">
        <f ca="1">IF(A473="非採用特別","非採用特別",IF(R473=2,"臨時",
IF(COUNTIF(分類!$H$8:$H$15, 統合マスタ!V473)&gt;0, 分類!$G$7,
IF(COUNTIF(分類!$K$8:$K$15, 統合マスタ!V473)&gt;0, 分類!$J$7,
IF(COUNTIF(分類!$N$8:$N$15, 統合マスタ!V473)&gt;0, 分類!$M$7,
IF(COUNTIF(分類!$Q$8:$Q$15, 統合マスタ!V473)&gt;0, 分類!$P$7,
"無し"))))))</f>
        <v>錠剤</v>
      </c>
      <c r="AC473" s="27">
        <f t="shared" ca="1" si="22"/>
        <v>200469</v>
      </c>
      <c r="AD473" s="27" cm="1">
        <f t="array" aca="1" ref="AD473" ca="1">IF(A473="非採用","非採用",OFFSET(
   INDIRECT("'" &amp; AB473 &amp; "'!A4"),
   MATCH(B473, INDIRECT("'" &amp; AB473 &amp; "'!C5:C1000"), 0),
   MATCH("合計", INDIRECT("'" &amp; AB473 &amp; "'!4:4"), 0) - 1
))</f>
        <v>0</v>
      </c>
    </row>
    <row r="474" spans="1:30">
      <c r="A474" s="40">
        <f>元データ!P471</f>
        <v>409</v>
      </c>
      <c r="B474" s="27">
        <f t="shared" si="23"/>
        <v>470</v>
      </c>
      <c r="C474" s="27" t="str">
        <f>DBCS(元データ!A471)</f>
        <v>ハロペリドール錠３ｍｇ「アメル」</v>
      </c>
      <c r="D474" s="53" t="str">
        <f>元データ!B471</f>
        <v>メディセオ</v>
      </c>
      <c r="E474" s="27" t="str">
        <f>DBCS(元データ!C471)</f>
        <v>バラ</v>
      </c>
      <c r="F474" s="27" t="str">
        <f>DBCS(元データ!D471)</f>
        <v>１０００Ｔ</v>
      </c>
      <c r="G474" s="27" t="str">
        <f>元データ!E471</f>
        <v>共和薬品</v>
      </c>
      <c r="H474" s="27">
        <f>元データ!F471</f>
        <v>6.6</v>
      </c>
      <c r="I474" s="27">
        <f>元データ!G471</f>
        <v>6600</v>
      </c>
      <c r="J474" s="27">
        <f>元データ!H471</f>
        <v>1000</v>
      </c>
      <c r="K474" s="27" t="str">
        <f>元データ!I471</f>
        <v>錠</v>
      </c>
      <c r="L474" s="27">
        <f>元データ!J471</f>
        <v>5610</v>
      </c>
      <c r="M474" s="27">
        <f>元データ!K471</f>
        <v>5.61</v>
      </c>
      <c r="N474" s="53" t="str">
        <f ca="1">IF(OFFSET(マスタ非採用削除!A$4,統合マスタ!$A474,0)="","",OFFSET(マスタ非採用削除!A$4,統合マスタ!$A474,0))</f>
        <v>ﾊﾛﾍ005</v>
      </c>
      <c r="O474" s="53" t="str">
        <f ca="1">IF(OFFSET(マスタ非採用削除!B$4,統合マスタ!$A474,0)="","",OFFSET(マスタ非採用削除!B$4,統合マスタ!$A474,0))</f>
        <v>ﾊﾛﾍ005</v>
      </c>
      <c r="P474" s="27" t="str">
        <f ca="1">IF(OFFSET(マスタ非採用削除!C$4,統合マスタ!$A474,0)="","",OFFSET(マスタ非採用削除!C$4,統合マスタ!$A474,0))</f>
        <v>ハロペリドール錠３ｍｇ「アメル」</v>
      </c>
      <c r="Q474" s="53" t="str">
        <f ca="1">IF(OFFSET(マスタ非採用削除!D$4,統合マスタ!$A474,0)="","",OFFSET(マスタ非採用削除!D$4,統合マスタ!$A474,0))</f>
        <v>ﾊﾛﾍﾟ5</v>
      </c>
      <c r="R474" s="27">
        <f ca="1">IF(OR(A474="非採用",A474="処置薬",A474="非採用特別"),0,IF(OFFSET(マスタ非採用削除!E$4,統合マスタ!$A474,0)="","",OFFSET(マスタ非採用削除!E$4,統合マスタ!$A474,0)))</f>
        <v>1</v>
      </c>
      <c r="S474" s="53" t="str">
        <f ca="1">IF(OFFSET(マスタ非採用削除!F$4,統合マスタ!$A474,0)="","",OFFSET(マスタ非採用削除!F$4,統合マスタ!$A474,0))</f>
        <v/>
      </c>
      <c r="T474" s="27">
        <f ca="1">IF(OFFSET(マスタ非採用削除!G$4,統合マスタ!$A474,0)="","",OFFSET(マスタ非採用削除!G$4,統合マスタ!$A474,0))</f>
        <v>6.6</v>
      </c>
      <c r="U474" s="53" t="str">
        <f ca="1">IF(OFFSET(マスタ非採用削除!H$4,統合マスタ!$A474,0)="","",OFFSET(マスタ非採用削除!H$4,統合マスタ!$A474,0))</f>
        <v>ﾊﾛﾍﾟﾘﾄﾞｰﾙｼﾞｮｳ3mg｢ｱﾒﾙ｣</v>
      </c>
      <c r="V474" s="27">
        <f ca="1">IF(OFFSET(マスタ非採用削除!I$4,統合マスタ!$A474,0)="","",OFFSET(マスタ非採用削除!I$4,統合マスタ!$A474,0))</f>
        <v>1</v>
      </c>
      <c r="W474" s="27" t="str">
        <f ca="1">IF(OFFSET(マスタ非採用削除!J$4,統合マスタ!$A474,0)="","",OFFSET(マスタ非採用削除!J$4,統合マスタ!$A474,0))</f>
        <v>錠剤</v>
      </c>
      <c r="X474" s="27">
        <f ca="1">IF(OFFSET(マスタ非採用削除!K$4,統合マスタ!$A474,0)="","",OFFSET(マスタ非採用削除!K$4,統合マスタ!$A474,0))</f>
        <v>2</v>
      </c>
      <c r="Y474" s="53" t="str">
        <f ca="1">IF(OFFSET(マスタ非採用削除!L$4,統合マスタ!$A474,0)="","",OFFSET(マスタ非採用削除!L$4,統合マスタ!$A474,0))</f>
        <v/>
      </c>
      <c r="Z474" s="27">
        <f ca="1">IF(OFFSET(マスタ非採用削除!M$4,統合マスタ!$A474,0)="","",OFFSET(マスタ非採用削除!M$4,統合マスタ!$A474,0))</f>
        <v>26</v>
      </c>
      <c r="AA474" s="27" t="str">
        <f t="shared" si="21"/>
        <v/>
      </c>
      <c r="AB474" s="27" t="str">
        <f ca="1">IF(A474="非採用特別","非採用特別",IF(R474=2,"臨時",
IF(COUNTIF(分類!$H$8:$H$15, 統合マスタ!V474)&gt;0, 分類!$G$7,
IF(COUNTIF(分類!$K$8:$K$15, 統合マスタ!V474)&gt;0, 分類!$J$7,
IF(COUNTIF(分類!$N$8:$N$15, 統合マスタ!V474)&gt;0, 分類!$M$7,
IF(COUNTIF(分類!$Q$8:$Q$15, 統合マスタ!V474)&gt;0, 分類!$P$7,
"無し"))))))</f>
        <v>錠剤</v>
      </c>
      <c r="AC474" s="27">
        <f t="shared" ca="1" si="22"/>
        <v>200470</v>
      </c>
      <c r="AD474" s="27" cm="1">
        <f t="array" aca="1" ref="AD474" ca="1">IF(A474="非採用","非採用",OFFSET(
   INDIRECT("'" &amp; AB474 &amp; "'!A4"),
   MATCH(B474, INDIRECT("'" &amp; AB474 &amp; "'!C5:C1000"), 0),
   MATCH("合計", INDIRECT("'" &amp; AB474 &amp; "'!4:4"), 0) - 1
))</f>
        <v>0</v>
      </c>
    </row>
    <row r="475" spans="1:30">
      <c r="A475" s="40">
        <f>元データ!P472</f>
        <v>412</v>
      </c>
      <c r="B475" s="27">
        <f t="shared" si="23"/>
        <v>471</v>
      </c>
      <c r="C475" s="27" t="str">
        <f>DBCS(元データ!A472)</f>
        <v>ハロマンス注１００ｍｇ</v>
      </c>
      <c r="D475" s="53" t="str">
        <f>元データ!B472</f>
        <v>東邦</v>
      </c>
      <c r="E475" s="27" t="str">
        <f>DBCS(元データ!C472)</f>
        <v/>
      </c>
      <c r="F475" s="27" t="str">
        <f>DBCS(元データ!D472)</f>
        <v>１ｍｌｘ１０</v>
      </c>
      <c r="G475" s="27" t="str">
        <f>元データ!E472</f>
        <v>クリニジェン</v>
      </c>
      <c r="H475" s="27">
        <f>元データ!F472</f>
        <v>2263</v>
      </c>
      <c r="I475" s="27">
        <f>元データ!G472</f>
        <v>22630</v>
      </c>
      <c r="J475" s="27">
        <f>元データ!H472</f>
        <v>10</v>
      </c>
      <c r="K475" s="27" t="str">
        <f>元データ!I472</f>
        <v>A</v>
      </c>
      <c r="L475" s="27">
        <f>元データ!J472</f>
        <v>20387</v>
      </c>
      <c r="M475" s="27">
        <f>元データ!K472</f>
        <v>2038.7</v>
      </c>
      <c r="N475" s="53" t="str">
        <f ca="1">IF(OFFSET(マスタ非採用削除!A$4,統合マスタ!$A475,0)="","",OFFSET(マスタ非採用削除!A$4,統合マスタ!$A475,0))</f>
        <v>ﾊﾛﾏ002</v>
      </c>
      <c r="O475" s="53" t="str">
        <f ca="1">IF(OFFSET(マスタ非採用削除!B$4,統合マスタ!$A475,0)="","",OFFSET(マスタ非採用削除!B$4,統合マスタ!$A475,0))</f>
        <v>ﾊﾛﾏ002</v>
      </c>
      <c r="P475" s="27" t="str">
        <f ca="1">IF(OFFSET(マスタ非採用削除!C$4,統合マスタ!$A475,0)="","",OFFSET(マスタ非採用削除!C$4,統合マスタ!$A475,0))</f>
        <v>ハロマンス注１００ｍｇ</v>
      </c>
      <c r="Q475" s="53" t="str">
        <f ca="1">IF(OFFSET(マスタ非採用削除!D$4,統合マスタ!$A475,0)="","",OFFSET(マスタ非採用削除!D$4,統合マスタ!$A475,0))</f>
        <v>ﾊﾛ100</v>
      </c>
      <c r="R475" s="27">
        <f ca="1">IF(OR(A475="非採用",A475="処置薬",A475="非採用特別"),0,IF(OFFSET(マスタ非採用削除!E$4,統合マスタ!$A475,0)="","",OFFSET(マスタ非採用削除!E$4,統合マスタ!$A475,0)))</f>
        <v>1</v>
      </c>
      <c r="S475" s="53" t="str">
        <f ca="1">IF(OFFSET(マスタ非採用削除!F$4,統合マスタ!$A475,0)="","",OFFSET(マスタ非採用削除!F$4,統合マスタ!$A475,0))</f>
        <v/>
      </c>
      <c r="T475" s="27">
        <f ca="1">IF(OFFSET(マスタ非採用削除!G$4,統合マスタ!$A475,0)="","",OFFSET(マスタ非採用削除!G$4,統合マスタ!$A475,0))</f>
        <v>2263</v>
      </c>
      <c r="U475" s="53" t="str">
        <f ca="1">IF(OFFSET(マスタ非採用削除!H$4,統合マスタ!$A475,0)="","",OFFSET(マスタ非採用削除!H$4,統合マスタ!$A475,0))</f>
        <v>ﾊﾛﾏﾝｽﾁｭｳ100mg</v>
      </c>
      <c r="V475" s="27">
        <f ca="1">IF(OFFSET(マスタ非採用削除!I$4,統合マスタ!$A475,0)="","",OFFSET(マスタ非採用削除!I$4,統合マスタ!$A475,0))</f>
        <v>25</v>
      </c>
      <c r="W475" s="27" t="str">
        <f ca="1">IF(OFFSET(マスタ非採用削除!J$4,統合マスタ!$A475,0)="","",OFFSET(マスタ非採用削除!J$4,統合マスタ!$A475,0))</f>
        <v>注射剤</v>
      </c>
      <c r="X475" s="27">
        <f ca="1">IF(OFFSET(マスタ非採用削除!K$4,統合マスタ!$A475,0)="","",OFFSET(マスタ非採用削除!K$4,統合マスタ!$A475,0))</f>
        <v>2</v>
      </c>
      <c r="Y475" s="53" t="str">
        <f ca="1">IF(OFFSET(マスタ非採用削除!L$4,統合マスタ!$A475,0)="","",OFFSET(マスタ非採用削除!L$4,統合マスタ!$A475,0))</f>
        <v/>
      </c>
      <c r="Z475" s="27">
        <f ca="1">IF(OFFSET(マスタ非採用削除!M$4,統合マスタ!$A475,0)="","",OFFSET(マスタ非採用削除!M$4,統合マスタ!$A475,0))</f>
        <v>9</v>
      </c>
      <c r="AA475" s="27" t="str">
        <f t="shared" si="21"/>
        <v/>
      </c>
      <c r="AB475" s="27" t="str">
        <f ca="1">IF(A475="非採用特別","非採用特別",IF(R475=2,"臨時",
IF(COUNTIF(分類!$H$8:$H$15, 統合マスタ!V475)&gt;0, 分類!$G$7,
IF(COUNTIF(分類!$K$8:$K$15, 統合マスタ!V475)&gt;0, 分類!$J$7,
IF(COUNTIF(分類!$N$8:$N$15, 統合マスタ!V475)&gt;0, 分類!$M$7,
IF(COUNTIF(分類!$Q$8:$Q$15, 統合マスタ!V475)&gt;0, 分類!$P$7,
"無し"))))))</f>
        <v>注射</v>
      </c>
      <c r="AC475" s="27">
        <f t="shared" ca="1" si="22"/>
        <v>200471</v>
      </c>
      <c r="AD475" s="27" cm="1">
        <f t="array" aca="1" ref="AD475" ca="1">IF(A475="非採用","非採用",OFFSET(
   INDIRECT("'" &amp; AB475 &amp; "'!A4"),
   MATCH(B475, INDIRECT("'" &amp; AB475 &amp; "'!C5:C1000"), 0),
   MATCH("合計", INDIRECT("'" &amp; AB475 &amp; "'!4:4"), 0) - 1
))</f>
        <v>0</v>
      </c>
    </row>
    <row r="476" spans="1:30">
      <c r="A476" s="40">
        <f>元データ!P473</f>
        <v>411</v>
      </c>
      <c r="B476" s="27">
        <f t="shared" si="23"/>
        <v>472</v>
      </c>
      <c r="C476" s="27" t="str">
        <f>DBCS(元データ!A473)</f>
        <v>ハロマンス注５０ｍｇ</v>
      </c>
      <c r="D476" s="53" t="str">
        <f>元データ!B473</f>
        <v/>
      </c>
      <c r="E476" s="27" t="str">
        <f>DBCS(元データ!C473)</f>
        <v/>
      </c>
      <c r="F476" s="27" t="str">
        <f>DBCS(元データ!D473)</f>
        <v>１ｍｌｘ１０</v>
      </c>
      <c r="G476" s="27" t="str">
        <f>元データ!E473</f>
        <v>住友ファーマ</v>
      </c>
      <c r="H476" s="27">
        <f>元データ!F473</f>
        <v>1443</v>
      </c>
      <c r="I476" s="27">
        <f>元データ!G473</f>
        <v>14430</v>
      </c>
      <c r="J476" s="27">
        <f>元データ!H473</f>
        <v>10</v>
      </c>
      <c r="K476" s="27" t="str">
        <f>元データ!I473</f>
        <v>A</v>
      </c>
      <c r="L476" s="27">
        <f>元データ!J473</f>
        <v>12473</v>
      </c>
      <c r="M476" s="27">
        <f>元データ!K473</f>
        <v>1247.3</v>
      </c>
      <c r="N476" s="53" t="str">
        <f ca="1">IF(OFFSET(マスタ非採用削除!A$4,統合マスタ!$A476,0)="","",OFFSET(マスタ非採用削除!A$4,統合マスタ!$A476,0))</f>
        <v>ﾊﾛﾏ001</v>
      </c>
      <c r="O476" s="53" t="str">
        <f ca="1">IF(OFFSET(マスタ非採用削除!B$4,統合マスタ!$A476,0)="","",OFFSET(マスタ非採用削除!B$4,統合マスタ!$A476,0))</f>
        <v>ﾊﾛﾏ001</v>
      </c>
      <c r="P476" s="27" t="str">
        <f ca="1">IF(OFFSET(マスタ非採用削除!C$4,統合マスタ!$A476,0)="","",OFFSET(マスタ非採用削除!C$4,統合マスタ!$A476,0))</f>
        <v>ハロマンス注５０ｍｇ</v>
      </c>
      <c r="Q476" s="53" t="str">
        <f ca="1">IF(OFFSET(マスタ非採用削除!D$4,統合マスタ!$A476,0)="","",OFFSET(マスタ非採用削除!D$4,統合マスタ!$A476,0))</f>
        <v>ﾊﾛ50</v>
      </c>
      <c r="R476" s="27">
        <f ca="1">IF(OR(A476="非採用",A476="処置薬",A476="非採用特別"),0,IF(OFFSET(マスタ非採用削除!E$4,統合マスタ!$A476,0)="","",OFFSET(マスタ非採用削除!E$4,統合マスタ!$A476,0)))</f>
        <v>1</v>
      </c>
      <c r="S476" s="53" t="str">
        <f ca="1">IF(OFFSET(マスタ非採用削除!F$4,統合マスタ!$A476,0)="","",OFFSET(マスタ非採用削除!F$4,統合マスタ!$A476,0))</f>
        <v/>
      </c>
      <c r="T476" s="27">
        <f ca="1">IF(OFFSET(マスタ非採用削除!G$4,統合マスタ!$A476,0)="","",OFFSET(マスタ非採用削除!G$4,統合マスタ!$A476,0))</f>
        <v>1443</v>
      </c>
      <c r="U476" s="53" t="str">
        <f ca="1">IF(OFFSET(マスタ非採用削除!H$4,統合マスタ!$A476,0)="","",OFFSET(マスタ非採用削除!H$4,統合マスタ!$A476,0))</f>
        <v>ﾊﾛﾏﾝｽﾁｭｳ50mg</v>
      </c>
      <c r="V476" s="27">
        <f ca="1">IF(OFFSET(マスタ非採用削除!I$4,統合マスタ!$A476,0)="","",OFFSET(マスタ非採用削除!I$4,統合マスタ!$A476,0))</f>
        <v>25</v>
      </c>
      <c r="W476" s="27" t="str">
        <f ca="1">IF(OFFSET(マスタ非採用削除!J$4,統合マスタ!$A476,0)="","",OFFSET(マスタ非採用削除!J$4,統合マスタ!$A476,0))</f>
        <v>注射剤</v>
      </c>
      <c r="X476" s="27">
        <f ca="1">IF(OFFSET(マスタ非採用削除!K$4,統合マスタ!$A476,0)="","",OFFSET(マスタ非採用削除!K$4,統合マスタ!$A476,0))</f>
        <v>2</v>
      </c>
      <c r="Y476" s="53" t="str">
        <f ca="1">IF(OFFSET(マスタ非採用削除!L$4,統合マスタ!$A476,0)="","",OFFSET(マスタ非採用削除!L$4,統合マスタ!$A476,0))</f>
        <v/>
      </c>
      <c r="Z476" s="27">
        <f ca="1">IF(OFFSET(マスタ非採用削除!M$4,統合マスタ!$A476,0)="","",OFFSET(マスタ非採用削除!M$4,統合マスタ!$A476,0))</f>
        <v>9</v>
      </c>
      <c r="AA476" s="27" t="str">
        <f t="shared" si="21"/>
        <v/>
      </c>
      <c r="AB476" s="27" t="str">
        <f ca="1">IF(A476="非採用特別","非採用特別",IF(R476=2,"臨時",
IF(COUNTIF(分類!$H$8:$H$15, 統合マスタ!V476)&gt;0, 分類!$G$7,
IF(COUNTIF(分類!$K$8:$K$15, 統合マスタ!V476)&gt;0, 分類!$J$7,
IF(COUNTIF(分類!$N$8:$N$15, 統合マスタ!V476)&gt;0, 分類!$M$7,
IF(COUNTIF(分類!$Q$8:$Q$15, 統合マスタ!V476)&gt;0, 分類!$P$7,
"無し"))))))</f>
        <v>注射</v>
      </c>
      <c r="AC476" s="27">
        <f t="shared" ca="1" si="22"/>
        <v>200472</v>
      </c>
      <c r="AD476" s="27" cm="1">
        <f t="array" aca="1" ref="AD476" ca="1">IF(A476="非採用","非採用",OFFSET(
   INDIRECT("'" &amp; AB476 &amp; "'!A4"),
   MATCH(B476, INDIRECT("'" &amp; AB476 &amp; "'!C5:C1000"), 0),
   MATCH("合計", INDIRECT("'" &amp; AB476 &amp; "'!4:4"), 0) - 1
))</f>
        <v>0</v>
      </c>
    </row>
    <row r="477" spans="1:30">
      <c r="A477" s="40">
        <f>元データ!P474</f>
        <v>413</v>
      </c>
      <c r="B477" s="27">
        <f t="shared" si="23"/>
        <v>473</v>
      </c>
      <c r="C477" s="27" t="str">
        <f>DBCS(元データ!A474)</f>
        <v>バンコマイシン塩酸塩点滴静注用０．５ｇ「ＶＴＲＳ」</v>
      </c>
      <c r="D477" s="53" t="str">
        <f>元データ!B474</f>
        <v/>
      </c>
      <c r="E477" s="27" t="str">
        <f>DBCS(元データ!C474)</f>
        <v/>
      </c>
      <c r="F477" s="27" t="str">
        <f>DBCS(元データ!D474)</f>
        <v>１０Ｖ</v>
      </c>
      <c r="G477" s="27" t="str">
        <f>元データ!E474</f>
        <v>ヴィアトリス</v>
      </c>
      <c r="H477" s="27">
        <f>元データ!F474</f>
        <v>754</v>
      </c>
      <c r="I477" s="27">
        <f>元データ!G474</f>
        <v>7540</v>
      </c>
      <c r="J477" s="27">
        <f>元データ!H474</f>
        <v>10</v>
      </c>
      <c r="K477" s="27" t="str">
        <f>元データ!I474</f>
        <v>V</v>
      </c>
      <c r="L477" s="27">
        <f>元データ!J474</f>
        <v>6703</v>
      </c>
      <c r="M477" s="27">
        <f>元データ!K474</f>
        <v>670.3</v>
      </c>
      <c r="N477" s="53" t="str">
        <f ca="1">IF(OFFSET(マスタ非採用削除!A$4,統合マスタ!$A477,0)="","",OFFSET(マスタ非採用削除!A$4,統合マスタ!$A477,0))</f>
        <v>ﾊﾝｺ001</v>
      </c>
      <c r="O477" s="53" t="str">
        <f ca="1">IF(OFFSET(マスタ非採用削除!B$4,統合マスタ!$A477,0)="","",OFFSET(マスタ非採用削除!B$4,統合マスタ!$A477,0))</f>
        <v>ﾊﾝｺ001</v>
      </c>
      <c r="P477" s="27" t="str">
        <f ca="1">IF(OFFSET(マスタ非採用削除!C$4,統合マスタ!$A477,0)="","",OFFSET(マスタ非採用削除!C$4,統合マスタ!$A477,0))</f>
        <v>バンコマイシン塩酸塩点滴静注用０．５ｇ「ＶＴＲＳ」</v>
      </c>
      <c r="Q477" s="53" t="str">
        <f ca="1">IF(OFFSET(マスタ非採用削除!D$4,統合マスタ!$A477,0)="","",OFFSET(マスタ非採用削除!D$4,統合マスタ!$A477,0))</f>
        <v>ﾊﾞﾝｺ1</v>
      </c>
      <c r="R477" s="27">
        <f ca="1">IF(OR(A477="非採用",A477="処置薬",A477="非採用特別"),0,IF(OFFSET(マスタ非採用削除!E$4,統合マスタ!$A477,0)="","",OFFSET(マスタ非採用削除!E$4,統合マスタ!$A477,0)))</f>
        <v>1</v>
      </c>
      <c r="S477" s="53" t="str">
        <f ca="1">IF(OFFSET(マスタ非採用削除!F$4,統合マスタ!$A477,0)="","",OFFSET(マスタ非採用削除!F$4,統合マスタ!$A477,0))</f>
        <v/>
      </c>
      <c r="T477" s="27">
        <f ca="1">IF(OFFSET(マスタ非採用削除!G$4,統合マスタ!$A477,0)="","",OFFSET(マスタ非採用削除!G$4,統合マスタ!$A477,0))</f>
        <v>754</v>
      </c>
      <c r="U477" s="53" t="str">
        <f ca="1">IF(OFFSET(マスタ非採用削除!H$4,統合マスタ!$A477,0)="","",OFFSET(マスタ非採用削除!H$4,統合マスタ!$A477,0))</f>
        <v>ﾊﾞﾝｺﾏｲｼﾝｴﾝｻﾝｴﾝﾃﾝﾃｷｼﾞｮｳﾁｭｳﾖｳ0.5g｢VTRS｣</v>
      </c>
      <c r="V477" s="27">
        <f ca="1">IF(OFFSET(マスタ非採用削除!I$4,統合マスタ!$A477,0)="","",OFFSET(マスタ非採用削除!I$4,統合マスタ!$A477,0))</f>
        <v>25</v>
      </c>
      <c r="W477" s="27" t="str">
        <f ca="1">IF(OFFSET(マスタ非採用削除!J$4,統合マスタ!$A477,0)="","",OFFSET(マスタ非採用削除!J$4,統合マスタ!$A477,0))</f>
        <v>注射剤</v>
      </c>
      <c r="X477" s="27">
        <f ca="1">IF(OFFSET(マスタ非採用削除!K$4,統合マスタ!$A477,0)="","",OFFSET(マスタ非採用削除!K$4,統合マスタ!$A477,0))</f>
        <v>0</v>
      </c>
      <c r="Y477" s="53" t="str">
        <f ca="1">IF(OFFSET(マスタ非採用削除!L$4,統合マスタ!$A477,0)="","",OFFSET(マスタ非採用削除!L$4,統合マスタ!$A477,0))</f>
        <v/>
      </c>
      <c r="Z477" s="27">
        <f ca="1">IF(OFFSET(マスタ非採用削除!M$4,統合マスタ!$A477,0)="","",OFFSET(マスタ非採用削除!M$4,統合マスタ!$A477,0))</f>
        <v>8</v>
      </c>
      <c r="AA477" s="27" t="str">
        <f t="shared" si="21"/>
        <v/>
      </c>
      <c r="AB477" s="27" t="str">
        <f ca="1">IF(A477="非採用特別","非採用特別",IF(R477=2,"臨時",
IF(COUNTIF(分類!$H$8:$H$15, 統合マスタ!V477)&gt;0, 分類!$G$7,
IF(COUNTIF(分類!$K$8:$K$15, 統合マスタ!V477)&gt;0, 分類!$J$7,
IF(COUNTIF(分類!$N$8:$N$15, 統合マスタ!V477)&gt;0, 分類!$M$7,
IF(COUNTIF(分類!$Q$8:$Q$15, 統合マスタ!V477)&gt;0, 分類!$P$7,
"無し"))))))</f>
        <v>注射</v>
      </c>
      <c r="AC477" s="27">
        <f t="shared" ca="1" si="22"/>
        <v>473</v>
      </c>
      <c r="AD477" s="27" cm="1">
        <f t="array" aca="1" ref="AD477" ca="1">IF(A477="非採用","非採用",OFFSET(
   INDIRECT("'" &amp; AB477 &amp; "'!A4"),
   MATCH(B477, INDIRECT("'" &amp; AB477 &amp; "'!C5:C1000"), 0),
   MATCH("合計", INDIRECT("'" &amp; AB477 &amp; "'!4:4"), 0) - 1
))</f>
        <v>0</v>
      </c>
    </row>
    <row r="478" spans="1:30">
      <c r="A478" s="40">
        <f>元データ!P475</f>
        <v>416</v>
      </c>
      <c r="B478" s="27">
        <f t="shared" si="23"/>
        <v>474</v>
      </c>
      <c r="C478" s="27" t="str">
        <f>DBCS(元データ!A475)</f>
        <v>パントール注射液５００ＭＧ</v>
      </c>
      <c r="D478" s="53" t="str">
        <f>元データ!B475</f>
        <v/>
      </c>
      <c r="E478" s="27" t="str">
        <f>DBCS(元データ!C475)</f>
        <v/>
      </c>
      <c r="F478" s="27" t="str">
        <f>DBCS(元データ!D475)</f>
        <v>２ｍｌｘ５０Ａ</v>
      </c>
      <c r="G478" s="27" t="str">
        <f>元データ!E475</f>
        <v>アステラス製薬</v>
      </c>
      <c r="H478" s="27">
        <f>元データ!F475</f>
        <v>61</v>
      </c>
      <c r="I478" s="27">
        <f>元データ!G475</f>
        <v>3050</v>
      </c>
      <c r="J478" s="27">
        <f>元データ!H475</f>
        <v>50</v>
      </c>
      <c r="K478" s="27" t="str">
        <f>元データ!I475</f>
        <v>A</v>
      </c>
      <c r="L478" s="27">
        <f>元データ!J475</f>
        <v>2717</v>
      </c>
      <c r="M478" s="27">
        <f>元データ!K475</f>
        <v>54.34</v>
      </c>
      <c r="N478" s="53" t="str">
        <f ca="1">IF(OFFSET(マスタ非採用削除!A$4,統合マスタ!$A478,0)="","",OFFSET(マスタ非採用削除!A$4,統合マスタ!$A478,0))</f>
        <v>ﾊﾝﾄ003</v>
      </c>
      <c r="O478" s="53" t="str">
        <f ca="1">IF(OFFSET(マスタ非採用削除!B$4,統合マスタ!$A478,0)="","",OFFSET(マスタ非採用削除!B$4,統合マスタ!$A478,0))</f>
        <v>ﾊﾝﾄ003</v>
      </c>
      <c r="P478" s="27" t="str">
        <f ca="1">IF(OFFSET(マスタ非採用削除!C$4,統合マスタ!$A478,0)="","",OFFSET(マスタ非採用削除!C$4,統合マスタ!$A478,0))</f>
        <v>パントール注射液５００ｍｇ</v>
      </c>
      <c r="Q478" s="53" t="str">
        <f ca="1">IF(OFFSET(マスタ非採用削除!D$4,統合マスタ!$A478,0)="","",OFFSET(マスタ非採用削除!D$4,統合マスタ!$A478,0))</f>
        <v>ﾊﾟﾝﾄ</v>
      </c>
      <c r="R478" s="27">
        <f ca="1">IF(OR(A478="非採用",A478="処置薬",A478="非採用特別"),0,IF(OFFSET(マスタ非採用削除!E$4,統合マスタ!$A478,0)="","",OFFSET(マスタ非採用削除!E$4,統合マスタ!$A478,0)))</f>
        <v>1</v>
      </c>
      <c r="S478" s="53" t="str">
        <f ca="1">IF(OFFSET(マスタ非採用削除!F$4,統合マスタ!$A478,0)="","",OFFSET(マスタ非採用削除!F$4,統合マスタ!$A478,0))</f>
        <v/>
      </c>
      <c r="T478" s="27">
        <f ca="1">IF(OFFSET(マスタ非採用削除!G$4,統合マスタ!$A478,0)="","",OFFSET(マスタ非採用削除!G$4,統合マスタ!$A478,0))</f>
        <v>61</v>
      </c>
      <c r="U478" s="53" t="str">
        <f ca="1">IF(OFFSET(マスタ非採用削除!H$4,統合マスタ!$A478,0)="","",OFFSET(マスタ非採用削除!H$4,統合マスタ!$A478,0))</f>
        <v>ﾊﾟﾝﾄｰﾙﾁｭｳｼｬｴｷ500mg</v>
      </c>
      <c r="V478" s="27">
        <f ca="1">IF(OFFSET(マスタ非採用削除!I$4,統合マスタ!$A478,0)="","",OFFSET(マスタ非採用削除!I$4,統合マスタ!$A478,0))</f>
        <v>25</v>
      </c>
      <c r="W478" s="27" t="str">
        <f ca="1">IF(OFFSET(マスタ非採用削除!J$4,統合マスタ!$A478,0)="","",OFFSET(マスタ非採用削除!J$4,統合マスタ!$A478,0))</f>
        <v>注射剤</v>
      </c>
      <c r="X478" s="27">
        <f ca="1">IF(OFFSET(マスタ非採用削除!K$4,統合マスタ!$A478,0)="","",OFFSET(マスタ非採用削除!K$4,統合マスタ!$A478,0))</f>
        <v>0</v>
      </c>
      <c r="Y478" s="53" t="str">
        <f ca="1">IF(OFFSET(マスタ非採用削除!L$4,統合マスタ!$A478,0)="","",OFFSET(マスタ非採用削除!L$4,統合マスタ!$A478,0))</f>
        <v/>
      </c>
      <c r="Z478" s="27">
        <f ca="1">IF(OFFSET(マスタ非採用削除!M$4,統合マスタ!$A478,0)="","",OFFSET(マスタ非採用削除!M$4,統合マスタ!$A478,0))</f>
        <v>9</v>
      </c>
      <c r="AA478" s="27" t="str">
        <f t="shared" si="21"/>
        <v/>
      </c>
      <c r="AB478" s="27" t="str">
        <f ca="1">IF(A478="非採用特別","非採用特別",IF(R478=2,"臨時",
IF(COUNTIF(分類!$H$8:$H$15, 統合マスタ!V478)&gt;0, 分類!$G$7,
IF(COUNTIF(分類!$K$8:$K$15, 統合マスタ!V478)&gt;0, 分類!$J$7,
IF(COUNTIF(分類!$N$8:$N$15, 統合マスタ!V478)&gt;0, 分類!$M$7,
IF(COUNTIF(分類!$Q$8:$Q$15, 統合マスタ!V478)&gt;0, 分類!$P$7,
"無し"))))))</f>
        <v>注射</v>
      </c>
      <c r="AC478" s="27">
        <f t="shared" ca="1" si="22"/>
        <v>474</v>
      </c>
      <c r="AD478" s="27" cm="1">
        <f t="array" aca="1" ref="AD478" ca="1">IF(A478="非採用","非採用",OFFSET(
   INDIRECT("'" &amp; AB478 &amp; "'!A4"),
   MATCH(B478, INDIRECT("'" &amp; AB478 &amp; "'!C5:C1000"), 0),
   MATCH("合計", INDIRECT("'" &amp; AB478 &amp; "'!4:4"), 0) - 1
))</f>
        <v>0</v>
      </c>
    </row>
    <row r="479" spans="1:30">
      <c r="A479" s="40">
        <f>元データ!P476</f>
        <v>414</v>
      </c>
      <c r="B479" s="27">
        <f t="shared" si="23"/>
        <v>475</v>
      </c>
      <c r="C479" s="27" t="str">
        <f>DBCS(元データ!A476)</f>
        <v>パントシン散２０％</v>
      </c>
      <c r="D479" s="53" t="str">
        <f>元データ!B476</f>
        <v>アルフレッサ</v>
      </c>
      <c r="E479" s="27" t="str">
        <f>DBCS(元データ!C476)</f>
        <v>粉</v>
      </c>
      <c r="F479" s="27" t="str">
        <f>DBCS(元データ!D476)</f>
        <v>１００ｇ</v>
      </c>
      <c r="G479" s="27" t="str">
        <f>元データ!E476</f>
        <v>ｱﾙﾌﾚｯｻﾌｧｰﾏ</v>
      </c>
      <c r="H479" s="27">
        <f>元データ!F476</f>
        <v>11.1</v>
      </c>
      <c r="I479" s="27">
        <f>元データ!G476</f>
        <v>1110</v>
      </c>
      <c r="J479" s="27">
        <f>元データ!H476</f>
        <v>100</v>
      </c>
      <c r="K479" s="27" t="str">
        <f>元データ!I476</f>
        <v>ｇ</v>
      </c>
      <c r="L479" s="27">
        <f>元データ!J476</f>
        <v>999</v>
      </c>
      <c r="M479" s="27">
        <f>元データ!K476</f>
        <v>9.99</v>
      </c>
      <c r="N479" s="53" t="str">
        <f ca="1">IF(OFFSET(マスタ非採用削除!A$4,統合マスタ!$A479,0)="","",OFFSET(マスタ非採用削除!A$4,統合マスタ!$A479,0))</f>
        <v>ﾊﾝﾄ001</v>
      </c>
      <c r="O479" s="53" t="str">
        <f ca="1">IF(OFFSET(マスタ非採用削除!B$4,統合マスタ!$A479,0)="","",OFFSET(マスタ非採用削除!B$4,統合マスタ!$A479,0))</f>
        <v>ﾊﾝﾄ001</v>
      </c>
      <c r="P479" s="27" t="str">
        <f ca="1">IF(OFFSET(マスタ非採用削除!C$4,統合マスタ!$A479,0)="","",OFFSET(マスタ非採用削除!C$4,統合マスタ!$A479,0))</f>
        <v>パントシン散２０％</v>
      </c>
      <c r="Q479" s="53" t="str">
        <f ca="1">IF(OFFSET(マスタ非採用削除!D$4,統合マスタ!$A479,0)="","",OFFSET(マスタ非採用削除!D$4,統合マスタ!$A479,0))</f>
        <v>ﾊﾟﾝﾄ2</v>
      </c>
      <c r="R479" s="27">
        <f ca="1">IF(OR(A479="非採用",A479="処置薬",A479="非採用特別"),0,IF(OFFSET(マスタ非採用削除!E$4,統合マスタ!$A479,0)="","",OFFSET(マスタ非採用削除!E$4,統合マスタ!$A479,0)))</f>
        <v>1</v>
      </c>
      <c r="S479" s="53" t="str">
        <f ca="1">IF(OFFSET(マスタ非採用削除!F$4,統合マスタ!$A479,0)="","",OFFSET(マスタ非採用削除!F$4,統合マスタ!$A479,0))</f>
        <v/>
      </c>
      <c r="T479" s="27">
        <f ca="1">IF(OFFSET(マスタ非採用削除!G$4,統合マスタ!$A479,0)="","",OFFSET(マスタ非採用削除!G$4,統合マスタ!$A479,0))</f>
        <v>11.1</v>
      </c>
      <c r="U479" s="53" t="str">
        <f ca="1">IF(OFFSET(マスタ非採用削除!H$4,統合マスタ!$A479,0)="","",OFFSET(マスタ非採用削除!H$4,統合マスタ!$A479,0))</f>
        <v>ﾊﾟﾝﾄｼﾝｻﾝ20%</v>
      </c>
      <c r="V479" s="27">
        <f ca="1">IF(OFFSET(マスタ非採用削除!I$4,統合マスタ!$A479,0)="","",OFFSET(マスタ非採用削除!I$4,統合マスタ!$A479,0))</f>
        <v>3</v>
      </c>
      <c r="W479" s="27" t="str">
        <f ca="1">IF(OFFSET(マスタ非採用削除!J$4,統合マスタ!$A479,0)="","",OFFSET(マスタ非採用削除!J$4,統合マスタ!$A479,0))</f>
        <v>散</v>
      </c>
      <c r="X479" s="27">
        <f ca="1">IF(OFFSET(マスタ非採用削除!K$4,統合マスタ!$A479,0)="","",OFFSET(マスタ非採用削除!K$4,統合マスタ!$A479,0))</f>
        <v>0</v>
      </c>
      <c r="Y479" s="53" t="str">
        <f ca="1">IF(OFFSET(マスタ非採用削除!L$4,統合マスタ!$A479,0)="","",OFFSET(マスタ非採用削除!L$4,統合マスタ!$A479,0))</f>
        <v/>
      </c>
      <c r="Z479" s="27">
        <f ca="1">IF(OFFSET(マスタ非採用削除!M$4,統合マスタ!$A479,0)="","",OFFSET(マスタ非採用削除!M$4,統合マスタ!$A479,0))</f>
        <v>2</v>
      </c>
      <c r="AA479" s="27" t="str">
        <f t="shared" si="21"/>
        <v/>
      </c>
      <c r="AB479" s="27" t="str">
        <f ca="1">IF(A479="非採用特別","非採用特別",IF(R479=2,"臨時",
IF(COUNTIF(分類!$H$8:$H$15, 統合マスタ!V479)&gt;0, 分類!$G$7,
IF(COUNTIF(分類!$K$8:$K$15, 統合マスタ!V479)&gt;0, 分類!$J$7,
IF(COUNTIF(分類!$N$8:$N$15, 統合マスタ!V479)&gt;0, 分類!$M$7,
IF(COUNTIF(分類!$Q$8:$Q$15, 統合マスタ!V479)&gt;0, 分類!$P$7,
"無し"))))))</f>
        <v>散剤</v>
      </c>
      <c r="AC479" s="27">
        <f t="shared" ca="1" si="22"/>
        <v>475</v>
      </c>
      <c r="AD479" s="27" cm="1">
        <f t="array" aca="1" ref="AD479" ca="1">IF(A479="非採用","非採用",OFFSET(
   INDIRECT("'" &amp; AB479 &amp; "'!A4"),
   MATCH(B479, INDIRECT("'" &amp; AB479 &amp; "'!C5:C1000"), 0),
   MATCH("合計", INDIRECT("'" &amp; AB479 &amp; "'!4:4"), 0) - 1
))</f>
        <v>0</v>
      </c>
    </row>
    <row r="480" spans="1:30">
      <c r="A480" s="40">
        <f>元データ!P477</f>
        <v>415</v>
      </c>
      <c r="B480" s="27">
        <f t="shared" si="23"/>
        <v>476</v>
      </c>
      <c r="C480" s="27" t="str">
        <f>DBCS(元データ!A477)</f>
        <v>パントシン錠２００</v>
      </c>
      <c r="D480" s="53" t="str">
        <f>元データ!B477</f>
        <v>アルフレッサ</v>
      </c>
      <c r="E480" s="27" t="str">
        <f>DBCS(元データ!C477)</f>
        <v>ＰＴＰ</v>
      </c>
      <c r="F480" s="27" t="str">
        <f>DBCS(元データ!D477)</f>
        <v>１００Ｔ</v>
      </c>
      <c r="G480" s="27" t="str">
        <f>元データ!E477</f>
        <v>ｱﾙﾌﾚｯｻﾌｧｰﾏ</v>
      </c>
      <c r="H480" s="27">
        <f>元データ!F477</f>
        <v>10.8</v>
      </c>
      <c r="I480" s="27">
        <f>元データ!G477</f>
        <v>1080</v>
      </c>
      <c r="J480" s="27">
        <f>元データ!H477</f>
        <v>100</v>
      </c>
      <c r="K480" s="27" t="str">
        <f>元データ!I477</f>
        <v>錠</v>
      </c>
      <c r="L480" s="27">
        <f>元データ!J477</f>
        <v>972</v>
      </c>
      <c r="M480" s="27">
        <f>元データ!K477</f>
        <v>9.7200000000000006</v>
      </c>
      <c r="N480" s="53" t="str">
        <f ca="1">IF(OFFSET(マスタ非採用削除!A$4,統合マスタ!$A480,0)="","",OFFSET(マスタ非採用削除!A$4,統合マスタ!$A480,0))</f>
        <v>ﾊﾝﾄ002</v>
      </c>
      <c r="O480" s="53" t="str">
        <f ca="1">IF(OFFSET(マスタ非採用削除!B$4,統合マスタ!$A480,0)="","",OFFSET(マスタ非採用削除!B$4,統合マスタ!$A480,0))</f>
        <v>ﾊﾝﾄ002</v>
      </c>
      <c r="P480" s="27" t="str">
        <f ca="1">IF(OFFSET(マスタ非採用削除!C$4,統合マスタ!$A480,0)="","",OFFSET(マスタ非採用削除!C$4,統合マスタ!$A480,0))</f>
        <v>パントシン錠２００</v>
      </c>
      <c r="Q480" s="53" t="str">
        <f ca="1">IF(OFFSET(マスタ非採用削除!D$4,統合マスタ!$A480,0)="","",OFFSET(マスタ非採用削除!D$4,統合マスタ!$A480,0))</f>
        <v>ﾊﾟﾝﾄｼ</v>
      </c>
      <c r="R480" s="27">
        <f ca="1">IF(OR(A480="非採用",A480="処置薬",A480="非採用特別"),0,IF(OFFSET(マスタ非採用削除!E$4,統合マスタ!$A480,0)="","",OFFSET(マスタ非採用削除!E$4,統合マスタ!$A480,0)))</f>
        <v>1</v>
      </c>
      <c r="S480" s="53" t="str">
        <f ca="1">IF(OFFSET(マスタ非採用削除!F$4,統合マスタ!$A480,0)="","",OFFSET(マスタ非採用削除!F$4,統合マスタ!$A480,0))</f>
        <v/>
      </c>
      <c r="T480" s="27">
        <f ca="1">IF(OFFSET(マスタ非採用削除!G$4,統合マスタ!$A480,0)="","",OFFSET(マスタ非採用削除!G$4,統合マスタ!$A480,0))</f>
        <v>10.8</v>
      </c>
      <c r="U480" s="53" t="str">
        <f ca="1">IF(OFFSET(マスタ非採用削除!H$4,統合マスタ!$A480,0)="","",OFFSET(マスタ非採用削除!H$4,統合マスタ!$A480,0))</f>
        <v>ﾊﾟﾝﾄｼﾝｼﾞｮｳ200</v>
      </c>
      <c r="V480" s="27">
        <f ca="1">IF(OFFSET(マスタ非採用削除!I$4,統合マスタ!$A480,0)="","",OFFSET(マスタ非採用削除!I$4,統合マスタ!$A480,0))</f>
        <v>1</v>
      </c>
      <c r="W480" s="27" t="str">
        <f ca="1">IF(OFFSET(マスタ非採用削除!J$4,統合マスタ!$A480,0)="","",OFFSET(マスタ非採用削除!J$4,統合マスタ!$A480,0))</f>
        <v>錠剤</v>
      </c>
      <c r="X480" s="27">
        <f ca="1">IF(OFFSET(マスタ非採用削除!K$4,統合マスタ!$A480,0)="","",OFFSET(マスタ非採用削除!K$4,統合マスタ!$A480,0))</f>
        <v>0</v>
      </c>
      <c r="Y480" s="53" t="str">
        <f ca="1">IF(OFFSET(マスタ非採用削除!L$4,統合マスタ!$A480,0)="","",OFFSET(マスタ非採用削除!L$4,統合マスタ!$A480,0))</f>
        <v/>
      </c>
      <c r="Z480" s="27">
        <f ca="1">IF(OFFSET(マスタ非採用削除!M$4,統合マスタ!$A480,0)="","",OFFSET(マスタ非採用削除!M$4,統合マスタ!$A480,0))</f>
        <v>25</v>
      </c>
      <c r="AA480" s="27" t="str">
        <f t="shared" si="21"/>
        <v/>
      </c>
      <c r="AB480" s="27" t="str">
        <f ca="1">IF(A480="非採用特別","非採用特別",IF(R480=2,"臨時",
IF(COUNTIF(分類!$H$8:$H$15, 統合マスタ!V480)&gt;0, 分類!$G$7,
IF(COUNTIF(分類!$K$8:$K$15, 統合マスタ!V480)&gt;0, 分類!$J$7,
IF(COUNTIF(分類!$N$8:$N$15, 統合マスタ!V480)&gt;0, 分類!$M$7,
IF(COUNTIF(分類!$Q$8:$Q$15, 統合マスタ!V480)&gt;0, 分類!$P$7,
"無し"))))))</f>
        <v>錠剤</v>
      </c>
      <c r="AC480" s="27">
        <f t="shared" ca="1" si="22"/>
        <v>476</v>
      </c>
      <c r="AD480" s="27" cm="1">
        <f t="array" aca="1" ref="AD480" ca="1">IF(A480="非採用","非採用",OFFSET(
   INDIRECT("'" &amp; AB480 &amp; "'!A4"),
   MATCH(B480, INDIRECT("'" &amp; AB480 &amp; "'!C5:C1000"), 0),
   MATCH("合計", INDIRECT("'" &amp; AB480 &amp; "'!4:4"), 0) - 1
))</f>
        <v>0</v>
      </c>
    </row>
    <row r="481" spans="1:30">
      <c r="A481" s="40">
        <f>元データ!P478</f>
        <v>415</v>
      </c>
      <c r="B481" s="27">
        <f t="shared" si="23"/>
        <v>477</v>
      </c>
      <c r="C481" s="27" t="str">
        <f>DBCS(元データ!A478)</f>
        <v>パントシン錠２００</v>
      </c>
      <c r="D481" s="53" t="str">
        <f>元データ!B478</f>
        <v>アルフレッサ</v>
      </c>
      <c r="E481" s="27" t="str">
        <f>DBCS(元データ!C478)</f>
        <v>バラ</v>
      </c>
      <c r="F481" s="27" t="str">
        <f>DBCS(元データ!D478)</f>
        <v>５００Ｔ</v>
      </c>
      <c r="G481" s="27" t="str">
        <f>元データ!E478</f>
        <v>アルフレッサファーマ</v>
      </c>
      <c r="H481" s="27">
        <f>元データ!F478</f>
        <v>10.8</v>
      </c>
      <c r="I481" s="27">
        <f>元データ!G478</f>
        <v>5400</v>
      </c>
      <c r="J481" s="27">
        <f>元データ!H478</f>
        <v>499.99999999999994</v>
      </c>
      <c r="K481" s="27" t="str">
        <f>元データ!I478</f>
        <v>錠</v>
      </c>
      <c r="L481" s="27">
        <f>元データ!J478</f>
        <v>4860</v>
      </c>
      <c r="M481" s="27">
        <f>元データ!K478</f>
        <v>9.7200000000000006</v>
      </c>
      <c r="N481" s="53" t="str">
        <f ca="1">IF(OFFSET(マスタ非採用削除!A$4,統合マスタ!$A481,0)="","",OFFSET(マスタ非採用削除!A$4,統合マスタ!$A481,0))</f>
        <v>ﾊﾝﾄ002</v>
      </c>
      <c r="O481" s="53" t="str">
        <f ca="1">IF(OFFSET(マスタ非採用削除!B$4,統合マスタ!$A481,0)="","",OFFSET(マスタ非採用削除!B$4,統合マスタ!$A481,0))</f>
        <v>ﾊﾝﾄ002</v>
      </c>
      <c r="P481" s="27" t="str">
        <f ca="1">IF(OFFSET(マスタ非採用削除!C$4,統合マスタ!$A481,0)="","",OFFSET(マスタ非採用削除!C$4,統合マスタ!$A481,0))</f>
        <v>パントシン錠２００</v>
      </c>
      <c r="Q481" s="53" t="str">
        <f ca="1">IF(OFFSET(マスタ非採用削除!D$4,統合マスタ!$A481,0)="","",OFFSET(マスタ非採用削除!D$4,統合マスタ!$A481,0))</f>
        <v>ﾊﾟﾝﾄｼ</v>
      </c>
      <c r="R481" s="27">
        <f ca="1">IF(OR(A481="非採用",A481="処置薬",A481="非採用特別"),0,IF(OFFSET(マスタ非採用削除!E$4,統合マスタ!$A481,0)="","",OFFSET(マスタ非採用削除!E$4,統合マスタ!$A481,0)))</f>
        <v>1</v>
      </c>
      <c r="S481" s="53" t="str">
        <f ca="1">IF(OFFSET(マスタ非採用削除!F$4,統合マスタ!$A481,0)="","",OFFSET(マスタ非採用削除!F$4,統合マスタ!$A481,0))</f>
        <v/>
      </c>
      <c r="T481" s="27">
        <f ca="1">IF(OFFSET(マスタ非採用削除!G$4,統合マスタ!$A481,0)="","",OFFSET(マスタ非採用削除!G$4,統合マスタ!$A481,0))</f>
        <v>10.8</v>
      </c>
      <c r="U481" s="53" t="str">
        <f ca="1">IF(OFFSET(マスタ非採用削除!H$4,統合マスタ!$A481,0)="","",OFFSET(マスタ非採用削除!H$4,統合マスタ!$A481,0))</f>
        <v>ﾊﾟﾝﾄｼﾝｼﾞｮｳ200</v>
      </c>
      <c r="V481" s="27">
        <f ca="1">IF(OFFSET(マスタ非採用削除!I$4,統合マスタ!$A481,0)="","",OFFSET(マスタ非採用削除!I$4,統合マスタ!$A481,0))</f>
        <v>1</v>
      </c>
      <c r="W481" s="27" t="str">
        <f ca="1">IF(OFFSET(マスタ非採用削除!J$4,統合マスタ!$A481,0)="","",OFFSET(マスタ非採用削除!J$4,統合マスタ!$A481,0))</f>
        <v>錠剤</v>
      </c>
      <c r="X481" s="27">
        <f ca="1">IF(OFFSET(マスタ非採用削除!K$4,統合マスタ!$A481,0)="","",OFFSET(マスタ非採用削除!K$4,統合マスタ!$A481,0))</f>
        <v>0</v>
      </c>
      <c r="Y481" s="53" t="str">
        <f ca="1">IF(OFFSET(マスタ非採用削除!L$4,統合マスタ!$A481,0)="","",OFFSET(マスタ非採用削除!L$4,統合マスタ!$A481,0))</f>
        <v/>
      </c>
      <c r="Z481" s="27">
        <f ca="1">IF(OFFSET(マスタ非採用削除!M$4,統合マスタ!$A481,0)="","",OFFSET(マスタ非採用削除!M$4,統合マスタ!$A481,0))</f>
        <v>25</v>
      </c>
      <c r="AA481" s="27" t="str">
        <f t="shared" si="21"/>
        <v/>
      </c>
      <c r="AB481" s="27" t="str">
        <f ca="1">IF(A481="非採用特別","非採用特別",IF(R481=2,"臨時",
IF(COUNTIF(分類!$H$8:$H$15, 統合マスタ!V481)&gt;0, 分類!$G$7,
IF(COUNTIF(分類!$K$8:$K$15, 統合マスタ!V481)&gt;0, 分類!$J$7,
IF(COUNTIF(分類!$N$8:$N$15, 統合マスタ!V481)&gt;0, 分類!$M$7,
IF(COUNTIF(分類!$Q$8:$Q$15, 統合マスタ!V481)&gt;0, 分類!$P$7,
"無し"))))))</f>
        <v>錠剤</v>
      </c>
      <c r="AC481" s="27">
        <f t="shared" ca="1" si="22"/>
        <v>477</v>
      </c>
      <c r="AD481" s="27" cm="1">
        <f t="array" aca="1" ref="AD481" ca="1">IF(A481="非採用","非採用",OFFSET(
   INDIRECT("'" &amp; AB481 &amp; "'!A4"),
   MATCH(B481, INDIRECT("'" &amp; AB481 &amp; "'!C5:C1000"), 0),
   MATCH("合計", INDIRECT("'" &amp; AB481 &amp; "'!4:4"), 0) - 1
))</f>
        <v>0</v>
      </c>
    </row>
    <row r="482" spans="1:30">
      <c r="A482" s="40">
        <f>元データ!P479</f>
        <v>423</v>
      </c>
      <c r="B482" s="27">
        <f t="shared" si="23"/>
        <v>478</v>
      </c>
      <c r="C482" s="27" t="str">
        <f>DBCS(元データ!A479)</f>
        <v>ビ・シフロール錠０．１２５ｍｇ</v>
      </c>
      <c r="D482" s="53" t="str">
        <f>元データ!B479</f>
        <v>メディセオ</v>
      </c>
      <c r="E482" s="27" t="str">
        <f>DBCS(元データ!C479)</f>
        <v>ＰＴＰ</v>
      </c>
      <c r="F482" s="27" t="str">
        <f>DBCS(元データ!D479)</f>
        <v>１００Ｔ</v>
      </c>
      <c r="G482" s="27" t="str">
        <f>元データ!E479</f>
        <v>NBI</v>
      </c>
      <c r="H482" s="27">
        <f>元データ!F479</f>
        <v>16.600000000000001</v>
      </c>
      <c r="I482" s="27">
        <f>元データ!G479</f>
        <v>1660</v>
      </c>
      <c r="J482" s="27">
        <f>元データ!H479</f>
        <v>99.999999999999986</v>
      </c>
      <c r="K482" s="27" t="str">
        <f>元データ!I479</f>
        <v>錠</v>
      </c>
      <c r="L482" s="27">
        <f>元データ!J479</f>
        <v>1464</v>
      </c>
      <c r="M482" s="27">
        <f>元データ!K479</f>
        <v>14.640000000000002</v>
      </c>
      <c r="N482" s="53" t="str">
        <f ca="1">IF(OFFSET(マスタ非採用削除!A$4,統合マスタ!$A482,0)="","",OFFSET(マスタ非採用削除!A$4,統合マスタ!$A482,0))</f>
        <v>ﾋｼﾌ001</v>
      </c>
      <c r="O482" s="53" t="str">
        <f ca="1">IF(OFFSET(マスタ非採用削除!B$4,統合マスタ!$A482,0)="","",OFFSET(マスタ非採用削除!B$4,統合マスタ!$A482,0))</f>
        <v>ﾋｼﾌ001</v>
      </c>
      <c r="P482" s="27" t="str">
        <f ca="1">IF(OFFSET(マスタ非採用削除!C$4,統合マスタ!$A482,0)="","",OFFSET(マスタ非採用削除!C$4,統合マスタ!$A482,0))</f>
        <v>ビ・シフロール錠０．１２５ｍｇ</v>
      </c>
      <c r="Q482" s="53" t="str">
        <f ca="1">IF(OFFSET(マスタ非採用削除!D$4,統合マスタ!$A482,0)="","",OFFSET(マスタ非採用削除!D$4,統合マスタ!$A482,0))</f>
        <v>ﾋﾞｼ</v>
      </c>
      <c r="R482" s="27">
        <f ca="1">IF(OR(A482="非採用",A482="処置薬",A482="非採用特別"),0,IF(OFFSET(マスタ非採用削除!E$4,統合マスタ!$A482,0)="","",OFFSET(マスタ非採用削除!E$4,統合マスタ!$A482,0)))</f>
        <v>2</v>
      </c>
      <c r="S482" s="53" t="str">
        <f ca="1">IF(OFFSET(マスタ非採用削除!F$4,統合マスタ!$A482,0)="","",OFFSET(マスタ非採用削除!F$4,統合マスタ!$A482,0))</f>
        <v/>
      </c>
      <c r="T482" s="27">
        <f ca="1">IF(OFFSET(マスタ非採用削除!G$4,統合マスタ!$A482,0)="","",OFFSET(マスタ非採用削除!G$4,統合マスタ!$A482,0))</f>
        <v>16.600000000000001</v>
      </c>
      <c r="U482" s="53" t="str">
        <f ca="1">IF(OFFSET(マスタ非採用削除!H$4,統合マスタ!$A482,0)="","",OFFSET(マスタ非採用削除!H$4,統合マスタ!$A482,0))</f>
        <v>ﾋﾞ･ｼﾌﾛｰﾙｼﾞｮｳ0.125mg</v>
      </c>
      <c r="V482" s="27">
        <f ca="1">IF(OFFSET(マスタ非採用削除!I$4,統合マスタ!$A482,0)="","",OFFSET(マスタ非採用削除!I$4,統合マスタ!$A482,0))</f>
        <v>1</v>
      </c>
      <c r="W482" s="27" t="str">
        <f ca="1">IF(OFFSET(マスタ非採用削除!J$4,統合マスタ!$A482,0)="","",OFFSET(マスタ非採用削除!J$4,統合マスタ!$A482,0))</f>
        <v>錠剤</v>
      </c>
      <c r="X482" s="27">
        <f ca="1">IF(OFFSET(マスタ非採用削除!K$4,統合マスタ!$A482,0)="","",OFFSET(マスタ非採用削除!K$4,統合マスタ!$A482,0))</f>
        <v>2</v>
      </c>
      <c r="Y482" s="53" t="str">
        <f ca="1">IF(OFFSET(マスタ非採用削除!L$4,統合マスタ!$A482,0)="","",OFFSET(マスタ非採用削除!L$4,統合マスタ!$A482,0))</f>
        <v/>
      </c>
      <c r="Z482" s="27">
        <f ca="1">IF(OFFSET(マスタ非採用削除!M$4,統合マスタ!$A482,0)="","",OFFSET(マスタ非採用削除!M$4,統合マスタ!$A482,0))</f>
        <v>3</v>
      </c>
      <c r="AA482" s="27" t="str">
        <f t="shared" si="21"/>
        <v/>
      </c>
      <c r="AB482" s="27" t="str">
        <f ca="1">IF(A482="非採用特別","非採用特別",IF(R482=2,"臨時",
IF(COUNTIF(分類!$H$8:$H$15, 統合マスタ!V482)&gt;0, 分類!$G$7,
IF(COUNTIF(分類!$K$8:$K$15, 統合マスタ!V482)&gt;0, 分類!$J$7,
IF(COUNTIF(分類!$N$8:$N$15, 統合マスタ!V482)&gt;0, 分類!$M$7,
IF(COUNTIF(分類!$Q$8:$Q$15, 統合マスタ!V482)&gt;0, 分類!$P$7,
"無し"))))))</f>
        <v>臨時</v>
      </c>
      <c r="AC482" s="27">
        <f t="shared" ca="1" si="22"/>
        <v>200478</v>
      </c>
      <c r="AD482" s="27" cm="1">
        <f t="array" aca="1" ref="AD482" ca="1">IF(A482="非採用","非採用",OFFSET(
   INDIRECT("'" &amp; AB482 &amp; "'!A4"),
   MATCH(B482, INDIRECT("'" &amp; AB482 &amp; "'!C5:C1000"), 0),
   MATCH("合計", INDIRECT("'" &amp; AB482 &amp; "'!4:4"), 0) - 1
))</f>
        <v>0</v>
      </c>
    </row>
    <row r="483" spans="1:30">
      <c r="A483" s="40">
        <f>元データ!P480</f>
        <v>417</v>
      </c>
      <c r="B483" s="27">
        <f t="shared" si="23"/>
        <v>479</v>
      </c>
      <c r="C483" s="27" t="str">
        <f>DBCS(元データ!A480)</f>
        <v>ヒアルロン酸Ｎａ点眼液０．１％「ニットー」</v>
      </c>
      <c r="D483" s="53" t="str">
        <f>元データ!B480</f>
        <v>アルフレッサ</v>
      </c>
      <c r="E483" s="27" t="str">
        <f>DBCS(元データ!C480)</f>
        <v/>
      </c>
      <c r="F483" s="27" t="str">
        <f>DBCS(元データ!D480)</f>
        <v>５ｍｌｘ１０</v>
      </c>
      <c r="G483" s="27" t="str">
        <f>元データ!E480</f>
        <v>日東メディック</v>
      </c>
      <c r="H483" s="27">
        <f>元データ!F480</f>
        <v>144.1</v>
      </c>
      <c r="I483" s="27">
        <f>元データ!G480</f>
        <v>1441</v>
      </c>
      <c r="J483" s="27">
        <f>元データ!H480</f>
        <v>10</v>
      </c>
      <c r="K483" s="27" t="str">
        <f>元データ!I480</f>
        <v>瓶</v>
      </c>
      <c r="L483" s="27">
        <f>元データ!J480</f>
        <v>1283</v>
      </c>
      <c r="M483" s="27">
        <f>元データ!K480</f>
        <v>128.30000000000001</v>
      </c>
      <c r="N483" s="53" t="str">
        <f ca="1">IF(OFFSET(マスタ非採用削除!A$4,統合マスタ!$A483,0)="","",OFFSET(マスタ非採用削除!A$4,統合マスタ!$A483,0))</f>
        <v>ﾋｱﾙ001</v>
      </c>
      <c r="O483" s="53" t="str">
        <f ca="1">IF(OFFSET(マスタ非採用削除!B$4,統合マスタ!$A483,0)="","",OFFSET(マスタ非採用削除!B$4,統合マスタ!$A483,0))</f>
        <v>ﾋｱﾙ001</v>
      </c>
      <c r="P483" s="27" t="str">
        <f ca="1">IF(OFFSET(マスタ非採用削除!C$4,統合マスタ!$A483,0)="","",OFFSET(マスタ非採用削除!C$4,統合マスタ!$A483,0))</f>
        <v>ヒアルロン酸Ｎａ点眼液０．１％「ニットー」</v>
      </c>
      <c r="Q483" s="53" t="str">
        <f ca="1">IF(OFFSET(マスタ非採用削除!D$4,統合マスタ!$A483,0)="","",OFFSET(マスタ非採用削除!D$4,統合マスタ!$A483,0))</f>
        <v>ﾋｱﾙ3</v>
      </c>
      <c r="R483" s="27">
        <f ca="1">IF(OR(A483="非採用",A483="処置薬",A483="非採用特別"),0,IF(OFFSET(マスタ非採用削除!E$4,統合マスタ!$A483,0)="","",OFFSET(マスタ非採用削除!E$4,統合マスタ!$A483,0)))</f>
        <v>1</v>
      </c>
      <c r="S483" s="53" t="str">
        <f ca="1">IF(OFFSET(マスタ非採用削除!F$4,統合マスタ!$A483,0)="","",OFFSET(マスタ非採用削除!F$4,統合マスタ!$A483,0))</f>
        <v/>
      </c>
      <c r="T483" s="27">
        <f ca="1">IF(OFFSET(マスタ非採用削除!G$4,統合マスタ!$A483,0)="","",OFFSET(マスタ非採用削除!G$4,統合マスタ!$A483,0))</f>
        <v>173.1</v>
      </c>
      <c r="U483" s="53" t="str">
        <f ca="1">IF(OFFSET(マスタ非採用削除!H$4,統合マスタ!$A483,0)="","",OFFSET(マスタ非採用削除!H$4,統合マスタ!$A483,0))</f>
        <v>ﾋｱﾙﾛﾝｻﾝNaﾃﾝｶﾞﾝｴｷ0.1%｢ﾆｯﾄｰ｣</v>
      </c>
      <c r="V483" s="27">
        <f ca="1">IF(OFFSET(マスタ非採用削除!I$4,統合マスタ!$A483,0)="","",OFFSET(マスタ非採用削除!I$4,統合マスタ!$A483,0))</f>
        <v>21</v>
      </c>
      <c r="W483" s="27" t="str">
        <f ca="1">IF(OFFSET(マスタ非採用削除!J$4,統合マスタ!$A483,0)="","",OFFSET(マスタ非採用削除!J$4,統合マスタ!$A483,0))</f>
        <v>点眼剤</v>
      </c>
      <c r="X483" s="27">
        <f ca="1">IF(OFFSET(マスタ非採用削除!K$4,統合マスタ!$A483,0)="","",OFFSET(マスタ非採用削除!K$4,統合マスタ!$A483,0))</f>
        <v>0</v>
      </c>
      <c r="Y483" s="53" t="str">
        <f ca="1">IF(OFFSET(マスタ非採用削除!L$4,統合マスタ!$A483,0)="","",OFFSET(マスタ非採用削除!L$4,統合マスタ!$A483,0))</f>
        <v/>
      </c>
      <c r="Z483" s="27">
        <f ca="1">IF(OFFSET(マスタ非採用削除!M$4,統合マスタ!$A483,0)="","",OFFSET(マスタ非採用削除!M$4,統合マスタ!$A483,0))</f>
        <v>3</v>
      </c>
      <c r="AA483" s="27" t="str">
        <f t="shared" si="21"/>
        <v/>
      </c>
      <c r="AB483" s="27" t="str">
        <f ca="1">IF(A483="非採用特別","非採用特別",IF(R483=2,"臨時",
IF(COUNTIF(分類!$H$8:$H$15, 統合マスタ!V483)&gt;0, 分類!$G$7,
IF(COUNTIF(分類!$K$8:$K$15, 統合マスタ!V483)&gt;0, 分類!$J$7,
IF(COUNTIF(分類!$N$8:$N$15, 統合マスタ!V483)&gt;0, 分類!$M$7,
IF(COUNTIF(分類!$Q$8:$Q$15, 統合マスタ!V483)&gt;0, 分類!$P$7,
"無し"))))))</f>
        <v>外用</v>
      </c>
      <c r="AC483" s="27">
        <f t="shared" ca="1" si="22"/>
        <v>479</v>
      </c>
      <c r="AD483" s="27" cm="1">
        <f t="array" aca="1" ref="AD483" ca="1">IF(A483="非採用","非採用",OFFSET(
   INDIRECT("'" &amp; AB483 &amp; "'!A4"),
   MATCH(B483, INDIRECT("'" &amp; AB483 &amp; "'!C5:C1000"), 0),
   MATCH("合計", INDIRECT("'" &amp; AB483 &amp; "'!4:4"), 0) - 1
))</f>
        <v>0</v>
      </c>
    </row>
    <row r="484" spans="1:30">
      <c r="A484" s="40">
        <f>元データ!P481</f>
        <v>424</v>
      </c>
      <c r="B484" s="27">
        <f t="shared" si="23"/>
        <v>480</v>
      </c>
      <c r="C484" s="27" t="str">
        <f>DBCS(元データ!A481)</f>
        <v>ピーゼットシー糖衣錠４ｍｇ</v>
      </c>
      <c r="D484" s="53" t="str">
        <f>元データ!B481</f>
        <v>メディセオ</v>
      </c>
      <c r="E484" s="27" t="str">
        <f>DBCS(元データ!C481)</f>
        <v>ＰＴＰ</v>
      </c>
      <c r="F484" s="27" t="str">
        <f>DBCS(元データ!D481)</f>
        <v>１００Ｔ</v>
      </c>
      <c r="G484" s="27" t="str">
        <f>元データ!E481</f>
        <v>田辺三菱</v>
      </c>
      <c r="H484" s="27">
        <f>元データ!F481</f>
        <v>9.6999999999999993</v>
      </c>
      <c r="I484" s="27">
        <f>元データ!G481</f>
        <v>970</v>
      </c>
      <c r="J484" s="27">
        <f>元データ!H481</f>
        <v>100.00000000000001</v>
      </c>
      <c r="K484" s="27" t="str">
        <f>元データ!I481</f>
        <v>錠</v>
      </c>
      <c r="L484" s="27">
        <f>元データ!J481</f>
        <v>864</v>
      </c>
      <c r="M484" s="27">
        <f>元データ!K481</f>
        <v>8.6399999999999988</v>
      </c>
      <c r="N484" s="53" t="str">
        <f ca="1">IF(OFFSET(マスタ非採用削除!A$4,統合マスタ!$A484,0)="","",OFFSET(マスタ非採用削除!A$4,統合マスタ!$A484,0))</f>
        <v>ﾋｾﾂ001</v>
      </c>
      <c r="O484" s="53" t="str">
        <f ca="1">IF(OFFSET(マスタ非採用削除!B$4,統合マスタ!$A484,0)="","",OFFSET(マスタ非採用削除!B$4,統合マスタ!$A484,0))</f>
        <v>ﾋｾﾂ001</v>
      </c>
      <c r="P484" s="27" t="str">
        <f ca="1">IF(OFFSET(マスタ非採用削除!C$4,統合マスタ!$A484,0)="","",OFFSET(マスタ非採用削除!C$4,統合マスタ!$A484,0))</f>
        <v>ピーゼットシー糖衣錠４ｍｇ</v>
      </c>
      <c r="Q484" s="53" t="str">
        <f ca="1">IF(OFFSET(マスタ非採用削除!D$4,統合マスタ!$A484,0)="","",OFFSET(マスタ非採用削除!D$4,統合マスタ!$A484,0))</f>
        <v>ﾋﾟｰｾﾞ*</v>
      </c>
      <c r="R484" s="27">
        <f ca="1">IF(OR(A484="非採用",A484="処置薬",A484="非採用特別"),0,IF(OFFSET(マスタ非採用削除!E$4,統合マスタ!$A484,0)="","",OFFSET(マスタ非採用削除!E$4,統合マスタ!$A484,0)))</f>
        <v>2</v>
      </c>
      <c r="S484" s="53" t="str">
        <f ca="1">IF(OFFSET(マスタ非採用削除!F$4,統合マスタ!$A484,0)="","",OFFSET(マスタ非採用削除!F$4,統合マスタ!$A484,0))</f>
        <v/>
      </c>
      <c r="T484" s="27">
        <f ca="1">IF(OFFSET(マスタ非採用削除!G$4,統合マスタ!$A484,0)="","",OFFSET(マスタ非採用削除!G$4,統合マスタ!$A484,0))</f>
        <v>9.6999999999999993</v>
      </c>
      <c r="U484" s="53" t="str">
        <f ca="1">IF(OFFSET(マスタ非採用削除!H$4,統合マスタ!$A484,0)="","",OFFSET(マスタ非採用削除!H$4,統合マスタ!$A484,0))</f>
        <v>ﾋﾟｰｾﾞｯﾄｼｰﾄｳｲｼﾞｮｳ4mg</v>
      </c>
      <c r="V484" s="27">
        <f ca="1">IF(OFFSET(マスタ非採用削除!I$4,統合マスタ!$A484,0)="","",OFFSET(マスタ非採用削除!I$4,統合マスタ!$A484,0))</f>
        <v>1</v>
      </c>
      <c r="W484" s="27" t="str">
        <f ca="1">IF(OFFSET(マスタ非採用削除!J$4,統合マスタ!$A484,0)="","",OFFSET(マスタ非採用削除!J$4,統合マスタ!$A484,0))</f>
        <v>錠剤</v>
      </c>
      <c r="X484" s="27">
        <f ca="1">IF(OFFSET(マスタ非採用削除!K$4,統合マスタ!$A484,0)="","",OFFSET(マスタ非採用削除!K$4,統合マスタ!$A484,0))</f>
        <v>0</v>
      </c>
      <c r="Y484" s="53" t="str">
        <f ca="1">IF(OFFSET(マスタ非採用削除!L$4,統合マスタ!$A484,0)="","",OFFSET(マスタ非採用削除!L$4,統合マスタ!$A484,0))</f>
        <v/>
      </c>
      <c r="Z484" s="27">
        <f ca="1">IF(OFFSET(マスタ非採用削除!M$4,統合マスタ!$A484,0)="","",OFFSET(マスタ非採用削除!M$4,統合マスタ!$A484,0))</f>
        <v>3</v>
      </c>
      <c r="AA484" s="27" t="str">
        <f t="shared" si="21"/>
        <v/>
      </c>
      <c r="AB484" s="27" t="str">
        <f ca="1">IF(A484="非採用特別","非採用特別",IF(R484=2,"臨時",
IF(COUNTIF(分類!$H$8:$H$15, 統合マスタ!V484)&gt;0, 分類!$G$7,
IF(COUNTIF(分類!$K$8:$K$15, 統合マスタ!V484)&gt;0, 分類!$J$7,
IF(COUNTIF(分類!$N$8:$N$15, 統合マスタ!V484)&gt;0, 分類!$M$7,
IF(COUNTIF(分類!$Q$8:$Q$15, 統合マスタ!V484)&gt;0, 分類!$P$7,
"無し"))))))</f>
        <v>臨時</v>
      </c>
      <c r="AC484" s="27">
        <f t="shared" ca="1" si="22"/>
        <v>480</v>
      </c>
      <c r="AD484" s="27" cm="1">
        <f t="array" aca="1" ref="AD484" ca="1">IF(A484="非採用","非採用",OFFSET(
   INDIRECT("'" &amp; AB484 &amp; "'!A4"),
   MATCH(B484, INDIRECT("'" &amp; AB484 &amp; "'!C5:C1000"), 0),
   MATCH("合計", INDIRECT("'" &amp; AB484 &amp; "'!4:4"), 0) - 1
))</f>
        <v>0</v>
      </c>
    </row>
    <row r="485" spans="1:30">
      <c r="A485" s="40" t="str">
        <f>元データ!P482</f>
        <v>非採用</v>
      </c>
      <c r="B485" s="27">
        <f t="shared" si="23"/>
        <v>481</v>
      </c>
      <c r="C485" s="27" t="str">
        <f>DBCS(元データ!A482)</f>
        <v>ピオグリダゾンＯＤ錠１５ｍｇ「トーワ」</v>
      </c>
      <c r="D485" s="53" t="str">
        <f>元データ!B482</f>
        <v/>
      </c>
      <c r="E485" s="27" t="str">
        <f>DBCS(元データ!C482)</f>
        <v>ＰＴＰ</v>
      </c>
      <c r="F485" s="27" t="str">
        <f>DBCS(元データ!D482)</f>
        <v>１００Ｔ</v>
      </c>
      <c r="G485" s="27" t="str">
        <f>元データ!E482</f>
        <v>東和薬品</v>
      </c>
      <c r="H485" s="27">
        <f>元データ!F482</f>
        <v>11.7</v>
      </c>
      <c r="I485" s="27">
        <f>元データ!G482</f>
        <v>1170</v>
      </c>
      <c r="J485" s="27">
        <f>元データ!H482</f>
        <v>100</v>
      </c>
      <c r="K485" s="27" t="str">
        <f>元データ!I482</f>
        <v>錠</v>
      </c>
      <c r="L485" s="27">
        <f>元データ!J482</f>
        <v>915</v>
      </c>
      <c r="M485" s="27">
        <f>元データ!K482</f>
        <v>9.15</v>
      </c>
      <c r="N485" s="53" t="e">
        <f ca="1">IF(OFFSET(マスタ非採用削除!A$4,統合マスタ!$A485,0)="","",OFFSET(マスタ非採用削除!A$4,統合マスタ!$A485,0))</f>
        <v>#VALUE!</v>
      </c>
      <c r="O485" s="53" t="e">
        <f ca="1">IF(OFFSET(マスタ非採用削除!B$4,統合マスタ!$A485,0)="","",OFFSET(マスタ非採用削除!B$4,統合マスタ!$A485,0))</f>
        <v>#VALUE!</v>
      </c>
      <c r="P485" s="27" t="e">
        <f ca="1">IF(OFFSET(マスタ非採用削除!C$4,統合マスタ!$A485,0)="","",OFFSET(マスタ非採用削除!C$4,統合マスタ!$A485,0))</f>
        <v>#VALUE!</v>
      </c>
      <c r="Q485" s="53" t="e">
        <f ca="1">IF(OFFSET(マスタ非採用削除!D$4,統合マスタ!$A485,0)="","",OFFSET(マスタ非採用削除!D$4,統合マスタ!$A485,0))</f>
        <v>#VALUE!</v>
      </c>
      <c r="R485" s="27">
        <f ca="1">IF(OR(A485="非採用",A485="処置薬",A485="非採用特別"),0,IF(OFFSET(マスタ非採用削除!E$4,統合マスタ!$A485,0)="","",OFFSET(マスタ非採用削除!E$4,統合マスタ!$A485,0)))</f>
        <v>0</v>
      </c>
      <c r="S485" s="53" t="e">
        <f ca="1">IF(OFFSET(マスタ非採用削除!F$4,統合マスタ!$A485,0)="","",OFFSET(マスタ非採用削除!F$4,統合マスタ!$A485,0))</f>
        <v>#VALUE!</v>
      </c>
      <c r="T485" s="27" t="e">
        <f ca="1">IF(OFFSET(マスタ非採用削除!G$4,統合マスタ!$A485,0)="","",OFFSET(マスタ非採用削除!G$4,統合マスタ!$A485,0))</f>
        <v>#VALUE!</v>
      </c>
      <c r="U485" s="53" t="e">
        <f ca="1">IF(OFFSET(マスタ非採用削除!H$4,統合マスタ!$A485,0)="","",OFFSET(マスタ非採用削除!H$4,統合マスタ!$A485,0))</f>
        <v>#VALUE!</v>
      </c>
      <c r="V485" s="27" t="e">
        <f ca="1">IF(OFFSET(マスタ非採用削除!I$4,統合マスタ!$A485,0)="","",OFFSET(マスタ非採用削除!I$4,統合マスタ!$A485,0))</f>
        <v>#VALUE!</v>
      </c>
      <c r="W485" s="27" t="e">
        <f ca="1">IF(OFFSET(マスタ非採用削除!J$4,統合マスタ!$A485,0)="","",OFFSET(マスタ非採用削除!J$4,統合マスタ!$A485,0))</f>
        <v>#VALUE!</v>
      </c>
      <c r="X485" s="27" t="e">
        <f ca="1">IF(OFFSET(マスタ非採用削除!K$4,統合マスタ!$A485,0)="","",OFFSET(マスタ非採用削除!K$4,統合マスタ!$A485,0))</f>
        <v>#VALUE!</v>
      </c>
      <c r="Y485" s="53" t="e">
        <f ca="1">IF(OFFSET(マスタ非採用削除!L$4,統合マスタ!$A485,0)="","",OFFSET(マスタ非採用削除!L$4,統合マスタ!$A485,0))</f>
        <v>#VALUE!</v>
      </c>
      <c r="Z485" s="27" t="e">
        <f ca="1">IF(OFFSET(マスタ非採用削除!M$4,統合マスタ!$A485,0)="","",OFFSET(マスタ非採用削除!M$4,統合マスタ!$A485,0))</f>
        <v>#VALUE!</v>
      </c>
      <c r="AA485" s="27" t="str">
        <f t="shared" si="21"/>
        <v>非採用</v>
      </c>
      <c r="AB485" s="27" t="str">
        <f ca="1">IF(A485="非採用特別","非採用特別",IF(R485=2,"臨時",
IF(COUNTIF(分類!$H$8:$H$15, 統合マスタ!V485)&gt;0, 分類!$G$7,
IF(COUNTIF(分類!$K$8:$K$15, 統合マスタ!V485)&gt;0, 分類!$J$7,
IF(COUNTIF(分類!$N$8:$N$15, 統合マスタ!V485)&gt;0, 分類!$M$7,
IF(COUNTIF(分類!$Q$8:$Q$15, 統合マスタ!V485)&gt;0, 分類!$P$7,
"無し"))))))</f>
        <v>無し</v>
      </c>
      <c r="AC485" s="27" t="e">
        <f t="shared" ca="1" si="22"/>
        <v>#VALUE!</v>
      </c>
      <c r="AD485" s="27" t="str" cm="1">
        <f t="array" aca="1" ref="AD485" ca="1">IF(A485="非採用","非採用",OFFSET(
   INDIRECT("'" &amp; AB485 &amp; "'!A4"),
   MATCH(B485, INDIRECT("'" &amp; AB485 &amp; "'!C5:C1000"), 0),
   MATCH("合計", INDIRECT("'" &amp; AB485 &amp; "'!4:4"), 0) - 1
))</f>
        <v>非採用</v>
      </c>
    </row>
    <row r="486" spans="1:30">
      <c r="A486" s="40">
        <f>元データ!P483</f>
        <v>419</v>
      </c>
      <c r="B486" s="27">
        <f t="shared" si="23"/>
        <v>482</v>
      </c>
      <c r="C486" s="27" t="str">
        <f>DBCS(元データ!A483)</f>
        <v>ビオフェルミン錠剤</v>
      </c>
      <c r="D486" s="53" t="str">
        <f>元データ!B483</f>
        <v>メディセオ</v>
      </c>
      <c r="E486" s="27" t="str">
        <f>DBCS(元データ!C483)</f>
        <v>ＰＴＰ</v>
      </c>
      <c r="F486" s="27" t="str">
        <f>DBCS(元データ!D483)</f>
        <v>６３０Ｔ</v>
      </c>
      <c r="G486" s="27" t="str">
        <f>元データ!E483</f>
        <v>大正製薬</v>
      </c>
      <c r="H486" s="27">
        <f>元データ!F483</f>
        <v>5.9</v>
      </c>
      <c r="I486" s="27">
        <f>元データ!G483</f>
        <v>3717</v>
      </c>
      <c r="J486" s="27">
        <f>元データ!H483</f>
        <v>630</v>
      </c>
      <c r="K486" s="27" t="str">
        <f>元データ!I483</f>
        <v>錠</v>
      </c>
      <c r="L486" s="27">
        <f>元データ!J483</f>
        <v>3140</v>
      </c>
      <c r="M486" s="27">
        <f>元データ!K483</f>
        <v>4.9841269841269842</v>
      </c>
      <c r="N486" s="53" t="str">
        <f ca="1">IF(OFFSET(マスタ非採用削除!A$4,統合マスタ!$A486,0)="","",OFFSET(マスタ非採用削除!A$4,統合マスタ!$A486,0))</f>
        <v>ﾋｵﾌ002</v>
      </c>
      <c r="O486" s="53" t="str">
        <f ca="1">IF(OFFSET(マスタ非採用削除!B$4,統合マスタ!$A486,0)="","",OFFSET(マスタ非採用削除!B$4,統合マスタ!$A486,0))</f>
        <v>ﾋｵﾌ002</v>
      </c>
      <c r="P486" s="27" t="str">
        <f ca="1">IF(OFFSET(マスタ非採用削除!C$4,統合マスタ!$A486,0)="","",OFFSET(マスタ非採用削除!C$4,統合マスタ!$A486,0))</f>
        <v>ビオフェルミン錠剤</v>
      </c>
      <c r="Q486" s="53" t="str">
        <f ca="1">IF(OFFSET(マスタ非採用削除!D$4,統合マスタ!$A486,0)="","",OFFSET(マスタ非採用削除!D$4,統合マスタ!$A486,0))</f>
        <v>ﾋﾞｵﾌｪ1</v>
      </c>
      <c r="R486" s="27">
        <f ca="1">IF(OR(A486="非採用",A486="処置薬",A486="非採用特別"),0,IF(OFFSET(マスタ非採用削除!E$4,統合マスタ!$A486,0)="","",OFFSET(マスタ非採用削除!E$4,統合マスタ!$A486,0)))</f>
        <v>1</v>
      </c>
      <c r="S486" s="53" t="str">
        <f ca="1">IF(OFFSET(マスタ非採用削除!F$4,統合マスタ!$A486,0)="","",OFFSET(マスタ非採用削除!F$4,統合マスタ!$A486,0))</f>
        <v/>
      </c>
      <c r="T486" s="27">
        <f ca="1">IF(OFFSET(マスタ非採用削除!G$4,統合マスタ!$A486,0)="","",OFFSET(マスタ非採用削除!G$4,統合マスタ!$A486,0))</f>
        <v>5.9</v>
      </c>
      <c r="U486" s="53" t="str">
        <f ca="1">IF(OFFSET(マスタ非採用削除!H$4,統合マスタ!$A486,0)="","",OFFSET(マスタ非採用削除!H$4,統合マスタ!$A486,0))</f>
        <v>ﾋﾞｵﾌｪﾙﾐﾝｼﾞｮｳｻﾞｲ</v>
      </c>
      <c r="V486" s="27">
        <f ca="1">IF(OFFSET(マスタ非採用削除!I$4,統合マスタ!$A486,0)="","",OFFSET(マスタ非採用削除!I$4,統合マスタ!$A486,0))</f>
        <v>1</v>
      </c>
      <c r="W486" s="27" t="str">
        <f ca="1">IF(OFFSET(マスタ非採用削除!J$4,統合マスタ!$A486,0)="","",OFFSET(マスタ非採用削除!J$4,統合マスタ!$A486,0))</f>
        <v>錠剤</v>
      </c>
      <c r="X486" s="27">
        <f ca="1">IF(OFFSET(マスタ非採用削除!K$4,統合マスタ!$A486,0)="","",OFFSET(マスタ非採用削除!K$4,統合マスタ!$A486,0))</f>
        <v>0</v>
      </c>
      <c r="Y486" s="53" t="str">
        <f ca="1">IF(OFFSET(マスタ非採用削除!L$4,統合マスタ!$A486,0)="","",OFFSET(マスタ非採用削除!L$4,統合マスタ!$A486,0))</f>
        <v/>
      </c>
      <c r="Z486" s="27">
        <f ca="1">IF(OFFSET(マスタ非採用削除!M$4,統合マスタ!$A486,0)="","",OFFSET(マスタ非採用削除!M$4,統合マスタ!$A486,0))</f>
        <v>25</v>
      </c>
      <c r="AA486" s="27" t="str">
        <f t="shared" si="21"/>
        <v/>
      </c>
      <c r="AB486" s="27" t="str">
        <f ca="1">IF(A486="非採用特別","非採用特別",IF(R486=2,"臨時",
IF(COUNTIF(分類!$H$8:$H$15, 統合マスタ!V486)&gt;0, 分類!$G$7,
IF(COUNTIF(分類!$K$8:$K$15, 統合マスタ!V486)&gt;0, 分類!$J$7,
IF(COUNTIF(分類!$N$8:$N$15, 統合マスタ!V486)&gt;0, 分類!$M$7,
IF(COUNTIF(分類!$Q$8:$Q$15, 統合マスタ!V486)&gt;0, 分類!$P$7,
"無し"))))))</f>
        <v>錠剤</v>
      </c>
      <c r="AC486" s="27">
        <f t="shared" ca="1" si="22"/>
        <v>482</v>
      </c>
      <c r="AD486" s="27" cm="1">
        <f t="array" aca="1" ref="AD486" ca="1">IF(A486="非採用","非採用",OFFSET(
   INDIRECT("'" &amp; AB486 &amp; "'!A4"),
   MATCH(B486, INDIRECT("'" &amp; AB486 &amp; "'!C5:C1000"), 0),
   MATCH("合計", INDIRECT("'" &amp; AB486 &amp; "'!4:4"), 0) - 1
))</f>
        <v>0</v>
      </c>
    </row>
    <row r="487" spans="1:30">
      <c r="A487" s="40">
        <f>元データ!P484</f>
        <v>419</v>
      </c>
      <c r="B487" s="27">
        <f t="shared" si="23"/>
        <v>483</v>
      </c>
      <c r="C487" s="27" t="str">
        <f>DBCS(元データ!A484)</f>
        <v>ビオフェルミン錠剤</v>
      </c>
      <c r="D487" s="53" t="str">
        <f>元データ!B484</f>
        <v>メディセオ</v>
      </c>
      <c r="E487" s="27" t="str">
        <f>DBCS(元データ!C484)</f>
        <v>バラ</v>
      </c>
      <c r="F487" s="27" t="str">
        <f>DBCS(元データ!D484)</f>
        <v>１０００Ｔ</v>
      </c>
      <c r="G487" s="27" t="str">
        <f>元データ!E484</f>
        <v>大正製薬</v>
      </c>
      <c r="H487" s="27">
        <f>元データ!F484</f>
        <v>5.9</v>
      </c>
      <c r="I487" s="27">
        <f>元データ!G484</f>
        <v>5900</v>
      </c>
      <c r="J487" s="27">
        <f>元データ!H484</f>
        <v>999.99999999999989</v>
      </c>
      <c r="K487" s="27" t="str">
        <f>元データ!I484</f>
        <v>錠</v>
      </c>
      <c r="L487" s="27">
        <f>元データ!J484</f>
        <v>4980</v>
      </c>
      <c r="M487" s="27">
        <f>元データ!K484</f>
        <v>4.9800000000000004</v>
      </c>
      <c r="N487" s="53" t="str">
        <f ca="1">IF(OFFSET(マスタ非採用削除!A$4,統合マスタ!$A487,0)="","",OFFSET(マスタ非採用削除!A$4,統合マスタ!$A487,0))</f>
        <v>ﾋｵﾌ002</v>
      </c>
      <c r="O487" s="53" t="str">
        <f ca="1">IF(OFFSET(マスタ非採用削除!B$4,統合マスタ!$A487,0)="","",OFFSET(マスタ非採用削除!B$4,統合マスタ!$A487,0))</f>
        <v>ﾋｵﾌ002</v>
      </c>
      <c r="P487" s="27" t="str">
        <f ca="1">IF(OFFSET(マスタ非採用削除!C$4,統合マスタ!$A487,0)="","",OFFSET(マスタ非採用削除!C$4,統合マスタ!$A487,0))</f>
        <v>ビオフェルミン錠剤</v>
      </c>
      <c r="Q487" s="53" t="str">
        <f ca="1">IF(OFFSET(マスタ非採用削除!D$4,統合マスタ!$A487,0)="","",OFFSET(マスタ非採用削除!D$4,統合マスタ!$A487,0))</f>
        <v>ﾋﾞｵﾌｪ1</v>
      </c>
      <c r="R487" s="27">
        <f ca="1">IF(OR(A487="非採用",A487="処置薬",A487="非採用特別"),0,IF(OFFSET(マスタ非採用削除!E$4,統合マスタ!$A487,0)="","",OFFSET(マスタ非採用削除!E$4,統合マスタ!$A487,0)))</f>
        <v>1</v>
      </c>
      <c r="S487" s="53" t="str">
        <f ca="1">IF(OFFSET(マスタ非採用削除!F$4,統合マスタ!$A487,0)="","",OFFSET(マスタ非採用削除!F$4,統合マスタ!$A487,0))</f>
        <v/>
      </c>
      <c r="T487" s="27">
        <f ca="1">IF(OFFSET(マスタ非採用削除!G$4,統合マスタ!$A487,0)="","",OFFSET(マスタ非採用削除!G$4,統合マスタ!$A487,0))</f>
        <v>5.9</v>
      </c>
      <c r="U487" s="53" t="str">
        <f ca="1">IF(OFFSET(マスタ非採用削除!H$4,統合マスタ!$A487,0)="","",OFFSET(マスタ非採用削除!H$4,統合マスタ!$A487,0))</f>
        <v>ﾋﾞｵﾌｪﾙﾐﾝｼﾞｮｳｻﾞｲ</v>
      </c>
      <c r="V487" s="27">
        <f ca="1">IF(OFFSET(マスタ非採用削除!I$4,統合マスタ!$A487,0)="","",OFFSET(マスタ非採用削除!I$4,統合マスタ!$A487,0))</f>
        <v>1</v>
      </c>
      <c r="W487" s="27" t="str">
        <f ca="1">IF(OFFSET(マスタ非採用削除!J$4,統合マスタ!$A487,0)="","",OFFSET(マスタ非採用削除!J$4,統合マスタ!$A487,0))</f>
        <v>錠剤</v>
      </c>
      <c r="X487" s="27">
        <f ca="1">IF(OFFSET(マスタ非採用削除!K$4,統合マスタ!$A487,0)="","",OFFSET(マスタ非採用削除!K$4,統合マスタ!$A487,0))</f>
        <v>0</v>
      </c>
      <c r="Y487" s="53" t="str">
        <f ca="1">IF(OFFSET(マスタ非採用削除!L$4,統合マスタ!$A487,0)="","",OFFSET(マスタ非採用削除!L$4,統合マスタ!$A487,0))</f>
        <v/>
      </c>
      <c r="Z487" s="27">
        <f ca="1">IF(OFFSET(マスタ非採用削除!M$4,統合マスタ!$A487,0)="","",OFFSET(マスタ非採用削除!M$4,統合マスタ!$A487,0))</f>
        <v>25</v>
      </c>
      <c r="AA487" s="27" t="str">
        <f t="shared" si="21"/>
        <v/>
      </c>
      <c r="AB487" s="27" t="str">
        <f ca="1">IF(A487="非採用特別","非採用特別",IF(R487=2,"臨時",
IF(COUNTIF(分類!$H$8:$H$15, 統合マスタ!V487)&gt;0, 分類!$G$7,
IF(COUNTIF(分類!$K$8:$K$15, 統合マスタ!V487)&gt;0, 分類!$J$7,
IF(COUNTIF(分類!$N$8:$N$15, 統合マスタ!V487)&gt;0, 分類!$M$7,
IF(COUNTIF(分類!$Q$8:$Q$15, 統合マスタ!V487)&gt;0, 分類!$P$7,
"無し"))))))</f>
        <v>錠剤</v>
      </c>
      <c r="AC487" s="27">
        <f t="shared" ca="1" si="22"/>
        <v>483</v>
      </c>
      <c r="AD487" s="27" cm="1">
        <f t="array" aca="1" ref="AD487" ca="1">IF(A487="非採用","非採用",OFFSET(
   INDIRECT("'" &amp; AB487 &amp; "'!A4"),
   MATCH(B487, INDIRECT("'" &amp; AB487 &amp; "'!C5:C1000"), 0),
   MATCH("合計", INDIRECT("'" &amp; AB487 &amp; "'!4:4"), 0) - 1
))</f>
        <v>0</v>
      </c>
    </row>
    <row r="488" spans="1:30">
      <c r="A488" s="40">
        <f>元データ!P485</f>
        <v>418</v>
      </c>
      <c r="B488" s="27">
        <f t="shared" si="23"/>
        <v>484</v>
      </c>
      <c r="C488" s="27" t="str">
        <f>DBCS(元データ!A485)</f>
        <v>ビオフェルミン配合散</v>
      </c>
      <c r="D488" s="53" t="str">
        <f>元データ!B485</f>
        <v>メディセオ</v>
      </c>
      <c r="E488" s="27" t="str">
        <f>DBCS(元データ!C485)</f>
        <v>粉</v>
      </c>
      <c r="F488" s="27" t="str">
        <f>DBCS(元データ!D485)</f>
        <v>１ｇｘ１２０</v>
      </c>
      <c r="G488" s="27" t="str">
        <f>元データ!E485</f>
        <v>大正製薬</v>
      </c>
      <c r="H488" s="27">
        <f>元データ!F485</f>
        <v>6.5</v>
      </c>
      <c r="I488" s="27">
        <f>元データ!G485</f>
        <v>780</v>
      </c>
      <c r="J488" s="27">
        <f>元データ!H485</f>
        <v>120</v>
      </c>
      <c r="K488" s="27" t="str">
        <f>元データ!I485</f>
        <v>ｇ</v>
      </c>
      <c r="L488" s="27">
        <f>元データ!J485</f>
        <v>658</v>
      </c>
      <c r="M488" s="27">
        <f>元データ!K485</f>
        <v>5.4833333333333334</v>
      </c>
      <c r="N488" s="53" t="str">
        <f ca="1">IF(OFFSET(マスタ非採用削除!A$4,統合マスタ!$A488,0)="","",OFFSET(マスタ非採用削除!A$4,統合マスタ!$A488,0))</f>
        <v>ﾋｵﾌ001</v>
      </c>
      <c r="O488" s="53" t="str">
        <f ca="1">IF(OFFSET(マスタ非採用削除!B$4,統合マスタ!$A488,0)="","",OFFSET(マスタ非採用削除!B$4,統合マスタ!$A488,0))</f>
        <v>ﾋｵﾌ001</v>
      </c>
      <c r="P488" s="27" t="str">
        <f ca="1">IF(OFFSET(マスタ非採用削除!C$4,統合マスタ!$A488,0)="","",OFFSET(マスタ非採用削除!C$4,統合マスタ!$A488,0))</f>
        <v>ビオフェルミン配合散</v>
      </c>
      <c r="Q488" s="53" t="str">
        <f ca="1">IF(OFFSET(マスタ非採用削除!D$4,統合マスタ!$A488,0)="","",OFFSET(マスタ非採用削除!D$4,統合マスタ!$A488,0))</f>
        <v>ﾋﾞｵﾌｪ2</v>
      </c>
      <c r="R488" s="27">
        <f ca="1">IF(OR(A488="非採用",A488="処置薬",A488="非採用特別"),0,IF(OFFSET(マスタ非採用削除!E$4,統合マスタ!$A488,0)="","",OFFSET(マスタ非採用削除!E$4,統合マスタ!$A488,0)))</f>
        <v>1</v>
      </c>
      <c r="S488" s="53" t="str">
        <f ca="1">IF(OFFSET(マスタ非採用削除!F$4,統合マスタ!$A488,0)="","",OFFSET(マスタ非採用削除!F$4,統合マスタ!$A488,0))</f>
        <v/>
      </c>
      <c r="T488" s="27">
        <f ca="1">IF(OFFSET(マスタ非採用削除!G$4,統合マスタ!$A488,0)="","",OFFSET(マスタ非採用削除!G$4,統合マスタ!$A488,0))</f>
        <v>6.5</v>
      </c>
      <c r="U488" s="53" t="str">
        <f ca="1">IF(OFFSET(マスタ非採用削除!H$4,統合マスタ!$A488,0)="","",OFFSET(マスタ非採用削除!H$4,統合マスタ!$A488,0))</f>
        <v>ﾋﾞｵﾌｪﾙﾐﾝﾊｲｺﾞｳｻﾝ</v>
      </c>
      <c r="V488" s="27">
        <f ca="1">IF(OFFSET(マスタ非採用削除!I$4,統合マスタ!$A488,0)="","",OFFSET(マスタ非採用削除!I$4,統合マスタ!$A488,0))</f>
        <v>3</v>
      </c>
      <c r="W488" s="27" t="str">
        <f ca="1">IF(OFFSET(マスタ非採用削除!J$4,統合マスタ!$A488,0)="","",OFFSET(マスタ非採用削除!J$4,統合マスタ!$A488,0))</f>
        <v>散</v>
      </c>
      <c r="X488" s="27">
        <f ca="1">IF(OFFSET(マスタ非採用削除!K$4,統合マスタ!$A488,0)="","",OFFSET(マスタ非採用削除!K$4,統合マスタ!$A488,0))</f>
        <v>0</v>
      </c>
      <c r="Y488" s="53" t="str">
        <f ca="1">IF(OFFSET(マスタ非採用削除!L$4,統合マスタ!$A488,0)="","",OFFSET(マスタ非採用削除!L$4,統合マスタ!$A488,0))</f>
        <v/>
      </c>
      <c r="Z488" s="27">
        <f ca="1">IF(OFFSET(マスタ非採用削除!M$4,統合マスタ!$A488,0)="","",OFFSET(マスタ非採用削除!M$4,統合マスタ!$A488,0))</f>
        <v>3</v>
      </c>
      <c r="AA488" s="27" t="str">
        <f t="shared" si="21"/>
        <v/>
      </c>
      <c r="AB488" s="27" t="str">
        <f ca="1">IF(A488="非採用特別","非採用特別",IF(R488=2,"臨時",
IF(COUNTIF(分類!$H$8:$H$15, 統合マスタ!V488)&gt;0, 分類!$G$7,
IF(COUNTIF(分類!$K$8:$K$15, 統合マスタ!V488)&gt;0, 分類!$J$7,
IF(COUNTIF(分類!$N$8:$N$15, 統合マスタ!V488)&gt;0, 分類!$M$7,
IF(COUNTIF(分類!$Q$8:$Q$15, 統合マスタ!V488)&gt;0, 分類!$P$7,
"無し"))))))</f>
        <v>散剤</v>
      </c>
      <c r="AC488" s="27">
        <f t="shared" ca="1" si="22"/>
        <v>484</v>
      </c>
      <c r="AD488" s="27" cm="1">
        <f t="array" aca="1" ref="AD488" ca="1">IF(A488="非採用","非採用",OFFSET(
   INDIRECT("'" &amp; AB488 &amp; "'!A4"),
   MATCH(B488, INDIRECT("'" &amp; AB488 &amp; "'!C5:C1000"), 0),
   MATCH("合計", INDIRECT("'" &amp; AB488 &amp; "'!4:4"), 0) - 1
))</f>
        <v>0</v>
      </c>
    </row>
    <row r="489" spans="1:30">
      <c r="A489" s="40">
        <f>元データ!P486</f>
        <v>418</v>
      </c>
      <c r="B489" s="27">
        <f t="shared" si="23"/>
        <v>485</v>
      </c>
      <c r="C489" s="27" t="str">
        <f>DBCS(元データ!A486)</f>
        <v>ビオフェルミン配合散</v>
      </c>
      <c r="D489" s="53" t="str">
        <f>元データ!B486</f>
        <v>メディセオ</v>
      </c>
      <c r="E489" s="27" t="str">
        <f>DBCS(元データ!C486)</f>
        <v>粉</v>
      </c>
      <c r="F489" s="27" t="str">
        <f>DBCS(元データ!D486)</f>
        <v>１ｇｘ６００</v>
      </c>
      <c r="G489" s="27" t="str">
        <f>元データ!E486</f>
        <v>大正製薬</v>
      </c>
      <c r="H489" s="27">
        <f>元データ!F486</f>
        <v>6.5</v>
      </c>
      <c r="I489" s="27">
        <f>元データ!G486</f>
        <v>3900</v>
      </c>
      <c r="J489" s="27">
        <f>元データ!H486</f>
        <v>600</v>
      </c>
      <c r="K489" s="27" t="str">
        <f>元データ!I486</f>
        <v>ｇ</v>
      </c>
      <c r="L489" s="27">
        <f>元データ!J486</f>
        <v>3294</v>
      </c>
      <c r="M489" s="27">
        <f>元データ!K486</f>
        <v>5.49</v>
      </c>
      <c r="N489" s="53" t="str">
        <f ca="1">IF(OFFSET(マスタ非採用削除!A$4,統合マスタ!$A489,0)="","",OFFSET(マスタ非採用削除!A$4,統合マスタ!$A489,0))</f>
        <v>ﾋｵﾌ001</v>
      </c>
      <c r="O489" s="53" t="str">
        <f ca="1">IF(OFFSET(マスタ非採用削除!B$4,統合マスタ!$A489,0)="","",OFFSET(マスタ非採用削除!B$4,統合マスタ!$A489,0))</f>
        <v>ﾋｵﾌ001</v>
      </c>
      <c r="P489" s="27" t="str">
        <f ca="1">IF(OFFSET(マスタ非採用削除!C$4,統合マスタ!$A489,0)="","",OFFSET(マスタ非採用削除!C$4,統合マスタ!$A489,0))</f>
        <v>ビオフェルミン配合散</v>
      </c>
      <c r="Q489" s="53" t="str">
        <f ca="1">IF(OFFSET(マスタ非採用削除!D$4,統合マスタ!$A489,0)="","",OFFSET(マスタ非採用削除!D$4,統合マスタ!$A489,0))</f>
        <v>ﾋﾞｵﾌｪ2</v>
      </c>
      <c r="R489" s="27">
        <f ca="1">IF(OR(A489="非採用",A489="処置薬",A489="非採用特別"),0,IF(OFFSET(マスタ非採用削除!E$4,統合マスタ!$A489,0)="","",OFFSET(マスタ非採用削除!E$4,統合マスタ!$A489,0)))</f>
        <v>1</v>
      </c>
      <c r="S489" s="53" t="str">
        <f ca="1">IF(OFFSET(マスタ非採用削除!F$4,統合マスタ!$A489,0)="","",OFFSET(マスタ非採用削除!F$4,統合マスタ!$A489,0))</f>
        <v/>
      </c>
      <c r="T489" s="27">
        <f ca="1">IF(OFFSET(マスタ非採用削除!G$4,統合マスタ!$A489,0)="","",OFFSET(マスタ非採用削除!G$4,統合マスタ!$A489,0))</f>
        <v>6.5</v>
      </c>
      <c r="U489" s="53" t="str">
        <f ca="1">IF(OFFSET(マスタ非採用削除!H$4,統合マスタ!$A489,0)="","",OFFSET(マスタ非採用削除!H$4,統合マスタ!$A489,0))</f>
        <v>ﾋﾞｵﾌｪﾙﾐﾝﾊｲｺﾞｳｻﾝ</v>
      </c>
      <c r="V489" s="27">
        <f ca="1">IF(OFFSET(マスタ非採用削除!I$4,統合マスタ!$A489,0)="","",OFFSET(マスタ非採用削除!I$4,統合マスタ!$A489,0))</f>
        <v>3</v>
      </c>
      <c r="W489" s="27" t="str">
        <f ca="1">IF(OFFSET(マスタ非採用削除!J$4,統合マスタ!$A489,0)="","",OFFSET(マスタ非採用削除!J$4,統合マスタ!$A489,0))</f>
        <v>散</v>
      </c>
      <c r="X489" s="27">
        <f ca="1">IF(OFFSET(マスタ非採用削除!K$4,統合マスタ!$A489,0)="","",OFFSET(マスタ非採用削除!K$4,統合マスタ!$A489,0))</f>
        <v>0</v>
      </c>
      <c r="Y489" s="53" t="str">
        <f ca="1">IF(OFFSET(マスタ非採用削除!L$4,統合マスタ!$A489,0)="","",OFFSET(マスタ非採用削除!L$4,統合マスタ!$A489,0))</f>
        <v/>
      </c>
      <c r="Z489" s="27">
        <f ca="1">IF(OFFSET(マスタ非採用削除!M$4,統合マスタ!$A489,0)="","",OFFSET(マスタ非採用削除!M$4,統合マスタ!$A489,0))</f>
        <v>3</v>
      </c>
      <c r="AA489" s="27" t="str">
        <f t="shared" si="21"/>
        <v/>
      </c>
      <c r="AB489" s="27" t="str">
        <f ca="1">IF(A489="非採用特別","非採用特別",IF(R489=2,"臨時",
IF(COUNTIF(分類!$H$8:$H$15, 統合マスタ!V489)&gt;0, 分類!$G$7,
IF(COUNTIF(分類!$K$8:$K$15, 統合マスタ!V489)&gt;0, 分類!$J$7,
IF(COUNTIF(分類!$N$8:$N$15, 統合マスタ!V489)&gt;0, 分類!$M$7,
IF(COUNTIF(分類!$Q$8:$Q$15, 統合マスタ!V489)&gt;0, 分類!$P$7,
"無し"))))))</f>
        <v>散剤</v>
      </c>
      <c r="AC489" s="27">
        <f t="shared" ca="1" si="22"/>
        <v>485</v>
      </c>
      <c r="AD489" s="27" cm="1">
        <f t="array" aca="1" ref="AD489" ca="1">IF(A489="非採用","非採用",OFFSET(
   INDIRECT("'" &amp; AB489 &amp; "'!A4"),
   MATCH(B489, INDIRECT("'" &amp; AB489 &amp; "'!C5:C1000"), 0),
   MATCH("合計", INDIRECT("'" &amp; AB489 &amp; "'!4:4"), 0) - 1
))</f>
        <v>0</v>
      </c>
    </row>
    <row r="490" spans="1:30">
      <c r="A490" s="40">
        <f>元データ!P487</f>
        <v>418</v>
      </c>
      <c r="B490" s="27">
        <f t="shared" si="23"/>
        <v>486</v>
      </c>
      <c r="C490" s="27" t="str">
        <f>DBCS(元データ!A487)</f>
        <v>ビオフェルミン配合散</v>
      </c>
      <c r="D490" s="53" t="str">
        <f>元データ!B487</f>
        <v>メディセオ</v>
      </c>
      <c r="E490" s="27" t="str">
        <f>DBCS(元データ!C487)</f>
        <v>粉</v>
      </c>
      <c r="F490" s="27" t="str">
        <f>DBCS(元データ!D487)</f>
        <v>１ｋｇ</v>
      </c>
      <c r="G490" s="27" t="str">
        <f>元データ!E487</f>
        <v>大正製薬</v>
      </c>
      <c r="H490" s="27">
        <f>元データ!F487</f>
        <v>6.5</v>
      </c>
      <c r="I490" s="27">
        <f>元データ!G487</f>
        <v>6500</v>
      </c>
      <c r="J490" s="27">
        <f>元データ!H487</f>
        <v>1000</v>
      </c>
      <c r="K490" s="27" t="str">
        <f>元データ!I487</f>
        <v>ｇ</v>
      </c>
      <c r="L490" s="27">
        <f>元データ!J487</f>
        <v>5490</v>
      </c>
      <c r="M490" s="27">
        <f>元データ!K487</f>
        <v>5.49</v>
      </c>
      <c r="N490" s="53" t="str">
        <f ca="1">IF(OFFSET(マスタ非採用削除!A$4,統合マスタ!$A490,0)="","",OFFSET(マスタ非採用削除!A$4,統合マスタ!$A490,0))</f>
        <v>ﾋｵﾌ001</v>
      </c>
      <c r="O490" s="53" t="str">
        <f ca="1">IF(OFFSET(マスタ非採用削除!B$4,統合マスタ!$A490,0)="","",OFFSET(マスタ非採用削除!B$4,統合マスタ!$A490,0))</f>
        <v>ﾋｵﾌ001</v>
      </c>
      <c r="P490" s="27" t="str">
        <f ca="1">IF(OFFSET(マスタ非採用削除!C$4,統合マスタ!$A490,0)="","",OFFSET(マスタ非採用削除!C$4,統合マスタ!$A490,0))</f>
        <v>ビオフェルミン配合散</v>
      </c>
      <c r="Q490" s="53" t="str">
        <f ca="1">IF(OFFSET(マスタ非採用削除!D$4,統合マスタ!$A490,0)="","",OFFSET(マスタ非採用削除!D$4,統合マスタ!$A490,0))</f>
        <v>ﾋﾞｵﾌｪ2</v>
      </c>
      <c r="R490" s="27">
        <f ca="1">IF(OR(A490="非採用",A490="処置薬",A490="非採用特別"),0,IF(OFFSET(マスタ非採用削除!E$4,統合マスタ!$A490,0)="","",OFFSET(マスタ非採用削除!E$4,統合マスタ!$A490,0)))</f>
        <v>1</v>
      </c>
      <c r="S490" s="53" t="str">
        <f ca="1">IF(OFFSET(マスタ非採用削除!F$4,統合マスタ!$A490,0)="","",OFFSET(マスタ非採用削除!F$4,統合マスタ!$A490,0))</f>
        <v/>
      </c>
      <c r="T490" s="27">
        <f ca="1">IF(OFFSET(マスタ非採用削除!G$4,統合マスタ!$A490,0)="","",OFFSET(マスタ非採用削除!G$4,統合マスタ!$A490,0))</f>
        <v>6.5</v>
      </c>
      <c r="U490" s="53" t="str">
        <f ca="1">IF(OFFSET(マスタ非採用削除!H$4,統合マスタ!$A490,0)="","",OFFSET(マスタ非採用削除!H$4,統合マスタ!$A490,0))</f>
        <v>ﾋﾞｵﾌｪﾙﾐﾝﾊｲｺﾞｳｻﾝ</v>
      </c>
      <c r="V490" s="27">
        <f ca="1">IF(OFFSET(マスタ非採用削除!I$4,統合マスタ!$A490,0)="","",OFFSET(マスタ非採用削除!I$4,統合マスタ!$A490,0))</f>
        <v>3</v>
      </c>
      <c r="W490" s="27" t="str">
        <f ca="1">IF(OFFSET(マスタ非採用削除!J$4,統合マスタ!$A490,0)="","",OFFSET(マスタ非採用削除!J$4,統合マスタ!$A490,0))</f>
        <v>散</v>
      </c>
      <c r="X490" s="27">
        <f ca="1">IF(OFFSET(マスタ非採用削除!K$4,統合マスタ!$A490,0)="","",OFFSET(マスタ非採用削除!K$4,統合マスタ!$A490,0))</f>
        <v>0</v>
      </c>
      <c r="Y490" s="53" t="str">
        <f ca="1">IF(OFFSET(マスタ非採用削除!L$4,統合マスタ!$A490,0)="","",OFFSET(マスタ非採用削除!L$4,統合マスタ!$A490,0))</f>
        <v/>
      </c>
      <c r="Z490" s="27">
        <f ca="1">IF(OFFSET(マスタ非採用削除!M$4,統合マスタ!$A490,0)="","",OFFSET(マスタ非採用削除!M$4,統合マスタ!$A490,0))</f>
        <v>3</v>
      </c>
      <c r="AA490" s="27" t="str">
        <f t="shared" si="21"/>
        <v/>
      </c>
      <c r="AB490" s="27" t="str">
        <f ca="1">IF(A490="非採用特別","非採用特別",IF(R490=2,"臨時",
IF(COUNTIF(分類!$H$8:$H$15, 統合マスタ!V490)&gt;0, 分類!$G$7,
IF(COUNTIF(分類!$K$8:$K$15, 統合マスタ!V490)&gt;0, 分類!$J$7,
IF(COUNTIF(分類!$N$8:$N$15, 統合マスタ!V490)&gt;0, 分類!$M$7,
IF(COUNTIF(分類!$Q$8:$Q$15, 統合マスタ!V490)&gt;0, 分類!$P$7,
"無し"))))))</f>
        <v>散剤</v>
      </c>
      <c r="AC490" s="27">
        <f t="shared" ca="1" si="22"/>
        <v>486</v>
      </c>
      <c r="AD490" s="27" cm="1">
        <f t="array" aca="1" ref="AD490" ca="1">IF(A490="非採用","非採用",OFFSET(
   INDIRECT("'" &amp; AB490 &amp; "'!A4"),
   MATCH(B490, INDIRECT("'" &amp; AB490 &amp; "'!C5:C1000"), 0),
   MATCH("合計", INDIRECT("'" &amp; AB490 &amp; "'!4:4"), 0) - 1
))</f>
        <v>0</v>
      </c>
    </row>
    <row r="491" spans="1:30">
      <c r="A491" s="40">
        <f>元データ!P488</f>
        <v>420</v>
      </c>
      <c r="B491" s="27">
        <f t="shared" si="23"/>
        <v>487</v>
      </c>
      <c r="C491" s="27" t="str">
        <f>DBCS(元データ!A488)</f>
        <v>ビカルタミド錠８０ｍｇ「オーハラ」</v>
      </c>
      <c r="D491" s="53" t="str">
        <f>元データ!B488</f>
        <v>メディセオ</v>
      </c>
      <c r="E491" s="27" t="str">
        <f>DBCS(元データ!C488)</f>
        <v>ＰＴＰ</v>
      </c>
      <c r="F491" s="27" t="str">
        <f>DBCS(元データ!D488)</f>
        <v>３０Ｔ</v>
      </c>
      <c r="G491" s="27" t="str">
        <f>元データ!E488</f>
        <v>大原薬品</v>
      </c>
      <c r="H491" s="27">
        <f>元データ!F488</f>
        <v>110.9</v>
      </c>
      <c r="I491" s="27">
        <f>元データ!G488</f>
        <v>3327</v>
      </c>
      <c r="J491" s="27">
        <f>元データ!H488</f>
        <v>30</v>
      </c>
      <c r="K491" s="27" t="str">
        <f>元データ!I488</f>
        <v>錠</v>
      </c>
      <c r="L491" s="27">
        <f>元データ!J488</f>
        <v>2700</v>
      </c>
      <c r="M491" s="27">
        <f>元データ!K488</f>
        <v>90</v>
      </c>
      <c r="N491" s="53" t="str">
        <f ca="1">IF(OFFSET(マスタ非採用削除!A$4,統合マスタ!$A491,0)="","",OFFSET(マスタ非採用削除!A$4,統合マスタ!$A491,0))</f>
        <v>ﾋｶﾙ002</v>
      </c>
      <c r="O491" s="53" t="str">
        <f ca="1">IF(OFFSET(マスタ非採用削除!B$4,統合マスタ!$A491,0)="","",OFFSET(マスタ非採用削除!B$4,統合マスタ!$A491,0))</f>
        <v>ﾋｶﾙ002</v>
      </c>
      <c r="P491" s="27" t="str">
        <f ca="1">IF(OFFSET(マスタ非採用削除!C$4,統合マスタ!$A491,0)="","",OFFSET(マスタ非採用削除!C$4,統合マスタ!$A491,0))</f>
        <v>ビカルタミド錠８０ｍｇ「オーハラ」</v>
      </c>
      <c r="Q491" s="53" t="str">
        <f ca="1">IF(OFFSET(マスタ非採用削除!D$4,統合マスタ!$A491,0)="","",OFFSET(マスタ非採用削除!D$4,統合マスタ!$A491,0))</f>
        <v/>
      </c>
      <c r="R491" s="27">
        <f ca="1">IF(OR(A491="非採用",A491="処置薬",A491="非採用特別"),0,IF(OFFSET(マスタ非採用削除!E$4,統合マスタ!$A491,0)="","",OFFSET(マスタ非採用削除!E$4,統合マスタ!$A491,0)))</f>
        <v>2</v>
      </c>
      <c r="S491" s="53" t="str">
        <f ca="1">IF(OFFSET(マスタ非採用削除!F$4,統合マスタ!$A491,0)="","",OFFSET(マスタ非採用削除!F$4,統合マスタ!$A491,0))</f>
        <v/>
      </c>
      <c r="T491" s="27">
        <f ca="1">IF(OFFSET(マスタ非採用削除!G$4,統合マスタ!$A491,0)="","",OFFSET(マスタ非採用削除!G$4,統合マスタ!$A491,0))</f>
        <v>110.9</v>
      </c>
      <c r="U491" s="53" t="str">
        <f ca="1">IF(OFFSET(マスタ非採用削除!H$4,統合マスタ!$A491,0)="","",OFFSET(マスタ非採用削除!H$4,統合マスタ!$A491,0))</f>
        <v>ﾋﾞｶﾙﾀﾐﾄﾞｼﾞﾖｳ80MGｵ-ﾊﾗ</v>
      </c>
      <c r="V491" s="27">
        <f ca="1">IF(OFFSET(マスタ非採用削除!I$4,統合マスタ!$A491,0)="","",OFFSET(マスタ非採用削除!I$4,統合マスタ!$A491,0))</f>
        <v>1</v>
      </c>
      <c r="W491" s="27" t="str">
        <f ca="1">IF(OFFSET(マスタ非採用削除!J$4,統合マスタ!$A491,0)="","",OFFSET(マスタ非採用削除!J$4,統合マスタ!$A491,0))</f>
        <v>錠剤</v>
      </c>
      <c r="X491" s="27">
        <f ca="1">IF(OFFSET(マスタ非採用削除!K$4,統合マスタ!$A491,0)="","",OFFSET(マスタ非採用削除!K$4,統合マスタ!$A491,0))</f>
        <v>2</v>
      </c>
      <c r="Y491" s="53" t="str">
        <f ca="1">IF(OFFSET(マスタ非採用削除!L$4,統合マスタ!$A491,0)="","",OFFSET(マスタ非採用削除!L$4,統合マスタ!$A491,0))</f>
        <v/>
      </c>
      <c r="Z491" s="27">
        <f ca="1">IF(OFFSET(マスタ非採用削除!M$4,統合マスタ!$A491,0)="","",OFFSET(マスタ非採用削除!M$4,統合マスタ!$A491,0))</f>
        <v>3</v>
      </c>
      <c r="AA491" s="27" t="str">
        <f t="shared" si="21"/>
        <v/>
      </c>
      <c r="AB491" s="27" t="str">
        <f ca="1">IF(A491="非採用特別","非採用特別",IF(R491=2,"臨時",
IF(COUNTIF(分類!$H$8:$H$15, 統合マスタ!V491)&gt;0, 分類!$G$7,
IF(COUNTIF(分類!$K$8:$K$15, 統合マスタ!V491)&gt;0, 分類!$J$7,
IF(COUNTIF(分類!$N$8:$N$15, 統合マスタ!V491)&gt;0, 分類!$M$7,
IF(COUNTIF(分類!$Q$8:$Q$15, 統合マスタ!V491)&gt;0, 分類!$P$7,
"無し"))))))</f>
        <v>臨時</v>
      </c>
      <c r="AC491" s="27">
        <f t="shared" ca="1" si="22"/>
        <v>200487</v>
      </c>
      <c r="AD491" s="27" cm="1">
        <f t="array" aca="1" ref="AD491" ca="1">IF(A491="非採用","非採用",OFFSET(
   INDIRECT("'" &amp; AB491 &amp; "'!A4"),
   MATCH(B491, INDIRECT("'" &amp; AB491 &amp; "'!C5:C1000"), 0),
   MATCH("合計", INDIRECT("'" &amp; AB491 &amp; "'!4:4"), 0) - 1
))</f>
        <v>0</v>
      </c>
    </row>
    <row r="492" spans="1:30">
      <c r="A492" s="40">
        <f>元データ!P489</f>
        <v>421</v>
      </c>
      <c r="B492" s="27">
        <f t="shared" si="23"/>
        <v>488</v>
      </c>
      <c r="C492" s="27" t="str">
        <f>DBCS(元データ!A489)</f>
        <v>ピコスルファートナトリウム錠２．５ｍｇ「イワキ」</v>
      </c>
      <c r="D492" s="53" t="str">
        <f>元データ!B489</f>
        <v>メディセオ</v>
      </c>
      <c r="E492" s="27" t="str">
        <f>DBCS(元データ!C489)</f>
        <v>ＰＴＰ</v>
      </c>
      <c r="F492" s="27" t="str">
        <f>DBCS(元データ!D489)</f>
        <v>１０００Ｔ</v>
      </c>
      <c r="G492" s="27" t="str">
        <f>元データ!E489</f>
        <v>イワキ</v>
      </c>
      <c r="H492" s="27">
        <f>元データ!F489</f>
        <v>6.1</v>
      </c>
      <c r="I492" s="27">
        <f>元データ!G489</f>
        <v>6100</v>
      </c>
      <c r="J492" s="27">
        <f>元データ!H489</f>
        <v>1000.0000000000001</v>
      </c>
      <c r="K492" s="27" t="str">
        <f>元データ!I489</f>
        <v>錠</v>
      </c>
      <c r="L492" s="27">
        <f>元データ!J489</f>
        <v>5185</v>
      </c>
      <c r="M492" s="27">
        <f>元データ!K489</f>
        <v>5.1849999999999996</v>
      </c>
      <c r="N492" s="53" t="str">
        <f ca="1">IF(OFFSET(マスタ非採用削除!A$4,統合マスタ!$A492,0)="","",OFFSET(マスタ非採用削除!A$4,統合マスタ!$A492,0))</f>
        <v>ﾋｺｽ001</v>
      </c>
      <c r="O492" s="53" t="str">
        <f ca="1">IF(OFFSET(マスタ非採用削除!B$4,統合マスタ!$A492,0)="","",OFFSET(マスタ非採用削除!B$4,統合マスタ!$A492,0))</f>
        <v>ﾋｺｽ001</v>
      </c>
      <c r="P492" s="27" t="str">
        <f ca="1">IF(OFFSET(マスタ非採用削除!C$4,統合マスタ!$A492,0)="","",OFFSET(マスタ非採用削除!C$4,統合マスタ!$A492,0))</f>
        <v>ピコスルファートナトリウム錠２．５ｍｇ「イワキ」</v>
      </c>
      <c r="Q492" s="53" t="str">
        <f ca="1">IF(OFFSET(マスタ非採用削除!D$4,統合マスタ!$A492,0)="","",OFFSET(マスタ非採用削除!D$4,統合マスタ!$A492,0))</f>
        <v>ﾋﾟｺｽ1</v>
      </c>
      <c r="R492" s="27">
        <f ca="1">IF(OR(A492="非採用",A492="処置薬",A492="非採用特別"),0,IF(OFFSET(マスタ非採用削除!E$4,統合マスタ!$A492,0)="","",OFFSET(マスタ非採用削除!E$4,統合マスタ!$A492,0)))</f>
        <v>1</v>
      </c>
      <c r="S492" s="53" t="str">
        <f ca="1">IF(OFFSET(マスタ非採用削除!F$4,統合マスタ!$A492,0)="","",OFFSET(マスタ非採用削除!F$4,統合マスタ!$A492,0))</f>
        <v/>
      </c>
      <c r="T492" s="27">
        <f ca="1">IF(OFFSET(マスタ非採用削除!G$4,統合マスタ!$A492,0)="","",OFFSET(マスタ非採用削除!G$4,統合マスタ!$A492,0))</f>
        <v>6.1</v>
      </c>
      <c r="U492" s="53" t="str">
        <f ca="1">IF(OFFSET(マスタ非採用削除!H$4,統合マスタ!$A492,0)="","",OFFSET(マスタ非採用削除!H$4,統合マスタ!$A492,0))</f>
        <v>ﾋﾟｺｽﾙﾌｧｰﾄﾅﾄﾘｳﾑｼﾞｮｳ2.5mg｢ｲﾜｷ｣</v>
      </c>
      <c r="V492" s="27">
        <f ca="1">IF(OFFSET(マスタ非採用削除!I$4,統合マスタ!$A492,0)="","",OFFSET(マスタ非採用削除!I$4,統合マスタ!$A492,0))</f>
        <v>1</v>
      </c>
      <c r="W492" s="27" t="str">
        <f ca="1">IF(OFFSET(マスタ非採用削除!J$4,統合マスタ!$A492,0)="","",OFFSET(マスタ非採用削除!J$4,統合マスタ!$A492,0))</f>
        <v>錠剤</v>
      </c>
      <c r="X492" s="27">
        <f ca="1">IF(OFFSET(マスタ非採用削除!K$4,統合マスタ!$A492,0)="","",OFFSET(マスタ非採用削除!K$4,統合マスタ!$A492,0))</f>
        <v>0</v>
      </c>
      <c r="Y492" s="53" t="str">
        <f ca="1">IF(OFFSET(マスタ非採用削除!L$4,統合マスタ!$A492,0)="","",OFFSET(マスタ非採用削除!L$4,統合マスタ!$A492,0))</f>
        <v/>
      </c>
      <c r="Z492" s="27">
        <f ca="1">IF(OFFSET(マスタ非採用削除!M$4,統合マスタ!$A492,0)="","",OFFSET(マスタ非採用削除!M$4,統合マスタ!$A492,0))</f>
        <v>25</v>
      </c>
      <c r="AA492" s="27" t="str">
        <f t="shared" si="21"/>
        <v/>
      </c>
      <c r="AB492" s="27" t="str">
        <f ca="1">IF(A492="非採用特別","非採用特別",IF(R492=2,"臨時",
IF(COUNTIF(分類!$H$8:$H$15, 統合マスタ!V492)&gt;0, 分類!$G$7,
IF(COUNTIF(分類!$K$8:$K$15, 統合マスタ!V492)&gt;0, 分類!$J$7,
IF(COUNTIF(分類!$N$8:$N$15, 統合マスタ!V492)&gt;0, 分類!$M$7,
IF(COUNTIF(分類!$Q$8:$Q$15, 統合マスタ!V492)&gt;0, 分類!$P$7,
"無し"))))))</f>
        <v>錠剤</v>
      </c>
      <c r="AC492" s="27">
        <f t="shared" ca="1" si="22"/>
        <v>488</v>
      </c>
      <c r="AD492" s="27" cm="1">
        <f t="array" aca="1" ref="AD492" ca="1">IF(A492="非採用","非採用",OFFSET(
   INDIRECT("'" &amp; AB492 &amp; "'!A4"),
   MATCH(B492, INDIRECT("'" &amp; AB492 &amp; "'!C5:C1000"), 0),
   MATCH("合計", INDIRECT("'" &amp; AB492 &amp; "'!4:4"), 0) - 1
))</f>
        <v>0</v>
      </c>
    </row>
    <row r="493" spans="1:30">
      <c r="A493" s="40">
        <f>元データ!P490</f>
        <v>421</v>
      </c>
      <c r="B493" s="27">
        <f t="shared" si="23"/>
        <v>489</v>
      </c>
      <c r="C493" s="27" t="str">
        <f>DBCS(元データ!A490)</f>
        <v>ピコスルファートナトリウム錠２．５ｍｇ「イワキ」</v>
      </c>
      <c r="D493" s="53" t="str">
        <f>元データ!B490</f>
        <v>メディセオ</v>
      </c>
      <c r="E493" s="27" t="str">
        <f>DBCS(元データ!C490)</f>
        <v>バラ</v>
      </c>
      <c r="F493" s="27" t="str">
        <f>DBCS(元データ!D490)</f>
        <v>１０００Ｔ</v>
      </c>
      <c r="G493" s="27" t="str">
        <f>元データ!E490</f>
        <v>イワキ</v>
      </c>
      <c r="H493" s="27">
        <f>元データ!F490</f>
        <v>6.1</v>
      </c>
      <c r="I493" s="27">
        <f>元データ!G490</f>
        <v>6100</v>
      </c>
      <c r="J493" s="27">
        <f>元データ!H490</f>
        <v>1000.0000000000001</v>
      </c>
      <c r="K493" s="27" t="str">
        <f>元データ!I490</f>
        <v>錠</v>
      </c>
      <c r="L493" s="27">
        <f>元データ!J490</f>
        <v>5185</v>
      </c>
      <c r="M493" s="27">
        <f>元データ!K490</f>
        <v>5.1849999999999996</v>
      </c>
      <c r="N493" s="53" t="str">
        <f ca="1">IF(OFFSET(マスタ非採用削除!A$4,統合マスタ!$A493,0)="","",OFFSET(マスタ非採用削除!A$4,統合マスタ!$A493,0))</f>
        <v>ﾋｺｽ001</v>
      </c>
      <c r="O493" s="53" t="str">
        <f ca="1">IF(OFFSET(マスタ非採用削除!B$4,統合マスタ!$A493,0)="","",OFFSET(マスタ非採用削除!B$4,統合マスタ!$A493,0))</f>
        <v>ﾋｺｽ001</v>
      </c>
      <c r="P493" s="27" t="str">
        <f ca="1">IF(OFFSET(マスタ非採用削除!C$4,統合マスタ!$A493,0)="","",OFFSET(マスタ非採用削除!C$4,統合マスタ!$A493,0))</f>
        <v>ピコスルファートナトリウム錠２．５ｍｇ「イワキ」</v>
      </c>
      <c r="Q493" s="53" t="str">
        <f ca="1">IF(OFFSET(マスタ非採用削除!D$4,統合マスタ!$A493,0)="","",OFFSET(マスタ非採用削除!D$4,統合マスタ!$A493,0))</f>
        <v>ﾋﾟｺｽ1</v>
      </c>
      <c r="R493" s="27">
        <f ca="1">IF(OR(A493="非採用",A493="処置薬",A493="非採用特別"),0,IF(OFFSET(マスタ非採用削除!E$4,統合マスタ!$A493,0)="","",OFFSET(マスタ非採用削除!E$4,統合マスタ!$A493,0)))</f>
        <v>1</v>
      </c>
      <c r="S493" s="53" t="str">
        <f ca="1">IF(OFFSET(マスタ非採用削除!F$4,統合マスタ!$A493,0)="","",OFFSET(マスタ非採用削除!F$4,統合マスタ!$A493,0))</f>
        <v/>
      </c>
      <c r="T493" s="27">
        <f ca="1">IF(OFFSET(マスタ非採用削除!G$4,統合マスタ!$A493,0)="","",OFFSET(マスタ非採用削除!G$4,統合マスタ!$A493,0))</f>
        <v>6.1</v>
      </c>
      <c r="U493" s="53" t="str">
        <f ca="1">IF(OFFSET(マスタ非採用削除!H$4,統合マスタ!$A493,0)="","",OFFSET(マスタ非採用削除!H$4,統合マスタ!$A493,0))</f>
        <v>ﾋﾟｺｽﾙﾌｧｰﾄﾅﾄﾘｳﾑｼﾞｮｳ2.5mg｢ｲﾜｷ｣</v>
      </c>
      <c r="V493" s="27">
        <f ca="1">IF(OFFSET(マスタ非採用削除!I$4,統合マスタ!$A493,0)="","",OFFSET(マスタ非採用削除!I$4,統合マスタ!$A493,0))</f>
        <v>1</v>
      </c>
      <c r="W493" s="27" t="str">
        <f ca="1">IF(OFFSET(マスタ非採用削除!J$4,統合マスタ!$A493,0)="","",OFFSET(マスタ非採用削除!J$4,統合マスタ!$A493,0))</f>
        <v>錠剤</v>
      </c>
      <c r="X493" s="27">
        <f ca="1">IF(OFFSET(マスタ非採用削除!K$4,統合マスタ!$A493,0)="","",OFFSET(マスタ非採用削除!K$4,統合マスタ!$A493,0))</f>
        <v>0</v>
      </c>
      <c r="Y493" s="53" t="str">
        <f ca="1">IF(OFFSET(マスタ非採用削除!L$4,統合マスタ!$A493,0)="","",OFFSET(マスタ非採用削除!L$4,統合マスタ!$A493,0))</f>
        <v/>
      </c>
      <c r="Z493" s="27">
        <f ca="1">IF(OFFSET(マスタ非採用削除!M$4,統合マスタ!$A493,0)="","",OFFSET(マスタ非採用削除!M$4,統合マスタ!$A493,0))</f>
        <v>25</v>
      </c>
      <c r="AA493" s="27" t="str">
        <f t="shared" si="21"/>
        <v/>
      </c>
      <c r="AB493" s="27" t="str">
        <f ca="1">IF(A493="非採用特別","非採用特別",IF(R493=2,"臨時",
IF(COUNTIF(分類!$H$8:$H$15, 統合マスタ!V493)&gt;0, 分類!$G$7,
IF(COUNTIF(分類!$K$8:$K$15, 統合マスタ!V493)&gt;0, 分類!$J$7,
IF(COUNTIF(分類!$N$8:$N$15, 統合マスタ!V493)&gt;0, 分類!$M$7,
IF(COUNTIF(分類!$Q$8:$Q$15, 統合マスタ!V493)&gt;0, 分類!$P$7,
"無し"))))))</f>
        <v>錠剤</v>
      </c>
      <c r="AC493" s="27">
        <f t="shared" ca="1" si="22"/>
        <v>489</v>
      </c>
      <c r="AD493" s="27" cm="1">
        <f t="array" aca="1" ref="AD493" ca="1">IF(A493="非採用","非採用",OFFSET(
   INDIRECT("'" &amp; AB493 &amp; "'!A4"),
   MATCH(B493, INDIRECT("'" &amp; AB493 &amp; "'!C5:C1000"), 0),
   MATCH("合計", INDIRECT("'" &amp; AB493 &amp; "'!4:4"), 0) - 1
))</f>
        <v>0</v>
      </c>
    </row>
    <row r="494" spans="1:30">
      <c r="A494" s="40">
        <f>元データ!P491</f>
        <v>422</v>
      </c>
      <c r="B494" s="27">
        <f t="shared" si="23"/>
        <v>490</v>
      </c>
      <c r="C494" s="27" t="str">
        <f>DBCS(元データ!A491)</f>
        <v>ピコスルファートナトリウム内用液０．７５％「イワキ」</v>
      </c>
      <c r="D494" s="53" t="str">
        <f>元データ!B491</f>
        <v>メディセオ</v>
      </c>
      <c r="E494" s="27" t="str">
        <f>DBCS(元データ!C491)</f>
        <v/>
      </c>
      <c r="F494" s="27" t="str">
        <f>DBCS(元データ!D491)</f>
        <v>１０ｍｌｘ１０</v>
      </c>
      <c r="G494" s="27" t="str">
        <f>元データ!E491</f>
        <v>イワキ</v>
      </c>
      <c r="H494" s="27">
        <f>元データ!F491</f>
        <v>7.5</v>
      </c>
      <c r="I494" s="27">
        <f>元データ!G491</f>
        <v>750</v>
      </c>
      <c r="J494" s="27">
        <f>元データ!H491</f>
        <v>100</v>
      </c>
      <c r="K494" s="27" t="str">
        <f>元データ!I491</f>
        <v>ｍｌ</v>
      </c>
      <c r="L494" s="27">
        <f>元データ!J491</f>
        <v>681</v>
      </c>
      <c r="M494" s="27">
        <f>元データ!K491</f>
        <v>6.81</v>
      </c>
      <c r="N494" s="53" t="str">
        <f ca="1">IF(OFFSET(マスタ非採用削除!A$4,統合マスタ!$A494,0)="","",OFFSET(マスタ非採用削除!A$4,統合マスタ!$A494,0))</f>
        <v>ﾋｺｽ002</v>
      </c>
      <c r="O494" s="53" t="str">
        <f ca="1">IF(OFFSET(マスタ非採用削除!B$4,統合マスタ!$A494,0)="","",OFFSET(マスタ非採用削除!B$4,統合マスタ!$A494,0))</f>
        <v>ﾋｺｽ002</v>
      </c>
      <c r="P494" s="27" t="str">
        <f ca="1">IF(OFFSET(マスタ非採用削除!C$4,統合マスタ!$A494,0)="","",OFFSET(マスタ非採用削除!C$4,統合マスタ!$A494,0))</f>
        <v>ピコスルファートナトリウム内用液０．７５％「イワキ」</v>
      </c>
      <c r="Q494" s="53" t="str">
        <f ca="1">IF(OFFSET(マスタ非採用削除!D$4,統合マスタ!$A494,0)="","",OFFSET(マスタ非採用削除!D$4,統合マスタ!$A494,0))</f>
        <v>ﾋﾟｺｽ</v>
      </c>
      <c r="R494" s="27">
        <f ca="1">IF(OR(A494="非採用",A494="処置薬",A494="非採用特別"),0,IF(OFFSET(マスタ非採用削除!E$4,統合マスタ!$A494,0)="","",OFFSET(マスタ非採用削除!E$4,統合マスタ!$A494,0)))</f>
        <v>1</v>
      </c>
      <c r="S494" s="53" t="str">
        <f ca="1">IF(OFFSET(マスタ非採用削除!F$4,統合マスタ!$A494,0)="","",OFFSET(マスタ非採用削除!F$4,統合マスタ!$A494,0))</f>
        <v/>
      </c>
      <c r="T494" s="27">
        <f ca="1">IF(OFFSET(マスタ非採用削除!G$4,統合マスタ!$A494,0)="","",OFFSET(マスタ非採用削除!G$4,統合マスタ!$A494,0))</f>
        <v>7.5</v>
      </c>
      <c r="U494" s="53" t="str">
        <f ca="1">IF(OFFSET(マスタ非採用削除!H$4,統合マスタ!$A494,0)="","",OFFSET(マスタ非採用削除!H$4,統合マスタ!$A494,0))</f>
        <v>ﾋﾟｺｽﾙﾌｧｰﾄﾅﾄﾘｳﾑﾅｲﾖｳｴｷ0.75%｢ｲﾜｷ｣</v>
      </c>
      <c r="V494" s="27">
        <f ca="1">IF(OFFSET(マスタ非採用削除!I$4,統合マスタ!$A494,0)="","",OFFSET(マスタ非採用削除!I$4,統合マスタ!$A494,0))</f>
        <v>7</v>
      </c>
      <c r="W494" s="27" t="str">
        <f ca="1">IF(OFFSET(マスタ非採用削除!J$4,統合マスタ!$A494,0)="","",OFFSET(マスタ非採用削除!J$4,統合マスタ!$A494,0))</f>
        <v>液（内用）</v>
      </c>
      <c r="X494" s="27">
        <f ca="1">IF(OFFSET(マスタ非採用削除!K$4,統合マスタ!$A494,0)="","",OFFSET(マスタ非採用削除!K$4,統合マスタ!$A494,0))</f>
        <v>0</v>
      </c>
      <c r="Y494" s="53" t="str">
        <f ca="1">IF(OFFSET(マスタ非採用削除!L$4,統合マスタ!$A494,0)="","",OFFSET(マスタ非採用削除!L$4,統合マスタ!$A494,0))</f>
        <v/>
      </c>
      <c r="Z494" s="27">
        <f ca="1">IF(OFFSET(マスタ非採用削除!M$4,統合マスタ!$A494,0)="","",OFFSET(マスタ非採用削除!M$4,統合マスタ!$A494,0))</f>
        <v>1</v>
      </c>
      <c r="AA494" s="27" t="str">
        <f t="shared" si="21"/>
        <v/>
      </c>
      <c r="AB494" s="27" t="str">
        <f ca="1">IF(A494="非採用特別","非採用特別",IF(R494=2,"臨時",
IF(COUNTIF(分類!$H$8:$H$15, 統合マスタ!V494)&gt;0, 分類!$G$7,
IF(COUNTIF(分類!$K$8:$K$15, 統合マスタ!V494)&gt;0, 分類!$J$7,
IF(COUNTIF(分類!$N$8:$N$15, 統合マスタ!V494)&gt;0, 分類!$M$7,
IF(COUNTIF(分類!$Q$8:$Q$15, 統合マスタ!V494)&gt;0, 分類!$P$7,
"無し"))))))</f>
        <v>無し</v>
      </c>
      <c r="AC494" s="27">
        <f t="shared" ca="1" si="22"/>
        <v>490</v>
      </c>
      <c r="AD494" s="27" t="e" cm="1">
        <f t="array" aca="1" ref="AD494" ca="1">IF(A494="非採用","非採用",OFFSET(
   INDIRECT("'" &amp; AB494 &amp; "'!A4"),
   MATCH(B494, INDIRECT("'" &amp; AB494 &amp; "'!C5:C1000"), 0),
   MATCH("合計", INDIRECT("'" &amp; AB494 &amp; "'!4:4"), 0) - 1
))</f>
        <v>#REF!</v>
      </c>
    </row>
    <row r="495" spans="1:30">
      <c r="A495" s="40">
        <f>元データ!P492</f>
        <v>426</v>
      </c>
      <c r="B495" s="27">
        <f t="shared" si="23"/>
        <v>491</v>
      </c>
      <c r="C495" s="27" t="str">
        <f>DBCS(元データ!A492)</f>
        <v>ビソノテープ２ｍｇ</v>
      </c>
      <c r="D495" s="53" t="str">
        <f>元データ!B492</f>
        <v>アルフレッサ</v>
      </c>
      <c r="E495" s="27" t="str">
        <f>DBCS(元データ!C492)</f>
        <v/>
      </c>
      <c r="F495" s="27" t="str">
        <f>DBCS(元データ!D492)</f>
        <v>７０枚</v>
      </c>
      <c r="G495" s="27" t="str">
        <f>元データ!E492</f>
        <v>アステラス製薬</v>
      </c>
      <c r="H495" s="27">
        <f>元データ!F492</f>
        <v>41.5</v>
      </c>
      <c r="I495" s="27">
        <f>元データ!G492</f>
        <v>2905</v>
      </c>
      <c r="J495" s="27">
        <f>元データ!H492</f>
        <v>70</v>
      </c>
      <c r="K495" s="27" t="str">
        <f>元データ!I492</f>
        <v>枚</v>
      </c>
      <c r="L495" s="27">
        <f>元データ!J492</f>
        <v>2586</v>
      </c>
      <c r="M495" s="27">
        <f>元データ!K492</f>
        <v>36.942857142857143</v>
      </c>
      <c r="N495" s="53" t="str">
        <f ca="1">IF(OFFSET(マスタ非採用削除!A$4,統合マスタ!$A495,0)="","",OFFSET(マスタ非採用削除!A$4,統合マスタ!$A495,0))</f>
        <v>ﾋｿﾉ002</v>
      </c>
      <c r="O495" s="53" t="str">
        <f ca="1">IF(OFFSET(マスタ非採用削除!B$4,統合マスタ!$A495,0)="","",OFFSET(マスタ非採用削除!B$4,統合マスタ!$A495,0))</f>
        <v>ﾋｿﾉ002</v>
      </c>
      <c r="P495" s="27" t="str">
        <f ca="1">IF(OFFSET(マスタ非採用削除!C$4,統合マスタ!$A495,0)="","",OFFSET(マスタ非採用削除!C$4,統合マスタ!$A495,0))</f>
        <v>ビソノテープ２ｍｇ</v>
      </c>
      <c r="Q495" s="53" t="str">
        <f ca="1">IF(OFFSET(マスタ非採用削除!D$4,統合マスタ!$A495,0)="","",OFFSET(マスタ非採用削除!D$4,統合マスタ!$A495,0))</f>
        <v/>
      </c>
      <c r="R495" s="27">
        <f ca="1">IF(OR(A495="非採用",A495="処置薬",A495="非採用特別"),0,IF(OFFSET(マスタ非採用削除!E$4,統合マスタ!$A495,0)="","",OFFSET(マスタ非採用削除!E$4,統合マスタ!$A495,0)))</f>
        <v>2</v>
      </c>
      <c r="S495" s="53" t="str">
        <f ca="1">IF(OFFSET(マスタ非採用削除!F$4,統合マスタ!$A495,0)="","",OFFSET(マスタ非採用削除!F$4,統合マスタ!$A495,0))</f>
        <v/>
      </c>
      <c r="T495" s="27">
        <f ca="1">IF(OFFSET(マスタ非採用削除!G$4,統合マスタ!$A495,0)="","",OFFSET(マスタ非採用削除!G$4,統合マスタ!$A495,0))</f>
        <v>41.5</v>
      </c>
      <c r="U495" s="53" t="str">
        <f ca="1">IF(OFFSET(マスタ非採用削除!H$4,統合マスタ!$A495,0)="","",OFFSET(マスタ非採用削除!H$4,統合マスタ!$A495,0))</f>
        <v>ﾋﾞｿﾉﾃ-ﾌﾟ2MG</v>
      </c>
      <c r="V495" s="27">
        <f ca="1">IF(OFFSET(マスタ非採用削除!I$4,統合マスタ!$A495,0)="","",OFFSET(マスタ非採用削除!I$4,統合マスタ!$A495,0))</f>
        <v>19</v>
      </c>
      <c r="W495" s="27" t="str">
        <f ca="1">IF(OFFSET(マスタ非採用削除!J$4,統合マスタ!$A495,0)="","",OFFSET(マスタ非採用削除!J$4,統合マスタ!$A495,0))</f>
        <v>貼付剤</v>
      </c>
      <c r="X495" s="27">
        <f ca="1">IF(OFFSET(マスタ非採用削除!K$4,統合マスタ!$A495,0)="","",OFFSET(マスタ非採用削除!K$4,統合マスタ!$A495,0))</f>
        <v>0</v>
      </c>
      <c r="Y495" s="53" t="str">
        <f ca="1">IF(OFFSET(マスタ非採用削除!L$4,統合マスタ!$A495,0)="","",OFFSET(マスタ非採用削除!L$4,統合マスタ!$A495,0))</f>
        <v/>
      </c>
      <c r="Z495" s="27">
        <f ca="1">IF(OFFSET(マスタ非採用削除!M$4,統合マスタ!$A495,0)="","",OFFSET(マスタ非採用削除!M$4,統合マスタ!$A495,0))</f>
        <v>3</v>
      </c>
      <c r="AA495" s="27" t="str">
        <f t="shared" si="21"/>
        <v/>
      </c>
      <c r="AB495" s="27" t="str">
        <f ca="1">IF(A495="非採用特別","非採用特別",IF(R495=2,"臨時",
IF(COUNTIF(分類!$H$8:$H$15, 統合マスタ!V495)&gt;0, 分類!$G$7,
IF(COUNTIF(分類!$K$8:$K$15, 統合マスタ!V495)&gt;0, 分類!$J$7,
IF(COUNTIF(分類!$N$8:$N$15, 統合マスタ!V495)&gt;0, 分類!$M$7,
IF(COUNTIF(分類!$Q$8:$Q$15, 統合マスタ!V495)&gt;0, 分類!$P$7,
"無し"))))))</f>
        <v>臨時</v>
      </c>
      <c r="AC495" s="27">
        <f t="shared" ca="1" si="22"/>
        <v>491</v>
      </c>
      <c r="AD495" s="27" cm="1">
        <f t="array" aca="1" ref="AD495" ca="1">IF(A495="非採用","非採用",OFFSET(
   INDIRECT("'" &amp; AB495 &amp; "'!A4"),
   MATCH(B495, INDIRECT("'" &amp; AB495 &amp; "'!C5:C1000"), 0),
   MATCH("合計", INDIRECT("'" &amp; AB495 &amp; "'!4:4"), 0) - 1
))</f>
        <v>0</v>
      </c>
    </row>
    <row r="496" spans="1:30">
      <c r="A496" s="40">
        <f>元データ!P493</f>
        <v>425</v>
      </c>
      <c r="B496" s="27">
        <f t="shared" si="23"/>
        <v>492</v>
      </c>
      <c r="C496" s="27" t="str">
        <f>DBCS(元データ!A493)</f>
        <v>ビソノテープ４ｍｇ</v>
      </c>
      <c r="D496" s="53" t="str">
        <f>元データ!B493</f>
        <v>アルフレッサ</v>
      </c>
      <c r="E496" s="27" t="str">
        <f>DBCS(元データ!C493)</f>
        <v/>
      </c>
      <c r="F496" s="27" t="str">
        <f>DBCS(元データ!D493)</f>
        <v>７０枚</v>
      </c>
      <c r="G496" s="27" t="str">
        <f>元データ!E493</f>
        <v>アステラス製薬</v>
      </c>
      <c r="H496" s="27">
        <f>元データ!F493</f>
        <v>57</v>
      </c>
      <c r="I496" s="27">
        <f>元データ!G493</f>
        <v>3990</v>
      </c>
      <c r="J496" s="27">
        <f>元データ!H493</f>
        <v>70</v>
      </c>
      <c r="K496" s="27" t="str">
        <f>元データ!I493</f>
        <v>枚</v>
      </c>
      <c r="L496" s="27">
        <f>元データ!J493</f>
        <v>3551</v>
      </c>
      <c r="M496" s="27">
        <f>元データ!K493</f>
        <v>50.728571428571428</v>
      </c>
      <c r="N496" s="53" t="str">
        <f ca="1">IF(OFFSET(マスタ非採用削除!A$4,統合マスタ!$A496,0)="","",OFFSET(マスタ非採用削除!A$4,統合マスタ!$A496,0))</f>
        <v>ﾋｿﾉ001</v>
      </c>
      <c r="O496" s="53" t="str">
        <f ca="1">IF(OFFSET(マスタ非採用削除!B$4,統合マスタ!$A496,0)="","",OFFSET(マスタ非採用削除!B$4,統合マスタ!$A496,0))</f>
        <v>ﾋｿﾉ001</v>
      </c>
      <c r="P496" s="27" t="str">
        <f ca="1">IF(OFFSET(マスタ非採用削除!C$4,統合マスタ!$A496,0)="","",OFFSET(マスタ非採用削除!C$4,統合マスタ!$A496,0))</f>
        <v>ビソノテープ４ｍｇ</v>
      </c>
      <c r="Q496" s="53" t="str">
        <f ca="1">IF(OFFSET(マスタ非採用削除!D$4,統合マスタ!$A496,0)="","",OFFSET(マスタ非採用削除!D$4,統合マスタ!$A496,0))</f>
        <v>ﾋﾞｿﾉ</v>
      </c>
      <c r="R496" s="27">
        <f ca="1">IF(OR(A496="非採用",A496="処置薬",A496="非採用特別"),0,IF(OFFSET(マスタ非採用削除!E$4,統合マスタ!$A496,0)="","",OFFSET(マスタ非採用削除!E$4,統合マスタ!$A496,0)))</f>
        <v>2</v>
      </c>
      <c r="S496" s="53" t="str">
        <f ca="1">IF(OFFSET(マスタ非採用削除!F$4,統合マスタ!$A496,0)="","",OFFSET(マスタ非採用削除!F$4,統合マスタ!$A496,0))</f>
        <v/>
      </c>
      <c r="T496" s="27">
        <f ca="1">IF(OFFSET(マスタ非採用削除!G$4,統合マスタ!$A496,0)="","",OFFSET(マスタ非採用削除!G$4,統合マスタ!$A496,0))</f>
        <v>57</v>
      </c>
      <c r="U496" s="53" t="str">
        <f ca="1">IF(OFFSET(マスタ非採用削除!H$4,統合マスタ!$A496,0)="","",OFFSET(マスタ非採用削除!H$4,統合マスタ!$A496,0))</f>
        <v>ﾋﾞｿﾉﾃｰﾌﾟ4mg</v>
      </c>
      <c r="V496" s="27">
        <f ca="1">IF(OFFSET(マスタ非採用削除!I$4,統合マスタ!$A496,0)="","",OFFSET(マスタ非採用削除!I$4,統合マスタ!$A496,0))</f>
        <v>19</v>
      </c>
      <c r="W496" s="27" t="str">
        <f ca="1">IF(OFFSET(マスタ非採用削除!J$4,統合マスタ!$A496,0)="","",OFFSET(マスタ非採用削除!J$4,統合マスタ!$A496,0))</f>
        <v>貼付剤</v>
      </c>
      <c r="X496" s="27">
        <f ca="1">IF(OFFSET(マスタ非採用削除!K$4,統合マスタ!$A496,0)="","",OFFSET(マスタ非採用削除!K$4,統合マスタ!$A496,0))</f>
        <v>0</v>
      </c>
      <c r="Y496" s="53" t="str">
        <f ca="1">IF(OFFSET(マスタ非採用削除!L$4,統合マスタ!$A496,0)="","",OFFSET(マスタ非採用削除!L$4,統合マスタ!$A496,0))</f>
        <v/>
      </c>
      <c r="Z496" s="27">
        <f ca="1">IF(OFFSET(マスタ非採用削除!M$4,統合マスタ!$A496,0)="","",OFFSET(マスタ非採用削除!M$4,統合マスタ!$A496,0))</f>
        <v>3</v>
      </c>
      <c r="AA496" s="27" t="str">
        <f t="shared" si="21"/>
        <v/>
      </c>
      <c r="AB496" s="27" t="str">
        <f ca="1">IF(A496="非採用特別","非採用特別",IF(R496=2,"臨時",
IF(COUNTIF(分類!$H$8:$H$15, 統合マスタ!V496)&gt;0, 分類!$G$7,
IF(COUNTIF(分類!$K$8:$K$15, 統合マスタ!V496)&gt;0, 分類!$J$7,
IF(COUNTIF(分類!$N$8:$N$15, 統合マスタ!V496)&gt;0, 分類!$M$7,
IF(COUNTIF(分類!$Q$8:$Q$15, 統合マスタ!V496)&gt;0, 分類!$P$7,
"無し"))))))</f>
        <v>臨時</v>
      </c>
      <c r="AC496" s="27">
        <f t="shared" ca="1" si="22"/>
        <v>492</v>
      </c>
      <c r="AD496" s="27" cm="1">
        <f t="array" aca="1" ref="AD496" ca="1">IF(A496="非採用","非採用",OFFSET(
   INDIRECT("'" &amp; AB496 &amp; "'!A4"),
   MATCH(B496, INDIRECT("'" &amp; AB496 &amp; "'!C5:C1000"), 0),
   MATCH("合計", INDIRECT("'" &amp; AB496 &amp; "'!4:4"), 0) - 1
))</f>
        <v>0</v>
      </c>
    </row>
    <row r="497" spans="1:30">
      <c r="A497" s="40">
        <f>元データ!P494</f>
        <v>428</v>
      </c>
      <c r="B497" s="27">
        <f t="shared" si="23"/>
        <v>493</v>
      </c>
      <c r="C497" s="27" t="str">
        <f>DBCS(元データ!A494)</f>
        <v>ビソプロロールフマル酸塩錠０．６２５ｍｇ「トーワ」</v>
      </c>
      <c r="D497" s="53" t="str">
        <f>元データ!B494</f>
        <v>東和薬品</v>
      </c>
      <c r="E497" s="27" t="str">
        <f>DBCS(元データ!C494)</f>
        <v>ＰＴＰ</v>
      </c>
      <c r="F497" s="27" t="str">
        <f>DBCS(元データ!D494)</f>
        <v>１００Ｔ</v>
      </c>
      <c r="G497" s="27" t="str">
        <f>元データ!E494</f>
        <v>東和薬品</v>
      </c>
      <c r="H497" s="27">
        <f>元データ!F494</f>
        <v>10.4</v>
      </c>
      <c r="I497" s="27">
        <f>元データ!G494</f>
        <v>1040</v>
      </c>
      <c r="J497" s="27">
        <f>元データ!H494</f>
        <v>100</v>
      </c>
      <c r="K497" s="27" t="str">
        <f>元データ!I494</f>
        <v>錠</v>
      </c>
      <c r="L497" s="27">
        <f>元データ!J494</f>
        <v>905</v>
      </c>
      <c r="M497" s="27">
        <f>元データ!K494</f>
        <v>9.0500000000000007</v>
      </c>
      <c r="N497" s="53" t="str">
        <f ca="1">IF(OFFSET(マスタ非採用削除!A$4,統合マスタ!$A497,0)="","",OFFSET(マスタ非採用削除!A$4,統合マスタ!$A497,0))</f>
        <v>ﾋｿﾌ004</v>
      </c>
      <c r="O497" s="53" t="str">
        <f ca="1">IF(OFFSET(マスタ非採用削除!B$4,統合マスタ!$A497,0)="","",OFFSET(マスタ非採用削除!B$4,統合マスタ!$A497,0))</f>
        <v>ﾋｿﾌ004</v>
      </c>
      <c r="P497" s="27" t="str">
        <f ca="1">IF(OFFSET(マスタ非採用削除!C$4,統合マスタ!$A497,0)="","",OFFSET(マスタ非採用削除!C$4,統合マスタ!$A497,0))</f>
        <v>ビソプロロールフマル酸塩錠０．６２５ｍｇ「トーワ」</v>
      </c>
      <c r="Q497" s="53" t="str">
        <f ca="1">IF(OFFSET(マスタ非採用削除!D$4,統合マスタ!$A497,0)="","",OFFSET(マスタ非採用削除!D$4,統合マスタ!$A497,0))</f>
        <v/>
      </c>
      <c r="R497" s="27">
        <f ca="1">IF(OR(A497="非採用",A497="処置薬",A497="非採用特別"),0,IF(OFFSET(マスタ非採用削除!E$4,統合マスタ!$A497,0)="","",OFFSET(マスタ非採用削除!E$4,統合マスタ!$A497,0)))</f>
        <v>1</v>
      </c>
      <c r="S497" s="53" t="str">
        <f ca="1">IF(OFFSET(マスタ非採用削除!F$4,統合マスタ!$A497,0)="","",OFFSET(マスタ非採用削除!F$4,統合マスタ!$A497,0))</f>
        <v/>
      </c>
      <c r="T497" s="27">
        <f ca="1">IF(OFFSET(マスタ非採用削除!G$4,統合マスタ!$A497,0)="","",OFFSET(マスタ非採用削除!G$4,統合マスタ!$A497,0))</f>
        <v>10.4</v>
      </c>
      <c r="U497" s="53" t="str">
        <f ca="1">IF(OFFSET(マスタ非採用削除!H$4,統合マスタ!$A497,0)="","",OFFSET(マスタ非採用削除!H$4,統合マスタ!$A497,0))</f>
        <v>ﾋﾞｿﾌﾟﾛﾛ-ﾙﾌﾏﾙｻﾝｴﾝｼﾞﾖｳ0.625MGﾄ-ﾜ</v>
      </c>
      <c r="V497" s="27">
        <f ca="1">IF(OFFSET(マスタ非採用削除!I$4,統合マスタ!$A497,0)="","",OFFSET(マスタ非採用削除!I$4,統合マスタ!$A497,0))</f>
        <v>1</v>
      </c>
      <c r="W497" s="27" t="str">
        <f ca="1">IF(OFFSET(マスタ非採用削除!J$4,統合マスタ!$A497,0)="","",OFFSET(マスタ非採用削除!J$4,統合マスタ!$A497,0))</f>
        <v>錠剤</v>
      </c>
      <c r="X497" s="27">
        <f ca="1">IF(OFFSET(マスタ非採用削除!K$4,統合マスタ!$A497,0)="","",OFFSET(マスタ非採用削除!K$4,統合マスタ!$A497,0))</f>
        <v>0</v>
      </c>
      <c r="Y497" s="53" t="str">
        <f ca="1">IF(OFFSET(マスタ非採用削除!L$4,統合マスタ!$A497,0)="","",OFFSET(マスタ非採用削除!L$4,統合マスタ!$A497,0))</f>
        <v/>
      </c>
      <c r="Z497" s="27">
        <f ca="1">IF(OFFSET(マスタ非採用削除!M$4,統合マスタ!$A497,0)="","",OFFSET(マスタ非採用削除!M$4,統合マスタ!$A497,0))</f>
        <v>25</v>
      </c>
      <c r="AA497" s="27" t="str">
        <f t="shared" si="21"/>
        <v/>
      </c>
      <c r="AB497" s="27" t="str">
        <f ca="1">IF(A497="非採用特別","非採用特別",IF(R497=2,"臨時",
IF(COUNTIF(分類!$H$8:$H$15, 統合マスタ!V497)&gt;0, 分類!$G$7,
IF(COUNTIF(分類!$K$8:$K$15, 統合マスタ!V497)&gt;0, 分類!$J$7,
IF(COUNTIF(分類!$N$8:$N$15, 統合マスタ!V497)&gt;0, 分類!$M$7,
IF(COUNTIF(分類!$Q$8:$Q$15, 統合マスタ!V497)&gt;0, 分類!$P$7,
"無し"))))))</f>
        <v>錠剤</v>
      </c>
      <c r="AC497" s="27">
        <f t="shared" ca="1" si="22"/>
        <v>493</v>
      </c>
      <c r="AD497" s="27" cm="1">
        <f t="array" aca="1" ref="AD497" ca="1">IF(A497="非採用","非採用",OFFSET(
   INDIRECT("'" &amp; AB497 &amp; "'!A4"),
   MATCH(B497, INDIRECT("'" &amp; AB497 &amp; "'!C5:C1000"), 0),
   MATCH("合計", INDIRECT("'" &amp; AB497 &amp; "'!4:4"), 0) - 1
))</f>
        <v>0</v>
      </c>
    </row>
    <row r="498" spans="1:30">
      <c r="A498" s="40">
        <f>元データ!P495</f>
        <v>427</v>
      </c>
      <c r="B498" s="27">
        <f t="shared" si="23"/>
        <v>494</v>
      </c>
      <c r="C498" s="27" t="str">
        <f>DBCS(元データ!A495)</f>
        <v>ビソプロロールフマル酸塩錠２．５ｍｇ「トーワ」</v>
      </c>
      <c r="D498" s="53" t="str">
        <f>元データ!B495</f>
        <v>東和薬品</v>
      </c>
      <c r="E498" s="27" t="str">
        <f>DBCS(元データ!C495)</f>
        <v>ＰＴＰ</v>
      </c>
      <c r="F498" s="27" t="str">
        <f>DBCS(元データ!D495)</f>
        <v>１００Ｔ</v>
      </c>
      <c r="G498" s="27" t="str">
        <f>元データ!E495</f>
        <v>東和薬品</v>
      </c>
      <c r="H498" s="27">
        <f>元データ!F495</f>
        <v>10.4</v>
      </c>
      <c r="I498" s="27">
        <f>元データ!G495</f>
        <v>1040</v>
      </c>
      <c r="J498" s="27">
        <f>元データ!H495</f>
        <v>100</v>
      </c>
      <c r="K498" s="27" t="str">
        <f>元データ!I495</f>
        <v>錠</v>
      </c>
      <c r="L498" s="27">
        <f>元データ!J495</f>
        <v>905</v>
      </c>
      <c r="M498" s="27">
        <f>元データ!K495</f>
        <v>9.0500000000000007</v>
      </c>
      <c r="N498" s="53" t="str">
        <f ca="1">IF(OFFSET(マスタ非採用削除!A$4,統合マスタ!$A498,0)="","",OFFSET(マスタ非採用削除!A$4,統合マスタ!$A498,0))</f>
        <v>ﾋｿﾌ003</v>
      </c>
      <c r="O498" s="53" t="str">
        <f ca="1">IF(OFFSET(マスタ非採用削除!B$4,統合マスタ!$A498,0)="","",OFFSET(マスタ非採用削除!B$4,統合マスタ!$A498,0))</f>
        <v>ﾋｿﾌ003</v>
      </c>
      <c r="P498" s="27" t="str">
        <f ca="1">IF(OFFSET(マスタ非採用削除!C$4,統合マスタ!$A498,0)="","",OFFSET(マスタ非採用削除!C$4,統合マスタ!$A498,0))</f>
        <v>ビソプロロールフマル酸塩錠２．５ｍｇ「トーワ」</v>
      </c>
      <c r="Q498" s="53" t="str">
        <f ca="1">IF(OFFSET(マスタ非採用削除!D$4,統合マスタ!$A498,0)="","",OFFSET(マスタ非採用削除!D$4,統合マスタ!$A498,0))</f>
        <v/>
      </c>
      <c r="R498" s="27">
        <f ca="1">IF(OR(A498="非採用",A498="処置薬",A498="非採用特別"),0,IF(OFFSET(マスタ非採用削除!E$4,統合マスタ!$A498,0)="","",OFFSET(マスタ非採用削除!E$4,統合マスタ!$A498,0)))</f>
        <v>1</v>
      </c>
      <c r="S498" s="53" t="str">
        <f ca="1">IF(OFFSET(マスタ非採用削除!F$4,統合マスタ!$A498,0)="","",OFFSET(マスタ非採用削除!F$4,統合マスタ!$A498,0))</f>
        <v/>
      </c>
      <c r="T498" s="27">
        <f ca="1">IF(OFFSET(マスタ非採用削除!G$4,統合マスタ!$A498,0)="","",OFFSET(マスタ非採用削除!G$4,統合マスタ!$A498,0))</f>
        <v>10.4</v>
      </c>
      <c r="U498" s="53" t="str">
        <f ca="1">IF(OFFSET(マスタ非採用削除!H$4,統合マスタ!$A498,0)="","",OFFSET(マスタ非採用削除!H$4,統合マスタ!$A498,0))</f>
        <v>ﾋﾞｿﾌﾟﾛﾛ-ﾙﾌﾏﾙｻﾝｴﾝｼﾞﾖｳ2.5MGﾄ-ﾜ</v>
      </c>
      <c r="V498" s="27">
        <f ca="1">IF(OFFSET(マスタ非採用削除!I$4,統合マスタ!$A498,0)="","",OFFSET(マスタ非採用削除!I$4,統合マスタ!$A498,0))</f>
        <v>1</v>
      </c>
      <c r="W498" s="27" t="str">
        <f ca="1">IF(OFFSET(マスタ非採用削除!J$4,統合マスタ!$A498,0)="","",OFFSET(マスタ非採用削除!J$4,統合マスタ!$A498,0))</f>
        <v>錠剤</v>
      </c>
      <c r="X498" s="27">
        <f ca="1">IF(OFFSET(マスタ非採用削除!K$4,統合マスタ!$A498,0)="","",OFFSET(マスタ非採用削除!K$4,統合マスタ!$A498,0))</f>
        <v>0</v>
      </c>
      <c r="Y498" s="53" t="str">
        <f ca="1">IF(OFFSET(マスタ非採用削除!L$4,統合マスタ!$A498,0)="","",OFFSET(マスタ非採用削除!L$4,統合マスタ!$A498,0))</f>
        <v/>
      </c>
      <c r="Z498" s="27">
        <f ca="1">IF(OFFSET(マスタ非採用削除!M$4,統合マスタ!$A498,0)="","",OFFSET(マスタ非採用削除!M$4,統合マスタ!$A498,0))</f>
        <v>1</v>
      </c>
      <c r="AA498" s="27" t="str">
        <f t="shared" si="21"/>
        <v/>
      </c>
      <c r="AB498" s="27" t="str">
        <f ca="1">IF(A498="非採用特別","非採用特別",IF(R498=2,"臨時",
IF(COUNTIF(分類!$H$8:$H$15, 統合マスタ!V498)&gt;0, 分類!$G$7,
IF(COUNTIF(分類!$K$8:$K$15, 統合マスタ!V498)&gt;0, 分類!$J$7,
IF(COUNTIF(分類!$N$8:$N$15, 統合マスタ!V498)&gt;0, 分類!$M$7,
IF(COUNTIF(分類!$Q$8:$Q$15, 統合マスタ!V498)&gt;0, 分類!$P$7,
"無し"))))))</f>
        <v>錠剤</v>
      </c>
      <c r="AC498" s="27">
        <f t="shared" ca="1" si="22"/>
        <v>494</v>
      </c>
      <c r="AD498" s="27" cm="1">
        <f t="array" aca="1" ref="AD498" ca="1">IF(A498="非採用","非採用",OFFSET(
   INDIRECT("'" &amp; AB498 &amp; "'!A4"),
   MATCH(B498, INDIRECT("'" &amp; AB498 &amp; "'!C5:C1000"), 0),
   MATCH("合計", INDIRECT("'" &amp; AB498 &amp; "'!4:4"), 0) - 1
))</f>
        <v>0</v>
      </c>
    </row>
    <row r="499" spans="1:30">
      <c r="A499" s="40">
        <f>元データ!P496</f>
        <v>429</v>
      </c>
      <c r="B499" s="27">
        <f t="shared" si="23"/>
        <v>495</v>
      </c>
      <c r="C499" s="27" t="str">
        <f>DBCS(元データ!A496)</f>
        <v>ビダラビン軟膏３％「ＳＷ」</v>
      </c>
      <c r="D499" s="53" t="str">
        <f>元データ!B496</f>
        <v>東邦</v>
      </c>
      <c r="E499" s="27" t="str">
        <f>DBCS(元データ!C496)</f>
        <v/>
      </c>
      <c r="F499" s="27" t="str">
        <f>DBCS(元データ!D496)</f>
        <v>５ｇＸ５</v>
      </c>
      <c r="G499" s="27" t="str">
        <f>元データ!E496</f>
        <v>沢井製薬</v>
      </c>
      <c r="H499" s="27">
        <f>元データ!F496</f>
        <v>74.099999999999994</v>
      </c>
      <c r="I499" s="27">
        <f>元データ!G496</f>
        <v>1852.5</v>
      </c>
      <c r="J499" s="27">
        <f>元データ!H496</f>
        <v>25.000000000000004</v>
      </c>
      <c r="K499" s="27" t="str">
        <f>元データ!I496</f>
        <v>ｇ</v>
      </c>
      <c r="L499" s="27">
        <f>元データ!J496</f>
        <v>1671</v>
      </c>
      <c r="M499" s="27">
        <f>元データ!K496</f>
        <v>66.839999999999989</v>
      </c>
      <c r="N499" s="53" t="str">
        <f ca="1">IF(OFFSET(マスタ非採用削除!A$4,統合マスタ!$A499,0)="","",OFFSET(マスタ非採用削除!A$4,統合マスタ!$A499,0))</f>
        <v>ﾋﾀﾗ001</v>
      </c>
      <c r="O499" s="53" t="str">
        <f ca="1">IF(OFFSET(マスタ非採用削除!B$4,統合マスタ!$A499,0)="","",OFFSET(マスタ非採用削除!B$4,統合マスタ!$A499,0))</f>
        <v>ﾋﾀﾗ001</v>
      </c>
      <c r="P499" s="27" t="str">
        <f ca="1">IF(OFFSET(マスタ非採用削除!C$4,統合マスタ!$A499,0)="","",OFFSET(マスタ非採用削除!C$4,統合マスタ!$A499,0))</f>
        <v>ビダラビン軟膏３％「ＳＷ」</v>
      </c>
      <c r="Q499" s="53" t="str">
        <f ca="1">IF(OFFSET(マスタ非採用削除!D$4,統合マスタ!$A499,0)="","",OFFSET(マスタ非採用削除!D$4,統合マスタ!$A499,0))</f>
        <v>ﾋﾞﾀﾞﾗ1</v>
      </c>
      <c r="R499" s="27">
        <f ca="1">IF(OR(A499="非採用",A499="処置薬",A499="非採用特別"),0,IF(OFFSET(マスタ非採用削除!E$4,統合マスタ!$A499,0)="","",OFFSET(マスタ非採用削除!E$4,統合マスタ!$A499,0)))</f>
        <v>1</v>
      </c>
      <c r="S499" s="53" t="str">
        <f ca="1">IF(OFFSET(マスタ非採用削除!F$4,統合マスタ!$A499,0)="","",OFFSET(マスタ非採用削除!F$4,統合マスタ!$A499,0))</f>
        <v/>
      </c>
      <c r="T499" s="27">
        <f ca="1">IF(OFFSET(マスタ非採用削除!G$4,統合マスタ!$A499,0)="","",OFFSET(マスタ非採用削除!G$4,統合マスタ!$A499,0))</f>
        <v>74.099999999999994</v>
      </c>
      <c r="U499" s="53" t="str">
        <f ca="1">IF(OFFSET(マスタ非採用削除!H$4,統合マスタ!$A499,0)="","",OFFSET(マスタ非採用削除!H$4,統合マスタ!$A499,0))</f>
        <v>ﾋﾞﾀﾞﾗﾋﾞﾝﾅﾝｺｳ3%｢SW｣</v>
      </c>
      <c r="V499" s="27">
        <f ca="1">IF(OFFSET(マスタ非採用削除!I$4,統合マスタ!$A499,0)="","",OFFSET(マスタ非採用削除!I$4,統合マスタ!$A499,0))</f>
        <v>14</v>
      </c>
      <c r="W499" s="27" t="str">
        <f ca="1">IF(OFFSET(マスタ非採用削除!J$4,統合マスタ!$A499,0)="","",OFFSET(マスタ非採用削除!J$4,統合マスタ!$A499,0))</f>
        <v>軟膏</v>
      </c>
      <c r="X499" s="27">
        <f ca="1">IF(OFFSET(マスタ非採用削除!K$4,統合マスタ!$A499,0)="","",OFFSET(マスタ非採用削除!K$4,統合マスタ!$A499,0))</f>
        <v>0</v>
      </c>
      <c r="Y499" s="53" t="str">
        <f ca="1">IF(OFFSET(マスタ非採用削除!L$4,統合マスタ!$A499,0)="","",OFFSET(マスタ非採用削除!L$4,統合マスタ!$A499,0))</f>
        <v/>
      </c>
      <c r="Z499" s="27">
        <f ca="1">IF(OFFSET(マスタ非採用削除!M$4,統合マスタ!$A499,0)="","",OFFSET(マスタ非採用削除!M$4,統合マスタ!$A499,0))</f>
        <v>3</v>
      </c>
      <c r="AA499" s="27" t="str">
        <f t="shared" si="21"/>
        <v/>
      </c>
      <c r="AB499" s="27" t="str">
        <f ca="1">IF(A499="非採用特別","非採用特別",IF(R499=2,"臨時",
IF(COUNTIF(分類!$H$8:$H$15, 統合マスタ!V499)&gt;0, 分類!$G$7,
IF(COUNTIF(分類!$K$8:$K$15, 統合マスタ!V499)&gt;0, 分類!$J$7,
IF(COUNTIF(分類!$N$8:$N$15, 統合マスタ!V499)&gt;0, 分類!$M$7,
IF(COUNTIF(分類!$Q$8:$Q$15, 統合マスタ!V499)&gt;0, 分類!$P$7,
"無し"))))))</f>
        <v>外用</v>
      </c>
      <c r="AC499" s="27">
        <f t="shared" ca="1" si="22"/>
        <v>495</v>
      </c>
      <c r="AD499" s="27" cm="1">
        <f t="array" aca="1" ref="AD499" ca="1">IF(A499="非採用","非採用",OFFSET(
   INDIRECT("'" &amp; AB499 &amp; "'!A4"),
   MATCH(B499, INDIRECT("'" &amp; AB499 &amp; "'!C5:C1000"), 0),
   MATCH("合計", INDIRECT("'" &amp; AB499 &amp; "'!4:4"), 0) - 1
))</f>
        <v>0</v>
      </c>
    </row>
    <row r="500" spans="1:30">
      <c r="A500" s="40">
        <f>元データ!P497</f>
        <v>430</v>
      </c>
      <c r="B500" s="27">
        <f t="shared" si="23"/>
        <v>496</v>
      </c>
      <c r="C500" s="27" t="str">
        <f>DBCS(元データ!A497)</f>
        <v>ビブラマイシン錠５０ｍｇ</v>
      </c>
      <c r="D500" s="53" t="str">
        <f>元データ!B497</f>
        <v>メディセオ</v>
      </c>
      <c r="E500" s="27" t="str">
        <f>DBCS(元データ!C497)</f>
        <v>ＰＴＰ</v>
      </c>
      <c r="F500" s="27" t="str">
        <f>DBCS(元データ!D497)</f>
        <v>１００Ｔ</v>
      </c>
      <c r="G500" s="27" t="str">
        <f>元データ!E497</f>
        <v>ファイザー</v>
      </c>
      <c r="H500" s="27">
        <f>元データ!F497</f>
        <v>12.5</v>
      </c>
      <c r="I500" s="27">
        <f>元データ!G497</f>
        <v>1250</v>
      </c>
      <c r="J500" s="27">
        <f>元データ!H497</f>
        <v>100</v>
      </c>
      <c r="K500" s="27" t="str">
        <f>元データ!I497</f>
        <v>錠</v>
      </c>
      <c r="L500" s="27">
        <f>元データ!J497</f>
        <v>1113</v>
      </c>
      <c r="M500" s="27">
        <f>元データ!K497</f>
        <v>11.13</v>
      </c>
      <c r="N500" s="53" t="str">
        <f ca="1">IF(OFFSET(マスタ非採用削除!A$4,統合マスタ!$A500,0)="","",OFFSET(マスタ非採用削除!A$4,統合マスタ!$A500,0))</f>
        <v>ﾋﾌﾗ001</v>
      </c>
      <c r="O500" s="53" t="str">
        <f ca="1">IF(OFFSET(マスタ非採用削除!B$4,統合マスタ!$A500,0)="","",OFFSET(マスタ非採用削除!B$4,統合マスタ!$A500,0))</f>
        <v>ﾋﾌﾗ001</v>
      </c>
      <c r="P500" s="27" t="str">
        <f ca="1">IF(OFFSET(マスタ非採用削除!C$4,統合マスタ!$A500,0)="","",OFFSET(マスタ非採用削除!C$4,統合マスタ!$A500,0))</f>
        <v>ビブラマイシン錠５０ｍｇ</v>
      </c>
      <c r="Q500" s="53" t="str">
        <f ca="1">IF(OFFSET(マスタ非採用削除!D$4,統合マスタ!$A500,0)="","",OFFSET(マスタ非採用削除!D$4,統合マスタ!$A500,0))</f>
        <v/>
      </c>
      <c r="R500" s="27">
        <f ca="1">IF(OR(A500="非採用",A500="処置薬",A500="非採用特別"),0,IF(OFFSET(マスタ非採用削除!E$4,統合マスタ!$A500,0)="","",OFFSET(マスタ非採用削除!E$4,統合マスタ!$A500,0)))</f>
        <v>1</v>
      </c>
      <c r="S500" s="53" t="str">
        <f ca="1">IF(OFFSET(マスタ非採用削除!F$4,統合マスタ!$A500,0)="","",OFFSET(マスタ非採用削除!F$4,統合マスタ!$A500,0))</f>
        <v/>
      </c>
      <c r="T500" s="27">
        <f ca="1">IF(OFFSET(マスタ非採用削除!G$4,統合マスタ!$A500,0)="","",OFFSET(マスタ非採用削除!G$4,統合マスタ!$A500,0))</f>
        <v>12.5</v>
      </c>
      <c r="U500" s="53" t="str">
        <f ca="1">IF(OFFSET(マスタ非採用削除!H$4,統合マスタ!$A500,0)="","",OFFSET(マスタ非採用削除!H$4,統合マスタ!$A500,0))</f>
        <v>ﾋﾞﾌﾞﾗﾏｲｼﾝｼﾞﾖｳ50MG</v>
      </c>
      <c r="V500" s="27">
        <f ca="1">IF(OFFSET(マスタ非採用削除!I$4,統合マスタ!$A500,0)="","",OFFSET(マスタ非採用削除!I$4,統合マスタ!$A500,0))</f>
        <v>1</v>
      </c>
      <c r="W500" s="27" t="str">
        <f ca="1">IF(OFFSET(マスタ非採用削除!J$4,統合マスタ!$A500,0)="","",OFFSET(マスタ非採用削除!J$4,統合マスタ!$A500,0))</f>
        <v>錠剤</v>
      </c>
      <c r="X500" s="27">
        <f ca="1">IF(OFFSET(マスタ非採用削除!K$4,統合マスタ!$A500,0)="","",OFFSET(マスタ非採用削除!K$4,統合マスタ!$A500,0))</f>
        <v>0</v>
      </c>
      <c r="Y500" s="53" t="str">
        <f ca="1">IF(OFFSET(マスタ非採用削除!L$4,統合マスタ!$A500,0)="","",OFFSET(マスタ非採用削除!L$4,統合マスタ!$A500,0))</f>
        <v/>
      </c>
      <c r="Z500" s="27">
        <f ca="1">IF(OFFSET(マスタ非採用削除!M$4,統合マスタ!$A500,0)="","",OFFSET(マスタ非採用削除!M$4,統合マスタ!$A500,0))</f>
        <v>1</v>
      </c>
      <c r="AA500" s="27" t="str">
        <f t="shared" si="21"/>
        <v/>
      </c>
      <c r="AB500" s="27" t="str">
        <f ca="1">IF(A500="非採用特別","非採用特別",IF(R500=2,"臨時",
IF(COUNTIF(分類!$H$8:$H$15, 統合マスタ!V500)&gt;0, 分類!$G$7,
IF(COUNTIF(分類!$K$8:$K$15, 統合マスタ!V500)&gt;0, 分類!$J$7,
IF(COUNTIF(分類!$N$8:$N$15, 統合マスタ!V500)&gt;0, 分類!$M$7,
IF(COUNTIF(分類!$Q$8:$Q$15, 統合マスタ!V500)&gt;0, 分類!$P$7,
"無し"))))))</f>
        <v>錠剤</v>
      </c>
      <c r="AC500" s="27">
        <f t="shared" ca="1" si="22"/>
        <v>496</v>
      </c>
      <c r="AD500" s="27" cm="1">
        <f t="array" aca="1" ref="AD500" ca="1">IF(A500="非採用","非採用",OFFSET(
   INDIRECT("'" &amp; AB500 &amp; "'!A4"),
   MATCH(B500, INDIRECT("'" &amp; AB500 &amp; "'!C5:C1000"), 0),
   MATCH("合計", INDIRECT("'" &amp; AB500 &amp; "'!4:4"), 0) - 1
))</f>
        <v>0</v>
      </c>
    </row>
    <row r="501" spans="1:30">
      <c r="A501" s="40">
        <f>元データ!P498</f>
        <v>432</v>
      </c>
      <c r="B501" s="27">
        <f t="shared" si="23"/>
        <v>497</v>
      </c>
      <c r="C501" s="27" t="str">
        <f>DBCS(元データ!A498)</f>
        <v>ビプレッソ徐放錠１５０ｍｇ</v>
      </c>
      <c r="D501" s="53" t="str">
        <f>元データ!B498</f>
        <v>アルフレッサ</v>
      </c>
      <c r="E501" s="27" t="str">
        <f>DBCS(元データ!C498)</f>
        <v>ＰＴＰ</v>
      </c>
      <c r="F501" s="27" t="str">
        <f>DBCS(元データ!D498)</f>
        <v>１００Ｔ</v>
      </c>
      <c r="G501" s="27" t="str">
        <f>元データ!E498</f>
        <v>共和薬品</v>
      </c>
      <c r="H501" s="27">
        <f>元データ!F498</f>
        <v>131.30000000000001</v>
      </c>
      <c r="I501" s="27">
        <f>元データ!G498</f>
        <v>13130</v>
      </c>
      <c r="J501" s="27">
        <f>元データ!H498</f>
        <v>99.999999999999986</v>
      </c>
      <c r="K501" s="27" t="str">
        <f>元データ!I498</f>
        <v>錠</v>
      </c>
      <c r="L501" s="27">
        <f>元データ!J498</f>
        <v>11554</v>
      </c>
      <c r="M501" s="27">
        <f>元データ!K498</f>
        <v>115.54000000000002</v>
      </c>
      <c r="N501" s="53" t="str">
        <f ca="1">IF(OFFSET(マスタ非採用削除!A$4,統合マスタ!$A501,0)="","",OFFSET(マスタ非採用削除!A$4,統合マスタ!$A501,0))</f>
        <v>ﾋﾌﾚ002</v>
      </c>
      <c r="O501" s="53" t="str">
        <f ca="1">IF(OFFSET(マスタ非採用削除!B$4,統合マスタ!$A501,0)="","",OFFSET(マスタ非採用削除!B$4,統合マスタ!$A501,0))</f>
        <v>ﾋﾌﾚ002</v>
      </c>
      <c r="P501" s="27" t="str">
        <f ca="1">IF(OFFSET(マスタ非採用削除!C$4,統合マスタ!$A501,0)="","",OFFSET(マスタ非採用削除!C$4,統合マスタ!$A501,0))</f>
        <v>ビプレッソ徐放錠１５０ｍｇ</v>
      </c>
      <c r="Q501" s="53" t="str">
        <f ca="1">IF(OFFSET(マスタ非採用削除!D$4,統合マスタ!$A501,0)="","",OFFSET(マスタ非採用削除!D$4,統合マスタ!$A501,0))</f>
        <v>ﾋﾞﾌﾟﾚ2</v>
      </c>
      <c r="R501" s="27">
        <f ca="1">IF(OR(A501="非採用",A501="処置薬",A501="非採用特別"),0,IF(OFFSET(マスタ非採用削除!E$4,統合マスタ!$A501,0)="","",OFFSET(マスタ非採用削除!E$4,統合マスタ!$A501,0)))</f>
        <v>2</v>
      </c>
      <c r="S501" s="53" t="str">
        <f ca="1">IF(OFFSET(マスタ非採用削除!F$4,統合マスタ!$A501,0)="","",OFFSET(マスタ非採用削除!F$4,統合マスタ!$A501,0))</f>
        <v/>
      </c>
      <c r="T501" s="27">
        <f ca="1">IF(OFFSET(マスタ非採用削除!G$4,統合マスタ!$A501,0)="","",OFFSET(マスタ非採用削除!G$4,統合マスタ!$A501,0))</f>
        <v>131.30000000000001</v>
      </c>
      <c r="U501" s="53" t="str">
        <f ca="1">IF(OFFSET(マスタ非採用削除!H$4,統合マスタ!$A501,0)="","",OFFSET(マスタ非採用削除!H$4,統合マスタ!$A501,0))</f>
        <v>ﾋﾞﾌﾟﾚｯｿｼﾞｮﾎｳｼﾞｮｳ150mg</v>
      </c>
      <c r="V501" s="27">
        <f ca="1">IF(OFFSET(マスタ非採用削除!I$4,統合マスタ!$A501,0)="","",OFFSET(マスタ非採用削除!I$4,統合マスタ!$A501,0))</f>
        <v>1</v>
      </c>
      <c r="W501" s="27" t="str">
        <f ca="1">IF(OFFSET(マスタ非採用削除!J$4,統合マスタ!$A501,0)="","",OFFSET(マスタ非採用削除!J$4,統合マスタ!$A501,0))</f>
        <v>錠剤</v>
      </c>
      <c r="X501" s="27">
        <f ca="1">IF(OFFSET(マスタ非採用削除!K$4,統合マスタ!$A501,0)="","",OFFSET(マスタ非採用削除!K$4,統合マスタ!$A501,0))</f>
        <v>2</v>
      </c>
      <c r="Y501" s="53" t="str">
        <f ca="1">IF(OFFSET(マスタ非採用削除!L$4,統合マスタ!$A501,0)="","",OFFSET(マスタ非採用削除!L$4,統合マスタ!$A501,0))</f>
        <v/>
      </c>
      <c r="Z501" s="27">
        <f ca="1">IF(OFFSET(マスタ非採用削除!M$4,統合マスタ!$A501,0)="","",OFFSET(マスタ非採用削除!M$4,統合マスタ!$A501,0))</f>
        <v>3</v>
      </c>
      <c r="AA501" s="27" t="str">
        <f t="shared" si="21"/>
        <v/>
      </c>
      <c r="AB501" s="27" t="str">
        <f ca="1">IF(A501="非採用特別","非採用特別",IF(R501=2,"臨時",
IF(COUNTIF(分類!$H$8:$H$15, 統合マスタ!V501)&gt;0, 分類!$G$7,
IF(COUNTIF(分類!$K$8:$K$15, 統合マスタ!V501)&gt;0, 分類!$J$7,
IF(COUNTIF(分類!$N$8:$N$15, 統合マスタ!V501)&gt;0, 分類!$M$7,
IF(COUNTIF(分類!$Q$8:$Q$15, 統合マスタ!V501)&gt;0, 分類!$P$7,
"無し"))))))</f>
        <v>臨時</v>
      </c>
      <c r="AC501" s="27">
        <f t="shared" ca="1" si="22"/>
        <v>200497</v>
      </c>
      <c r="AD501" s="27" cm="1">
        <f t="array" aca="1" ref="AD501" ca="1">IF(A501="非採用","非採用",OFFSET(
   INDIRECT("'" &amp; AB501 &amp; "'!A4"),
   MATCH(B501, INDIRECT("'" &amp; AB501 &amp; "'!C5:C1000"), 0),
   MATCH("合計", INDIRECT("'" &amp; AB501 &amp; "'!4:4"), 0) - 1
))</f>
        <v>0</v>
      </c>
    </row>
    <row r="502" spans="1:30">
      <c r="A502" s="40">
        <f>元データ!P499</f>
        <v>432</v>
      </c>
      <c r="B502" s="27">
        <f t="shared" si="23"/>
        <v>498</v>
      </c>
      <c r="C502" s="27" t="str">
        <f>DBCS(元データ!A499)</f>
        <v>ビプレッソ徐放錠１５０ｍｇ</v>
      </c>
      <c r="D502" s="53" t="str">
        <f>元データ!B499</f>
        <v/>
      </c>
      <c r="E502" s="27" t="str">
        <f>DBCS(元データ!C499)</f>
        <v>バラ</v>
      </c>
      <c r="F502" s="27" t="str">
        <f>DBCS(元データ!D499)</f>
        <v>１００Ｔ</v>
      </c>
      <c r="G502" s="27" t="str">
        <f>元データ!E499</f>
        <v>共和薬品</v>
      </c>
      <c r="H502" s="27">
        <f>元データ!F499</f>
        <v>131.30000000000001</v>
      </c>
      <c r="I502" s="27">
        <f>元データ!G499</f>
        <v>13130</v>
      </c>
      <c r="J502" s="27">
        <f>元データ!H499</f>
        <v>99.999999999999986</v>
      </c>
      <c r="K502" s="27" t="str">
        <f>元データ!I499</f>
        <v>錠</v>
      </c>
      <c r="L502" s="27">
        <f>元データ!J499</f>
        <v>11554</v>
      </c>
      <c r="M502" s="27">
        <f>元データ!K499</f>
        <v>115.54000000000002</v>
      </c>
      <c r="N502" s="53" t="str">
        <f ca="1">IF(OFFSET(マスタ非採用削除!A$4,統合マスタ!$A502,0)="","",OFFSET(マスタ非採用削除!A$4,統合マスタ!$A502,0))</f>
        <v>ﾋﾌﾚ002</v>
      </c>
      <c r="O502" s="53" t="str">
        <f ca="1">IF(OFFSET(マスタ非採用削除!B$4,統合マスタ!$A502,0)="","",OFFSET(マスタ非採用削除!B$4,統合マスタ!$A502,0))</f>
        <v>ﾋﾌﾚ002</v>
      </c>
      <c r="P502" s="27" t="str">
        <f ca="1">IF(OFFSET(マスタ非採用削除!C$4,統合マスタ!$A502,0)="","",OFFSET(マスタ非採用削除!C$4,統合マスタ!$A502,0))</f>
        <v>ビプレッソ徐放錠１５０ｍｇ</v>
      </c>
      <c r="Q502" s="53" t="str">
        <f ca="1">IF(OFFSET(マスタ非採用削除!D$4,統合マスタ!$A502,0)="","",OFFSET(マスタ非採用削除!D$4,統合マスタ!$A502,0))</f>
        <v>ﾋﾞﾌﾟﾚ2</v>
      </c>
      <c r="R502" s="27">
        <f ca="1">IF(OR(A502="非採用",A502="処置薬",A502="非採用特別"),0,IF(OFFSET(マスタ非採用削除!E$4,統合マスタ!$A502,0)="","",OFFSET(マスタ非採用削除!E$4,統合マスタ!$A502,0)))</f>
        <v>2</v>
      </c>
      <c r="S502" s="53" t="str">
        <f ca="1">IF(OFFSET(マスタ非採用削除!F$4,統合マスタ!$A502,0)="","",OFFSET(マスタ非採用削除!F$4,統合マスタ!$A502,0))</f>
        <v/>
      </c>
      <c r="T502" s="27">
        <f ca="1">IF(OFFSET(マスタ非採用削除!G$4,統合マスタ!$A502,0)="","",OFFSET(マスタ非採用削除!G$4,統合マスタ!$A502,0))</f>
        <v>131.30000000000001</v>
      </c>
      <c r="U502" s="53" t="str">
        <f ca="1">IF(OFFSET(マスタ非採用削除!H$4,統合マスタ!$A502,0)="","",OFFSET(マスタ非採用削除!H$4,統合マスタ!$A502,0))</f>
        <v>ﾋﾞﾌﾟﾚｯｿｼﾞｮﾎｳｼﾞｮｳ150mg</v>
      </c>
      <c r="V502" s="27">
        <f ca="1">IF(OFFSET(マスタ非採用削除!I$4,統合マスタ!$A502,0)="","",OFFSET(マスタ非採用削除!I$4,統合マスタ!$A502,0))</f>
        <v>1</v>
      </c>
      <c r="W502" s="27" t="str">
        <f ca="1">IF(OFFSET(マスタ非採用削除!J$4,統合マスタ!$A502,0)="","",OFFSET(マスタ非採用削除!J$4,統合マスタ!$A502,0))</f>
        <v>錠剤</v>
      </c>
      <c r="X502" s="27">
        <f ca="1">IF(OFFSET(マスタ非採用削除!K$4,統合マスタ!$A502,0)="","",OFFSET(マスタ非採用削除!K$4,統合マスタ!$A502,0))</f>
        <v>2</v>
      </c>
      <c r="Y502" s="53" t="str">
        <f ca="1">IF(OFFSET(マスタ非採用削除!L$4,統合マスタ!$A502,0)="","",OFFSET(マスタ非採用削除!L$4,統合マスタ!$A502,0))</f>
        <v/>
      </c>
      <c r="Z502" s="27">
        <f ca="1">IF(OFFSET(マスタ非採用削除!M$4,統合マスタ!$A502,0)="","",OFFSET(マスタ非採用削除!M$4,統合マスタ!$A502,0))</f>
        <v>3</v>
      </c>
      <c r="AA502" s="27" t="str">
        <f t="shared" si="21"/>
        <v/>
      </c>
      <c r="AB502" s="27" t="str">
        <f ca="1">IF(A502="非採用特別","非採用特別",IF(R502=2,"臨時",
IF(COUNTIF(分類!$H$8:$H$15, 統合マスタ!V502)&gt;0, 分類!$G$7,
IF(COUNTIF(分類!$K$8:$K$15, 統合マスタ!V502)&gt;0, 分類!$J$7,
IF(COUNTIF(分類!$N$8:$N$15, 統合マスタ!V502)&gt;0, 分類!$M$7,
IF(COUNTIF(分類!$Q$8:$Q$15, 統合マスタ!V502)&gt;0, 分類!$P$7,
"無し"))))))</f>
        <v>臨時</v>
      </c>
      <c r="AC502" s="27">
        <f t="shared" ca="1" si="22"/>
        <v>200498</v>
      </c>
      <c r="AD502" s="27" cm="1">
        <f t="array" aca="1" ref="AD502" ca="1">IF(A502="非採用","非採用",OFFSET(
   INDIRECT("'" &amp; AB502 &amp; "'!A4"),
   MATCH(B502, INDIRECT("'" &amp; AB502 &amp; "'!C5:C1000"), 0),
   MATCH("合計", INDIRECT("'" &amp; AB502 &amp; "'!4:4"), 0) - 1
))</f>
        <v>0</v>
      </c>
    </row>
    <row r="503" spans="1:30">
      <c r="A503" s="40">
        <f>元データ!P500</f>
        <v>431</v>
      </c>
      <c r="B503" s="27">
        <f t="shared" si="23"/>
        <v>499</v>
      </c>
      <c r="C503" s="27" t="str">
        <f>DBCS(元データ!A500)</f>
        <v>ビプレッソ徐放錠５０ｍｇ</v>
      </c>
      <c r="D503" s="53" t="str">
        <f>元データ!B500</f>
        <v>アルフレッサ</v>
      </c>
      <c r="E503" s="27" t="str">
        <f>DBCS(元データ!C500)</f>
        <v>ＰＴＰ</v>
      </c>
      <c r="F503" s="27" t="str">
        <f>DBCS(元データ!D500)</f>
        <v>１００Ｔ</v>
      </c>
      <c r="G503" s="27" t="str">
        <f>元データ!E500</f>
        <v>共和薬品</v>
      </c>
      <c r="H503" s="27">
        <f>元データ!F500</f>
        <v>48.7</v>
      </c>
      <c r="I503" s="27">
        <f>元データ!G500</f>
        <v>4870</v>
      </c>
      <c r="J503" s="27">
        <f>元データ!H500</f>
        <v>100</v>
      </c>
      <c r="K503" s="27" t="str">
        <f>元データ!I500</f>
        <v>錠</v>
      </c>
      <c r="L503" s="27">
        <f>元データ!J500</f>
        <v>4286</v>
      </c>
      <c r="M503" s="27">
        <f>元データ!K500</f>
        <v>42.86</v>
      </c>
      <c r="N503" s="53" t="str">
        <f ca="1">IF(OFFSET(マスタ非採用削除!A$4,統合マスタ!$A503,0)="","",OFFSET(マスタ非採用削除!A$4,統合マスタ!$A503,0))</f>
        <v>ﾋﾌﾚ001</v>
      </c>
      <c r="O503" s="53" t="str">
        <f ca="1">IF(OFFSET(マスタ非採用削除!B$4,統合マスタ!$A503,0)="","",OFFSET(マスタ非採用削除!B$4,統合マスタ!$A503,0))</f>
        <v>ﾋﾌﾚ001</v>
      </c>
      <c r="P503" s="27" t="str">
        <f ca="1">IF(OFFSET(マスタ非採用削除!C$4,統合マスタ!$A503,0)="","",OFFSET(マスタ非採用削除!C$4,統合マスタ!$A503,0))</f>
        <v>ビプレッソ徐放錠５０ｍｇ</v>
      </c>
      <c r="Q503" s="53" t="str">
        <f ca="1">IF(OFFSET(マスタ非採用削除!D$4,統合マスタ!$A503,0)="","",OFFSET(マスタ非採用削除!D$4,統合マスタ!$A503,0))</f>
        <v>ﾋﾞﾌﾟﾚ</v>
      </c>
      <c r="R503" s="27">
        <f ca="1">IF(OR(A503="非採用",A503="処置薬",A503="非採用特別"),0,IF(OFFSET(マスタ非採用削除!E$4,統合マスタ!$A503,0)="","",OFFSET(マスタ非採用削除!E$4,統合マスタ!$A503,0)))</f>
        <v>2</v>
      </c>
      <c r="S503" s="53" t="str">
        <f ca="1">IF(OFFSET(マスタ非採用削除!F$4,統合マスタ!$A503,0)="","",OFFSET(マスタ非採用削除!F$4,統合マスタ!$A503,0))</f>
        <v/>
      </c>
      <c r="T503" s="27">
        <f ca="1">IF(OFFSET(マスタ非採用削除!G$4,統合マスタ!$A503,0)="","",OFFSET(マスタ非採用削除!G$4,統合マスタ!$A503,0))</f>
        <v>48.7</v>
      </c>
      <c r="U503" s="53" t="str">
        <f ca="1">IF(OFFSET(マスタ非採用削除!H$4,統合マスタ!$A503,0)="","",OFFSET(マスタ非採用削除!H$4,統合マスタ!$A503,0))</f>
        <v>ﾋﾞﾌﾟﾚｯｿｼﾞｮﾎｳｼﾞｮｳ50mg</v>
      </c>
      <c r="V503" s="27">
        <f ca="1">IF(OFFSET(マスタ非採用削除!I$4,統合マスタ!$A503,0)="","",OFFSET(マスタ非採用削除!I$4,統合マスタ!$A503,0))</f>
        <v>1</v>
      </c>
      <c r="W503" s="27" t="str">
        <f ca="1">IF(OFFSET(マスタ非採用削除!J$4,統合マスタ!$A503,0)="","",OFFSET(マスタ非採用削除!J$4,統合マスタ!$A503,0))</f>
        <v>錠剤</v>
      </c>
      <c r="X503" s="27">
        <f ca="1">IF(OFFSET(マスタ非採用削除!K$4,統合マスタ!$A503,0)="","",OFFSET(マスタ非採用削除!K$4,統合マスタ!$A503,0))</f>
        <v>2</v>
      </c>
      <c r="Y503" s="53" t="str">
        <f ca="1">IF(OFFSET(マスタ非採用削除!L$4,統合マスタ!$A503,0)="","",OFFSET(マスタ非採用削除!L$4,統合マスタ!$A503,0))</f>
        <v/>
      </c>
      <c r="Z503" s="27">
        <f ca="1">IF(OFFSET(マスタ非採用削除!M$4,統合マスタ!$A503,0)="","",OFFSET(マスタ非採用削除!M$4,統合マスタ!$A503,0))</f>
        <v>3</v>
      </c>
      <c r="AA503" s="27" t="str">
        <f t="shared" si="21"/>
        <v/>
      </c>
      <c r="AB503" s="27" t="str">
        <f ca="1">IF(A503="非採用特別","非採用特別",IF(R503=2,"臨時",
IF(COUNTIF(分類!$H$8:$H$15, 統合マスタ!V503)&gt;0, 分類!$G$7,
IF(COUNTIF(分類!$K$8:$K$15, 統合マスタ!V503)&gt;0, 分類!$J$7,
IF(COUNTIF(分類!$N$8:$N$15, 統合マスタ!V503)&gt;0, 分類!$M$7,
IF(COUNTIF(分類!$Q$8:$Q$15, 統合マスタ!V503)&gt;0, 分類!$P$7,
"無し"))))))</f>
        <v>臨時</v>
      </c>
      <c r="AC503" s="27">
        <f t="shared" ca="1" si="22"/>
        <v>200499</v>
      </c>
      <c r="AD503" s="27" cm="1">
        <f t="array" aca="1" ref="AD503" ca="1">IF(A503="非採用","非採用",OFFSET(
   INDIRECT("'" &amp; AB503 &amp; "'!A4"),
   MATCH(B503, INDIRECT("'" &amp; AB503 &amp; "'!C5:C1000"), 0),
   MATCH("合計", INDIRECT("'" &amp; AB503 &amp; "'!4:4"), 0) - 1
))</f>
        <v>0</v>
      </c>
    </row>
    <row r="504" spans="1:30">
      <c r="A504" s="40">
        <f>元データ!P501</f>
        <v>431</v>
      </c>
      <c r="B504" s="27">
        <f t="shared" si="23"/>
        <v>500</v>
      </c>
      <c r="C504" s="27" t="str">
        <f>DBCS(元データ!A501)</f>
        <v>ビプレッソ徐放錠５０ｍｇ</v>
      </c>
      <c r="D504" s="53" t="str">
        <f>元データ!B501</f>
        <v>アルフレッサ</v>
      </c>
      <c r="E504" s="27" t="str">
        <f>DBCS(元データ!C501)</f>
        <v>バラ</v>
      </c>
      <c r="F504" s="27" t="str">
        <f>DBCS(元データ!D501)</f>
        <v>１００Ｔ</v>
      </c>
      <c r="G504" s="27" t="str">
        <f>元データ!E501</f>
        <v>共和薬品</v>
      </c>
      <c r="H504" s="27">
        <f>元データ!F501</f>
        <v>48.7</v>
      </c>
      <c r="I504" s="27">
        <f>元データ!G501</f>
        <v>4870</v>
      </c>
      <c r="J504" s="27">
        <f>元データ!H501</f>
        <v>100</v>
      </c>
      <c r="K504" s="27" t="str">
        <f>元データ!I501</f>
        <v>錠</v>
      </c>
      <c r="L504" s="27">
        <f>元データ!J501</f>
        <v>4286</v>
      </c>
      <c r="M504" s="27">
        <f>元データ!K501</f>
        <v>42.86</v>
      </c>
      <c r="N504" s="53" t="str">
        <f ca="1">IF(OFFSET(マスタ非採用削除!A$4,統合マスタ!$A504,0)="","",OFFSET(マスタ非採用削除!A$4,統合マスタ!$A504,0))</f>
        <v>ﾋﾌﾚ001</v>
      </c>
      <c r="O504" s="53" t="str">
        <f ca="1">IF(OFFSET(マスタ非採用削除!B$4,統合マスタ!$A504,0)="","",OFFSET(マスタ非採用削除!B$4,統合マスタ!$A504,0))</f>
        <v>ﾋﾌﾚ001</v>
      </c>
      <c r="P504" s="27" t="str">
        <f ca="1">IF(OFFSET(マスタ非採用削除!C$4,統合マスタ!$A504,0)="","",OFFSET(マスタ非採用削除!C$4,統合マスタ!$A504,0))</f>
        <v>ビプレッソ徐放錠５０ｍｇ</v>
      </c>
      <c r="Q504" s="53" t="str">
        <f ca="1">IF(OFFSET(マスタ非採用削除!D$4,統合マスタ!$A504,0)="","",OFFSET(マスタ非採用削除!D$4,統合マスタ!$A504,0))</f>
        <v>ﾋﾞﾌﾟﾚ</v>
      </c>
      <c r="R504" s="27">
        <f ca="1">IF(OR(A504="非採用",A504="処置薬",A504="非採用特別"),0,IF(OFFSET(マスタ非採用削除!E$4,統合マスタ!$A504,0)="","",OFFSET(マスタ非採用削除!E$4,統合マスタ!$A504,0)))</f>
        <v>2</v>
      </c>
      <c r="S504" s="53" t="str">
        <f ca="1">IF(OFFSET(マスタ非採用削除!F$4,統合マスタ!$A504,0)="","",OFFSET(マスタ非採用削除!F$4,統合マスタ!$A504,0))</f>
        <v/>
      </c>
      <c r="T504" s="27">
        <f ca="1">IF(OFFSET(マスタ非採用削除!G$4,統合マスタ!$A504,0)="","",OFFSET(マスタ非採用削除!G$4,統合マスタ!$A504,0))</f>
        <v>48.7</v>
      </c>
      <c r="U504" s="53" t="str">
        <f ca="1">IF(OFFSET(マスタ非採用削除!H$4,統合マスタ!$A504,0)="","",OFFSET(マスタ非採用削除!H$4,統合マスタ!$A504,0))</f>
        <v>ﾋﾞﾌﾟﾚｯｿｼﾞｮﾎｳｼﾞｮｳ50mg</v>
      </c>
      <c r="V504" s="27">
        <f ca="1">IF(OFFSET(マスタ非採用削除!I$4,統合マスタ!$A504,0)="","",OFFSET(マスタ非採用削除!I$4,統合マスタ!$A504,0))</f>
        <v>1</v>
      </c>
      <c r="W504" s="27" t="str">
        <f ca="1">IF(OFFSET(マスタ非採用削除!J$4,統合マスタ!$A504,0)="","",OFFSET(マスタ非採用削除!J$4,統合マスタ!$A504,0))</f>
        <v>錠剤</v>
      </c>
      <c r="X504" s="27">
        <f ca="1">IF(OFFSET(マスタ非採用削除!K$4,統合マスタ!$A504,0)="","",OFFSET(マスタ非採用削除!K$4,統合マスタ!$A504,0))</f>
        <v>2</v>
      </c>
      <c r="Y504" s="53" t="str">
        <f ca="1">IF(OFFSET(マスタ非採用削除!L$4,統合マスタ!$A504,0)="","",OFFSET(マスタ非採用削除!L$4,統合マスタ!$A504,0))</f>
        <v/>
      </c>
      <c r="Z504" s="27">
        <f ca="1">IF(OFFSET(マスタ非採用削除!M$4,統合マスタ!$A504,0)="","",OFFSET(マスタ非採用削除!M$4,統合マスタ!$A504,0))</f>
        <v>3</v>
      </c>
      <c r="AA504" s="27" t="str">
        <f t="shared" si="21"/>
        <v/>
      </c>
      <c r="AB504" s="27" t="str">
        <f ca="1">IF(A504="非採用特別","非採用特別",IF(R504=2,"臨時",
IF(COUNTIF(分類!$H$8:$H$15, 統合マスタ!V504)&gt;0, 分類!$G$7,
IF(COUNTIF(分類!$K$8:$K$15, 統合マスタ!V504)&gt;0, 分類!$J$7,
IF(COUNTIF(分類!$N$8:$N$15, 統合マスタ!V504)&gt;0, 分類!$M$7,
IF(COUNTIF(分類!$Q$8:$Q$15, 統合マスタ!V504)&gt;0, 分類!$P$7,
"無し"))))))</f>
        <v>臨時</v>
      </c>
      <c r="AC504" s="27">
        <f t="shared" ca="1" si="22"/>
        <v>200500</v>
      </c>
      <c r="AD504" s="27" cm="1">
        <f t="array" aca="1" ref="AD504" ca="1">IF(A504="非採用","非採用",OFFSET(
   INDIRECT("'" &amp; AB504 &amp; "'!A4"),
   MATCH(B504, INDIRECT("'" &amp; AB504 &amp; "'!C5:C1000"), 0),
   MATCH("合計", INDIRECT("'" &amp; AB504 &amp; "'!4:4"), 0) - 1
))</f>
        <v>0</v>
      </c>
    </row>
    <row r="505" spans="1:30">
      <c r="A505" s="40">
        <f>元データ!P502</f>
        <v>433</v>
      </c>
      <c r="B505" s="27">
        <f t="shared" si="23"/>
        <v>501</v>
      </c>
      <c r="C505" s="27" t="str">
        <f>DBCS(元データ!A502)</f>
        <v>ビペリデン塩酸塩錠１ｍｇ「アメル」</v>
      </c>
      <c r="D505" s="53" t="str">
        <f>元データ!B502</f>
        <v>アルフレッサ</v>
      </c>
      <c r="E505" s="27" t="str">
        <f>DBCS(元データ!C502)</f>
        <v>ＰＴＰ</v>
      </c>
      <c r="F505" s="27" t="str">
        <f>DBCS(元データ!D502)</f>
        <v>１０００Ｔ</v>
      </c>
      <c r="G505" s="27" t="str">
        <f>元データ!E502</f>
        <v>共和薬品</v>
      </c>
      <c r="H505" s="27">
        <f>元データ!F502</f>
        <v>5.9</v>
      </c>
      <c r="I505" s="27">
        <f>元データ!G502</f>
        <v>5900</v>
      </c>
      <c r="J505" s="27">
        <f>元データ!H502</f>
        <v>999.99999999999989</v>
      </c>
      <c r="K505" s="27" t="str">
        <f>元データ!I502</f>
        <v>錠</v>
      </c>
      <c r="L505" s="27">
        <f>元データ!J502</f>
        <v>5015</v>
      </c>
      <c r="M505" s="27">
        <f>元データ!K502</f>
        <v>5.0150000000000006</v>
      </c>
      <c r="N505" s="53" t="str">
        <f ca="1">IF(OFFSET(マスタ非採用削除!A$4,統合マスタ!$A505,0)="","",OFFSET(マスタ非採用削除!A$4,統合マスタ!$A505,0))</f>
        <v>ﾋﾍﾘ001</v>
      </c>
      <c r="O505" s="53" t="str">
        <f ca="1">IF(OFFSET(マスタ非採用削除!B$4,統合マスタ!$A505,0)="","",OFFSET(マスタ非採用削除!B$4,統合マスタ!$A505,0))</f>
        <v>ﾋﾍﾘ001</v>
      </c>
      <c r="P505" s="27" t="str">
        <f ca="1">IF(OFFSET(マスタ非採用削除!C$4,統合マスタ!$A505,0)="","",OFFSET(マスタ非採用削除!C$4,統合マスタ!$A505,0))</f>
        <v>ビペリデン塩酸塩錠１ｍｇ「アメル」</v>
      </c>
      <c r="Q505" s="53" t="str">
        <f ca="1">IF(OFFSET(マスタ非採用削除!D$4,統合マスタ!$A505,0)="","",OFFSET(マスタ非採用削除!D$4,統合マスタ!$A505,0))</f>
        <v>ﾋﾞﾍﾟﾘ1</v>
      </c>
      <c r="R505" s="27">
        <f ca="1">IF(OR(A505="非採用",A505="処置薬",A505="非採用特別"),0,IF(OFFSET(マスタ非採用削除!E$4,統合マスタ!$A505,0)="","",OFFSET(マスタ非採用削除!E$4,統合マスタ!$A505,0)))</f>
        <v>1</v>
      </c>
      <c r="S505" s="53" t="str">
        <f ca="1">IF(OFFSET(マスタ非採用削除!F$4,統合マスタ!$A505,0)="","",OFFSET(マスタ非採用削除!F$4,統合マスタ!$A505,0))</f>
        <v/>
      </c>
      <c r="T505" s="27">
        <f ca="1">IF(OFFSET(マスタ非採用削除!G$4,統合マスタ!$A505,0)="","",OFFSET(マスタ非採用削除!G$4,統合マスタ!$A505,0))</f>
        <v>5.9</v>
      </c>
      <c r="U505" s="53" t="str">
        <f ca="1">IF(OFFSET(マスタ非採用削除!H$4,統合マスタ!$A505,0)="","",OFFSET(マスタ非採用削除!H$4,統合マスタ!$A505,0))</f>
        <v>ﾋﾞﾍﾟﾘﾃﾞﾝｴﾝｻﾝｴﾝｼﾞｮｳ1mg｢ｱﾒﾙ｣</v>
      </c>
      <c r="V505" s="27">
        <f ca="1">IF(OFFSET(マスタ非採用削除!I$4,統合マスタ!$A505,0)="","",OFFSET(マスタ非採用削除!I$4,統合マスタ!$A505,0))</f>
        <v>1</v>
      </c>
      <c r="W505" s="27" t="str">
        <f ca="1">IF(OFFSET(マスタ非採用削除!J$4,統合マスタ!$A505,0)="","",OFFSET(マスタ非採用削除!J$4,統合マスタ!$A505,0))</f>
        <v>錠剤</v>
      </c>
      <c r="X505" s="27">
        <f ca="1">IF(OFFSET(マスタ非採用削除!K$4,統合マスタ!$A505,0)="","",OFFSET(マスタ非採用削除!K$4,統合マスタ!$A505,0))</f>
        <v>0</v>
      </c>
      <c r="Y505" s="53" t="str">
        <f ca="1">IF(OFFSET(マスタ非採用削除!L$4,統合マスタ!$A505,0)="","",OFFSET(マスタ非採用削除!L$4,統合マスタ!$A505,0))</f>
        <v/>
      </c>
      <c r="Z505" s="27">
        <f ca="1">IF(OFFSET(マスタ非採用削除!M$4,統合マスタ!$A505,0)="","",OFFSET(マスタ非採用削除!M$4,統合マスタ!$A505,0))</f>
        <v>25</v>
      </c>
      <c r="AA505" s="27" t="str">
        <f t="shared" si="21"/>
        <v/>
      </c>
      <c r="AB505" s="27" t="str">
        <f ca="1">IF(A505="非採用特別","非採用特別",IF(R505=2,"臨時",
IF(COUNTIF(分類!$H$8:$H$15, 統合マスタ!V505)&gt;0, 分類!$G$7,
IF(COUNTIF(分類!$K$8:$K$15, 統合マスタ!V505)&gt;0, 分類!$J$7,
IF(COUNTIF(分類!$N$8:$N$15, 統合マスタ!V505)&gt;0, 分類!$M$7,
IF(COUNTIF(分類!$Q$8:$Q$15, 統合マスタ!V505)&gt;0, 分類!$P$7,
"無し"))))))</f>
        <v>錠剤</v>
      </c>
      <c r="AC505" s="27">
        <f t="shared" ca="1" si="22"/>
        <v>501</v>
      </c>
      <c r="AD505" s="27" cm="1">
        <f t="array" aca="1" ref="AD505" ca="1">IF(A505="非採用","非採用",OFFSET(
   INDIRECT("'" &amp; AB505 &amp; "'!A4"),
   MATCH(B505, INDIRECT("'" &amp; AB505 &amp; "'!C5:C1000"), 0),
   MATCH("合計", INDIRECT("'" &amp; AB505 &amp; "'!4:4"), 0) - 1
))</f>
        <v>0</v>
      </c>
    </row>
    <row r="506" spans="1:30">
      <c r="A506" s="40">
        <f>元データ!P503</f>
        <v>433</v>
      </c>
      <c r="B506" s="27">
        <f t="shared" si="23"/>
        <v>502</v>
      </c>
      <c r="C506" s="27" t="str">
        <f>DBCS(元データ!A503)</f>
        <v>ビペリデン塩酸塩錠１ｍｇ「アメル」</v>
      </c>
      <c r="D506" s="53" t="str">
        <f>元データ!B503</f>
        <v>アルフレッサ</v>
      </c>
      <c r="E506" s="27" t="str">
        <f>DBCS(元データ!C503)</f>
        <v>バラ</v>
      </c>
      <c r="F506" s="27" t="str">
        <f>DBCS(元データ!D503)</f>
        <v>１０００Ｔ</v>
      </c>
      <c r="G506" s="27" t="str">
        <f>元データ!E503</f>
        <v>共和薬品</v>
      </c>
      <c r="H506" s="27">
        <f>元データ!F503</f>
        <v>5.9</v>
      </c>
      <c r="I506" s="27">
        <f>元データ!G503</f>
        <v>5900</v>
      </c>
      <c r="J506" s="27">
        <f>元データ!H503</f>
        <v>999.99999999999989</v>
      </c>
      <c r="K506" s="27" t="str">
        <f>元データ!I503</f>
        <v>錠</v>
      </c>
      <c r="L506" s="27">
        <f>元データ!J503</f>
        <v>5015</v>
      </c>
      <c r="M506" s="27">
        <f>元データ!K503</f>
        <v>5.0150000000000006</v>
      </c>
      <c r="N506" s="53" t="str">
        <f ca="1">IF(OFFSET(マスタ非採用削除!A$4,統合マスタ!$A506,0)="","",OFFSET(マスタ非採用削除!A$4,統合マスタ!$A506,0))</f>
        <v>ﾋﾍﾘ001</v>
      </c>
      <c r="O506" s="53" t="str">
        <f ca="1">IF(OFFSET(マスタ非採用削除!B$4,統合マスタ!$A506,0)="","",OFFSET(マスタ非採用削除!B$4,統合マスタ!$A506,0))</f>
        <v>ﾋﾍﾘ001</v>
      </c>
      <c r="P506" s="27" t="str">
        <f ca="1">IF(OFFSET(マスタ非採用削除!C$4,統合マスタ!$A506,0)="","",OFFSET(マスタ非採用削除!C$4,統合マスタ!$A506,0))</f>
        <v>ビペリデン塩酸塩錠１ｍｇ「アメル」</v>
      </c>
      <c r="Q506" s="53" t="str">
        <f ca="1">IF(OFFSET(マスタ非採用削除!D$4,統合マスタ!$A506,0)="","",OFFSET(マスタ非採用削除!D$4,統合マスタ!$A506,0))</f>
        <v>ﾋﾞﾍﾟﾘ1</v>
      </c>
      <c r="R506" s="27">
        <f ca="1">IF(OR(A506="非採用",A506="処置薬",A506="非採用特別"),0,IF(OFFSET(マスタ非採用削除!E$4,統合マスタ!$A506,0)="","",OFFSET(マスタ非採用削除!E$4,統合マスタ!$A506,0)))</f>
        <v>1</v>
      </c>
      <c r="S506" s="53" t="str">
        <f ca="1">IF(OFFSET(マスタ非採用削除!F$4,統合マスタ!$A506,0)="","",OFFSET(マスタ非採用削除!F$4,統合マスタ!$A506,0))</f>
        <v/>
      </c>
      <c r="T506" s="27">
        <f ca="1">IF(OFFSET(マスタ非採用削除!G$4,統合マスタ!$A506,0)="","",OFFSET(マスタ非採用削除!G$4,統合マスタ!$A506,0))</f>
        <v>5.9</v>
      </c>
      <c r="U506" s="53" t="str">
        <f ca="1">IF(OFFSET(マスタ非採用削除!H$4,統合マスタ!$A506,0)="","",OFFSET(マスタ非採用削除!H$4,統合マスタ!$A506,0))</f>
        <v>ﾋﾞﾍﾟﾘﾃﾞﾝｴﾝｻﾝｴﾝｼﾞｮｳ1mg｢ｱﾒﾙ｣</v>
      </c>
      <c r="V506" s="27">
        <f ca="1">IF(OFFSET(マスタ非採用削除!I$4,統合マスタ!$A506,0)="","",OFFSET(マスタ非採用削除!I$4,統合マスタ!$A506,0))</f>
        <v>1</v>
      </c>
      <c r="W506" s="27" t="str">
        <f ca="1">IF(OFFSET(マスタ非採用削除!J$4,統合マスタ!$A506,0)="","",OFFSET(マスタ非採用削除!J$4,統合マスタ!$A506,0))</f>
        <v>錠剤</v>
      </c>
      <c r="X506" s="27">
        <f ca="1">IF(OFFSET(マスタ非採用削除!K$4,統合マスタ!$A506,0)="","",OFFSET(マスタ非採用削除!K$4,統合マスタ!$A506,0))</f>
        <v>0</v>
      </c>
      <c r="Y506" s="53" t="str">
        <f ca="1">IF(OFFSET(マスタ非採用削除!L$4,統合マスタ!$A506,0)="","",OFFSET(マスタ非採用削除!L$4,統合マスタ!$A506,0))</f>
        <v/>
      </c>
      <c r="Z506" s="27">
        <f ca="1">IF(OFFSET(マスタ非採用削除!M$4,統合マスタ!$A506,0)="","",OFFSET(マスタ非採用削除!M$4,統合マスタ!$A506,0))</f>
        <v>25</v>
      </c>
      <c r="AA506" s="27" t="str">
        <f t="shared" si="21"/>
        <v/>
      </c>
      <c r="AB506" s="27" t="str">
        <f ca="1">IF(A506="非採用特別","非採用特別",IF(R506=2,"臨時",
IF(COUNTIF(分類!$H$8:$H$15, 統合マスタ!V506)&gt;0, 分類!$G$7,
IF(COUNTIF(分類!$K$8:$K$15, 統合マスタ!V506)&gt;0, 分類!$J$7,
IF(COUNTIF(分類!$N$8:$N$15, 統合マスタ!V506)&gt;0, 分類!$M$7,
IF(COUNTIF(分類!$Q$8:$Q$15, 統合マスタ!V506)&gt;0, 分類!$P$7,
"無し"))))))</f>
        <v>錠剤</v>
      </c>
      <c r="AC506" s="27">
        <f t="shared" ca="1" si="22"/>
        <v>502</v>
      </c>
      <c r="AD506" s="27" cm="1">
        <f t="array" aca="1" ref="AD506" ca="1">IF(A506="非採用","非採用",OFFSET(
   INDIRECT("'" &amp; AB506 &amp; "'!A4"),
   MATCH(B506, INDIRECT("'" &amp; AB506 &amp; "'!C5:C1000"), 0),
   MATCH("合計", INDIRECT("'" &amp; AB506 &amp; "'!4:4"), 0) - 1
))</f>
        <v>0</v>
      </c>
    </row>
    <row r="507" spans="1:30">
      <c r="A507" s="40" t="str">
        <f>元データ!P504</f>
        <v>非採用</v>
      </c>
      <c r="B507" s="27">
        <f t="shared" si="23"/>
        <v>503</v>
      </c>
      <c r="C507" s="27" t="str">
        <f>DBCS(元データ!A504)</f>
        <v>ヒベルナ注２５ｍｇ</v>
      </c>
      <c r="D507" s="53" t="str">
        <f>元データ!B504</f>
        <v/>
      </c>
      <c r="E507" s="27" t="str">
        <f>DBCS(元データ!C504)</f>
        <v/>
      </c>
      <c r="F507" s="27" t="str">
        <f>DBCS(元データ!D504)</f>
        <v>１ｍｌｘ５０</v>
      </c>
      <c r="G507" s="27" t="str">
        <f>元データ!E504</f>
        <v>田辺三菱</v>
      </c>
      <c r="H507" s="27">
        <f>元データ!F504</f>
        <v>61</v>
      </c>
      <c r="I507" s="27">
        <f>元データ!G504</f>
        <v>3050</v>
      </c>
      <c r="J507" s="27">
        <f>元データ!H504</f>
        <v>50</v>
      </c>
      <c r="K507" s="27" t="str">
        <f>元データ!I504</f>
        <v>管</v>
      </c>
      <c r="L507" s="27">
        <f>元データ!J504</f>
        <v>2772</v>
      </c>
      <c r="M507" s="27">
        <f>元データ!K504</f>
        <v>55.44</v>
      </c>
      <c r="N507" s="53" t="e">
        <f ca="1">IF(OFFSET(マスタ非採用削除!A$4,統合マスタ!$A507,0)="","",OFFSET(マスタ非採用削除!A$4,統合マスタ!$A507,0))</f>
        <v>#VALUE!</v>
      </c>
      <c r="O507" s="53" t="e">
        <f ca="1">IF(OFFSET(マスタ非採用削除!B$4,統合マスタ!$A507,0)="","",OFFSET(マスタ非採用削除!B$4,統合マスタ!$A507,0))</f>
        <v>#VALUE!</v>
      </c>
      <c r="P507" s="27" t="e">
        <f ca="1">IF(OFFSET(マスタ非採用削除!C$4,統合マスタ!$A507,0)="","",OFFSET(マスタ非採用削除!C$4,統合マスタ!$A507,0))</f>
        <v>#VALUE!</v>
      </c>
      <c r="Q507" s="53" t="e">
        <f ca="1">IF(OFFSET(マスタ非採用削除!D$4,統合マスタ!$A507,0)="","",OFFSET(マスタ非採用削除!D$4,統合マスタ!$A507,0))</f>
        <v>#VALUE!</v>
      </c>
      <c r="R507" s="27">
        <f ca="1">IF(OR(A507="非採用",A507="処置薬",A507="非採用特別"),0,IF(OFFSET(マスタ非採用削除!E$4,統合マスタ!$A507,0)="","",OFFSET(マスタ非採用削除!E$4,統合マスタ!$A507,0)))</f>
        <v>0</v>
      </c>
      <c r="S507" s="53" t="e">
        <f ca="1">IF(OFFSET(マスタ非採用削除!F$4,統合マスタ!$A507,0)="","",OFFSET(マスタ非採用削除!F$4,統合マスタ!$A507,0))</f>
        <v>#VALUE!</v>
      </c>
      <c r="T507" s="27" t="e">
        <f ca="1">IF(OFFSET(マスタ非採用削除!G$4,統合マスタ!$A507,0)="","",OFFSET(マスタ非採用削除!G$4,統合マスタ!$A507,0))</f>
        <v>#VALUE!</v>
      </c>
      <c r="U507" s="53" t="e">
        <f ca="1">IF(OFFSET(マスタ非採用削除!H$4,統合マスタ!$A507,0)="","",OFFSET(マスタ非採用削除!H$4,統合マスタ!$A507,0))</f>
        <v>#VALUE!</v>
      </c>
      <c r="V507" s="27" t="e">
        <f ca="1">IF(OFFSET(マスタ非採用削除!I$4,統合マスタ!$A507,0)="","",OFFSET(マスタ非採用削除!I$4,統合マスタ!$A507,0))</f>
        <v>#VALUE!</v>
      </c>
      <c r="W507" s="27" t="e">
        <f ca="1">IF(OFFSET(マスタ非採用削除!J$4,統合マスタ!$A507,0)="","",OFFSET(マスタ非採用削除!J$4,統合マスタ!$A507,0))</f>
        <v>#VALUE!</v>
      </c>
      <c r="X507" s="27" t="e">
        <f ca="1">IF(OFFSET(マスタ非採用削除!K$4,統合マスタ!$A507,0)="","",OFFSET(マスタ非採用削除!K$4,統合マスタ!$A507,0))</f>
        <v>#VALUE!</v>
      </c>
      <c r="Y507" s="53" t="e">
        <f ca="1">IF(OFFSET(マスタ非採用削除!L$4,統合マスタ!$A507,0)="","",OFFSET(マスタ非採用削除!L$4,統合マスタ!$A507,0))</f>
        <v>#VALUE!</v>
      </c>
      <c r="Z507" s="27" t="e">
        <f ca="1">IF(OFFSET(マスタ非採用削除!M$4,統合マスタ!$A507,0)="","",OFFSET(マスタ非採用削除!M$4,統合マスタ!$A507,0))</f>
        <v>#VALUE!</v>
      </c>
      <c r="AA507" s="27" t="str">
        <f t="shared" si="21"/>
        <v>非採用</v>
      </c>
      <c r="AB507" s="27" t="str">
        <f ca="1">IF(A507="非採用特別","非採用特別",IF(R507=2,"臨時",
IF(COUNTIF(分類!$H$8:$H$15, 統合マスタ!V507)&gt;0, 分類!$G$7,
IF(COUNTIF(分類!$K$8:$K$15, 統合マスタ!V507)&gt;0, 分類!$J$7,
IF(COUNTIF(分類!$N$8:$N$15, 統合マスタ!V507)&gt;0, 分類!$M$7,
IF(COUNTIF(分類!$Q$8:$Q$15, 統合マスタ!V507)&gt;0, 分類!$P$7,
"無し"))))))</f>
        <v>無し</v>
      </c>
      <c r="AC507" s="27" t="e">
        <f t="shared" ca="1" si="22"/>
        <v>#VALUE!</v>
      </c>
      <c r="AD507" s="27" t="str" cm="1">
        <f t="array" aca="1" ref="AD507" ca="1">IF(A507="非採用","非採用",OFFSET(
   INDIRECT("'" &amp; AB507 &amp; "'!A4"),
   MATCH(B507, INDIRECT("'" &amp; AB507 &amp; "'!C5:C1000"), 0),
   MATCH("合計", INDIRECT("'" &amp; AB507 &amp; "'!4:4"), 0) - 1
))</f>
        <v>非採用</v>
      </c>
    </row>
    <row r="508" spans="1:30">
      <c r="A508" s="40">
        <f>元データ!P505</f>
        <v>435</v>
      </c>
      <c r="B508" s="27">
        <f t="shared" si="23"/>
        <v>504</v>
      </c>
      <c r="C508" s="27" t="str">
        <f>DBCS(元データ!A505)</f>
        <v>ヒベルナ糖衣錠２５ｍｇ</v>
      </c>
      <c r="D508" s="53" t="str">
        <f>元データ!B505</f>
        <v/>
      </c>
      <c r="E508" s="27" t="str">
        <f>DBCS(元データ!C505)</f>
        <v>ＰＴＰ</v>
      </c>
      <c r="F508" s="27" t="str">
        <f>DBCS(元データ!D505)</f>
        <v>１００Ｔ</v>
      </c>
      <c r="G508" s="27" t="str">
        <f>元データ!E505</f>
        <v>田辺三菱</v>
      </c>
      <c r="H508" s="27">
        <f>元データ!F505</f>
        <v>5.9</v>
      </c>
      <c r="I508" s="27">
        <f>元データ!G505</f>
        <v>590</v>
      </c>
      <c r="J508" s="27">
        <f>元データ!H505</f>
        <v>100</v>
      </c>
      <c r="K508" s="27" t="str">
        <f>元データ!I505</f>
        <v>錠</v>
      </c>
      <c r="L508" s="27">
        <f>元データ!J505</f>
        <v>519</v>
      </c>
      <c r="M508" s="27">
        <f>元データ!K505</f>
        <v>5.19</v>
      </c>
      <c r="N508" s="53" t="str">
        <f ca="1">IF(OFFSET(マスタ非採用削除!A$4,統合マスタ!$A508,0)="","",OFFSET(マスタ非採用削除!A$4,統合マスタ!$A508,0))</f>
        <v>ﾋﾍﾙ002</v>
      </c>
      <c r="O508" s="53" t="str">
        <f ca="1">IF(OFFSET(マスタ非採用削除!B$4,統合マスタ!$A508,0)="","",OFFSET(マスタ非採用削除!B$4,統合マスタ!$A508,0))</f>
        <v>ﾋﾍﾙ002</v>
      </c>
      <c r="P508" s="27" t="str">
        <f ca="1">IF(OFFSET(マスタ非採用削除!C$4,統合マスタ!$A508,0)="","",OFFSET(マスタ非採用削除!C$4,統合マスタ!$A508,0))</f>
        <v>ヒベルナ糖衣錠２５ｍｇ</v>
      </c>
      <c r="Q508" s="53" t="str">
        <f ca="1">IF(OFFSET(マスタ非採用削除!D$4,統合マスタ!$A508,0)="","",OFFSET(マスタ非採用削除!D$4,統合マスタ!$A508,0))</f>
        <v>ﾋﾍﾞﾙﾅ1</v>
      </c>
      <c r="R508" s="27">
        <f ca="1">IF(OR(A508="非採用",A508="処置薬",A508="非採用特別"),0,IF(OFFSET(マスタ非採用削除!E$4,統合マスタ!$A508,0)="","",OFFSET(マスタ非採用削除!E$4,統合マスタ!$A508,0)))</f>
        <v>1</v>
      </c>
      <c r="S508" s="53" t="str">
        <f ca="1">IF(OFFSET(マスタ非採用削除!F$4,統合マスタ!$A508,0)="","",OFFSET(マスタ非採用削除!F$4,統合マスタ!$A508,0))</f>
        <v/>
      </c>
      <c r="T508" s="27">
        <f ca="1">IF(OFFSET(マスタ非採用削除!G$4,統合マスタ!$A508,0)="","",OFFSET(マスタ非採用削除!G$4,統合マスタ!$A508,0))</f>
        <v>5.9</v>
      </c>
      <c r="U508" s="53" t="str">
        <f ca="1">IF(OFFSET(マスタ非採用削除!H$4,統合マスタ!$A508,0)="","",OFFSET(マスタ非採用削除!H$4,統合マスタ!$A508,0))</f>
        <v>ﾋﾍﾞﾙﾅﾄｳｲｼﾞｮｳ25mg</v>
      </c>
      <c r="V508" s="27">
        <f ca="1">IF(OFFSET(マスタ非採用削除!I$4,統合マスタ!$A508,0)="","",OFFSET(マスタ非採用削除!I$4,統合マスタ!$A508,0))</f>
        <v>1</v>
      </c>
      <c r="W508" s="27" t="str">
        <f ca="1">IF(OFFSET(マスタ非採用削除!J$4,統合マスタ!$A508,0)="","",OFFSET(マスタ非採用削除!J$4,統合マスタ!$A508,0))</f>
        <v>錠剤</v>
      </c>
      <c r="X508" s="27">
        <f ca="1">IF(OFFSET(マスタ非採用削除!K$4,統合マスタ!$A508,0)="","",OFFSET(マスタ非採用削除!K$4,統合マスタ!$A508,0))</f>
        <v>0</v>
      </c>
      <c r="Y508" s="53" t="str">
        <f ca="1">IF(OFFSET(マスタ非採用削除!L$4,統合マスタ!$A508,0)="","",OFFSET(マスタ非採用削除!L$4,統合マスタ!$A508,0))</f>
        <v/>
      </c>
      <c r="Z508" s="27">
        <f ca="1">IF(OFFSET(マスタ非採用削除!M$4,統合マスタ!$A508,0)="","",OFFSET(マスタ非採用削除!M$4,統合マスタ!$A508,0))</f>
        <v>25</v>
      </c>
      <c r="AA508" s="27" t="str">
        <f t="shared" si="21"/>
        <v/>
      </c>
      <c r="AB508" s="27" t="str">
        <f ca="1">IF(A508="非採用特別","非採用特別",IF(R508=2,"臨時",
IF(COUNTIF(分類!$H$8:$H$15, 統合マスタ!V508)&gt;0, 分類!$G$7,
IF(COUNTIF(分類!$K$8:$K$15, 統合マスタ!V508)&gt;0, 分類!$J$7,
IF(COUNTIF(分類!$N$8:$N$15, 統合マスタ!V508)&gt;0, 分類!$M$7,
IF(COUNTIF(分類!$Q$8:$Q$15, 統合マスタ!V508)&gt;0, 分類!$P$7,
"無し"))))))</f>
        <v>錠剤</v>
      </c>
      <c r="AC508" s="27">
        <f t="shared" ca="1" si="22"/>
        <v>504</v>
      </c>
      <c r="AD508" s="27" cm="1">
        <f t="array" aca="1" ref="AD508" ca="1">IF(A508="非採用","非採用",OFFSET(
   INDIRECT("'" &amp; AB508 &amp; "'!A4"),
   MATCH(B508, INDIRECT("'" &amp; AB508 &amp; "'!C5:C1000"), 0),
   MATCH("合計", INDIRECT("'" &amp; AB508 &amp; "'!4:4"), 0) - 1
))</f>
        <v>0</v>
      </c>
    </row>
    <row r="509" spans="1:30">
      <c r="A509" s="40">
        <f>元データ!P506</f>
        <v>435</v>
      </c>
      <c r="B509" s="27">
        <f t="shared" si="23"/>
        <v>505</v>
      </c>
      <c r="C509" s="27" t="str">
        <f>DBCS(元データ!A506)</f>
        <v>ヒベルナ糖衣錠２５ｍｇ</v>
      </c>
      <c r="D509" s="53" t="str">
        <f>元データ!B506</f>
        <v>アルフレッサ</v>
      </c>
      <c r="E509" s="27" t="str">
        <f>DBCS(元データ!C506)</f>
        <v>バラ</v>
      </c>
      <c r="F509" s="27" t="str">
        <f>DBCS(元データ!D506)</f>
        <v>１０００Ｔ</v>
      </c>
      <c r="G509" s="27" t="str">
        <f>元データ!E506</f>
        <v>田辺三菱</v>
      </c>
      <c r="H509" s="27">
        <f>元データ!F506</f>
        <v>5.9</v>
      </c>
      <c r="I509" s="27">
        <f>元データ!G506</f>
        <v>5900</v>
      </c>
      <c r="J509" s="27">
        <f>元データ!H506</f>
        <v>999.99999999999989</v>
      </c>
      <c r="K509" s="27" t="str">
        <f>元データ!I506</f>
        <v>錠</v>
      </c>
      <c r="L509" s="27">
        <f>元データ!J506</f>
        <v>5192</v>
      </c>
      <c r="M509" s="27">
        <f>元データ!K506</f>
        <v>5.1920000000000002</v>
      </c>
      <c r="N509" s="53" t="str">
        <f ca="1">IF(OFFSET(マスタ非採用削除!A$4,統合マスタ!$A509,0)="","",OFFSET(マスタ非採用削除!A$4,統合マスタ!$A509,0))</f>
        <v>ﾋﾍﾙ002</v>
      </c>
      <c r="O509" s="53" t="str">
        <f ca="1">IF(OFFSET(マスタ非採用削除!B$4,統合マスタ!$A509,0)="","",OFFSET(マスタ非採用削除!B$4,統合マスタ!$A509,0))</f>
        <v>ﾋﾍﾙ002</v>
      </c>
      <c r="P509" s="27" t="str">
        <f ca="1">IF(OFFSET(マスタ非採用削除!C$4,統合マスタ!$A509,0)="","",OFFSET(マスタ非採用削除!C$4,統合マスタ!$A509,0))</f>
        <v>ヒベルナ糖衣錠２５ｍｇ</v>
      </c>
      <c r="Q509" s="53" t="str">
        <f ca="1">IF(OFFSET(マスタ非採用削除!D$4,統合マスタ!$A509,0)="","",OFFSET(マスタ非採用削除!D$4,統合マスタ!$A509,0))</f>
        <v>ﾋﾍﾞﾙﾅ1</v>
      </c>
      <c r="R509" s="27">
        <f ca="1">IF(OR(A509="非採用",A509="処置薬",A509="非採用特別"),0,IF(OFFSET(マスタ非採用削除!E$4,統合マスタ!$A509,0)="","",OFFSET(マスタ非採用削除!E$4,統合マスタ!$A509,0)))</f>
        <v>1</v>
      </c>
      <c r="S509" s="53" t="str">
        <f ca="1">IF(OFFSET(マスタ非採用削除!F$4,統合マスタ!$A509,0)="","",OFFSET(マスタ非採用削除!F$4,統合マスタ!$A509,0))</f>
        <v/>
      </c>
      <c r="T509" s="27">
        <f ca="1">IF(OFFSET(マスタ非採用削除!G$4,統合マスタ!$A509,0)="","",OFFSET(マスタ非採用削除!G$4,統合マスタ!$A509,0))</f>
        <v>5.9</v>
      </c>
      <c r="U509" s="53" t="str">
        <f ca="1">IF(OFFSET(マスタ非採用削除!H$4,統合マスタ!$A509,0)="","",OFFSET(マスタ非採用削除!H$4,統合マスタ!$A509,0))</f>
        <v>ﾋﾍﾞﾙﾅﾄｳｲｼﾞｮｳ25mg</v>
      </c>
      <c r="V509" s="27">
        <f ca="1">IF(OFFSET(マスタ非採用削除!I$4,統合マスタ!$A509,0)="","",OFFSET(マスタ非採用削除!I$4,統合マスタ!$A509,0))</f>
        <v>1</v>
      </c>
      <c r="W509" s="27" t="str">
        <f ca="1">IF(OFFSET(マスタ非採用削除!J$4,統合マスタ!$A509,0)="","",OFFSET(マスタ非採用削除!J$4,統合マスタ!$A509,0))</f>
        <v>錠剤</v>
      </c>
      <c r="X509" s="27">
        <f ca="1">IF(OFFSET(マスタ非採用削除!K$4,統合マスタ!$A509,0)="","",OFFSET(マスタ非採用削除!K$4,統合マスタ!$A509,0))</f>
        <v>0</v>
      </c>
      <c r="Y509" s="53" t="str">
        <f ca="1">IF(OFFSET(マスタ非採用削除!L$4,統合マスタ!$A509,0)="","",OFFSET(マスタ非採用削除!L$4,統合マスタ!$A509,0))</f>
        <v/>
      </c>
      <c r="Z509" s="27">
        <f ca="1">IF(OFFSET(マスタ非採用削除!M$4,統合マスタ!$A509,0)="","",OFFSET(マスタ非採用削除!M$4,統合マスタ!$A509,0))</f>
        <v>25</v>
      </c>
      <c r="AA509" s="27" t="str">
        <f t="shared" si="21"/>
        <v/>
      </c>
      <c r="AB509" s="27" t="str">
        <f ca="1">IF(A509="非採用特別","非採用特別",IF(R509=2,"臨時",
IF(COUNTIF(分類!$H$8:$H$15, 統合マスタ!V509)&gt;0, 分類!$G$7,
IF(COUNTIF(分類!$K$8:$K$15, 統合マスタ!V509)&gt;0, 分類!$J$7,
IF(COUNTIF(分類!$N$8:$N$15, 統合マスタ!V509)&gt;0, 分類!$M$7,
IF(COUNTIF(分類!$Q$8:$Q$15, 統合マスタ!V509)&gt;0, 分類!$P$7,
"無し"))))))</f>
        <v>錠剤</v>
      </c>
      <c r="AC509" s="27">
        <f t="shared" ca="1" si="22"/>
        <v>505</v>
      </c>
      <c r="AD509" s="27" cm="1">
        <f t="array" aca="1" ref="AD509" ca="1">IF(A509="非採用","非採用",OFFSET(
   INDIRECT("'" &amp; AB509 &amp; "'!A4"),
   MATCH(B509, INDIRECT("'" &amp; AB509 &amp; "'!C5:C1000"), 0),
   MATCH("合計", INDIRECT("'" &amp; AB509 &amp; "'!4:4"), 0) - 1
))</f>
        <v>0</v>
      </c>
    </row>
    <row r="510" spans="1:30">
      <c r="A510" s="40" t="str">
        <f>元データ!P507</f>
        <v>非採用</v>
      </c>
      <c r="B510" s="27">
        <f t="shared" si="23"/>
        <v>506</v>
      </c>
      <c r="C510" s="27" t="str">
        <f>DBCS(元データ!A507)</f>
        <v>ビムパット錠１００ｍｇ</v>
      </c>
      <c r="D510" s="53" t="str">
        <f>元データ!B507</f>
        <v/>
      </c>
      <c r="E510" s="27" t="str">
        <f>DBCS(元データ!C507)</f>
        <v>ＰＴＰ</v>
      </c>
      <c r="F510" s="27" t="str">
        <f>DBCS(元データ!D507)</f>
        <v>１００Ｔ</v>
      </c>
      <c r="G510" s="27" t="str">
        <f>元データ!E507</f>
        <v>第一三共</v>
      </c>
      <c r="H510" s="27">
        <f>元データ!F507</f>
        <v>355.5</v>
      </c>
      <c r="I510" s="27">
        <f>元データ!G507</f>
        <v>35550</v>
      </c>
      <c r="J510" s="27">
        <f>元データ!H507</f>
        <v>100</v>
      </c>
      <c r="K510" s="27" t="str">
        <f>元データ!I507</f>
        <v>錠</v>
      </c>
      <c r="L510" s="27">
        <f>元データ!J507</f>
        <v>30893</v>
      </c>
      <c r="M510" s="27">
        <f>元データ!K507</f>
        <v>308.93</v>
      </c>
      <c r="N510" s="53" t="e">
        <f ca="1">IF(OFFSET(マスタ非採用削除!A$4,統合マスタ!$A510,0)="","",OFFSET(マスタ非採用削除!A$4,統合マスタ!$A510,0))</f>
        <v>#VALUE!</v>
      </c>
      <c r="O510" s="53" t="e">
        <f ca="1">IF(OFFSET(マスタ非採用削除!B$4,統合マスタ!$A510,0)="","",OFFSET(マスタ非採用削除!B$4,統合マスタ!$A510,0))</f>
        <v>#VALUE!</v>
      </c>
      <c r="P510" s="27" t="e">
        <f ca="1">IF(OFFSET(マスタ非採用削除!C$4,統合マスタ!$A510,0)="","",OFFSET(マスタ非採用削除!C$4,統合マスタ!$A510,0))</f>
        <v>#VALUE!</v>
      </c>
      <c r="Q510" s="53" t="e">
        <f ca="1">IF(OFFSET(マスタ非採用削除!D$4,統合マスタ!$A510,0)="","",OFFSET(マスタ非採用削除!D$4,統合マスタ!$A510,0))</f>
        <v>#VALUE!</v>
      </c>
      <c r="R510" s="27">
        <f ca="1">IF(OR(A510="非採用",A510="処置薬",A510="非採用特別"),0,IF(OFFSET(マスタ非採用削除!E$4,統合マスタ!$A510,0)="","",OFFSET(マスタ非採用削除!E$4,統合マスタ!$A510,0)))</f>
        <v>0</v>
      </c>
      <c r="S510" s="53" t="e">
        <f ca="1">IF(OFFSET(マスタ非採用削除!F$4,統合マスタ!$A510,0)="","",OFFSET(マスタ非採用削除!F$4,統合マスタ!$A510,0))</f>
        <v>#VALUE!</v>
      </c>
      <c r="T510" s="27" t="e">
        <f ca="1">IF(OFFSET(マスタ非採用削除!G$4,統合マスタ!$A510,0)="","",OFFSET(マスタ非採用削除!G$4,統合マスタ!$A510,0))</f>
        <v>#VALUE!</v>
      </c>
      <c r="U510" s="53" t="e">
        <f ca="1">IF(OFFSET(マスタ非採用削除!H$4,統合マスタ!$A510,0)="","",OFFSET(マスタ非採用削除!H$4,統合マスタ!$A510,0))</f>
        <v>#VALUE!</v>
      </c>
      <c r="V510" s="27" t="e">
        <f ca="1">IF(OFFSET(マスタ非採用削除!I$4,統合マスタ!$A510,0)="","",OFFSET(マスタ非採用削除!I$4,統合マスタ!$A510,0))</f>
        <v>#VALUE!</v>
      </c>
      <c r="W510" s="27" t="e">
        <f ca="1">IF(OFFSET(マスタ非採用削除!J$4,統合マスタ!$A510,0)="","",OFFSET(マスタ非採用削除!J$4,統合マスタ!$A510,0))</f>
        <v>#VALUE!</v>
      </c>
      <c r="X510" s="27" t="e">
        <f ca="1">IF(OFFSET(マスタ非採用削除!K$4,統合マスタ!$A510,0)="","",OFFSET(マスタ非採用削除!K$4,統合マスタ!$A510,0))</f>
        <v>#VALUE!</v>
      </c>
      <c r="Y510" s="53" t="e">
        <f ca="1">IF(OFFSET(マスタ非採用削除!L$4,統合マスタ!$A510,0)="","",OFFSET(マスタ非採用削除!L$4,統合マスタ!$A510,0))</f>
        <v>#VALUE!</v>
      </c>
      <c r="Z510" s="27" t="e">
        <f ca="1">IF(OFFSET(マスタ非採用削除!M$4,統合マスタ!$A510,0)="","",OFFSET(マスタ非採用削除!M$4,統合マスタ!$A510,0))</f>
        <v>#VALUE!</v>
      </c>
      <c r="AA510" s="27" t="str">
        <f t="shared" si="21"/>
        <v>非採用</v>
      </c>
      <c r="AB510" s="27" t="str">
        <f ca="1">IF(A510="非採用特別","非採用特別",IF(R510=2,"臨時",
IF(COUNTIF(分類!$H$8:$H$15, 統合マスタ!V510)&gt;0, 分類!$G$7,
IF(COUNTIF(分類!$K$8:$K$15, 統合マスタ!V510)&gt;0, 分類!$J$7,
IF(COUNTIF(分類!$N$8:$N$15, 統合マスタ!V510)&gt;0, 分類!$M$7,
IF(COUNTIF(分類!$Q$8:$Q$15, 統合マスタ!V510)&gt;0, 分類!$P$7,
"無し"))))))</f>
        <v>無し</v>
      </c>
      <c r="AC510" s="27" t="e">
        <f t="shared" ca="1" si="22"/>
        <v>#VALUE!</v>
      </c>
      <c r="AD510" s="27" t="str" cm="1">
        <f t="array" aca="1" ref="AD510" ca="1">IF(A510="非採用","非採用",OFFSET(
   INDIRECT("'" &amp; AB510 &amp; "'!A4"),
   MATCH(B510, INDIRECT("'" &amp; AB510 &amp; "'!C5:C1000"), 0),
   MATCH("合計", INDIRECT("'" &amp; AB510 &amp; "'!4:4"), 0) - 1
))</f>
        <v>非採用</v>
      </c>
    </row>
    <row r="511" spans="1:30">
      <c r="A511" s="40" t="str">
        <f>元データ!P508</f>
        <v>非採用</v>
      </c>
      <c r="B511" s="27">
        <f t="shared" si="23"/>
        <v>507</v>
      </c>
      <c r="C511" s="27" t="str">
        <f>DBCS(元データ!A508)</f>
        <v>ビムパット錠５０ｍｇ　採用中止</v>
      </c>
      <c r="D511" s="53" t="str">
        <f>元データ!B508</f>
        <v>メディセオ</v>
      </c>
      <c r="E511" s="27" t="str">
        <f>DBCS(元データ!C508)</f>
        <v>ＰＴＰ</v>
      </c>
      <c r="F511" s="27" t="str">
        <f>DBCS(元データ!D508)</f>
        <v>１００Ｔ</v>
      </c>
      <c r="G511" s="27" t="str">
        <f>元データ!E508</f>
        <v>第一三共</v>
      </c>
      <c r="H511" s="27">
        <f>元データ!F508</f>
        <v>217.8</v>
      </c>
      <c r="I511" s="27">
        <f>元データ!G508</f>
        <v>21780</v>
      </c>
      <c r="J511" s="27">
        <f>元データ!H508</f>
        <v>100</v>
      </c>
      <c r="K511" s="27" t="str">
        <f>元データ!I508</f>
        <v>錠</v>
      </c>
      <c r="L511" s="27">
        <f>元データ!J508</f>
        <v>18927</v>
      </c>
      <c r="M511" s="27">
        <f>元データ!K508</f>
        <v>189.27</v>
      </c>
      <c r="N511" s="53" t="e">
        <f ca="1">IF(OFFSET(マスタ非採用削除!A$4,統合マスタ!$A511,0)="","",OFFSET(マスタ非採用削除!A$4,統合マスタ!$A511,0))</f>
        <v>#VALUE!</v>
      </c>
      <c r="O511" s="53" t="e">
        <f ca="1">IF(OFFSET(マスタ非採用削除!B$4,統合マスタ!$A511,0)="","",OFFSET(マスタ非採用削除!B$4,統合マスタ!$A511,0))</f>
        <v>#VALUE!</v>
      </c>
      <c r="P511" s="27" t="e">
        <f ca="1">IF(OFFSET(マスタ非採用削除!C$4,統合マスタ!$A511,0)="","",OFFSET(マスタ非採用削除!C$4,統合マスタ!$A511,0))</f>
        <v>#VALUE!</v>
      </c>
      <c r="Q511" s="53" t="e">
        <f ca="1">IF(OFFSET(マスタ非採用削除!D$4,統合マスタ!$A511,0)="","",OFFSET(マスタ非採用削除!D$4,統合マスタ!$A511,0))</f>
        <v>#VALUE!</v>
      </c>
      <c r="R511" s="27">
        <f ca="1">IF(OR(A511="非採用",A511="処置薬",A511="非採用特別"),0,IF(OFFSET(マスタ非採用削除!E$4,統合マスタ!$A511,0)="","",OFFSET(マスタ非採用削除!E$4,統合マスタ!$A511,0)))</f>
        <v>0</v>
      </c>
      <c r="S511" s="53" t="e">
        <f ca="1">IF(OFFSET(マスタ非採用削除!F$4,統合マスタ!$A511,0)="","",OFFSET(マスタ非採用削除!F$4,統合マスタ!$A511,0))</f>
        <v>#VALUE!</v>
      </c>
      <c r="T511" s="27" t="e">
        <f ca="1">IF(OFFSET(マスタ非採用削除!G$4,統合マスタ!$A511,0)="","",OFFSET(マスタ非採用削除!G$4,統合マスタ!$A511,0))</f>
        <v>#VALUE!</v>
      </c>
      <c r="U511" s="53" t="e">
        <f ca="1">IF(OFFSET(マスタ非採用削除!H$4,統合マスタ!$A511,0)="","",OFFSET(マスタ非採用削除!H$4,統合マスタ!$A511,0))</f>
        <v>#VALUE!</v>
      </c>
      <c r="V511" s="27" t="e">
        <f ca="1">IF(OFFSET(マスタ非採用削除!I$4,統合マスタ!$A511,0)="","",OFFSET(マスタ非採用削除!I$4,統合マスタ!$A511,0))</f>
        <v>#VALUE!</v>
      </c>
      <c r="W511" s="27" t="e">
        <f ca="1">IF(OFFSET(マスタ非採用削除!J$4,統合マスタ!$A511,0)="","",OFFSET(マスタ非採用削除!J$4,統合マスタ!$A511,0))</f>
        <v>#VALUE!</v>
      </c>
      <c r="X511" s="27" t="e">
        <f ca="1">IF(OFFSET(マスタ非採用削除!K$4,統合マスタ!$A511,0)="","",OFFSET(マスタ非採用削除!K$4,統合マスタ!$A511,0))</f>
        <v>#VALUE!</v>
      </c>
      <c r="Y511" s="53" t="e">
        <f ca="1">IF(OFFSET(マスタ非採用削除!L$4,統合マスタ!$A511,0)="","",OFFSET(マスタ非採用削除!L$4,統合マスタ!$A511,0))</f>
        <v>#VALUE!</v>
      </c>
      <c r="Z511" s="27" t="e">
        <f ca="1">IF(OFFSET(マスタ非採用削除!M$4,統合マスタ!$A511,0)="","",OFFSET(マスタ非採用削除!M$4,統合マスタ!$A511,0))</f>
        <v>#VALUE!</v>
      </c>
      <c r="AA511" s="27" t="str">
        <f t="shared" si="21"/>
        <v>非採用</v>
      </c>
      <c r="AB511" s="27" t="str">
        <f ca="1">IF(A511="非採用特別","非採用特別",IF(R511=2,"臨時",
IF(COUNTIF(分類!$H$8:$H$15, 統合マスタ!V511)&gt;0, 分類!$G$7,
IF(COUNTIF(分類!$K$8:$K$15, 統合マスタ!V511)&gt;0, 分類!$J$7,
IF(COUNTIF(分類!$N$8:$N$15, 統合マスタ!V511)&gt;0, 分類!$M$7,
IF(COUNTIF(分類!$Q$8:$Q$15, 統合マスタ!V511)&gt;0, 分類!$P$7,
"無し"))))))</f>
        <v>無し</v>
      </c>
      <c r="AC511" s="27" t="e">
        <f t="shared" ca="1" si="22"/>
        <v>#VALUE!</v>
      </c>
      <c r="AD511" s="27" t="str" cm="1">
        <f t="array" aca="1" ref="AD511" ca="1">IF(A511="非採用","非採用",OFFSET(
   INDIRECT("'" &amp; AB511 &amp; "'!A4"),
   MATCH(B511, INDIRECT("'" &amp; AB511 &amp; "'!C5:C1000"), 0),
   MATCH("合計", INDIRECT("'" &amp; AB511 &amp; "'!4:4"), 0) - 1
))</f>
        <v>非採用</v>
      </c>
    </row>
    <row r="512" spans="1:30">
      <c r="A512" s="40">
        <f>元データ!P509</f>
        <v>436</v>
      </c>
      <c r="B512" s="27">
        <f t="shared" si="23"/>
        <v>508</v>
      </c>
      <c r="C512" s="27" t="str">
        <f>DBCS(元データ!A509)</f>
        <v>ピメノールカプセル５０ｍｇ</v>
      </c>
      <c r="D512" s="53" t="str">
        <f>元データ!B509</f>
        <v>アルフレッサ</v>
      </c>
      <c r="E512" s="27" t="str">
        <f>DBCS(元データ!C509)</f>
        <v>ＰＴＰ</v>
      </c>
      <c r="F512" s="27" t="str">
        <f>DBCS(元データ!D509)</f>
        <v>１００Ｔ</v>
      </c>
      <c r="G512" s="27" t="str">
        <f>元データ!E509</f>
        <v>ファイザー</v>
      </c>
      <c r="H512" s="27">
        <f>元データ!F509</f>
        <v>39.200000000000003</v>
      </c>
      <c r="I512" s="27">
        <f>元データ!G509</f>
        <v>3920</v>
      </c>
      <c r="J512" s="27">
        <f>元データ!H509</f>
        <v>99.999999999999986</v>
      </c>
      <c r="K512" s="27" t="str">
        <f>元データ!I509</f>
        <v>カプセル</v>
      </c>
      <c r="L512" s="27">
        <f>元データ!J509</f>
        <v>3293</v>
      </c>
      <c r="M512" s="27">
        <f>元データ!K509</f>
        <v>32.930000000000007</v>
      </c>
      <c r="N512" s="53" t="str">
        <f ca="1">IF(OFFSET(マスタ非採用削除!A$4,統合マスタ!$A512,0)="","",OFFSET(マスタ非採用削除!A$4,統合マスタ!$A512,0))</f>
        <v>ﾋﾒﾉ001</v>
      </c>
      <c r="O512" s="53" t="str">
        <f ca="1">IF(OFFSET(マスタ非採用削除!B$4,統合マスタ!$A512,0)="","",OFFSET(マスタ非採用削除!B$4,統合マスタ!$A512,0))</f>
        <v>ﾋﾒﾉ001</v>
      </c>
      <c r="P512" s="27" t="str">
        <f ca="1">IF(OFFSET(マスタ非採用削除!C$4,統合マスタ!$A512,0)="","",OFFSET(マスタ非採用削除!C$4,統合マスタ!$A512,0))</f>
        <v>ピメノールカプセル５０ｍｇ</v>
      </c>
      <c r="Q512" s="53" t="str">
        <f ca="1">IF(OFFSET(マスタ非採用削除!D$4,統合マスタ!$A512,0)="","",OFFSET(マスタ非採用削除!D$4,統合マスタ!$A512,0))</f>
        <v>ﾋﾟﾒﾉ</v>
      </c>
      <c r="R512" s="27">
        <f ca="1">IF(OR(A512="非採用",A512="処置薬",A512="非採用特別"),0,IF(OFFSET(マスタ非採用削除!E$4,統合マスタ!$A512,0)="","",OFFSET(マスタ非採用削除!E$4,統合マスタ!$A512,0)))</f>
        <v>2</v>
      </c>
      <c r="S512" s="53" t="str">
        <f ca="1">IF(OFFSET(マスタ非採用削除!F$4,統合マスタ!$A512,0)="","",OFFSET(マスタ非採用削除!F$4,統合マスタ!$A512,0))</f>
        <v/>
      </c>
      <c r="T512" s="27">
        <f ca="1">IF(OFFSET(マスタ非採用削除!G$4,統合マスタ!$A512,0)="","",OFFSET(マスタ非採用削除!G$4,統合マスタ!$A512,0))</f>
        <v>39.200000000000003</v>
      </c>
      <c r="U512" s="53" t="str">
        <f ca="1">IF(OFFSET(マスタ非採用削除!H$4,統合マスタ!$A512,0)="","",OFFSET(マスタ非採用削除!H$4,統合マスタ!$A512,0))</f>
        <v>ﾋﾟﾒﾉｰﾙｶﾌﾟｾﾙ50mg</v>
      </c>
      <c r="V512" s="27">
        <f ca="1">IF(OFFSET(マスタ非採用削除!I$4,統合マスタ!$A512,0)="","",OFFSET(マスタ非採用削除!I$4,統合マスタ!$A512,0))</f>
        <v>2</v>
      </c>
      <c r="W512" s="27" t="str">
        <f ca="1">IF(OFFSET(マスタ非採用削除!J$4,統合マスタ!$A512,0)="","",OFFSET(マスタ非採用削除!J$4,統合マスタ!$A512,0))</f>
        <v>カプセル</v>
      </c>
      <c r="X512" s="27">
        <f ca="1">IF(OFFSET(マスタ非採用削除!K$4,統合マスタ!$A512,0)="","",OFFSET(マスタ非採用削除!K$4,統合マスタ!$A512,0))</f>
        <v>2</v>
      </c>
      <c r="Y512" s="53" t="str">
        <f ca="1">IF(OFFSET(マスタ非採用削除!L$4,統合マスタ!$A512,0)="","",OFFSET(マスタ非採用削除!L$4,統合マスタ!$A512,0))</f>
        <v/>
      </c>
      <c r="Z512" s="27">
        <f ca="1">IF(OFFSET(マスタ非採用削除!M$4,統合マスタ!$A512,0)="","",OFFSET(マスタ非採用削除!M$4,統合マスタ!$A512,0))</f>
        <v>3</v>
      </c>
      <c r="AA512" s="27" t="str">
        <f t="shared" si="21"/>
        <v/>
      </c>
      <c r="AB512" s="27" t="str">
        <f ca="1">IF(A512="非採用特別","非採用特別",IF(R512=2,"臨時",
IF(COUNTIF(分類!$H$8:$H$15, 統合マスタ!V512)&gt;0, 分類!$G$7,
IF(COUNTIF(分類!$K$8:$K$15, 統合マスタ!V512)&gt;0, 分類!$J$7,
IF(COUNTIF(分類!$N$8:$N$15, 統合マスタ!V512)&gt;0, 分類!$M$7,
IF(COUNTIF(分類!$Q$8:$Q$15, 統合マスタ!V512)&gt;0, 分類!$P$7,
"無し"))))))</f>
        <v>臨時</v>
      </c>
      <c r="AC512" s="27">
        <f t="shared" ca="1" si="22"/>
        <v>200508</v>
      </c>
      <c r="AD512" s="27" cm="1">
        <f t="array" aca="1" ref="AD512" ca="1">IF(A512="非採用","非採用",OFFSET(
   INDIRECT("'" &amp; AB512 &amp; "'!A4"),
   MATCH(B512, INDIRECT("'" &amp; AB512 &amp; "'!C5:C1000"), 0),
   MATCH("合計", INDIRECT("'" &amp; AB512 &amp; "'!4:4"), 0) - 1
))</f>
        <v>0</v>
      </c>
    </row>
    <row r="513" spans="1:30">
      <c r="A513" s="40">
        <f>元データ!P510</f>
        <v>437</v>
      </c>
      <c r="B513" s="27">
        <f t="shared" si="23"/>
        <v>509</v>
      </c>
      <c r="C513" s="27" t="str">
        <f>DBCS(元データ!A510)</f>
        <v>ピモベンダン錠１．２５ｍｇ「ＴＥ」</v>
      </c>
      <c r="D513" s="53" t="str">
        <f>元データ!B510</f>
        <v/>
      </c>
      <c r="E513" s="27" t="str">
        <f>DBCS(元データ!C510)</f>
        <v>ＰＴＰ</v>
      </c>
      <c r="F513" s="27" t="str">
        <f>DBCS(元データ!D510)</f>
        <v>１００Ｔ</v>
      </c>
      <c r="G513" s="27" t="str">
        <f>元データ!E510</f>
        <v>トーアエイヨー</v>
      </c>
      <c r="H513" s="27">
        <f>元データ!F510</f>
        <v>31.9</v>
      </c>
      <c r="I513" s="27">
        <f>元データ!G510</f>
        <v>3190</v>
      </c>
      <c r="J513" s="27">
        <f>元データ!H510</f>
        <v>100</v>
      </c>
      <c r="K513" s="27" t="str">
        <f>元データ!I510</f>
        <v>錠</v>
      </c>
      <c r="L513" s="27">
        <f>元データ!J510</f>
        <v>2839</v>
      </c>
      <c r="M513" s="27">
        <f>元データ!K510</f>
        <v>28.39</v>
      </c>
      <c r="N513" s="53" t="str">
        <f ca="1">IF(OFFSET(マスタ非採用削除!A$4,統合マスタ!$A513,0)="","",OFFSET(マスタ非採用削除!A$4,統合マスタ!$A513,0))</f>
        <v>ﾋﾓﾍ001</v>
      </c>
      <c r="O513" s="53" t="str">
        <f ca="1">IF(OFFSET(マスタ非採用削除!B$4,統合マスタ!$A513,0)="","",OFFSET(マスタ非採用削除!B$4,統合マスタ!$A513,0))</f>
        <v>ﾋﾓﾍ001</v>
      </c>
      <c r="P513" s="27" t="str">
        <f ca="1">IF(OFFSET(マスタ非採用削除!C$4,統合マスタ!$A513,0)="","",OFFSET(マスタ非採用削除!C$4,統合マスタ!$A513,0))</f>
        <v>ピモベンダン錠１．２５ｍｇ「ＴＥ」</v>
      </c>
      <c r="Q513" s="53" t="str">
        <f ca="1">IF(OFFSET(マスタ非採用削除!D$4,統合マスタ!$A513,0)="","",OFFSET(マスタ非採用削除!D$4,統合マスタ!$A513,0))</f>
        <v>ﾋﾟﾓﾍﾞ</v>
      </c>
      <c r="R513" s="27">
        <f ca="1">IF(OR(A513="非採用",A513="処置薬",A513="非採用特別"),0,IF(OFFSET(マスタ非採用削除!E$4,統合マスタ!$A513,0)="","",OFFSET(マスタ非採用削除!E$4,統合マスタ!$A513,0)))</f>
        <v>2</v>
      </c>
      <c r="S513" s="53" t="str">
        <f ca="1">IF(OFFSET(マスタ非採用削除!F$4,統合マスタ!$A513,0)="","",OFFSET(マスタ非採用削除!F$4,統合マスタ!$A513,0))</f>
        <v/>
      </c>
      <c r="T513" s="27">
        <f ca="1">IF(OFFSET(マスタ非採用削除!G$4,統合マスタ!$A513,0)="","",OFFSET(マスタ非採用削除!G$4,統合マスタ!$A513,0))</f>
        <v>31.9</v>
      </c>
      <c r="U513" s="53" t="str">
        <f ca="1">IF(OFFSET(マスタ非採用削除!H$4,統合マスタ!$A513,0)="","",OFFSET(マスタ非採用削除!H$4,統合マスタ!$A513,0))</f>
        <v>ﾋﾟﾓﾍﾞﾝﾀﾞﾝｼﾞｮｳ1.25mg｢TE｣</v>
      </c>
      <c r="V513" s="27">
        <f ca="1">IF(OFFSET(マスタ非採用削除!I$4,統合マスタ!$A513,0)="","",OFFSET(マスタ非採用削除!I$4,統合マスタ!$A513,0))</f>
        <v>1</v>
      </c>
      <c r="W513" s="27" t="str">
        <f ca="1">IF(OFFSET(マスタ非採用削除!J$4,統合マスタ!$A513,0)="","",OFFSET(マスタ非採用削除!J$4,統合マスタ!$A513,0))</f>
        <v>錠剤</v>
      </c>
      <c r="X513" s="27">
        <f ca="1">IF(OFFSET(マスタ非採用削除!K$4,統合マスタ!$A513,0)="","",OFFSET(マスタ非採用削除!K$4,統合マスタ!$A513,0))</f>
        <v>0</v>
      </c>
      <c r="Y513" s="53" t="str">
        <f ca="1">IF(OFFSET(マスタ非採用削除!L$4,統合マスタ!$A513,0)="","",OFFSET(マスタ非採用削除!L$4,統合マスタ!$A513,0))</f>
        <v/>
      </c>
      <c r="Z513" s="27">
        <f ca="1">IF(OFFSET(マスタ非採用削除!M$4,統合マスタ!$A513,0)="","",OFFSET(マスタ非採用削除!M$4,統合マスタ!$A513,0))</f>
        <v>15</v>
      </c>
      <c r="AA513" s="27" t="str">
        <f t="shared" si="21"/>
        <v/>
      </c>
      <c r="AB513" s="27" t="str">
        <f ca="1">IF(A513="非採用特別","非採用特別",IF(R513=2,"臨時",
IF(COUNTIF(分類!$H$8:$H$15, 統合マスタ!V513)&gt;0, 分類!$G$7,
IF(COUNTIF(分類!$K$8:$K$15, 統合マスタ!V513)&gt;0, 分類!$J$7,
IF(COUNTIF(分類!$N$8:$N$15, 統合マスタ!V513)&gt;0, 分類!$M$7,
IF(COUNTIF(分類!$Q$8:$Q$15, 統合マスタ!V513)&gt;0, 分類!$P$7,
"無し"))))))</f>
        <v>臨時</v>
      </c>
      <c r="AC513" s="27">
        <f t="shared" ca="1" si="22"/>
        <v>509</v>
      </c>
      <c r="AD513" s="27" cm="1">
        <f t="array" aca="1" ref="AD513" ca="1">IF(A513="非採用","非採用",OFFSET(
   INDIRECT("'" &amp; AB513 &amp; "'!A4"),
   MATCH(B513, INDIRECT("'" &amp; AB513 &amp; "'!C5:C1000"), 0),
   MATCH("合計", INDIRECT("'" &amp; AB513 &amp; "'!4:4"), 0) - 1
))</f>
        <v>0</v>
      </c>
    </row>
    <row r="514" spans="1:30">
      <c r="A514" s="40">
        <f>元データ!P511</f>
        <v>438</v>
      </c>
      <c r="B514" s="27">
        <f t="shared" si="23"/>
        <v>510</v>
      </c>
      <c r="C514" s="27" t="str">
        <f>DBCS(元データ!A511)</f>
        <v>ヒューマリンＲ注Ｕ１００単位／ｍｌ　１０ｍｌ</v>
      </c>
      <c r="D514" s="53" t="str">
        <f>元データ!B511</f>
        <v>メディセオ</v>
      </c>
      <c r="E514" s="27" t="str">
        <f>DBCS(元データ!C511)</f>
        <v/>
      </c>
      <c r="F514" s="27" t="str">
        <f>DBCS(元データ!D511)</f>
        <v>１０ＭＬＸ１Ｖ</v>
      </c>
      <c r="G514" s="27" t="str">
        <f>元データ!E511</f>
        <v>イーライリリー</v>
      </c>
      <c r="H514" s="27">
        <f>元データ!F511</f>
        <v>232</v>
      </c>
      <c r="I514" s="27">
        <f>元データ!G511</f>
        <v>2320</v>
      </c>
      <c r="J514" s="27">
        <f>元データ!H511</f>
        <v>10</v>
      </c>
      <c r="K514" s="27" t="str">
        <f>元データ!I511</f>
        <v>V</v>
      </c>
      <c r="L514" s="27">
        <f>元データ!J511</f>
        <v>2066</v>
      </c>
      <c r="M514" s="27">
        <f>元データ!K511</f>
        <v>206.6</v>
      </c>
      <c r="N514" s="53" t="str">
        <f ca="1">IF(OFFSET(マスタ非採用削除!A$4,統合マスタ!$A514,0)="","",OFFSET(マスタ非採用削除!A$4,統合マスタ!$A514,0))</f>
        <v>ﾋﾕﾏ001</v>
      </c>
      <c r="O514" s="53" t="str">
        <f ca="1">IF(OFFSET(マスタ非採用削除!B$4,統合マスタ!$A514,0)="","",OFFSET(マスタ非採用削除!B$4,統合マスタ!$A514,0))</f>
        <v>ﾋﾕﾏ001</v>
      </c>
      <c r="P514" s="27" t="str">
        <f ca="1">IF(OFFSET(マスタ非採用削除!C$4,統合マスタ!$A514,0)="","",OFFSET(マスタ非採用削除!C$4,統合マスタ!$A514,0))</f>
        <v>ヒューマリンＲ注１００単位／ｍＬ</v>
      </c>
      <c r="Q514" s="53" t="str">
        <f ca="1">IF(OFFSET(マスタ非採用削除!D$4,統合マスタ!$A514,0)="","",OFFSET(マスタ非採用削除!D$4,統合マスタ!$A514,0))</f>
        <v>ﾋｭｰﾏR</v>
      </c>
      <c r="R514" s="27">
        <f ca="1">IF(OR(A514="非採用",A514="処置薬",A514="非採用特別"),0,IF(OFFSET(マスタ非採用削除!E$4,統合マスタ!$A514,0)="","",OFFSET(マスタ非採用削除!E$4,統合マスタ!$A514,0)))</f>
        <v>1</v>
      </c>
      <c r="S514" s="53" t="str">
        <f ca="1">IF(OFFSET(マスタ非採用削除!F$4,統合マスタ!$A514,0)="","",OFFSET(マスタ非採用削除!F$4,統合マスタ!$A514,0))</f>
        <v/>
      </c>
      <c r="T514" s="27">
        <f ca="1">IF(OFFSET(マスタ非採用削除!G$4,統合マスタ!$A514,0)="","",OFFSET(マスタ非採用削除!G$4,統合マスタ!$A514,0))</f>
        <v>232</v>
      </c>
      <c r="U514" s="53" t="str">
        <f ca="1">IF(OFFSET(マスタ非採用削除!H$4,統合マスタ!$A514,0)="","",OFFSET(マスタ非採用削除!H$4,統合マスタ!$A514,0))</f>
        <v>ﾋｭｰﾏﾘﾝRﾁｭｳ100ﾀﾝｲ/mL</v>
      </c>
      <c r="V514" s="27">
        <f ca="1">IF(OFFSET(マスタ非採用削除!I$4,統合マスタ!$A514,0)="","",OFFSET(マスタ非採用削除!I$4,統合マスタ!$A514,0))</f>
        <v>25</v>
      </c>
      <c r="W514" s="27" t="str">
        <f ca="1">IF(OFFSET(マスタ非採用削除!J$4,統合マスタ!$A514,0)="","",OFFSET(マスタ非採用削除!J$4,統合マスタ!$A514,0))</f>
        <v>注射剤</v>
      </c>
      <c r="X514" s="27">
        <f ca="1">IF(OFFSET(マスタ非採用削除!K$4,統合マスタ!$A514,0)="","",OFFSET(マスタ非採用削除!K$4,統合マスタ!$A514,0))</f>
        <v>2</v>
      </c>
      <c r="Y514" s="53" t="str">
        <f ca="1">IF(OFFSET(マスタ非採用削除!L$4,統合マスタ!$A514,0)="","",OFFSET(マスタ非採用削除!L$4,統合マスタ!$A514,0))</f>
        <v/>
      </c>
      <c r="Z514" s="27">
        <f ca="1">IF(OFFSET(マスタ非採用削除!M$4,統合マスタ!$A514,0)="","",OFFSET(マスタ非採用削除!M$4,統合マスタ!$A514,0))</f>
        <v>11</v>
      </c>
      <c r="AA514" s="27" t="str">
        <f t="shared" si="21"/>
        <v/>
      </c>
      <c r="AB514" s="27" t="str">
        <f ca="1">IF(A514="非採用特別","非採用特別",IF(R514=2,"臨時",
IF(COUNTIF(分類!$H$8:$H$15, 統合マスタ!V514)&gt;0, 分類!$G$7,
IF(COUNTIF(分類!$K$8:$K$15, 統合マスタ!V514)&gt;0, 分類!$J$7,
IF(COUNTIF(分類!$N$8:$N$15, 統合マスタ!V514)&gt;0, 分類!$M$7,
IF(COUNTIF(分類!$Q$8:$Q$15, 統合マスタ!V514)&gt;0, 分類!$P$7,
"無し"))))))</f>
        <v>注射</v>
      </c>
      <c r="AC514" s="27">
        <f t="shared" ca="1" si="22"/>
        <v>200510</v>
      </c>
      <c r="AD514" s="27" cm="1">
        <f t="array" aca="1" ref="AD514" ca="1">IF(A514="非採用","非採用",OFFSET(
   INDIRECT("'" &amp; AB514 &amp; "'!A4"),
   MATCH(B514, INDIRECT("'" &amp; AB514 &amp; "'!C5:C1000"), 0),
   MATCH("合計", INDIRECT("'" &amp; AB514 &amp; "'!4:4"), 0) - 1
))</f>
        <v>0</v>
      </c>
    </row>
    <row r="515" spans="1:30">
      <c r="A515" s="40" t="str">
        <f>元データ!P512</f>
        <v>非採用</v>
      </c>
      <c r="B515" s="27">
        <f t="shared" si="23"/>
        <v>511</v>
      </c>
      <c r="C515" s="27" t="str">
        <f>DBCS(元データ!A512)</f>
        <v>ヒューマリンＲ注ミリオペン　３００単位</v>
      </c>
      <c r="D515" s="53" t="str">
        <f>元データ!B512</f>
        <v/>
      </c>
      <c r="E515" s="27" t="str">
        <f>DBCS(元データ!C512)</f>
        <v/>
      </c>
      <c r="F515" s="27" t="str">
        <f>DBCS(元データ!D512)</f>
        <v>３ｍｌｘ２</v>
      </c>
      <c r="G515" s="27" t="str">
        <f>元データ!E512</f>
        <v>イーライリリー</v>
      </c>
      <c r="H515" s="27">
        <f>元データ!F512</f>
        <v>1174</v>
      </c>
      <c r="I515" s="27">
        <f>元データ!G512</f>
        <v>2348</v>
      </c>
      <c r="J515" s="27">
        <f>元データ!H512</f>
        <v>2</v>
      </c>
      <c r="K515" s="27" t="str">
        <f>元データ!I512</f>
        <v>本</v>
      </c>
      <c r="L515" s="27">
        <f>元データ!J512</f>
        <v>2066</v>
      </c>
      <c r="M515" s="27">
        <f>元データ!K512</f>
        <v>1033</v>
      </c>
      <c r="N515" s="53" t="e">
        <f ca="1">IF(OFFSET(マスタ非採用削除!A$4,統合マスタ!$A515,0)="","",OFFSET(マスタ非採用削除!A$4,統合マスタ!$A515,0))</f>
        <v>#VALUE!</v>
      </c>
      <c r="O515" s="53" t="e">
        <f ca="1">IF(OFFSET(マスタ非採用削除!B$4,統合マスタ!$A515,0)="","",OFFSET(マスタ非採用削除!B$4,統合マスタ!$A515,0))</f>
        <v>#VALUE!</v>
      </c>
      <c r="P515" s="27" t="e">
        <f ca="1">IF(OFFSET(マスタ非採用削除!C$4,統合マスタ!$A515,0)="","",OFFSET(マスタ非採用削除!C$4,統合マスタ!$A515,0))</f>
        <v>#VALUE!</v>
      </c>
      <c r="Q515" s="53" t="e">
        <f ca="1">IF(OFFSET(マスタ非採用削除!D$4,統合マスタ!$A515,0)="","",OFFSET(マスタ非採用削除!D$4,統合マスタ!$A515,0))</f>
        <v>#VALUE!</v>
      </c>
      <c r="R515" s="27">
        <f ca="1">IF(OR(A515="非採用",A515="処置薬",A515="非採用特別"),0,IF(OFFSET(マスタ非採用削除!E$4,統合マスタ!$A515,0)="","",OFFSET(マスタ非採用削除!E$4,統合マスタ!$A515,0)))</f>
        <v>0</v>
      </c>
      <c r="S515" s="53" t="e">
        <f ca="1">IF(OFFSET(マスタ非採用削除!F$4,統合マスタ!$A515,0)="","",OFFSET(マスタ非採用削除!F$4,統合マスタ!$A515,0))</f>
        <v>#VALUE!</v>
      </c>
      <c r="T515" s="27" t="e">
        <f ca="1">IF(OFFSET(マスタ非採用削除!G$4,統合マスタ!$A515,0)="","",OFFSET(マスタ非採用削除!G$4,統合マスタ!$A515,0))</f>
        <v>#VALUE!</v>
      </c>
      <c r="U515" s="53" t="e">
        <f ca="1">IF(OFFSET(マスタ非採用削除!H$4,統合マスタ!$A515,0)="","",OFFSET(マスタ非採用削除!H$4,統合マスタ!$A515,0))</f>
        <v>#VALUE!</v>
      </c>
      <c r="V515" s="27" t="e">
        <f ca="1">IF(OFFSET(マスタ非採用削除!I$4,統合マスタ!$A515,0)="","",OFFSET(マスタ非採用削除!I$4,統合マスタ!$A515,0))</f>
        <v>#VALUE!</v>
      </c>
      <c r="W515" s="27" t="e">
        <f ca="1">IF(OFFSET(マスタ非採用削除!J$4,統合マスタ!$A515,0)="","",OFFSET(マスタ非採用削除!J$4,統合マスタ!$A515,0))</f>
        <v>#VALUE!</v>
      </c>
      <c r="X515" s="27" t="e">
        <f ca="1">IF(OFFSET(マスタ非採用削除!K$4,統合マスタ!$A515,0)="","",OFFSET(マスタ非採用削除!K$4,統合マスタ!$A515,0))</f>
        <v>#VALUE!</v>
      </c>
      <c r="Y515" s="53" t="e">
        <f ca="1">IF(OFFSET(マスタ非採用削除!L$4,統合マスタ!$A515,0)="","",OFFSET(マスタ非採用削除!L$4,統合マスタ!$A515,0))</f>
        <v>#VALUE!</v>
      </c>
      <c r="Z515" s="27" t="e">
        <f ca="1">IF(OFFSET(マスタ非採用削除!M$4,統合マスタ!$A515,0)="","",OFFSET(マスタ非採用削除!M$4,統合マスタ!$A515,0))</f>
        <v>#VALUE!</v>
      </c>
      <c r="AA515" s="27" t="str">
        <f t="shared" si="21"/>
        <v>非採用</v>
      </c>
      <c r="AB515" s="27" t="str">
        <f ca="1">IF(A515="非採用特別","非採用特別",IF(R515=2,"臨時",
IF(COUNTIF(分類!$H$8:$H$15, 統合マスタ!V515)&gt;0, 分類!$G$7,
IF(COUNTIF(分類!$K$8:$K$15, 統合マスタ!V515)&gt;0, 分類!$J$7,
IF(COUNTIF(分類!$N$8:$N$15, 統合マスタ!V515)&gt;0, 分類!$M$7,
IF(COUNTIF(分類!$Q$8:$Q$15, 統合マスタ!V515)&gt;0, 分類!$P$7,
"無し"))))))</f>
        <v>無し</v>
      </c>
      <c r="AC515" s="27" t="e">
        <f t="shared" ca="1" si="22"/>
        <v>#VALUE!</v>
      </c>
      <c r="AD515" s="27" t="str" cm="1">
        <f t="array" aca="1" ref="AD515" ca="1">IF(A515="非採用","非採用",OFFSET(
   INDIRECT("'" &amp; AB515 &amp; "'!A4"),
   MATCH(B515, INDIRECT("'" &amp; AB515 &amp; "'!C5:C1000"), 0),
   MATCH("合計", INDIRECT("'" &amp; AB515 &amp; "'!4:4"), 0) - 1
))</f>
        <v>非採用</v>
      </c>
    </row>
    <row r="516" spans="1:30">
      <c r="A516" s="40">
        <f>元データ!P513</f>
        <v>439</v>
      </c>
      <c r="B516" s="27">
        <f t="shared" si="23"/>
        <v>512</v>
      </c>
      <c r="C516" s="27" t="str">
        <f>DBCS(元データ!A513)</f>
        <v>ヒューマログミックス５０注ミリオペン　３００単位</v>
      </c>
      <c r="D516" s="53" t="str">
        <f>元データ!B513</f>
        <v/>
      </c>
      <c r="E516" s="27" t="str">
        <f>DBCS(元データ!C513)</f>
        <v/>
      </c>
      <c r="F516" s="27" t="str">
        <f>DBCS(元データ!D513)</f>
        <v>３ｍｌｘ２</v>
      </c>
      <c r="G516" s="27" t="str">
        <f>元データ!E513</f>
        <v>イーライリリー</v>
      </c>
      <c r="H516" s="27">
        <f>元データ!F513</f>
        <v>1190</v>
      </c>
      <c r="I516" s="27">
        <f>元データ!G513</f>
        <v>2380</v>
      </c>
      <c r="J516" s="27">
        <f>元データ!H513</f>
        <v>2</v>
      </c>
      <c r="K516" s="27" t="str">
        <f>元データ!I513</f>
        <v>本</v>
      </c>
      <c r="L516" s="27">
        <f>元データ!J513</f>
        <v>2120</v>
      </c>
      <c r="M516" s="27">
        <f>元データ!K513</f>
        <v>1060</v>
      </c>
      <c r="N516" s="53" t="str">
        <f ca="1">IF(OFFSET(マスタ非採用削除!A$4,統合マスタ!$A516,0)="","",OFFSET(マスタ非採用削除!A$4,統合マスタ!$A516,0))</f>
        <v>ﾋﾕﾏ004</v>
      </c>
      <c r="O516" s="53" t="str">
        <f ca="1">IF(OFFSET(マスタ非採用削除!B$4,統合マスタ!$A516,0)="","",OFFSET(マスタ非採用削除!B$4,統合マスタ!$A516,0))</f>
        <v>ﾋﾕﾏ004</v>
      </c>
      <c r="P516" s="27" t="str">
        <f ca="1">IF(OFFSET(マスタ非採用削除!C$4,統合マスタ!$A516,0)="","",OFFSET(マスタ非採用削除!C$4,統合マスタ!$A516,0))</f>
        <v>ヒューマログミックス５０注ミリオペン</v>
      </c>
      <c r="Q516" s="53" t="str">
        <f ca="1">IF(OFFSET(マスタ非採用削除!D$4,統合マスタ!$A516,0)="","",OFFSET(マスタ非採用削除!D$4,統合マスタ!$A516,0))</f>
        <v/>
      </c>
      <c r="R516" s="27">
        <f ca="1">IF(OR(A516="非採用",A516="処置薬",A516="非採用特別"),0,IF(OFFSET(マスタ非採用削除!E$4,統合マスタ!$A516,0)="","",OFFSET(マスタ非採用削除!E$4,統合マスタ!$A516,0)))</f>
        <v>2</v>
      </c>
      <c r="S516" s="53" t="str">
        <f ca="1">IF(OFFSET(マスタ非採用削除!F$4,統合マスタ!$A516,0)="","",OFFSET(マスタ非採用削除!F$4,統合マスタ!$A516,0))</f>
        <v/>
      </c>
      <c r="T516" s="27">
        <f ca="1">IF(OFFSET(マスタ非採用削除!G$4,統合マスタ!$A516,0)="","",OFFSET(マスタ非採用削除!G$4,統合マスタ!$A516,0))</f>
        <v>1190</v>
      </c>
      <c r="U516" s="53" t="str">
        <f ca="1">IF(OFFSET(マスタ非採用削除!H$4,統合マスタ!$A516,0)="","",OFFSET(マスタ非採用削除!H$4,統合マスタ!$A516,0))</f>
        <v>ﾋﾕ-ﾏﾛｸﾞﾐﾂｸｽ50ﾁﾕｳﾐﾘｵﾍﾟﾝ</v>
      </c>
      <c r="V516" s="27">
        <f ca="1">IF(OFFSET(マスタ非採用削除!I$4,統合マスタ!$A516,0)="","",OFFSET(マスタ非採用削除!I$4,統合マスタ!$A516,0))</f>
        <v>25</v>
      </c>
      <c r="W516" s="27" t="str">
        <f ca="1">IF(OFFSET(マスタ非採用削除!J$4,統合マスタ!$A516,0)="","",OFFSET(マスタ非採用削除!J$4,統合マスタ!$A516,0))</f>
        <v>注射剤</v>
      </c>
      <c r="X516" s="27">
        <f ca="1">IF(OFFSET(マスタ非採用削除!K$4,統合マスタ!$A516,0)="","",OFFSET(マスタ非採用削除!K$4,統合マスタ!$A516,0))</f>
        <v>2</v>
      </c>
      <c r="Y516" s="53" t="str">
        <f ca="1">IF(OFFSET(マスタ非採用削除!L$4,統合マスタ!$A516,0)="","",OFFSET(マスタ非採用削除!L$4,統合マスタ!$A516,0))</f>
        <v/>
      </c>
      <c r="Z516" s="27">
        <f ca="1">IF(OFFSET(マスタ非採用削除!M$4,統合マスタ!$A516,0)="","",OFFSET(マスタ非採用削除!M$4,統合マスタ!$A516,0))</f>
        <v>11</v>
      </c>
      <c r="AA516" s="27" t="str">
        <f t="shared" si="21"/>
        <v/>
      </c>
      <c r="AB516" s="27" t="str">
        <f ca="1">IF(A516="非採用特別","非採用特別",IF(R516=2,"臨時",
IF(COUNTIF(分類!$H$8:$H$15, 統合マスタ!V516)&gt;0, 分類!$G$7,
IF(COUNTIF(分類!$K$8:$K$15, 統合マスタ!V516)&gt;0, 分類!$J$7,
IF(COUNTIF(分類!$N$8:$N$15, 統合マスタ!V516)&gt;0, 分類!$M$7,
IF(COUNTIF(分類!$Q$8:$Q$15, 統合マスタ!V516)&gt;0, 分類!$P$7,
"無し"))))))</f>
        <v>臨時</v>
      </c>
      <c r="AC516" s="27">
        <f t="shared" ca="1" si="22"/>
        <v>200512</v>
      </c>
      <c r="AD516" s="27" cm="1">
        <f t="array" aca="1" ref="AD516" ca="1">IF(A516="非採用","非採用",OFFSET(
   INDIRECT("'" &amp; AB516 &amp; "'!A4"),
   MATCH(B516, INDIRECT("'" &amp; AB516 &amp; "'!C5:C1000"), 0),
   MATCH("合計", INDIRECT("'" &amp; AB516 &amp; "'!4:4"), 0) - 1
))</f>
        <v>0</v>
      </c>
    </row>
    <row r="517" spans="1:30">
      <c r="A517" s="40" t="str">
        <f>元データ!P514</f>
        <v>処置薬</v>
      </c>
      <c r="B517" s="27">
        <f t="shared" si="23"/>
        <v>513</v>
      </c>
      <c r="C517" s="27" t="str">
        <f>DBCS(元データ!A514)</f>
        <v>ピューラックス６％</v>
      </c>
      <c r="D517" s="53" t="str">
        <f>元データ!B514</f>
        <v>スズケン</v>
      </c>
      <c r="E517" s="27" t="str">
        <f>DBCS(元データ!C514)</f>
        <v/>
      </c>
      <c r="F517" s="27" t="str">
        <f>DBCS(元データ!D514)</f>
        <v>６００ｍｌ</v>
      </c>
      <c r="G517" s="27" t="str">
        <f>元データ!E514</f>
        <v>オーヤラックス</v>
      </c>
      <c r="H517" s="27">
        <f>元データ!F514</f>
        <v>0</v>
      </c>
      <c r="I517" s="27">
        <f>元データ!G514</f>
        <v>0</v>
      </c>
      <c r="J517" s="27" t="e">
        <f>元データ!H514</f>
        <v>#DIV/0!</v>
      </c>
      <c r="K517" s="27" t="str">
        <f>元データ!I514</f>
        <v/>
      </c>
      <c r="L517" s="27">
        <f>元データ!J514</f>
        <v>394</v>
      </c>
      <c r="M517" s="27" t="e">
        <f>元データ!K514</f>
        <v>#DIV/0!</v>
      </c>
      <c r="N517" s="53" t="e">
        <f ca="1">IF(OFFSET(マスタ非採用削除!A$4,統合マスタ!$A517,0)="","",OFFSET(マスタ非採用削除!A$4,統合マスタ!$A517,0))</f>
        <v>#VALUE!</v>
      </c>
      <c r="O517" s="53" t="e">
        <f ca="1">IF(OFFSET(マスタ非採用削除!B$4,統合マスタ!$A517,0)="","",OFFSET(マスタ非採用削除!B$4,統合マスタ!$A517,0))</f>
        <v>#VALUE!</v>
      </c>
      <c r="P517" s="27" t="e">
        <f ca="1">IF(OFFSET(マスタ非採用削除!C$4,統合マスタ!$A517,0)="","",OFFSET(マスタ非採用削除!C$4,統合マスタ!$A517,0))</f>
        <v>#VALUE!</v>
      </c>
      <c r="Q517" s="53" t="e">
        <f ca="1">IF(OFFSET(マスタ非採用削除!D$4,統合マスタ!$A517,0)="","",OFFSET(マスタ非採用削除!D$4,統合マスタ!$A517,0))</f>
        <v>#VALUE!</v>
      </c>
      <c r="R517" s="27">
        <f ca="1">IF(OR(A517="非採用",A517="処置薬",A517="非採用特別"),0,IF(OFFSET(マスタ非採用削除!E$4,統合マスタ!$A517,0)="","",OFFSET(マスタ非採用削除!E$4,統合マスタ!$A517,0)))</f>
        <v>0</v>
      </c>
      <c r="S517" s="53" t="e">
        <f ca="1">IF(OFFSET(マスタ非採用削除!F$4,統合マスタ!$A517,0)="","",OFFSET(マスタ非採用削除!F$4,統合マスタ!$A517,0))</f>
        <v>#VALUE!</v>
      </c>
      <c r="T517" s="27" t="e">
        <f ca="1">IF(OFFSET(マスタ非採用削除!G$4,統合マスタ!$A517,0)="","",OFFSET(マスタ非採用削除!G$4,統合マスタ!$A517,0))</f>
        <v>#VALUE!</v>
      </c>
      <c r="U517" s="53" t="e">
        <f ca="1">IF(OFFSET(マスタ非採用削除!H$4,統合マスタ!$A517,0)="","",OFFSET(マスタ非採用削除!H$4,統合マスタ!$A517,0))</f>
        <v>#VALUE!</v>
      </c>
      <c r="V517" s="27" t="e">
        <f ca="1">IF(OFFSET(マスタ非採用削除!I$4,統合マスタ!$A517,0)="","",OFFSET(マスタ非採用削除!I$4,統合マスタ!$A517,0))</f>
        <v>#VALUE!</v>
      </c>
      <c r="W517" s="27" t="e">
        <f ca="1">IF(OFFSET(マスタ非採用削除!J$4,統合マスタ!$A517,0)="","",OFFSET(マスタ非採用削除!J$4,統合マスタ!$A517,0))</f>
        <v>#VALUE!</v>
      </c>
      <c r="X517" s="27" t="e">
        <f ca="1">IF(OFFSET(マスタ非採用削除!K$4,統合マスタ!$A517,0)="","",OFFSET(マスタ非採用削除!K$4,統合マスタ!$A517,0))</f>
        <v>#VALUE!</v>
      </c>
      <c r="Y517" s="53" t="e">
        <f ca="1">IF(OFFSET(マスタ非採用削除!L$4,統合マスタ!$A517,0)="","",OFFSET(マスタ非採用削除!L$4,統合マスタ!$A517,0))</f>
        <v>#VALUE!</v>
      </c>
      <c r="Z517" s="27" t="e">
        <f ca="1">IF(OFFSET(マスタ非採用削除!M$4,統合マスタ!$A517,0)="","",OFFSET(マスタ非採用削除!M$4,統合マスタ!$A517,0))</f>
        <v>#VALUE!</v>
      </c>
      <c r="AA517" s="27" t="str">
        <f t="shared" si="21"/>
        <v>処置薬</v>
      </c>
      <c r="AB517" s="27" t="str">
        <f ca="1">IF(A517="非採用特別","非採用特別",IF(R517=2,"臨時",
IF(COUNTIF(分類!$H$8:$H$15, 統合マスタ!V517)&gt;0, 分類!$G$7,
IF(COUNTIF(分類!$K$8:$K$15, 統合マスタ!V517)&gt;0, 分類!$J$7,
IF(COUNTIF(分類!$N$8:$N$15, 統合マスタ!V517)&gt;0, 分類!$M$7,
IF(COUNTIF(分類!$Q$8:$Q$15, 統合マスタ!V517)&gt;0, 分類!$P$7,
"無し"))))))</f>
        <v>無し</v>
      </c>
      <c r="AC517" s="27" t="e">
        <f t="shared" ca="1" si="22"/>
        <v>#VALUE!</v>
      </c>
      <c r="AD517" s="27" t="e" cm="1">
        <f t="array" aca="1" ref="AD517" ca="1">IF(A517="非採用","非採用",OFFSET(
   INDIRECT("'" &amp; AB517 &amp; "'!A4"),
   MATCH(B517, INDIRECT("'" &amp; AB517 &amp; "'!C5:C1000"), 0),
   MATCH("合計", INDIRECT("'" &amp; AB517 &amp; "'!4:4"), 0) - 1
))</f>
        <v>#REF!</v>
      </c>
    </row>
    <row r="518" spans="1:30">
      <c r="A518" s="40">
        <f>元データ!P515</f>
        <v>440</v>
      </c>
      <c r="B518" s="27">
        <f t="shared" si="23"/>
        <v>514</v>
      </c>
      <c r="C518" s="27" t="str">
        <f>DBCS(元データ!A515)</f>
        <v>ビラノアＯＤ錠２０ｍｇ</v>
      </c>
      <c r="D518" s="53" t="str">
        <f>元データ!B515</f>
        <v>スズケン</v>
      </c>
      <c r="E518" s="27" t="str">
        <f>DBCS(元データ!C515)</f>
        <v>ＰＴＰ</v>
      </c>
      <c r="F518" s="27" t="str">
        <f>DBCS(元データ!D515)</f>
        <v>１００Ｔ</v>
      </c>
      <c r="G518" s="27" t="str">
        <f>元データ!E515</f>
        <v>meijiseika</v>
      </c>
      <c r="H518" s="27">
        <f>元データ!F515</f>
        <v>49.1</v>
      </c>
      <c r="I518" s="27">
        <f>元データ!G515</f>
        <v>4910</v>
      </c>
      <c r="J518" s="27">
        <f>元データ!H515</f>
        <v>100</v>
      </c>
      <c r="K518" s="27" t="str">
        <f>元データ!I515</f>
        <v>錠</v>
      </c>
      <c r="L518" s="27">
        <f>元データ!J515</f>
        <v>4152</v>
      </c>
      <c r="M518" s="27">
        <f>元データ!K515</f>
        <v>41.52</v>
      </c>
      <c r="N518" s="53" t="str">
        <f ca="1">IF(OFFSET(マスタ非採用削除!A$4,統合マスタ!$A518,0)="","",OFFSET(マスタ非採用削除!A$4,統合マスタ!$A518,0))</f>
        <v>ﾋﾗﾉ002</v>
      </c>
      <c r="O518" s="53" t="str">
        <f ca="1">IF(OFFSET(マスタ非採用削除!B$4,統合マスタ!$A518,0)="","",OFFSET(マスタ非採用削除!B$4,統合マスタ!$A518,0))</f>
        <v>ﾋﾗﾉ002</v>
      </c>
      <c r="P518" s="27" t="str">
        <f ca="1">IF(OFFSET(マスタ非採用削除!C$4,統合マスタ!$A518,0)="","",OFFSET(マスタ非採用削除!C$4,統合マスタ!$A518,0))</f>
        <v>ビラノアＯＤ錠２０ｍｇ</v>
      </c>
      <c r="Q518" s="53" t="str">
        <f ca="1">IF(OFFSET(マスタ非採用削除!D$4,統合マスタ!$A518,0)="","",OFFSET(マスタ非採用削除!D$4,統合マスタ!$A518,0))</f>
        <v/>
      </c>
      <c r="R518" s="27">
        <f ca="1">IF(OR(A518="非採用",A518="処置薬",A518="非採用特別"),0,IF(OFFSET(マスタ非採用削除!E$4,統合マスタ!$A518,0)="","",OFFSET(マスタ非採用削除!E$4,統合マスタ!$A518,0)))</f>
        <v>1</v>
      </c>
      <c r="S518" s="53" t="str">
        <f ca="1">IF(OFFSET(マスタ非採用削除!F$4,統合マスタ!$A518,0)="","",OFFSET(マスタ非採用削除!F$4,統合マスタ!$A518,0))</f>
        <v/>
      </c>
      <c r="T518" s="27">
        <f ca="1">IF(OFFSET(マスタ非採用削除!G$4,統合マスタ!$A518,0)="","",OFFSET(マスタ非採用削除!G$4,統合マスタ!$A518,0))</f>
        <v>49.1</v>
      </c>
      <c r="U518" s="53" t="str">
        <f ca="1">IF(OFFSET(マスタ非採用削除!H$4,統合マスタ!$A518,0)="","",OFFSET(マスタ非採用削除!H$4,統合マスタ!$A518,0))</f>
        <v>ﾋﾞﾗﾉｱODｼﾞﾖｳ20MG</v>
      </c>
      <c r="V518" s="27">
        <f ca="1">IF(OFFSET(マスタ非採用削除!I$4,統合マスタ!$A518,0)="","",OFFSET(マスタ非採用削除!I$4,統合マスタ!$A518,0))</f>
        <v>1</v>
      </c>
      <c r="W518" s="27" t="str">
        <f ca="1">IF(OFFSET(マスタ非採用削除!J$4,統合マスタ!$A518,0)="","",OFFSET(マスタ非採用削除!J$4,統合マスタ!$A518,0))</f>
        <v>錠剤</v>
      </c>
      <c r="X518" s="27">
        <f ca="1">IF(OFFSET(マスタ非採用削除!K$4,統合マスタ!$A518,0)="","",OFFSET(マスタ非採用削除!K$4,統合マスタ!$A518,0))</f>
        <v>0</v>
      </c>
      <c r="Y518" s="53" t="str">
        <f ca="1">IF(OFFSET(マスタ非採用削除!L$4,統合マスタ!$A518,0)="","",OFFSET(マスタ非採用削除!L$4,統合マスタ!$A518,0))</f>
        <v/>
      </c>
      <c r="Z518" s="27">
        <f ca="1">IF(OFFSET(マスタ非採用削除!M$4,統合マスタ!$A518,0)="","",OFFSET(マスタ非採用削除!M$4,統合マスタ!$A518,0))</f>
        <v>25</v>
      </c>
      <c r="AA518" s="27" t="str">
        <f t="shared" ref="AA518:AA581" si="24">IF(A518="非採用","非採用",IF(A518="処置薬","処置薬",""))</f>
        <v/>
      </c>
      <c r="AB518" s="27" t="str">
        <f ca="1">IF(A518="非採用特別","非採用特別",IF(R518=2,"臨時",
IF(COUNTIF(分類!$H$8:$H$15, 統合マスタ!V518)&gt;0, 分類!$G$7,
IF(COUNTIF(分類!$K$8:$K$15, 統合マスタ!V518)&gt;0, 分類!$J$7,
IF(COUNTIF(分類!$N$8:$N$15, 統合マスタ!V518)&gt;0, 分類!$M$7,
IF(COUNTIF(分類!$Q$8:$Q$15, 統合マスタ!V518)&gt;0, 分類!$P$7,
"無し"))))))</f>
        <v>錠剤</v>
      </c>
      <c r="AC518" s="27">
        <f t="shared" ref="AC518:AC581" ca="1" si="25">X518*100000+B518</f>
        <v>514</v>
      </c>
      <c r="AD518" s="27" cm="1">
        <f t="array" aca="1" ref="AD518" ca="1">IF(A518="非採用","非採用",OFFSET(
   INDIRECT("'" &amp; AB518 &amp; "'!A4"),
   MATCH(B518, INDIRECT("'" &amp; AB518 &amp; "'!C5:C1000"), 0),
   MATCH("合計", INDIRECT("'" &amp; AB518 &amp; "'!4:4"), 0) - 1
))</f>
        <v>0</v>
      </c>
    </row>
    <row r="519" spans="1:30">
      <c r="A519" s="40">
        <f>元データ!P516</f>
        <v>440</v>
      </c>
      <c r="B519" s="27">
        <f t="shared" ref="B519:B582" si="26">B518+1</f>
        <v>515</v>
      </c>
      <c r="C519" s="27" t="str">
        <f>DBCS(元データ!A516)</f>
        <v>ビラノアＯＤ錠２０ｍｇ</v>
      </c>
      <c r="D519" s="53" t="str">
        <f>元データ!B516</f>
        <v>スズケン</v>
      </c>
      <c r="E519" s="27" t="str">
        <f>DBCS(元データ!C516)</f>
        <v>ＰＴＰ</v>
      </c>
      <c r="F519" s="27" t="str">
        <f>DBCS(元データ!D516)</f>
        <v>５００Ｔ</v>
      </c>
      <c r="G519" s="27" t="str">
        <f>元データ!E516</f>
        <v>meijiseika</v>
      </c>
      <c r="H519" s="27">
        <f>元データ!F516</f>
        <v>49.1</v>
      </c>
      <c r="I519" s="27">
        <f>元データ!G516</f>
        <v>24550</v>
      </c>
      <c r="J519" s="27">
        <f>元データ!H516</f>
        <v>500</v>
      </c>
      <c r="K519" s="27" t="str">
        <f>元データ!I516</f>
        <v>錠</v>
      </c>
      <c r="L519" s="27">
        <f>元データ!J516</f>
        <v>20760</v>
      </c>
      <c r="M519" s="27">
        <f>元データ!K516</f>
        <v>41.52</v>
      </c>
      <c r="N519" s="53" t="str">
        <f ca="1">IF(OFFSET(マスタ非採用削除!A$4,統合マスタ!$A519,0)="","",OFFSET(マスタ非採用削除!A$4,統合マスタ!$A519,0))</f>
        <v>ﾋﾗﾉ002</v>
      </c>
      <c r="O519" s="53" t="str">
        <f ca="1">IF(OFFSET(マスタ非採用削除!B$4,統合マスタ!$A519,0)="","",OFFSET(マスタ非採用削除!B$4,統合マスタ!$A519,0))</f>
        <v>ﾋﾗﾉ002</v>
      </c>
      <c r="P519" s="27" t="str">
        <f ca="1">IF(OFFSET(マスタ非採用削除!C$4,統合マスタ!$A519,0)="","",OFFSET(マスタ非採用削除!C$4,統合マスタ!$A519,0))</f>
        <v>ビラノアＯＤ錠２０ｍｇ</v>
      </c>
      <c r="Q519" s="53" t="str">
        <f ca="1">IF(OFFSET(マスタ非採用削除!D$4,統合マスタ!$A519,0)="","",OFFSET(マスタ非採用削除!D$4,統合マスタ!$A519,0))</f>
        <v/>
      </c>
      <c r="R519" s="27">
        <f ca="1">IF(OR(A519="非採用",A519="処置薬",A519="非採用特別"),0,IF(OFFSET(マスタ非採用削除!E$4,統合マスタ!$A519,0)="","",OFFSET(マスタ非採用削除!E$4,統合マスタ!$A519,0)))</f>
        <v>1</v>
      </c>
      <c r="S519" s="53" t="str">
        <f ca="1">IF(OFFSET(マスタ非採用削除!F$4,統合マスタ!$A519,0)="","",OFFSET(マスタ非採用削除!F$4,統合マスタ!$A519,0))</f>
        <v/>
      </c>
      <c r="T519" s="27">
        <f ca="1">IF(OFFSET(マスタ非採用削除!G$4,統合マスタ!$A519,0)="","",OFFSET(マスタ非採用削除!G$4,統合マスタ!$A519,0))</f>
        <v>49.1</v>
      </c>
      <c r="U519" s="53" t="str">
        <f ca="1">IF(OFFSET(マスタ非採用削除!H$4,統合マスタ!$A519,0)="","",OFFSET(マスタ非採用削除!H$4,統合マスタ!$A519,0))</f>
        <v>ﾋﾞﾗﾉｱODｼﾞﾖｳ20MG</v>
      </c>
      <c r="V519" s="27">
        <f ca="1">IF(OFFSET(マスタ非採用削除!I$4,統合マスタ!$A519,0)="","",OFFSET(マスタ非採用削除!I$4,統合マスタ!$A519,0))</f>
        <v>1</v>
      </c>
      <c r="W519" s="27" t="str">
        <f ca="1">IF(OFFSET(マスタ非採用削除!J$4,統合マスタ!$A519,0)="","",OFFSET(マスタ非採用削除!J$4,統合マスタ!$A519,0))</f>
        <v>錠剤</v>
      </c>
      <c r="X519" s="27">
        <f ca="1">IF(OFFSET(マスタ非採用削除!K$4,統合マスタ!$A519,0)="","",OFFSET(マスタ非採用削除!K$4,統合マスタ!$A519,0))</f>
        <v>0</v>
      </c>
      <c r="Y519" s="53" t="str">
        <f ca="1">IF(OFFSET(マスタ非採用削除!L$4,統合マスタ!$A519,0)="","",OFFSET(マスタ非採用削除!L$4,統合マスタ!$A519,0))</f>
        <v/>
      </c>
      <c r="Z519" s="27">
        <f ca="1">IF(OFFSET(マスタ非採用削除!M$4,統合マスタ!$A519,0)="","",OFFSET(マスタ非採用削除!M$4,統合マスタ!$A519,0))</f>
        <v>25</v>
      </c>
      <c r="AA519" s="27" t="str">
        <f t="shared" si="24"/>
        <v/>
      </c>
      <c r="AB519" s="27" t="str">
        <f ca="1">IF(A519="非採用特別","非採用特別",IF(R519=2,"臨時",
IF(COUNTIF(分類!$H$8:$H$15, 統合マスタ!V519)&gt;0, 分類!$G$7,
IF(COUNTIF(分類!$K$8:$K$15, 統合マスタ!V519)&gt;0, 分類!$J$7,
IF(COUNTIF(分類!$N$8:$N$15, 統合マスタ!V519)&gt;0, 分類!$M$7,
IF(COUNTIF(分類!$Q$8:$Q$15, 統合マスタ!V519)&gt;0, 分類!$P$7,
"無し"))))))</f>
        <v>錠剤</v>
      </c>
      <c r="AC519" s="27">
        <f t="shared" ca="1" si="25"/>
        <v>515</v>
      </c>
      <c r="AD519" s="27" cm="1">
        <f t="array" aca="1" ref="AD519" ca="1">IF(A519="非採用","非採用",OFFSET(
   INDIRECT("'" &amp; AB519 &amp; "'!A4"),
   MATCH(B519, INDIRECT("'" &amp; AB519 &amp; "'!C5:C1000"), 0),
   MATCH("合計", INDIRECT("'" &amp; AB519 &amp; "'!4:4"), 0) - 1
))</f>
        <v>0</v>
      </c>
    </row>
    <row r="520" spans="1:30">
      <c r="A520" s="40">
        <f>元データ!P517</f>
        <v>441</v>
      </c>
      <c r="B520" s="27">
        <f t="shared" si="26"/>
        <v>516</v>
      </c>
      <c r="C520" s="27" t="str">
        <f>DBCS(元データ!A517)</f>
        <v>ヒルドイドソフト軟膏　０．３％</v>
      </c>
      <c r="D520" s="53" t="str">
        <f>元データ!B517</f>
        <v>東邦</v>
      </c>
      <c r="E520" s="27" t="str">
        <f>DBCS(元データ!C517)</f>
        <v/>
      </c>
      <c r="F520" s="27" t="str">
        <f>DBCS(元データ!D517)</f>
        <v>２５ｇｘ１０本</v>
      </c>
      <c r="G520" s="27" t="str">
        <f>元データ!E517</f>
        <v>マルホ</v>
      </c>
      <c r="H520" s="27">
        <f>元データ!F517</f>
        <v>18.2</v>
      </c>
      <c r="I520" s="27">
        <f>元データ!G517</f>
        <v>4550</v>
      </c>
      <c r="J520" s="27">
        <f>元データ!H517</f>
        <v>250</v>
      </c>
      <c r="K520" s="27" t="str">
        <f>元データ!I517</f>
        <v>ｇ</v>
      </c>
      <c r="L520" s="27">
        <f>元データ!J517</f>
        <v>4053</v>
      </c>
      <c r="M520" s="27">
        <f>元データ!K517</f>
        <v>16.212</v>
      </c>
      <c r="N520" s="53" t="str">
        <f ca="1">IF(OFFSET(マスタ非採用削除!A$4,統合マスタ!$A520,0)="","",OFFSET(マスタ非採用削除!A$4,統合マスタ!$A520,0))</f>
        <v>ﾋﾙﾄ001</v>
      </c>
      <c r="O520" s="53" t="str">
        <f ca="1">IF(OFFSET(マスタ非採用削除!B$4,統合マスタ!$A520,0)="","",OFFSET(マスタ非採用削除!B$4,統合マスタ!$A520,0))</f>
        <v>ﾋﾙﾄ001</v>
      </c>
      <c r="P520" s="27" t="str">
        <f ca="1">IF(OFFSET(マスタ非採用削除!C$4,統合マスタ!$A520,0)="","",OFFSET(マスタ非採用削除!C$4,統合マスタ!$A520,0))</f>
        <v>ヒルドイドソフト軟膏０．３％</v>
      </c>
      <c r="Q520" s="53" t="str">
        <f ca="1">IF(OFFSET(マスタ非採用削除!D$4,統合マスタ!$A520,0)="","",OFFSET(マスタ非採用削除!D$4,統合マスタ!$A520,0))</f>
        <v>ﾋﾙﾄﾞｲ3</v>
      </c>
      <c r="R520" s="27">
        <f ca="1">IF(OR(A520="非採用",A520="処置薬",A520="非採用特別"),0,IF(OFFSET(マスタ非採用削除!E$4,統合マスタ!$A520,0)="","",OFFSET(マスタ非採用削除!E$4,統合マスタ!$A520,0)))</f>
        <v>1</v>
      </c>
      <c r="S520" s="53" t="str">
        <f ca="1">IF(OFFSET(マスタ非採用削除!F$4,統合マスタ!$A520,0)="","",OFFSET(マスタ非採用削除!F$4,統合マスタ!$A520,0))</f>
        <v/>
      </c>
      <c r="T520" s="27">
        <f ca="1">IF(OFFSET(マスタ非採用削除!G$4,統合マスタ!$A520,0)="","",OFFSET(マスタ非採用削除!G$4,統合マスタ!$A520,0))</f>
        <v>18.2</v>
      </c>
      <c r="U520" s="53" t="str">
        <f ca="1">IF(OFFSET(マスタ非採用削除!H$4,統合マスタ!$A520,0)="","",OFFSET(マスタ非採用削除!H$4,統合マスタ!$A520,0))</f>
        <v>ﾋﾙﾄﾞｲﾄﾞｿﾌﾄﾅﾝｺｳ0.3%</v>
      </c>
      <c r="V520" s="27">
        <f ca="1">IF(OFFSET(マスタ非採用削除!I$4,統合マスタ!$A520,0)="","",OFFSET(マスタ非採用削除!I$4,統合マスタ!$A520,0))</f>
        <v>14</v>
      </c>
      <c r="W520" s="27" t="str">
        <f ca="1">IF(OFFSET(マスタ非採用削除!J$4,統合マスタ!$A520,0)="","",OFFSET(マスタ非採用削除!J$4,統合マスタ!$A520,0))</f>
        <v>軟膏</v>
      </c>
      <c r="X520" s="27">
        <f ca="1">IF(OFFSET(マスタ非採用削除!K$4,統合マスタ!$A520,0)="","",OFFSET(マスタ非採用削除!K$4,統合マスタ!$A520,0))</f>
        <v>0</v>
      </c>
      <c r="Y520" s="53" t="str">
        <f ca="1">IF(OFFSET(マスタ非採用削除!L$4,統合マスタ!$A520,0)="","",OFFSET(マスタ非採用削除!L$4,統合マスタ!$A520,0))</f>
        <v/>
      </c>
      <c r="Z520" s="27">
        <f ca="1">IF(OFFSET(マスタ非採用削除!M$4,統合マスタ!$A520,0)="","",OFFSET(マスタ非採用削除!M$4,統合マスタ!$A520,0))</f>
        <v>3</v>
      </c>
      <c r="AA520" s="27" t="str">
        <f t="shared" si="24"/>
        <v/>
      </c>
      <c r="AB520" s="27" t="str">
        <f ca="1">IF(A520="非採用特別","非採用特別",IF(R520=2,"臨時",
IF(COUNTIF(分類!$H$8:$H$15, 統合マスタ!V520)&gt;0, 分類!$G$7,
IF(COUNTIF(分類!$K$8:$K$15, 統合マスタ!V520)&gt;0, 分類!$J$7,
IF(COUNTIF(分類!$N$8:$N$15, 統合マスタ!V520)&gt;0, 分類!$M$7,
IF(COUNTIF(分類!$Q$8:$Q$15, 統合マスタ!V520)&gt;0, 分類!$P$7,
"無し"))))))</f>
        <v>外用</v>
      </c>
      <c r="AC520" s="27">
        <f t="shared" ca="1" si="25"/>
        <v>516</v>
      </c>
      <c r="AD520" s="27" cm="1">
        <f t="array" aca="1" ref="AD520" ca="1">IF(A520="非採用","非採用",OFFSET(
   INDIRECT("'" &amp; AB520 &amp; "'!A4"),
   MATCH(B520, INDIRECT("'" &amp; AB520 &amp; "'!C5:C1000"), 0),
   MATCH("合計", INDIRECT("'" &amp; AB520 &amp; "'!4:4"), 0) - 1
))</f>
        <v>0</v>
      </c>
    </row>
    <row r="521" spans="1:30">
      <c r="A521" s="40">
        <f>元データ!P518</f>
        <v>445</v>
      </c>
      <c r="B521" s="27">
        <f t="shared" si="26"/>
        <v>517</v>
      </c>
      <c r="C521" s="27" t="str">
        <f>DBCS(元データ!A518)</f>
        <v>ヒルナミン細粒１０％</v>
      </c>
      <c r="D521" s="53" t="str">
        <f>元データ!B518</f>
        <v>メディセオ</v>
      </c>
      <c r="E521" s="27" t="str">
        <f>DBCS(元データ!C518)</f>
        <v>粉</v>
      </c>
      <c r="F521" s="27" t="str">
        <f>DBCS(元データ!D518)</f>
        <v>５００ｇ</v>
      </c>
      <c r="G521" s="27" t="str">
        <f>元データ!E518</f>
        <v>共和薬品</v>
      </c>
      <c r="H521" s="27">
        <f>元データ!F518</f>
        <v>14.3</v>
      </c>
      <c r="I521" s="27">
        <f>元データ!G518</f>
        <v>7150</v>
      </c>
      <c r="J521" s="27">
        <f>元データ!H518</f>
        <v>500</v>
      </c>
      <c r="K521" s="27" t="str">
        <f>元データ!I518</f>
        <v>ｇ</v>
      </c>
      <c r="L521" s="27">
        <f>元データ!J518</f>
        <v>6370</v>
      </c>
      <c r="M521" s="27">
        <f>元データ!K518</f>
        <v>12.74</v>
      </c>
      <c r="N521" s="53" t="str">
        <f ca="1">IF(OFFSET(マスタ非採用削除!A$4,統合マスタ!$A521,0)="","",OFFSET(マスタ非採用削除!A$4,統合マスタ!$A521,0))</f>
        <v>ﾋﾙﾅ004</v>
      </c>
      <c r="O521" s="53" t="str">
        <f ca="1">IF(OFFSET(マスタ非採用削除!B$4,統合マスタ!$A521,0)="","",OFFSET(マスタ非採用削除!B$4,統合マスタ!$A521,0))</f>
        <v>ﾋﾙﾅ004</v>
      </c>
      <c r="P521" s="27" t="str">
        <f ca="1">IF(OFFSET(マスタ非採用削除!C$4,統合マスタ!$A521,0)="","",OFFSET(マスタ非採用削除!C$4,統合マスタ!$A521,0))</f>
        <v>ヒルナミン細粒１０％</v>
      </c>
      <c r="Q521" s="53" t="str">
        <f ca="1">IF(OFFSET(マスタ非採用削除!D$4,統合マスタ!$A521,0)="","",OFFSET(マスタ非採用削除!D$4,統合マスタ!$A521,0))</f>
        <v/>
      </c>
      <c r="R521" s="27">
        <f ca="1">IF(OR(A521="非採用",A521="処置薬",A521="非採用特別"),0,IF(OFFSET(マスタ非採用削除!E$4,統合マスタ!$A521,0)="","",OFFSET(マスタ非採用削除!E$4,統合マスタ!$A521,0)))</f>
        <v>1</v>
      </c>
      <c r="S521" s="53" t="str">
        <f ca="1">IF(OFFSET(マスタ非採用削除!F$4,統合マスタ!$A521,0)="","",OFFSET(マスタ非採用削除!F$4,統合マスタ!$A521,0))</f>
        <v/>
      </c>
      <c r="T521" s="27">
        <f ca="1">IF(OFFSET(マスタ非採用削除!G$4,統合マスタ!$A521,0)="","",OFFSET(マスタ非採用削除!G$4,統合マスタ!$A521,0))</f>
        <v>14.3</v>
      </c>
      <c r="U521" s="53" t="str">
        <f ca="1">IF(OFFSET(マスタ非採用削除!H$4,統合マスタ!$A521,0)="","",OFFSET(マスタ非採用削除!H$4,統合マスタ!$A521,0))</f>
        <v>ﾋﾙﾅﾐﾝｻｲﾘﾕｳ10%</v>
      </c>
      <c r="V521" s="27">
        <f ca="1">IF(OFFSET(マスタ非採用削除!I$4,統合マスタ!$A521,0)="","",OFFSET(マスタ非採用削除!I$4,統合マスタ!$A521,0))</f>
        <v>4</v>
      </c>
      <c r="W521" s="27" t="str">
        <f ca="1">IF(OFFSET(マスタ非採用削除!J$4,統合マスタ!$A521,0)="","",OFFSET(マスタ非採用削除!J$4,統合マスタ!$A521,0))</f>
        <v>細粒</v>
      </c>
      <c r="X521" s="27">
        <f ca="1">IF(OFFSET(マスタ非採用削除!K$4,統合マスタ!$A521,0)="","",OFFSET(マスタ非採用削除!K$4,統合マスタ!$A521,0))</f>
        <v>2</v>
      </c>
      <c r="Y521" s="53" t="str">
        <f ca="1">IF(OFFSET(マスタ非採用削除!L$4,統合マスタ!$A521,0)="","",OFFSET(マスタ非採用削除!L$4,統合マスタ!$A521,0))</f>
        <v/>
      </c>
      <c r="Z521" s="27">
        <f ca="1">IF(OFFSET(マスタ非採用削除!M$4,統合マスタ!$A521,0)="","",OFFSET(マスタ非採用削除!M$4,統合マスタ!$A521,0))</f>
        <v>2</v>
      </c>
      <c r="AA521" s="27" t="str">
        <f t="shared" si="24"/>
        <v/>
      </c>
      <c r="AB521" s="27" t="str">
        <f ca="1">IF(A521="非採用特別","非採用特別",IF(R521=2,"臨時",
IF(COUNTIF(分類!$H$8:$H$15, 統合マスタ!V521)&gt;0, 分類!$G$7,
IF(COUNTIF(分類!$K$8:$K$15, 統合マスタ!V521)&gt;0, 分類!$J$7,
IF(COUNTIF(分類!$N$8:$N$15, 統合マスタ!V521)&gt;0, 分類!$M$7,
IF(COUNTIF(分類!$Q$8:$Q$15, 統合マスタ!V521)&gt;0, 分類!$P$7,
"無し"))))))</f>
        <v>無し</v>
      </c>
      <c r="AC521" s="27">
        <f t="shared" ca="1" si="25"/>
        <v>200517</v>
      </c>
      <c r="AD521" s="27" t="e" cm="1">
        <f t="array" aca="1" ref="AD521" ca="1">IF(A521="非採用","非採用",OFFSET(
   INDIRECT("'" &amp; AB521 &amp; "'!A4"),
   MATCH(B521, INDIRECT("'" &amp; AB521 &amp; "'!C5:C1000"), 0),
   MATCH("合計", INDIRECT("'" &amp; AB521 &amp; "'!4:4"), 0) - 1
))</f>
        <v>#REF!</v>
      </c>
    </row>
    <row r="522" spans="1:30">
      <c r="A522" s="40">
        <f>元データ!P519</f>
        <v>443</v>
      </c>
      <c r="B522" s="27">
        <f t="shared" si="26"/>
        <v>518</v>
      </c>
      <c r="C522" s="27" t="str">
        <f>DBCS(元データ!A519)</f>
        <v>ヒルナミン錠（２５ｍｇ）</v>
      </c>
      <c r="D522" s="53" t="str">
        <f>元データ!B519</f>
        <v>メディセオ</v>
      </c>
      <c r="E522" s="27" t="str">
        <f>DBCS(元データ!C519)</f>
        <v>ＰＴＰ</v>
      </c>
      <c r="F522" s="27" t="str">
        <f>DBCS(元データ!D519)</f>
        <v>１００Ｔ</v>
      </c>
      <c r="G522" s="27" t="str">
        <f>元データ!E519</f>
        <v>共和薬品</v>
      </c>
      <c r="H522" s="27">
        <f>元データ!F519</f>
        <v>5.9</v>
      </c>
      <c r="I522" s="27">
        <f>元データ!G519</f>
        <v>590</v>
      </c>
      <c r="J522" s="27">
        <f>元データ!H519</f>
        <v>100</v>
      </c>
      <c r="K522" s="27" t="str">
        <f>元データ!I519</f>
        <v>錠</v>
      </c>
      <c r="L522" s="27">
        <f>元データ!J519</f>
        <v>526</v>
      </c>
      <c r="M522" s="27">
        <f>元データ!K519</f>
        <v>5.26</v>
      </c>
      <c r="N522" s="53" t="str">
        <f ca="1">IF(OFFSET(マスタ非採用削除!A$4,統合マスタ!$A522,0)="","",OFFSET(マスタ非採用削除!A$4,統合マスタ!$A522,0))</f>
        <v>ﾋﾙﾅ002</v>
      </c>
      <c r="O522" s="53" t="str">
        <f ca="1">IF(OFFSET(マスタ非採用削除!B$4,統合マスタ!$A522,0)="","",OFFSET(マスタ非採用削除!B$4,統合マスタ!$A522,0))</f>
        <v>ﾋﾙﾅ002</v>
      </c>
      <c r="P522" s="27" t="str">
        <f ca="1">IF(OFFSET(マスタ非採用削除!C$4,統合マスタ!$A522,0)="","",OFFSET(マスタ非採用削除!C$4,統合マスタ!$A522,0))</f>
        <v>ヒルナミン錠（２５ｍｇ）</v>
      </c>
      <c r="Q522" s="53" t="str">
        <f ca="1">IF(OFFSET(マスタ非採用削除!D$4,統合マスタ!$A522,0)="","",OFFSET(マスタ非採用削除!D$4,統合マスタ!$A522,0))</f>
        <v/>
      </c>
      <c r="R522" s="27">
        <f ca="1">IF(OR(A522="非採用",A522="処置薬",A522="非採用特別"),0,IF(OFFSET(マスタ非採用削除!E$4,統合マスタ!$A522,0)="","",OFFSET(マスタ非採用削除!E$4,統合マスタ!$A522,0)))</f>
        <v>1</v>
      </c>
      <c r="S522" s="53" t="str">
        <f ca="1">IF(OFFSET(マスタ非採用削除!F$4,統合マスタ!$A522,0)="","",OFFSET(マスタ非採用削除!F$4,統合マスタ!$A522,0))</f>
        <v/>
      </c>
      <c r="T522" s="27">
        <f ca="1">IF(OFFSET(マスタ非採用削除!G$4,統合マスタ!$A522,0)="","",OFFSET(マスタ非採用削除!G$4,統合マスタ!$A522,0))</f>
        <v>5.9</v>
      </c>
      <c r="U522" s="53" t="str">
        <f ca="1">IF(OFFSET(マスタ非採用削除!H$4,統合マスタ!$A522,0)="","",OFFSET(マスタ非採用削除!H$4,統合マスタ!$A522,0))</f>
        <v>ﾋﾙﾅﾐﾝｼﾞﾖｳ25MG</v>
      </c>
      <c r="V522" s="27">
        <f ca="1">IF(OFFSET(マスタ非採用削除!I$4,統合マスタ!$A522,0)="","",OFFSET(マスタ非採用削除!I$4,統合マスタ!$A522,0))</f>
        <v>1</v>
      </c>
      <c r="W522" s="27" t="str">
        <f ca="1">IF(OFFSET(マスタ非採用削除!J$4,統合マスタ!$A522,0)="","",OFFSET(マスタ非採用削除!J$4,統合マスタ!$A522,0))</f>
        <v>錠剤</v>
      </c>
      <c r="X522" s="27">
        <f ca="1">IF(OFFSET(マスタ非採用削除!K$4,統合マスタ!$A522,0)="","",OFFSET(マスタ非採用削除!K$4,統合マスタ!$A522,0))</f>
        <v>0</v>
      </c>
      <c r="Y522" s="53" t="str">
        <f ca="1">IF(OFFSET(マスタ非採用削除!L$4,統合マスタ!$A522,0)="","",OFFSET(マスタ非採用削除!L$4,統合マスタ!$A522,0))</f>
        <v/>
      </c>
      <c r="Z522" s="27">
        <f ca="1">IF(OFFSET(マスタ非採用削除!M$4,統合マスタ!$A522,0)="","",OFFSET(マスタ非採用削除!M$4,統合マスタ!$A522,0))</f>
        <v>25</v>
      </c>
      <c r="AA522" s="27" t="str">
        <f t="shared" si="24"/>
        <v/>
      </c>
      <c r="AB522" s="27" t="str">
        <f ca="1">IF(A522="非採用特別","非採用特別",IF(R522=2,"臨時",
IF(COUNTIF(分類!$H$8:$H$15, 統合マスタ!V522)&gt;0, 分類!$G$7,
IF(COUNTIF(分類!$K$8:$K$15, 統合マスタ!V522)&gt;0, 分類!$J$7,
IF(COUNTIF(分類!$N$8:$N$15, 統合マスタ!V522)&gt;0, 分類!$M$7,
IF(COUNTIF(分類!$Q$8:$Q$15, 統合マスタ!V522)&gt;0, 分類!$P$7,
"無し"))))))</f>
        <v>錠剤</v>
      </c>
      <c r="AC522" s="27">
        <f t="shared" ca="1" si="25"/>
        <v>518</v>
      </c>
      <c r="AD522" s="27" cm="1">
        <f t="array" aca="1" ref="AD522" ca="1">IF(A522="非採用","非採用",OFFSET(
   INDIRECT("'" &amp; AB522 &amp; "'!A4"),
   MATCH(B522, INDIRECT("'" &amp; AB522 &amp; "'!C5:C1000"), 0),
   MATCH("合計", INDIRECT("'" &amp; AB522 &amp; "'!4:4"), 0) - 1
))</f>
        <v>0</v>
      </c>
    </row>
    <row r="523" spans="1:30">
      <c r="A523" s="40">
        <f>元データ!P520</f>
        <v>443</v>
      </c>
      <c r="B523" s="27">
        <f t="shared" si="26"/>
        <v>519</v>
      </c>
      <c r="C523" s="27" t="str">
        <f>DBCS(元データ!A520)</f>
        <v>ヒルナミン錠（２５ｍｇ）</v>
      </c>
      <c r="D523" s="53" t="str">
        <f>元データ!B520</f>
        <v>メディセオ</v>
      </c>
      <c r="E523" s="27" t="str">
        <f>DBCS(元データ!C520)</f>
        <v>バラ</v>
      </c>
      <c r="F523" s="27" t="str">
        <f>DBCS(元データ!D520)</f>
        <v>１０００Ｔ</v>
      </c>
      <c r="G523" s="27" t="str">
        <f>元データ!E520</f>
        <v>共和薬品</v>
      </c>
      <c r="H523" s="27">
        <f>元データ!F520</f>
        <v>5.9</v>
      </c>
      <c r="I523" s="27">
        <f>元データ!G520</f>
        <v>5900</v>
      </c>
      <c r="J523" s="27">
        <f>元データ!H520</f>
        <v>999.99999999999989</v>
      </c>
      <c r="K523" s="27" t="str">
        <f>元データ!I520</f>
        <v>錠</v>
      </c>
      <c r="L523" s="27">
        <f>元データ!J520</f>
        <v>5256</v>
      </c>
      <c r="M523" s="27">
        <f>元データ!K520</f>
        <v>5.2560000000000002</v>
      </c>
      <c r="N523" s="53" t="str">
        <f ca="1">IF(OFFSET(マスタ非採用削除!A$4,統合マスタ!$A523,0)="","",OFFSET(マスタ非採用削除!A$4,統合マスタ!$A523,0))</f>
        <v>ﾋﾙﾅ002</v>
      </c>
      <c r="O523" s="53" t="str">
        <f ca="1">IF(OFFSET(マスタ非採用削除!B$4,統合マスタ!$A523,0)="","",OFFSET(マスタ非採用削除!B$4,統合マスタ!$A523,0))</f>
        <v>ﾋﾙﾅ002</v>
      </c>
      <c r="P523" s="27" t="str">
        <f ca="1">IF(OFFSET(マスタ非採用削除!C$4,統合マスタ!$A523,0)="","",OFFSET(マスタ非採用削除!C$4,統合マスタ!$A523,0))</f>
        <v>ヒルナミン錠（２５ｍｇ）</v>
      </c>
      <c r="Q523" s="53" t="str">
        <f ca="1">IF(OFFSET(マスタ非採用削除!D$4,統合マスタ!$A523,0)="","",OFFSET(マスタ非採用削除!D$4,統合マスタ!$A523,0))</f>
        <v/>
      </c>
      <c r="R523" s="27">
        <f ca="1">IF(OR(A523="非採用",A523="処置薬",A523="非採用特別"),0,IF(OFFSET(マスタ非採用削除!E$4,統合マスタ!$A523,0)="","",OFFSET(マスタ非採用削除!E$4,統合マスタ!$A523,0)))</f>
        <v>1</v>
      </c>
      <c r="S523" s="53" t="str">
        <f ca="1">IF(OFFSET(マスタ非採用削除!F$4,統合マスタ!$A523,0)="","",OFFSET(マスタ非採用削除!F$4,統合マスタ!$A523,0))</f>
        <v/>
      </c>
      <c r="T523" s="27">
        <f ca="1">IF(OFFSET(マスタ非採用削除!G$4,統合マスタ!$A523,0)="","",OFFSET(マスタ非採用削除!G$4,統合マスタ!$A523,0))</f>
        <v>5.9</v>
      </c>
      <c r="U523" s="53" t="str">
        <f ca="1">IF(OFFSET(マスタ非採用削除!H$4,統合マスタ!$A523,0)="","",OFFSET(マスタ非採用削除!H$4,統合マスタ!$A523,0))</f>
        <v>ﾋﾙﾅﾐﾝｼﾞﾖｳ25MG</v>
      </c>
      <c r="V523" s="27">
        <f ca="1">IF(OFFSET(マスタ非採用削除!I$4,統合マスタ!$A523,0)="","",OFFSET(マスタ非採用削除!I$4,統合マスタ!$A523,0))</f>
        <v>1</v>
      </c>
      <c r="W523" s="27" t="str">
        <f ca="1">IF(OFFSET(マスタ非採用削除!J$4,統合マスタ!$A523,0)="","",OFFSET(マスタ非採用削除!J$4,統合マスタ!$A523,0))</f>
        <v>錠剤</v>
      </c>
      <c r="X523" s="27">
        <f ca="1">IF(OFFSET(マスタ非採用削除!K$4,統合マスタ!$A523,0)="","",OFFSET(マスタ非採用削除!K$4,統合マスタ!$A523,0))</f>
        <v>0</v>
      </c>
      <c r="Y523" s="53" t="str">
        <f ca="1">IF(OFFSET(マスタ非採用削除!L$4,統合マスタ!$A523,0)="","",OFFSET(マスタ非採用削除!L$4,統合マスタ!$A523,0))</f>
        <v/>
      </c>
      <c r="Z523" s="27">
        <f ca="1">IF(OFFSET(マスタ非採用削除!M$4,統合マスタ!$A523,0)="","",OFFSET(マスタ非採用削除!M$4,統合マスタ!$A523,0))</f>
        <v>25</v>
      </c>
      <c r="AA523" s="27" t="str">
        <f t="shared" si="24"/>
        <v/>
      </c>
      <c r="AB523" s="27" t="str">
        <f ca="1">IF(A523="非採用特別","非採用特別",IF(R523=2,"臨時",
IF(COUNTIF(分類!$H$8:$H$15, 統合マスタ!V523)&gt;0, 分類!$G$7,
IF(COUNTIF(分類!$K$8:$K$15, 統合マスタ!V523)&gt;0, 分類!$J$7,
IF(COUNTIF(分類!$N$8:$N$15, 統合マスタ!V523)&gt;0, 分類!$M$7,
IF(COUNTIF(分類!$Q$8:$Q$15, 統合マスタ!V523)&gt;0, 分類!$P$7,
"無し"))))))</f>
        <v>錠剤</v>
      </c>
      <c r="AC523" s="27">
        <f t="shared" ca="1" si="25"/>
        <v>519</v>
      </c>
      <c r="AD523" s="27" cm="1">
        <f t="array" aca="1" ref="AD523" ca="1">IF(A523="非採用","非採用",OFFSET(
   INDIRECT("'" &amp; AB523 &amp; "'!A4"),
   MATCH(B523, INDIRECT("'" &amp; AB523 &amp; "'!C5:C1000"), 0),
   MATCH("合計", INDIRECT("'" &amp; AB523 &amp; "'!4:4"), 0) - 1
))</f>
        <v>0</v>
      </c>
    </row>
    <row r="524" spans="1:30">
      <c r="A524" s="40">
        <f>元データ!P521</f>
        <v>444</v>
      </c>
      <c r="B524" s="27">
        <f t="shared" si="26"/>
        <v>520</v>
      </c>
      <c r="C524" s="27" t="str">
        <f>DBCS(元データ!A521)</f>
        <v>ヒルナミン錠（５０ｍｇ）</v>
      </c>
      <c r="D524" s="53" t="str">
        <f>元データ!B521</f>
        <v>メディセオ</v>
      </c>
      <c r="E524" s="27" t="str">
        <f>DBCS(元データ!C521)</f>
        <v>バラ</v>
      </c>
      <c r="F524" s="27" t="str">
        <f>DBCS(元データ!D521)</f>
        <v>１０００Ｔ</v>
      </c>
      <c r="G524" s="27" t="str">
        <f>元データ!E521</f>
        <v>共和薬品</v>
      </c>
      <c r="H524" s="27">
        <f>元データ!F521</f>
        <v>8.9</v>
      </c>
      <c r="I524" s="27">
        <f>元データ!G521</f>
        <v>8900</v>
      </c>
      <c r="J524" s="27">
        <f>元データ!H521</f>
        <v>1000</v>
      </c>
      <c r="K524" s="27" t="str">
        <f>元データ!I521</f>
        <v>錠</v>
      </c>
      <c r="L524" s="27">
        <f>元データ!J521</f>
        <v>7929</v>
      </c>
      <c r="M524" s="27">
        <f>元データ!K521</f>
        <v>7.9290000000000003</v>
      </c>
      <c r="N524" s="53" t="str">
        <f ca="1">IF(OFFSET(マスタ非採用削除!A$4,統合マスタ!$A524,0)="","",OFFSET(マスタ非採用削除!A$4,統合マスタ!$A524,0))</f>
        <v>ﾋﾙﾅ003</v>
      </c>
      <c r="O524" s="53" t="str">
        <f ca="1">IF(OFFSET(マスタ非採用削除!B$4,統合マスタ!$A524,0)="","",OFFSET(マスタ非採用削除!B$4,統合マスタ!$A524,0))</f>
        <v>ﾋﾙﾅ003</v>
      </c>
      <c r="P524" s="27" t="str">
        <f ca="1">IF(OFFSET(マスタ非採用削除!C$4,統合マスタ!$A524,0)="","",OFFSET(マスタ非採用削除!C$4,統合マスタ!$A524,0))</f>
        <v>ヒルナミン錠（５０ｍｇ）</v>
      </c>
      <c r="Q524" s="53" t="str">
        <f ca="1">IF(OFFSET(マスタ非採用削除!D$4,統合マスタ!$A524,0)="","",OFFSET(マスタ非採用削除!D$4,統合マスタ!$A524,0))</f>
        <v/>
      </c>
      <c r="R524" s="27">
        <f ca="1">IF(OR(A524="非採用",A524="処置薬",A524="非採用特別"),0,IF(OFFSET(マスタ非採用削除!E$4,統合マスタ!$A524,0)="","",OFFSET(マスタ非採用削除!E$4,統合マスタ!$A524,0)))</f>
        <v>1</v>
      </c>
      <c r="S524" s="53" t="str">
        <f ca="1">IF(OFFSET(マスタ非採用削除!F$4,統合マスタ!$A524,0)="","",OFFSET(マスタ非採用削除!F$4,統合マスタ!$A524,0))</f>
        <v/>
      </c>
      <c r="T524" s="27">
        <f ca="1">IF(OFFSET(マスタ非採用削除!G$4,統合マスタ!$A524,0)="","",OFFSET(マスタ非採用削除!G$4,統合マスタ!$A524,0))</f>
        <v>8.9</v>
      </c>
      <c r="U524" s="53" t="str">
        <f ca="1">IF(OFFSET(マスタ非採用削除!H$4,統合マスタ!$A524,0)="","",OFFSET(マスタ非採用削除!H$4,統合マスタ!$A524,0))</f>
        <v>ﾋﾙﾅﾐﾝｼﾞﾖｳ50MG</v>
      </c>
      <c r="V524" s="27">
        <f ca="1">IF(OFFSET(マスタ非採用削除!I$4,統合マスタ!$A524,0)="","",OFFSET(マスタ非採用削除!I$4,統合マスタ!$A524,0))</f>
        <v>1</v>
      </c>
      <c r="W524" s="27" t="str">
        <f ca="1">IF(OFFSET(マスタ非採用削除!J$4,統合マスタ!$A524,0)="","",OFFSET(マスタ非採用削除!J$4,統合マスタ!$A524,0))</f>
        <v>錠剤</v>
      </c>
      <c r="X524" s="27">
        <f ca="1">IF(OFFSET(マスタ非採用削除!K$4,統合マスタ!$A524,0)="","",OFFSET(マスタ非採用削除!K$4,統合マスタ!$A524,0))</f>
        <v>2</v>
      </c>
      <c r="Y524" s="53" t="str">
        <f ca="1">IF(OFFSET(マスタ非採用削除!L$4,統合マスタ!$A524,0)="","",OFFSET(マスタ非採用削除!L$4,統合マスタ!$A524,0))</f>
        <v/>
      </c>
      <c r="Z524" s="27">
        <f ca="1">IF(OFFSET(マスタ非採用削除!M$4,統合マスタ!$A524,0)="","",OFFSET(マスタ非採用削除!M$4,統合マスタ!$A524,0))</f>
        <v>26</v>
      </c>
      <c r="AA524" s="27" t="str">
        <f t="shared" si="24"/>
        <v/>
      </c>
      <c r="AB524" s="27" t="str">
        <f ca="1">IF(A524="非採用特別","非採用特別",IF(R524=2,"臨時",
IF(COUNTIF(分類!$H$8:$H$15, 統合マスタ!V524)&gt;0, 分類!$G$7,
IF(COUNTIF(分類!$K$8:$K$15, 統合マスタ!V524)&gt;0, 分類!$J$7,
IF(COUNTIF(分類!$N$8:$N$15, 統合マスタ!V524)&gt;0, 分類!$M$7,
IF(COUNTIF(分類!$Q$8:$Q$15, 統合マスタ!V524)&gt;0, 分類!$P$7,
"無し"))))))</f>
        <v>錠剤</v>
      </c>
      <c r="AC524" s="27">
        <f t="shared" ca="1" si="25"/>
        <v>200520</v>
      </c>
      <c r="AD524" s="27" cm="1">
        <f t="array" aca="1" ref="AD524" ca="1">IF(A524="非採用","非採用",OFFSET(
   INDIRECT("'" &amp; AB524 &amp; "'!A4"),
   MATCH(B524, INDIRECT("'" &amp; AB524 &amp; "'!C5:C1000"), 0),
   MATCH("合計", INDIRECT("'" &amp; AB524 &amp; "'!4:4"), 0) - 1
))</f>
        <v>0</v>
      </c>
    </row>
    <row r="525" spans="1:30">
      <c r="A525" s="40">
        <f>元データ!P522</f>
        <v>442</v>
      </c>
      <c r="B525" s="27">
        <f t="shared" si="26"/>
        <v>521</v>
      </c>
      <c r="C525" s="27" t="str">
        <f>DBCS(元データ!A522)</f>
        <v>ヒルナミン錠（５ｍｇ）</v>
      </c>
      <c r="D525" s="53" t="str">
        <f>元データ!B522</f>
        <v>メディセオ</v>
      </c>
      <c r="E525" s="27" t="str">
        <f>DBCS(元データ!C522)</f>
        <v>ＰＴＰ</v>
      </c>
      <c r="F525" s="27" t="str">
        <f>DBCS(元データ!D522)</f>
        <v>１０００Ｔ</v>
      </c>
      <c r="G525" s="27" t="str">
        <f>元データ!E522</f>
        <v>共和薬品</v>
      </c>
      <c r="H525" s="27">
        <f>元データ!F522</f>
        <v>5.9</v>
      </c>
      <c r="I525" s="27">
        <f>元データ!G522</f>
        <v>5900</v>
      </c>
      <c r="J525" s="27">
        <f>元データ!H522</f>
        <v>999.99999999999989</v>
      </c>
      <c r="K525" s="27" t="str">
        <f>元データ!I522</f>
        <v>錠</v>
      </c>
      <c r="L525" s="27">
        <f>元データ!J522</f>
        <v>5256</v>
      </c>
      <c r="M525" s="27">
        <f>元データ!K522</f>
        <v>5.2560000000000002</v>
      </c>
      <c r="N525" s="53" t="str">
        <f ca="1">IF(OFFSET(マスタ非採用削除!A$4,統合マスタ!$A525,0)="","",OFFSET(マスタ非採用削除!A$4,統合マスタ!$A525,0))</f>
        <v>ﾋﾙﾅ001</v>
      </c>
      <c r="O525" s="53" t="str">
        <f ca="1">IF(OFFSET(マスタ非採用削除!B$4,統合マスタ!$A525,0)="","",OFFSET(マスタ非採用削除!B$4,統合マスタ!$A525,0))</f>
        <v>ﾋﾙﾅ001</v>
      </c>
      <c r="P525" s="27" t="str">
        <f ca="1">IF(OFFSET(マスタ非採用削除!C$4,統合マスタ!$A525,0)="","",OFFSET(マスタ非採用削除!C$4,統合マスタ!$A525,0))</f>
        <v>ヒルナミン錠（５ｍｇ）</v>
      </c>
      <c r="Q525" s="53" t="str">
        <f ca="1">IF(OFFSET(マスタ非採用削除!D$4,統合マスタ!$A525,0)="","",OFFSET(マスタ非採用削除!D$4,統合マスタ!$A525,0))</f>
        <v/>
      </c>
      <c r="R525" s="27">
        <f ca="1">IF(OR(A525="非採用",A525="処置薬",A525="非採用特別"),0,IF(OFFSET(マスタ非採用削除!E$4,統合マスタ!$A525,0)="","",OFFSET(マスタ非採用削除!E$4,統合マスタ!$A525,0)))</f>
        <v>1</v>
      </c>
      <c r="S525" s="53" t="str">
        <f ca="1">IF(OFFSET(マスタ非採用削除!F$4,統合マスタ!$A525,0)="","",OFFSET(マスタ非採用削除!F$4,統合マスタ!$A525,0))</f>
        <v/>
      </c>
      <c r="T525" s="27">
        <f ca="1">IF(OFFSET(マスタ非採用削除!G$4,統合マスタ!$A525,0)="","",OFFSET(マスタ非採用削除!G$4,統合マスタ!$A525,0))</f>
        <v>5.9</v>
      </c>
      <c r="U525" s="53" t="str">
        <f ca="1">IF(OFFSET(マスタ非採用削除!H$4,統合マスタ!$A525,0)="","",OFFSET(マスタ非採用削除!H$4,統合マスタ!$A525,0))</f>
        <v>ﾋﾙﾅﾐﾝｼﾞﾖｳ5MG</v>
      </c>
      <c r="V525" s="27">
        <f ca="1">IF(OFFSET(マスタ非採用削除!I$4,統合マスタ!$A525,0)="","",OFFSET(マスタ非採用削除!I$4,統合マスタ!$A525,0))</f>
        <v>1</v>
      </c>
      <c r="W525" s="27" t="str">
        <f ca="1">IF(OFFSET(マスタ非採用削除!J$4,統合マスタ!$A525,0)="","",OFFSET(マスタ非採用削除!J$4,統合マスタ!$A525,0))</f>
        <v>錠剤</v>
      </c>
      <c r="X525" s="27">
        <f ca="1">IF(OFFSET(マスタ非採用削除!K$4,統合マスタ!$A525,0)="","",OFFSET(マスタ非採用削除!K$4,統合マスタ!$A525,0))</f>
        <v>0</v>
      </c>
      <c r="Y525" s="53" t="str">
        <f ca="1">IF(OFFSET(マスタ非採用削除!L$4,統合マスタ!$A525,0)="","",OFFSET(マスタ非採用削除!L$4,統合マスタ!$A525,0))</f>
        <v/>
      </c>
      <c r="Z525" s="27">
        <f ca="1">IF(OFFSET(マスタ非採用削除!M$4,統合マスタ!$A525,0)="","",OFFSET(マスタ非採用削除!M$4,統合マスタ!$A525,0))</f>
        <v>25</v>
      </c>
      <c r="AA525" s="27" t="str">
        <f t="shared" si="24"/>
        <v/>
      </c>
      <c r="AB525" s="27" t="str">
        <f ca="1">IF(A525="非採用特別","非採用特別",IF(R525=2,"臨時",
IF(COUNTIF(分類!$H$8:$H$15, 統合マスタ!V525)&gt;0, 分類!$G$7,
IF(COUNTIF(分類!$K$8:$K$15, 統合マスタ!V525)&gt;0, 分類!$J$7,
IF(COUNTIF(分類!$N$8:$N$15, 統合マスタ!V525)&gt;0, 分類!$M$7,
IF(COUNTIF(分類!$Q$8:$Q$15, 統合マスタ!V525)&gt;0, 分類!$P$7,
"無し"))))))</f>
        <v>錠剤</v>
      </c>
      <c r="AC525" s="27">
        <f t="shared" ca="1" si="25"/>
        <v>521</v>
      </c>
      <c r="AD525" s="27" cm="1">
        <f t="array" aca="1" ref="AD525" ca="1">IF(A525="非採用","非採用",OFFSET(
   INDIRECT("'" &amp; AB525 &amp; "'!A4"),
   MATCH(B525, INDIRECT("'" &amp; AB525 &amp; "'!C5:C1000"), 0),
   MATCH("合計", INDIRECT("'" &amp; AB525 &amp; "'!4:4"), 0) - 1
))</f>
        <v>0</v>
      </c>
    </row>
    <row r="526" spans="1:30">
      <c r="A526" s="40">
        <f>元データ!P523</f>
        <v>442</v>
      </c>
      <c r="B526" s="27">
        <f t="shared" si="26"/>
        <v>522</v>
      </c>
      <c r="C526" s="27" t="str">
        <f>DBCS(元データ!A523)</f>
        <v>ヒルナミン錠（５ｍｇ）</v>
      </c>
      <c r="D526" s="53" t="str">
        <f>元データ!B523</f>
        <v>メディセオ</v>
      </c>
      <c r="E526" s="27" t="str">
        <f>DBCS(元データ!C523)</f>
        <v>バラ</v>
      </c>
      <c r="F526" s="27" t="str">
        <f>DBCS(元データ!D523)</f>
        <v>１０００Ｔ</v>
      </c>
      <c r="G526" s="27" t="str">
        <f>元データ!E523</f>
        <v>共和薬品</v>
      </c>
      <c r="H526" s="27">
        <f>元データ!F523</f>
        <v>5.9</v>
      </c>
      <c r="I526" s="27">
        <f>元データ!G523</f>
        <v>5900</v>
      </c>
      <c r="J526" s="27">
        <f>元データ!H523</f>
        <v>999.99999999999989</v>
      </c>
      <c r="K526" s="27" t="str">
        <f>元データ!I523</f>
        <v>錠</v>
      </c>
      <c r="L526" s="27">
        <f>元データ!J523</f>
        <v>5256</v>
      </c>
      <c r="M526" s="27">
        <f>元データ!K523</f>
        <v>5.2560000000000002</v>
      </c>
      <c r="N526" s="53" t="str">
        <f ca="1">IF(OFFSET(マスタ非採用削除!A$4,統合マスタ!$A526,0)="","",OFFSET(マスタ非採用削除!A$4,統合マスタ!$A526,0))</f>
        <v>ﾋﾙﾅ001</v>
      </c>
      <c r="O526" s="53" t="str">
        <f ca="1">IF(OFFSET(マスタ非採用削除!B$4,統合マスタ!$A526,0)="","",OFFSET(マスタ非採用削除!B$4,統合マスタ!$A526,0))</f>
        <v>ﾋﾙﾅ001</v>
      </c>
      <c r="P526" s="27" t="str">
        <f ca="1">IF(OFFSET(マスタ非採用削除!C$4,統合マスタ!$A526,0)="","",OFFSET(マスタ非採用削除!C$4,統合マスタ!$A526,0))</f>
        <v>ヒルナミン錠（５ｍｇ）</v>
      </c>
      <c r="Q526" s="53" t="str">
        <f ca="1">IF(OFFSET(マスタ非採用削除!D$4,統合マスタ!$A526,0)="","",OFFSET(マスタ非採用削除!D$4,統合マスタ!$A526,0))</f>
        <v/>
      </c>
      <c r="R526" s="27">
        <f ca="1">IF(OR(A526="非採用",A526="処置薬",A526="非採用特別"),0,IF(OFFSET(マスタ非採用削除!E$4,統合マスタ!$A526,0)="","",OFFSET(マスタ非採用削除!E$4,統合マスタ!$A526,0)))</f>
        <v>1</v>
      </c>
      <c r="S526" s="53" t="str">
        <f ca="1">IF(OFFSET(マスタ非採用削除!F$4,統合マスタ!$A526,0)="","",OFFSET(マスタ非採用削除!F$4,統合マスタ!$A526,0))</f>
        <v/>
      </c>
      <c r="T526" s="27">
        <f ca="1">IF(OFFSET(マスタ非採用削除!G$4,統合マスタ!$A526,0)="","",OFFSET(マスタ非採用削除!G$4,統合マスタ!$A526,0))</f>
        <v>5.9</v>
      </c>
      <c r="U526" s="53" t="str">
        <f ca="1">IF(OFFSET(マスタ非採用削除!H$4,統合マスタ!$A526,0)="","",OFFSET(マスタ非採用削除!H$4,統合マスタ!$A526,0))</f>
        <v>ﾋﾙﾅﾐﾝｼﾞﾖｳ5MG</v>
      </c>
      <c r="V526" s="27">
        <f ca="1">IF(OFFSET(マスタ非採用削除!I$4,統合マスタ!$A526,0)="","",OFFSET(マスタ非採用削除!I$4,統合マスタ!$A526,0))</f>
        <v>1</v>
      </c>
      <c r="W526" s="27" t="str">
        <f ca="1">IF(OFFSET(マスタ非採用削除!J$4,統合マスタ!$A526,0)="","",OFFSET(マスタ非採用削除!J$4,統合マスタ!$A526,0))</f>
        <v>錠剤</v>
      </c>
      <c r="X526" s="27">
        <f ca="1">IF(OFFSET(マスタ非採用削除!K$4,統合マスタ!$A526,0)="","",OFFSET(マスタ非採用削除!K$4,統合マスタ!$A526,0))</f>
        <v>0</v>
      </c>
      <c r="Y526" s="53" t="str">
        <f ca="1">IF(OFFSET(マスタ非採用削除!L$4,統合マスタ!$A526,0)="","",OFFSET(マスタ非採用削除!L$4,統合マスタ!$A526,0))</f>
        <v/>
      </c>
      <c r="Z526" s="27">
        <f ca="1">IF(OFFSET(マスタ非採用削除!M$4,統合マスタ!$A526,0)="","",OFFSET(マスタ非採用削除!M$4,統合マスタ!$A526,0))</f>
        <v>25</v>
      </c>
      <c r="AA526" s="27" t="str">
        <f t="shared" si="24"/>
        <v/>
      </c>
      <c r="AB526" s="27" t="str">
        <f ca="1">IF(A526="非採用特別","非採用特別",IF(R526=2,"臨時",
IF(COUNTIF(分類!$H$8:$H$15, 統合マスタ!V526)&gt;0, 分類!$G$7,
IF(COUNTIF(分類!$K$8:$K$15, 統合マスタ!V526)&gt;0, 分類!$J$7,
IF(COUNTIF(分類!$N$8:$N$15, 統合マスタ!V526)&gt;0, 分類!$M$7,
IF(COUNTIF(分類!$Q$8:$Q$15, 統合マスタ!V526)&gt;0, 分類!$P$7,
"無し"))))))</f>
        <v>錠剤</v>
      </c>
      <c r="AC526" s="27">
        <f t="shared" ca="1" si="25"/>
        <v>522</v>
      </c>
      <c r="AD526" s="27" cm="1">
        <f t="array" aca="1" ref="AD526" ca="1">IF(A526="非採用","非採用",OFFSET(
   INDIRECT("'" &amp; AB526 &amp; "'!A4"),
   MATCH(B526, INDIRECT("'" &amp; AB526 &amp; "'!C5:C1000"), 0),
   MATCH("合計", INDIRECT("'" &amp; AB526 &amp; "'!4:4"), 0) - 1
))</f>
        <v>0</v>
      </c>
    </row>
    <row r="527" spans="1:30">
      <c r="A527" s="40">
        <f>元データ!P524</f>
        <v>446</v>
      </c>
      <c r="B527" s="27">
        <f t="shared" si="26"/>
        <v>523</v>
      </c>
      <c r="C527" s="27" t="str">
        <f>DBCS(元データ!A524)</f>
        <v>ピレノキシン懸濁性点眼液０．００５％「参天」</v>
      </c>
      <c r="D527" s="53" t="str">
        <f>元データ!B524</f>
        <v>東邦</v>
      </c>
      <c r="E527" s="27" t="str">
        <f>DBCS(元データ!C524)</f>
        <v/>
      </c>
      <c r="F527" s="27" t="str">
        <f>DBCS(元データ!D524)</f>
        <v>５ｍｌｘ１０</v>
      </c>
      <c r="G527" s="27" t="str">
        <f>元データ!E524</f>
        <v>参天製薬</v>
      </c>
      <c r="H527" s="27">
        <f>元データ!F524</f>
        <v>67</v>
      </c>
      <c r="I527" s="27">
        <f>元データ!G524</f>
        <v>670</v>
      </c>
      <c r="J527" s="27">
        <f>元データ!H524</f>
        <v>10</v>
      </c>
      <c r="K527" s="27" t="str">
        <f>元データ!I524</f>
        <v>瓶</v>
      </c>
      <c r="L527" s="27">
        <f>元データ!J524</f>
        <v>609</v>
      </c>
      <c r="M527" s="27">
        <f>元データ!K524</f>
        <v>60.9</v>
      </c>
      <c r="N527" s="53" t="str">
        <f ca="1">IF(OFFSET(マスタ非採用削除!A$4,統合マスタ!$A527,0)="","",OFFSET(マスタ非採用削除!A$4,統合マスタ!$A527,0))</f>
        <v>ﾋﾚﾉ001</v>
      </c>
      <c r="O527" s="53" t="str">
        <f ca="1">IF(OFFSET(マスタ非採用削除!B$4,統合マスタ!$A527,0)="","",OFFSET(マスタ非採用削除!B$4,統合マスタ!$A527,0))</f>
        <v>ﾋﾚﾉ001</v>
      </c>
      <c r="P527" s="27" t="str">
        <f ca="1">IF(OFFSET(マスタ非採用削除!C$4,統合マスタ!$A527,0)="","",OFFSET(マスタ非採用削除!C$4,統合マスタ!$A527,0))</f>
        <v>ピレノキシン懸濁性点眼液０．００５％「参天」</v>
      </c>
      <c r="Q527" s="53" t="str">
        <f ca="1">IF(OFFSET(マスタ非採用削除!D$4,統合マスタ!$A527,0)="","",OFFSET(マスタ非採用削除!D$4,統合マスタ!$A527,0))</f>
        <v>ﾋﾟﾚﾉ</v>
      </c>
      <c r="R527" s="27">
        <f ca="1">IF(OR(A527="非採用",A527="処置薬",A527="非採用特別"),0,IF(OFFSET(マスタ非採用削除!E$4,統合マスタ!$A527,0)="","",OFFSET(マスタ非採用削除!E$4,統合マスタ!$A527,0)))</f>
        <v>2</v>
      </c>
      <c r="S527" s="53" t="str">
        <f ca="1">IF(OFFSET(マスタ非採用削除!F$4,統合マスタ!$A527,0)="","",OFFSET(マスタ非採用削除!F$4,統合マスタ!$A527,0))</f>
        <v/>
      </c>
      <c r="T527" s="27">
        <f ca="1">IF(OFFSET(マスタ非採用削除!G$4,統合マスタ!$A527,0)="","",OFFSET(マスタ非採用削除!G$4,統合マスタ!$A527,0))</f>
        <v>67</v>
      </c>
      <c r="U527" s="53" t="str">
        <f ca="1">IF(OFFSET(マスタ非採用削除!H$4,統合マスタ!$A527,0)="","",OFFSET(マスタ非採用削除!H$4,統合マスタ!$A527,0))</f>
        <v>ﾋﾟﾚﾉｷｼﾝｹﾝﾀﾞｸｾｲﾃﾝｶﾞﾝｴｷ0.005%｢ｻﾝﾃﾝ｣</v>
      </c>
      <c r="V527" s="27">
        <f ca="1">IF(OFFSET(マスタ非採用削除!I$4,統合マスタ!$A527,0)="","",OFFSET(マスタ非採用削除!I$4,統合マスタ!$A527,0))</f>
        <v>21</v>
      </c>
      <c r="W527" s="27" t="str">
        <f ca="1">IF(OFFSET(マスタ非採用削除!J$4,統合マスタ!$A527,0)="","",OFFSET(マスタ非採用削除!J$4,統合マスタ!$A527,0))</f>
        <v>点眼剤</v>
      </c>
      <c r="X527" s="27">
        <f ca="1">IF(OFFSET(マスタ非採用削除!K$4,統合マスタ!$A527,0)="","",OFFSET(マスタ非採用削除!K$4,統合マスタ!$A527,0))</f>
        <v>0</v>
      </c>
      <c r="Y527" s="53" t="str">
        <f ca="1">IF(OFFSET(マスタ非採用削除!L$4,統合マスタ!$A527,0)="","",OFFSET(マスタ非採用削除!L$4,統合マスタ!$A527,0))</f>
        <v/>
      </c>
      <c r="Z527" s="27">
        <f ca="1">IF(OFFSET(マスタ非採用削除!M$4,統合マスタ!$A527,0)="","",OFFSET(マスタ非採用削除!M$4,統合マスタ!$A527,0))</f>
        <v>3</v>
      </c>
      <c r="AA527" s="27" t="str">
        <f t="shared" si="24"/>
        <v/>
      </c>
      <c r="AB527" s="27" t="str">
        <f ca="1">IF(A527="非採用特別","非採用特別",IF(R527=2,"臨時",
IF(COUNTIF(分類!$H$8:$H$15, 統合マスタ!V527)&gt;0, 分類!$G$7,
IF(COUNTIF(分類!$K$8:$K$15, 統合マスタ!V527)&gt;0, 分類!$J$7,
IF(COUNTIF(分類!$N$8:$N$15, 統合マスタ!V527)&gt;0, 分類!$M$7,
IF(COUNTIF(分類!$Q$8:$Q$15, 統合マスタ!V527)&gt;0, 分類!$P$7,
"無し"))))))</f>
        <v>臨時</v>
      </c>
      <c r="AC527" s="27">
        <f t="shared" ca="1" si="25"/>
        <v>523</v>
      </c>
      <c r="AD527" s="27" cm="1">
        <f t="array" aca="1" ref="AD527" ca="1">IF(A527="非採用","非採用",OFFSET(
   INDIRECT("'" &amp; AB527 &amp; "'!A4"),
   MATCH(B527, INDIRECT("'" &amp; AB527 &amp; "'!C5:C1000"), 0),
   MATCH("合計", INDIRECT("'" &amp; AB527 &amp; "'!4:4"), 0) - 1
))</f>
        <v>0</v>
      </c>
    </row>
    <row r="528" spans="1:30">
      <c r="A528" s="40">
        <f>元データ!P525</f>
        <v>447</v>
      </c>
      <c r="B528" s="27">
        <f t="shared" si="26"/>
        <v>524</v>
      </c>
      <c r="C528" s="27" t="str">
        <f>DBCS(元データ!A525)</f>
        <v>ファモチジンＤ錠２０ｍｇ「サワイ」</v>
      </c>
      <c r="D528" s="53" t="str">
        <f>元データ!B525</f>
        <v>メディセオ</v>
      </c>
      <c r="E528" s="27" t="str">
        <f>DBCS(元データ!C525)</f>
        <v>ＰＴＰ</v>
      </c>
      <c r="F528" s="27" t="str">
        <f>DBCS(元データ!D525)</f>
        <v>１００Ｔ</v>
      </c>
      <c r="G528" s="27" t="str">
        <f>元データ!E525</f>
        <v>沢井製薬</v>
      </c>
      <c r="H528" s="27">
        <f>元データ!F525</f>
        <v>10.4</v>
      </c>
      <c r="I528" s="27">
        <f>元データ!G525</f>
        <v>1040</v>
      </c>
      <c r="J528" s="27">
        <f>元データ!H525</f>
        <v>100</v>
      </c>
      <c r="K528" s="27" t="str">
        <f>元データ!I525</f>
        <v>錠</v>
      </c>
      <c r="L528" s="27">
        <f>元データ!J525</f>
        <v>920</v>
      </c>
      <c r="M528" s="27">
        <f>元データ!K525</f>
        <v>9.1999999999999993</v>
      </c>
      <c r="N528" s="53" t="str">
        <f ca="1">IF(OFFSET(マスタ非採用削除!A$4,統合マスタ!$A528,0)="","",OFFSET(マスタ非採用削除!A$4,統合マスタ!$A528,0))</f>
        <v>ﾌｱﾓ001</v>
      </c>
      <c r="O528" s="53" t="str">
        <f ca="1">IF(OFFSET(マスタ非採用削除!B$4,統合マスタ!$A528,0)="","",OFFSET(マスタ非採用削除!B$4,統合マスタ!$A528,0))</f>
        <v>ﾌｱﾓ001</v>
      </c>
      <c r="P528" s="27" t="str">
        <f ca="1">IF(OFFSET(マスタ非採用削除!C$4,統合マスタ!$A528,0)="","",OFFSET(マスタ非採用削除!C$4,統合マスタ!$A528,0))</f>
        <v>ファモチジンＤ錠２０ｍｇ「サワイ」</v>
      </c>
      <c r="Q528" s="53" t="str">
        <f ca="1">IF(OFFSET(マスタ非採用削除!D$4,統合マスタ!$A528,0)="","",OFFSET(マスタ非採用削除!D$4,統合マスタ!$A528,0))</f>
        <v>ﾌｧﾓｻﾜ</v>
      </c>
      <c r="R528" s="27">
        <f ca="1">IF(OR(A528="非採用",A528="処置薬",A528="非採用特別"),0,IF(OFFSET(マスタ非採用削除!E$4,統合マスタ!$A528,0)="","",OFFSET(マスタ非採用削除!E$4,統合マスタ!$A528,0)))</f>
        <v>1</v>
      </c>
      <c r="S528" s="53" t="str">
        <f ca="1">IF(OFFSET(マスタ非採用削除!F$4,統合マスタ!$A528,0)="","",OFFSET(マスタ非採用削除!F$4,統合マスタ!$A528,0))</f>
        <v/>
      </c>
      <c r="T528" s="27">
        <f ca="1">IF(OFFSET(マスタ非採用削除!G$4,統合マスタ!$A528,0)="","",OFFSET(マスタ非採用削除!G$4,統合マスタ!$A528,0))</f>
        <v>10.4</v>
      </c>
      <c r="U528" s="53" t="str">
        <f ca="1">IF(OFFSET(マスタ非採用削除!H$4,統合マスタ!$A528,0)="","",OFFSET(マスタ非採用削除!H$4,統合マスタ!$A528,0))</f>
        <v>ﾌｧﾓﾁｼﾞﾝDｼﾞｮｳ20mg｢ｻﾜｲ｣</v>
      </c>
      <c r="V528" s="27">
        <f ca="1">IF(OFFSET(マスタ非採用削除!I$4,統合マスタ!$A528,0)="","",OFFSET(マスタ非採用削除!I$4,統合マスタ!$A528,0))</f>
        <v>1</v>
      </c>
      <c r="W528" s="27" t="str">
        <f ca="1">IF(OFFSET(マスタ非採用削除!J$4,統合マスタ!$A528,0)="","",OFFSET(マスタ非採用削除!J$4,統合マスタ!$A528,0))</f>
        <v>錠剤</v>
      </c>
      <c r="X528" s="27">
        <f ca="1">IF(OFFSET(マスタ非採用削除!K$4,統合マスタ!$A528,0)="","",OFFSET(マスタ非採用削除!K$4,統合マスタ!$A528,0))</f>
        <v>0</v>
      </c>
      <c r="Y528" s="53" t="str">
        <f ca="1">IF(OFFSET(マスタ非採用削除!L$4,統合マスタ!$A528,0)="","",OFFSET(マスタ非採用削除!L$4,統合マスタ!$A528,0))</f>
        <v/>
      </c>
      <c r="Z528" s="27">
        <f ca="1">IF(OFFSET(マスタ非採用削除!M$4,統合マスタ!$A528,0)="","",OFFSET(マスタ非採用削除!M$4,統合マスタ!$A528,0))</f>
        <v>25</v>
      </c>
      <c r="AA528" s="27" t="str">
        <f t="shared" si="24"/>
        <v/>
      </c>
      <c r="AB528" s="27" t="str">
        <f ca="1">IF(A528="非採用特別","非採用特別",IF(R528=2,"臨時",
IF(COUNTIF(分類!$H$8:$H$15, 統合マスタ!V528)&gt;0, 分類!$G$7,
IF(COUNTIF(分類!$K$8:$K$15, 統合マスタ!V528)&gt;0, 分類!$J$7,
IF(COUNTIF(分類!$N$8:$N$15, 統合マスタ!V528)&gt;0, 分類!$M$7,
IF(COUNTIF(分類!$Q$8:$Q$15, 統合マスタ!V528)&gt;0, 分類!$P$7,
"無し"))))))</f>
        <v>錠剤</v>
      </c>
      <c r="AC528" s="27">
        <f t="shared" ca="1" si="25"/>
        <v>524</v>
      </c>
      <c r="AD528" s="27" cm="1">
        <f t="array" aca="1" ref="AD528" ca="1">IF(A528="非採用","非採用",OFFSET(
   INDIRECT("'" &amp; AB528 &amp; "'!A4"),
   MATCH(B528, INDIRECT("'" &amp; AB528 &amp; "'!C5:C1000"), 0),
   MATCH("合計", INDIRECT("'" &amp; AB528 &amp; "'!4:4"), 0) - 1
))</f>
        <v>0</v>
      </c>
    </row>
    <row r="529" spans="1:30">
      <c r="A529" s="40">
        <f>元データ!P526</f>
        <v>447</v>
      </c>
      <c r="B529" s="27">
        <f t="shared" si="26"/>
        <v>525</v>
      </c>
      <c r="C529" s="27" t="str">
        <f>DBCS(元データ!A526)</f>
        <v>ファモチジンＤ錠２０ｍｇ「サワイ」</v>
      </c>
      <c r="D529" s="53" t="str">
        <f>元データ!B526</f>
        <v>メディセオ</v>
      </c>
      <c r="E529" s="27" t="str">
        <f>DBCS(元データ!C526)</f>
        <v>バラ</v>
      </c>
      <c r="F529" s="27" t="str">
        <f>DBCS(元データ!D526)</f>
        <v>５００Ｔ</v>
      </c>
      <c r="G529" s="27" t="str">
        <f>元データ!E526</f>
        <v>沢井製薬</v>
      </c>
      <c r="H529" s="27">
        <f>元データ!F526</f>
        <v>10.4</v>
      </c>
      <c r="I529" s="27">
        <f>元データ!G526</f>
        <v>5200</v>
      </c>
      <c r="J529" s="27">
        <f>元データ!H526</f>
        <v>500</v>
      </c>
      <c r="K529" s="27" t="str">
        <f>元データ!I526</f>
        <v>錠</v>
      </c>
      <c r="L529" s="27">
        <f>元データ!J526</f>
        <v>4600</v>
      </c>
      <c r="M529" s="27">
        <f>元データ!K526</f>
        <v>9.1999999999999993</v>
      </c>
      <c r="N529" s="53" t="str">
        <f ca="1">IF(OFFSET(マスタ非採用削除!A$4,統合マスタ!$A529,0)="","",OFFSET(マスタ非採用削除!A$4,統合マスタ!$A529,0))</f>
        <v>ﾌｱﾓ001</v>
      </c>
      <c r="O529" s="53" t="str">
        <f ca="1">IF(OFFSET(マスタ非採用削除!B$4,統合マスタ!$A529,0)="","",OFFSET(マスタ非採用削除!B$4,統合マスタ!$A529,0))</f>
        <v>ﾌｱﾓ001</v>
      </c>
      <c r="P529" s="27" t="str">
        <f ca="1">IF(OFFSET(マスタ非採用削除!C$4,統合マスタ!$A529,0)="","",OFFSET(マスタ非採用削除!C$4,統合マスタ!$A529,0))</f>
        <v>ファモチジンＤ錠２０ｍｇ「サワイ」</v>
      </c>
      <c r="Q529" s="53" t="str">
        <f ca="1">IF(OFFSET(マスタ非採用削除!D$4,統合マスタ!$A529,0)="","",OFFSET(マスタ非採用削除!D$4,統合マスタ!$A529,0))</f>
        <v>ﾌｧﾓｻﾜ</v>
      </c>
      <c r="R529" s="27">
        <f ca="1">IF(OR(A529="非採用",A529="処置薬",A529="非採用特別"),0,IF(OFFSET(マスタ非採用削除!E$4,統合マスタ!$A529,0)="","",OFFSET(マスタ非採用削除!E$4,統合マスタ!$A529,0)))</f>
        <v>1</v>
      </c>
      <c r="S529" s="53" t="str">
        <f ca="1">IF(OFFSET(マスタ非採用削除!F$4,統合マスタ!$A529,0)="","",OFFSET(マスタ非採用削除!F$4,統合マスタ!$A529,0))</f>
        <v/>
      </c>
      <c r="T529" s="27">
        <f ca="1">IF(OFFSET(マスタ非採用削除!G$4,統合マスタ!$A529,0)="","",OFFSET(マスタ非採用削除!G$4,統合マスタ!$A529,0))</f>
        <v>10.4</v>
      </c>
      <c r="U529" s="53" t="str">
        <f ca="1">IF(OFFSET(マスタ非採用削除!H$4,統合マスタ!$A529,0)="","",OFFSET(マスタ非採用削除!H$4,統合マスタ!$A529,0))</f>
        <v>ﾌｧﾓﾁｼﾞﾝDｼﾞｮｳ20mg｢ｻﾜｲ｣</v>
      </c>
      <c r="V529" s="27">
        <f ca="1">IF(OFFSET(マスタ非採用削除!I$4,統合マスタ!$A529,0)="","",OFFSET(マスタ非採用削除!I$4,統合マスタ!$A529,0))</f>
        <v>1</v>
      </c>
      <c r="W529" s="27" t="str">
        <f ca="1">IF(OFFSET(マスタ非採用削除!J$4,統合マスタ!$A529,0)="","",OFFSET(マスタ非採用削除!J$4,統合マスタ!$A529,0))</f>
        <v>錠剤</v>
      </c>
      <c r="X529" s="27">
        <f ca="1">IF(OFFSET(マスタ非採用削除!K$4,統合マスタ!$A529,0)="","",OFFSET(マスタ非採用削除!K$4,統合マスタ!$A529,0))</f>
        <v>0</v>
      </c>
      <c r="Y529" s="53" t="str">
        <f ca="1">IF(OFFSET(マスタ非採用削除!L$4,統合マスタ!$A529,0)="","",OFFSET(マスタ非採用削除!L$4,統合マスタ!$A529,0))</f>
        <v/>
      </c>
      <c r="Z529" s="27">
        <f ca="1">IF(OFFSET(マスタ非採用削除!M$4,統合マスタ!$A529,0)="","",OFFSET(マスタ非採用削除!M$4,統合マスタ!$A529,0))</f>
        <v>25</v>
      </c>
      <c r="AA529" s="27" t="str">
        <f t="shared" si="24"/>
        <v/>
      </c>
      <c r="AB529" s="27" t="str">
        <f ca="1">IF(A529="非採用特別","非採用特別",IF(R529=2,"臨時",
IF(COUNTIF(分類!$H$8:$H$15, 統合マスタ!V529)&gt;0, 分類!$G$7,
IF(COUNTIF(分類!$K$8:$K$15, 統合マスタ!V529)&gt;0, 分類!$J$7,
IF(COUNTIF(分類!$N$8:$N$15, 統合マスタ!V529)&gt;0, 分類!$M$7,
IF(COUNTIF(分類!$Q$8:$Q$15, 統合マスタ!V529)&gt;0, 分類!$P$7,
"無し"))))))</f>
        <v>錠剤</v>
      </c>
      <c r="AC529" s="27">
        <f t="shared" ca="1" si="25"/>
        <v>525</v>
      </c>
      <c r="AD529" s="27" cm="1">
        <f t="array" aca="1" ref="AD529" ca="1">IF(A529="非採用","非採用",OFFSET(
   INDIRECT("'" &amp; AB529 &amp; "'!A4"),
   MATCH(B529, INDIRECT("'" &amp; AB529 &amp; "'!C5:C1000"), 0),
   MATCH("合計", INDIRECT("'" &amp; AB529 &amp; "'!4:4"), 0) - 1
))</f>
        <v>0</v>
      </c>
    </row>
    <row r="530" spans="1:30">
      <c r="A530" s="40">
        <f>元データ!P527</f>
        <v>448</v>
      </c>
      <c r="B530" s="27">
        <f t="shared" si="26"/>
        <v>526</v>
      </c>
      <c r="C530" s="27" t="str">
        <f>DBCS(元データ!A527)</f>
        <v>ファモチジン静注液２０ｍｇ「サワイ」</v>
      </c>
      <c r="D530" s="53" t="str">
        <f>元データ!B527</f>
        <v/>
      </c>
      <c r="E530" s="27" t="str">
        <f>DBCS(元データ!C527)</f>
        <v/>
      </c>
      <c r="F530" s="27" t="str">
        <f>DBCS(元データ!D527)</f>
        <v>２０ｍｇｘ１０Ａ</v>
      </c>
      <c r="G530" s="27" t="str">
        <f>元データ!E527</f>
        <v>沢井製薬</v>
      </c>
      <c r="H530" s="27">
        <f>元データ!F527</f>
        <v>100</v>
      </c>
      <c r="I530" s="27">
        <f>元データ!G527</f>
        <v>1000</v>
      </c>
      <c r="J530" s="27">
        <f>元データ!H527</f>
        <v>10</v>
      </c>
      <c r="K530" s="27" t="str">
        <f>元データ!I527</f>
        <v>A</v>
      </c>
      <c r="L530" s="27">
        <f>元データ!J527</f>
        <v>880</v>
      </c>
      <c r="M530" s="27">
        <f>元データ!K527</f>
        <v>88</v>
      </c>
      <c r="N530" s="53" t="str">
        <f ca="1">IF(OFFSET(マスタ非採用削除!A$4,統合マスタ!$A530,0)="","",OFFSET(マスタ非採用削除!A$4,統合マスタ!$A530,0))</f>
        <v>ﾌｱﾓ004</v>
      </c>
      <c r="O530" s="53" t="str">
        <f ca="1">IF(OFFSET(マスタ非採用削除!B$4,統合マスタ!$A530,0)="","",OFFSET(マスタ非採用削除!B$4,統合マスタ!$A530,0))</f>
        <v>ﾌｱﾓ004</v>
      </c>
      <c r="P530" s="27" t="str">
        <f ca="1">IF(OFFSET(マスタ非採用削除!C$4,統合マスタ!$A530,0)="","",OFFSET(マスタ非採用削除!C$4,統合マスタ!$A530,0))</f>
        <v>ファモチジン静注液２０ｍｇ「サワイ」</v>
      </c>
      <c r="Q530" s="53" t="str">
        <f ca="1">IF(OFFSET(マスタ非採用削除!D$4,統合マスタ!$A530,0)="","",OFFSET(マスタ非採用削除!D$4,統合マスタ!$A530,0))</f>
        <v/>
      </c>
      <c r="R530" s="27">
        <f ca="1">IF(OR(A530="非採用",A530="処置薬",A530="非採用特別"),0,IF(OFFSET(マスタ非採用削除!E$4,統合マスタ!$A530,0)="","",OFFSET(マスタ非採用削除!E$4,統合マスタ!$A530,0)))</f>
        <v>1</v>
      </c>
      <c r="S530" s="53" t="str">
        <f ca="1">IF(OFFSET(マスタ非採用削除!F$4,統合マスタ!$A530,0)="","",OFFSET(マスタ非採用削除!F$4,統合マスタ!$A530,0))</f>
        <v/>
      </c>
      <c r="T530" s="27">
        <f ca="1">IF(OFFSET(マスタ非採用削除!G$4,統合マスタ!$A530,0)="","",OFFSET(マスタ非採用削除!G$4,統合マスタ!$A530,0))</f>
        <v>100</v>
      </c>
      <c r="U530" s="53" t="str">
        <f ca="1">IF(OFFSET(マスタ非採用削除!H$4,統合マスタ!$A530,0)="","",OFFSET(マスタ非採用削除!H$4,統合マスタ!$A530,0))</f>
        <v>ﾌｱﾓﾁｼﾞﾝｼﾞﾖｳﾁﾕｳｴｷ20MGｻﾜｲ</v>
      </c>
      <c r="V530" s="27">
        <f ca="1">IF(OFFSET(マスタ非採用削除!I$4,統合マスタ!$A530,0)="","",OFFSET(マスタ非採用削除!I$4,統合マスタ!$A530,0))</f>
        <v>25</v>
      </c>
      <c r="W530" s="27" t="str">
        <f ca="1">IF(OFFSET(マスタ非採用削除!J$4,統合マスタ!$A530,0)="","",OFFSET(マスタ非採用削除!J$4,統合マスタ!$A530,0))</f>
        <v>注射剤</v>
      </c>
      <c r="X530" s="27">
        <f ca="1">IF(OFFSET(マスタ非採用削除!K$4,統合マスタ!$A530,0)="","",OFFSET(マスタ非採用削除!K$4,統合マスタ!$A530,0))</f>
        <v>0</v>
      </c>
      <c r="Y530" s="53" t="str">
        <f ca="1">IF(OFFSET(マスタ非採用削除!L$4,統合マスタ!$A530,0)="","",OFFSET(マスタ非採用削除!L$4,統合マスタ!$A530,0))</f>
        <v/>
      </c>
      <c r="Z530" s="27">
        <f ca="1">IF(OFFSET(マスタ非採用削除!M$4,統合マスタ!$A530,0)="","",OFFSET(マスタ非採用削除!M$4,統合マスタ!$A530,0))</f>
        <v>9</v>
      </c>
      <c r="AA530" s="27" t="str">
        <f t="shared" si="24"/>
        <v/>
      </c>
      <c r="AB530" s="27" t="str">
        <f ca="1">IF(A530="非採用特別","非採用特別",IF(R530=2,"臨時",
IF(COUNTIF(分類!$H$8:$H$15, 統合マスタ!V530)&gt;0, 分類!$G$7,
IF(COUNTIF(分類!$K$8:$K$15, 統合マスタ!V530)&gt;0, 分類!$J$7,
IF(COUNTIF(分類!$N$8:$N$15, 統合マスタ!V530)&gt;0, 分類!$M$7,
IF(COUNTIF(分類!$Q$8:$Q$15, 統合マスタ!V530)&gt;0, 分類!$P$7,
"無し"))))))</f>
        <v>注射</v>
      </c>
      <c r="AC530" s="27">
        <f t="shared" ca="1" si="25"/>
        <v>526</v>
      </c>
      <c r="AD530" s="27" cm="1">
        <f t="array" aca="1" ref="AD530" ca="1">IF(A530="非採用","非採用",OFFSET(
   INDIRECT("'" &amp; AB530 &amp; "'!A4"),
   MATCH(B530, INDIRECT("'" &amp; AB530 &amp; "'!C5:C1000"), 0),
   MATCH("合計", INDIRECT("'" &amp; AB530 &amp; "'!4:4"), 0) - 1
))</f>
        <v>0</v>
      </c>
    </row>
    <row r="531" spans="1:30">
      <c r="A531" s="40">
        <f>元データ!P528</f>
        <v>449</v>
      </c>
      <c r="B531" s="27">
        <f t="shared" si="26"/>
        <v>527</v>
      </c>
      <c r="C531" s="27" t="str">
        <f>DBCS(元データ!A528)</f>
        <v>ファロム錠２００ｍｇ</v>
      </c>
      <c r="D531" s="53" t="str">
        <f>元データ!B528</f>
        <v>メディセオ</v>
      </c>
      <c r="E531" s="27" t="str">
        <f>DBCS(元データ!C528)</f>
        <v>ＰＴＰ</v>
      </c>
      <c r="F531" s="27" t="str">
        <f>DBCS(元データ!D528)</f>
        <v>１００Ｔ</v>
      </c>
      <c r="G531" s="27" t="str">
        <f>元データ!E528</f>
        <v>マルホ</v>
      </c>
      <c r="H531" s="27">
        <f>元データ!F528</f>
        <v>153</v>
      </c>
      <c r="I531" s="27">
        <f>元データ!G528</f>
        <v>15300</v>
      </c>
      <c r="J531" s="27">
        <f>元データ!H528</f>
        <v>100</v>
      </c>
      <c r="K531" s="27" t="str">
        <f>元データ!I528</f>
        <v>錠</v>
      </c>
      <c r="L531" s="27">
        <f>元データ!J528</f>
        <v>13630</v>
      </c>
      <c r="M531" s="27">
        <f>元データ!K528</f>
        <v>136.30000000000001</v>
      </c>
      <c r="N531" s="53" t="str">
        <f ca="1">IF(OFFSET(マスタ非採用削除!A$4,統合マスタ!$A531,0)="","",OFFSET(マスタ非採用削除!A$4,統合マスタ!$A531,0))</f>
        <v>ﾌｱﾛ001</v>
      </c>
      <c r="O531" s="53" t="str">
        <f ca="1">IF(OFFSET(マスタ非採用削除!B$4,統合マスタ!$A531,0)="","",OFFSET(マスタ非採用削除!B$4,統合マスタ!$A531,0))</f>
        <v>ﾌｱﾛ001</v>
      </c>
      <c r="P531" s="27" t="str">
        <f ca="1">IF(OFFSET(マスタ非採用削除!C$4,統合マスタ!$A531,0)="","",OFFSET(マスタ非採用削除!C$4,統合マスタ!$A531,0))</f>
        <v>ファロム錠２００ｍｇ</v>
      </c>
      <c r="Q531" s="53" t="str">
        <f ca="1">IF(OFFSET(マスタ非採用削除!D$4,統合マスタ!$A531,0)="","",OFFSET(マスタ非採用削除!D$4,統合マスタ!$A531,0))</f>
        <v>ﾌｧﾛﾑ</v>
      </c>
      <c r="R531" s="27">
        <f ca="1">IF(OR(A531="非採用",A531="処置薬",A531="非採用特別"),0,IF(OFFSET(マスタ非採用削除!E$4,統合マスタ!$A531,0)="","",OFFSET(マスタ非採用削除!E$4,統合マスタ!$A531,0)))</f>
        <v>1</v>
      </c>
      <c r="S531" s="53" t="str">
        <f ca="1">IF(OFFSET(マスタ非採用削除!F$4,統合マスタ!$A531,0)="","",OFFSET(マスタ非採用削除!F$4,統合マスタ!$A531,0))</f>
        <v/>
      </c>
      <c r="T531" s="27">
        <f ca="1">IF(OFFSET(マスタ非採用削除!G$4,統合マスタ!$A531,0)="","",OFFSET(マスタ非採用削除!G$4,統合マスタ!$A531,0))</f>
        <v>153</v>
      </c>
      <c r="U531" s="53" t="str">
        <f ca="1">IF(OFFSET(マスタ非採用削除!H$4,統合マスタ!$A531,0)="","",OFFSET(マスタ非採用削除!H$4,統合マスタ!$A531,0))</f>
        <v>ﾌｧﾛﾑｼﾞｮｳ200mg</v>
      </c>
      <c r="V531" s="27">
        <f ca="1">IF(OFFSET(マスタ非採用削除!I$4,統合マスタ!$A531,0)="","",OFFSET(マスタ非採用削除!I$4,統合マスタ!$A531,0))</f>
        <v>1</v>
      </c>
      <c r="W531" s="27" t="str">
        <f ca="1">IF(OFFSET(マスタ非採用削除!J$4,統合マスタ!$A531,0)="","",OFFSET(マスタ非採用削除!J$4,統合マスタ!$A531,0))</f>
        <v>錠剤</v>
      </c>
      <c r="X531" s="27">
        <f ca="1">IF(OFFSET(マスタ非採用削除!K$4,統合マスタ!$A531,0)="","",OFFSET(マスタ非採用削除!K$4,統合マスタ!$A531,0))</f>
        <v>0</v>
      </c>
      <c r="Y531" s="53" t="str">
        <f ca="1">IF(OFFSET(マスタ非採用削除!L$4,統合マスタ!$A531,0)="","",OFFSET(マスタ非採用削除!L$4,統合マスタ!$A531,0))</f>
        <v/>
      </c>
      <c r="Z531" s="27">
        <f ca="1">IF(OFFSET(マスタ非採用削除!M$4,統合マスタ!$A531,0)="","",OFFSET(マスタ非採用削除!M$4,統合マスタ!$A531,0))</f>
        <v>1</v>
      </c>
      <c r="AA531" s="27" t="str">
        <f t="shared" si="24"/>
        <v/>
      </c>
      <c r="AB531" s="27" t="str">
        <f ca="1">IF(A531="非採用特別","非採用特別",IF(R531=2,"臨時",
IF(COUNTIF(分類!$H$8:$H$15, 統合マスタ!V531)&gt;0, 分類!$G$7,
IF(COUNTIF(分類!$K$8:$K$15, 統合マスタ!V531)&gt;0, 分類!$J$7,
IF(COUNTIF(分類!$N$8:$N$15, 統合マスタ!V531)&gt;0, 分類!$M$7,
IF(COUNTIF(分類!$Q$8:$Q$15, 統合マスタ!V531)&gt;0, 分類!$P$7,
"無し"))))))</f>
        <v>錠剤</v>
      </c>
      <c r="AC531" s="27">
        <f t="shared" ca="1" si="25"/>
        <v>527</v>
      </c>
      <c r="AD531" s="27" cm="1">
        <f t="array" aca="1" ref="AD531" ca="1">IF(A531="非採用","非採用",OFFSET(
   INDIRECT("'" &amp; AB531 &amp; "'!A4"),
   MATCH(B531, INDIRECT("'" &amp; AB531 &amp; "'!C5:C1000"), 0),
   MATCH("合計", INDIRECT("'" &amp; AB531 &amp; "'!4:4"), 0) - 1
))</f>
        <v>0</v>
      </c>
    </row>
    <row r="532" spans="1:30">
      <c r="A532" s="40">
        <f>元データ!P529</f>
        <v>451</v>
      </c>
      <c r="B532" s="27">
        <f t="shared" si="26"/>
        <v>528</v>
      </c>
      <c r="C532" s="27" t="str">
        <f>DBCS(元データ!A529)</f>
        <v>フィコンパ錠２ｍｇ</v>
      </c>
      <c r="D532" s="53" t="str">
        <f>元データ!B529</f>
        <v>アルフレッサ</v>
      </c>
      <c r="E532" s="27" t="str">
        <f>DBCS(元データ!C529)</f>
        <v>ＰＴＰ</v>
      </c>
      <c r="F532" s="27" t="str">
        <f>DBCS(元データ!D529)</f>
        <v>５６Ｔ</v>
      </c>
      <c r="G532" s="27" t="str">
        <f>元データ!E529</f>
        <v>エーザイ</v>
      </c>
      <c r="H532" s="27">
        <f>元データ!F529</f>
        <v>195.7</v>
      </c>
      <c r="I532" s="27">
        <f>元データ!G529</f>
        <v>10959.2</v>
      </c>
      <c r="J532" s="27">
        <f>元データ!H529</f>
        <v>56.000000000000007</v>
      </c>
      <c r="K532" s="27" t="str">
        <f>元データ!I529</f>
        <v>錠</v>
      </c>
      <c r="L532" s="27">
        <f>元データ!J529</f>
        <v>9480</v>
      </c>
      <c r="M532" s="27">
        <f>元データ!K529</f>
        <v>169.28571428571428</v>
      </c>
      <c r="N532" s="53" t="str">
        <f ca="1">IF(OFFSET(マスタ非採用削除!A$4,統合マスタ!$A532,0)="","",OFFSET(マスタ非採用削除!A$4,統合マスタ!$A532,0))</f>
        <v>ﾌｲｺ001</v>
      </c>
      <c r="O532" s="53" t="str">
        <f ca="1">IF(OFFSET(マスタ非採用削除!B$4,統合マスタ!$A532,0)="","",OFFSET(マスタ非採用削除!B$4,統合マスタ!$A532,0))</f>
        <v>ﾌｲｺ001</v>
      </c>
      <c r="P532" s="27" t="str">
        <f ca="1">IF(OFFSET(マスタ非採用削除!C$4,統合マスタ!$A532,0)="","",OFFSET(マスタ非採用削除!C$4,統合マスタ!$A532,0))</f>
        <v>フィコンパ錠２ｍｇ</v>
      </c>
      <c r="Q532" s="53" t="str">
        <f ca="1">IF(OFFSET(マスタ非採用削除!D$4,統合マスタ!$A532,0)="","",OFFSET(マスタ非採用削除!D$4,統合マスタ!$A532,0))</f>
        <v>ﾌｨｺ</v>
      </c>
      <c r="R532" s="27">
        <f ca="1">IF(OR(A532="非採用",A532="処置薬",A532="非採用特別"),0,IF(OFFSET(マスタ非採用削除!E$4,統合マスタ!$A532,0)="","",OFFSET(マスタ非採用削除!E$4,統合マスタ!$A532,0)))</f>
        <v>1</v>
      </c>
      <c r="S532" s="53" t="str">
        <f ca="1">IF(OFFSET(マスタ非採用削除!F$4,統合マスタ!$A532,0)="","",OFFSET(マスタ非採用削除!F$4,統合マスタ!$A532,0))</f>
        <v/>
      </c>
      <c r="T532" s="27">
        <f ca="1">IF(OFFSET(マスタ非採用削除!G$4,統合マスタ!$A532,0)="","",OFFSET(マスタ非採用削除!G$4,統合マスタ!$A532,0))</f>
        <v>195.7</v>
      </c>
      <c r="U532" s="53" t="str">
        <f ca="1">IF(OFFSET(マスタ非採用削除!H$4,統合マスタ!$A532,0)="","",OFFSET(マスタ非採用削除!H$4,統合マスタ!$A532,0))</f>
        <v>ﾌｨｺﾝﾊﾟｼﾞｮｳ2mg</v>
      </c>
      <c r="V532" s="27">
        <f ca="1">IF(OFFSET(マスタ非採用削除!I$4,統合マスタ!$A532,0)="","",OFFSET(マスタ非採用削除!I$4,統合マスタ!$A532,0))</f>
        <v>1</v>
      </c>
      <c r="W532" s="27" t="str">
        <f ca="1">IF(OFFSET(マスタ非採用削除!J$4,統合マスタ!$A532,0)="","",OFFSET(マスタ非採用削除!J$4,統合マスタ!$A532,0))</f>
        <v>錠剤</v>
      </c>
      <c r="X532" s="27">
        <f ca="1">IF(OFFSET(マスタ非採用削除!K$4,統合マスタ!$A532,0)="","",OFFSET(マスタ非採用削除!K$4,統合マスタ!$A532,0))</f>
        <v>0</v>
      </c>
      <c r="Y532" s="53" t="str">
        <f ca="1">IF(OFFSET(マスタ非採用削除!L$4,統合マスタ!$A532,0)="","",OFFSET(マスタ非採用削除!L$4,統合マスタ!$A532,0))</f>
        <v/>
      </c>
      <c r="Z532" s="27">
        <f ca="1">IF(OFFSET(マスタ非採用削除!M$4,統合マスタ!$A532,0)="","",OFFSET(マスタ非採用削除!M$4,統合マスタ!$A532,0))</f>
        <v>1</v>
      </c>
      <c r="AA532" s="27" t="str">
        <f t="shared" si="24"/>
        <v/>
      </c>
      <c r="AB532" s="27" t="str">
        <f ca="1">IF(A532="非採用特別","非採用特別",IF(R532=2,"臨時",
IF(COUNTIF(分類!$H$8:$H$15, 統合マスタ!V532)&gt;0, 分類!$G$7,
IF(COUNTIF(分類!$K$8:$K$15, 統合マスタ!V532)&gt;0, 分類!$J$7,
IF(COUNTIF(分類!$N$8:$N$15, 統合マスタ!V532)&gt;0, 分類!$M$7,
IF(COUNTIF(分類!$Q$8:$Q$15, 統合マスタ!V532)&gt;0, 分類!$P$7,
"無し"))))))</f>
        <v>錠剤</v>
      </c>
      <c r="AC532" s="27">
        <f t="shared" ca="1" si="25"/>
        <v>528</v>
      </c>
      <c r="AD532" s="27" cm="1">
        <f t="array" aca="1" ref="AD532" ca="1">IF(A532="非採用","非採用",OFFSET(
   INDIRECT("'" &amp; AB532 &amp; "'!A4"),
   MATCH(B532, INDIRECT("'" &amp; AB532 &amp; "'!C5:C1000"), 0),
   MATCH("合計", INDIRECT("'" &amp; AB532 &amp; "'!4:4"), 0) - 1
))</f>
        <v>0</v>
      </c>
    </row>
    <row r="533" spans="1:30">
      <c r="A533" s="40">
        <f>元データ!P530</f>
        <v>452</v>
      </c>
      <c r="B533" s="27">
        <f t="shared" si="26"/>
        <v>529</v>
      </c>
      <c r="C533" s="27" t="str">
        <f>DBCS(元データ!A530)</f>
        <v>フェジン静注４０ｍｇ</v>
      </c>
      <c r="D533" s="53" t="str">
        <f>元データ!B530</f>
        <v>メディセオ</v>
      </c>
      <c r="E533" s="27" t="str">
        <f>DBCS(元データ!C530)</f>
        <v/>
      </c>
      <c r="F533" s="27" t="str">
        <f>DBCS(元データ!D530)</f>
        <v>　２ＭＬＸ１０Ａ</v>
      </c>
      <c r="G533" s="27" t="str">
        <f>元データ!E530</f>
        <v>日医工</v>
      </c>
      <c r="H533" s="27">
        <f>元データ!F530</f>
        <v>127</v>
      </c>
      <c r="I533" s="27">
        <f>元データ!G530</f>
        <v>1270</v>
      </c>
      <c r="J533" s="27">
        <f>元データ!H530</f>
        <v>10</v>
      </c>
      <c r="K533" s="27" t="str">
        <f>元データ!I530</f>
        <v>Ａ</v>
      </c>
      <c r="L533" s="27">
        <f>元データ!J530</f>
        <v>1154</v>
      </c>
      <c r="M533" s="27">
        <f>元データ!K530</f>
        <v>115.4</v>
      </c>
      <c r="N533" s="53" t="str">
        <f ca="1">IF(OFFSET(マスタ非採用削除!A$4,統合マスタ!$A533,0)="","",OFFSET(マスタ非採用削除!A$4,統合マスタ!$A533,0))</f>
        <v>ﾌｴｼ001</v>
      </c>
      <c r="O533" s="53" t="str">
        <f ca="1">IF(OFFSET(マスタ非採用削除!B$4,統合マスタ!$A533,0)="","",OFFSET(マスタ非採用削除!B$4,統合マスタ!$A533,0))</f>
        <v>ﾌｴｼ001</v>
      </c>
      <c r="P533" s="27" t="str">
        <f ca="1">IF(OFFSET(マスタ非採用削除!C$4,統合マスタ!$A533,0)="","",OFFSET(マスタ非採用削除!C$4,統合マスタ!$A533,0))</f>
        <v>フェジン静注４０ｍｇ</v>
      </c>
      <c r="Q533" s="53" t="str">
        <f ca="1">IF(OFFSET(マスタ非採用削除!D$4,統合マスタ!$A533,0)="","",OFFSET(マスタ非採用削除!D$4,統合マスタ!$A533,0))</f>
        <v>ﾌｪｼﾞﾝ</v>
      </c>
      <c r="R533" s="27">
        <f ca="1">IF(OR(A533="非採用",A533="処置薬",A533="非採用特別"),0,IF(OFFSET(マスタ非採用削除!E$4,統合マスタ!$A533,0)="","",OFFSET(マスタ非採用削除!E$4,統合マスタ!$A533,0)))</f>
        <v>1</v>
      </c>
      <c r="S533" s="53" t="str">
        <f ca="1">IF(OFFSET(マスタ非採用削除!F$4,統合マスタ!$A533,0)="","",OFFSET(マスタ非採用削除!F$4,統合マスタ!$A533,0))</f>
        <v/>
      </c>
      <c r="T533" s="27">
        <f ca="1">IF(OFFSET(マスタ非採用削除!G$4,統合マスタ!$A533,0)="","",OFFSET(マスタ非採用削除!G$4,統合マスタ!$A533,0))</f>
        <v>127</v>
      </c>
      <c r="U533" s="53" t="str">
        <f ca="1">IF(OFFSET(マスタ非採用削除!H$4,統合マスタ!$A533,0)="","",OFFSET(マスタ非採用削除!H$4,統合マスタ!$A533,0))</f>
        <v>ﾌｪｼﾞﾝｼﾞｮｳﾁｭｳ40mg</v>
      </c>
      <c r="V533" s="27">
        <f ca="1">IF(OFFSET(マスタ非採用削除!I$4,統合マスタ!$A533,0)="","",OFFSET(マスタ非採用削除!I$4,統合マスタ!$A533,0))</f>
        <v>25</v>
      </c>
      <c r="W533" s="27" t="str">
        <f ca="1">IF(OFFSET(マスタ非採用削除!J$4,統合マスタ!$A533,0)="","",OFFSET(マスタ非採用削除!J$4,統合マスタ!$A533,0))</f>
        <v>注射剤</v>
      </c>
      <c r="X533" s="27">
        <f ca="1">IF(OFFSET(マスタ非採用削除!K$4,統合マスタ!$A533,0)="","",OFFSET(マスタ非採用削除!K$4,統合マスタ!$A533,0))</f>
        <v>0</v>
      </c>
      <c r="Y533" s="53" t="str">
        <f ca="1">IF(OFFSET(マスタ非採用削除!L$4,統合マスタ!$A533,0)="","",OFFSET(マスタ非採用削除!L$4,統合マスタ!$A533,0))</f>
        <v/>
      </c>
      <c r="Z533" s="27">
        <f ca="1">IF(OFFSET(マスタ非採用削除!M$4,統合マスタ!$A533,0)="","",OFFSET(マスタ非採用削除!M$4,統合マスタ!$A533,0))</f>
        <v>9</v>
      </c>
      <c r="AA533" s="27" t="str">
        <f t="shared" si="24"/>
        <v/>
      </c>
      <c r="AB533" s="27" t="str">
        <f ca="1">IF(A533="非採用特別","非採用特別",IF(R533=2,"臨時",
IF(COUNTIF(分類!$H$8:$H$15, 統合マスタ!V533)&gt;0, 分類!$G$7,
IF(COUNTIF(分類!$K$8:$K$15, 統合マスタ!V533)&gt;0, 分類!$J$7,
IF(COUNTIF(分類!$N$8:$N$15, 統合マスタ!V533)&gt;0, 分類!$M$7,
IF(COUNTIF(分類!$Q$8:$Q$15, 統合マスタ!V533)&gt;0, 分類!$P$7,
"無し"))))))</f>
        <v>注射</v>
      </c>
      <c r="AC533" s="27">
        <f t="shared" ca="1" si="25"/>
        <v>529</v>
      </c>
      <c r="AD533" s="27" cm="1">
        <f t="array" aca="1" ref="AD533" ca="1">IF(A533="非採用","非採用",OFFSET(
   INDIRECT("'" &amp; AB533 &amp; "'!A4"),
   MATCH(B533, INDIRECT("'" &amp; AB533 &amp; "'!C5:C1000"), 0),
   MATCH("合計", INDIRECT("'" &amp; AB533 &amp; "'!4:4"), 0) - 1
))</f>
        <v>0</v>
      </c>
    </row>
    <row r="534" spans="1:30">
      <c r="A534" s="40">
        <f>元データ!P531</f>
        <v>454</v>
      </c>
      <c r="B534" s="27">
        <f t="shared" si="26"/>
        <v>530</v>
      </c>
      <c r="C534" s="27" t="str">
        <f>DBCS(元データ!A531)</f>
        <v>フェノバール錠３０ｍｇ</v>
      </c>
      <c r="D534" s="53" t="str">
        <f>元データ!B531</f>
        <v>スズケン</v>
      </c>
      <c r="E534" s="27" t="str">
        <f>DBCS(元データ!C531)</f>
        <v>ＰＴＰ</v>
      </c>
      <c r="F534" s="27" t="str">
        <f>DBCS(元データ!D531)</f>
        <v>１００Ｔ</v>
      </c>
      <c r="G534" s="27" t="str">
        <f>元データ!E531</f>
        <v>第一三共</v>
      </c>
      <c r="H534" s="27">
        <f>元データ!F531</f>
        <v>10.4</v>
      </c>
      <c r="I534" s="27">
        <f>元データ!G531</f>
        <v>1040</v>
      </c>
      <c r="J534" s="27">
        <f>元データ!H531</f>
        <v>100</v>
      </c>
      <c r="K534" s="27" t="str">
        <f>元データ!I531</f>
        <v>錠</v>
      </c>
      <c r="L534" s="27">
        <f>元データ!J531</f>
        <v>940</v>
      </c>
      <c r="M534" s="27">
        <f>元データ!K531</f>
        <v>9.4</v>
      </c>
      <c r="N534" s="53" t="str">
        <f ca="1">IF(OFFSET(マスタ非採用削除!A$4,統合マスタ!$A534,0)="","",OFFSET(マスタ非採用削除!A$4,統合マスタ!$A534,0))</f>
        <v>ﾌｴﾉ002</v>
      </c>
      <c r="O534" s="53" t="str">
        <f ca="1">IF(OFFSET(マスタ非採用削除!B$4,統合マスタ!$A534,0)="","",OFFSET(マスタ非採用削除!B$4,統合マスタ!$A534,0))</f>
        <v>ﾌｴﾉ002</v>
      </c>
      <c r="P534" s="27" t="str">
        <f ca="1">IF(OFFSET(マスタ非採用削除!C$4,統合マスタ!$A534,0)="","",OFFSET(マスタ非採用削除!C$4,統合マスタ!$A534,0))</f>
        <v>フェノバール錠３０ｍｇ</v>
      </c>
      <c r="Q534" s="53" t="str">
        <f ca="1">IF(OFFSET(マスタ非採用削除!D$4,統合マスタ!$A534,0)="","",OFFSET(マスタ非採用削除!D$4,統合マスタ!$A534,0))</f>
        <v>ﾌｪﾉﾊﾞ3</v>
      </c>
      <c r="R534" s="27">
        <f ca="1">IF(OR(A534="非採用",A534="処置薬",A534="非採用特別"),0,IF(OFFSET(マスタ非採用削除!E$4,統合マスタ!$A534,0)="","",OFFSET(マスタ非採用削除!E$4,統合マスタ!$A534,0)))</f>
        <v>2</v>
      </c>
      <c r="S534" s="53" t="str">
        <f ca="1">IF(OFFSET(マスタ非採用削除!F$4,統合マスタ!$A534,0)="","",OFFSET(マスタ非採用削除!F$4,統合マスタ!$A534,0))</f>
        <v/>
      </c>
      <c r="T534" s="27">
        <f ca="1">IF(OFFSET(マスタ非採用削除!G$4,統合マスタ!$A534,0)="","",OFFSET(マスタ非採用削除!G$4,統合マスタ!$A534,0))</f>
        <v>10.4</v>
      </c>
      <c r="U534" s="53" t="str">
        <f ca="1">IF(OFFSET(マスタ非採用削除!H$4,統合マスタ!$A534,0)="","",OFFSET(マスタ非採用削除!H$4,統合マスタ!$A534,0))</f>
        <v>ﾌｪﾉﾊﾞｰﾙｼﾞｮｳ30mg</v>
      </c>
      <c r="V534" s="27">
        <f ca="1">IF(OFFSET(マスタ非採用削除!I$4,統合マスタ!$A534,0)="","",OFFSET(マスタ非採用削除!I$4,統合マスタ!$A534,0))</f>
        <v>1</v>
      </c>
      <c r="W534" s="27" t="str">
        <f ca="1">IF(OFFSET(マスタ非採用削除!J$4,統合マスタ!$A534,0)="","",OFFSET(マスタ非採用削除!J$4,統合マスタ!$A534,0))</f>
        <v>錠剤</v>
      </c>
      <c r="X534" s="27">
        <f ca="1">IF(OFFSET(マスタ非採用削除!K$4,統合マスタ!$A534,0)="","",OFFSET(マスタ非採用削除!K$4,統合マスタ!$A534,0))</f>
        <v>2</v>
      </c>
      <c r="Y534" s="53" t="str">
        <f ca="1">IF(OFFSET(マスタ非採用削除!L$4,統合マスタ!$A534,0)="","",OFFSET(マスタ非採用削除!L$4,統合マスタ!$A534,0))</f>
        <v/>
      </c>
      <c r="Z534" s="27">
        <f ca="1">IF(OFFSET(マスタ非採用削除!M$4,統合マスタ!$A534,0)="","",OFFSET(マスタ非採用削除!M$4,統合マスタ!$A534,0))</f>
        <v>3</v>
      </c>
      <c r="AA534" s="27" t="str">
        <f t="shared" si="24"/>
        <v/>
      </c>
      <c r="AB534" s="27" t="str">
        <f ca="1">IF(A534="非採用特別","非採用特別",IF(R534=2,"臨時",
IF(COUNTIF(分類!$H$8:$H$15, 統合マスタ!V534)&gt;0, 分類!$G$7,
IF(COUNTIF(分類!$K$8:$K$15, 統合マスタ!V534)&gt;0, 分類!$J$7,
IF(COUNTIF(分類!$N$8:$N$15, 統合マスタ!V534)&gt;0, 分類!$M$7,
IF(COUNTIF(分類!$Q$8:$Q$15, 統合マスタ!V534)&gt;0, 分類!$P$7,
"無し"))))))</f>
        <v>臨時</v>
      </c>
      <c r="AC534" s="27">
        <f t="shared" ca="1" si="25"/>
        <v>200530</v>
      </c>
      <c r="AD534" s="27" cm="1">
        <f t="array" aca="1" ref="AD534" ca="1">IF(A534="非採用","非採用",OFFSET(
   INDIRECT("'" &amp; AB534 &amp; "'!A4"),
   MATCH(B534, INDIRECT("'" &amp; AB534 &amp; "'!C5:C1000"), 0),
   MATCH("合計", INDIRECT("'" &amp; AB534 &amp; "'!4:4"), 0) - 1
))</f>
        <v>0</v>
      </c>
    </row>
    <row r="535" spans="1:30">
      <c r="A535" s="40">
        <f>元データ!P532</f>
        <v>455</v>
      </c>
      <c r="B535" s="27">
        <f t="shared" si="26"/>
        <v>531</v>
      </c>
      <c r="C535" s="27" t="str">
        <f>DBCS(元データ!A532)</f>
        <v>フェノバール注射液１００ｍｇ</v>
      </c>
      <c r="D535" s="53" t="str">
        <f>元データ!B532</f>
        <v/>
      </c>
      <c r="E535" s="27" t="str">
        <f>DBCS(元データ!C532)</f>
        <v/>
      </c>
      <c r="F535" s="27" t="str">
        <f>DBCS(元データ!D532)</f>
        <v>１ｍｌｘ１０Ａ</v>
      </c>
      <c r="G535" s="27" t="str">
        <f>元データ!E532</f>
        <v>第一三共</v>
      </c>
      <c r="H535" s="27">
        <f>元データ!F532</f>
        <v>70</v>
      </c>
      <c r="I535" s="27">
        <f>元データ!G532</f>
        <v>700</v>
      </c>
      <c r="J535" s="27">
        <f>元データ!H532</f>
        <v>10</v>
      </c>
      <c r="K535" s="27" t="str">
        <f>元データ!I532</f>
        <v>A</v>
      </c>
      <c r="L535" s="27">
        <f>元データ!J532</f>
        <v>623</v>
      </c>
      <c r="M535" s="27">
        <f>元データ!K532</f>
        <v>62.3</v>
      </c>
      <c r="N535" s="53" t="str">
        <f ca="1">IF(OFFSET(マスタ非採用削除!A$4,統合マスタ!$A535,0)="","",OFFSET(マスタ非採用削除!A$4,統合マスタ!$A535,0))</f>
        <v>ﾌｴﾉ003</v>
      </c>
      <c r="O535" s="53" t="str">
        <f ca="1">IF(OFFSET(マスタ非採用削除!B$4,統合マスタ!$A535,0)="","",OFFSET(マスタ非採用削除!B$4,統合マスタ!$A535,0))</f>
        <v>ﾌｴﾉ003</v>
      </c>
      <c r="P535" s="27" t="str">
        <f ca="1">IF(OFFSET(マスタ非採用削除!C$4,統合マスタ!$A535,0)="","",OFFSET(マスタ非採用削除!C$4,統合マスタ!$A535,0))</f>
        <v>フェノバール注射液１００ｍｇ</v>
      </c>
      <c r="Q535" s="53" t="str">
        <f ca="1">IF(OFFSET(マスタ非採用削除!D$4,統合マスタ!$A535,0)="","",OFFSET(マスタ非採用削除!D$4,統合マスタ!$A535,0))</f>
        <v>ﾌｪﾉﾊﾞ</v>
      </c>
      <c r="R535" s="27">
        <f ca="1">IF(OR(A535="非採用",A535="処置薬",A535="非採用特別"),0,IF(OFFSET(マスタ非採用削除!E$4,統合マスタ!$A535,0)="","",OFFSET(マスタ非採用削除!E$4,統合マスタ!$A535,0)))</f>
        <v>1</v>
      </c>
      <c r="S535" s="53" t="str">
        <f ca="1">IF(OFFSET(マスタ非採用削除!F$4,統合マスタ!$A535,0)="","",OFFSET(マスタ非採用削除!F$4,統合マスタ!$A535,0))</f>
        <v/>
      </c>
      <c r="T535" s="27">
        <f ca="1">IF(OFFSET(マスタ非採用削除!G$4,統合マスタ!$A535,0)="","",OFFSET(マスタ非採用削除!G$4,統合マスタ!$A535,0))</f>
        <v>70</v>
      </c>
      <c r="U535" s="53" t="str">
        <f ca="1">IF(OFFSET(マスタ非採用削除!H$4,統合マスタ!$A535,0)="","",OFFSET(マスタ非採用削除!H$4,統合マスタ!$A535,0))</f>
        <v>ﾌｪﾉﾊﾞｰﾙﾁｭｳｼｬｴｷ100mg</v>
      </c>
      <c r="V535" s="27">
        <f ca="1">IF(OFFSET(マスタ非採用削除!I$4,統合マスタ!$A535,0)="","",OFFSET(マスタ非採用削除!I$4,統合マスタ!$A535,0))</f>
        <v>25</v>
      </c>
      <c r="W535" s="27" t="str">
        <f ca="1">IF(OFFSET(マスタ非採用削除!J$4,統合マスタ!$A535,0)="","",OFFSET(マスタ非採用削除!J$4,統合マスタ!$A535,0))</f>
        <v>注射剤</v>
      </c>
      <c r="X535" s="27">
        <f ca="1">IF(OFFSET(マスタ非採用削除!K$4,統合マスタ!$A535,0)="","",OFFSET(マスタ非採用削除!K$4,統合マスタ!$A535,0))</f>
        <v>2</v>
      </c>
      <c r="Y535" s="53" t="str">
        <f ca="1">IF(OFFSET(マスタ非採用削除!L$4,統合マスタ!$A535,0)="","",OFFSET(マスタ非採用削除!L$4,統合マスタ!$A535,0))</f>
        <v/>
      </c>
      <c r="Z535" s="27">
        <f ca="1">IF(OFFSET(マスタ非採用削除!M$4,統合マスタ!$A535,0)="","",OFFSET(マスタ非採用削除!M$4,統合マスタ!$A535,0))</f>
        <v>9</v>
      </c>
      <c r="AA535" s="27" t="str">
        <f t="shared" si="24"/>
        <v/>
      </c>
      <c r="AB535" s="27" t="str">
        <f ca="1">IF(A535="非採用特別","非採用特別",IF(R535=2,"臨時",
IF(COUNTIF(分類!$H$8:$H$15, 統合マスタ!V535)&gt;0, 分類!$G$7,
IF(COUNTIF(分類!$K$8:$K$15, 統合マスタ!V535)&gt;0, 分類!$J$7,
IF(COUNTIF(分類!$N$8:$N$15, 統合マスタ!V535)&gt;0, 分類!$M$7,
IF(COUNTIF(分類!$Q$8:$Q$15, 統合マスタ!V535)&gt;0, 分類!$P$7,
"無し"))))))</f>
        <v>注射</v>
      </c>
      <c r="AC535" s="27">
        <f t="shared" ca="1" si="25"/>
        <v>200531</v>
      </c>
      <c r="AD535" s="27" cm="1">
        <f t="array" aca="1" ref="AD535" ca="1">IF(A535="非採用","非採用",OFFSET(
   INDIRECT("'" &amp; AB535 &amp; "'!A4"),
   MATCH(B535, INDIRECT("'" &amp; AB535 &amp; "'!C5:C1000"), 0),
   MATCH("合計", INDIRECT("'" &amp; AB535 &amp; "'!4:4"), 0) - 1
))</f>
        <v>0</v>
      </c>
    </row>
    <row r="536" spans="1:30">
      <c r="A536" s="40">
        <f>元データ!P533</f>
        <v>453</v>
      </c>
      <c r="B536" s="27">
        <f t="shared" si="26"/>
        <v>532</v>
      </c>
      <c r="C536" s="27" t="str">
        <f>DBCS(元データ!A533)</f>
        <v>フェノバルビタール散１０％「ホエイ」</v>
      </c>
      <c r="D536" s="53" t="str">
        <f>元データ!B533</f>
        <v>スズケン</v>
      </c>
      <c r="E536" s="27" t="str">
        <f>DBCS(元データ!C533)</f>
        <v>粉</v>
      </c>
      <c r="F536" s="27" t="str">
        <f>DBCS(元データ!D533)</f>
        <v>５００ｇ</v>
      </c>
      <c r="G536" s="27" t="str">
        <f>元データ!E533</f>
        <v>ヴィアトリス</v>
      </c>
      <c r="H536" s="27">
        <f>元データ!F533</f>
        <v>7.5</v>
      </c>
      <c r="I536" s="27">
        <f>元データ!G533</f>
        <v>3750</v>
      </c>
      <c r="J536" s="27">
        <f>元データ!H533</f>
        <v>500</v>
      </c>
      <c r="K536" s="27" t="str">
        <f>元データ!I533</f>
        <v>ｇ</v>
      </c>
      <c r="L536" s="27">
        <f>元データ!J533</f>
        <v>3391</v>
      </c>
      <c r="M536" s="27">
        <f>元データ!K533</f>
        <v>6.782</v>
      </c>
      <c r="N536" s="53" t="str">
        <f ca="1">IF(OFFSET(マスタ非採用削除!A$4,統合マスタ!$A536,0)="","",OFFSET(マスタ非採用削除!A$4,統合マスタ!$A536,0))</f>
        <v>ﾌｴﾉ001</v>
      </c>
      <c r="O536" s="53" t="str">
        <f ca="1">IF(OFFSET(マスタ非採用削除!B$4,統合マスタ!$A536,0)="","",OFFSET(マスタ非採用削除!B$4,統合マスタ!$A536,0))</f>
        <v>ﾌｴﾉ001</v>
      </c>
      <c r="P536" s="27" t="str">
        <f ca="1">IF(OFFSET(マスタ非採用削除!C$4,統合マスタ!$A536,0)="","",OFFSET(マスタ非採用削除!C$4,統合マスタ!$A536,0))</f>
        <v>フェノバルビタール散１０％「ホエイ」</v>
      </c>
      <c r="Q536" s="53" t="str">
        <f ca="1">IF(OFFSET(マスタ非採用削除!D$4,統合マスタ!$A536,0)="","",OFFSET(マスタ非採用削除!D$4,統合マスタ!$A536,0))</f>
        <v>ﾌｪﾉﾊﾞ2</v>
      </c>
      <c r="R536" s="27">
        <f ca="1">IF(OR(A536="非採用",A536="処置薬",A536="非採用特別"),0,IF(OFFSET(マスタ非採用削除!E$4,統合マスタ!$A536,0)="","",OFFSET(マスタ非採用削除!E$4,統合マスタ!$A536,0)))</f>
        <v>1</v>
      </c>
      <c r="S536" s="53" t="str">
        <f ca="1">IF(OFFSET(マスタ非採用削除!F$4,統合マスタ!$A536,0)="","",OFFSET(マスタ非採用削除!F$4,統合マスタ!$A536,0))</f>
        <v/>
      </c>
      <c r="T536" s="27">
        <f ca="1">IF(OFFSET(マスタ非採用削除!G$4,統合マスタ!$A536,0)="","",OFFSET(マスタ非採用削除!G$4,統合マスタ!$A536,0))</f>
        <v>7.5</v>
      </c>
      <c r="U536" s="53" t="str">
        <f ca="1">IF(OFFSET(マスタ非採用削除!H$4,統合マスタ!$A536,0)="","",OFFSET(マスタ非採用削除!H$4,統合マスタ!$A536,0))</f>
        <v>ﾌｪﾉﾊﾞﾙﾋﾞﾀｰﾙｻﾝ10%｢ﾎｴｲ｣</v>
      </c>
      <c r="V536" s="27">
        <f ca="1">IF(OFFSET(マスタ非採用削除!I$4,統合マスタ!$A536,0)="","",OFFSET(マスタ非採用削除!I$4,統合マスタ!$A536,0))</f>
        <v>3</v>
      </c>
      <c r="W536" s="27" t="str">
        <f ca="1">IF(OFFSET(マスタ非採用削除!J$4,統合マスタ!$A536,0)="","",OFFSET(マスタ非採用削除!J$4,統合マスタ!$A536,0))</f>
        <v>散</v>
      </c>
      <c r="X536" s="27">
        <f ca="1">IF(OFFSET(マスタ非採用削除!K$4,統合マスタ!$A536,0)="","",OFFSET(マスタ非採用削除!K$4,統合マスタ!$A536,0))</f>
        <v>2</v>
      </c>
      <c r="Y536" s="53" t="str">
        <f ca="1">IF(OFFSET(マスタ非採用削除!L$4,統合マスタ!$A536,0)="","",OFFSET(マスタ非採用削除!L$4,統合マスタ!$A536,0))</f>
        <v/>
      </c>
      <c r="Z536" s="27">
        <f ca="1">IF(OFFSET(マスタ非採用削除!M$4,統合マスタ!$A536,0)="","",OFFSET(マスタ非採用削除!M$4,統合マスタ!$A536,0))</f>
        <v>2</v>
      </c>
      <c r="AA536" s="27" t="str">
        <f t="shared" si="24"/>
        <v/>
      </c>
      <c r="AB536" s="27" t="str">
        <f ca="1">IF(A536="非採用特別","非採用特別",IF(R536=2,"臨時",
IF(COUNTIF(分類!$H$8:$H$15, 統合マスタ!V536)&gt;0, 分類!$G$7,
IF(COUNTIF(分類!$K$8:$K$15, 統合マスタ!V536)&gt;0, 分類!$J$7,
IF(COUNTIF(分類!$N$8:$N$15, 統合マスタ!V536)&gt;0, 分類!$M$7,
IF(COUNTIF(分類!$Q$8:$Q$15, 統合マスタ!V536)&gt;0, 分類!$P$7,
"無し"))))))</f>
        <v>散剤</v>
      </c>
      <c r="AC536" s="27">
        <f t="shared" ca="1" si="25"/>
        <v>200532</v>
      </c>
      <c r="AD536" s="27" cm="1">
        <f t="array" aca="1" ref="AD536" ca="1">IF(A536="非採用","非採用",OFFSET(
   INDIRECT("'" &amp; AB536 &amp; "'!A4"),
   MATCH(B536, INDIRECT("'" &amp; AB536 &amp; "'!C5:C1000"), 0),
   MATCH("合計", INDIRECT("'" &amp; AB536 &amp; "'!4:4"), 0) - 1
))</f>
        <v>0</v>
      </c>
    </row>
    <row r="537" spans="1:30">
      <c r="A537" s="40">
        <f>元データ!P534</f>
        <v>456</v>
      </c>
      <c r="B537" s="27">
        <f t="shared" si="26"/>
        <v>533</v>
      </c>
      <c r="C537" s="27" t="str">
        <f>DBCS(元データ!A534)</f>
        <v>フェブキソスタット錠１０ｍｇ「サワイ」　</v>
      </c>
      <c r="D537" s="53" t="str">
        <f>元データ!B534</f>
        <v>メディセオ</v>
      </c>
      <c r="E537" s="27" t="str">
        <f>DBCS(元データ!C534)</f>
        <v>ＰＴＰ</v>
      </c>
      <c r="F537" s="27" t="str">
        <f>DBCS(元データ!D534)</f>
        <v>１００Ｔ</v>
      </c>
      <c r="G537" s="27" t="str">
        <f>元データ!E534</f>
        <v>沢井製薬</v>
      </c>
      <c r="H537" s="27">
        <f>元データ!F534</f>
        <v>6.1</v>
      </c>
      <c r="I537" s="27">
        <f>元データ!G534</f>
        <v>610</v>
      </c>
      <c r="J537" s="27">
        <f>元データ!H534</f>
        <v>100</v>
      </c>
      <c r="K537" s="27" t="str">
        <f>元データ!I534</f>
        <v>錠</v>
      </c>
      <c r="L537" s="27">
        <f>元データ!J534</f>
        <v>530</v>
      </c>
      <c r="M537" s="27">
        <f>元データ!K534</f>
        <v>5.3</v>
      </c>
      <c r="N537" s="53" t="str">
        <f ca="1">IF(OFFSET(マスタ非採用削除!A$4,統合マスタ!$A537,0)="","",OFFSET(マスタ非採用削除!A$4,統合マスタ!$A537,0))</f>
        <v>ﾌｴﾌ002</v>
      </c>
      <c r="O537" s="53" t="str">
        <f ca="1">IF(OFFSET(マスタ非採用削除!B$4,統合マスタ!$A537,0)="","",OFFSET(マスタ非採用削除!B$4,統合マスタ!$A537,0))</f>
        <v>ﾌｴﾌ002</v>
      </c>
      <c r="P537" s="27" t="str">
        <f ca="1">IF(OFFSET(マスタ非採用削除!C$4,統合マスタ!$A537,0)="","",OFFSET(マスタ非採用削除!C$4,統合マスタ!$A537,0))</f>
        <v>フェブキソスタットＯＤ錠１０ｍｇ「サワイ」</v>
      </c>
      <c r="Q537" s="53" t="str">
        <f ca="1">IF(OFFSET(マスタ非採用削除!D$4,統合マスタ!$A537,0)="","",OFFSET(マスタ非採用削除!D$4,統合マスタ!$A537,0))</f>
        <v/>
      </c>
      <c r="R537" s="27">
        <f ca="1">IF(OR(A537="非採用",A537="処置薬",A537="非採用特別"),0,IF(OFFSET(マスタ非採用削除!E$4,統合マスタ!$A537,0)="","",OFFSET(マスタ非採用削除!E$4,統合マスタ!$A537,0)))</f>
        <v>1</v>
      </c>
      <c r="S537" s="53" t="str">
        <f ca="1">IF(OFFSET(マスタ非採用削除!F$4,統合マスタ!$A537,0)="","",OFFSET(マスタ非採用削除!F$4,統合マスタ!$A537,0))</f>
        <v/>
      </c>
      <c r="T537" s="27">
        <f ca="1">IF(OFFSET(マスタ非採用削除!G$4,統合マスタ!$A537,0)="","",OFFSET(マスタ非採用削除!G$4,統合マスタ!$A537,0))</f>
        <v>6.1</v>
      </c>
      <c r="U537" s="53" t="str">
        <f ca="1">IF(OFFSET(マスタ非採用削除!H$4,統合マスタ!$A537,0)="","",OFFSET(マスタ非採用削除!H$4,統合マスタ!$A537,0))</f>
        <v>ﾌｴﾌﾞｷｿｽﾀﾂﾄODｼﾞﾖｳ10MGｻﾜｲ</v>
      </c>
      <c r="V537" s="27">
        <f ca="1">IF(OFFSET(マスタ非採用削除!I$4,統合マスタ!$A537,0)="","",OFFSET(マスタ非採用削除!I$4,統合マスタ!$A537,0))</f>
        <v>1</v>
      </c>
      <c r="W537" s="27" t="str">
        <f ca="1">IF(OFFSET(マスタ非採用削除!J$4,統合マスタ!$A537,0)="","",OFFSET(マスタ非採用削除!J$4,統合マスタ!$A537,0))</f>
        <v>錠剤</v>
      </c>
      <c r="X537" s="27">
        <f ca="1">IF(OFFSET(マスタ非採用削除!K$4,統合マスタ!$A537,0)="","",OFFSET(マスタ非採用削除!K$4,統合マスタ!$A537,0))</f>
        <v>0</v>
      </c>
      <c r="Y537" s="53" t="str">
        <f ca="1">IF(OFFSET(マスタ非採用削除!L$4,統合マスタ!$A537,0)="","",OFFSET(マスタ非採用削除!L$4,統合マスタ!$A537,0))</f>
        <v/>
      </c>
      <c r="Z537" s="27">
        <f ca="1">IF(OFFSET(マスタ非採用削除!M$4,統合マスタ!$A537,0)="","",OFFSET(マスタ非採用削除!M$4,統合マスタ!$A537,0))</f>
        <v>25</v>
      </c>
      <c r="AA537" s="27" t="str">
        <f t="shared" si="24"/>
        <v/>
      </c>
      <c r="AB537" s="27" t="str">
        <f ca="1">IF(A537="非採用特別","非採用特別",IF(R537=2,"臨時",
IF(COUNTIF(分類!$H$8:$H$15, 統合マスタ!V537)&gt;0, 分類!$G$7,
IF(COUNTIF(分類!$K$8:$K$15, 統合マスタ!V537)&gt;0, 分類!$J$7,
IF(COUNTIF(分類!$N$8:$N$15, 統合マスタ!V537)&gt;0, 分類!$M$7,
IF(COUNTIF(分類!$Q$8:$Q$15, 統合マスタ!V537)&gt;0, 分類!$P$7,
"無し"))))))</f>
        <v>錠剤</v>
      </c>
      <c r="AC537" s="27">
        <f t="shared" ca="1" si="25"/>
        <v>533</v>
      </c>
      <c r="AD537" s="27" cm="1">
        <f t="array" aca="1" ref="AD537" ca="1">IF(A537="非採用","非採用",OFFSET(
   INDIRECT("'" &amp; AB537 &amp; "'!A4"),
   MATCH(B537, INDIRECT("'" &amp; AB537 &amp; "'!C5:C1000"), 0),
   MATCH("合計", INDIRECT("'" &amp; AB537 &amp; "'!4:4"), 0) - 1
))</f>
        <v>0</v>
      </c>
    </row>
    <row r="538" spans="1:30">
      <c r="A538" s="40">
        <f>元データ!P535</f>
        <v>458</v>
      </c>
      <c r="B538" s="27">
        <f t="shared" si="26"/>
        <v>534</v>
      </c>
      <c r="C538" s="27" t="str">
        <f>DBCS(元データ!A535)</f>
        <v>フェロジピン錠５ｍｇ「ＮＩＧ」</v>
      </c>
      <c r="D538" s="53" t="str">
        <f>元データ!B535</f>
        <v>アルフレッサ</v>
      </c>
      <c r="E538" s="27" t="str">
        <f>DBCS(元データ!C535)</f>
        <v>ＰＴＰ</v>
      </c>
      <c r="F538" s="27" t="str">
        <f>DBCS(元データ!D535)</f>
        <v>１００Ｔ</v>
      </c>
      <c r="G538" s="27" t="str">
        <f>元データ!E535</f>
        <v>武田薬品工業</v>
      </c>
      <c r="H538" s="27">
        <f>元データ!F535</f>
        <v>11.3</v>
      </c>
      <c r="I538" s="27">
        <f>元データ!G535</f>
        <v>1130</v>
      </c>
      <c r="J538" s="27">
        <f>元データ!H535</f>
        <v>100</v>
      </c>
      <c r="K538" s="27" t="str">
        <f>元データ!I535</f>
        <v>錠</v>
      </c>
      <c r="L538" s="27">
        <f>元データ!J535</f>
        <v>1006</v>
      </c>
      <c r="M538" s="27">
        <f>元データ!K535</f>
        <v>10.06</v>
      </c>
      <c r="N538" s="53" t="str">
        <f ca="1">IF(OFFSET(マスタ非採用削除!A$4,統合マスタ!$A538,0)="","",OFFSET(マスタ非採用削除!A$4,統合マスタ!$A538,0))</f>
        <v>ﾌｴﾛ005</v>
      </c>
      <c r="O538" s="53" t="str">
        <f ca="1">IF(OFFSET(マスタ非採用削除!B$4,統合マスタ!$A538,0)="","",OFFSET(マスタ非採用削除!B$4,統合マスタ!$A538,0))</f>
        <v>ﾌｴﾛ005</v>
      </c>
      <c r="P538" s="27" t="str">
        <f ca="1">IF(OFFSET(マスタ非採用削除!C$4,統合マスタ!$A538,0)="","",OFFSET(マスタ非採用削除!C$4,統合マスタ!$A538,0))</f>
        <v>フェロジピン錠５ｍｇ「ＮＩＧ」</v>
      </c>
      <c r="Q538" s="53" t="str">
        <f ca="1">IF(OFFSET(マスタ非採用削除!D$4,統合マスタ!$A538,0)="","",OFFSET(マスタ非採用削除!D$4,統合マスタ!$A538,0))</f>
        <v/>
      </c>
      <c r="R538" s="27">
        <f ca="1">IF(OR(A538="非採用",A538="処置薬",A538="非採用特別"),0,IF(OFFSET(マスタ非採用削除!E$4,統合マスタ!$A538,0)="","",OFFSET(マスタ非採用削除!E$4,統合マスタ!$A538,0)))</f>
        <v>1</v>
      </c>
      <c r="S538" s="53" t="str">
        <f ca="1">IF(OFFSET(マスタ非採用削除!F$4,統合マスタ!$A538,0)="","",OFFSET(マスタ非採用削除!F$4,統合マスタ!$A538,0))</f>
        <v/>
      </c>
      <c r="T538" s="27">
        <f ca="1">IF(OFFSET(マスタ非採用削除!G$4,統合マスタ!$A538,0)="","",OFFSET(マスタ非採用削除!G$4,統合マスタ!$A538,0))</f>
        <v>11.3</v>
      </c>
      <c r="U538" s="53" t="str">
        <f ca="1">IF(OFFSET(マスタ非採用削除!H$4,統合マスタ!$A538,0)="","",OFFSET(マスタ非採用削除!H$4,統合マスタ!$A538,0))</f>
        <v>ﾌｴﾛｼﾞﾋﾟﾝｼﾞﾖｳ5MGNIG</v>
      </c>
      <c r="V538" s="27">
        <f ca="1">IF(OFFSET(マスタ非採用削除!I$4,統合マスタ!$A538,0)="","",OFFSET(マスタ非採用削除!I$4,統合マスタ!$A538,0))</f>
        <v>1</v>
      </c>
      <c r="W538" s="27" t="str">
        <f ca="1">IF(OFFSET(マスタ非採用削除!J$4,統合マスタ!$A538,0)="","",OFFSET(マスタ非採用削除!J$4,統合マスタ!$A538,0))</f>
        <v>錠剤</v>
      </c>
      <c r="X538" s="27">
        <f ca="1">IF(OFFSET(マスタ非採用削除!K$4,統合マスタ!$A538,0)="","",OFFSET(マスタ非採用削除!K$4,統合マスタ!$A538,0))</f>
        <v>2</v>
      </c>
      <c r="Y538" s="53" t="str">
        <f ca="1">IF(OFFSET(マスタ非採用削除!L$4,統合マスタ!$A538,0)="","",OFFSET(マスタ非採用削除!L$4,統合マスタ!$A538,0))</f>
        <v/>
      </c>
      <c r="Z538" s="27">
        <f ca="1">IF(OFFSET(マスタ非採用削除!M$4,統合マスタ!$A538,0)="","",OFFSET(マスタ非採用削除!M$4,統合マスタ!$A538,0))</f>
        <v>6</v>
      </c>
      <c r="AA538" s="27" t="str">
        <f t="shared" si="24"/>
        <v/>
      </c>
      <c r="AB538" s="27" t="str">
        <f ca="1">IF(A538="非採用特別","非採用特別",IF(R538=2,"臨時",
IF(COUNTIF(分類!$H$8:$H$15, 統合マスタ!V538)&gt;0, 分類!$G$7,
IF(COUNTIF(分類!$K$8:$K$15, 統合マスタ!V538)&gt;0, 分類!$J$7,
IF(COUNTIF(分類!$N$8:$N$15, 統合マスタ!V538)&gt;0, 分類!$M$7,
IF(COUNTIF(分類!$Q$8:$Q$15, 統合マスタ!V538)&gt;0, 分類!$P$7,
"無し"))))))</f>
        <v>錠剤</v>
      </c>
      <c r="AC538" s="27">
        <f t="shared" ca="1" si="25"/>
        <v>200534</v>
      </c>
      <c r="AD538" s="27" cm="1">
        <f t="array" aca="1" ref="AD538" ca="1">IF(A538="非採用","非採用",OFFSET(
   INDIRECT("'" &amp; AB538 &amp; "'!A4"),
   MATCH(B538, INDIRECT("'" &amp; AB538 &amp; "'!C5:C1000"), 0),
   MATCH("合計", INDIRECT("'" &amp; AB538 &amp; "'!4:4"), 0) - 1
))</f>
        <v>0</v>
      </c>
    </row>
    <row r="539" spans="1:30">
      <c r="A539" s="40">
        <f>元データ!P536</f>
        <v>457</v>
      </c>
      <c r="B539" s="27">
        <f t="shared" si="26"/>
        <v>535</v>
      </c>
      <c r="C539" s="27" t="str">
        <f>DBCS(元データ!A536)</f>
        <v>フェロミア錠５０ｍｇ</v>
      </c>
      <c r="D539" s="53" t="str">
        <f>元データ!B536</f>
        <v>アルフレッサ</v>
      </c>
      <c r="E539" s="27" t="str">
        <f>DBCS(元データ!C536)</f>
        <v>ＰＴＰ</v>
      </c>
      <c r="F539" s="27" t="str">
        <f>DBCS(元データ!D536)</f>
        <v>５００Ｔ</v>
      </c>
      <c r="G539" s="27" t="str">
        <f>元データ!E536</f>
        <v>エーザイ</v>
      </c>
      <c r="H539" s="27">
        <f>元データ!F536</f>
        <v>6.1</v>
      </c>
      <c r="I539" s="27">
        <f>元データ!G536</f>
        <v>3050</v>
      </c>
      <c r="J539" s="27">
        <f>元データ!H536</f>
        <v>500.00000000000006</v>
      </c>
      <c r="K539" s="27" t="str">
        <f>元データ!I536</f>
        <v>錠</v>
      </c>
      <c r="L539" s="27">
        <f>元データ!J536</f>
        <v>2623</v>
      </c>
      <c r="M539" s="27">
        <f>元データ!K536</f>
        <v>5.2459999999999996</v>
      </c>
      <c r="N539" s="53" t="str">
        <f ca="1">IF(OFFSET(マスタ非採用削除!A$4,統合マスタ!$A539,0)="","",OFFSET(マスタ非採用削除!A$4,統合マスタ!$A539,0))</f>
        <v>ﾌｴﾛ004</v>
      </c>
      <c r="O539" s="53" t="str">
        <f ca="1">IF(OFFSET(マスタ非採用削除!B$4,統合マスタ!$A539,0)="","",OFFSET(マスタ非採用削除!B$4,統合マスタ!$A539,0))</f>
        <v>ﾌｴﾛ004</v>
      </c>
      <c r="P539" s="27" t="str">
        <f ca="1">IF(OFFSET(マスタ非採用削除!C$4,統合マスタ!$A539,0)="","",OFFSET(マスタ非採用削除!C$4,統合マスタ!$A539,0))</f>
        <v>フェロミア錠５０ｍｇ</v>
      </c>
      <c r="Q539" s="53" t="str">
        <f ca="1">IF(OFFSET(マスタ非採用削除!D$4,統合マスタ!$A539,0)="","",OFFSET(マスタ非採用削除!D$4,統合マスタ!$A539,0))</f>
        <v/>
      </c>
      <c r="R539" s="27">
        <f ca="1">IF(OR(A539="非採用",A539="処置薬",A539="非採用特別"),0,IF(OFFSET(マスタ非採用削除!E$4,統合マスタ!$A539,0)="","",OFFSET(マスタ非採用削除!E$4,統合マスタ!$A539,0)))</f>
        <v>1</v>
      </c>
      <c r="S539" s="53" t="str">
        <f ca="1">IF(OFFSET(マスタ非採用削除!F$4,統合マスタ!$A539,0)="","",OFFSET(マスタ非採用削除!F$4,統合マスタ!$A539,0))</f>
        <v/>
      </c>
      <c r="T539" s="27">
        <f ca="1">IF(OFFSET(マスタ非採用削除!G$4,統合マスタ!$A539,0)="","",OFFSET(マスタ非採用削除!G$4,統合マスタ!$A539,0))</f>
        <v>6.1</v>
      </c>
      <c r="U539" s="53" t="str">
        <f ca="1">IF(OFFSET(マスタ非採用削除!H$4,統合マスタ!$A539,0)="","",OFFSET(マスタ非採用削除!H$4,統合マスタ!$A539,0))</f>
        <v>ﾌｴﾛﾐｱｼﾞﾖｳ50MG</v>
      </c>
      <c r="V539" s="27">
        <f ca="1">IF(OFFSET(マスタ非採用削除!I$4,統合マスタ!$A539,0)="","",OFFSET(マスタ非採用削除!I$4,統合マスタ!$A539,0))</f>
        <v>1</v>
      </c>
      <c r="W539" s="27" t="str">
        <f ca="1">IF(OFFSET(マスタ非採用削除!J$4,統合マスタ!$A539,0)="","",OFFSET(マスタ非採用削除!J$4,統合マスタ!$A539,0))</f>
        <v>錠剤</v>
      </c>
      <c r="X539" s="27">
        <f ca="1">IF(OFFSET(マスタ非採用削除!K$4,統合マスタ!$A539,0)="","",OFFSET(マスタ非採用削除!K$4,統合マスタ!$A539,0))</f>
        <v>0</v>
      </c>
      <c r="Y539" s="53" t="str">
        <f ca="1">IF(OFFSET(マスタ非採用削除!L$4,統合マスタ!$A539,0)="","",OFFSET(マスタ非採用削除!L$4,統合マスタ!$A539,0))</f>
        <v/>
      </c>
      <c r="Z539" s="27">
        <f ca="1">IF(OFFSET(マスタ非採用削除!M$4,統合マスタ!$A539,0)="","",OFFSET(マスタ非採用削除!M$4,統合マスタ!$A539,0))</f>
        <v>25</v>
      </c>
      <c r="AA539" s="27" t="str">
        <f t="shared" si="24"/>
        <v/>
      </c>
      <c r="AB539" s="27" t="str">
        <f ca="1">IF(A539="非採用特別","非採用特別",IF(R539=2,"臨時",
IF(COUNTIF(分類!$H$8:$H$15, 統合マスタ!V539)&gt;0, 分類!$G$7,
IF(COUNTIF(分類!$K$8:$K$15, 統合マスタ!V539)&gt;0, 分類!$J$7,
IF(COUNTIF(分類!$N$8:$N$15, 統合マスタ!V539)&gt;0, 分類!$M$7,
IF(COUNTIF(分類!$Q$8:$Q$15, 統合マスタ!V539)&gt;0, 分類!$P$7,
"無し"))))))</f>
        <v>錠剤</v>
      </c>
      <c r="AC539" s="27">
        <f t="shared" ca="1" si="25"/>
        <v>535</v>
      </c>
      <c r="AD539" s="27" cm="1">
        <f t="array" aca="1" ref="AD539" ca="1">IF(A539="非採用","非採用",OFFSET(
   INDIRECT("'" &amp; AB539 &amp; "'!A4"),
   MATCH(B539, INDIRECT("'" &amp; AB539 &amp; "'!C5:C1000"), 0),
   MATCH("合計", INDIRECT("'" &amp; AB539 &amp; "'!4:4"), 0) - 1
))</f>
        <v>0</v>
      </c>
    </row>
    <row r="540" spans="1:30">
      <c r="A540" s="40">
        <f>元データ!P537</f>
        <v>457</v>
      </c>
      <c r="B540" s="27">
        <f t="shared" si="26"/>
        <v>536</v>
      </c>
      <c r="C540" s="27" t="str">
        <f>DBCS(元データ!A537)</f>
        <v>フェロミア錠５０ｍｇ</v>
      </c>
      <c r="D540" s="53" t="str">
        <f>元データ!B537</f>
        <v>アルフレッサ</v>
      </c>
      <c r="E540" s="27" t="str">
        <f>DBCS(元データ!C537)</f>
        <v>バラ</v>
      </c>
      <c r="F540" s="27" t="str">
        <f>DBCS(元データ!D537)</f>
        <v>５００Ｔ</v>
      </c>
      <c r="G540" s="27" t="str">
        <f>元データ!E537</f>
        <v>エーザイ</v>
      </c>
      <c r="H540" s="27">
        <f>元データ!F537</f>
        <v>6.1</v>
      </c>
      <c r="I540" s="27">
        <f>元データ!G537</f>
        <v>3050</v>
      </c>
      <c r="J540" s="27">
        <f>元データ!H537</f>
        <v>500.00000000000006</v>
      </c>
      <c r="K540" s="27" t="str">
        <f>元データ!I537</f>
        <v>錠</v>
      </c>
      <c r="L540" s="27">
        <f>元データ!J537</f>
        <v>2623</v>
      </c>
      <c r="M540" s="27">
        <f>元データ!K537</f>
        <v>5.2459999999999996</v>
      </c>
      <c r="N540" s="53" t="str">
        <f ca="1">IF(OFFSET(マスタ非採用削除!A$4,統合マスタ!$A540,0)="","",OFFSET(マスタ非採用削除!A$4,統合マスタ!$A540,0))</f>
        <v>ﾌｴﾛ004</v>
      </c>
      <c r="O540" s="53" t="str">
        <f ca="1">IF(OFFSET(マスタ非採用削除!B$4,統合マスタ!$A540,0)="","",OFFSET(マスタ非採用削除!B$4,統合マスタ!$A540,0))</f>
        <v>ﾌｴﾛ004</v>
      </c>
      <c r="P540" s="27" t="str">
        <f ca="1">IF(OFFSET(マスタ非採用削除!C$4,統合マスタ!$A540,0)="","",OFFSET(マスタ非採用削除!C$4,統合マスタ!$A540,0))</f>
        <v>フェロミア錠５０ｍｇ</v>
      </c>
      <c r="Q540" s="53" t="str">
        <f ca="1">IF(OFFSET(マスタ非採用削除!D$4,統合マスタ!$A540,0)="","",OFFSET(マスタ非採用削除!D$4,統合マスタ!$A540,0))</f>
        <v/>
      </c>
      <c r="R540" s="27">
        <f ca="1">IF(OR(A540="非採用",A540="処置薬",A540="非採用特別"),0,IF(OFFSET(マスタ非採用削除!E$4,統合マスタ!$A540,0)="","",OFFSET(マスタ非採用削除!E$4,統合マスタ!$A540,0)))</f>
        <v>1</v>
      </c>
      <c r="S540" s="53" t="str">
        <f ca="1">IF(OFFSET(マスタ非採用削除!F$4,統合マスタ!$A540,0)="","",OFFSET(マスタ非採用削除!F$4,統合マスタ!$A540,0))</f>
        <v/>
      </c>
      <c r="T540" s="27">
        <f ca="1">IF(OFFSET(マスタ非採用削除!G$4,統合マスタ!$A540,0)="","",OFFSET(マスタ非採用削除!G$4,統合マスタ!$A540,0))</f>
        <v>6.1</v>
      </c>
      <c r="U540" s="53" t="str">
        <f ca="1">IF(OFFSET(マスタ非採用削除!H$4,統合マスタ!$A540,0)="","",OFFSET(マスタ非採用削除!H$4,統合マスタ!$A540,0))</f>
        <v>ﾌｴﾛﾐｱｼﾞﾖｳ50MG</v>
      </c>
      <c r="V540" s="27">
        <f ca="1">IF(OFFSET(マスタ非採用削除!I$4,統合マスタ!$A540,0)="","",OFFSET(マスタ非採用削除!I$4,統合マスタ!$A540,0))</f>
        <v>1</v>
      </c>
      <c r="W540" s="27" t="str">
        <f ca="1">IF(OFFSET(マスタ非採用削除!J$4,統合マスタ!$A540,0)="","",OFFSET(マスタ非採用削除!J$4,統合マスタ!$A540,0))</f>
        <v>錠剤</v>
      </c>
      <c r="X540" s="27">
        <f ca="1">IF(OFFSET(マスタ非採用削除!K$4,統合マスタ!$A540,0)="","",OFFSET(マスタ非採用削除!K$4,統合マスタ!$A540,0))</f>
        <v>0</v>
      </c>
      <c r="Y540" s="53" t="str">
        <f ca="1">IF(OFFSET(マスタ非採用削除!L$4,統合マスタ!$A540,0)="","",OFFSET(マスタ非採用削除!L$4,統合マスタ!$A540,0))</f>
        <v/>
      </c>
      <c r="Z540" s="27">
        <f ca="1">IF(OFFSET(マスタ非採用削除!M$4,統合マスタ!$A540,0)="","",OFFSET(マスタ非採用削除!M$4,統合マスタ!$A540,0))</f>
        <v>25</v>
      </c>
      <c r="AA540" s="27" t="str">
        <f t="shared" si="24"/>
        <v/>
      </c>
      <c r="AB540" s="27" t="str">
        <f ca="1">IF(A540="非採用特別","非採用特別",IF(R540=2,"臨時",
IF(COUNTIF(分類!$H$8:$H$15, 統合マスタ!V540)&gt;0, 分類!$G$7,
IF(COUNTIF(分類!$K$8:$K$15, 統合マスタ!V540)&gt;0, 分類!$J$7,
IF(COUNTIF(分類!$N$8:$N$15, 統合マスタ!V540)&gt;0, 分類!$M$7,
IF(COUNTIF(分類!$Q$8:$Q$15, 統合マスタ!V540)&gt;0, 分類!$P$7,
"無し"))))))</f>
        <v>錠剤</v>
      </c>
      <c r="AC540" s="27">
        <f t="shared" ca="1" si="25"/>
        <v>536</v>
      </c>
      <c r="AD540" s="27" cm="1">
        <f t="array" aca="1" ref="AD540" ca="1">IF(A540="非採用","非採用",OFFSET(
   INDIRECT("'" &amp; AB540 &amp; "'!A4"),
   MATCH(B540, INDIRECT("'" &amp; AB540 &amp; "'!C5:C1000"), 0),
   MATCH("合計", INDIRECT("'" &amp; AB540 &amp; "'!4:4"), 0) - 1
))</f>
        <v>0</v>
      </c>
    </row>
    <row r="541" spans="1:30">
      <c r="A541" s="40" t="str">
        <f>元データ!P538</f>
        <v>非採用</v>
      </c>
      <c r="B541" s="27">
        <f t="shared" si="26"/>
        <v>537</v>
      </c>
      <c r="C541" s="27" t="str">
        <f>DBCS(元データ!A538)</f>
        <v>フェロミア顆粒８．３％　</v>
      </c>
      <c r="D541" s="53" t="str">
        <f>元データ!B538</f>
        <v/>
      </c>
      <c r="E541" s="27" t="str">
        <f>DBCS(元データ!C538)</f>
        <v>粉</v>
      </c>
      <c r="F541" s="27" t="str">
        <f>DBCS(元データ!D538)</f>
        <v>５００ｇ</v>
      </c>
      <c r="G541" s="27" t="str">
        <f>元データ!E538</f>
        <v>エーザイ</v>
      </c>
      <c r="H541" s="27">
        <f>元データ!F538</f>
        <v>9.4</v>
      </c>
      <c r="I541" s="27">
        <f>元データ!G538</f>
        <v>4700</v>
      </c>
      <c r="J541" s="27">
        <f>元データ!H538</f>
        <v>500</v>
      </c>
      <c r="K541" s="27" t="str">
        <f>元データ!I538</f>
        <v>ｇ</v>
      </c>
      <c r="L541" s="27">
        <f>元データ!J538</f>
        <v>4040</v>
      </c>
      <c r="M541" s="27">
        <f>元データ!K538</f>
        <v>8.08</v>
      </c>
      <c r="N541" s="53" t="e">
        <f ca="1">IF(OFFSET(マスタ非採用削除!A$4,統合マスタ!$A541,0)="","",OFFSET(マスタ非採用削除!A$4,統合マスタ!$A541,0))</f>
        <v>#VALUE!</v>
      </c>
      <c r="O541" s="53" t="e">
        <f ca="1">IF(OFFSET(マスタ非採用削除!B$4,統合マスタ!$A541,0)="","",OFFSET(マスタ非採用削除!B$4,統合マスタ!$A541,0))</f>
        <v>#VALUE!</v>
      </c>
      <c r="P541" s="27" t="e">
        <f ca="1">IF(OFFSET(マスタ非採用削除!C$4,統合マスタ!$A541,0)="","",OFFSET(マスタ非採用削除!C$4,統合マスタ!$A541,0))</f>
        <v>#VALUE!</v>
      </c>
      <c r="Q541" s="53" t="e">
        <f ca="1">IF(OFFSET(マスタ非採用削除!D$4,統合マスタ!$A541,0)="","",OFFSET(マスタ非採用削除!D$4,統合マスタ!$A541,0))</f>
        <v>#VALUE!</v>
      </c>
      <c r="R541" s="27">
        <f ca="1">IF(OR(A541="非採用",A541="処置薬",A541="非採用特別"),0,IF(OFFSET(マスタ非採用削除!E$4,統合マスタ!$A541,0)="","",OFFSET(マスタ非採用削除!E$4,統合マスタ!$A541,0)))</f>
        <v>0</v>
      </c>
      <c r="S541" s="53" t="e">
        <f ca="1">IF(OFFSET(マスタ非採用削除!F$4,統合マスタ!$A541,0)="","",OFFSET(マスタ非採用削除!F$4,統合マスタ!$A541,0))</f>
        <v>#VALUE!</v>
      </c>
      <c r="T541" s="27" t="e">
        <f ca="1">IF(OFFSET(マスタ非採用削除!G$4,統合マスタ!$A541,0)="","",OFFSET(マスタ非採用削除!G$4,統合マスタ!$A541,0))</f>
        <v>#VALUE!</v>
      </c>
      <c r="U541" s="53" t="e">
        <f ca="1">IF(OFFSET(マスタ非採用削除!H$4,統合マスタ!$A541,0)="","",OFFSET(マスタ非採用削除!H$4,統合マスタ!$A541,0))</f>
        <v>#VALUE!</v>
      </c>
      <c r="V541" s="27" t="e">
        <f ca="1">IF(OFFSET(マスタ非採用削除!I$4,統合マスタ!$A541,0)="","",OFFSET(マスタ非採用削除!I$4,統合マスタ!$A541,0))</f>
        <v>#VALUE!</v>
      </c>
      <c r="W541" s="27" t="e">
        <f ca="1">IF(OFFSET(マスタ非採用削除!J$4,統合マスタ!$A541,0)="","",OFFSET(マスタ非採用削除!J$4,統合マスタ!$A541,0))</f>
        <v>#VALUE!</v>
      </c>
      <c r="X541" s="27" t="e">
        <f ca="1">IF(OFFSET(マスタ非採用削除!K$4,統合マスタ!$A541,0)="","",OFFSET(マスタ非採用削除!K$4,統合マスタ!$A541,0))</f>
        <v>#VALUE!</v>
      </c>
      <c r="Y541" s="53" t="e">
        <f ca="1">IF(OFFSET(マスタ非採用削除!L$4,統合マスタ!$A541,0)="","",OFFSET(マスタ非採用削除!L$4,統合マスタ!$A541,0))</f>
        <v>#VALUE!</v>
      </c>
      <c r="Z541" s="27" t="e">
        <f ca="1">IF(OFFSET(マスタ非採用削除!M$4,統合マスタ!$A541,0)="","",OFFSET(マスタ非採用削除!M$4,統合マスタ!$A541,0))</f>
        <v>#VALUE!</v>
      </c>
      <c r="AA541" s="27" t="str">
        <f t="shared" si="24"/>
        <v>非採用</v>
      </c>
      <c r="AB541" s="27" t="str">
        <f ca="1">IF(A541="非採用特別","非採用特別",IF(R541=2,"臨時",
IF(COUNTIF(分類!$H$8:$H$15, 統合マスタ!V541)&gt;0, 分類!$G$7,
IF(COUNTIF(分類!$K$8:$K$15, 統合マスタ!V541)&gt;0, 分類!$J$7,
IF(COUNTIF(分類!$N$8:$N$15, 統合マスタ!V541)&gt;0, 分類!$M$7,
IF(COUNTIF(分類!$Q$8:$Q$15, 統合マスタ!V541)&gt;0, 分類!$P$7,
"無し"))))))</f>
        <v>無し</v>
      </c>
      <c r="AC541" s="27" t="e">
        <f t="shared" ca="1" si="25"/>
        <v>#VALUE!</v>
      </c>
      <c r="AD541" s="27" t="str" cm="1">
        <f t="array" aca="1" ref="AD541" ca="1">IF(A541="非採用","非採用",OFFSET(
   INDIRECT("'" &amp; AB541 &amp; "'!A4"),
   MATCH(B541, INDIRECT("'" &amp; AB541 &amp; "'!C5:C1000"), 0),
   MATCH("合計", INDIRECT("'" &amp; AB541 &amp; "'!4:4"), 0) - 1
))</f>
        <v>非採用</v>
      </c>
    </row>
    <row r="542" spans="1:30">
      <c r="A542" s="40">
        <f>元データ!P539</f>
        <v>459</v>
      </c>
      <c r="B542" s="27">
        <f t="shared" si="26"/>
        <v>538</v>
      </c>
      <c r="C542" s="27" t="str">
        <f>DBCS(元データ!A539)</f>
        <v>フォシーガ錠５ｍｇ</v>
      </c>
      <c r="D542" s="53" t="str">
        <f>元データ!B539</f>
        <v>アルフレッサ</v>
      </c>
      <c r="E542" s="27" t="str">
        <f>DBCS(元データ!C539)</f>
        <v>ＰＴＰ</v>
      </c>
      <c r="F542" s="27" t="str">
        <f>DBCS(元データ!D539)</f>
        <v>１００Ｔ</v>
      </c>
      <c r="G542" s="27" t="str">
        <f>元データ!E539</f>
        <v>小野薬品</v>
      </c>
      <c r="H542" s="27">
        <f>元データ!F539</f>
        <v>149.30000000000001</v>
      </c>
      <c r="I542" s="27">
        <f>元データ!G539</f>
        <v>14930</v>
      </c>
      <c r="J542" s="27">
        <f>元データ!H539</f>
        <v>99.999999999999986</v>
      </c>
      <c r="K542" s="27" t="str">
        <f>元データ!I539</f>
        <v>錠</v>
      </c>
      <c r="L542" s="27">
        <f>元データ!J539</f>
        <v>12765</v>
      </c>
      <c r="M542" s="27">
        <f>元データ!K539</f>
        <v>127.65000000000002</v>
      </c>
      <c r="N542" s="53" t="str">
        <f ca="1">IF(OFFSET(マスタ非採用削除!A$4,統合マスタ!$A542,0)="","",OFFSET(マスタ非採用削除!A$4,統合マスタ!$A542,0))</f>
        <v>ﾌｵｼ001</v>
      </c>
      <c r="O542" s="53" t="str">
        <f ca="1">IF(OFFSET(マスタ非採用削除!B$4,統合マスタ!$A542,0)="","",OFFSET(マスタ非採用削除!B$4,統合マスタ!$A542,0))</f>
        <v>ﾌｵｼ001</v>
      </c>
      <c r="P542" s="27" t="str">
        <f ca="1">IF(OFFSET(マスタ非採用削除!C$4,統合マスタ!$A542,0)="","",OFFSET(マスタ非採用削除!C$4,統合マスタ!$A542,0))</f>
        <v>フォシーガ錠５ｍｇ</v>
      </c>
      <c r="Q542" s="53" t="str">
        <f ca="1">IF(OFFSET(マスタ非採用削除!D$4,統合マスタ!$A542,0)="","",OFFSET(マスタ非採用削除!D$4,統合マスタ!$A542,0))</f>
        <v>ﾌｫｼ</v>
      </c>
      <c r="R542" s="27">
        <f ca="1">IF(OR(A542="非採用",A542="処置薬",A542="非採用特別"),0,IF(OFFSET(マスタ非採用削除!E$4,統合マスタ!$A542,0)="","",OFFSET(マスタ非採用削除!E$4,統合マスタ!$A542,0)))</f>
        <v>1</v>
      </c>
      <c r="S542" s="53" t="str">
        <f ca="1">IF(OFFSET(マスタ非採用削除!F$4,統合マスタ!$A542,0)="","",OFFSET(マスタ非採用削除!F$4,統合マスタ!$A542,0))</f>
        <v/>
      </c>
      <c r="T542" s="27">
        <f ca="1">IF(OFFSET(マスタ非採用削除!G$4,統合マスタ!$A542,0)="","",OFFSET(マスタ非採用削除!G$4,統合マスタ!$A542,0))</f>
        <v>149.30000000000001</v>
      </c>
      <c r="U542" s="53" t="str">
        <f ca="1">IF(OFFSET(マスタ非採用削除!H$4,統合マスタ!$A542,0)="","",OFFSET(マスタ非採用削除!H$4,統合マスタ!$A542,0))</f>
        <v>ﾌｫｼｰｶﾞｼﾞｮｳ5mg</v>
      </c>
      <c r="V542" s="27">
        <f ca="1">IF(OFFSET(マスタ非採用削除!I$4,統合マスタ!$A542,0)="","",OFFSET(マスタ非採用削除!I$4,統合マスタ!$A542,0))</f>
        <v>1</v>
      </c>
      <c r="W542" s="27" t="str">
        <f ca="1">IF(OFFSET(マスタ非採用削除!J$4,統合マスタ!$A542,0)="","",OFFSET(マスタ非採用削除!J$4,統合マスタ!$A542,0))</f>
        <v>錠剤</v>
      </c>
      <c r="X542" s="27">
        <f ca="1">IF(OFFSET(マスタ非採用削除!K$4,統合マスタ!$A542,0)="","",OFFSET(マスタ非採用削除!K$4,統合マスタ!$A542,0))</f>
        <v>0</v>
      </c>
      <c r="Y542" s="53" t="str">
        <f ca="1">IF(OFFSET(マスタ非採用削除!L$4,統合マスタ!$A542,0)="","",OFFSET(マスタ非採用削除!L$4,統合マスタ!$A542,0))</f>
        <v/>
      </c>
      <c r="Z542" s="27">
        <f ca="1">IF(OFFSET(マスタ非採用削除!M$4,統合マスタ!$A542,0)="","",OFFSET(マスタ非採用削除!M$4,統合マスタ!$A542,0))</f>
        <v>25</v>
      </c>
      <c r="AA542" s="27" t="str">
        <f t="shared" si="24"/>
        <v/>
      </c>
      <c r="AB542" s="27" t="str">
        <f ca="1">IF(A542="非採用特別","非採用特別",IF(R542=2,"臨時",
IF(COUNTIF(分類!$H$8:$H$15, 統合マスタ!V542)&gt;0, 分類!$G$7,
IF(COUNTIF(分類!$K$8:$K$15, 統合マスタ!V542)&gt;0, 分類!$J$7,
IF(COUNTIF(分類!$N$8:$N$15, 統合マスタ!V542)&gt;0, 分類!$M$7,
IF(COUNTIF(分類!$Q$8:$Q$15, 統合マスタ!V542)&gt;0, 分類!$P$7,
"無し"))))))</f>
        <v>錠剤</v>
      </c>
      <c r="AC542" s="27">
        <f t="shared" ca="1" si="25"/>
        <v>538</v>
      </c>
      <c r="AD542" s="27" cm="1">
        <f t="array" aca="1" ref="AD542" ca="1">IF(A542="非採用","非採用",OFFSET(
   INDIRECT("'" &amp; AB542 &amp; "'!A4"),
   MATCH(B542, INDIRECT("'" &amp; AB542 &amp; "'!C5:C1000"), 0),
   MATCH("合計", INDIRECT("'" &amp; AB542 &amp; "'!4:4"), 0) - 1
))</f>
        <v>0</v>
      </c>
    </row>
    <row r="543" spans="1:30">
      <c r="A543" s="40">
        <f>元データ!P540</f>
        <v>460</v>
      </c>
      <c r="B543" s="27">
        <f t="shared" si="26"/>
        <v>539</v>
      </c>
      <c r="C543" s="27" t="str">
        <f>DBCS(元データ!A540)</f>
        <v>フォリアミン錠５ｍｇ</v>
      </c>
      <c r="D543" s="53" t="str">
        <f>元データ!B540</f>
        <v>メディセオ</v>
      </c>
      <c r="E543" s="27" t="str">
        <f>DBCS(元データ!C540)</f>
        <v>バラ</v>
      </c>
      <c r="F543" s="27" t="str">
        <f>DBCS(元データ!D540)</f>
        <v>１００Ｔ</v>
      </c>
      <c r="G543" s="27" t="str">
        <f>元データ!E540</f>
        <v>武田薬品工業</v>
      </c>
      <c r="H543" s="27">
        <f>元データ!F540</f>
        <v>10.1</v>
      </c>
      <c r="I543" s="27">
        <f>元データ!G540</f>
        <v>1010</v>
      </c>
      <c r="J543" s="27">
        <f>元データ!H540</f>
        <v>100</v>
      </c>
      <c r="K543" s="27" t="str">
        <f>元データ!I540</f>
        <v>錠</v>
      </c>
      <c r="L543" s="27">
        <f>元データ!J540</f>
        <v>900</v>
      </c>
      <c r="M543" s="27">
        <f>元データ!K540</f>
        <v>9</v>
      </c>
      <c r="N543" s="53" t="str">
        <f ca="1">IF(OFFSET(マスタ非採用削除!A$4,統合マスタ!$A543,0)="","",OFFSET(マスタ非採用削除!A$4,統合マスタ!$A543,0))</f>
        <v>ﾌｵﾘ001</v>
      </c>
      <c r="O543" s="53" t="str">
        <f ca="1">IF(OFFSET(マスタ非採用削除!B$4,統合マスタ!$A543,0)="","",OFFSET(マスタ非採用削除!B$4,統合マスタ!$A543,0))</f>
        <v>ﾌｵﾘ001</v>
      </c>
      <c r="P543" s="27" t="str">
        <f ca="1">IF(OFFSET(マスタ非採用削除!C$4,統合マスタ!$A543,0)="","",OFFSET(マスタ非採用削除!C$4,統合マスタ!$A543,0))</f>
        <v>フォリアミン錠</v>
      </c>
      <c r="Q543" s="53" t="str">
        <f ca="1">IF(OFFSET(マスタ非採用削除!D$4,統合マスタ!$A543,0)="","",OFFSET(マスタ非採用削除!D$4,統合マスタ!$A543,0))</f>
        <v>ﾌｫﾘｱ2</v>
      </c>
      <c r="R543" s="27">
        <f ca="1">IF(OR(A543="非採用",A543="処置薬",A543="非採用特別"),0,IF(OFFSET(マスタ非採用削除!E$4,統合マスタ!$A543,0)="","",OFFSET(マスタ非採用削除!E$4,統合マスタ!$A543,0)))</f>
        <v>1</v>
      </c>
      <c r="S543" s="53" t="str">
        <f ca="1">IF(OFFSET(マスタ非採用削除!F$4,統合マスタ!$A543,0)="","",OFFSET(マスタ非採用削除!F$4,統合マスタ!$A543,0))</f>
        <v/>
      </c>
      <c r="T543" s="27">
        <f ca="1">IF(OFFSET(マスタ非採用削除!G$4,統合マスタ!$A543,0)="","",OFFSET(マスタ非採用削除!G$4,統合マスタ!$A543,0))</f>
        <v>10.1</v>
      </c>
      <c r="U543" s="53" t="str">
        <f ca="1">IF(OFFSET(マスタ非採用削除!H$4,統合マスタ!$A543,0)="","",OFFSET(マスタ非採用削除!H$4,統合マスタ!$A543,0))</f>
        <v>ﾌｫﾘｱﾐﾝｼﾞｮｳ</v>
      </c>
      <c r="V543" s="27">
        <f ca="1">IF(OFFSET(マスタ非採用削除!I$4,統合マスタ!$A543,0)="","",OFFSET(マスタ非採用削除!I$4,統合マスタ!$A543,0))</f>
        <v>1</v>
      </c>
      <c r="W543" s="27" t="str">
        <f ca="1">IF(OFFSET(マスタ非採用削除!J$4,統合マスタ!$A543,0)="","",OFFSET(マスタ非採用削除!J$4,統合マスタ!$A543,0))</f>
        <v>錠剤</v>
      </c>
      <c r="X543" s="27">
        <f ca="1">IF(OFFSET(マスタ非採用削除!K$4,統合マスタ!$A543,0)="","",OFFSET(マスタ非採用削除!K$4,統合マスタ!$A543,0))</f>
        <v>0</v>
      </c>
      <c r="Y543" s="53" t="str">
        <f ca="1">IF(OFFSET(マスタ非採用削除!L$4,統合マスタ!$A543,0)="","",OFFSET(マスタ非採用削除!L$4,統合マスタ!$A543,0))</f>
        <v/>
      </c>
      <c r="Z543" s="27">
        <f ca="1">IF(OFFSET(マスタ非採用削除!M$4,統合マスタ!$A543,0)="","",OFFSET(マスタ非採用削除!M$4,統合マスタ!$A543,0))</f>
        <v>25</v>
      </c>
      <c r="AA543" s="27" t="str">
        <f t="shared" si="24"/>
        <v/>
      </c>
      <c r="AB543" s="27" t="str">
        <f ca="1">IF(A543="非採用特別","非採用特別",IF(R543=2,"臨時",
IF(COUNTIF(分類!$H$8:$H$15, 統合マスタ!V543)&gt;0, 分類!$G$7,
IF(COUNTIF(分類!$K$8:$K$15, 統合マスタ!V543)&gt;0, 分類!$J$7,
IF(COUNTIF(分類!$N$8:$N$15, 統合マスタ!V543)&gt;0, 分類!$M$7,
IF(COUNTIF(分類!$Q$8:$Q$15, 統合マスタ!V543)&gt;0, 分類!$P$7,
"無し"))))))</f>
        <v>錠剤</v>
      </c>
      <c r="AC543" s="27">
        <f t="shared" ca="1" si="25"/>
        <v>539</v>
      </c>
      <c r="AD543" s="27" cm="1">
        <f t="array" aca="1" ref="AD543" ca="1">IF(A543="非採用","非採用",OFFSET(
   INDIRECT("'" &amp; AB543 &amp; "'!A4"),
   MATCH(B543, INDIRECT("'" &amp; AB543 &amp; "'!C5:C1000"), 0),
   MATCH("合計", INDIRECT("'" &amp; AB543 &amp; "'!4:4"), 0) - 1
))</f>
        <v>0</v>
      </c>
    </row>
    <row r="544" spans="1:30">
      <c r="A544" s="40">
        <f>元データ!P541</f>
        <v>462</v>
      </c>
      <c r="B544" s="27">
        <f t="shared" si="26"/>
        <v>540</v>
      </c>
      <c r="C544" s="27" t="str">
        <f>DBCS(元データ!A541)</f>
        <v>ブスコパン注２０ｍｇ　２％</v>
      </c>
      <c r="D544" s="53" t="str">
        <f>元データ!B541</f>
        <v/>
      </c>
      <c r="E544" s="27" t="str">
        <f>DBCS(元データ!C541)</f>
        <v/>
      </c>
      <c r="F544" s="27" t="str">
        <f>DBCS(元データ!D541)</f>
        <v>１ｍｌｘ１０Ａ</v>
      </c>
      <c r="G544" s="27" t="str">
        <f>元データ!E541</f>
        <v>サノフィ</v>
      </c>
      <c r="H544" s="27">
        <f>元データ!F541</f>
        <v>61</v>
      </c>
      <c r="I544" s="27">
        <f>元データ!G541</f>
        <v>610</v>
      </c>
      <c r="J544" s="27">
        <f>元データ!H541</f>
        <v>10</v>
      </c>
      <c r="K544" s="27" t="str">
        <f>元データ!I541</f>
        <v>A</v>
      </c>
      <c r="L544" s="27">
        <f>元データ!J541</f>
        <v>532</v>
      </c>
      <c r="M544" s="27">
        <f>元データ!K541</f>
        <v>53.2</v>
      </c>
      <c r="N544" s="53" t="str">
        <f ca="1">IF(OFFSET(マスタ非採用削除!A$4,統合マスタ!$A544,0)="","",OFFSET(マスタ非採用削除!A$4,統合マスタ!$A544,0))</f>
        <v>ﾌｽｺ002</v>
      </c>
      <c r="O544" s="53" t="str">
        <f ca="1">IF(OFFSET(マスタ非採用削除!B$4,統合マスタ!$A544,0)="","",OFFSET(マスタ非採用削除!B$4,統合マスタ!$A544,0))</f>
        <v>ﾌｽｺ002</v>
      </c>
      <c r="P544" s="27" t="str">
        <f ca="1">IF(OFFSET(マスタ非採用削除!C$4,統合マスタ!$A544,0)="","",OFFSET(マスタ非採用削除!C$4,統合マスタ!$A544,0))</f>
        <v>ブスコパン注２０ｍｇ</v>
      </c>
      <c r="Q544" s="53" t="str">
        <f ca="1">IF(OFFSET(マスタ非採用削除!D$4,統合マスタ!$A544,0)="","",OFFSET(マスタ非採用削除!D$4,統合マスタ!$A544,0))</f>
        <v>ﾌﾞｽｺ</v>
      </c>
      <c r="R544" s="27">
        <f ca="1">IF(OR(A544="非採用",A544="処置薬",A544="非採用特別"),0,IF(OFFSET(マスタ非採用削除!E$4,統合マスタ!$A544,0)="","",OFFSET(マスタ非採用削除!E$4,統合マスタ!$A544,0)))</f>
        <v>1</v>
      </c>
      <c r="S544" s="53" t="str">
        <f ca="1">IF(OFFSET(マスタ非採用削除!F$4,統合マスタ!$A544,0)="","",OFFSET(マスタ非採用削除!F$4,統合マスタ!$A544,0))</f>
        <v/>
      </c>
      <c r="T544" s="27">
        <f ca="1">IF(OFFSET(マスタ非採用削除!G$4,統合マスタ!$A544,0)="","",OFFSET(マスタ非採用削除!G$4,統合マスタ!$A544,0))</f>
        <v>61</v>
      </c>
      <c r="U544" s="53" t="str">
        <f ca="1">IF(OFFSET(マスタ非採用削除!H$4,統合マスタ!$A544,0)="","",OFFSET(マスタ非採用削除!H$4,統合マスタ!$A544,0))</f>
        <v>ﾌﾞｽｺﾊﾟﾝﾁｭｳ20mg</v>
      </c>
      <c r="V544" s="27">
        <f ca="1">IF(OFFSET(マスタ非採用削除!I$4,統合マスタ!$A544,0)="","",OFFSET(マスタ非採用削除!I$4,統合マスタ!$A544,0))</f>
        <v>25</v>
      </c>
      <c r="W544" s="27" t="str">
        <f ca="1">IF(OFFSET(マスタ非採用削除!J$4,統合マスタ!$A544,0)="","",OFFSET(マスタ非採用削除!J$4,統合マスタ!$A544,0))</f>
        <v>注射剤</v>
      </c>
      <c r="X544" s="27">
        <f ca="1">IF(OFFSET(マスタ非採用削除!K$4,統合マスタ!$A544,0)="","",OFFSET(マスタ非採用削除!K$4,統合マスタ!$A544,0))</f>
        <v>2</v>
      </c>
      <c r="Y544" s="53" t="str">
        <f ca="1">IF(OFFSET(マスタ非採用削除!L$4,統合マスタ!$A544,0)="","",OFFSET(マスタ非採用削除!L$4,統合マスタ!$A544,0))</f>
        <v/>
      </c>
      <c r="Z544" s="27">
        <f ca="1">IF(OFFSET(マスタ非採用削除!M$4,統合マスタ!$A544,0)="","",OFFSET(マスタ非採用削除!M$4,統合マスタ!$A544,0))</f>
        <v>9</v>
      </c>
      <c r="AA544" s="27" t="str">
        <f t="shared" si="24"/>
        <v/>
      </c>
      <c r="AB544" s="27" t="str">
        <f ca="1">IF(A544="非採用特別","非採用特別",IF(R544=2,"臨時",
IF(COUNTIF(分類!$H$8:$H$15, 統合マスタ!V544)&gt;0, 分類!$G$7,
IF(COUNTIF(分類!$K$8:$K$15, 統合マスタ!V544)&gt;0, 分類!$J$7,
IF(COUNTIF(分類!$N$8:$N$15, 統合マスタ!V544)&gt;0, 分類!$M$7,
IF(COUNTIF(分類!$Q$8:$Q$15, 統合マスタ!V544)&gt;0, 分類!$P$7,
"無し"))))))</f>
        <v>注射</v>
      </c>
      <c r="AC544" s="27">
        <f t="shared" ca="1" si="25"/>
        <v>200540</v>
      </c>
      <c r="AD544" s="27" cm="1">
        <f t="array" aca="1" ref="AD544" ca="1">IF(A544="非採用","非採用",OFFSET(
   INDIRECT("'" &amp; AB544 &amp; "'!A4"),
   MATCH(B544, INDIRECT("'" &amp; AB544 &amp; "'!C5:C1000"), 0),
   MATCH("合計", INDIRECT("'" &amp; AB544 &amp; "'!4:4"), 0) - 1
))</f>
        <v>0</v>
      </c>
    </row>
    <row r="545" spans="1:30">
      <c r="A545" s="40">
        <f>元データ!P542</f>
        <v>463</v>
      </c>
      <c r="B545" s="27">
        <f t="shared" si="26"/>
        <v>541</v>
      </c>
      <c r="C545" s="27" t="str">
        <f>DBCS(元データ!A542)</f>
        <v>ブドウ糖</v>
      </c>
      <c r="D545" s="53" t="str">
        <f>元データ!B542</f>
        <v>メディセオ</v>
      </c>
      <c r="E545" s="27" t="str">
        <f>DBCS(元データ!C542)</f>
        <v>粉</v>
      </c>
      <c r="F545" s="27" t="str">
        <f>DBCS(元データ!D542)</f>
        <v>５００ｇ</v>
      </c>
      <c r="G545" s="27" t="str">
        <f>元データ!E542</f>
        <v>扶桑薬品</v>
      </c>
      <c r="H545" s="27">
        <f>元データ!F542</f>
        <v>7.7</v>
      </c>
      <c r="I545" s="27">
        <f>元データ!G542</f>
        <v>385</v>
      </c>
      <c r="J545" s="27">
        <f>元データ!H542</f>
        <v>50</v>
      </c>
      <c r="K545" s="27" t="str">
        <f>元データ!I542</f>
        <v>10ｇ</v>
      </c>
      <c r="L545" s="27">
        <f>元データ!J542</f>
        <v>349</v>
      </c>
      <c r="M545" s="27">
        <f>元データ!K542</f>
        <v>6.98</v>
      </c>
      <c r="N545" s="53" t="str">
        <f ca="1">IF(OFFSET(マスタ非採用削除!A$4,統合マスタ!$A545,0)="","",OFFSET(マスタ非採用削除!A$4,統合マスタ!$A545,0))</f>
        <v>ﾌﾄｳ001</v>
      </c>
      <c r="O545" s="53" t="str">
        <f ca="1">IF(OFFSET(マスタ非採用削除!B$4,統合マスタ!$A545,0)="","",OFFSET(マスタ非採用削除!B$4,統合マスタ!$A545,0))</f>
        <v>ﾌﾄｳ001</v>
      </c>
      <c r="P545" s="27" t="str">
        <f ca="1">IF(OFFSET(マスタ非採用削除!C$4,統合マスタ!$A545,0)="","",OFFSET(マスタ非採用削除!C$4,統合マスタ!$A545,0))</f>
        <v>ブドウ糖＊（扶桑）</v>
      </c>
      <c r="Q545" s="53" t="str">
        <f ca="1">IF(OFFSET(マスタ非採用削除!D$4,統合マスタ!$A545,0)="","",OFFSET(マスタ非採用削除!D$4,統合マスタ!$A545,0))</f>
        <v>ﾌﾞﾄﾞｳ</v>
      </c>
      <c r="R545" s="27">
        <f ca="1">IF(OR(A545="非採用",A545="処置薬",A545="非採用特別"),0,IF(OFFSET(マスタ非採用削除!E$4,統合マスタ!$A545,0)="","",OFFSET(マスタ非採用削除!E$4,統合マスタ!$A545,0)))</f>
        <v>1</v>
      </c>
      <c r="S545" s="53" t="str">
        <f ca="1">IF(OFFSET(マスタ非採用削除!F$4,統合マスタ!$A545,0)="","",OFFSET(マスタ非採用削除!F$4,統合マスタ!$A545,0))</f>
        <v/>
      </c>
      <c r="T545" s="27">
        <f ca="1">IF(OFFSET(マスタ非採用削除!G$4,統合マスタ!$A545,0)="","",OFFSET(マスタ非採用削除!G$4,統合マスタ!$A545,0))</f>
        <v>0.77</v>
      </c>
      <c r="U545" s="53" t="str">
        <f ca="1">IF(OFFSET(マスタ非採用削除!H$4,統合マスタ!$A545,0)="","",OFFSET(マスタ非採用削除!H$4,統合マスタ!$A545,0))</f>
        <v>ﾌﾞﾄﾞｳﾄｳ*(ﾌｿｳ)</v>
      </c>
      <c r="V545" s="27">
        <f ca="1">IF(OFFSET(マスタ非採用削除!I$4,統合マスタ!$A545,0)="","",OFFSET(マスタ非採用削除!I$4,統合マスタ!$A545,0))</f>
        <v>3</v>
      </c>
      <c r="W545" s="27" t="str">
        <f ca="1">IF(OFFSET(マスタ非採用削除!J$4,統合マスタ!$A545,0)="","",OFFSET(マスタ非採用削除!J$4,統合マスタ!$A545,0))</f>
        <v>散</v>
      </c>
      <c r="X545" s="27">
        <f ca="1">IF(OFFSET(マスタ非採用削除!K$4,統合マスタ!$A545,0)="","",OFFSET(マスタ非採用削除!K$4,統合マスタ!$A545,0))</f>
        <v>0</v>
      </c>
      <c r="Y545" s="53" t="str">
        <f ca="1">IF(OFFSET(マスタ非採用削除!L$4,統合マスタ!$A545,0)="","",OFFSET(マスタ非採用削除!L$4,統合マスタ!$A545,0))</f>
        <v/>
      </c>
      <c r="Z545" s="27">
        <f ca="1">IF(OFFSET(マスタ非採用削除!M$4,統合マスタ!$A545,0)="","",OFFSET(マスタ非採用削除!M$4,統合マスタ!$A545,0))</f>
        <v>2</v>
      </c>
      <c r="AA545" s="27" t="str">
        <f t="shared" si="24"/>
        <v/>
      </c>
      <c r="AB545" s="27" t="str">
        <f ca="1">IF(A545="非採用特別","非採用特別",IF(R545=2,"臨時",
IF(COUNTIF(分類!$H$8:$H$15, 統合マスタ!V545)&gt;0, 分類!$G$7,
IF(COUNTIF(分類!$K$8:$K$15, 統合マスタ!V545)&gt;0, 分類!$J$7,
IF(COUNTIF(分類!$N$8:$N$15, 統合マスタ!V545)&gt;0, 分類!$M$7,
IF(COUNTIF(分類!$Q$8:$Q$15, 統合マスタ!V545)&gt;0, 分類!$P$7,
"無し"))))))</f>
        <v>散剤</v>
      </c>
      <c r="AC545" s="27">
        <f t="shared" ca="1" si="25"/>
        <v>541</v>
      </c>
      <c r="AD545" s="27" cm="1">
        <f t="array" aca="1" ref="AD545" ca="1">IF(A545="非採用","非採用",OFFSET(
   INDIRECT("'" &amp; AB545 &amp; "'!A4"),
   MATCH(B545, INDIRECT("'" &amp; AB545 &amp; "'!C5:C1000"), 0),
   MATCH("合計", INDIRECT("'" &amp; AB545 &amp; "'!4:4"), 0) - 1
))</f>
        <v>0</v>
      </c>
    </row>
    <row r="546" spans="1:30">
      <c r="A546" s="40" t="str">
        <f>元データ!P543</f>
        <v>非採用</v>
      </c>
      <c r="B546" s="27">
        <f t="shared" si="26"/>
        <v>542</v>
      </c>
      <c r="C546" s="27" t="str">
        <f>DBCS(元データ!A543)</f>
        <v>ブドウ糖注２０％ＰＬ「フソー」　　</v>
      </c>
      <c r="D546" s="53" t="str">
        <f>元データ!B543</f>
        <v>メディセオ</v>
      </c>
      <c r="E546" s="27" t="str">
        <f>DBCS(元データ!C543)</f>
        <v/>
      </c>
      <c r="F546" s="27" t="str">
        <f>DBCS(元データ!D543)</f>
        <v>２０ｍｌ×１０Ｐ　</v>
      </c>
      <c r="G546" s="27" t="str">
        <f>元データ!E543</f>
        <v>扶桑薬品</v>
      </c>
      <c r="H546" s="27">
        <f>元データ!F543</f>
        <v>100</v>
      </c>
      <c r="I546" s="27">
        <f>元データ!G543</f>
        <v>1000</v>
      </c>
      <c r="J546" s="27">
        <f>元データ!H543</f>
        <v>10</v>
      </c>
      <c r="K546" s="27" t="str">
        <f>元データ!I543</f>
        <v>筒</v>
      </c>
      <c r="L546" s="27">
        <f>元データ!J543</f>
        <v>890</v>
      </c>
      <c r="M546" s="27">
        <f>元データ!K543</f>
        <v>89</v>
      </c>
      <c r="N546" s="53" t="e">
        <f ca="1">IF(OFFSET(マスタ非採用削除!A$4,統合マスタ!$A546,0)="","",OFFSET(マスタ非採用削除!A$4,統合マスタ!$A546,0))</f>
        <v>#VALUE!</v>
      </c>
      <c r="O546" s="53" t="e">
        <f ca="1">IF(OFFSET(マスタ非採用削除!B$4,統合マスタ!$A546,0)="","",OFFSET(マスタ非採用削除!B$4,統合マスタ!$A546,0))</f>
        <v>#VALUE!</v>
      </c>
      <c r="P546" s="27" t="e">
        <f ca="1">IF(OFFSET(マスタ非採用削除!C$4,統合マスタ!$A546,0)="","",OFFSET(マスタ非採用削除!C$4,統合マスタ!$A546,0))</f>
        <v>#VALUE!</v>
      </c>
      <c r="Q546" s="53" t="e">
        <f ca="1">IF(OFFSET(マスタ非採用削除!D$4,統合マスタ!$A546,0)="","",OFFSET(マスタ非採用削除!D$4,統合マスタ!$A546,0))</f>
        <v>#VALUE!</v>
      </c>
      <c r="R546" s="27">
        <f ca="1">IF(OR(A546="非採用",A546="処置薬",A546="非採用特別"),0,IF(OFFSET(マスタ非採用削除!E$4,統合マスタ!$A546,0)="","",OFFSET(マスタ非採用削除!E$4,統合マスタ!$A546,0)))</f>
        <v>0</v>
      </c>
      <c r="S546" s="53" t="e">
        <f ca="1">IF(OFFSET(マスタ非採用削除!F$4,統合マスタ!$A546,0)="","",OFFSET(マスタ非採用削除!F$4,統合マスタ!$A546,0))</f>
        <v>#VALUE!</v>
      </c>
      <c r="T546" s="27" t="e">
        <f ca="1">IF(OFFSET(マスタ非採用削除!G$4,統合マスタ!$A546,0)="","",OFFSET(マスタ非採用削除!G$4,統合マスタ!$A546,0))</f>
        <v>#VALUE!</v>
      </c>
      <c r="U546" s="53" t="e">
        <f ca="1">IF(OFFSET(マスタ非採用削除!H$4,統合マスタ!$A546,0)="","",OFFSET(マスタ非採用削除!H$4,統合マスタ!$A546,0))</f>
        <v>#VALUE!</v>
      </c>
      <c r="V546" s="27" t="e">
        <f ca="1">IF(OFFSET(マスタ非採用削除!I$4,統合マスタ!$A546,0)="","",OFFSET(マスタ非採用削除!I$4,統合マスタ!$A546,0))</f>
        <v>#VALUE!</v>
      </c>
      <c r="W546" s="27" t="e">
        <f ca="1">IF(OFFSET(マスタ非採用削除!J$4,統合マスタ!$A546,0)="","",OFFSET(マスタ非採用削除!J$4,統合マスタ!$A546,0))</f>
        <v>#VALUE!</v>
      </c>
      <c r="X546" s="27" t="e">
        <f ca="1">IF(OFFSET(マスタ非採用削除!K$4,統合マスタ!$A546,0)="","",OFFSET(マスタ非採用削除!K$4,統合マスタ!$A546,0))</f>
        <v>#VALUE!</v>
      </c>
      <c r="Y546" s="53" t="e">
        <f ca="1">IF(OFFSET(マスタ非採用削除!L$4,統合マスタ!$A546,0)="","",OFFSET(マスタ非採用削除!L$4,統合マスタ!$A546,0))</f>
        <v>#VALUE!</v>
      </c>
      <c r="Z546" s="27" t="e">
        <f ca="1">IF(OFFSET(マスタ非採用削除!M$4,統合マスタ!$A546,0)="","",OFFSET(マスタ非採用削除!M$4,統合マスタ!$A546,0))</f>
        <v>#VALUE!</v>
      </c>
      <c r="AA546" s="27" t="str">
        <f t="shared" si="24"/>
        <v>非採用</v>
      </c>
      <c r="AB546" s="27" t="str">
        <f ca="1">IF(A546="非採用特別","非採用特別",IF(R546=2,"臨時",
IF(COUNTIF(分類!$H$8:$H$15, 統合マスタ!V546)&gt;0, 分類!$G$7,
IF(COUNTIF(分類!$K$8:$K$15, 統合マスタ!V546)&gt;0, 分類!$J$7,
IF(COUNTIF(分類!$N$8:$N$15, 統合マスタ!V546)&gt;0, 分類!$M$7,
IF(COUNTIF(分類!$Q$8:$Q$15, 統合マスタ!V546)&gt;0, 分類!$P$7,
"無し"))))))</f>
        <v>無し</v>
      </c>
      <c r="AC546" s="27" t="e">
        <f t="shared" ca="1" si="25"/>
        <v>#VALUE!</v>
      </c>
      <c r="AD546" s="27" t="str" cm="1">
        <f t="array" aca="1" ref="AD546" ca="1">IF(A546="非採用","非採用",OFFSET(
   INDIRECT("'" &amp; AB546 &amp; "'!A4"),
   MATCH(B546, INDIRECT("'" &amp; AB546 &amp; "'!C5:C1000"), 0),
   MATCH("合計", INDIRECT("'" &amp; AB546 &amp; "'!4:4"), 0) - 1
))</f>
        <v>非採用</v>
      </c>
    </row>
    <row r="547" spans="1:30">
      <c r="A547" s="40">
        <f>元データ!P544</f>
        <v>466</v>
      </c>
      <c r="B547" s="27">
        <f t="shared" si="26"/>
        <v>543</v>
      </c>
      <c r="C547" s="27" t="str">
        <f>DBCS(元データ!A544)</f>
        <v>ブドウ糖注５％ＰＬ「フソー」　　　　　　</v>
      </c>
      <c r="D547" s="53" t="str">
        <f>元データ!B544</f>
        <v>メディセオ</v>
      </c>
      <c r="E547" s="27" t="str">
        <f>DBCS(元データ!C544)</f>
        <v/>
      </c>
      <c r="F547" s="27" t="str">
        <f>DBCS(元データ!D544)</f>
        <v>１００ｍｌ×１０Ｐ</v>
      </c>
      <c r="G547" s="27" t="str">
        <f>元データ!E544</f>
        <v>扶桑薬品</v>
      </c>
      <c r="H547" s="27">
        <f>元データ!F544</f>
        <v>151</v>
      </c>
      <c r="I547" s="27">
        <f>元データ!G544</f>
        <v>1510</v>
      </c>
      <c r="J547" s="27">
        <f>元データ!H544</f>
        <v>10</v>
      </c>
      <c r="K547" s="27" t="str">
        <f>元データ!I544</f>
        <v>瓶</v>
      </c>
      <c r="L547" s="27">
        <f>元データ!J544</f>
        <v>1345</v>
      </c>
      <c r="M547" s="27">
        <f>元データ!K544</f>
        <v>134.5</v>
      </c>
      <c r="N547" s="53" t="str">
        <f ca="1">IF(OFFSET(マスタ非採用削除!A$4,統合マスタ!$A547,0)="","",OFFSET(マスタ非採用削除!A$4,統合マスタ!$A547,0))</f>
        <v>ﾌﾄｳ005</v>
      </c>
      <c r="O547" s="53" t="str">
        <f ca="1">IF(OFFSET(マスタ非採用削除!B$4,統合マスタ!$A547,0)="","",OFFSET(マスタ非採用削除!B$4,統合マスタ!$A547,0))</f>
        <v>ﾌﾄｳ005</v>
      </c>
      <c r="P547" s="27" t="str">
        <f ca="1">IF(OFFSET(マスタ非採用削除!C$4,統合マスタ!$A547,0)="","",OFFSET(マスタ非採用削除!C$4,統合マスタ!$A547,0))</f>
        <v>ブドウ糖注５％ＰＬ「フソー」</v>
      </c>
      <c r="Q547" s="53" t="str">
        <f ca="1">IF(OFFSET(マスタ非採用削除!D$4,統合マスタ!$A547,0)="","",OFFSET(マスタ非採用削除!D$4,統合マスタ!$A547,0))</f>
        <v/>
      </c>
      <c r="R547" s="27">
        <f ca="1">IF(OR(A547="非採用",A547="処置薬",A547="非採用特別"),0,IF(OFFSET(マスタ非採用削除!E$4,統合マスタ!$A547,0)="","",OFFSET(マスタ非採用削除!E$4,統合マスタ!$A547,0)))</f>
        <v>1</v>
      </c>
      <c r="S547" s="53" t="str">
        <f ca="1">IF(OFFSET(マスタ非採用削除!F$4,統合マスタ!$A547,0)="","",OFFSET(マスタ非採用削除!F$4,統合マスタ!$A547,0))</f>
        <v/>
      </c>
      <c r="T547" s="27">
        <f ca="1">IF(OFFSET(マスタ非採用削除!G$4,統合マスタ!$A547,0)="","",OFFSET(マスタ非採用削除!G$4,統合マスタ!$A547,0))</f>
        <v>151</v>
      </c>
      <c r="U547" s="53" t="str">
        <f ca="1">IF(OFFSET(マスタ非採用削除!H$4,統合マスタ!$A547,0)="","",OFFSET(マスタ非採用削除!H$4,統合マスタ!$A547,0))</f>
        <v>ﾌﾞﾄﾞｳﾄｳﾁﾕｳ5%PLﾌｿ-</v>
      </c>
      <c r="V547" s="27">
        <f ca="1">IF(OFFSET(マスタ非採用削除!I$4,統合マスタ!$A547,0)="","",OFFSET(マスタ非採用削除!I$4,統合マスタ!$A547,0))</f>
        <v>25</v>
      </c>
      <c r="W547" s="27" t="str">
        <f ca="1">IF(OFFSET(マスタ非採用削除!J$4,統合マスタ!$A547,0)="","",OFFSET(マスタ非採用削除!J$4,統合マスタ!$A547,0))</f>
        <v>注射剤</v>
      </c>
      <c r="X547" s="27">
        <f ca="1">IF(OFFSET(マスタ非採用削除!K$4,統合マスタ!$A547,0)="","",OFFSET(マスタ非採用削除!K$4,統合マスタ!$A547,0))</f>
        <v>0</v>
      </c>
      <c r="Y547" s="53" t="str">
        <f ca="1">IF(OFFSET(マスタ非採用削除!L$4,統合マスタ!$A547,0)="","",OFFSET(マスタ非採用削除!L$4,統合マスタ!$A547,0))</f>
        <v/>
      </c>
      <c r="Z547" s="27">
        <f ca="1">IF(OFFSET(マスタ非採用削除!M$4,統合マスタ!$A547,0)="","",OFFSET(マスタ非採用削除!M$4,統合マスタ!$A547,0))</f>
        <v>8</v>
      </c>
      <c r="AA547" s="27" t="str">
        <f t="shared" si="24"/>
        <v/>
      </c>
      <c r="AB547" s="27" t="str">
        <f ca="1">IF(A547="非採用特別","非採用特別",IF(R547=2,"臨時",
IF(COUNTIF(分類!$H$8:$H$15, 統合マスタ!V547)&gt;0, 分類!$G$7,
IF(COUNTIF(分類!$K$8:$K$15, 統合マスタ!V547)&gt;0, 分類!$J$7,
IF(COUNTIF(分類!$N$8:$N$15, 統合マスタ!V547)&gt;0, 分類!$M$7,
IF(COUNTIF(分類!$Q$8:$Q$15, 統合マスタ!V547)&gt;0, 分類!$P$7,
"無し"))))))</f>
        <v>注射</v>
      </c>
      <c r="AC547" s="27">
        <f t="shared" ca="1" si="25"/>
        <v>543</v>
      </c>
      <c r="AD547" s="27" cm="1">
        <f t="array" aca="1" ref="AD547" ca="1">IF(A547="非採用","非採用",OFFSET(
   INDIRECT("'" &amp; AB547 &amp; "'!A4"),
   MATCH(B547, INDIRECT("'" &amp; AB547 &amp; "'!C5:C1000"), 0),
   MATCH("合計", INDIRECT("'" &amp; AB547 &amp; "'!4:4"), 0) - 1
))</f>
        <v>0</v>
      </c>
    </row>
    <row r="548" spans="1:30">
      <c r="A548" s="40">
        <f>元データ!P545</f>
        <v>464</v>
      </c>
      <c r="B548" s="27">
        <f t="shared" si="26"/>
        <v>544</v>
      </c>
      <c r="C548" s="27" t="str">
        <f>DBCS(元データ!A545)</f>
        <v>ブドウ糖注５％ＰＬ「フソー」２０ｍｌ</v>
      </c>
      <c r="D548" s="53" t="str">
        <f>元データ!B545</f>
        <v>メディセオ</v>
      </c>
      <c r="E548" s="27" t="str">
        <f>DBCS(元データ!C545)</f>
        <v/>
      </c>
      <c r="F548" s="27" t="str">
        <f>DBCS(元データ!D545)</f>
        <v>２０ｍｌｘ１０</v>
      </c>
      <c r="G548" s="27" t="str">
        <f>元データ!E545</f>
        <v>扶桑薬品</v>
      </c>
      <c r="H548" s="27">
        <f>元データ!F545</f>
        <v>100</v>
      </c>
      <c r="I548" s="27">
        <f>元データ!G545</f>
        <v>1000</v>
      </c>
      <c r="J548" s="27">
        <f>元データ!H545</f>
        <v>10</v>
      </c>
      <c r="K548" s="27" t="str">
        <f>元データ!I545</f>
        <v>筒</v>
      </c>
      <c r="L548" s="27">
        <f>元データ!J545</f>
        <v>890</v>
      </c>
      <c r="M548" s="27">
        <f>元データ!K545</f>
        <v>89</v>
      </c>
      <c r="N548" s="53" t="str">
        <f ca="1">IF(OFFSET(マスタ非採用削除!A$4,統合マスタ!$A548,0)="","",OFFSET(マスタ非採用削除!A$4,統合マスタ!$A548,0))</f>
        <v>ﾌﾄｳ002</v>
      </c>
      <c r="O548" s="53" t="str">
        <f ca="1">IF(OFFSET(マスタ非採用削除!B$4,統合マスタ!$A548,0)="","",OFFSET(マスタ非採用削除!B$4,統合マスタ!$A548,0))</f>
        <v>ﾌﾄｳ002</v>
      </c>
      <c r="P548" s="27" t="str">
        <f ca="1">IF(OFFSET(マスタ非採用削除!C$4,統合マスタ!$A548,0)="","",OFFSET(マスタ非採用削除!C$4,統合マスタ!$A548,0))</f>
        <v>ブドウ糖注５％ＰＬ「フソー」</v>
      </c>
      <c r="Q548" s="53" t="str">
        <f ca="1">IF(OFFSET(マスタ非採用削除!D$4,統合マスタ!$A548,0)="","",OFFSET(マスタ非採用削除!D$4,統合マスタ!$A548,0))</f>
        <v>ﾄｳﾁｭｳ5</v>
      </c>
      <c r="R548" s="27">
        <f ca="1">IF(OR(A548="非採用",A548="処置薬",A548="非採用特別"),0,IF(OFFSET(マスタ非採用削除!E$4,統合マスタ!$A548,0)="","",OFFSET(マスタ非採用削除!E$4,統合マスタ!$A548,0)))</f>
        <v>1</v>
      </c>
      <c r="S548" s="53" t="str">
        <f ca="1">IF(OFFSET(マスタ非採用削除!F$4,統合マスタ!$A548,0)="","",OFFSET(マスタ非採用削除!F$4,統合マスタ!$A548,0))</f>
        <v/>
      </c>
      <c r="T548" s="27">
        <f ca="1">IF(OFFSET(マスタ非採用削除!G$4,統合マスタ!$A548,0)="","",OFFSET(マスタ非採用削除!G$4,統合マスタ!$A548,0))</f>
        <v>100</v>
      </c>
      <c r="U548" s="53" t="str">
        <f ca="1">IF(OFFSET(マスタ非採用削除!H$4,統合マスタ!$A548,0)="","",OFFSET(マスタ非採用削除!H$4,統合マスタ!$A548,0))</f>
        <v>ﾌﾞﾄﾞｳﾄｳﾁｭｳ5%PL｢ﾌｿｰ｣</v>
      </c>
      <c r="V548" s="27">
        <f ca="1">IF(OFFSET(マスタ非採用削除!I$4,統合マスタ!$A548,0)="","",OFFSET(マスタ非採用削除!I$4,統合マスタ!$A548,0))</f>
        <v>25</v>
      </c>
      <c r="W548" s="27" t="str">
        <f ca="1">IF(OFFSET(マスタ非採用削除!J$4,統合マスタ!$A548,0)="","",OFFSET(マスタ非採用削除!J$4,統合マスタ!$A548,0))</f>
        <v>注射剤</v>
      </c>
      <c r="X548" s="27">
        <f ca="1">IF(OFFSET(マスタ非採用削除!K$4,統合マスタ!$A548,0)="","",OFFSET(マスタ非採用削除!K$4,統合マスタ!$A548,0))</f>
        <v>0</v>
      </c>
      <c r="Y548" s="53" t="str">
        <f ca="1">IF(OFFSET(マスタ非採用削除!L$4,統合マスタ!$A548,0)="","",OFFSET(マスタ非採用削除!L$4,統合マスタ!$A548,0))</f>
        <v/>
      </c>
      <c r="Z548" s="27">
        <f ca="1">IF(OFFSET(マスタ非採用削除!M$4,統合マスタ!$A548,0)="","",OFFSET(マスタ非採用削除!M$4,統合マスタ!$A548,0))</f>
        <v>8</v>
      </c>
      <c r="AA548" s="27" t="str">
        <f t="shared" si="24"/>
        <v/>
      </c>
      <c r="AB548" s="27" t="str">
        <f ca="1">IF(A548="非採用特別","非採用特別",IF(R548=2,"臨時",
IF(COUNTIF(分類!$H$8:$H$15, 統合マスタ!V548)&gt;0, 分類!$G$7,
IF(COUNTIF(分類!$K$8:$K$15, 統合マスタ!V548)&gt;0, 分類!$J$7,
IF(COUNTIF(分類!$N$8:$N$15, 統合マスタ!V548)&gt;0, 分類!$M$7,
IF(COUNTIF(分類!$Q$8:$Q$15, 統合マスタ!V548)&gt;0, 分類!$P$7,
"無し"))))))</f>
        <v>注射</v>
      </c>
      <c r="AC548" s="27">
        <f t="shared" ca="1" si="25"/>
        <v>544</v>
      </c>
      <c r="AD548" s="27" cm="1">
        <f t="array" aca="1" ref="AD548" ca="1">IF(A548="非採用","非採用",OFFSET(
   INDIRECT("'" &amp; AB548 &amp; "'!A4"),
   MATCH(B548, INDIRECT("'" &amp; AB548 &amp; "'!C5:C1000"), 0),
   MATCH("合計", INDIRECT("'" &amp; AB548 &amp; "'!4:4"), 0) - 1
))</f>
        <v>0</v>
      </c>
    </row>
    <row r="549" spans="1:30">
      <c r="A549" s="40">
        <f>元データ!P546</f>
        <v>468</v>
      </c>
      <c r="B549" s="27">
        <f t="shared" si="26"/>
        <v>545</v>
      </c>
      <c r="C549" s="27" t="str">
        <f>DBCS(元データ!A546)</f>
        <v>フラジール内服錠２５０ｍｇ</v>
      </c>
      <c r="D549" s="53" t="str">
        <f>元データ!B546</f>
        <v>スズケン</v>
      </c>
      <c r="E549" s="27" t="str">
        <f>DBCS(元データ!C546)</f>
        <v>ＰＴＰ</v>
      </c>
      <c r="F549" s="27" t="str">
        <f>DBCS(元データ!D546)</f>
        <v>１００錠</v>
      </c>
      <c r="G549" s="27" t="str">
        <f>元データ!E546</f>
        <v>塩野義製薬</v>
      </c>
      <c r="H549" s="27">
        <f>元データ!F546</f>
        <v>36.200000000000003</v>
      </c>
      <c r="I549" s="27">
        <f>元データ!G546</f>
        <v>3620</v>
      </c>
      <c r="J549" s="27">
        <f>元データ!H546</f>
        <v>99.999999999999986</v>
      </c>
      <c r="K549" s="27" t="str">
        <f>元データ!I546</f>
        <v>錠</v>
      </c>
      <c r="L549" s="27">
        <f>元データ!J546</f>
        <v>3221</v>
      </c>
      <c r="M549" s="27">
        <f>元データ!K546</f>
        <v>32.210000000000008</v>
      </c>
      <c r="N549" s="53" t="str">
        <f ca="1">IF(OFFSET(マスタ非採用削除!A$4,統合マスタ!$A549,0)="","",OFFSET(マスタ非採用削除!A$4,統合マスタ!$A549,0))</f>
        <v>ﾌﾗｼ002</v>
      </c>
      <c r="O549" s="53" t="str">
        <f ca="1">IF(OFFSET(マスタ非採用削除!B$4,統合マスタ!$A549,0)="","",OFFSET(マスタ非採用削除!B$4,統合マスタ!$A549,0))</f>
        <v>ﾌﾗｼ002</v>
      </c>
      <c r="P549" s="27" t="str">
        <f ca="1">IF(OFFSET(マスタ非採用削除!C$4,統合マスタ!$A549,0)="","",OFFSET(マスタ非採用削除!C$4,統合マスタ!$A549,0))</f>
        <v>フラジール内服錠２５０ｍｇ</v>
      </c>
      <c r="Q549" s="53" t="str">
        <f ca="1">IF(OFFSET(マスタ非採用削除!D$4,統合マスタ!$A549,0)="","",OFFSET(マスタ非採用削除!D$4,統合マスタ!$A549,0))</f>
        <v>ﾌﾗｼﾞ</v>
      </c>
      <c r="R549" s="27">
        <f ca="1">IF(OR(A549="非採用",A549="処置薬",A549="非採用特別"),0,IF(OFFSET(マスタ非採用削除!E$4,統合マスタ!$A549,0)="","",OFFSET(マスタ非採用削除!E$4,統合マスタ!$A549,0)))</f>
        <v>2</v>
      </c>
      <c r="S549" s="53" t="str">
        <f ca="1">IF(OFFSET(マスタ非採用削除!F$4,統合マスタ!$A549,0)="","",OFFSET(マスタ非採用削除!F$4,統合マスタ!$A549,0))</f>
        <v/>
      </c>
      <c r="T549" s="27">
        <f ca="1">IF(OFFSET(マスタ非採用削除!G$4,統合マスタ!$A549,0)="","",OFFSET(マスタ非採用削除!G$4,統合マスタ!$A549,0))</f>
        <v>36.200000000000003</v>
      </c>
      <c r="U549" s="53" t="str">
        <f ca="1">IF(OFFSET(マスタ非採用削除!H$4,統合マスタ!$A549,0)="","",OFFSET(マスタ非採用削除!H$4,統合マスタ!$A549,0))</f>
        <v>ﾌﾗｼﾞｰﾙﾅｲﾌｸｼﾞｮｳ250mg</v>
      </c>
      <c r="V549" s="27">
        <f ca="1">IF(OFFSET(マスタ非採用削除!I$4,統合マスタ!$A549,0)="","",OFFSET(マスタ非採用削除!I$4,統合マスタ!$A549,0))</f>
        <v>1</v>
      </c>
      <c r="W549" s="27" t="str">
        <f ca="1">IF(OFFSET(マスタ非採用削除!J$4,統合マスタ!$A549,0)="","",OFFSET(マスタ非採用削除!J$4,統合マスタ!$A549,0))</f>
        <v>錠剤</v>
      </c>
      <c r="X549" s="27">
        <f ca="1">IF(OFFSET(マスタ非採用削除!K$4,統合マスタ!$A549,0)="","",OFFSET(マスタ非採用削除!K$4,統合マスタ!$A549,0))</f>
        <v>0</v>
      </c>
      <c r="Y549" s="53" t="str">
        <f ca="1">IF(OFFSET(マスタ非採用削除!L$4,統合マスタ!$A549,0)="","",OFFSET(マスタ非採用削除!L$4,統合マスタ!$A549,0))</f>
        <v/>
      </c>
      <c r="Z549" s="27">
        <f ca="1">IF(OFFSET(マスタ非採用削除!M$4,統合マスタ!$A549,0)="","",OFFSET(マスタ非採用削除!M$4,統合マスタ!$A549,0))</f>
        <v>3</v>
      </c>
      <c r="AA549" s="27" t="str">
        <f t="shared" si="24"/>
        <v/>
      </c>
      <c r="AB549" s="27" t="str">
        <f ca="1">IF(A549="非採用特別","非採用特別",IF(R549=2,"臨時",
IF(COUNTIF(分類!$H$8:$H$15, 統合マスタ!V549)&gt;0, 分類!$G$7,
IF(COUNTIF(分類!$K$8:$K$15, 統合マスタ!V549)&gt;0, 分類!$J$7,
IF(COUNTIF(分類!$N$8:$N$15, 統合マスタ!V549)&gt;0, 分類!$M$7,
IF(COUNTIF(分類!$Q$8:$Q$15, 統合マスタ!V549)&gt;0, 分類!$P$7,
"無し"))))))</f>
        <v>臨時</v>
      </c>
      <c r="AC549" s="27">
        <f t="shared" ca="1" si="25"/>
        <v>545</v>
      </c>
      <c r="AD549" s="27" cm="1">
        <f t="array" aca="1" ref="AD549" ca="1">IF(A549="非採用","非採用",OFFSET(
   INDIRECT("'" &amp; AB549 &amp; "'!A4"),
   MATCH(B549, INDIRECT("'" &amp; AB549 &amp; "'!C5:C1000"), 0),
   MATCH("合計", INDIRECT("'" &amp; AB549 &amp; "'!4:4"), 0) - 1
))</f>
        <v>0</v>
      </c>
    </row>
    <row r="550" spans="1:30">
      <c r="A550" s="40">
        <f>元データ!P547</f>
        <v>467</v>
      </c>
      <c r="B550" s="27">
        <f t="shared" si="26"/>
        <v>546</v>
      </c>
      <c r="C550" s="27" t="str">
        <f>DBCS(元データ!A547)</f>
        <v>フラジール腟錠２５０ｍｇ</v>
      </c>
      <c r="D550" s="53" t="str">
        <f>元データ!B547</f>
        <v>KSK</v>
      </c>
      <c r="E550" s="27" t="str">
        <f>DBCS(元データ!C547)</f>
        <v>ＰＴＰ</v>
      </c>
      <c r="F550" s="27" t="str">
        <f>DBCS(元データ!D547)</f>
        <v>６０Ｔ</v>
      </c>
      <c r="G550" s="27" t="str">
        <f>元データ!E547</f>
        <v>富士製薬</v>
      </c>
      <c r="H550" s="27">
        <f>元データ!F547</f>
        <v>54.3</v>
      </c>
      <c r="I550" s="27">
        <f>元データ!G547</f>
        <v>3258</v>
      </c>
      <c r="J550" s="27">
        <f>元データ!H547</f>
        <v>60</v>
      </c>
      <c r="K550" s="27" t="str">
        <f>元データ!I547</f>
        <v>錠</v>
      </c>
      <c r="L550" s="27">
        <f>元データ!J547</f>
        <v>2961</v>
      </c>
      <c r="M550" s="27">
        <f>元データ!K547</f>
        <v>49.35</v>
      </c>
      <c r="N550" s="53" t="str">
        <f ca="1">IF(OFFSET(マスタ非採用削除!A$4,統合マスタ!$A550,0)="","",OFFSET(マスタ非採用削除!A$4,統合マスタ!$A550,0))</f>
        <v>ﾌﾗｼ001</v>
      </c>
      <c r="O550" s="53" t="str">
        <f ca="1">IF(OFFSET(マスタ非採用削除!B$4,統合マスタ!$A550,0)="","",OFFSET(マスタ非採用削除!B$4,統合マスタ!$A550,0))</f>
        <v>ﾌﾗｼ001</v>
      </c>
      <c r="P550" s="27" t="str">
        <f ca="1">IF(OFFSET(マスタ非採用削除!C$4,統合マスタ!$A550,0)="","",OFFSET(マスタ非採用削除!C$4,統合マスタ!$A550,0))</f>
        <v>フラジール腟錠２５０ｍｇ</v>
      </c>
      <c r="Q550" s="53" t="str">
        <f ca="1">IF(OFFSET(マスタ非採用削除!D$4,統合マスタ!$A550,0)="","",OFFSET(マスタ非採用削除!D$4,統合マスタ!$A550,0))</f>
        <v>ﾌﾗｼﾞｰﾙ</v>
      </c>
      <c r="R550" s="27">
        <f ca="1">IF(OR(A550="非採用",A550="処置薬",A550="非採用特別"),0,IF(OFFSET(マスタ非採用削除!E$4,統合マスタ!$A550,0)="","",OFFSET(マスタ非採用削除!E$4,統合マスタ!$A550,0)))</f>
        <v>2</v>
      </c>
      <c r="S550" s="53" t="str">
        <f ca="1">IF(OFFSET(マスタ非採用削除!F$4,統合マスタ!$A550,0)="","",OFFSET(マスタ非採用削除!F$4,統合マスタ!$A550,0))</f>
        <v/>
      </c>
      <c r="T550" s="27">
        <f ca="1">IF(OFFSET(マスタ非採用削除!G$4,統合マスタ!$A550,0)="","",OFFSET(マスタ非採用削除!G$4,統合マスタ!$A550,0))</f>
        <v>54.3</v>
      </c>
      <c r="U550" s="53" t="str">
        <f ca="1">IF(OFFSET(マスタ非採用削除!H$4,統合マスタ!$A550,0)="","",OFFSET(マスタ非採用削除!H$4,統合マスタ!$A550,0))</f>
        <v>ﾌﾗｼﾞｰﾙﾁﾂｼﾞｮｳ250mg</v>
      </c>
      <c r="V550" s="27">
        <f ca="1">IF(OFFSET(マスタ非採用削除!I$4,統合マスタ!$A550,0)="","",OFFSET(マスタ非採用削除!I$4,統合マスタ!$A550,0))</f>
        <v>11</v>
      </c>
      <c r="W550" s="27" t="str">
        <f ca="1">IF(OFFSET(マスタ非採用削除!J$4,統合マスタ!$A550,0)="","",OFFSET(マスタ非採用削除!J$4,統合マスタ!$A550,0))</f>
        <v>膣錠</v>
      </c>
      <c r="X550" s="27">
        <f ca="1">IF(OFFSET(マスタ非採用削除!K$4,統合マスタ!$A550,0)="","",OFFSET(マスタ非採用削除!K$4,統合マスタ!$A550,0))</f>
        <v>0</v>
      </c>
      <c r="Y550" s="53" t="str">
        <f ca="1">IF(OFFSET(マスタ非採用削除!L$4,統合マスタ!$A550,0)="","",OFFSET(マスタ非採用削除!L$4,統合マスタ!$A550,0))</f>
        <v/>
      </c>
      <c r="Z550" s="27">
        <f ca="1">IF(OFFSET(マスタ非採用削除!M$4,統合マスタ!$A550,0)="","",OFFSET(マスタ非採用削除!M$4,統合マスタ!$A550,0))</f>
        <v>15</v>
      </c>
      <c r="AA550" s="27" t="str">
        <f t="shared" si="24"/>
        <v/>
      </c>
      <c r="AB550" s="27" t="str">
        <f ca="1">IF(A550="非採用特別","非採用特別",IF(R550=2,"臨時",
IF(COUNTIF(分類!$H$8:$H$15, 統合マスタ!V550)&gt;0, 分類!$G$7,
IF(COUNTIF(分類!$K$8:$K$15, 統合マスタ!V550)&gt;0, 分類!$J$7,
IF(COUNTIF(分類!$N$8:$N$15, 統合マスタ!V550)&gt;0, 分類!$M$7,
IF(COUNTIF(分類!$Q$8:$Q$15, 統合マスタ!V550)&gt;0, 分類!$P$7,
"無し"))))))</f>
        <v>臨時</v>
      </c>
      <c r="AC550" s="27">
        <f t="shared" ca="1" si="25"/>
        <v>546</v>
      </c>
      <c r="AD550" s="27" cm="1">
        <f t="array" aca="1" ref="AD550" ca="1">IF(A550="非採用","非採用",OFFSET(
   INDIRECT("'" &amp; AB550 &amp; "'!A4"),
   MATCH(B550, INDIRECT("'" &amp; AB550 &amp; "'!C5:C1000"), 0),
   MATCH("合計", INDIRECT("'" &amp; AB550 &amp; "'!4:4"), 0) - 1
))</f>
        <v>0</v>
      </c>
    </row>
    <row r="551" spans="1:30">
      <c r="A551" s="40">
        <f>元データ!P548</f>
        <v>471</v>
      </c>
      <c r="B551" s="27">
        <f t="shared" si="26"/>
        <v>547</v>
      </c>
      <c r="C551" s="27" t="str">
        <f>DBCS(元データ!A548)</f>
        <v>プラバスタチンＮａ錠５ｍｇ「サワイ」</v>
      </c>
      <c r="D551" s="53" t="str">
        <f>元データ!B548</f>
        <v>メディセオ</v>
      </c>
      <c r="E551" s="27" t="str">
        <f>DBCS(元データ!C548)</f>
        <v>ＰＴＰ</v>
      </c>
      <c r="F551" s="27" t="str">
        <f>DBCS(元データ!D548)</f>
        <v>１００Ｔ</v>
      </c>
      <c r="G551" s="27" t="str">
        <f>元データ!E548</f>
        <v>沢井製薬</v>
      </c>
      <c r="H551" s="27">
        <f>元データ!F548</f>
        <v>10.4</v>
      </c>
      <c r="I551" s="27">
        <f>元データ!G548</f>
        <v>1040</v>
      </c>
      <c r="J551" s="27">
        <f>元データ!H548</f>
        <v>100</v>
      </c>
      <c r="K551" s="27" t="str">
        <f>元データ!I548</f>
        <v>錠</v>
      </c>
      <c r="L551" s="27">
        <f>元データ!J548</f>
        <v>910</v>
      </c>
      <c r="M551" s="27">
        <f>元データ!K548</f>
        <v>9.1</v>
      </c>
      <c r="N551" s="53" t="str">
        <f ca="1">IF(OFFSET(マスタ非採用削除!A$4,統合マスタ!$A551,0)="","",OFFSET(マスタ非採用削除!A$4,統合マスタ!$A551,0))</f>
        <v>ﾌﾗﾊ001</v>
      </c>
      <c r="O551" s="53" t="str">
        <f ca="1">IF(OFFSET(マスタ非採用削除!B$4,統合マスタ!$A551,0)="","",OFFSET(マスタ非採用削除!B$4,統合マスタ!$A551,0))</f>
        <v>ﾌﾗﾊ001</v>
      </c>
      <c r="P551" s="27" t="str">
        <f ca="1">IF(OFFSET(マスタ非採用削除!C$4,統合マスタ!$A551,0)="","",OFFSET(マスタ非採用削除!C$4,統合マスタ!$A551,0))</f>
        <v>プラバスタチンＮａ錠５ｍｇ「サワイ」</v>
      </c>
      <c r="Q551" s="53" t="str">
        <f ca="1">IF(OFFSET(マスタ非採用削除!D$4,統合マスタ!$A551,0)="","",OFFSET(マスタ非採用削除!D$4,統合マスタ!$A551,0))</f>
        <v>ﾌﾟﾗﾊﾞ</v>
      </c>
      <c r="R551" s="27">
        <f ca="1">IF(OR(A551="非採用",A551="処置薬",A551="非採用特別"),0,IF(OFFSET(マスタ非採用削除!E$4,統合マスタ!$A551,0)="","",OFFSET(マスタ非採用削除!E$4,統合マスタ!$A551,0)))</f>
        <v>1</v>
      </c>
      <c r="S551" s="53" t="str">
        <f ca="1">IF(OFFSET(マスタ非採用削除!F$4,統合マスタ!$A551,0)="","",OFFSET(マスタ非採用削除!F$4,統合マスタ!$A551,0))</f>
        <v/>
      </c>
      <c r="T551" s="27">
        <f ca="1">IF(OFFSET(マスタ非採用削除!G$4,統合マスタ!$A551,0)="","",OFFSET(マスタ非採用削除!G$4,統合マスタ!$A551,0))</f>
        <v>10.4</v>
      </c>
      <c r="U551" s="53" t="str">
        <f ca="1">IF(OFFSET(マスタ非採用削除!H$4,統合マスタ!$A551,0)="","",OFFSET(マスタ非採用削除!H$4,統合マスタ!$A551,0))</f>
        <v>ﾌﾟﾗﾊﾞｽﾀﾁﾝNaｼﾞｮｳ5mg｢ｻﾜｲ｣</v>
      </c>
      <c r="V551" s="27">
        <f ca="1">IF(OFFSET(マスタ非採用削除!I$4,統合マスタ!$A551,0)="","",OFFSET(マスタ非採用削除!I$4,統合マスタ!$A551,0))</f>
        <v>1</v>
      </c>
      <c r="W551" s="27" t="str">
        <f ca="1">IF(OFFSET(マスタ非採用削除!J$4,統合マスタ!$A551,0)="","",OFFSET(マスタ非採用削除!J$4,統合マスタ!$A551,0))</f>
        <v>錠剤</v>
      </c>
      <c r="X551" s="27">
        <f ca="1">IF(OFFSET(マスタ非採用削除!K$4,統合マスタ!$A551,0)="","",OFFSET(マスタ非採用削除!K$4,統合マスタ!$A551,0))</f>
        <v>0</v>
      </c>
      <c r="Y551" s="53" t="str">
        <f ca="1">IF(OFFSET(マスタ非採用削除!L$4,統合マスタ!$A551,0)="","",OFFSET(マスタ非採用削除!L$4,統合マスタ!$A551,0))</f>
        <v/>
      </c>
      <c r="Z551" s="27">
        <f ca="1">IF(OFFSET(マスタ非採用削除!M$4,統合マスタ!$A551,0)="","",OFFSET(マスタ非採用削除!M$4,統合マスタ!$A551,0))</f>
        <v>25</v>
      </c>
      <c r="AA551" s="27" t="str">
        <f t="shared" si="24"/>
        <v/>
      </c>
      <c r="AB551" s="27" t="str">
        <f ca="1">IF(A551="非採用特別","非採用特別",IF(R551=2,"臨時",
IF(COUNTIF(分類!$H$8:$H$15, 統合マスタ!V551)&gt;0, 分類!$G$7,
IF(COUNTIF(分類!$K$8:$K$15, 統合マスタ!V551)&gt;0, 分類!$J$7,
IF(COUNTIF(分類!$N$8:$N$15, 統合マスタ!V551)&gt;0, 分類!$M$7,
IF(COUNTIF(分類!$Q$8:$Q$15, 統合マスタ!V551)&gt;0, 分類!$P$7,
"無し"))))))</f>
        <v>錠剤</v>
      </c>
      <c r="AC551" s="27">
        <f t="shared" ca="1" si="25"/>
        <v>547</v>
      </c>
      <c r="AD551" s="27" cm="1">
        <f t="array" aca="1" ref="AD551" ca="1">IF(A551="非採用","非採用",OFFSET(
   INDIRECT("'" &amp; AB551 &amp; "'!A4"),
   MATCH(B551, INDIRECT("'" &amp; AB551 &amp; "'!C5:C1000"), 0),
   MATCH("合計", INDIRECT("'" &amp; AB551 &amp; "'!4:4"), 0) - 1
))</f>
        <v>0</v>
      </c>
    </row>
    <row r="552" spans="1:30">
      <c r="A552" s="40">
        <f>元データ!P549</f>
        <v>471</v>
      </c>
      <c r="B552" s="27">
        <f t="shared" si="26"/>
        <v>548</v>
      </c>
      <c r="C552" s="27" t="str">
        <f>DBCS(元データ!A549)</f>
        <v>プラバスタチンＮａ錠５ｍｇ「サワイ」</v>
      </c>
      <c r="D552" s="53" t="str">
        <f>元データ!B549</f>
        <v>メディセオ</v>
      </c>
      <c r="E552" s="27" t="str">
        <f>DBCS(元データ!C549)</f>
        <v>バラ</v>
      </c>
      <c r="F552" s="27" t="str">
        <f>DBCS(元データ!D549)</f>
        <v>１０００Ｔ</v>
      </c>
      <c r="G552" s="27" t="str">
        <f>元データ!E549</f>
        <v>沢井製薬</v>
      </c>
      <c r="H552" s="27">
        <f>元データ!F549</f>
        <v>10.4</v>
      </c>
      <c r="I552" s="27">
        <f>元データ!G549</f>
        <v>10400</v>
      </c>
      <c r="J552" s="27">
        <f>元データ!H549</f>
        <v>1000</v>
      </c>
      <c r="K552" s="27" t="str">
        <f>元データ!I549</f>
        <v>錠</v>
      </c>
      <c r="L552" s="27">
        <f>元データ!J549</f>
        <v>9100</v>
      </c>
      <c r="M552" s="27">
        <f>元データ!K549</f>
        <v>9.1</v>
      </c>
      <c r="N552" s="53" t="str">
        <f ca="1">IF(OFFSET(マスタ非採用削除!A$4,統合マスタ!$A552,0)="","",OFFSET(マスタ非採用削除!A$4,統合マスタ!$A552,0))</f>
        <v>ﾌﾗﾊ001</v>
      </c>
      <c r="O552" s="53" t="str">
        <f ca="1">IF(OFFSET(マスタ非採用削除!B$4,統合マスタ!$A552,0)="","",OFFSET(マスタ非採用削除!B$4,統合マスタ!$A552,0))</f>
        <v>ﾌﾗﾊ001</v>
      </c>
      <c r="P552" s="27" t="str">
        <f ca="1">IF(OFFSET(マスタ非採用削除!C$4,統合マスタ!$A552,0)="","",OFFSET(マスタ非採用削除!C$4,統合マスタ!$A552,0))</f>
        <v>プラバスタチンＮａ錠５ｍｇ「サワイ」</v>
      </c>
      <c r="Q552" s="53" t="str">
        <f ca="1">IF(OFFSET(マスタ非採用削除!D$4,統合マスタ!$A552,0)="","",OFFSET(マスタ非採用削除!D$4,統合マスタ!$A552,0))</f>
        <v>ﾌﾟﾗﾊﾞ</v>
      </c>
      <c r="R552" s="27">
        <f ca="1">IF(OR(A552="非採用",A552="処置薬",A552="非採用特別"),0,IF(OFFSET(マスタ非採用削除!E$4,統合マスタ!$A552,0)="","",OFFSET(マスタ非採用削除!E$4,統合マスタ!$A552,0)))</f>
        <v>1</v>
      </c>
      <c r="S552" s="53" t="str">
        <f ca="1">IF(OFFSET(マスタ非採用削除!F$4,統合マスタ!$A552,0)="","",OFFSET(マスタ非採用削除!F$4,統合マスタ!$A552,0))</f>
        <v/>
      </c>
      <c r="T552" s="27">
        <f ca="1">IF(OFFSET(マスタ非採用削除!G$4,統合マスタ!$A552,0)="","",OFFSET(マスタ非採用削除!G$4,統合マスタ!$A552,0))</f>
        <v>10.4</v>
      </c>
      <c r="U552" s="53" t="str">
        <f ca="1">IF(OFFSET(マスタ非採用削除!H$4,統合マスタ!$A552,0)="","",OFFSET(マスタ非採用削除!H$4,統合マスタ!$A552,0))</f>
        <v>ﾌﾟﾗﾊﾞｽﾀﾁﾝNaｼﾞｮｳ5mg｢ｻﾜｲ｣</v>
      </c>
      <c r="V552" s="27">
        <f ca="1">IF(OFFSET(マスタ非採用削除!I$4,統合マスタ!$A552,0)="","",OFFSET(マスタ非採用削除!I$4,統合マスタ!$A552,0))</f>
        <v>1</v>
      </c>
      <c r="W552" s="27" t="str">
        <f ca="1">IF(OFFSET(マスタ非採用削除!J$4,統合マスタ!$A552,0)="","",OFFSET(マスタ非採用削除!J$4,統合マスタ!$A552,0))</f>
        <v>錠剤</v>
      </c>
      <c r="X552" s="27">
        <f ca="1">IF(OFFSET(マスタ非採用削除!K$4,統合マスタ!$A552,0)="","",OFFSET(マスタ非採用削除!K$4,統合マスタ!$A552,0))</f>
        <v>0</v>
      </c>
      <c r="Y552" s="53" t="str">
        <f ca="1">IF(OFFSET(マスタ非採用削除!L$4,統合マスタ!$A552,0)="","",OFFSET(マスタ非採用削除!L$4,統合マスタ!$A552,0))</f>
        <v/>
      </c>
      <c r="Z552" s="27">
        <f ca="1">IF(OFFSET(マスタ非採用削除!M$4,統合マスタ!$A552,0)="","",OFFSET(マスタ非採用削除!M$4,統合マスタ!$A552,0))</f>
        <v>25</v>
      </c>
      <c r="AA552" s="27" t="str">
        <f t="shared" si="24"/>
        <v/>
      </c>
      <c r="AB552" s="27" t="str">
        <f ca="1">IF(A552="非採用特別","非採用特別",IF(R552=2,"臨時",
IF(COUNTIF(分類!$H$8:$H$15, 統合マスタ!V552)&gt;0, 分類!$G$7,
IF(COUNTIF(分類!$K$8:$K$15, 統合マスタ!V552)&gt;0, 分類!$J$7,
IF(COUNTIF(分類!$N$8:$N$15, 統合マスタ!V552)&gt;0, 分類!$M$7,
IF(COUNTIF(分類!$Q$8:$Q$15, 統合マスタ!V552)&gt;0, 分類!$P$7,
"無し"))))))</f>
        <v>錠剤</v>
      </c>
      <c r="AC552" s="27">
        <f t="shared" ca="1" si="25"/>
        <v>548</v>
      </c>
      <c r="AD552" s="27" cm="1">
        <f t="array" aca="1" ref="AD552" ca="1">IF(A552="非採用","非採用",OFFSET(
   INDIRECT("'" &amp; AB552 &amp; "'!A4"),
   MATCH(B552, INDIRECT("'" &amp; AB552 &amp; "'!C5:C1000"), 0),
   MATCH("合計", INDIRECT("'" &amp; AB552 &amp; "'!4:4"), 0) - 1
))</f>
        <v>0</v>
      </c>
    </row>
    <row r="553" spans="1:30">
      <c r="A553" s="40">
        <f>元データ!P550</f>
        <v>472</v>
      </c>
      <c r="B553" s="27">
        <f t="shared" si="26"/>
        <v>549</v>
      </c>
      <c r="C553" s="27" t="str">
        <f>DBCS(元データ!A550)</f>
        <v>プラリア皮下注６０ｍｇシリンジ</v>
      </c>
      <c r="D553" s="53" t="str">
        <f>元データ!B550</f>
        <v>メディセオ</v>
      </c>
      <c r="E553" s="27" t="str">
        <f>DBCS(元データ!C550)</f>
        <v/>
      </c>
      <c r="F553" s="27" t="str">
        <f>DBCS(元データ!D550)</f>
        <v>１ｍｌｘ１本</v>
      </c>
      <c r="G553" s="27" t="str">
        <f>元データ!E550</f>
        <v>第一三共</v>
      </c>
      <c r="H553" s="27">
        <f>元データ!F550</f>
        <v>24939</v>
      </c>
      <c r="I553" s="27">
        <f>元データ!G550</f>
        <v>24939</v>
      </c>
      <c r="J553" s="27">
        <f>元データ!H550</f>
        <v>1</v>
      </c>
      <c r="K553" s="27" t="str">
        <f>元データ!I550</f>
        <v>ｼﾘﾝｼﾞ</v>
      </c>
      <c r="L553" s="27">
        <f>元データ!J550</f>
        <v>21600</v>
      </c>
      <c r="M553" s="27">
        <f>元データ!K550</f>
        <v>21600</v>
      </c>
      <c r="N553" s="53" t="str">
        <f ca="1">IF(OFFSET(マスタ非採用削除!A$4,統合マスタ!$A553,0)="","",OFFSET(マスタ非採用削除!A$4,統合マスタ!$A553,0))</f>
        <v>ﾌﾗﾘ002</v>
      </c>
      <c r="O553" s="53" t="str">
        <f ca="1">IF(OFFSET(マスタ非採用削除!B$4,統合マスタ!$A553,0)="","",OFFSET(マスタ非採用削除!B$4,統合マスタ!$A553,0))</f>
        <v>ﾌﾗﾘ002</v>
      </c>
      <c r="P553" s="27" t="str">
        <f ca="1">IF(OFFSET(マスタ非採用削除!C$4,統合マスタ!$A553,0)="","",OFFSET(マスタ非採用削除!C$4,統合マスタ!$A553,0))</f>
        <v>プラリアＨＩ皮下注６０ｍｇシリンジ０．５ｍＬ（用時購入）</v>
      </c>
      <c r="Q553" s="53" t="str">
        <f ca="1">IF(OFFSET(マスタ非採用削除!D$4,統合マスタ!$A553,0)="","",OFFSET(マスタ非採用削除!D$4,統合マスタ!$A553,0))</f>
        <v/>
      </c>
      <c r="R553" s="27">
        <f ca="1">IF(OR(A553="非採用",A553="処置薬",A553="非採用特別"),0,IF(OFFSET(マスタ非採用削除!E$4,統合マスタ!$A553,0)="","",OFFSET(マスタ非採用削除!E$4,統合マスタ!$A553,0)))</f>
        <v>2</v>
      </c>
      <c r="S553" s="53" t="str">
        <f ca="1">IF(OFFSET(マスタ非採用削除!F$4,統合マスタ!$A553,0)="","",OFFSET(マスタ非採用削除!F$4,統合マスタ!$A553,0))</f>
        <v/>
      </c>
      <c r="T553" s="27">
        <f ca="1">IF(OFFSET(マスタ非採用削除!G$4,統合マスタ!$A553,0)="","",OFFSET(マスタ非採用削除!G$4,統合マスタ!$A553,0))</f>
        <v>24939</v>
      </c>
      <c r="U553" s="53" t="str">
        <f ca="1">IF(OFFSET(マスタ非採用削除!H$4,統合マスタ!$A553,0)="","",OFFSET(マスタ非採用削除!H$4,統合マスタ!$A553,0))</f>
        <v>ﾌﾟﾗﾘｱHIﾋｶﾁﾕｳ60MGｼﾘﾝｼﾞ0.5ML</v>
      </c>
      <c r="V553" s="27">
        <f ca="1">IF(OFFSET(マスタ非採用削除!I$4,統合マスタ!$A553,0)="","",OFFSET(マスタ非採用削除!I$4,統合マスタ!$A553,0))</f>
        <v>25</v>
      </c>
      <c r="W553" s="27" t="str">
        <f ca="1">IF(OFFSET(マスタ非採用削除!J$4,統合マスタ!$A553,0)="","",OFFSET(マスタ非採用削除!J$4,統合マスタ!$A553,0))</f>
        <v>注射剤</v>
      </c>
      <c r="X553" s="27">
        <f ca="1">IF(OFFSET(マスタ非採用削除!K$4,統合マスタ!$A553,0)="","",OFFSET(マスタ非採用削除!K$4,統合マスタ!$A553,0))</f>
        <v>2</v>
      </c>
      <c r="Y553" s="53" t="str">
        <f ca="1">IF(OFFSET(マスタ非採用削除!L$4,統合マスタ!$A553,0)="","",OFFSET(マスタ非採用削除!L$4,統合マスタ!$A553,0))</f>
        <v/>
      </c>
      <c r="Z553" s="27">
        <f ca="1">IF(OFFSET(マスタ非採用削除!M$4,統合マスタ!$A553,0)="","",OFFSET(マスタ非採用削除!M$4,統合マスタ!$A553,0))</f>
        <v>15</v>
      </c>
      <c r="AA553" s="27" t="str">
        <f t="shared" si="24"/>
        <v/>
      </c>
      <c r="AB553" s="27" t="str">
        <f ca="1">IF(A553="非採用特別","非採用特別",IF(R553=2,"臨時",
IF(COUNTIF(分類!$H$8:$H$15, 統合マスタ!V553)&gt;0, 分類!$G$7,
IF(COUNTIF(分類!$K$8:$K$15, 統合マスタ!V553)&gt;0, 分類!$J$7,
IF(COUNTIF(分類!$N$8:$N$15, 統合マスタ!V553)&gt;0, 分類!$M$7,
IF(COUNTIF(分類!$Q$8:$Q$15, 統合マスタ!V553)&gt;0, 分類!$P$7,
"無し"))))))</f>
        <v>臨時</v>
      </c>
      <c r="AC553" s="27">
        <f t="shared" ca="1" si="25"/>
        <v>200549</v>
      </c>
      <c r="AD553" s="27" cm="1">
        <f t="array" aca="1" ref="AD553" ca="1">IF(A553="非採用","非採用",OFFSET(
   INDIRECT("'" &amp; AB553 &amp; "'!A4"),
   MATCH(B553, INDIRECT("'" &amp; AB553 &amp; "'!C5:C1000"), 0),
   MATCH("合計", INDIRECT("'" &amp; AB553 &amp; "'!4:4"), 0) - 1
))</f>
        <v>0</v>
      </c>
    </row>
    <row r="554" spans="1:30">
      <c r="A554" s="40">
        <f>元データ!P551</f>
        <v>473</v>
      </c>
      <c r="B554" s="27">
        <f t="shared" si="26"/>
        <v>550</v>
      </c>
      <c r="C554" s="27" t="str">
        <f>DBCS(元データ!A551)</f>
        <v>フランドルテープ４０ｍｇ</v>
      </c>
      <c r="D554" s="53" t="str">
        <f>元データ!B551</f>
        <v>アルフレッサ</v>
      </c>
      <c r="E554" s="27" t="str">
        <f>DBCS(元データ!C551)</f>
        <v/>
      </c>
      <c r="F554" s="27" t="str">
        <f>DBCS(元データ!D551)</f>
        <v>７０マイ</v>
      </c>
      <c r="G554" s="27" t="str">
        <f>元データ!E551</f>
        <v>トーアエイヨー</v>
      </c>
      <c r="H554" s="27">
        <f>元データ!F551</f>
        <v>38.4</v>
      </c>
      <c r="I554" s="27">
        <f>元データ!G551</f>
        <v>2688</v>
      </c>
      <c r="J554" s="27">
        <f>元データ!H551</f>
        <v>70</v>
      </c>
      <c r="K554" s="27" t="str">
        <f>元データ!I551</f>
        <v>枚</v>
      </c>
      <c r="L554" s="27">
        <f>元データ!J551</f>
        <v>2394</v>
      </c>
      <c r="M554" s="27">
        <f>元データ!K551</f>
        <v>34.200000000000003</v>
      </c>
      <c r="N554" s="53" t="str">
        <f ca="1">IF(OFFSET(マスタ非採用削除!A$4,統合マスタ!$A554,0)="","",OFFSET(マスタ非採用削除!A$4,統合マスタ!$A554,0))</f>
        <v>ﾌﾗﾝ001</v>
      </c>
      <c r="O554" s="53" t="str">
        <f ca="1">IF(OFFSET(マスタ非採用削除!B$4,統合マスタ!$A554,0)="","",OFFSET(マスタ非採用削除!B$4,統合マスタ!$A554,0))</f>
        <v>ﾌﾗﾝ001</v>
      </c>
      <c r="P554" s="27" t="str">
        <f ca="1">IF(OFFSET(マスタ非採用削除!C$4,統合マスタ!$A554,0)="","",OFFSET(マスタ非採用削除!C$4,統合マスタ!$A554,0))</f>
        <v>フランドルテープ４０ｍｇ</v>
      </c>
      <c r="Q554" s="53" t="str">
        <f ca="1">IF(OFFSET(マスタ非採用削除!D$4,統合マスタ!$A554,0)="","",OFFSET(マスタ非採用削除!D$4,統合マスタ!$A554,0))</f>
        <v>ﾌﾗﾝﾄﾞ*</v>
      </c>
      <c r="R554" s="27">
        <f ca="1">IF(OR(A554="非採用",A554="処置薬",A554="非採用特別"),0,IF(OFFSET(マスタ非採用削除!E$4,統合マスタ!$A554,0)="","",OFFSET(マスタ非採用削除!E$4,統合マスタ!$A554,0)))</f>
        <v>1</v>
      </c>
      <c r="S554" s="53" t="str">
        <f ca="1">IF(OFFSET(マスタ非採用削除!F$4,統合マスタ!$A554,0)="","",OFFSET(マスタ非採用削除!F$4,統合マスタ!$A554,0))</f>
        <v/>
      </c>
      <c r="T554" s="27">
        <f ca="1">IF(OFFSET(マスタ非採用削除!G$4,統合マスタ!$A554,0)="","",OFFSET(マスタ非採用削除!G$4,統合マスタ!$A554,0))</f>
        <v>38.4</v>
      </c>
      <c r="U554" s="53" t="str">
        <f ca="1">IF(OFFSET(マスタ非採用削除!H$4,統合マスタ!$A554,0)="","",OFFSET(マスタ非採用削除!H$4,統合マスタ!$A554,0))</f>
        <v>ﾌﾗﾝﾄﾞﾙﾃｰﾌﾟ40mg</v>
      </c>
      <c r="V554" s="27">
        <f ca="1">IF(OFFSET(マスタ非採用削除!I$4,統合マスタ!$A554,0)="","",OFFSET(マスタ非採用削除!I$4,統合マスタ!$A554,0))</f>
        <v>19</v>
      </c>
      <c r="W554" s="27" t="str">
        <f ca="1">IF(OFFSET(マスタ非採用削除!J$4,統合マスタ!$A554,0)="","",OFFSET(マスタ非採用削除!J$4,統合マスタ!$A554,0))</f>
        <v>貼付剤</v>
      </c>
      <c r="X554" s="27">
        <f ca="1">IF(OFFSET(マスタ非採用削除!K$4,統合マスタ!$A554,0)="","",OFFSET(マスタ非採用削除!K$4,統合マスタ!$A554,0))</f>
        <v>0</v>
      </c>
      <c r="Y554" s="53" t="str">
        <f ca="1">IF(OFFSET(マスタ非採用削除!L$4,統合マスタ!$A554,0)="","",OFFSET(マスタ非採用削除!L$4,統合マスタ!$A554,0))</f>
        <v/>
      </c>
      <c r="Z554" s="27">
        <f ca="1">IF(OFFSET(マスタ非採用削除!M$4,統合マスタ!$A554,0)="","",OFFSET(マスタ非採用削除!M$4,統合マスタ!$A554,0))</f>
        <v>3</v>
      </c>
      <c r="AA554" s="27" t="str">
        <f t="shared" si="24"/>
        <v/>
      </c>
      <c r="AB554" s="27" t="str">
        <f ca="1">IF(A554="非採用特別","非採用特別",IF(R554=2,"臨時",
IF(COUNTIF(分類!$H$8:$H$15, 統合マスタ!V554)&gt;0, 分類!$G$7,
IF(COUNTIF(分類!$K$8:$K$15, 統合マスタ!V554)&gt;0, 分類!$J$7,
IF(COUNTIF(分類!$N$8:$N$15, 統合マスタ!V554)&gt;0, 分類!$M$7,
IF(COUNTIF(分類!$Q$8:$Q$15, 統合マスタ!V554)&gt;0, 分類!$P$7,
"無し"))))))</f>
        <v>外用</v>
      </c>
      <c r="AC554" s="27">
        <f t="shared" ca="1" si="25"/>
        <v>550</v>
      </c>
      <c r="AD554" s="27" cm="1">
        <f t="array" aca="1" ref="AD554" ca="1">IF(A554="非採用","非採用",OFFSET(
   INDIRECT("'" &amp; AB554 &amp; "'!A4"),
   MATCH(B554, INDIRECT("'" &amp; AB554 &amp; "'!C5:C1000"), 0),
   MATCH("合計", INDIRECT("'" &amp; AB554 &amp; "'!4:4"), 0) - 1
))</f>
        <v>0</v>
      </c>
    </row>
    <row r="555" spans="1:30">
      <c r="A555" s="40">
        <f>元データ!P552</f>
        <v>475</v>
      </c>
      <c r="B555" s="27">
        <f t="shared" si="26"/>
        <v>551</v>
      </c>
      <c r="C555" s="27" t="str">
        <f>DBCS(元データ!A552)</f>
        <v>プリンペラン注射液１０ｍｇ</v>
      </c>
      <c r="D555" s="53" t="str">
        <f>元データ!B552</f>
        <v>メディセオ</v>
      </c>
      <c r="E555" s="27" t="str">
        <f>DBCS(元データ!C552)</f>
        <v/>
      </c>
      <c r="F555" s="27" t="str">
        <f>DBCS(元データ!D552)</f>
        <v>２ｍｌｘ１０Ａ</v>
      </c>
      <c r="G555" s="27" t="str">
        <f>元データ!E552</f>
        <v>日医工</v>
      </c>
      <c r="H555" s="27">
        <f>元データ!F552</f>
        <v>61</v>
      </c>
      <c r="I555" s="27">
        <f>元データ!G552</f>
        <v>610</v>
      </c>
      <c r="J555" s="27">
        <f>元データ!H552</f>
        <v>10</v>
      </c>
      <c r="K555" s="27" t="str">
        <f>元データ!I552</f>
        <v>A</v>
      </c>
      <c r="L555" s="27">
        <f>元データ!J552</f>
        <v>544</v>
      </c>
      <c r="M555" s="27">
        <f>元データ!K552</f>
        <v>54.4</v>
      </c>
      <c r="N555" s="53" t="str">
        <f ca="1">IF(OFFSET(マスタ非採用削除!A$4,統合マスタ!$A555,0)="","",OFFSET(マスタ非採用削除!A$4,統合マスタ!$A555,0))</f>
        <v>ﾌﾘﾝ001</v>
      </c>
      <c r="O555" s="53" t="str">
        <f ca="1">IF(OFFSET(マスタ非採用削除!B$4,統合マスタ!$A555,0)="","",OFFSET(マスタ非採用削除!B$4,統合マスタ!$A555,0))</f>
        <v>ﾌﾘﾝ001</v>
      </c>
      <c r="P555" s="27" t="str">
        <f ca="1">IF(OFFSET(マスタ非採用削除!C$4,統合マスタ!$A555,0)="","",OFFSET(マスタ非採用削除!C$4,統合マスタ!$A555,0))</f>
        <v>プリンペラン注射液１０ｍｇ</v>
      </c>
      <c r="Q555" s="53" t="str">
        <f ca="1">IF(OFFSET(マスタ非採用削除!D$4,統合マスタ!$A555,0)="","",OFFSET(マスタ非採用削除!D$4,統合マスタ!$A555,0))</f>
        <v/>
      </c>
      <c r="R555" s="27">
        <f ca="1">IF(OR(A555="非採用",A555="処置薬",A555="非採用特別"),0,IF(OFFSET(マスタ非採用削除!E$4,統合マスタ!$A555,0)="","",OFFSET(マスタ非採用削除!E$4,統合マスタ!$A555,0)))</f>
        <v>1</v>
      </c>
      <c r="S555" s="53" t="str">
        <f ca="1">IF(OFFSET(マスタ非採用削除!F$4,統合マスタ!$A555,0)="","",OFFSET(マスタ非採用削除!F$4,統合マスタ!$A555,0))</f>
        <v/>
      </c>
      <c r="T555" s="27">
        <f ca="1">IF(OFFSET(マスタ非採用削除!G$4,統合マスタ!$A555,0)="","",OFFSET(マスタ非採用削除!G$4,統合マスタ!$A555,0))</f>
        <v>61</v>
      </c>
      <c r="U555" s="53" t="str">
        <f ca="1">IF(OFFSET(マスタ非採用削除!H$4,統合マスタ!$A555,0)="","",OFFSET(マスタ非採用削除!H$4,統合マスタ!$A555,0))</f>
        <v>ﾌﾟﾘﾝﾍﾟﾗﾝﾁﾕｳｼﾔｴｷ10MG</v>
      </c>
      <c r="V555" s="27">
        <f ca="1">IF(OFFSET(マスタ非採用削除!I$4,統合マスタ!$A555,0)="","",OFFSET(マスタ非採用削除!I$4,統合マスタ!$A555,0))</f>
        <v>25</v>
      </c>
      <c r="W555" s="27" t="str">
        <f ca="1">IF(OFFSET(マスタ非採用削除!J$4,統合マスタ!$A555,0)="","",OFFSET(マスタ非採用削除!J$4,統合マスタ!$A555,0))</f>
        <v>注射剤</v>
      </c>
      <c r="X555" s="27">
        <f ca="1">IF(OFFSET(マスタ非採用削除!K$4,統合マスタ!$A555,0)="","",OFFSET(マスタ非採用削除!K$4,統合マスタ!$A555,0))</f>
        <v>0</v>
      </c>
      <c r="Y555" s="53" t="str">
        <f ca="1">IF(OFFSET(マスタ非採用削除!L$4,統合マスタ!$A555,0)="","",OFFSET(マスタ非採用削除!L$4,統合マスタ!$A555,0))</f>
        <v/>
      </c>
      <c r="Z555" s="27">
        <f ca="1">IF(OFFSET(マスタ非採用削除!M$4,統合マスタ!$A555,0)="","",OFFSET(マスタ非採用削除!M$4,統合マスタ!$A555,0))</f>
        <v>9</v>
      </c>
      <c r="AA555" s="27" t="str">
        <f t="shared" si="24"/>
        <v/>
      </c>
      <c r="AB555" s="27" t="str">
        <f ca="1">IF(A555="非採用特別","非採用特別",IF(R555=2,"臨時",
IF(COUNTIF(分類!$H$8:$H$15, 統合マスタ!V555)&gt;0, 分類!$G$7,
IF(COUNTIF(分類!$K$8:$K$15, 統合マスタ!V555)&gt;0, 分類!$J$7,
IF(COUNTIF(分類!$N$8:$N$15, 統合マスタ!V555)&gt;0, 分類!$M$7,
IF(COUNTIF(分類!$Q$8:$Q$15, 統合マスタ!V555)&gt;0, 分類!$P$7,
"無し"))))))</f>
        <v>注射</v>
      </c>
      <c r="AC555" s="27">
        <f t="shared" ca="1" si="25"/>
        <v>551</v>
      </c>
      <c r="AD555" s="27" cm="1">
        <f t="array" aca="1" ref="AD555" ca="1">IF(A555="非採用","非採用",OFFSET(
   INDIRECT("'" &amp; AB555 &amp; "'!A4"),
   MATCH(B555, INDIRECT("'" &amp; AB555 &amp; "'!C5:C1000"), 0),
   MATCH("合計", INDIRECT("'" &amp; AB555 &amp; "'!4:4"), 0) - 1
))</f>
        <v>0</v>
      </c>
    </row>
    <row r="556" spans="1:30">
      <c r="A556" s="40">
        <f>元データ!P553</f>
        <v>476</v>
      </c>
      <c r="B556" s="27">
        <f t="shared" si="26"/>
        <v>552</v>
      </c>
      <c r="C556" s="27" t="str">
        <f>DBCS(元データ!A553)</f>
        <v>フルイトラン錠２ｍｇ</v>
      </c>
      <c r="D556" s="53" t="str">
        <f>元データ!B553</f>
        <v>KSK</v>
      </c>
      <c r="E556" s="27" t="str">
        <f>DBCS(元データ!C553)</f>
        <v>ＰＴＰ</v>
      </c>
      <c r="F556" s="27" t="str">
        <f>DBCS(元データ!D553)</f>
        <v>１００Ｔ</v>
      </c>
      <c r="G556" s="27" t="str">
        <f>元データ!E553</f>
        <v>塩野義製薬</v>
      </c>
      <c r="H556" s="27">
        <f>元データ!F553</f>
        <v>10.1</v>
      </c>
      <c r="I556" s="27">
        <f>元データ!G553</f>
        <v>1010</v>
      </c>
      <c r="J556" s="27">
        <f>元データ!H553</f>
        <v>100</v>
      </c>
      <c r="K556" s="27" t="str">
        <f>元データ!I553</f>
        <v>錠</v>
      </c>
      <c r="L556" s="27">
        <f>元データ!J553</f>
        <v>899</v>
      </c>
      <c r="M556" s="27">
        <f>元データ!K553</f>
        <v>8.99</v>
      </c>
      <c r="N556" s="53" t="str">
        <f ca="1">IF(OFFSET(マスタ非採用削除!A$4,統合マスタ!$A556,0)="","",OFFSET(マスタ非採用削除!A$4,統合マスタ!$A556,0))</f>
        <v>ﾌﾙｲ001</v>
      </c>
      <c r="O556" s="53" t="str">
        <f ca="1">IF(OFFSET(マスタ非採用削除!B$4,統合マスタ!$A556,0)="","",OFFSET(マスタ非採用削除!B$4,統合マスタ!$A556,0))</f>
        <v>ﾌﾙｲ001</v>
      </c>
      <c r="P556" s="27" t="str">
        <f ca="1">IF(OFFSET(マスタ非採用削除!C$4,統合マスタ!$A556,0)="","",OFFSET(マスタ非採用削除!C$4,統合マスタ!$A556,0))</f>
        <v>フルイトラン錠２ｍｇ</v>
      </c>
      <c r="Q556" s="53" t="str">
        <f ca="1">IF(OFFSET(マスタ非採用削除!D$4,統合マスタ!$A556,0)="","",OFFSET(マスタ非採用削除!D$4,統合マスタ!$A556,0))</f>
        <v>ﾌﾙｲ02</v>
      </c>
      <c r="R556" s="27">
        <f ca="1">IF(OR(A556="非採用",A556="処置薬",A556="非採用特別"),0,IF(OFFSET(マスタ非採用削除!E$4,統合マスタ!$A556,0)="","",OFFSET(マスタ非採用削除!E$4,統合マスタ!$A556,0)))</f>
        <v>2</v>
      </c>
      <c r="S556" s="53" t="str">
        <f ca="1">IF(OFFSET(マスタ非採用削除!F$4,統合マスタ!$A556,0)="","",OFFSET(マスタ非採用削除!F$4,統合マスタ!$A556,0))</f>
        <v/>
      </c>
      <c r="T556" s="27">
        <f ca="1">IF(OFFSET(マスタ非採用削除!G$4,統合マスタ!$A556,0)="","",OFFSET(マスタ非採用削除!G$4,統合マスタ!$A556,0))</f>
        <v>10.1</v>
      </c>
      <c r="U556" s="53" t="str">
        <f ca="1">IF(OFFSET(マスタ非採用削除!H$4,統合マスタ!$A556,0)="","",OFFSET(マスタ非採用削除!H$4,統合マスタ!$A556,0))</f>
        <v>ﾌﾙｲﾄﾗﾝｼﾞｮｳ2mg</v>
      </c>
      <c r="V556" s="27">
        <f ca="1">IF(OFFSET(マスタ非採用削除!I$4,統合マスタ!$A556,0)="","",OFFSET(マスタ非採用削除!I$4,統合マスタ!$A556,0))</f>
        <v>1</v>
      </c>
      <c r="W556" s="27" t="str">
        <f ca="1">IF(OFFSET(マスタ非採用削除!J$4,統合マスタ!$A556,0)="","",OFFSET(マスタ非採用削除!J$4,統合マスタ!$A556,0))</f>
        <v>錠剤</v>
      </c>
      <c r="X556" s="27">
        <f ca="1">IF(OFFSET(マスタ非採用削除!K$4,統合マスタ!$A556,0)="","",OFFSET(マスタ非採用削除!K$4,統合マスタ!$A556,0))</f>
        <v>0</v>
      </c>
      <c r="Y556" s="53" t="str">
        <f ca="1">IF(OFFSET(マスタ非採用削除!L$4,統合マスタ!$A556,0)="","",OFFSET(マスタ非採用削除!L$4,統合マスタ!$A556,0))</f>
        <v/>
      </c>
      <c r="Z556" s="27">
        <f ca="1">IF(OFFSET(マスタ非採用削除!M$4,統合マスタ!$A556,0)="","",OFFSET(マスタ非採用削除!M$4,統合マスタ!$A556,0))</f>
        <v>3</v>
      </c>
      <c r="AA556" s="27" t="str">
        <f t="shared" si="24"/>
        <v/>
      </c>
      <c r="AB556" s="27" t="str">
        <f ca="1">IF(A556="非採用特別","非採用特別",IF(R556=2,"臨時",
IF(COUNTIF(分類!$H$8:$H$15, 統合マスタ!V556)&gt;0, 分類!$G$7,
IF(COUNTIF(分類!$K$8:$K$15, 統合マスタ!V556)&gt;0, 分類!$J$7,
IF(COUNTIF(分類!$N$8:$N$15, 統合マスタ!V556)&gt;0, 分類!$M$7,
IF(COUNTIF(分類!$Q$8:$Q$15, 統合マスタ!V556)&gt;0, 分類!$P$7,
"無し"))))))</f>
        <v>臨時</v>
      </c>
      <c r="AC556" s="27">
        <f t="shared" ca="1" si="25"/>
        <v>552</v>
      </c>
      <c r="AD556" s="27" cm="1">
        <f t="array" aca="1" ref="AD556" ca="1">IF(A556="非採用","非採用",OFFSET(
   INDIRECT("'" &amp; AB556 &amp; "'!A4"),
   MATCH(B556, INDIRECT("'" &amp; AB556 &amp; "'!C5:C1000"), 0),
   MATCH("合計", INDIRECT("'" &amp; AB556 &amp; "'!4:4"), 0) - 1
))</f>
        <v>0</v>
      </c>
    </row>
    <row r="557" spans="1:30">
      <c r="A557" s="40">
        <f>元データ!P554</f>
        <v>477</v>
      </c>
      <c r="B557" s="27">
        <f t="shared" si="26"/>
        <v>553</v>
      </c>
      <c r="C557" s="27" t="str">
        <f>DBCS(元データ!A554)</f>
        <v>フルオロメトロン点眼液０．１％「ＮＩＴ」</v>
      </c>
      <c r="D557" s="53" t="str">
        <f>元データ!B554</f>
        <v/>
      </c>
      <c r="E557" s="27" t="str">
        <f>DBCS(元データ!C554)</f>
        <v/>
      </c>
      <c r="F557" s="27" t="str">
        <f>DBCS(元データ!D554)</f>
        <v>５ｍｌｘ１０</v>
      </c>
      <c r="G557" s="27" t="str">
        <f>元データ!E554</f>
        <v>日東メディック</v>
      </c>
      <c r="H557" s="27">
        <f>元データ!F554</f>
        <v>18.5</v>
      </c>
      <c r="I557" s="27">
        <f>元データ!G554</f>
        <v>925</v>
      </c>
      <c r="J557" s="27">
        <f>元データ!H554</f>
        <v>50</v>
      </c>
      <c r="K557" s="27" t="str">
        <f>元データ!I554</f>
        <v>ｍｌ</v>
      </c>
      <c r="L557" s="27">
        <f>元データ!J554</f>
        <v>824</v>
      </c>
      <c r="M557" s="27">
        <f>元データ!K554</f>
        <v>16.48</v>
      </c>
      <c r="N557" s="53" t="str">
        <f ca="1">IF(OFFSET(マスタ非採用削除!A$4,統合マスタ!$A557,0)="","",OFFSET(マスタ非採用削除!A$4,統合マスタ!$A557,0))</f>
        <v>ﾌﾙｵ002</v>
      </c>
      <c r="O557" s="53" t="str">
        <f ca="1">IF(OFFSET(マスタ非採用削除!B$4,統合マスタ!$A557,0)="","",OFFSET(マスタ非採用削除!B$4,統合マスタ!$A557,0))</f>
        <v>ﾌﾙｵ002</v>
      </c>
      <c r="P557" s="27" t="str">
        <f ca="1">IF(OFFSET(マスタ非採用削除!C$4,統合マスタ!$A557,0)="","",OFFSET(マスタ非採用削除!C$4,統合マスタ!$A557,0))</f>
        <v>フルオロメトロン点眼液０．１％「ＮＩＴ」</v>
      </c>
      <c r="Q557" s="53" t="str">
        <f ca="1">IF(OFFSET(マスタ非採用削除!D$4,統合マスタ!$A557,0)="","",OFFSET(マスタ非採用削除!D$4,統合マスタ!$A557,0))</f>
        <v/>
      </c>
      <c r="R557" s="27">
        <f ca="1">IF(OR(A557="非採用",A557="処置薬",A557="非採用特別"),0,IF(OFFSET(マスタ非採用削除!E$4,統合マスタ!$A557,0)="","",OFFSET(マスタ非採用削除!E$4,統合マスタ!$A557,0)))</f>
        <v>2</v>
      </c>
      <c r="S557" s="53" t="str">
        <f ca="1">IF(OFFSET(マスタ非採用削除!F$4,統合マスタ!$A557,0)="","",OFFSET(マスタ非採用削除!F$4,統合マスタ!$A557,0))</f>
        <v/>
      </c>
      <c r="T557" s="27">
        <f ca="1">IF(OFFSET(マスタ非採用削除!G$4,統合マスタ!$A557,0)="","",OFFSET(マスタ非採用削除!G$4,統合マスタ!$A557,0))</f>
        <v>17.899999999999999</v>
      </c>
      <c r="U557" s="53" t="str">
        <f ca="1">IF(OFFSET(マスタ非採用削除!H$4,統合マスタ!$A557,0)="","",OFFSET(マスタ非採用削除!H$4,統合マスタ!$A557,0))</f>
        <v>ﾌﾙｵﾛﾒﾄﾛﾝﾃﾝｶﾞﾝｴｷ0.1%NIT</v>
      </c>
      <c r="V557" s="27">
        <f ca="1">IF(OFFSET(マスタ非採用削除!I$4,統合マスタ!$A557,0)="","",OFFSET(マスタ非採用削除!I$4,統合マスタ!$A557,0))</f>
        <v>21</v>
      </c>
      <c r="W557" s="27" t="str">
        <f ca="1">IF(OFFSET(マスタ非採用削除!J$4,統合マスタ!$A557,0)="","",OFFSET(マスタ非採用削除!J$4,統合マスタ!$A557,0))</f>
        <v>点眼剤</v>
      </c>
      <c r="X557" s="27">
        <f ca="1">IF(OFFSET(マスタ非採用削除!K$4,統合マスタ!$A557,0)="","",OFFSET(マスタ非採用削除!K$4,統合マスタ!$A557,0))</f>
        <v>0</v>
      </c>
      <c r="Y557" s="53" t="str">
        <f ca="1">IF(OFFSET(マスタ非採用削除!L$4,統合マスタ!$A557,0)="","",OFFSET(マスタ非採用削除!L$4,統合マスタ!$A557,0))</f>
        <v/>
      </c>
      <c r="Z557" s="27">
        <f ca="1">IF(OFFSET(マスタ非採用削除!M$4,統合マスタ!$A557,0)="","",OFFSET(マスタ非採用削除!M$4,統合マスタ!$A557,0))</f>
        <v>3</v>
      </c>
      <c r="AA557" s="27" t="str">
        <f t="shared" si="24"/>
        <v/>
      </c>
      <c r="AB557" s="27" t="str">
        <f ca="1">IF(A557="非採用特別","非採用特別",IF(R557=2,"臨時",
IF(COUNTIF(分類!$H$8:$H$15, 統合マスタ!V557)&gt;0, 分類!$G$7,
IF(COUNTIF(分類!$K$8:$K$15, 統合マスタ!V557)&gt;0, 分類!$J$7,
IF(COUNTIF(分類!$N$8:$N$15, 統合マスタ!V557)&gt;0, 分類!$M$7,
IF(COUNTIF(分類!$Q$8:$Q$15, 統合マスタ!V557)&gt;0, 分類!$P$7,
"無し"))))))</f>
        <v>臨時</v>
      </c>
      <c r="AC557" s="27">
        <f t="shared" ca="1" si="25"/>
        <v>553</v>
      </c>
      <c r="AD557" s="27" cm="1">
        <f t="array" aca="1" ref="AD557" ca="1">IF(A557="非採用","非採用",OFFSET(
   INDIRECT("'" &amp; AB557 &amp; "'!A4"),
   MATCH(B557, INDIRECT("'" &amp; AB557 &amp; "'!C5:C1000"), 0),
   MATCH("合計", INDIRECT("'" &amp; AB557 &amp; "'!4:4"), 0) - 1
))</f>
        <v>0</v>
      </c>
    </row>
    <row r="558" spans="1:30">
      <c r="A558" s="40">
        <f>元データ!P555</f>
        <v>479</v>
      </c>
      <c r="B558" s="27">
        <f t="shared" si="26"/>
        <v>554</v>
      </c>
      <c r="C558" s="27" t="str">
        <f>DBCS(元データ!A555)</f>
        <v>フルデカシン筋注２５ｍｇ</v>
      </c>
      <c r="D558" s="53" t="str">
        <f>元データ!B555</f>
        <v/>
      </c>
      <c r="E558" s="27" t="str">
        <f>DBCS(元データ!C555)</f>
        <v/>
      </c>
      <c r="F558" s="27" t="str">
        <f>DBCS(元データ!D555)</f>
        <v>１ｍＬＸ５瓶</v>
      </c>
      <c r="G558" s="27" t="str">
        <f>元データ!E555</f>
        <v>田辺三菱</v>
      </c>
      <c r="H558" s="27">
        <f>元データ!F555</f>
        <v>1416</v>
      </c>
      <c r="I558" s="27">
        <f>元データ!G555</f>
        <v>7080</v>
      </c>
      <c r="J558" s="27">
        <f>元データ!H555</f>
        <v>5</v>
      </c>
      <c r="K558" s="27" t="str">
        <f>元データ!I555</f>
        <v>V</v>
      </c>
      <c r="L558" s="27">
        <f>元データ!J555</f>
        <v>6307</v>
      </c>
      <c r="M558" s="27">
        <f>元データ!K555</f>
        <v>1261.4000000000001</v>
      </c>
      <c r="N558" s="53" t="str">
        <f ca="1">IF(OFFSET(マスタ非採用削除!A$4,統合マスタ!$A558,0)="","",OFFSET(マスタ非採用削除!A$4,統合マスタ!$A558,0))</f>
        <v>ﾌﾙﾃ001</v>
      </c>
      <c r="O558" s="53" t="str">
        <f ca="1">IF(OFFSET(マスタ非採用削除!B$4,統合マスタ!$A558,0)="","",OFFSET(マスタ非採用削除!B$4,統合マスタ!$A558,0))</f>
        <v>ﾌﾙﾃ001</v>
      </c>
      <c r="P558" s="27" t="str">
        <f ca="1">IF(OFFSET(マスタ非採用削除!C$4,統合マスタ!$A558,0)="","",OFFSET(マスタ非採用削除!C$4,統合マスタ!$A558,0))</f>
        <v>フルデカシン筋注２５ｍｇ</v>
      </c>
      <c r="Q558" s="53" t="str">
        <f ca="1">IF(OFFSET(マスタ非採用削除!D$4,統合マスタ!$A558,0)="","",OFFSET(マスタ非採用削除!D$4,統合マスタ!$A558,0))</f>
        <v>ﾌﾙﾃﾞｶｼ</v>
      </c>
      <c r="R558" s="27">
        <f ca="1">IF(OR(A558="非採用",A558="処置薬",A558="非採用特別"),0,IF(OFFSET(マスタ非採用削除!E$4,統合マスタ!$A558,0)="","",OFFSET(マスタ非採用削除!E$4,統合マスタ!$A558,0)))</f>
        <v>1</v>
      </c>
      <c r="S558" s="53" t="str">
        <f ca="1">IF(OFFSET(マスタ非採用削除!F$4,統合マスタ!$A558,0)="","",OFFSET(マスタ非採用削除!F$4,統合マスタ!$A558,0))</f>
        <v/>
      </c>
      <c r="T558" s="27">
        <f ca="1">IF(OFFSET(マスタ非採用削除!G$4,統合マスタ!$A558,0)="","",OFFSET(マスタ非採用削除!G$4,統合マスタ!$A558,0))</f>
        <v>1416</v>
      </c>
      <c r="U558" s="53" t="str">
        <f ca="1">IF(OFFSET(マスタ非採用削除!H$4,統合マスタ!$A558,0)="","",OFFSET(マスタ非採用削除!H$4,統合マスタ!$A558,0))</f>
        <v>ﾌﾙﾃﾞｶｼﾝｷﾝﾁｭｳ25mg</v>
      </c>
      <c r="V558" s="27">
        <f ca="1">IF(OFFSET(マスタ非採用削除!I$4,統合マスタ!$A558,0)="","",OFFSET(マスタ非採用削除!I$4,統合マスタ!$A558,0))</f>
        <v>25</v>
      </c>
      <c r="W558" s="27" t="str">
        <f ca="1">IF(OFFSET(マスタ非採用削除!J$4,統合マスタ!$A558,0)="","",OFFSET(マスタ非採用削除!J$4,統合マスタ!$A558,0))</f>
        <v>注射剤</v>
      </c>
      <c r="X558" s="27">
        <f ca="1">IF(OFFSET(マスタ非採用削除!K$4,統合マスタ!$A558,0)="","",OFFSET(マスタ非採用削除!K$4,統合マスタ!$A558,0))</f>
        <v>2</v>
      </c>
      <c r="Y558" s="53" t="str">
        <f ca="1">IF(OFFSET(マスタ非採用削除!L$4,統合マスタ!$A558,0)="","",OFFSET(マスタ非採用削除!L$4,統合マスタ!$A558,0))</f>
        <v/>
      </c>
      <c r="Z558" s="27">
        <f ca="1">IF(OFFSET(マスタ非採用削除!M$4,統合マスタ!$A558,0)="","",OFFSET(マスタ非採用削除!M$4,統合マスタ!$A558,0))</f>
        <v>15</v>
      </c>
      <c r="AA558" s="27" t="str">
        <f t="shared" si="24"/>
        <v/>
      </c>
      <c r="AB558" s="27" t="str">
        <f ca="1">IF(A558="非採用特別","非採用特別",IF(R558=2,"臨時",
IF(COUNTIF(分類!$H$8:$H$15, 統合マスタ!V558)&gt;0, 分類!$G$7,
IF(COUNTIF(分類!$K$8:$K$15, 統合マスタ!V558)&gt;0, 分類!$J$7,
IF(COUNTIF(分類!$N$8:$N$15, 統合マスタ!V558)&gt;0, 分類!$M$7,
IF(COUNTIF(分類!$Q$8:$Q$15, 統合マスタ!V558)&gt;0, 分類!$P$7,
"無し"))))))</f>
        <v>注射</v>
      </c>
      <c r="AC558" s="27">
        <f t="shared" ca="1" si="25"/>
        <v>200554</v>
      </c>
      <c r="AD558" s="27" cm="1">
        <f t="array" aca="1" ref="AD558" ca="1">IF(A558="非採用","非採用",OFFSET(
   INDIRECT("'" &amp; AB558 &amp; "'!A4"),
   MATCH(B558, INDIRECT("'" &amp; AB558 &amp; "'!C5:C1000"), 0),
   MATCH("合計", INDIRECT("'" &amp; AB558 &amp; "'!4:4"), 0) - 1
))</f>
        <v>0</v>
      </c>
    </row>
    <row r="559" spans="1:30">
      <c r="A559" s="40">
        <f>元データ!P556</f>
        <v>480</v>
      </c>
      <c r="B559" s="27">
        <f t="shared" si="26"/>
        <v>555</v>
      </c>
      <c r="C559" s="27" t="str">
        <f>DBCS(元データ!A556)</f>
        <v>フルニトラゼパム錠１ｍｇ「アメル」</v>
      </c>
      <c r="D559" s="53" t="str">
        <f>元データ!B556</f>
        <v>アルフレッサ</v>
      </c>
      <c r="E559" s="27" t="str">
        <f>DBCS(元データ!C556)</f>
        <v>ＰＴＰ</v>
      </c>
      <c r="F559" s="27" t="str">
        <f>DBCS(元データ!D556)</f>
        <v>１０００Ｔ</v>
      </c>
      <c r="G559" s="27" t="str">
        <f>元データ!E556</f>
        <v>共和薬品</v>
      </c>
      <c r="H559" s="27">
        <f>元データ!F556</f>
        <v>5.9</v>
      </c>
      <c r="I559" s="27">
        <f>元データ!G556</f>
        <v>5900</v>
      </c>
      <c r="J559" s="27">
        <f>元データ!H556</f>
        <v>999.99999999999989</v>
      </c>
      <c r="K559" s="27" t="str">
        <f>元データ!I556</f>
        <v>錠</v>
      </c>
      <c r="L559" s="27">
        <f>元データ!J556</f>
        <v>5180</v>
      </c>
      <c r="M559" s="27">
        <f>元データ!K556</f>
        <v>5.1800000000000006</v>
      </c>
      <c r="N559" s="53" t="str">
        <f ca="1">IF(OFFSET(マスタ非採用削除!A$4,統合マスタ!$A559,0)="","",OFFSET(マスタ非採用削除!A$4,統合マスタ!$A559,0))</f>
        <v>ﾌﾙﾆ001</v>
      </c>
      <c r="O559" s="53" t="str">
        <f ca="1">IF(OFFSET(マスタ非採用削除!B$4,統合マスタ!$A559,0)="","",OFFSET(マスタ非採用削除!B$4,統合マスタ!$A559,0))</f>
        <v>ﾌﾙﾆ001</v>
      </c>
      <c r="P559" s="27" t="str">
        <f ca="1">IF(OFFSET(マスタ非採用削除!C$4,統合マスタ!$A559,0)="","",OFFSET(マスタ非採用削除!C$4,統合マスタ!$A559,0))</f>
        <v>フルニトラゼパム錠１ｍｇ「アメル」</v>
      </c>
      <c r="Q559" s="53" t="str">
        <f ca="1">IF(OFFSET(マスタ非採用削除!D$4,統合マスタ!$A559,0)="","",OFFSET(マスタ非採用削除!D$4,統合マスタ!$A559,0))</f>
        <v>ﾌﾙﾆ1*</v>
      </c>
      <c r="R559" s="27">
        <f ca="1">IF(OR(A559="非採用",A559="処置薬",A559="非採用特別"),0,IF(OFFSET(マスタ非採用削除!E$4,統合マスタ!$A559,0)="","",OFFSET(マスタ非採用削除!E$4,統合マスタ!$A559,0)))</f>
        <v>1</v>
      </c>
      <c r="S559" s="53" t="str">
        <f ca="1">IF(OFFSET(マスタ非採用削除!F$4,統合マスタ!$A559,0)="","",OFFSET(マスタ非採用削除!F$4,統合マスタ!$A559,0))</f>
        <v/>
      </c>
      <c r="T559" s="27">
        <f ca="1">IF(OFFSET(マスタ非採用削除!G$4,統合マスタ!$A559,0)="","",OFFSET(マスタ非採用削除!G$4,統合マスタ!$A559,0))</f>
        <v>5.9</v>
      </c>
      <c r="U559" s="53" t="str">
        <f ca="1">IF(OFFSET(マスタ非採用削除!H$4,統合マスタ!$A559,0)="","",OFFSET(マスタ非採用削除!H$4,統合マスタ!$A559,0))</f>
        <v>ﾌﾙﾆﾄﾗｾﾞﾊﾟﾑｼﾞｮｳ1mg｢ｱﾒﾙ｣</v>
      </c>
      <c r="V559" s="27">
        <f ca="1">IF(OFFSET(マスタ非採用削除!I$4,統合マスタ!$A559,0)="","",OFFSET(マスタ非採用削除!I$4,統合マスタ!$A559,0))</f>
        <v>1</v>
      </c>
      <c r="W559" s="27" t="str">
        <f ca="1">IF(OFFSET(マスタ非採用削除!J$4,統合マスタ!$A559,0)="","",OFFSET(マスタ非採用削除!J$4,統合マスタ!$A559,0))</f>
        <v>錠剤</v>
      </c>
      <c r="X559" s="27">
        <f ca="1">IF(OFFSET(マスタ非採用削除!K$4,統合マスタ!$A559,0)="","",OFFSET(マスタ非採用削除!K$4,統合マスタ!$A559,0))</f>
        <v>0</v>
      </c>
      <c r="Y559" s="53" t="str">
        <f ca="1">IF(OFFSET(マスタ非採用削除!L$4,統合マスタ!$A559,0)="","",OFFSET(マスタ非採用削除!L$4,統合マスタ!$A559,0))</f>
        <v/>
      </c>
      <c r="Z559" s="27">
        <f ca="1">IF(OFFSET(マスタ非採用削除!M$4,統合マスタ!$A559,0)="","",OFFSET(マスタ非採用削除!M$4,統合マスタ!$A559,0))</f>
        <v>3</v>
      </c>
      <c r="AA559" s="27" t="str">
        <f t="shared" si="24"/>
        <v/>
      </c>
      <c r="AB559" s="27" t="str">
        <f ca="1">IF(A559="非採用特別","非採用特別",IF(R559=2,"臨時",
IF(COUNTIF(分類!$H$8:$H$15, 統合マスタ!V559)&gt;0, 分類!$G$7,
IF(COUNTIF(分類!$K$8:$K$15, 統合マスタ!V559)&gt;0, 分類!$J$7,
IF(COUNTIF(分類!$N$8:$N$15, 統合マスタ!V559)&gt;0, 分類!$M$7,
IF(COUNTIF(分類!$Q$8:$Q$15, 統合マスタ!V559)&gt;0, 分類!$P$7,
"無し"))))))</f>
        <v>錠剤</v>
      </c>
      <c r="AC559" s="27">
        <f t="shared" ca="1" si="25"/>
        <v>555</v>
      </c>
      <c r="AD559" s="27" cm="1">
        <f t="array" aca="1" ref="AD559" ca="1">IF(A559="非採用","非採用",OFFSET(
   INDIRECT("'" &amp; AB559 &amp; "'!A4"),
   MATCH(B559, INDIRECT("'" &amp; AB559 &amp; "'!C5:C1000"), 0),
   MATCH("合計", INDIRECT("'" &amp; AB559 &amp; "'!4:4"), 0) - 1
))</f>
        <v>0</v>
      </c>
    </row>
    <row r="560" spans="1:30">
      <c r="A560" s="40">
        <f>元データ!P557</f>
        <v>480</v>
      </c>
      <c r="B560" s="27">
        <f t="shared" si="26"/>
        <v>556</v>
      </c>
      <c r="C560" s="27" t="str">
        <f>DBCS(元データ!A557)</f>
        <v>フルニトラゼパム錠１ｍｇ「アメル」</v>
      </c>
      <c r="D560" s="53" t="str">
        <f>元データ!B557</f>
        <v>アルフレッサ</v>
      </c>
      <c r="E560" s="27" t="str">
        <f>DBCS(元データ!C557)</f>
        <v>バラ</v>
      </c>
      <c r="F560" s="27" t="str">
        <f>DBCS(元データ!D557)</f>
        <v>１０００Ｔ</v>
      </c>
      <c r="G560" s="27" t="str">
        <f>元データ!E557</f>
        <v>共和薬品</v>
      </c>
      <c r="H560" s="27">
        <f>元データ!F557</f>
        <v>5.9</v>
      </c>
      <c r="I560" s="27">
        <f>元データ!G557</f>
        <v>5900</v>
      </c>
      <c r="J560" s="27">
        <f>元データ!H557</f>
        <v>999.99999999999989</v>
      </c>
      <c r="K560" s="27" t="str">
        <f>元データ!I557</f>
        <v>錠</v>
      </c>
      <c r="L560" s="27">
        <f>元データ!J557</f>
        <v>5180</v>
      </c>
      <c r="M560" s="27">
        <f>元データ!K557</f>
        <v>5.1800000000000006</v>
      </c>
      <c r="N560" s="53" t="str">
        <f ca="1">IF(OFFSET(マスタ非採用削除!A$4,統合マスタ!$A560,0)="","",OFFSET(マスタ非採用削除!A$4,統合マスタ!$A560,0))</f>
        <v>ﾌﾙﾆ001</v>
      </c>
      <c r="O560" s="53" t="str">
        <f ca="1">IF(OFFSET(マスタ非採用削除!B$4,統合マスタ!$A560,0)="","",OFFSET(マスタ非採用削除!B$4,統合マスタ!$A560,0))</f>
        <v>ﾌﾙﾆ001</v>
      </c>
      <c r="P560" s="27" t="str">
        <f ca="1">IF(OFFSET(マスタ非採用削除!C$4,統合マスタ!$A560,0)="","",OFFSET(マスタ非採用削除!C$4,統合マスタ!$A560,0))</f>
        <v>フルニトラゼパム錠１ｍｇ「アメル」</v>
      </c>
      <c r="Q560" s="53" t="str">
        <f ca="1">IF(OFFSET(マスタ非採用削除!D$4,統合マスタ!$A560,0)="","",OFFSET(マスタ非採用削除!D$4,統合マスタ!$A560,0))</f>
        <v>ﾌﾙﾆ1*</v>
      </c>
      <c r="R560" s="27">
        <f ca="1">IF(OR(A560="非採用",A560="処置薬",A560="非採用特別"),0,IF(OFFSET(マスタ非採用削除!E$4,統合マスタ!$A560,0)="","",OFFSET(マスタ非採用削除!E$4,統合マスタ!$A560,0)))</f>
        <v>1</v>
      </c>
      <c r="S560" s="53" t="str">
        <f ca="1">IF(OFFSET(マスタ非採用削除!F$4,統合マスタ!$A560,0)="","",OFFSET(マスタ非採用削除!F$4,統合マスタ!$A560,0))</f>
        <v/>
      </c>
      <c r="T560" s="27">
        <f ca="1">IF(OFFSET(マスタ非採用削除!G$4,統合マスタ!$A560,0)="","",OFFSET(マスタ非採用削除!G$4,統合マスタ!$A560,0))</f>
        <v>5.9</v>
      </c>
      <c r="U560" s="53" t="str">
        <f ca="1">IF(OFFSET(マスタ非採用削除!H$4,統合マスタ!$A560,0)="","",OFFSET(マスタ非採用削除!H$4,統合マスタ!$A560,0))</f>
        <v>ﾌﾙﾆﾄﾗｾﾞﾊﾟﾑｼﾞｮｳ1mg｢ｱﾒﾙ｣</v>
      </c>
      <c r="V560" s="27">
        <f ca="1">IF(OFFSET(マスタ非採用削除!I$4,統合マスタ!$A560,0)="","",OFFSET(マスタ非採用削除!I$4,統合マスタ!$A560,0))</f>
        <v>1</v>
      </c>
      <c r="W560" s="27" t="str">
        <f ca="1">IF(OFFSET(マスタ非採用削除!J$4,統合マスタ!$A560,0)="","",OFFSET(マスタ非採用削除!J$4,統合マスタ!$A560,0))</f>
        <v>錠剤</v>
      </c>
      <c r="X560" s="27">
        <f ca="1">IF(OFFSET(マスタ非採用削除!K$4,統合マスタ!$A560,0)="","",OFFSET(マスタ非採用削除!K$4,統合マスタ!$A560,0))</f>
        <v>0</v>
      </c>
      <c r="Y560" s="53" t="str">
        <f ca="1">IF(OFFSET(マスタ非採用削除!L$4,統合マスタ!$A560,0)="","",OFFSET(マスタ非採用削除!L$4,統合マスタ!$A560,0))</f>
        <v/>
      </c>
      <c r="Z560" s="27">
        <f ca="1">IF(OFFSET(マスタ非採用削除!M$4,統合マスタ!$A560,0)="","",OFFSET(マスタ非採用削除!M$4,統合マスタ!$A560,0))</f>
        <v>3</v>
      </c>
      <c r="AA560" s="27" t="str">
        <f t="shared" si="24"/>
        <v/>
      </c>
      <c r="AB560" s="27" t="str">
        <f ca="1">IF(A560="非採用特別","非採用特別",IF(R560=2,"臨時",
IF(COUNTIF(分類!$H$8:$H$15, 統合マスタ!V560)&gt;0, 分類!$G$7,
IF(COUNTIF(分類!$K$8:$K$15, 統合マスタ!V560)&gt;0, 分類!$J$7,
IF(COUNTIF(分類!$N$8:$N$15, 統合マスタ!V560)&gt;0, 分類!$M$7,
IF(COUNTIF(分類!$Q$8:$Q$15, 統合マスタ!V560)&gt;0, 分類!$P$7,
"無し"))))))</f>
        <v>錠剤</v>
      </c>
      <c r="AC560" s="27">
        <f t="shared" ca="1" si="25"/>
        <v>556</v>
      </c>
      <c r="AD560" s="27" cm="1">
        <f t="array" aca="1" ref="AD560" ca="1">IF(A560="非採用","非採用",OFFSET(
   INDIRECT("'" &amp; AB560 &amp; "'!A4"),
   MATCH(B560, INDIRECT("'" &amp; AB560 &amp; "'!C5:C1000"), 0),
   MATCH("合計", INDIRECT("'" &amp; AB560 &amp; "'!4:4"), 0) - 1
))</f>
        <v>0</v>
      </c>
    </row>
    <row r="561" spans="1:30">
      <c r="A561" s="40">
        <f>元データ!P558</f>
        <v>481</v>
      </c>
      <c r="B561" s="27">
        <f t="shared" si="26"/>
        <v>557</v>
      </c>
      <c r="C561" s="27" t="str">
        <f>DBCS(元データ!A558)</f>
        <v>フルニトラゼパム錠２ｍｇ「アメル」</v>
      </c>
      <c r="D561" s="53" t="str">
        <f>元データ!B558</f>
        <v>アルフレッサ</v>
      </c>
      <c r="E561" s="27" t="str">
        <f>DBCS(元データ!C558)</f>
        <v>ＰＴＰ</v>
      </c>
      <c r="F561" s="27" t="str">
        <f>DBCS(元データ!D558)</f>
        <v>１０００Ｔ</v>
      </c>
      <c r="G561" s="27" t="str">
        <f>元データ!E558</f>
        <v>共和薬品</v>
      </c>
      <c r="H561" s="27">
        <f>元データ!F558</f>
        <v>6.1</v>
      </c>
      <c r="I561" s="27">
        <f>元データ!G558</f>
        <v>6100</v>
      </c>
      <c r="J561" s="27">
        <f>元データ!H558</f>
        <v>1000.0000000000001</v>
      </c>
      <c r="K561" s="27" t="str">
        <f>元データ!I558</f>
        <v>錠</v>
      </c>
      <c r="L561" s="27">
        <f>元データ!J558</f>
        <v>5356</v>
      </c>
      <c r="M561" s="27">
        <f>元データ!K558</f>
        <v>5.355999999999999</v>
      </c>
      <c r="N561" s="53" t="str">
        <f ca="1">IF(OFFSET(マスタ非採用削除!A$4,統合マスタ!$A561,0)="","",OFFSET(マスタ非採用削除!A$4,統合マスタ!$A561,0))</f>
        <v>ﾌﾙﾆ002</v>
      </c>
      <c r="O561" s="53" t="str">
        <f ca="1">IF(OFFSET(マスタ非採用削除!B$4,統合マスタ!$A561,0)="","",OFFSET(マスタ非採用削除!B$4,統合マスタ!$A561,0))</f>
        <v>ﾌﾙﾆ002</v>
      </c>
      <c r="P561" s="27" t="str">
        <f ca="1">IF(OFFSET(マスタ非採用削除!C$4,統合マスタ!$A561,0)="","",OFFSET(マスタ非採用削除!C$4,統合マスタ!$A561,0))</f>
        <v>フルニトラゼパム錠２ｍｇ「アメル」</v>
      </c>
      <c r="Q561" s="53" t="str">
        <f ca="1">IF(OFFSET(マスタ非採用削除!D$4,統合マスタ!$A561,0)="","",OFFSET(マスタ非採用削除!D$4,統合マスタ!$A561,0))</f>
        <v>ﾌﾙﾆ2*</v>
      </c>
      <c r="R561" s="27">
        <f ca="1">IF(OR(A561="非採用",A561="処置薬",A561="非採用特別"),0,IF(OFFSET(マスタ非採用削除!E$4,統合マスタ!$A561,0)="","",OFFSET(マスタ非採用削除!E$4,統合マスタ!$A561,0)))</f>
        <v>1</v>
      </c>
      <c r="S561" s="53" t="str">
        <f ca="1">IF(OFFSET(マスタ非採用削除!F$4,統合マスタ!$A561,0)="","",OFFSET(マスタ非採用削除!F$4,統合マスタ!$A561,0))</f>
        <v/>
      </c>
      <c r="T561" s="27">
        <f ca="1">IF(OFFSET(マスタ非採用削除!G$4,統合マスタ!$A561,0)="","",OFFSET(マスタ非採用削除!G$4,統合マスタ!$A561,0))</f>
        <v>6.1</v>
      </c>
      <c r="U561" s="53" t="str">
        <f ca="1">IF(OFFSET(マスタ非採用削除!H$4,統合マスタ!$A561,0)="","",OFFSET(マスタ非採用削除!H$4,統合マスタ!$A561,0))</f>
        <v>ﾌﾙﾆﾄﾗｾﾞﾊﾟﾑｼﾞｮｳ2mg｢ｱﾒﾙ｣</v>
      </c>
      <c r="V561" s="27">
        <f ca="1">IF(OFFSET(マスタ非採用削除!I$4,統合マスタ!$A561,0)="","",OFFSET(マスタ非採用削除!I$4,統合マスタ!$A561,0))</f>
        <v>1</v>
      </c>
      <c r="W561" s="27" t="str">
        <f ca="1">IF(OFFSET(マスタ非採用削除!J$4,統合マスタ!$A561,0)="","",OFFSET(マスタ非採用削除!J$4,統合マスタ!$A561,0))</f>
        <v>錠剤</v>
      </c>
      <c r="X561" s="27">
        <f ca="1">IF(OFFSET(マスタ非採用削除!K$4,統合マスタ!$A561,0)="","",OFFSET(マスタ非採用削除!K$4,統合マスタ!$A561,0))</f>
        <v>0</v>
      </c>
      <c r="Y561" s="53" t="str">
        <f ca="1">IF(OFFSET(マスタ非採用削除!L$4,統合マスタ!$A561,0)="","",OFFSET(マスタ非採用削除!L$4,統合マスタ!$A561,0))</f>
        <v/>
      </c>
      <c r="Z561" s="27">
        <f ca="1">IF(OFFSET(マスタ非採用削除!M$4,統合マスタ!$A561,0)="","",OFFSET(マスタ非採用削除!M$4,統合マスタ!$A561,0))</f>
        <v>3</v>
      </c>
      <c r="AA561" s="27" t="str">
        <f t="shared" si="24"/>
        <v/>
      </c>
      <c r="AB561" s="27" t="str">
        <f ca="1">IF(A561="非採用特別","非採用特別",IF(R561=2,"臨時",
IF(COUNTIF(分類!$H$8:$H$15, 統合マスタ!V561)&gt;0, 分類!$G$7,
IF(COUNTIF(分類!$K$8:$K$15, 統合マスタ!V561)&gt;0, 分類!$J$7,
IF(COUNTIF(分類!$N$8:$N$15, 統合マスタ!V561)&gt;0, 分類!$M$7,
IF(COUNTIF(分類!$Q$8:$Q$15, 統合マスタ!V561)&gt;0, 分類!$P$7,
"無し"))))))</f>
        <v>錠剤</v>
      </c>
      <c r="AC561" s="27">
        <f t="shared" ca="1" si="25"/>
        <v>557</v>
      </c>
      <c r="AD561" s="27" cm="1">
        <f t="array" aca="1" ref="AD561" ca="1">IF(A561="非採用","非採用",OFFSET(
   INDIRECT("'" &amp; AB561 &amp; "'!A4"),
   MATCH(B561, INDIRECT("'" &amp; AB561 &amp; "'!C5:C1000"), 0),
   MATCH("合計", INDIRECT("'" &amp; AB561 &amp; "'!4:4"), 0) - 1
))</f>
        <v>0</v>
      </c>
    </row>
    <row r="562" spans="1:30">
      <c r="A562" s="40">
        <f>元データ!P559</f>
        <v>481</v>
      </c>
      <c r="B562" s="27">
        <f t="shared" si="26"/>
        <v>558</v>
      </c>
      <c r="C562" s="27" t="str">
        <f>DBCS(元データ!A559)</f>
        <v>フルニトラゼパム錠２ｍｇ「アメル」</v>
      </c>
      <c r="D562" s="53" t="str">
        <f>元データ!B559</f>
        <v>アルフレッサ</v>
      </c>
      <c r="E562" s="27" t="str">
        <f>DBCS(元データ!C559)</f>
        <v>バラ</v>
      </c>
      <c r="F562" s="27" t="str">
        <f>DBCS(元データ!D559)</f>
        <v>１０００Ｔ</v>
      </c>
      <c r="G562" s="27" t="str">
        <f>元データ!E559</f>
        <v>共和薬品</v>
      </c>
      <c r="H562" s="27">
        <f>元データ!F559</f>
        <v>6.1</v>
      </c>
      <c r="I562" s="27">
        <f>元データ!G559</f>
        <v>6100</v>
      </c>
      <c r="J562" s="27">
        <f>元データ!H559</f>
        <v>1000.0000000000001</v>
      </c>
      <c r="K562" s="27" t="str">
        <f>元データ!I559</f>
        <v>錠</v>
      </c>
      <c r="L562" s="27">
        <f>元データ!J559</f>
        <v>5356</v>
      </c>
      <c r="M562" s="27">
        <f>元データ!K559</f>
        <v>5.355999999999999</v>
      </c>
      <c r="N562" s="53" t="str">
        <f ca="1">IF(OFFSET(マスタ非採用削除!A$4,統合マスタ!$A562,0)="","",OFFSET(マスタ非採用削除!A$4,統合マスタ!$A562,0))</f>
        <v>ﾌﾙﾆ002</v>
      </c>
      <c r="O562" s="53" t="str">
        <f ca="1">IF(OFFSET(マスタ非採用削除!B$4,統合マスタ!$A562,0)="","",OFFSET(マスタ非採用削除!B$4,統合マスタ!$A562,0))</f>
        <v>ﾌﾙﾆ002</v>
      </c>
      <c r="P562" s="27" t="str">
        <f ca="1">IF(OFFSET(マスタ非採用削除!C$4,統合マスタ!$A562,0)="","",OFFSET(マスタ非採用削除!C$4,統合マスタ!$A562,0))</f>
        <v>フルニトラゼパム錠２ｍｇ「アメル」</v>
      </c>
      <c r="Q562" s="53" t="str">
        <f ca="1">IF(OFFSET(マスタ非採用削除!D$4,統合マスタ!$A562,0)="","",OFFSET(マスタ非採用削除!D$4,統合マスタ!$A562,0))</f>
        <v>ﾌﾙﾆ2*</v>
      </c>
      <c r="R562" s="27">
        <f ca="1">IF(OR(A562="非採用",A562="処置薬",A562="非採用特別"),0,IF(OFFSET(マスタ非採用削除!E$4,統合マスタ!$A562,0)="","",OFFSET(マスタ非採用削除!E$4,統合マスタ!$A562,0)))</f>
        <v>1</v>
      </c>
      <c r="S562" s="53" t="str">
        <f ca="1">IF(OFFSET(マスタ非採用削除!F$4,統合マスタ!$A562,0)="","",OFFSET(マスタ非採用削除!F$4,統合マスタ!$A562,0))</f>
        <v/>
      </c>
      <c r="T562" s="27">
        <f ca="1">IF(OFFSET(マスタ非採用削除!G$4,統合マスタ!$A562,0)="","",OFFSET(マスタ非採用削除!G$4,統合マスタ!$A562,0))</f>
        <v>6.1</v>
      </c>
      <c r="U562" s="53" t="str">
        <f ca="1">IF(OFFSET(マスタ非採用削除!H$4,統合マスタ!$A562,0)="","",OFFSET(マスタ非採用削除!H$4,統合マスタ!$A562,0))</f>
        <v>ﾌﾙﾆﾄﾗｾﾞﾊﾟﾑｼﾞｮｳ2mg｢ｱﾒﾙ｣</v>
      </c>
      <c r="V562" s="27">
        <f ca="1">IF(OFFSET(マスタ非採用削除!I$4,統合マスタ!$A562,0)="","",OFFSET(マスタ非採用削除!I$4,統合マスタ!$A562,0))</f>
        <v>1</v>
      </c>
      <c r="W562" s="27" t="str">
        <f ca="1">IF(OFFSET(マスタ非採用削除!J$4,統合マスタ!$A562,0)="","",OFFSET(マスタ非採用削除!J$4,統合マスタ!$A562,0))</f>
        <v>錠剤</v>
      </c>
      <c r="X562" s="27">
        <f ca="1">IF(OFFSET(マスタ非採用削除!K$4,統合マスタ!$A562,0)="","",OFFSET(マスタ非採用削除!K$4,統合マスタ!$A562,0))</f>
        <v>0</v>
      </c>
      <c r="Y562" s="53" t="str">
        <f ca="1">IF(OFFSET(マスタ非採用削除!L$4,統合マスタ!$A562,0)="","",OFFSET(マスタ非採用削除!L$4,統合マスタ!$A562,0))</f>
        <v/>
      </c>
      <c r="Z562" s="27">
        <f ca="1">IF(OFFSET(マスタ非採用削除!M$4,統合マスタ!$A562,0)="","",OFFSET(マスタ非採用削除!M$4,統合マスタ!$A562,0))</f>
        <v>3</v>
      </c>
      <c r="AA562" s="27" t="str">
        <f t="shared" si="24"/>
        <v/>
      </c>
      <c r="AB562" s="27" t="str">
        <f ca="1">IF(A562="非採用特別","非採用特別",IF(R562=2,"臨時",
IF(COUNTIF(分類!$H$8:$H$15, 統合マスタ!V562)&gt;0, 分類!$G$7,
IF(COUNTIF(分類!$K$8:$K$15, 統合マスタ!V562)&gt;0, 分類!$J$7,
IF(COUNTIF(分類!$N$8:$N$15, 統合マスタ!V562)&gt;0, 分類!$M$7,
IF(COUNTIF(分類!$Q$8:$Q$15, 統合マスタ!V562)&gt;0, 分類!$P$7,
"無し"))))))</f>
        <v>錠剤</v>
      </c>
      <c r="AC562" s="27">
        <f t="shared" ca="1" si="25"/>
        <v>558</v>
      </c>
      <c r="AD562" s="27" cm="1">
        <f t="array" aca="1" ref="AD562" ca="1">IF(A562="非採用","非採用",OFFSET(
   INDIRECT("'" &amp; AB562 &amp; "'!A4"),
   MATCH(B562, INDIRECT("'" &amp; AB562 &amp; "'!C5:C1000"), 0),
   MATCH("合計", INDIRECT("'" &amp; AB562 &amp; "'!4:4"), 0) - 1
))</f>
        <v>0</v>
      </c>
    </row>
    <row r="563" spans="1:30">
      <c r="A563" s="40">
        <f>元データ!P560</f>
        <v>482</v>
      </c>
      <c r="B563" s="27">
        <f t="shared" si="26"/>
        <v>559</v>
      </c>
      <c r="C563" s="27" t="str">
        <f>DBCS(元データ!A560)</f>
        <v>プレガバリンＯＤ錠２５ｍｇ「サワイ」</v>
      </c>
      <c r="D563" s="53" t="str">
        <f>元データ!B560</f>
        <v>アルフレッサ</v>
      </c>
      <c r="E563" s="27" t="str">
        <f>DBCS(元データ!C560)</f>
        <v>ＰＴＰ</v>
      </c>
      <c r="F563" s="27" t="str">
        <f>DBCS(元データ!D560)</f>
        <v>１００Ｔ</v>
      </c>
      <c r="G563" s="27" t="str">
        <f>元データ!E560</f>
        <v>沢井製薬</v>
      </c>
      <c r="H563" s="27">
        <f>元データ!F560</f>
        <v>11.4</v>
      </c>
      <c r="I563" s="27">
        <f>元データ!G560</f>
        <v>1140</v>
      </c>
      <c r="J563" s="27">
        <f>元データ!H560</f>
        <v>100</v>
      </c>
      <c r="K563" s="27" t="str">
        <f>元データ!I560</f>
        <v>錠</v>
      </c>
      <c r="L563" s="27">
        <f>元データ!J560</f>
        <v>918</v>
      </c>
      <c r="M563" s="27">
        <f>元データ!K560</f>
        <v>9.18</v>
      </c>
      <c r="N563" s="53" t="str">
        <f ca="1">IF(OFFSET(マスタ非採用削除!A$4,統合マスタ!$A563,0)="","",OFFSET(マスタ非採用削除!A$4,統合マスタ!$A563,0))</f>
        <v>ﾌﾚｶ001</v>
      </c>
      <c r="O563" s="53" t="str">
        <f ca="1">IF(OFFSET(マスタ非採用削除!B$4,統合マスタ!$A563,0)="","",OFFSET(マスタ非採用削除!B$4,統合マスタ!$A563,0))</f>
        <v>ﾌﾚｶ001</v>
      </c>
      <c r="P563" s="27" t="str">
        <f ca="1">IF(OFFSET(マスタ非採用削除!C$4,統合マスタ!$A563,0)="","",OFFSET(マスタ非採用削除!C$4,統合マスタ!$A563,0))</f>
        <v>プレガバリンＯＤ錠２５ｍｇ「サワイ」</v>
      </c>
      <c r="Q563" s="53" t="str">
        <f ca="1">IF(OFFSET(マスタ非採用削除!D$4,統合マスタ!$A563,0)="","",OFFSET(マスタ非採用削除!D$4,統合マスタ!$A563,0))</f>
        <v>ﾌﾟﾚｶﾞ</v>
      </c>
      <c r="R563" s="27">
        <f ca="1">IF(OR(A563="非採用",A563="処置薬",A563="非採用特別"),0,IF(OFFSET(マスタ非採用削除!E$4,統合マスタ!$A563,0)="","",OFFSET(マスタ非採用削除!E$4,統合マスタ!$A563,0)))</f>
        <v>2</v>
      </c>
      <c r="S563" s="53" t="str">
        <f ca="1">IF(OFFSET(マスタ非採用削除!F$4,統合マスタ!$A563,0)="","",OFFSET(マスタ非採用削除!F$4,統合マスタ!$A563,0))</f>
        <v/>
      </c>
      <c r="T563" s="27">
        <f ca="1">IF(OFFSET(マスタ非採用削除!G$4,統合マスタ!$A563,0)="","",OFFSET(マスタ非採用削除!G$4,統合マスタ!$A563,0))</f>
        <v>11.4</v>
      </c>
      <c r="U563" s="53" t="str">
        <f ca="1">IF(OFFSET(マスタ非採用削除!H$4,統合マスタ!$A563,0)="","",OFFSET(マスタ非採用削除!H$4,統合マスタ!$A563,0))</f>
        <v>ﾌﾟﾚｶﾞﾊﾞﾘﾝODｼﾞｮｳ25mg｢ｻﾜｲ｣</v>
      </c>
      <c r="V563" s="27">
        <f ca="1">IF(OFFSET(マスタ非採用削除!I$4,統合マスタ!$A563,0)="","",OFFSET(マスタ非採用削除!I$4,統合マスタ!$A563,0))</f>
        <v>1</v>
      </c>
      <c r="W563" s="27" t="str">
        <f ca="1">IF(OFFSET(マスタ非採用削除!J$4,統合マスタ!$A563,0)="","",OFFSET(マスタ非採用削除!J$4,統合マスタ!$A563,0))</f>
        <v>錠剤</v>
      </c>
      <c r="X563" s="27">
        <f ca="1">IF(OFFSET(マスタ非採用削除!K$4,統合マスタ!$A563,0)="","",OFFSET(マスタ非採用削除!K$4,統合マスタ!$A563,0))</f>
        <v>0</v>
      </c>
      <c r="Y563" s="53" t="str">
        <f ca="1">IF(OFFSET(マスタ非採用削除!L$4,統合マスタ!$A563,0)="","",OFFSET(マスタ非採用削除!L$4,統合マスタ!$A563,0))</f>
        <v/>
      </c>
      <c r="Z563" s="27">
        <f ca="1">IF(OFFSET(マスタ非採用削除!M$4,統合マスタ!$A563,0)="","",OFFSET(マスタ非採用削除!M$4,統合マスタ!$A563,0))</f>
        <v>1</v>
      </c>
      <c r="AA563" s="27" t="str">
        <f t="shared" si="24"/>
        <v/>
      </c>
      <c r="AB563" s="27" t="str">
        <f ca="1">IF(A563="非採用特別","非採用特別",IF(R563=2,"臨時",
IF(COUNTIF(分類!$H$8:$H$15, 統合マスタ!V563)&gt;0, 分類!$G$7,
IF(COUNTIF(分類!$K$8:$K$15, 統合マスタ!V563)&gt;0, 分類!$J$7,
IF(COUNTIF(分類!$N$8:$N$15, 統合マスタ!V563)&gt;0, 分類!$M$7,
IF(COUNTIF(分類!$Q$8:$Q$15, 統合マスタ!V563)&gt;0, 分類!$P$7,
"無し"))))))</f>
        <v>臨時</v>
      </c>
      <c r="AC563" s="27">
        <f t="shared" ca="1" si="25"/>
        <v>559</v>
      </c>
      <c r="AD563" s="27" cm="1">
        <f t="array" aca="1" ref="AD563" ca="1">IF(A563="非採用","非採用",OFFSET(
   INDIRECT("'" &amp; AB563 &amp; "'!A4"),
   MATCH(B563, INDIRECT("'" &amp; AB563 &amp; "'!C5:C1000"), 0),
   MATCH("合計", INDIRECT("'" &amp; AB563 &amp; "'!4:4"), 0) - 1
))</f>
        <v>0</v>
      </c>
    </row>
    <row r="564" spans="1:30">
      <c r="A564" s="40">
        <f>元データ!P561</f>
        <v>483</v>
      </c>
      <c r="B564" s="27">
        <f t="shared" si="26"/>
        <v>560</v>
      </c>
      <c r="C564" s="27" t="str">
        <f>DBCS(元データ!A561)</f>
        <v>プレガバリンＯＤ錠７５ｍｇ「サワイ」</v>
      </c>
      <c r="D564" s="53" t="str">
        <f>元データ!B561</f>
        <v>アルフレッサ</v>
      </c>
      <c r="E564" s="27" t="str">
        <f>DBCS(元データ!C561)</f>
        <v>ＰＴＰ</v>
      </c>
      <c r="F564" s="27" t="str">
        <f>DBCS(元データ!D561)</f>
        <v>１００Ｔ</v>
      </c>
      <c r="G564" s="27" t="str">
        <f>元データ!E561</f>
        <v>沢井製薬</v>
      </c>
      <c r="H564" s="27">
        <f>元データ!F561</f>
        <v>18.3</v>
      </c>
      <c r="I564" s="27">
        <f>元データ!G561</f>
        <v>1830</v>
      </c>
      <c r="J564" s="27">
        <f>元データ!H561</f>
        <v>100</v>
      </c>
      <c r="K564" s="27" t="str">
        <f>元データ!I561</f>
        <v>錠</v>
      </c>
      <c r="L564" s="27">
        <f>元データ!J561</f>
        <v>1473</v>
      </c>
      <c r="M564" s="27">
        <f>元データ!K561</f>
        <v>14.73</v>
      </c>
      <c r="N564" s="53" t="str">
        <f ca="1">IF(OFFSET(マスタ非採用削除!A$4,統合マスタ!$A564,0)="","",OFFSET(マスタ非採用削除!A$4,統合マスタ!$A564,0))</f>
        <v>ﾌﾚｶ002</v>
      </c>
      <c r="O564" s="53" t="str">
        <f ca="1">IF(OFFSET(マスタ非採用削除!B$4,統合マスタ!$A564,0)="","",OFFSET(マスタ非採用削除!B$4,統合マスタ!$A564,0))</f>
        <v>ﾌﾚｶ002</v>
      </c>
      <c r="P564" s="27" t="str">
        <f ca="1">IF(OFFSET(マスタ非採用削除!C$4,統合マスタ!$A564,0)="","",OFFSET(マスタ非採用削除!C$4,統合マスタ!$A564,0))</f>
        <v>プレガバリンＯＤ錠７５ｍｇ「サワイ」</v>
      </c>
      <c r="Q564" s="53" t="str">
        <f ca="1">IF(OFFSET(マスタ非採用削除!D$4,統合マスタ!$A564,0)="","",OFFSET(マスタ非採用削除!D$4,統合マスタ!$A564,0))</f>
        <v>ﾌﾟﾚ75</v>
      </c>
      <c r="R564" s="27">
        <f ca="1">IF(OR(A564="非採用",A564="処置薬",A564="非採用特別"),0,IF(OFFSET(マスタ非採用削除!E$4,統合マスタ!$A564,0)="","",OFFSET(マスタ非採用削除!E$4,統合マスタ!$A564,0)))</f>
        <v>2</v>
      </c>
      <c r="S564" s="53" t="str">
        <f ca="1">IF(OFFSET(マスタ非採用削除!F$4,統合マスタ!$A564,0)="","",OFFSET(マスタ非採用削除!F$4,統合マスタ!$A564,0))</f>
        <v/>
      </c>
      <c r="T564" s="27">
        <f ca="1">IF(OFFSET(マスタ非採用削除!G$4,統合マスタ!$A564,0)="","",OFFSET(マスタ非採用削除!G$4,統合マスタ!$A564,0))</f>
        <v>18.3</v>
      </c>
      <c r="U564" s="53" t="str">
        <f ca="1">IF(OFFSET(マスタ非採用削除!H$4,統合マスタ!$A564,0)="","",OFFSET(マスタ非採用削除!H$4,統合マスタ!$A564,0))</f>
        <v>ﾌﾟﾚｶﾞﾊﾞﾘﾝODｼﾞｮｳ75mg｢ｻﾜｲ｣</v>
      </c>
      <c r="V564" s="27">
        <f ca="1">IF(OFFSET(マスタ非採用削除!I$4,統合マスタ!$A564,0)="","",OFFSET(マスタ非採用削除!I$4,統合マスタ!$A564,0))</f>
        <v>1</v>
      </c>
      <c r="W564" s="27" t="str">
        <f ca="1">IF(OFFSET(マスタ非採用削除!J$4,統合マスタ!$A564,0)="","",OFFSET(マスタ非採用削除!J$4,統合マスタ!$A564,0))</f>
        <v>錠剤</v>
      </c>
      <c r="X564" s="27">
        <f ca="1">IF(OFFSET(マスタ非採用削除!K$4,統合マスタ!$A564,0)="","",OFFSET(マスタ非採用削除!K$4,統合マスタ!$A564,0))</f>
        <v>0</v>
      </c>
      <c r="Y564" s="53" t="str">
        <f ca="1">IF(OFFSET(マスタ非採用削除!L$4,統合マスタ!$A564,0)="","",OFFSET(マスタ非採用削除!L$4,統合マスタ!$A564,0))</f>
        <v/>
      </c>
      <c r="Z564" s="27">
        <f ca="1">IF(OFFSET(マスタ非採用削除!M$4,統合マスタ!$A564,0)="","",OFFSET(マスタ非採用削除!M$4,統合マスタ!$A564,0))</f>
        <v>1</v>
      </c>
      <c r="AA564" s="27" t="str">
        <f t="shared" si="24"/>
        <v/>
      </c>
      <c r="AB564" s="27" t="str">
        <f ca="1">IF(A564="非採用特別","非採用特別",IF(R564=2,"臨時",
IF(COUNTIF(分類!$H$8:$H$15, 統合マスタ!V564)&gt;0, 分類!$G$7,
IF(COUNTIF(分類!$K$8:$K$15, 統合マスタ!V564)&gt;0, 分類!$J$7,
IF(COUNTIF(分類!$N$8:$N$15, 統合マスタ!V564)&gt;0, 分類!$M$7,
IF(COUNTIF(分類!$Q$8:$Q$15, 統合マスタ!V564)&gt;0, 分類!$P$7,
"無し"))))))</f>
        <v>臨時</v>
      </c>
      <c r="AC564" s="27">
        <f t="shared" ca="1" si="25"/>
        <v>560</v>
      </c>
      <c r="AD564" s="27" cm="1">
        <f t="array" aca="1" ref="AD564" ca="1">IF(A564="非採用","非採用",OFFSET(
   INDIRECT("'" &amp; AB564 &amp; "'!A4"),
   MATCH(B564, INDIRECT("'" &amp; AB564 &amp; "'!C5:C1000"), 0),
   MATCH("合計", INDIRECT("'" &amp; AB564 &amp; "'!4:4"), 0) - 1
))</f>
        <v>0</v>
      </c>
    </row>
    <row r="565" spans="1:30">
      <c r="A565" s="40">
        <f>元データ!P562</f>
        <v>484</v>
      </c>
      <c r="B565" s="27">
        <f t="shared" si="26"/>
        <v>561</v>
      </c>
      <c r="C565" s="27" t="str">
        <f>DBCS(元データ!A562)</f>
        <v>プレドニゾロン錠１ｍｇ「ＶＴＲＳ」</v>
      </c>
      <c r="D565" s="53" t="str">
        <f>元データ!B562</f>
        <v>メディセオ</v>
      </c>
      <c r="E565" s="27" t="str">
        <f>DBCS(元データ!C562)</f>
        <v>ＰＴＰ</v>
      </c>
      <c r="F565" s="27" t="str">
        <f>DBCS(元データ!D562)</f>
        <v>１００Ｔ</v>
      </c>
      <c r="G565" s="27" t="str">
        <f>元データ!E562</f>
        <v>ヴィアトリス</v>
      </c>
      <c r="H565" s="27">
        <f>元データ!F562</f>
        <v>8.6</v>
      </c>
      <c r="I565" s="27">
        <f>元データ!G562</f>
        <v>860</v>
      </c>
      <c r="J565" s="27">
        <f>元データ!H562</f>
        <v>100</v>
      </c>
      <c r="K565" s="27" t="str">
        <f>元データ!I562</f>
        <v>錠</v>
      </c>
      <c r="L565" s="27">
        <f>元データ!J562</f>
        <v>766</v>
      </c>
      <c r="M565" s="27">
        <f>元データ!K562</f>
        <v>7.66</v>
      </c>
      <c r="N565" s="53" t="str">
        <f ca="1">IF(OFFSET(マスタ非採用削除!A$4,統合マスタ!$A565,0)="","",OFFSET(マスタ非採用削除!A$4,統合マスタ!$A565,0))</f>
        <v>ﾌﾚﾄ001</v>
      </c>
      <c r="O565" s="53" t="str">
        <f ca="1">IF(OFFSET(マスタ非採用削除!B$4,統合マスタ!$A565,0)="","",OFFSET(マスタ非採用削除!B$4,統合マスタ!$A565,0))</f>
        <v>ﾌﾚﾄ001</v>
      </c>
      <c r="P565" s="27" t="str">
        <f ca="1">IF(OFFSET(マスタ非採用削除!C$4,統合マスタ!$A565,0)="","",OFFSET(マスタ非採用削除!C$4,統合マスタ!$A565,0))</f>
        <v>プレドニゾロン錠１ｍｇ「ＶＴＲＳ」</v>
      </c>
      <c r="Q565" s="53" t="str">
        <f ca="1">IF(OFFSET(マスタ非採用削除!D$4,統合マスタ!$A565,0)="","",OFFSET(マスタ非採用削除!D$4,統合マスタ!$A565,0))</f>
        <v>ﾌﾟﾚﾄﾞ1</v>
      </c>
      <c r="R565" s="27">
        <f ca="1">IF(OR(A565="非採用",A565="処置薬",A565="非採用特別"),0,IF(OFFSET(マスタ非採用削除!E$4,統合マスタ!$A565,0)="","",OFFSET(マスタ非採用削除!E$4,統合マスタ!$A565,0)))</f>
        <v>2</v>
      </c>
      <c r="S565" s="53" t="str">
        <f ca="1">IF(OFFSET(マスタ非採用削除!F$4,統合マスタ!$A565,0)="","",OFFSET(マスタ非採用削除!F$4,統合マスタ!$A565,0))</f>
        <v/>
      </c>
      <c r="T565" s="27">
        <f ca="1">IF(OFFSET(マスタ非採用削除!G$4,統合マスタ!$A565,0)="","",OFFSET(マスタ非採用削除!G$4,統合マスタ!$A565,0))</f>
        <v>8.6</v>
      </c>
      <c r="U565" s="53" t="str">
        <f ca="1">IF(OFFSET(マスタ非採用削除!H$4,統合マスタ!$A565,0)="","",OFFSET(マスタ非採用削除!H$4,統合マスタ!$A565,0))</f>
        <v>ﾌﾟﾚﾄﾞﾆｿﾞﾛﾝｼﾞｮｳ1mg｢VTRS｣</v>
      </c>
      <c r="V565" s="27">
        <f ca="1">IF(OFFSET(マスタ非採用削除!I$4,統合マスタ!$A565,0)="","",OFFSET(マスタ非採用削除!I$4,統合マスタ!$A565,0))</f>
        <v>1</v>
      </c>
      <c r="W565" s="27" t="str">
        <f ca="1">IF(OFFSET(マスタ非採用削除!J$4,統合マスタ!$A565,0)="","",OFFSET(マスタ非採用削除!J$4,統合マスタ!$A565,0))</f>
        <v>錠剤</v>
      </c>
      <c r="X565" s="27">
        <f ca="1">IF(OFFSET(マスタ非採用削除!K$4,統合マスタ!$A565,0)="","",OFFSET(マスタ非採用削除!K$4,統合マスタ!$A565,0))</f>
        <v>0</v>
      </c>
      <c r="Y565" s="53" t="str">
        <f ca="1">IF(OFFSET(マスタ非採用削除!L$4,統合マスタ!$A565,0)="","",OFFSET(マスタ非採用削除!L$4,統合マスタ!$A565,0))</f>
        <v/>
      </c>
      <c r="Z565" s="27">
        <f ca="1">IF(OFFSET(マスタ非採用削除!M$4,統合マスタ!$A565,0)="","",OFFSET(マスタ非採用削除!M$4,統合マスタ!$A565,0))</f>
        <v>1</v>
      </c>
      <c r="AA565" s="27" t="str">
        <f t="shared" si="24"/>
        <v/>
      </c>
      <c r="AB565" s="27" t="str">
        <f ca="1">IF(A565="非採用特別","非採用特別",IF(R565=2,"臨時",
IF(COUNTIF(分類!$H$8:$H$15, 統合マスタ!V565)&gt;0, 分類!$G$7,
IF(COUNTIF(分類!$K$8:$K$15, 統合マスタ!V565)&gt;0, 分類!$J$7,
IF(COUNTIF(分類!$N$8:$N$15, 統合マスタ!V565)&gt;0, 分類!$M$7,
IF(COUNTIF(分類!$Q$8:$Q$15, 統合マスタ!V565)&gt;0, 分類!$P$7,
"無し"))))))</f>
        <v>臨時</v>
      </c>
      <c r="AC565" s="27">
        <f t="shared" ca="1" si="25"/>
        <v>561</v>
      </c>
      <c r="AD565" s="27" cm="1">
        <f t="array" aca="1" ref="AD565" ca="1">IF(A565="非採用","非採用",OFFSET(
   INDIRECT("'" &amp; AB565 &amp; "'!A4"),
   MATCH(B565, INDIRECT("'" &amp; AB565 &amp; "'!C5:C1000"), 0),
   MATCH("合計", INDIRECT("'" &amp; AB565 &amp; "'!4:4"), 0) - 1
))</f>
        <v>0</v>
      </c>
    </row>
    <row r="566" spans="1:30">
      <c r="A566" s="40">
        <f>元データ!P563</f>
        <v>485</v>
      </c>
      <c r="B566" s="27">
        <f t="shared" si="26"/>
        <v>562</v>
      </c>
      <c r="C566" s="27" t="str">
        <f>DBCS(元データ!A563)</f>
        <v>プレドニゾロン錠５ｍｇ「ＶＴＲＳ」　　　　　</v>
      </c>
      <c r="D566" s="53" t="str">
        <f>元データ!B563</f>
        <v>メディセオ</v>
      </c>
      <c r="E566" s="27" t="str">
        <f>DBCS(元データ!C563)</f>
        <v>ＰＴＰ</v>
      </c>
      <c r="F566" s="27" t="str">
        <f>DBCS(元データ!D563)</f>
        <v>１００Ｔ</v>
      </c>
      <c r="G566" s="27" t="str">
        <f>元データ!E563</f>
        <v>ヴィアトリス</v>
      </c>
      <c r="H566" s="27">
        <f>元データ!F563</f>
        <v>10.1</v>
      </c>
      <c r="I566" s="27">
        <f>元データ!G563</f>
        <v>1010</v>
      </c>
      <c r="J566" s="27">
        <f>元データ!H563</f>
        <v>100</v>
      </c>
      <c r="K566" s="27" t="str">
        <f>元データ!I563</f>
        <v>錠</v>
      </c>
      <c r="L566" s="27">
        <f>元データ!J563</f>
        <v>900</v>
      </c>
      <c r="M566" s="27">
        <f>元データ!K563</f>
        <v>9</v>
      </c>
      <c r="N566" s="53" t="str">
        <f ca="1">IF(OFFSET(マスタ非採用削除!A$4,統合マスタ!$A566,0)="","",OFFSET(マスタ非採用削除!A$4,統合マスタ!$A566,0))</f>
        <v>ﾌﾚﾄ002</v>
      </c>
      <c r="O566" s="53" t="str">
        <f ca="1">IF(OFFSET(マスタ非採用削除!B$4,統合マスタ!$A566,0)="","",OFFSET(マスタ非採用削除!B$4,統合マスタ!$A566,0))</f>
        <v>ﾌﾚﾄ002</v>
      </c>
      <c r="P566" s="27" t="str">
        <f ca="1">IF(OFFSET(マスタ非採用削除!C$4,統合マスタ!$A566,0)="","",OFFSET(マスタ非採用削除!C$4,統合マスタ!$A566,0))</f>
        <v>プレドニゾロン錠５ｍｇ「ＶＴＲＳ」</v>
      </c>
      <c r="Q566" s="53" t="str">
        <f ca="1">IF(OFFSET(マスタ非採用削除!D$4,統合マスタ!$A566,0)="","",OFFSET(マスタ非採用削除!D$4,統合マスタ!$A566,0))</f>
        <v>ﾌﾟﾚﾄﾞﾆ</v>
      </c>
      <c r="R566" s="27">
        <f ca="1">IF(OR(A566="非採用",A566="処置薬",A566="非採用特別"),0,IF(OFFSET(マスタ非採用削除!E$4,統合マスタ!$A566,0)="","",OFFSET(マスタ非採用削除!E$4,統合マスタ!$A566,0)))</f>
        <v>1</v>
      </c>
      <c r="S566" s="53" t="str">
        <f ca="1">IF(OFFSET(マスタ非採用削除!F$4,統合マスタ!$A566,0)="","",OFFSET(マスタ非採用削除!F$4,統合マスタ!$A566,0))</f>
        <v/>
      </c>
      <c r="T566" s="27">
        <f ca="1">IF(OFFSET(マスタ非採用削除!G$4,統合マスタ!$A566,0)="","",OFFSET(マスタ非採用削除!G$4,統合マスタ!$A566,0))</f>
        <v>10.1</v>
      </c>
      <c r="U566" s="53" t="str">
        <f ca="1">IF(OFFSET(マスタ非採用削除!H$4,統合マスタ!$A566,0)="","",OFFSET(マスタ非採用削除!H$4,統合マスタ!$A566,0))</f>
        <v>ﾌﾟﾚﾄﾞﾆｿﾞﾛﾝｼﾞｮｳ5mg｢VTRS｣</v>
      </c>
      <c r="V566" s="27">
        <f ca="1">IF(OFFSET(マスタ非採用削除!I$4,統合マスタ!$A566,0)="","",OFFSET(マスタ非採用削除!I$4,統合マスタ!$A566,0))</f>
        <v>1</v>
      </c>
      <c r="W566" s="27" t="str">
        <f ca="1">IF(OFFSET(マスタ非採用削除!J$4,統合マスタ!$A566,0)="","",OFFSET(マスタ非採用削除!J$4,統合マスタ!$A566,0))</f>
        <v>錠剤</v>
      </c>
      <c r="X566" s="27">
        <f ca="1">IF(OFFSET(マスタ非採用削除!K$4,統合マスタ!$A566,0)="","",OFFSET(マスタ非採用削除!K$4,統合マスタ!$A566,0))</f>
        <v>0</v>
      </c>
      <c r="Y566" s="53" t="str">
        <f ca="1">IF(OFFSET(マスタ非採用削除!L$4,統合マスタ!$A566,0)="","",OFFSET(マスタ非採用削除!L$4,統合マスタ!$A566,0))</f>
        <v/>
      </c>
      <c r="Z566" s="27">
        <f ca="1">IF(OFFSET(マスタ非採用削除!M$4,統合マスタ!$A566,0)="","",OFFSET(マスタ非採用削除!M$4,統合マスタ!$A566,0))</f>
        <v>25</v>
      </c>
      <c r="AA566" s="27" t="str">
        <f t="shared" si="24"/>
        <v/>
      </c>
      <c r="AB566" s="27" t="str">
        <f ca="1">IF(A566="非採用特別","非採用特別",IF(R566=2,"臨時",
IF(COUNTIF(分類!$H$8:$H$15, 統合マスタ!V566)&gt;0, 分類!$G$7,
IF(COUNTIF(分類!$K$8:$K$15, 統合マスタ!V566)&gt;0, 分類!$J$7,
IF(COUNTIF(分類!$N$8:$N$15, 統合マスタ!V566)&gt;0, 分類!$M$7,
IF(COUNTIF(分類!$Q$8:$Q$15, 統合マスタ!V566)&gt;0, 分類!$P$7,
"無し"))))))</f>
        <v>錠剤</v>
      </c>
      <c r="AC566" s="27">
        <f t="shared" ca="1" si="25"/>
        <v>562</v>
      </c>
      <c r="AD566" s="27" cm="1">
        <f t="array" aca="1" ref="AD566" ca="1">IF(A566="非採用","非採用",OFFSET(
   INDIRECT("'" &amp; AB566 &amp; "'!A4"),
   MATCH(B566, INDIRECT("'" &amp; AB566 &amp; "'!C5:C1000"), 0),
   MATCH("合計", INDIRECT("'" &amp; AB566 &amp; "'!4:4"), 0) - 1
))</f>
        <v>0</v>
      </c>
    </row>
    <row r="567" spans="1:30">
      <c r="A567" s="40">
        <f>元データ!P564</f>
        <v>487</v>
      </c>
      <c r="B567" s="27">
        <f t="shared" si="26"/>
        <v>563</v>
      </c>
      <c r="C567" s="27" t="str">
        <f>DBCS(元データ!A564)</f>
        <v>プロスタンディン軟膏０．００３％</v>
      </c>
      <c r="D567" s="53" t="str">
        <f>元データ!B564</f>
        <v>アルフレッサ</v>
      </c>
      <c r="E567" s="27" t="str">
        <f>DBCS(元データ!C564)</f>
        <v/>
      </c>
      <c r="F567" s="27" t="str">
        <f>DBCS(元データ!D564)</f>
        <v>３０ｇｘ１</v>
      </c>
      <c r="G567" s="27" t="str">
        <f>元データ!E564</f>
        <v>小野薬品</v>
      </c>
      <c r="H567" s="27">
        <f>元データ!F564</f>
        <v>34.299999999999997</v>
      </c>
      <c r="I567" s="27">
        <f>元データ!G564</f>
        <v>1029</v>
      </c>
      <c r="J567" s="27">
        <f>元データ!H564</f>
        <v>30.000000000000004</v>
      </c>
      <c r="K567" s="27" t="str">
        <f>元データ!I564</f>
        <v>ｇ</v>
      </c>
      <c r="L567" s="27">
        <f>元データ!J564</f>
        <v>916</v>
      </c>
      <c r="M567" s="27">
        <f>元データ!K564</f>
        <v>30.533333333333331</v>
      </c>
      <c r="N567" s="53" t="str">
        <f ca="1">IF(OFFSET(マスタ非採用削除!A$4,統合マスタ!$A567,0)="","",OFFSET(マスタ非採用削除!A$4,統合マスタ!$A567,0))</f>
        <v>ﾌﾛｽ001</v>
      </c>
      <c r="O567" s="53" t="str">
        <f ca="1">IF(OFFSET(マスタ非採用削除!B$4,統合マスタ!$A567,0)="","",OFFSET(マスタ非採用削除!B$4,統合マスタ!$A567,0))</f>
        <v>ﾌﾛｽ001</v>
      </c>
      <c r="P567" s="27" t="str">
        <f ca="1">IF(OFFSET(マスタ非採用削除!C$4,統合マスタ!$A567,0)="","",OFFSET(マスタ非採用削除!C$4,統合マスタ!$A567,0))</f>
        <v>プロスタンディン軟膏０．００３％</v>
      </c>
      <c r="Q567" s="53" t="str">
        <f ca="1">IF(OFFSET(マスタ非採用削除!D$4,統合マスタ!$A567,0)="","",OFFSET(マスタ非採用削除!D$4,統合マスタ!$A567,0))</f>
        <v>ﾌﾟﾛｽ</v>
      </c>
      <c r="R567" s="27">
        <f ca="1">IF(OR(A567="非採用",A567="処置薬",A567="非採用特別"),0,IF(OFFSET(マスタ非採用削除!E$4,統合マスタ!$A567,0)="","",OFFSET(マスタ非採用削除!E$4,統合マスタ!$A567,0)))</f>
        <v>1</v>
      </c>
      <c r="S567" s="53" t="str">
        <f ca="1">IF(OFFSET(マスタ非採用削除!F$4,統合マスタ!$A567,0)="","",OFFSET(マスタ非採用削除!F$4,統合マスタ!$A567,0))</f>
        <v/>
      </c>
      <c r="T567" s="27">
        <f ca="1">IF(OFFSET(マスタ非採用削除!G$4,統合マスタ!$A567,0)="","",OFFSET(マスタ非採用削除!G$4,統合マスタ!$A567,0))</f>
        <v>34.299999999999997</v>
      </c>
      <c r="U567" s="53" t="str">
        <f ca="1">IF(OFFSET(マスタ非採用削除!H$4,統合マスタ!$A567,0)="","",OFFSET(マスタ非採用削除!H$4,統合マスタ!$A567,0))</f>
        <v>ﾌﾟﾛｽﾀﾝﾃﾞｨﾝﾅﾝｺｳ0.003%</v>
      </c>
      <c r="V567" s="27">
        <f ca="1">IF(OFFSET(マスタ非採用削除!I$4,統合マスタ!$A567,0)="","",OFFSET(マスタ非採用削除!I$4,統合マスタ!$A567,0))</f>
        <v>14</v>
      </c>
      <c r="W567" s="27" t="str">
        <f ca="1">IF(OFFSET(マスタ非採用削除!J$4,統合マスタ!$A567,0)="","",OFFSET(マスタ非採用削除!J$4,統合マスタ!$A567,0))</f>
        <v>軟膏</v>
      </c>
      <c r="X567" s="27">
        <f ca="1">IF(OFFSET(マスタ非採用削除!K$4,統合マスタ!$A567,0)="","",OFFSET(マスタ非採用削除!K$4,統合マスタ!$A567,0))</f>
        <v>2</v>
      </c>
      <c r="Y567" s="53" t="str">
        <f ca="1">IF(OFFSET(マスタ非採用削除!L$4,統合マスタ!$A567,0)="","",OFFSET(マスタ非採用削除!L$4,統合マスタ!$A567,0))</f>
        <v/>
      </c>
      <c r="Z567" s="27">
        <f ca="1">IF(OFFSET(マスタ非採用削除!M$4,統合マスタ!$A567,0)="","",OFFSET(マスタ非採用削除!M$4,統合マスタ!$A567,0))</f>
        <v>3</v>
      </c>
      <c r="AA567" s="27" t="str">
        <f t="shared" si="24"/>
        <v/>
      </c>
      <c r="AB567" s="27" t="str">
        <f ca="1">IF(A567="非採用特別","非採用特別",IF(R567=2,"臨時",
IF(COUNTIF(分類!$H$8:$H$15, 統合マスタ!V567)&gt;0, 分類!$G$7,
IF(COUNTIF(分類!$K$8:$K$15, 統合マスタ!V567)&gt;0, 分類!$J$7,
IF(COUNTIF(分類!$N$8:$N$15, 統合マスタ!V567)&gt;0, 分類!$M$7,
IF(COUNTIF(分類!$Q$8:$Q$15, 統合マスタ!V567)&gt;0, 分類!$P$7,
"無し"))))))</f>
        <v>外用</v>
      </c>
      <c r="AC567" s="27">
        <f t="shared" ca="1" si="25"/>
        <v>200563</v>
      </c>
      <c r="AD567" s="27" cm="1">
        <f t="array" aca="1" ref="AD567" ca="1">IF(A567="非採用","非採用",OFFSET(
   INDIRECT("'" &amp; AB567 &amp; "'!A4"),
   MATCH(B567, INDIRECT("'" &amp; AB567 &amp; "'!C5:C1000"), 0),
   MATCH("合計", INDIRECT("'" &amp; AB567 &amp; "'!4:4"), 0) - 1
))</f>
        <v>0</v>
      </c>
    </row>
    <row r="568" spans="1:30">
      <c r="A568" s="40">
        <f>元データ!P565</f>
        <v>489</v>
      </c>
      <c r="B568" s="27">
        <f t="shared" si="26"/>
        <v>564</v>
      </c>
      <c r="C568" s="27" t="str">
        <f>DBCS(元データ!A565)</f>
        <v>フロセミド細粒４％「ＥＭＥＣ」</v>
      </c>
      <c r="D568" s="53" t="str">
        <f>元データ!B565</f>
        <v>KSK</v>
      </c>
      <c r="E568" s="27" t="str">
        <f>DBCS(元データ!C565)</f>
        <v>粉</v>
      </c>
      <c r="F568" s="27" t="str">
        <f>DBCS(元データ!D565)</f>
        <v>１００ｇ</v>
      </c>
      <c r="G568" s="27" t="str">
        <f>元データ!E565</f>
        <v>日医工</v>
      </c>
      <c r="H568" s="27">
        <f>元データ!F565</f>
        <v>27.4</v>
      </c>
      <c r="I568" s="27">
        <f>元データ!G565</f>
        <v>2740</v>
      </c>
      <c r="J568" s="27">
        <f>元データ!H565</f>
        <v>100</v>
      </c>
      <c r="K568" s="27" t="str">
        <f>元データ!I565</f>
        <v>ｇ</v>
      </c>
      <c r="L568" s="27">
        <f>元データ!J565</f>
        <v>2490</v>
      </c>
      <c r="M568" s="27">
        <f>元データ!K565</f>
        <v>24.9</v>
      </c>
      <c r="N568" s="53" t="str">
        <f ca="1">IF(OFFSET(マスタ非採用削除!A$4,統合マスタ!$A568,0)="","",OFFSET(マスタ非採用削除!A$4,統合マスタ!$A568,0))</f>
        <v>ﾌﾛｾ002</v>
      </c>
      <c r="O568" s="53" t="str">
        <f ca="1">IF(OFFSET(マスタ非採用削除!B$4,統合マスタ!$A568,0)="","",OFFSET(マスタ非採用削除!B$4,統合マスタ!$A568,0))</f>
        <v>ﾌﾛｾ002</v>
      </c>
      <c r="P568" s="27" t="str">
        <f ca="1">IF(OFFSET(マスタ非採用削除!C$4,統合マスタ!$A568,0)="","",OFFSET(マスタ非採用削除!C$4,統合マスタ!$A568,0))</f>
        <v>フロセミド細粒４％「ＥＭＥＣ」</v>
      </c>
      <c r="Q568" s="53" t="str">
        <f ca="1">IF(OFFSET(マスタ非採用削除!D$4,統合マスタ!$A568,0)="","",OFFSET(マスタ非採用削除!D$4,統合マスタ!$A568,0))</f>
        <v>ﾌﾛｾ2</v>
      </c>
      <c r="R568" s="27">
        <f ca="1">IF(OR(A568="非採用",A568="処置薬",A568="非採用特別"),0,IF(OFFSET(マスタ非採用削除!E$4,統合マスタ!$A568,0)="","",OFFSET(マスタ非採用削除!E$4,統合マスタ!$A568,0)))</f>
        <v>1</v>
      </c>
      <c r="S568" s="53" t="str">
        <f ca="1">IF(OFFSET(マスタ非採用削除!F$4,統合マスタ!$A568,0)="","",OFFSET(マスタ非採用削除!F$4,統合マスタ!$A568,0))</f>
        <v/>
      </c>
      <c r="T568" s="27">
        <f ca="1">IF(OFFSET(マスタ非採用削除!G$4,統合マスタ!$A568,0)="","",OFFSET(マスタ非採用削除!G$4,統合マスタ!$A568,0))</f>
        <v>27.4</v>
      </c>
      <c r="U568" s="53" t="str">
        <f ca="1">IF(OFFSET(マスタ非採用削除!H$4,統合マスタ!$A568,0)="","",OFFSET(マスタ非採用削除!H$4,統合マスタ!$A568,0))</f>
        <v>ﾌﾛｾﾐﾄﾞｻｲﾘｭｳ4%｢EMEC｣</v>
      </c>
      <c r="V568" s="27">
        <f ca="1">IF(OFFSET(マスタ非採用削除!I$4,統合マスタ!$A568,0)="","",OFFSET(マスタ非採用削除!I$4,統合マスタ!$A568,0))</f>
        <v>3</v>
      </c>
      <c r="W568" s="27" t="str">
        <f ca="1">IF(OFFSET(マスタ非採用削除!J$4,統合マスタ!$A568,0)="","",OFFSET(マスタ非採用削除!J$4,統合マスタ!$A568,0))</f>
        <v>散</v>
      </c>
      <c r="X568" s="27">
        <f ca="1">IF(OFFSET(マスタ非採用削除!K$4,統合マスタ!$A568,0)="","",OFFSET(マスタ非採用削除!K$4,統合マスタ!$A568,0))</f>
        <v>0</v>
      </c>
      <c r="Y568" s="53" t="str">
        <f ca="1">IF(OFFSET(マスタ非採用削除!L$4,統合マスタ!$A568,0)="","",OFFSET(マスタ非採用削除!L$4,統合マスタ!$A568,0))</f>
        <v/>
      </c>
      <c r="Z568" s="27">
        <f ca="1">IF(OFFSET(マスタ非採用削除!M$4,統合マスタ!$A568,0)="","",OFFSET(マスタ非採用削除!M$4,統合マスタ!$A568,0))</f>
        <v>2</v>
      </c>
      <c r="AA568" s="27" t="str">
        <f t="shared" si="24"/>
        <v/>
      </c>
      <c r="AB568" s="27" t="str">
        <f ca="1">IF(A568="非採用特別","非採用特別",IF(R568=2,"臨時",
IF(COUNTIF(分類!$H$8:$H$15, 統合マスタ!V568)&gt;0, 分類!$G$7,
IF(COUNTIF(分類!$K$8:$K$15, 統合マスタ!V568)&gt;0, 分類!$J$7,
IF(COUNTIF(分類!$N$8:$N$15, 統合マスタ!V568)&gt;0, 分類!$M$7,
IF(COUNTIF(分類!$Q$8:$Q$15, 統合マスタ!V568)&gt;0, 分類!$P$7,
"無し"))))))</f>
        <v>散剤</v>
      </c>
      <c r="AC568" s="27">
        <f t="shared" ca="1" si="25"/>
        <v>564</v>
      </c>
      <c r="AD568" s="27" cm="1">
        <f t="array" aca="1" ref="AD568" ca="1">IF(A568="非採用","非採用",OFFSET(
   INDIRECT("'" &amp; AB568 &amp; "'!A4"),
   MATCH(B568, INDIRECT("'" &amp; AB568 &amp; "'!C5:C1000"), 0),
   MATCH("合計", INDIRECT("'" &amp; AB568 &amp; "'!4:4"), 0) - 1
))</f>
        <v>0</v>
      </c>
    </row>
    <row r="569" spans="1:30">
      <c r="A569" s="40">
        <f>元データ!P566</f>
        <v>488</v>
      </c>
      <c r="B569" s="27">
        <f t="shared" si="26"/>
        <v>565</v>
      </c>
      <c r="C569" s="27" t="str">
        <f>DBCS(元データ!A566)</f>
        <v>フロセミド錠２０ｍｇ「ＮＩＧ」</v>
      </c>
      <c r="D569" s="53" t="str">
        <f>元データ!B566</f>
        <v>メディセオ</v>
      </c>
      <c r="E569" s="27" t="str">
        <f>DBCS(元データ!C566)</f>
        <v>バラ</v>
      </c>
      <c r="F569" s="27" t="str">
        <f>DBCS(元データ!D566)</f>
        <v>１２００錠</v>
      </c>
      <c r="G569" s="27" t="str">
        <f>元データ!E566</f>
        <v>日医工</v>
      </c>
      <c r="H569" s="27">
        <f>元データ!F566</f>
        <v>6.3</v>
      </c>
      <c r="I569" s="27">
        <f>元データ!G566</f>
        <v>7560</v>
      </c>
      <c r="J569" s="27">
        <f>元データ!H566</f>
        <v>1200</v>
      </c>
      <c r="K569" s="27" t="str">
        <f>元データ!I566</f>
        <v>錠</v>
      </c>
      <c r="L569" s="27">
        <f>元データ!J566</f>
        <v>6432</v>
      </c>
      <c r="M569" s="27">
        <f>元データ!K566</f>
        <v>5.36</v>
      </c>
      <c r="N569" s="53" t="str">
        <f ca="1">IF(OFFSET(マスタ非採用削除!A$4,統合マスタ!$A569,0)="","",OFFSET(マスタ非採用削除!A$4,統合マスタ!$A569,0))</f>
        <v>ﾌﾛｾ001</v>
      </c>
      <c r="O569" s="53" t="str">
        <f ca="1">IF(OFFSET(マスタ非採用削除!B$4,統合マスタ!$A569,0)="","",OFFSET(マスタ非採用削除!B$4,統合マスタ!$A569,0))</f>
        <v>ﾌﾛｾ001</v>
      </c>
      <c r="P569" s="27" t="str">
        <f ca="1">IF(OFFSET(マスタ非採用削除!C$4,統合マスタ!$A569,0)="","",OFFSET(マスタ非採用削除!C$4,統合マスタ!$A569,0))</f>
        <v>フロセミド錠２０ｍｇ「ＮＩＧ」</v>
      </c>
      <c r="Q569" s="53" t="str">
        <f ca="1">IF(OFFSET(マスタ非採用削除!D$4,統合マスタ!$A569,0)="","",OFFSET(マスタ非採用削除!D$4,統合マスタ!$A569,0))</f>
        <v>ﾌﾛｾﾐ</v>
      </c>
      <c r="R569" s="27">
        <f ca="1">IF(OR(A569="非採用",A569="処置薬",A569="非採用特別"),0,IF(OFFSET(マスタ非採用削除!E$4,統合マスタ!$A569,0)="","",OFFSET(マスタ非採用削除!E$4,統合マスタ!$A569,0)))</f>
        <v>1</v>
      </c>
      <c r="S569" s="53" t="str">
        <f ca="1">IF(OFFSET(マスタ非採用削除!F$4,統合マスタ!$A569,0)="","",OFFSET(マスタ非採用削除!F$4,統合マスタ!$A569,0))</f>
        <v/>
      </c>
      <c r="T569" s="27">
        <f ca="1">IF(OFFSET(マスタ非採用削除!G$4,統合マスタ!$A569,0)="","",OFFSET(マスタ非採用削除!G$4,統合マスタ!$A569,0))</f>
        <v>6.3</v>
      </c>
      <c r="U569" s="53" t="str">
        <f ca="1">IF(OFFSET(マスタ非採用削除!H$4,統合マスタ!$A569,0)="","",OFFSET(マスタ非採用削除!H$4,統合マスタ!$A569,0))</f>
        <v>ﾌﾛｾﾐﾄﾞｼﾞｮｳ20mg｢NIG｣</v>
      </c>
      <c r="V569" s="27">
        <f ca="1">IF(OFFSET(マスタ非採用削除!I$4,統合マスタ!$A569,0)="","",OFFSET(マスタ非採用削除!I$4,統合マスタ!$A569,0))</f>
        <v>1</v>
      </c>
      <c r="W569" s="27" t="str">
        <f ca="1">IF(OFFSET(マスタ非採用削除!J$4,統合マスタ!$A569,0)="","",OFFSET(マスタ非採用削除!J$4,統合マスタ!$A569,0))</f>
        <v>錠剤</v>
      </c>
      <c r="X569" s="27">
        <f ca="1">IF(OFFSET(マスタ非採用削除!K$4,統合マスタ!$A569,0)="","",OFFSET(マスタ非採用削除!K$4,統合マスタ!$A569,0))</f>
        <v>0</v>
      </c>
      <c r="Y569" s="53" t="str">
        <f ca="1">IF(OFFSET(マスタ非採用削除!L$4,統合マスタ!$A569,0)="","",OFFSET(マスタ非採用削除!L$4,統合マスタ!$A569,0))</f>
        <v/>
      </c>
      <c r="Z569" s="27">
        <f ca="1">IF(OFFSET(マスタ非採用削除!M$4,統合マスタ!$A569,0)="","",OFFSET(マスタ非採用削除!M$4,統合マスタ!$A569,0))</f>
        <v>25</v>
      </c>
      <c r="AA569" s="27" t="str">
        <f t="shared" si="24"/>
        <v/>
      </c>
      <c r="AB569" s="27" t="str">
        <f ca="1">IF(A569="非採用特別","非採用特別",IF(R569=2,"臨時",
IF(COUNTIF(分類!$H$8:$H$15, 統合マスタ!V569)&gt;0, 分類!$G$7,
IF(COUNTIF(分類!$K$8:$K$15, 統合マスタ!V569)&gt;0, 分類!$J$7,
IF(COUNTIF(分類!$N$8:$N$15, 統合マスタ!V569)&gt;0, 分類!$M$7,
IF(COUNTIF(分類!$Q$8:$Q$15, 統合マスタ!V569)&gt;0, 分類!$P$7,
"無し"))))))</f>
        <v>錠剤</v>
      </c>
      <c r="AC569" s="27">
        <f t="shared" ca="1" si="25"/>
        <v>565</v>
      </c>
      <c r="AD569" s="27" cm="1">
        <f t="array" aca="1" ref="AD569" ca="1">IF(A569="非採用","非採用",OFFSET(
   INDIRECT("'" &amp; AB569 &amp; "'!A4"),
   MATCH(B569, INDIRECT("'" &amp; AB569 &amp; "'!C5:C1000"), 0),
   MATCH("合計", INDIRECT("'" &amp; AB569 &amp; "'!4:4"), 0) - 1
))</f>
        <v>0</v>
      </c>
    </row>
    <row r="570" spans="1:30">
      <c r="A570" s="40" t="str">
        <f>元データ!P567</f>
        <v>非採用</v>
      </c>
      <c r="B570" s="27">
        <f t="shared" si="26"/>
        <v>566</v>
      </c>
      <c r="C570" s="27" t="str">
        <f>DBCS(元データ!A567)</f>
        <v>フロセミド注２０ｍｇ「ＮＩＧ」</v>
      </c>
      <c r="D570" s="53" t="str">
        <f>元データ!B567</f>
        <v>メディセオ</v>
      </c>
      <c r="E570" s="27" t="str">
        <f>DBCS(元データ!C567)</f>
        <v/>
      </c>
      <c r="F570" s="27" t="str">
        <f>DBCS(元データ!D567)</f>
        <v>２ｍｌｘ５０管</v>
      </c>
      <c r="G570" s="27" t="str">
        <f>元データ!E567</f>
        <v>武田薬品</v>
      </c>
      <c r="H570" s="27">
        <f>元データ!F567</f>
        <v>60</v>
      </c>
      <c r="I570" s="27">
        <f>元データ!G567</f>
        <v>3000</v>
      </c>
      <c r="J570" s="27">
        <f>元データ!H567</f>
        <v>50</v>
      </c>
      <c r="K570" s="27" t="str">
        <f>元データ!I567</f>
        <v>A</v>
      </c>
      <c r="L570" s="27">
        <f>元データ!J567</f>
        <v>2672</v>
      </c>
      <c r="M570" s="27">
        <f>元データ!K567</f>
        <v>53.44</v>
      </c>
      <c r="N570" s="53" t="e">
        <f ca="1">IF(OFFSET(マスタ非採用削除!A$4,統合マスタ!$A570,0)="","",OFFSET(マスタ非採用削除!A$4,統合マスタ!$A570,0))</f>
        <v>#VALUE!</v>
      </c>
      <c r="O570" s="53" t="e">
        <f ca="1">IF(OFFSET(マスタ非採用削除!B$4,統合マスタ!$A570,0)="","",OFFSET(マスタ非採用削除!B$4,統合マスタ!$A570,0))</f>
        <v>#VALUE!</v>
      </c>
      <c r="P570" s="27" t="e">
        <f ca="1">IF(OFFSET(マスタ非採用削除!C$4,統合マスタ!$A570,0)="","",OFFSET(マスタ非採用削除!C$4,統合マスタ!$A570,0))</f>
        <v>#VALUE!</v>
      </c>
      <c r="Q570" s="53" t="e">
        <f ca="1">IF(OFFSET(マスタ非採用削除!D$4,統合マスタ!$A570,0)="","",OFFSET(マスタ非採用削除!D$4,統合マスタ!$A570,0))</f>
        <v>#VALUE!</v>
      </c>
      <c r="R570" s="27">
        <f ca="1">IF(OR(A570="非採用",A570="処置薬",A570="非採用特別"),0,IF(OFFSET(マスタ非採用削除!E$4,統合マスタ!$A570,0)="","",OFFSET(マスタ非採用削除!E$4,統合マスタ!$A570,0)))</f>
        <v>0</v>
      </c>
      <c r="S570" s="53" t="e">
        <f ca="1">IF(OFFSET(マスタ非採用削除!F$4,統合マスタ!$A570,0)="","",OFFSET(マスタ非採用削除!F$4,統合マスタ!$A570,0))</f>
        <v>#VALUE!</v>
      </c>
      <c r="T570" s="27" t="e">
        <f ca="1">IF(OFFSET(マスタ非採用削除!G$4,統合マスタ!$A570,0)="","",OFFSET(マスタ非採用削除!G$4,統合マスタ!$A570,0))</f>
        <v>#VALUE!</v>
      </c>
      <c r="U570" s="53" t="e">
        <f ca="1">IF(OFFSET(マスタ非採用削除!H$4,統合マスタ!$A570,0)="","",OFFSET(マスタ非採用削除!H$4,統合マスタ!$A570,0))</f>
        <v>#VALUE!</v>
      </c>
      <c r="V570" s="27" t="e">
        <f ca="1">IF(OFFSET(マスタ非採用削除!I$4,統合マスタ!$A570,0)="","",OFFSET(マスタ非採用削除!I$4,統合マスタ!$A570,0))</f>
        <v>#VALUE!</v>
      </c>
      <c r="W570" s="27" t="e">
        <f ca="1">IF(OFFSET(マスタ非採用削除!J$4,統合マスタ!$A570,0)="","",OFFSET(マスタ非採用削除!J$4,統合マスタ!$A570,0))</f>
        <v>#VALUE!</v>
      </c>
      <c r="X570" s="27" t="e">
        <f ca="1">IF(OFFSET(マスタ非採用削除!K$4,統合マスタ!$A570,0)="","",OFFSET(マスタ非採用削除!K$4,統合マスタ!$A570,0))</f>
        <v>#VALUE!</v>
      </c>
      <c r="Y570" s="53" t="e">
        <f ca="1">IF(OFFSET(マスタ非採用削除!L$4,統合マスタ!$A570,0)="","",OFFSET(マスタ非採用削除!L$4,統合マスタ!$A570,0))</f>
        <v>#VALUE!</v>
      </c>
      <c r="Z570" s="27" t="e">
        <f ca="1">IF(OFFSET(マスタ非採用削除!M$4,統合マスタ!$A570,0)="","",OFFSET(マスタ非採用削除!M$4,統合マスタ!$A570,0))</f>
        <v>#VALUE!</v>
      </c>
      <c r="AA570" s="27" t="str">
        <f t="shared" si="24"/>
        <v>非採用</v>
      </c>
      <c r="AB570" s="27" t="str">
        <f ca="1">IF(A570="非採用特別","非採用特別",IF(R570=2,"臨時",
IF(COUNTIF(分類!$H$8:$H$15, 統合マスタ!V570)&gt;0, 分類!$G$7,
IF(COUNTIF(分類!$K$8:$K$15, 統合マスタ!V570)&gt;0, 分類!$J$7,
IF(COUNTIF(分類!$N$8:$N$15, 統合マスタ!V570)&gt;0, 分類!$M$7,
IF(COUNTIF(分類!$Q$8:$Q$15, 統合マスタ!V570)&gt;0, 分類!$P$7,
"無し"))))))</f>
        <v>無し</v>
      </c>
      <c r="AC570" s="27" t="e">
        <f t="shared" ca="1" si="25"/>
        <v>#VALUE!</v>
      </c>
      <c r="AD570" s="27" t="str" cm="1">
        <f t="array" aca="1" ref="AD570" ca="1">IF(A570="非採用","非採用",OFFSET(
   INDIRECT("'" &amp; AB570 &amp; "'!A4"),
   MATCH(B570, INDIRECT("'" &amp; AB570 &amp; "'!C5:C1000"), 0),
   MATCH("合計", INDIRECT("'" &amp; AB570 &amp; "'!4:4"), 0) - 1
))</f>
        <v>非採用</v>
      </c>
    </row>
    <row r="571" spans="1:30">
      <c r="A571" s="40">
        <f>元データ!P568</f>
        <v>490</v>
      </c>
      <c r="B571" s="27">
        <f t="shared" si="26"/>
        <v>567</v>
      </c>
      <c r="C571" s="27" t="str">
        <f>DBCS(元データ!A568)</f>
        <v>フロセミド注２０ｍｇ「トーワ」</v>
      </c>
      <c r="D571" s="53" t="str">
        <f>元データ!B568</f>
        <v>東和薬品</v>
      </c>
      <c r="E571" s="27" t="str">
        <f>DBCS(元データ!C568)</f>
        <v/>
      </c>
      <c r="F571" s="27" t="str">
        <f>DBCS(元データ!D568)</f>
        <v>２ｍｌｘ５０管</v>
      </c>
      <c r="G571" s="27" t="str">
        <f>元データ!E568</f>
        <v>東和薬品</v>
      </c>
      <c r="H571" s="27">
        <f>元データ!F568</f>
        <v>60</v>
      </c>
      <c r="I571" s="27">
        <f>元データ!G568</f>
        <v>3000</v>
      </c>
      <c r="J571" s="27">
        <f>元データ!H568</f>
        <v>50</v>
      </c>
      <c r="K571" s="27" t="str">
        <f>元データ!I568</f>
        <v>A</v>
      </c>
      <c r="L571" s="27">
        <f>元データ!J568</f>
        <v>2675</v>
      </c>
      <c r="M571" s="27">
        <f>元データ!K568</f>
        <v>53.5</v>
      </c>
      <c r="N571" s="53" t="str">
        <f ca="1">IF(OFFSET(マスタ非採用削除!A$4,統合マスタ!$A571,0)="","",OFFSET(マスタ非採用削除!A$4,統合マスタ!$A571,0))</f>
        <v>ﾌﾛｾ003</v>
      </c>
      <c r="O571" s="53" t="str">
        <f ca="1">IF(OFFSET(マスタ非採用削除!B$4,統合マスタ!$A571,0)="","",OFFSET(マスタ非採用削除!B$4,統合マスタ!$A571,0))</f>
        <v>ﾌﾛｾ003</v>
      </c>
      <c r="P571" s="27" t="str">
        <f ca="1">IF(OFFSET(マスタ非採用削除!C$4,統合マスタ!$A571,0)="","",OFFSET(マスタ非採用削除!C$4,統合マスタ!$A571,0))</f>
        <v>フロセミド注２０ｍｇ「トーワ」</v>
      </c>
      <c r="Q571" s="53" t="str">
        <f ca="1">IF(OFFSET(マスタ非採用削除!D$4,統合マスタ!$A571,0)="","",OFFSET(マスタ非採用削除!D$4,統合マスタ!$A571,0))</f>
        <v>ﾌﾛｾ*</v>
      </c>
      <c r="R571" s="27">
        <f ca="1">IF(OR(A571="非採用",A571="処置薬",A571="非採用特別"),0,IF(OFFSET(マスタ非採用削除!E$4,統合マスタ!$A571,0)="","",OFFSET(マスタ非採用削除!E$4,統合マスタ!$A571,0)))</f>
        <v>1</v>
      </c>
      <c r="S571" s="53" t="str">
        <f ca="1">IF(OFFSET(マスタ非採用削除!F$4,統合マスタ!$A571,0)="","",OFFSET(マスタ非採用削除!F$4,統合マスタ!$A571,0))</f>
        <v/>
      </c>
      <c r="T571" s="27">
        <f ca="1">IF(OFFSET(マスタ非採用削除!G$4,統合マスタ!$A571,0)="","",OFFSET(マスタ非採用削除!G$4,統合マスタ!$A571,0))</f>
        <v>60</v>
      </c>
      <c r="U571" s="53" t="str">
        <f ca="1">IF(OFFSET(マスタ非採用削除!H$4,統合マスタ!$A571,0)="","",OFFSET(マスタ非採用削除!H$4,統合マスタ!$A571,0))</f>
        <v>ﾌﾛｾﾐﾄﾞﾁｭｳ20mg｢ﾄｰﾜ｣</v>
      </c>
      <c r="V571" s="27">
        <f ca="1">IF(OFFSET(マスタ非採用削除!I$4,統合マスタ!$A571,0)="","",OFFSET(マスタ非採用削除!I$4,統合マスタ!$A571,0))</f>
        <v>25</v>
      </c>
      <c r="W571" s="27" t="str">
        <f ca="1">IF(OFFSET(マスタ非採用削除!J$4,統合マスタ!$A571,0)="","",OFFSET(マスタ非採用削除!J$4,統合マスタ!$A571,0))</f>
        <v>注射剤</v>
      </c>
      <c r="X571" s="27">
        <f ca="1">IF(OFFSET(マスタ非採用削除!K$4,統合マスタ!$A571,0)="","",OFFSET(マスタ非採用削除!K$4,統合マスタ!$A571,0))</f>
        <v>0</v>
      </c>
      <c r="Y571" s="53" t="str">
        <f ca="1">IF(OFFSET(マスタ非採用削除!L$4,統合マスタ!$A571,0)="","",OFFSET(マスタ非採用削除!L$4,統合マスタ!$A571,0))</f>
        <v/>
      </c>
      <c r="Z571" s="27">
        <f ca="1">IF(OFFSET(マスタ非採用削除!M$4,統合マスタ!$A571,0)="","",OFFSET(マスタ非採用削除!M$4,統合マスタ!$A571,0))</f>
        <v>9</v>
      </c>
      <c r="AA571" s="27" t="str">
        <f t="shared" si="24"/>
        <v/>
      </c>
      <c r="AB571" s="27" t="str">
        <f ca="1">IF(A571="非採用特別","非採用特別",IF(R571=2,"臨時",
IF(COUNTIF(分類!$H$8:$H$15, 統合マスタ!V571)&gt;0, 分類!$G$7,
IF(COUNTIF(分類!$K$8:$K$15, 統合マスタ!V571)&gt;0, 分類!$J$7,
IF(COUNTIF(分類!$N$8:$N$15, 統合マスタ!V571)&gt;0, 分類!$M$7,
IF(COUNTIF(分類!$Q$8:$Q$15, 統合マスタ!V571)&gt;0, 分類!$P$7,
"無し"))))))</f>
        <v>注射</v>
      </c>
      <c r="AC571" s="27">
        <f t="shared" ca="1" si="25"/>
        <v>567</v>
      </c>
      <c r="AD571" s="27" cm="1">
        <f t="array" aca="1" ref="AD571" ca="1">IF(A571="非採用","非採用",OFFSET(
   INDIRECT("'" &amp; AB571 &amp; "'!A4"),
   MATCH(B571, INDIRECT("'" &amp; AB571 &amp; "'!C5:C1000"), 0),
   MATCH("合計", INDIRECT("'" &amp; AB571 &amp; "'!4:4"), 0) - 1
))</f>
        <v>0</v>
      </c>
    </row>
    <row r="572" spans="1:30">
      <c r="A572" s="40">
        <f>元データ!P569</f>
        <v>491</v>
      </c>
      <c r="B572" s="27">
        <f t="shared" si="26"/>
        <v>568</v>
      </c>
      <c r="C572" s="27" t="str">
        <f>DBCS(元データ!A569)</f>
        <v>ブロチゾラム錠０．２５ｍｇ「ヨシトミ」</v>
      </c>
      <c r="D572" s="53" t="str">
        <f>元データ!B569</f>
        <v>スズケン</v>
      </c>
      <c r="E572" s="27" t="str">
        <f>DBCS(元データ!C569)</f>
        <v>ＰＴＰ</v>
      </c>
      <c r="F572" s="27" t="str">
        <f>DBCS(元データ!D569)</f>
        <v>１０００Ｔ</v>
      </c>
      <c r="G572" s="27" t="str">
        <f>元データ!E569</f>
        <v>田辺三菱</v>
      </c>
      <c r="H572" s="27">
        <f>元データ!F569</f>
        <v>10.4</v>
      </c>
      <c r="I572" s="27">
        <f>元データ!G569</f>
        <v>10400</v>
      </c>
      <c r="J572" s="27">
        <f>元データ!H569</f>
        <v>1000</v>
      </c>
      <c r="K572" s="27" t="str">
        <f>元データ!I569</f>
        <v>錠</v>
      </c>
      <c r="L572" s="27">
        <f>元データ!J569</f>
        <v>8790</v>
      </c>
      <c r="M572" s="27">
        <f>元データ!K569</f>
        <v>8.7899999999999991</v>
      </c>
      <c r="N572" s="53" t="str">
        <f ca="1">IF(OFFSET(マスタ非採用削除!A$4,統合マスタ!$A572,0)="","",OFFSET(マスタ非採用削除!A$4,統合マスタ!$A572,0))</f>
        <v>ﾌﾛﾁ002</v>
      </c>
      <c r="O572" s="53" t="str">
        <f ca="1">IF(OFFSET(マスタ非採用削除!B$4,統合マスタ!$A572,0)="","",OFFSET(マスタ非採用削除!B$4,統合マスタ!$A572,0))</f>
        <v>ﾌﾛﾁ002</v>
      </c>
      <c r="P572" s="27" t="str">
        <f ca="1">IF(OFFSET(マスタ非採用削除!C$4,統合マスタ!$A572,0)="","",OFFSET(マスタ非採用削除!C$4,統合マスタ!$A572,0))</f>
        <v>ブロチゾラム錠０．２５ｍｇ「ヨシトミ」</v>
      </c>
      <c r="Q572" s="53" t="str">
        <f ca="1">IF(OFFSET(マスタ非採用削除!D$4,統合マスタ!$A572,0)="","",OFFSET(マスタ非採用削除!D$4,統合マスタ!$A572,0))</f>
        <v/>
      </c>
      <c r="R572" s="27">
        <f ca="1">IF(OR(A572="非採用",A572="処置薬",A572="非採用特別"),0,IF(OFFSET(マスタ非採用削除!E$4,統合マスタ!$A572,0)="","",OFFSET(マスタ非採用削除!E$4,統合マスタ!$A572,0)))</f>
        <v>1</v>
      </c>
      <c r="S572" s="53" t="str">
        <f ca="1">IF(OFFSET(マスタ非採用削除!F$4,統合マスタ!$A572,0)="","",OFFSET(マスタ非採用削除!F$4,統合マスタ!$A572,0))</f>
        <v/>
      </c>
      <c r="T572" s="27">
        <f ca="1">IF(OFFSET(マスタ非採用削除!G$4,統合マスタ!$A572,0)="","",OFFSET(マスタ非採用削除!G$4,統合マスタ!$A572,0))</f>
        <v>10.4</v>
      </c>
      <c r="U572" s="53" t="str">
        <f ca="1">IF(OFFSET(マスタ非採用削除!H$4,統合マスタ!$A572,0)="","",OFFSET(マスタ非採用削除!H$4,統合マスタ!$A572,0))</f>
        <v>ﾌﾞﾛﾁｿﾞﾗﾑｼﾞﾖｳ0.25MGﾖｼﾄﾐ</v>
      </c>
      <c r="V572" s="27">
        <f ca="1">IF(OFFSET(マスタ非採用削除!I$4,統合マスタ!$A572,0)="","",OFFSET(マスタ非採用削除!I$4,統合マスタ!$A572,0))</f>
        <v>1</v>
      </c>
      <c r="W572" s="27" t="str">
        <f ca="1">IF(OFFSET(マスタ非採用削除!J$4,統合マスタ!$A572,0)="","",OFFSET(マスタ非採用削除!J$4,統合マスタ!$A572,0))</f>
        <v>錠剤</v>
      </c>
      <c r="X572" s="27">
        <f ca="1">IF(OFFSET(マスタ非採用削除!K$4,統合マスタ!$A572,0)="","",OFFSET(マスタ非採用削除!K$4,統合マスタ!$A572,0))</f>
        <v>0</v>
      </c>
      <c r="Y572" s="53" t="str">
        <f ca="1">IF(OFFSET(マスタ非採用削除!L$4,統合マスタ!$A572,0)="","",OFFSET(マスタ非採用削除!L$4,統合マスタ!$A572,0))</f>
        <v/>
      </c>
      <c r="Z572" s="27">
        <f ca="1">IF(OFFSET(マスタ非採用削除!M$4,統合マスタ!$A572,0)="","",OFFSET(マスタ非採用削除!M$4,統合マスタ!$A572,0))</f>
        <v>25</v>
      </c>
      <c r="AA572" s="27" t="str">
        <f t="shared" si="24"/>
        <v/>
      </c>
      <c r="AB572" s="27" t="str">
        <f ca="1">IF(A572="非採用特別","非採用特別",IF(R572=2,"臨時",
IF(COUNTIF(分類!$H$8:$H$15, 統合マスタ!V572)&gt;0, 分類!$G$7,
IF(COUNTIF(分類!$K$8:$K$15, 統合マスタ!V572)&gt;0, 分類!$J$7,
IF(COUNTIF(分類!$N$8:$N$15, 統合マスタ!V572)&gt;0, 分類!$M$7,
IF(COUNTIF(分類!$Q$8:$Q$15, 統合マスタ!V572)&gt;0, 分類!$P$7,
"無し"))))))</f>
        <v>錠剤</v>
      </c>
      <c r="AC572" s="27">
        <f t="shared" ca="1" si="25"/>
        <v>568</v>
      </c>
      <c r="AD572" s="27" cm="1">
        <f t="array" aca="1" ref="AD572" ca="1">IF(A572="非採用","非採用",OFFSET(
   INDIRECT("'" &amp; AB572 &amp; "'!A4"),
   MATCH(B572, INDIRECT("'" &amp; AB572 &amp; "'!C5:C1000"), 0),
   MATCH("合計", INDIRECT("'" &amp; AB572 &amp; "'!4:4"), 0) - 1
))</f>
        <v>0</v>
      </c>
    </row>
    <row r="573" spans="1:30">
      <c r="A573" s="40">
        <f>元データ!P570</f>
        <v>491</v>
      </c>
      <c r="B573" s="27">
        <f t="shared" si="26"/>
        <v>569</v>
      </c>
      <c r="C573" s="27" t="str">
        <f>DBCS(元データ!A570)</f>
        <v>ブロチゾラム錠０．２５ｍｇ「ヨシトミ」</v>
      </c>
      <c r="D573" s="53" t="str">
        <f>元データ!B570</f>
        <v>スズケン</v>
      </c>
      <c r="E573" s="27" t="str">
        <f>DBCS(元データ!C570)</f>
        <v>バラ</v>
      </c>
      <c r="F573" s="27" t="str">
        <f>DBCS(元データ!D570)</f>
        <v>５００Ｔ</v>
      </c>
      <c r="G573" s="27" t="str">
        <f>元データ!E570</f>
        <v>田辺ファーマ</v>
      </c>
      <c r="H573" s="27">
        <f>元データ!F570</f>
        <v>10.4</v>
      </c>
      <c r="I573" s="27">
        <f>元データ!G570</f>
        <v>5200</v>
      </c>
      <c r="J573" s="27">
        <f>元データ!H570</f>
        <v>500</v>
      </c>
      <c r="K573" s="27" t="str">
        <f>元データ!I570</f>
        <v>錠</v>
      </c>
      <c r="L573" s="27">
        <f>元データ!J570</f>
        <v>4395</v>
      </c>
      <c r="M573" s="27">
        <f>元データ!K570</f>
        <v>8.7899999999999991</v>
      </c>
      <c r="N573" s="53" t="str">
        <f ca="1">IF(OFFSET(マスタ非採用削除!A$4,統合マスタ!$A573,0)="","",OFFSET(マスタ非採用削除!A$4,統合マスタ!$A573,0))</f>
        <v>ﾌﾛﾁ002</v>
      </c>
      <c r="O573" s="53" t="str">
        <f ca="1">IF(OFFSET(マスタ非採用削除!B$4,統合マスタ!$A573,0)="","",OFFSET(マスタ非採用削除!B$4,統合マスタ!$A573,0))</f>
        <v>ﾌﾛﾁ002</v>
      </c>
      <c r="P573" s="27" t="str">
        <f ca="1">IF(OFFSET(マスタ非採用削除!C$4,統合マスタ!$A573,0)="","",OFFSET(マスタ非採用削除!C$4,統合マスタ!$A573,0))</f>
        <v>ブロチゾラム錠０．２５ｍｇ「ヨシトミ」</v>
      </c>
      <c r="Q573" s="53" t="str">
        <f ca="1">IF(OFFSET(マスタ非採用削除!D$4,統合マスタ!$A573,0)="","",OFFSET(マスタ非採用削除!D$4,統合マスタ!$A573,0))</f>
        <v/>
      </c>
      <c r="R573" s="27">
        <f ca="1">IF(OR(A573="非採用",A573="処置薬",A573="非採用特別"),0,IF(OFFSET(マスタ非採用削除!E$4,統合マスタ!$A573,0)="","",OFFSET(マスタ非採用削除!E$4,統合マスタ!$A573,0)))</f>
        <v>1</v>
      </c>
      <c r="S573" s="53" t="str">
        <f ca="1">IF(OFFSET(マスタ非採用削除!F$4,統合マスタ!$A573,0)="","",OFFSET(マスタ非採用削除!F$4,統合マスタ!$A573,0))</f>
        <v/>
      </c>
      <c r="T573" s="27">
        <f ca="1">IF(OFFSET(マスタ非採用削除!G$4,統合マスタ!$A573,0)="","",OFFSET(マスタ非採用削除!G$4,統合マスタ!$A573,0))</f>
        <v>10.4</v>
      </c>
      <c r="U573" s="53" t="str">
        <f ca="1">IF(OFFSET(マスタ非採用削除!H$4,統合マスタ!$A573,0)="","",OFFSET(マスタ非採用削除!H$4,統合マスタ!$A573,0))</f>
        <v>ﾌﾞﾛﾁｿﾞﾗﾑｼﾞﾖｳ0.25MGﾖｼﾄﾐ</v>
      </c>
      <c r="V573" s="27">
        <f ca="1">IF(OFFSET(マスタ非採用削除!I$4,統合マスタ!$A573,0)="","",OFFSET(マスタ非採用削除!I$4,統合マスタ!$A573,0))</f>
        <v>1</v>
      </c>
      <c r="W573" s="27" t="str">
        <f ca="1">IF(OFFSET(マスタ非採用削除!J$4,統合マスタ!$A573,0)="","",OFFSET(マスタ非採用削除!J$4,統合マスタ!$A573,0))</f>
        <v>錠剤</v>
      </c>
      <c r="X573" s="27">
        <f ca="1">IF(OFFSET(マスタ非採用削除!K$4,統合マスタ!$A573,0)="","",OFFSET(マスタ非採用削除!K$4,統合マスタ!$A573,0))</f>
        <v>0</v>
      </c>
      <c r="Y573" s="53" t="str">
        <f ca="1">IF(OFFSET(マスタ非採用削除!L$4,統合マスタ!$A573,0)="","",OFFSET(マスタ非採用削除!L$4,統合マスタ!$A573,0))</f>
        <v/>
      </c>
      <c r="Z573" s="27">
        <f ca="1">IF(OFFSET(マスタ非採用削除!M$4,統合マスタ!$A573,0)="","",OFFSET(マスタ非採用削除!M$4,統合マスタ!$A573,0))</f>
        <v>25</v>
      </c>
      <c r="AA573" s="27" t="str">
        <f t="shared" si="24"/>
        <v/>
      </c>
      <c r="AB573" s="27" t="str">
        <f ca="1">IF(A573="非採用特別","非採用特別",IF(R573=2,"臨時",
IF(COUNTIF(分類!$H$8:$H$15, 統合マスタ!V573)&gt;0, 分類!$G$7,
IF(COUNTIF(分類!$K$8:$K$15, 統合マスタ!V573)&gt;0, 分類!$J$7,
IF(COUNTIF(分類!$N$8:$N$15, 統合マスタ!V573)&gt;0, 分類!$M$7,
IF(COUNTIF(分類!$Q$8:$Q$15, 統合マスタ!V573)&gt;0, 分類!$P$7,
"無し"))))))</f>
        <v>錠剤</v>
      </c>
      <c r="AC573" s="27">
        <f t="shared" ca="1" si="25"/>
        <v>569</v>
      </c>
      <c r="AD573" s="27" cm="1">
        <f t="array" aca="1" ref="AD573" ca="1">IF(A573="非採用","非採用",OFFSET(
   INDIRECT("'" &amp; AB573 &amp; "'!A4"),
   MATCH(B573, INDIRECT("'" &amp; AB573 &amp; "'!C5:C1000"), 0),
   MATCH("合計", INDIRECT("'" &amp; AB573 &amp; "'!4:4"), 0) - 1
))</f>
        <v>0</v>
      </c>
    </row>
    <row r="574" spans="1:30">
      <c r="A574" s="40">
        <f>元データ!P571</f>
        <v>496</v>
      </c>
      <c r="B574" s="27">
        <f t="shared" si="26"/>
        <v>570</v>
      </c>
      <c r="C574" s="27" t="str">
        <f>DBCS(元データ!A571)</f>
        <v>ブロナック点眼液０．１％</v>
      </c>
      <c r="D574" s="53" t="str">
        <f>元データ!B571</f>
        <v/>
      </c>
      <c r="E574" s="27" t="str">
        <f>DBCS(元データ!C571)</f>
        <v/>
      </c>
      <c r="F574" s="27" t="str">
        <f>DBCS(元データ!D571)</f>
        <v>５ｍｌｘ１０</v>
      </c>
      <c r="G574" s="27" t="str">
        <f>元データ!E571</f>
        <v>武田薬品工業</v>
      </c>
      <c r="H574" s="27">
        <f>元データ!F571</f>
        <v>64.3</v>
      </c>
      <c r="I574" s="27">
        <f>元データ!G571</f>
        <v>3215</v>
      </c>
      <c r="J574" s="27">
        <f>元データ!H571</f>
        <v>50</v>
      </c>
      <c r="K574" s="27" t="str">
        <f>元データ!I571</f>
        <v>ｍｌ</v>
      </c>
      <c r="L574" s="27">
        <f>元データ!J571</f>
        <v>2864</v>
      </c>
      <c r="M574" s="27">
        <f>元データ!K571</f>
        <v>57.28</v>
      </c>
      <c r="N574" s="53" t="str">
        <f ca="1">IF(OFFSET(マスタ非採用削除!A$4,統合マスタ!$A574,0)="","",OFFSET(マスタ非採用削除!A$4,統合マスタ!$A574,0))</f>
        <v>ﾌﾛﾅ005</v>
      </c>
      <c r="O574" s="53" t="str">
        <f ca="1">IF(OFFSET(マスタ非採用削除!B$4,統合マスタ!$A574,0)="","",OFFSET(マスタ非採用削除!B$4,統合マスタ!$A574,0))</f>
        <v>ﾌﾛﾅ005</v>
      </c>
      <c r="P574" s="27" t="str">
        <f ca="1">IF(OFFSET(マスタ非採用削除!C$4,統合マスタ!$A574,0)="","",OFFSET(マスタ非採用削除!C$4,統合マスタ!$A574,0))</f>
        <v>ブロナック点眼液０．１％</v>
      </c>
      <c r="Q574" s="53" t="str">
        <f ca="1">IF(OFFSET(マスタ非採用削除!D$4,統合マスタ!$A574,0)="","",OFFSET(マスタ非採用削除!D$4,統合マスタ!$A574,0))</f>
        <v>ﾌﾞﾛﾅ</v>
      </c>
      <c r="R574" s="27">
        <f ca="1">IF(OR(A574="非採用",A574="処置薬",A574="非採用特別"),0,IF(OFFSET(マスタ非採用削除!E$4,統合マスタ!$A574,0)="","",OFFSET(マスタ非採用削除!E$4,統合マスタ!$A574,0)))</f>
        <v>2</v>
      </c>
      <c r="S574" s="53" t="str">
        <f ca="1">IF(OFFSET(マスタ非採用削除!F$4,統合マスタ!$A574,0)="","",OFFSET(マスタ非採用削除!F$4,統合マスタ!$A574,0))</f>
        <v/>
      </c>
      <c r="T574" s="27">
        <f ca="1">IF(OFFSET(マスタ非採用削除!G$4,統合マスタ!$A574,0)="","",OFFSET(マスタ非採用削除!G$4,統合マスタ!$A574,0))</f>
        <v>64.3</v>
      </c>
      <c r="U574" s="53" t="str">
        <f ca="1">IF(OFFSET(マスタ非採用削除!H$4,統合マスタ!$A574,0)="","",OFFSET(マスタ非採用削除!H$4,統合マスタ!$A574,0))</f>
        <v>ﾌﾞﾛﾅﾂｸﾃﾝｶﾞﾝｴｷ0.1%</v>
      </c>
      <c r="V574" s="27">
        <f ca="1">IF(OFFSET(マスタ非採用削除!I$4,統合マスタ!$A574,0)="","",OFFSET(マスタ非採用削除!I$4,統合マスタ!$A574,0))</f>
        <v>21</v>
      </c>
      <c r="W574" s="27" t="str">
        <f ca="1">IF(OFFSET(マスタ非採用削除!J$4,統合マスタ!$A574,0)="","",OFFSET(マスタ非採用削除!J$4,統合マスタ!$A574,0))</f>
        <v>点眼剤</v>
      </c>
      <c r="X574" s="27">
        <f ca="1">IF(OFFSET(マスタ非採用削除!K$4,統合マスタ!$A574,0)="","",OFFSET(マスタ非採用削除!K$4,統合マスタ!$A574,0))</f>
        <v>0</v>
      </c>
      <c r="Y574" s="53" t="str">
        <f ca="1">IF(OFFSET(マスタ非採用削除!L$4,統合マスタ!$A574,0)="","",OFFSET(マスタ非採用削除!L$4,統合マスタ!$A574,0))</f>
        <v/>
      </c>
      <c r="Z574" s="27">
        <f ca="1">IF(OFFSET(マスタ非採用削除!M$4,統合マスタ!$A574,0)="","",OFFSET(マスタ非採用削除!M$4,統合マスタ!$A574,0))</f>
        <v>3</v>
      </c>
      <c r="AA574" s="27" t="str">
        <f t="shared" si="24"/>
        <v/>
      </c>
      <c r="AB574" s="27" t="str">
        <f ca="1">IF(A574="非採用特別","非採用特別",IF(R574=2,"臨時",
IF(COUNTIF(分類!$H$8:$H$15, 統合マスタ!V574)&gt;0, 分類!$G$7,
IF(COUNTIF(分類!$K$8:$K$15, 統合マスタ!V574)&gt;0, 分類!$J$7,
IF(COUNTIF(分類!$N$8:$N$15, 統合マスタ!V574)&gt;0, 分類!$M$7,
IF(COUNTIF(分類!$Q$8:$Q$15, 統合マスタ!V574)&gt;0, 分類!$P$7,
"無し"))))))</f>
        <v>臨時</v>
      </c>
      <c r="AC574" s="27">
        <f t="shared" ca="1" si="25"/>
        <v>570</v>
      </c>
      <c r="AD574" s="27" cm="1">
        <f t="array" aca="1" ref="AD574" ca="1">IF(A574="非採用","非採用",OFFSET(
   INDIRECT("'" &amp; AB574 &amp; "'!A4"),
   MATCH(B574, INDIRECT("'" &amp; AB574 &amp; "'!C5:C1000"), 0),
   MATCH("合計", INDIRECT("'" &amp; AB574 &amp; "'!4:4"), 0) - 1
))</f>
        <v>0</v>
      </c>
    </row>
    <row r="575" spans="1:30">
      <c r="A575" s="40">
        <f>元データ!P572</f>
        <v>495</v>
      </c>
      <c r="B575" s="27">
        <f t="shared" si="26"/>
        <v>571</v>
      </c>
      <c r="C575" s="27" t="str">
        <f>DBCS(元データ!A572)</f>
        <v>ブロナンセリン散２％「ＤＳＰＢ」</v>
      </c>
      <c r="D575" s="53" t="str">
        <f>元データ!B572</f>
        <v>アルフレッサ</v>
      </c>
      <c r="E575" s="27" t="str">
        <f>DBCS(元データ!C572)</f>
        <v>粉</v>
      </c>
      <c r="F575" s="27" t="str">
        <f>DBCS(元データ!D572)</f>
        <v>１００ｇ</v>
      </c>
      <c r="G575" s="27" t="str">
        <f>元データ!E572</f>
        <v>住友ファーマ</v>
      </c>
      <c r="H575" s="27">
        <f>元データ!F572</f>
        <v>99.2</v>
      </c>
      <c r="I575" s="27">
        <f>元データ!G572</f>
        <v>9920</v>
      </c>
      <c r="J575" s="27">
        <f>元データ!H572</f>
        <v>100</v>
      </c>
      <c r="K575" s="27" t="str">
        <f>元データ!I572</f>
        <v>ｇ</v>
      </c>
      <c r="L575" s="27">
        <f>元データ!J572</f>
        <v>7638</v>
      </c>
      <c r="M575" s="27">
        <f>元データ!K572</f>
        <v>76.38</v>
      </c>
      <c r="N575" s="53" t="str">
        <f ca="1">IF(OFFSET(マスタ非採用削除!A$4,統合マスタ!$A575,0)="","",OFFSET(マスタ非採用削除!A$4,統合マスタ!$A575,0))</f>
        <v>ﾌﾛﾅ004</v>
      </c>
      <c r="O575" s="53" t="str">
        <f ca="1">IF(OFFSET(マスタ非採用削除!B$4,統合マスタ!$A575,0)="","",OFFSET(マスタ非採用削除!B$4,統合マスタ!$A575,0))</f>
        <v>ﾌﾛﾅ004</v>
      </c>
      <c r="P575" s="27" t="str">
        <f ca="1">IF(OFFSET(マスタ非採用削除!C$4,統合マスタ!$A575,0)="","",OFFSET(マスタ非採用削除!C$4,統合マスタ!$A575,0))</f>
        <v>ブロナンセリン散２％「ＤＳＰＢ」</v>
      </c>
      <c r="Q575" s="53" t="str">
        <f ca="1">IF(OFFSET(マスタ非採用削除!D$4,統合マスタ!$A575,0)="","",OFFSET(マスタ非採用削除!D$4,統合マスタ!$A575,0))</f>
        <v>ﾌﾞﾛﾅﾝ</v>
      </c>
      <c r="R575" s="27">
        <f ca="1">IF(OR(A575="非採用",A575="処置薬",A575="非採用特別"),0,IF(OFFSET(マスタ非採用削除!E$4,統合マスタ!$A575,0)="","",OFFSET(マスタ非採用削除!E$4,統合マスタ!$A575,0)))</f>
        <v>1</v>
      </c>
      <c r="S575" s="53" t="str">
        <f ca="1">IF(OFFSET(マスタ非採用削除!F$4,統合マスタ!$A575,0)="","",OFFSET(マスタ非採用削除!F$4,統合マスタ!$A575,0))</f>
        <v/>
      </c>
      <c r="T575" s="27">
        <f ca="1">IF(OFFSET(マスタ非採用削除!G$4,統合マスタ!$A575,0)="","",OFFSET(マスタ非採用削除!G$4,統合マスタ!$A575,0))</f>
        <v>99.2</v>
      </c>
      <c r="U575" s="53" t="str">
        <f ca="1">IF(OFFSET(マスタ非採用削除!H$4,統合マスタ!$A575,0)="","",OFFSET(マスタ非採用削除!H$4,統合マスタ!$A575,0))</f>
        <v>ﾌﾞﾛﾅﾝｾﾘﾝｻﾝ2%｢DSPB｣</v>
      </c>
      <c r="V575" s="27">
        <f ca="1">IF(OFFSET(マスタ非採用削除!I$4,統合マスタ!$A575,0)="","",OFFSET(マスタ非採用削除!I$4,統合マスタ!$A575,0))</f>
        <v>3</v>
      </c>
      <c r="W575" s="27" t="str">
        <f ca="1">IF(OFFSET(マスタ非採用削除!J$4,統合マスタ!$A575,0)="","",OFFSET(マスタ非採用削除!J$4,統合マスタ!$A575,0))</f>
        <v>散</v>
      </c>
      <c r="X575" s="27">
        <f ca="1">IF(OFFSET(マスタ非採用削除!K$4,統合マスタ!$A575,0)="","",OFFSET(マスタ非採用削除!K$4,統合マスタ!$A575,0))</f>
        <v>2</v>
      </c>
      <c r="Y575" s="53" t="str">
        <f ca="1">IF(OFFSET(マスタ非採用削除!L$4,統合マスタ!$A575,0)="","",OFFSET(マスタ非採用削除!L$4,統合マスタ!$A575,0))</f>
        <v/>
      </c>
      <c r="Z575" s="27">
        <f ca="1">IF(OFFSET(マスタ非採用削除!M$4,統合マスタ!$A575,0)="","",OFFSET(マスタ非採用削除!M$4,統合マスタ!$A575,0))</f>
        <v>2</v>
      </c>
      <c r="AA575" s="27" t="str">
        <f t="shared" si="24"/>
        <v/>
      </c>
      <c r="AB575" s="27" t="str">
        <f ca="1">IF(A575="非採用特別","非採用特別",IF(R575=2,"臨時",
IF(COUNTIF(分類!$H$8:$H$15, 統合マスタ!V575)&gt;0, 分類!$G$7,
IF(COUNTIF(分類!$K$8:$K$15, 統合マスタ!V575)&gt;0, 分類!$J$7,
IF(COUNTIF(分類!$N$8:$N$15, 統合マスタ!V575)&gt;0, 分類!$M$7,
IF(COUNTIF(分類!$Q$8:$Q$15, 統合マスタ!V575)&gt;0, 分類!$P$7,
"無し"))))))</f>
        <v>散剤</v>
      </c>
      <c r="AC575" s="27">
        <f t="shared" ca="1" si="25"/>
        <v>200571</v>
      </c>
      <c r="AD575" s="27" cm="1">
        <f t="array" aca="1" ref="AD575" ca="1">IF(A575="非採用","非採用",OFFSET(
   INDIRECT("'" &amp; AB575 &amp; "'!A4"),
   MATCH(B575, INDIRECT("'" &amp; AB575 &amp; "'!C5:C1000"), 0),
   MATCH("合計", INDIRECT("'" &amp; AB575 &amp; "'!4:4"), 0) - 1
))</f>
        <v>0</v>
      </c>
    </row>
    <row r="576" spans="1:30">
      <c r="A576" s="40">
        <f>元データ!P573</f>
        <v>492</v>
      </c>
      <c r="B576" s="27">
        <f t="shared" si="26"/>
        <v>572</v>
      </c>
      <c r="C576" s="27" t="str">
        <f>DBCS(元データ!A573)</f>
        <v>ブロナンセリン錠２ｍｇ「ＤＳＰＢ」</v>
      </c>
      <c r="D576" s="53" t="str">
        <f>元データ!B573</f>
        <v>メディセオ</v>
      </c>
      <c r="E576" s="27" t="str">
        <f>DBCS(元データ!C573)</f>
        <v>ＰＴＰ</v>
      </c>
      <c r="F576" s="27" t="str">
        <f>DBCS(元データ!D573)</f>
        <v>１００Ｔ</v>
      </c>
      <c r="G576" s="27" t="str">
        <f>元データ!E573</f>
        <v>住友ファーマ</v>
      </c>
      <c r="H576" s="27">
        <f>元データ!F573</f>
        <v>9.3000000000000007</v>
      </c>
      <c r="I576" s="27">
        <f>元データ!G573</f>
        <v>930</v>
      </c>
      <c r="J576" s="27">
        <f>元データ!H573</f>
        <v>99.999999999999986</v>
      </c>
      <c r="K576" s="27" t="str">
        <f>元データ!I573</f>
        <v>錠</v>
      </c>
      <c r="L576" s="27">
        <f>元データ!J573</f>
        <v>700</v>
      </c>
      <c r="M576" s="27">
        <f>元データ!K573</f>
        <v>7.0000000000000009</v>
      </c>
      <c r="N576" s="53" t="str">
        <f ca="1">IF(OFFSET(マスタ非採用削除!A$4,統合マスタ!$A576,0)="","",OFFSET(マスタ非採用削除!A$4,統合マスタ!$A576,0))</f>
        <v>ﾌﾛﾅ001</v>
      </c>
      <c r="O576" s="53" t="str">
        <f ca="1">IF(OFFSET(マスタ非採用削除!B$4,統合マスタ!$A576,0)="","",OFFSET(マスタ非採用削除!B$4,統合マスタ!$A576,0))</f>
        <v>ﾌﾛﾅ001</v>
      </c>
      <c r="P576" s="27" t="str">
        <f ca="1">IF(OFFSET(マスタ非採用削除!C$4,統合マスタ!$A576,0)="","",OFFSET(マスタ非採用削除!C$4,統合マスタ!$A576,0))</f>
        <v>ブロナンセリン錠２ｍｇ「ＤＳＰＢ」</v>
      </c>
      <c r="Q576" s="53" t="str">
        <f ca="1">IF(OFFSET(マスタ非採用削除!D$4,統合マスタ!$A576,0)="","",OFFSET(マスタ非採用削除!D$4,統合マスタ!$A576,0))</f>
        <v>ﾌﾞﾛ2</v>
      </c>
      <c r="R576" s="27">
        <f ca="1">IF(OR(A576="非採用",A576="処置薬",A576="非採用特別"),0,IF(OFFSET(マスタ非採用削除!E$4,統合マスタ!$A576,0)="","",OFFSET(マスタ非採用削除!E$4,統合マスタ!$A576,0)))</f>
        <v>1</v>
      </c>
      <c r="S576" s="53" t="str">
        <f ca="1">IF(OFFSET(マスタ非採用削除!F$4,統合マスタ!$A576,0)="","",OFFSET(マスタ非採用削除!F$4,統合マスタ!$A576,0))</f>
        <v/>
      </c>
      <c r="T576" s="27">
        <f ca="1">IF(OFFSET(マスタ非採用削除!G$4,統合マスタ!$A576,0)="","",OFFSET(マスタ非採用削除!G$4,統合マスタ!$A576,0))</f>
        <v>9.3000000000000007</v>
      </c>
      <c r="U576" s="53" t="str">
        <f ca="1">IF(OFFSET(マスタ非採用削除!H$4,統合マスタ!$A576,0)="","",OFFSET(マスタ非採用削除!H$4,統合マスタ!$A576,0))</f>
        <v>ﾌﾞﾛﾅﾝｾﾘﾝｼﾞｮｳ2mg｢DSPB｣</v>
      </c>
      <c r="V576" s="27">
        <f ca="1">IF(OFFSET(マスタ非採用削除!I$4,統合マスタ!$A576,0)="","",OFFSET(マスタ非採用削除!I$4,統合マスタ!$A576,0))</f>
        <v>1</v>
      </c>
      <c r="W576" s="27" t="str">
        <f ca="1">IF(OFFSET(マスタ非採用削除!J$4,統合マスタ!$A576,0)="","",OFFSET(マスタ非採用削除!J$4,統合マスタ!$A576,0))</f>
        <v>錠剤</v>
      </c>
      <c r="X576" s="27">
        <f ca="1">IF(OFFSET(マスタ非採用削除!K$4,統合マスタ!$A576,0)="","",OFFSET(マスタ非採用削除!K$4,統合マスタ!$A576,0))</f>
        <v>2</v>
      </c>
      <c r="Y576" s="53" t="str">
        <f ca="1">IF(OFFSET(マスタ非採用削除!L$4,統合マスタ!$A576,0)="","",OFFSET(マスタ非採用削除!L$4,統合マスタ!$A576,0))</f>
        <v/>
      </c>
      <c r="Z576" s="27">
        <f ca="1">IF(OFFSET(マスタ非採用削除!M$4,統合マスタ!$A576,0)="","",OFFSET(マスタ非採用削除!M$4,統合マスタ!$A576,0))</f>
        <v>26</v>
      </c>
      <c r="AA576" s="27" t="str">
        <f t="shared" si="24"/>
        <v/>
      </c>
      <c r="AB576" s="27" t="str">
        <f ca="1">IF(A576="非採用特別","非採用特別",IF(R576=2,"臨時",
IF(COUNTIF(分類!$H$8:$H$15, 統合マスタ!V576)&gt;0, 分類!$G$7,
IF(COUNTIF(分類!$K$8:$K$15, 統合マスタ!V576)&gt;0, 分類!$J$7,
IF(COUNTIF(分類!$N$8:$N$15, 統合マスタ!V576)&gt;0, 分類!$M$7,
IF(COUNTIF(分類!$Q$8:$Q$15, 統合マスタ!V576)&gt;0, 分類!$P$7,
"無し"))))))</f>
        <v>錠剤</v>
      </c>
      <c r="AC576" s="27">
        <f t="shared" ca="1" si="25"/>
        <v>200572</v>
      </c>
      <c r="AD576" s="27" cm="1">
        <f t="array" aca="1" ref="AD576" ca="1">IF(A576="非採用","非採用",OFFSET(
   INDIRECT("'" &amp; AB576 &amp; "'!A4"),
   MATCH(B576, INDIRECT("'" &amp; AB576 &amp; "'!C5:C1000"), 0),
   MATCH("合計", INDIRECT("'" &amp; AB576 &amp; "'!4:4"), 0) - 1
))</f>
        <v>0</v>
      </c>
    </row>
    <row r="577" spans="1:30">
      <c r="A577" s="40">
        <f>元データ!P574</f>
        <v>493</v>
      </c>
      <c r="B577" s="27">
        <f t="shared" si="26"/>
        <v>573</v>
      </c>
      <c r="C577" s="27" t="str">
        <f>DBCS(元データ!A574)</f>
        <v>ブロナンセリン錠４ｍｇ「ＤＳＰＢ」</v>
      </c>
      <c r="D577" s="53" t="str">
        <f>元データ!B574</f>
        <v>メディセオ</v>
      </c>
      <c r="E577" s="27" t="str">
        <f>DBCS(元データ!C574)</f>
        <v>ＰＴＰ</v>
      </c>
      <c r="F577" s="27" t="str">
        <f>DBCS(元データ!D574)</f>
        <v>１００Ｔ</v>
      </c>
      <c r="G577" s="27" t="str">
        <f>元データ!E574</f>
        <v>住友ファーマ</v>
      </c>
      <c r="H577" s="27">
        <f>元データ!F574</f>
        <v>18</v>
      </c>
      <c r="I577" s="27">
        <f>元データ!G574</f>
        <v>1800</v>
      </c>
      <c r="J577" s="27">
        <f>元データ!H574</f>
        <v>100</v>
      </c>
      <c r="K577" s="27" t="str">
        <f>元データ!I574</f>
        <v>錠</v>
      </c>
      <c r="L577" s="27">
        <f>元データ!J574</f>
        <v>1355</v>
      </c>
      <c r="M577" s="27">
        <f>元データ!K574</f>
        <v>13.55</v>
      </c>
      <c r="N577" s="53" t="str">
        <f ca="1">IF(OFFSET(マスタ非採用削除!A$4,統合マスタ!$A577,0)="","",OFFSET(マスタ非採用削除!A$4,統合マスタ!$A577,0))</f>
        <v>ﾌﾛﾅ002</v>
      </c>
      <c r="O577" s="53" t="str">
        <f ca="1">IF(OFFSET(マスタ非採用削除!B$4,統合マスタ!$A577,0)="","",OFFSET(マスタ非採用削除!B$4,統合マスタ!$A577,0))</f>
        <v>ﾌﾛﾅ002</v>
      </c>
      <c r="P577" s="27" t="str">
        <f ca="1">IF(OFFSET(マスタ非採用削除!C$4,統合マスタ!$A577,0)="","",OFFSET(マスタ非採用削除!C$4,統合マスタ!$A577,0))</f>
        <v>ブロナンセリン錠４ｍｇ「ＤＳＰＢ」</v>
      </c>
      <c r="Q577" s="53" t="str">
        <f ca="1">IF(OFFSET(マスタ非採用削除!D$4,統合マスタ!$A577,0)="","",OFFSET(マスタ非採用削除!D$4,統合マスタ!$A577,0))</f>
        <v>ﾌﾞﾛ4</v>
      </c>
      <c r="R577" s="27">
        <f ca="1">IF(OR(A577="非採用",A577="処置薬",A577="非採用特別"),0,IF(OFFSET(マスタ非採用削除!E$4,統合マスタ!$A577,0)="","",OFFSET(マスタ非採用削除!E$4,統合マスタ!$A577,0)))</f>
        <v>1</v>
      </c>
      <c r="S577" s="53" t="str">
        <f ca="1">IF(OFFSET(マスタ非採用削除!F$4,統合マスタ!$A577,0)="","",OFFSET(マスタ非採用削除!F$4,統合マスタ!$A577,0))</f>
        <v/>
      </c>
      <c r="T577" s="27">
        <f ca="1">IF(OFFSET(マスタ非採用削除!G$4,統合マスタ!$A577,0)="","",OFFSET(マスタ非採用削除!G$4,統合マスタ!$A577,0))</f>
        <v>18</v>
      </c>
      <c r="U577" s="53" t="str">
        <f ca="1">IF(OFFSET(マスタ非採用削除!H$4,統合マスタ!$A577,0)="","",OFFSET(マスタ非採用削除!H$4,統合マスタ!$A577,0))</f>
        <v>ﾌﾞﾛﾅﾝｾﾘﾝｼﾞｮｳ4mg｢DSPB｣</v>
      </c>
      <c r="V577" s="27">
        <f ca="1">IF(OFFSET(マスタ非採用削除!I$4,統合マスタ!$A577,0)="","",OFFSET(マスタ非採用削除!I$4,統合マスタ!$A577,0))</f>
        <v>1</v>
      </c>
      <c r="W577" s="27" t="str">
        <f ca="1">IF(OFFSET(マスタ非採用削除!J$4,統合マスタ!$A577,0)="","",OFFSET(マスタ非採用削除!J$4,統合マスタ!$A577,0))</f>
        <v>錠剤</v>
      </c>
      <c r="X577" s="27">
        <f ca="1">IF(OFFSET(マスタ非採用削除!K$4,統合マスタ!$A577,0)="","",OFFSET(マスタ非採用削除!K$4,統合マスタ!$A577,0))</f>
        <v>2</v>
      </c>
      <c r="Y577" s="53" t="str">
        <f ca="1">IF(OFFSET(マスタ非採用削除!L$4,統合マスタ!$A577,0)="","",OFFSET(マスタ非採用削除!L$4,統合マスタ!$A577,0))</f>
        <v/>
      </c>
      <c r="Z577" s="27">
        <f ca="1">IF(OFFSET(マスタ非採用削除!M$4,統合マスタ!$A577,0)="","",OFFSET(マスタ非採用削除!M$4,統合マスタ!$A577,0))</f>
        <v>26</v>
      </c>
      <c r="AA577" s="27" t="str">
        <f t="shared" si="24"/>
        <v/>
      </c>
      <c r="AB577" s="27" t="str">
        <f ca="1">IF(A577="非採用特別","非採用特別",IF(R577=2,"臨時",
IF(COUNTIF(分類!$H$8:$H$15, 統合マスタ!V577)&gt;0, 分類!$G$7,
IF(COUNTIF(分類!$K$8:$K$15, 統合マスタ!V577)&gt;0, 分類!$J$7,
IF(COUNTIF(分類!$N$8:$N$15, 統合マスタ!V577)&gt;0, 分類!$M$7,
IF(COUNTIF(分類!$Q$8:$Q$15, 統合マスタ!V577)&gt;0, 分類!$P$7,
"無し"))))))</f>
        <v>錠剤</v>
      </c>
      <c r="AC577" s="27">
        <f t="shared" ca="1" si="25"/>
        <v>200573</v>
      </c>
      <c r="AD577" s="27" cm="1">
        <f t="array" aca="1" ref="AD577" ca="1">IF(A577="非採用","非採用",OFFSET(
   INDIRECT("'" &amp; AB577 &amp; "'!A4"),
   MATCH(B577, INDIRECT("'" &amp; AB577 &amp; "'!C5:C1000"), 0),
   MATCH("合計", INDIRECT("'" &amp; AB577 &amp; "'!4:4"), 0) - 1
))</f>
        <v>0</v>
      </c>
    </row>
    <row r="578" spans="1:30">
      <c r="A578" s="40">
        <f>元データ!P575</f>
        <v>493</v>
      </c>
      <c r="B578" s="27">
        <f t="shared" si="26"/>
        <v>574</v>
      </c>
      <c r="C578" s="27" t="str">
        <f>DBCS(元データ!A575)</f>
        <v>ブロナンセリン錠４ｍｇ「ＤＳＰＢ」</v>
      </c>
      <c r="D578" s="53" t="str">
        <f>元データ!B575</f>
        <v>メディセオ</v>
      </c>
      <c r="E578" s="27" t="str">
        <f>DBCS(元データ!C575)</f>
        <v>バラ</v>
      </c>
      <c r="F578" s="27" t="str">
        <f>DBCS(元データ!D575)</f>
        <v>１０００Ｔ</v>
      </c>
      <c r="G578" s="27" t="str">
        <f>元データ!E575</f>
        <v>住友ファーマ</v>
      </c>
      <c r="H578" s="27">
        <f>元データ!F575</f>
        <v>18</v>
      </c>
      <c r="I578" s="27">
        <f>元データ!G575</f>
        <v>18000</v>
      </c>
      <c r="J578" s="27">
        <f>元データ!H575</f>
        <v>1000</v>
      </c>
      <c r="K578" s="27" t="str">
        <f>元データ!I575</f>
        <v>錠</v>
      </c>
      <c r="L578" s="27">
        <f>元データ!J575</f>
        <v>13550</v>
      </c>
      <c r="M578" s="27">
        <f>元データ!K575</f>
        <v>13.55</v>
      </c>
      <c r="N578" s="53" t="str">
        <f ca="1">IF(OFFSET(マスタ非採用削除!A$4,統合マスタ!$A578,0)="","",OFFSET(マスタ非採用削除!A$4,統合マスタ!$A578,0))</f>
        <v>ﾌﾛﾅ002</v>
      </c>
      <c r="O578" s="53" t="str">
        <f ca="1">IF(OFFSET(マスタ非採用削除!B$4,統合マスタ!$A578,0)="","",OFFSET(マスタ非採用削除!B$4,統合マスタ!$A578,0))</f>
        <v>ﾌﾛﾅ002</v>
      </c>
      <c r="P578" s="27" t="str">
        <f ca="1">IF(OFFSET(マスタ非採用削除!C$4,統合マスタ!$A578,0)="","",OFFSET(マスタ非採用削除!C$4,統合マスタ!$A578,0))</f>
        <v>ブロナンセリン錠４ｍｇ「ＤＳＰＢ」</v>
      </c>
      <c r="Q578" s="53" t="str">
        <f ca="1">IF(OFFSET(マスタ非採用削除!D$4,統合マスタ!$A578,0)="","",OFFSET(マスタ非採用削除!D$4,統合マスタ!$A578,0))</f>
        <v>ﾌﾞﾛ4</v>
      </c>
      <c r="R578" s="27">
        <f ca="1">IF(OR(A578="非採用",A578="処置薬",A578="非採用特別"),0,IF(OFFSET(マスタ非採用削除!E$4,統合マスタ!$A578,0)="","",OFFSET(マスタ非採用削除!E$4,統合マスタ!$A578,0)))</f>
        <v>1</v>
      </c>
      <c r="S578" s="53" t="str">
        <f ca="1">IF(OFFSET(マスタ非採用削除!F$4,統合マスタ!$A578,0)="","",OFFSET(マスタ非採用削除!F$4,統合マスタ!$A578,0))</f>
        <v/>
      </c>
      <c r="T578" s="27">
        <f ca="1">IF(OFFSET(マスタ非採用削除!G$4,統合マスタ!$A578,0)="","",OFFSET(マスタ非採用削除!G$4,統合マスタ!$A578,0))</f>
        <v>18</v>
      </c>
      <c r="U578" s="53" t="str">
        <f ca="1">IF(OFFSET(マスタ非採用削除!H$4,統合マスタ!$A578,0)="","",OFFSET(マスタ非採用削除!H$4,統合マスタ!$A578,0))</f>
        <v>ﾌﾞﾛﾅﾝｾﾘﾝｼﾞｮｳ4mg｢DSPB｣</v>
      </c>
      <c r="V578" s="27">
        <f ca="1">IF(OFFSET(マスタ非採用削除!I$4,統合マスタ!$A578,0)="","",OFFSET(マスタ非採用削除!I$4,統合マスタ!$A578,0))</f>
        <v>1</v>
      </c>
      <c r="W578" s="27" t="str">
        <f ca="1">IF(OFFSET(マスタ非採用削除!J$4,統合マスタ!$A578,0)="","",OFFSET(マスタ非採用削除!J$4,統合マスタ!$A578,0))</f>
        <v>錠剤</v>
      </c>
      <c r="X578" s="27">
        <f ca="1">IF(OFFSET(マスタ非採用削除!K$4,統合マスタ!$A578,0)="","",OFFSET(マスタ非採用削除!K$4,統合マスタ!$A578,0))</f>
        <v>2</v>
      </c>
      <c r="Y578" s="53" t="str">
        <f ca="1">IF(OFFSET(マスタ非採用削除!L$4,統合マスタ!$A578,0)="","",OFFSET(マスタ非採用削除!L$4,統合マスタ!$A578,0))</f>
        <v/>
      </c>
      <c r="Z578" s="27">
        <f ca="1">IF(OFFSET(マスタ非採用削除!M$4,統合マスタ!$A578,0)="","",OFFSET(マスタ非採用削除!M$4,統合マスタ!$A578,0))</f>
        <v>26</v>
      </c>
      <c r="AA578" s="27" t="str">
        <f t="shared" si="24"/>
        <v/>
      </c>
      <c r="AB578" s="27" t="str">
        <f ca="1">IF(A578="非採用特別","非採用特別",IF(R578=2,"臨時",
IF(COUNTIF(分類!$H$8:$H$15, 統合マスタ!V578)&gt;0, 分類!$G$7,
IF(COUNTIF(分類!$K$8:$K$15, 統合マスタ!V578)&gt;0, 分類!$J$7,
IF(COUNTIF(分類!$N$8:$N$15, 統合マスタ!V578)&gt;0, 分類!$M$7,
IF(COUNTIF(分類!$Q$8:$Q$15, 統合マスタ!V578)&gt;0, 分類!$P$7,
"無し"))))))</f>
        <v>錠剤</v>
      </c>
      <c r="AC578" s="27">
        <f t="shared" ca="1" si="25"/>
        <v>200574</v>
      </c>
      <c r="AD578" s="27" cm="1">
        <f t="array" aca="1" ref="AD578" ca="1">IF(A578="非採用","非採用",OFFSET(
   INDIRECT("'" &amp; AB578 &amp; "'!A4"),
   MATCH(B578, INDIRECT("'" &amp; AB578 &amp; "'!C5:C1000"), 0),
   MATCH("合計", INDIRECT("'" &amp; AB578 &amp; "'!4:4"), 0) - 1
))</f>
        <v>0</v>
      </c>
    </row>
    <row r="579" spans="1:30">
      <c r="A579" s="40">
        <f>元データ!P576</f>
        <v>494</v>
      </c>
      <c r="B579" s="27">
        <f t="shared" si="26"/>
        <v>575</v>
      </c>
      <c r="C579" s="27" t="str">
        <f>DBCS(元データ!A576)</f>
        <v>ブロナンセリン錠８ｍｇ「ＤＳＰＢ」</v>
      </c>
      <c r="D579" s="53" t="str">
        <f>元データ!B576</f>
        <v>メディセオ</v>
      </c>
      <c r="E579" s="27" t="str">
        <f>DBCS(元データ!C576)</f>
        <v>ＰＴＰ</v>
      </c>
      <c r="F579" s="27" t="str">
        <f>DBCS(元データ!D576)</f>
        <v>１００Ｔ</v>
      </c>
      <c r="G579" s="27" t="str">
        <f>元データ!E576</f>
        <v>住友ファーマ</v>
      </c>
      <c r="H579" s="27">
        <f>元データ!F576</f>
        <v>32</v>
      </c>
      <c r="I579" s="27">
        <f>元データ!G576</f>
        <v>3200</v>
      </c>
      <c r="J579" s="27">
        <f>元データ!H576</f>
        <v>100</v>
      </c>
      <c r="K579" s="27" t="str">
        <f>元データ!I576</f>
        <v>錠</v>
      </c>
      <c r="L579" s="27">
        <f>元データ!J576</f>
        <v>2410</v>
      </c>
      <c r="M579" s="27">
        <f>元データ!K576</f>
        <v>24.1</v>
      </c>
      <c r="N579" s="53" t="str">
        <f ca="1">IF(OFFSET(マスタ非採用削除!A$4,統合マスタ!$A579,0)="","",OFFSET(マスタ非採用削除!A$4,統合マスタ!$A579,0))</f>
        <v>ﾌﾛﾅ003</v>
      </c>
      <c r="O579" s="53" t="str">
        <f ca="1">IF(OFFSET(マスタ非採用削除!B$4,統合マスタ!$A579,0)="","",OFFSET(マスタ非採用削除!B$4,統合マスタ!$A579,0))</f>
        <v>ﾌﾛﾅ003</v>
      </c>
      <c r="P579" s="27" t="str">
        <f ca="1">IF(OFFSET(マスタ非採用削除!C$4,統合マスタ!$A579,0)="","",OFFSET(マスタ非採用削除!C$4,統合マスタ!$A579,0))</f>
        <v>ブロナンセリン錠８ｍｇ「ＤＳＰＢ」</v>
      </c>
      <c r="Q579" s="53" t="str">
        <f ca="1">IF(OFFSET(マスタ非採用削除!D$4,統合マスタ!$A579,0)="","",OFFSET(マスタ非採用削除!D$4,統合マスタ!$A579,0))</f>
        <v>ﾌﾞﾛ8</v>
      </c>
      <c r="R579" s="27">
        <f ca="1">IF(OR(A579="非採用",A579="処置薬",A579="非採用特別"),0,IF(OFFSET(マスタ非採用削除!E$4,統合マスタ!$A579,0)="","",OFFSET(マスタ非採用削除!E$4,統合マスタ!$A579,0)))</f>
        <v>1</v>
      </c>
      <c r="S579" s="53" t="str">
        <f ca="1">IF(OFFSET(マスタ非採用削除!F$4,統合マスタ!$A579,0)="","",OFFSET(マスタ非採用削除!F$4,統合マスタ!$A579,0))</f>
        <v/>
      </c>
      <c r="T579" s="27">
        <f ca="1">IF(OFFSET(マスタ非採用削除!G$4,統合マスタ!$A579,0)="","",OFFSET(マスタ非採用削除!G$4,統合マスタ!$A579,0))</f>
        <v>32</v>
      </c>
      <c r="U579" s="53" t="str">
        <f ca="1">IF(OFFSET(マスタ非採用削除!H$4,統合マスタ!$A579,0)="","",OFFSET(マスタ非採用削除!H$4,統合マスタ!$A579,0))</f>
        <v>ﾌﾞﾛﾅﾝｾﾘﾝｼﾞｮｳ8mg｢DSPB｣</v>
      </c>
      <c r="V579" s="27">
        <f ca="1">IF(OFFSET(マスタ非採用削除!I$4,統合マスタ!$A579,0)="","",OFFSET(マスタ非採用削除!I$4,統合マスタ!$A579,0))</f>
        <v>1</v>
      </c>
      <c r="W579" s="27" t="str">
        <f ca="1">IF(OFFSET(マスタ非採用削除!J$4,統合マスタ!$A579,0)="","",OFFSET(マスタ非採用削除!J$4,統合マスタ!$A579,0))</f>
        <v>錠剤</v>
      </c>
      <c r="X579" s="27">
        <f ca="1">IF(OFFSET(マスタ非採用削除!K$4,統合マスタ!$A579,0)="","",OFFSET(マスタ非採用削除!K$4,統合マスタ!$A579,0))</f>
        <v>2</v>
      </c>
      <c r="Y579" s="53" t="str">
        <f ca="1">IF(OFFSET(マスタ非採用削除!L$4,統合マスタ!$A579,0)="","",OFFSET(マスタ非採用削除!L$4,統合マスタ!$A579,0))</f>
        <v/>
      </c>
      <c r="Z579" s="27">
        <f ca="1">IF(OFFSET(マスタ非採用削除!M$4,統合マスタ!$A579,0)="","",OFFSET(マスタ非採用削除!M$4,統合マスタ!$A579,0))</f>
        <v>26</v>
      </c>
      <c r="AA579" s="27" t="str">
        <f t="shared" si="24"/>
        <v/>
      </c>
      <c r="AB579" s="27" t="str">
        <f ca="1">IF(A579="非採用特別","非採用特別",IF(R579=2,"臨時",
IF(COUNTIF(分類!$H$8:$H$15, 統合マスタ!V579)&gt;0, 分類!$G$7,
IF(COUNTIF(分類!$K$8:$K$15, 統合マスタ!V579)&gt;0, 分類!$J$7,
IF(COUNTIF(分類!$N$8:$N$15, 統合マスタ!V579)&gt;0, 分類!$M$7,
IF(COUNTIF(分類!$Q$8:$Q$15, 統合マスタ!V579)&gt;0, 分類!$P$7,
"無し"))))))</f>
        <v>錠剤</v>
      </c>
      <c r="AC579" s="27">
        <f t="shared" ca="1" si="25"/>
        <v>200575</v>
      </c>
      <c r="AD579" s="27" cm="1">
        <f t="array" aca="1" ref="AD579" ca="1">IF(A579="非採用","非採用",OFFSET(
   INDIRECT("'" &amp; AB579 &amp; "'!A4"),
   MATCH(B579, INDIRECT("'" &amp; AB579 &amp; "'!C5:C1000"), 0),
   MATCH("合計", INDIRECT("'" &amp; AB579 &amp; "'!4:4"), 0) - 1
))</f>
        <v>0</v>
      </c>
    </row>
    <row r="580" spans="1:30">
      <c r="A580" s="40">
        <f>元データ!P577</f>
        <v>494</v>
      </c>
      <c r="B580" s="27">
        <f t="shared" si="26"/>
        <v>576</v>
      </c>
      <c r="C580" s="27" t="str">
        <f>DBCS(元データ!A577)</f>
        <v>ブロナンセリン錠８ｍｇ「ＤＳＰＢ」</v>
      </c>
      <c r="D580" s="53" t="str">
        <f>元データ!B577</f>
        <v>メディセオ</v>
      </c>
      <c r="E580" s="27" t="str">
        <f>DBCS(元データ!C577)</f>
        <v>バラ</v>
      </c>
      <c r="F580" s="27" t="str">
        <f>DBCS(元データ!D577)</f>
        <v>１０００Ｔ</v>
      </c>
      <c r="G580" s="27" t="str">
        <f>元データ!E577</f>
        <v>住友ファーマ</v>
      </c>
      <c r="H580" s="27">
        <f>元データ!F577</f>
        <v>32</v>
      </c>
      <c r="I580" s="27">
        <f>元データ!G577</f>
        <v>32000</v>
      </c>
      <c r="J580" s="27">
        <f>元データ!H577</f>
        <v>1000</v>
      </c>
      <c r="K580" s="27" t="str">
        <f>元データ!I577</f>
        <v>錠</v>
      </c>
      <c r="L580" s="27">
        <f>元データ!J577</f>
        <v>24100</v>
      </c>
      <c r="M580" s="27">
        <f>元データ!K577</f>
        <v>24.1</v>
      </c>
      <c r="N580" s="53" t="str">
        <f ca="1">IF(OFFSET(マスタ非採用削除!A$4,統合マスタ!$A580,0)="","",OFFSET(マスタ非採用削除!A$4,統合マスタ!$A580,0))</f>
        <v>ﾌﾛﾅ003</v>
      </c>
      <c r="O580" s="53" t="str">
        <f ca="1">IF(OFFSET(マスタ非採用削除!B$4,統合マスタ!$A580,0)="","",OFFSET(マスタ非採用削除!B$4,統合マスタ!$A580,0))</f>
        <v>ﾌﾛﾅ003</v>
      </c>
      <c r="P580" s="27" t="str">
        <f ca="1">IF(OFFSET(マスタ非採用削除!C$4,統合マスタ!$A580,0)="","",OFFSET(マスタ非採用削除!C$4,統合マスタ!$A580,0))</f>
        <v>ブロナンセリン錠８ｍｇ「ＤＳＰＢ」</v>
      </c>
      <c r="Q580" s="53" t="str">
        <f ca="1">IF(OFFSET(マスタ非採用削除!D$4,統合マスタ!$A580,0)="","",OFFSET(マスタ非採用削除!D$4,統合マスタ!$A580,0))</f>
        <v>ﾌﾞﾛ8</v>
      </c>
      <c r="R580" s="27">
        <f ca="1">IF(OR(A580="非採用",A580="処置薬",A580="非採用特別"),0,IF(OFFSET(マスタ非採用削除!E$4,統合マスタ!$A580,0)="","",OFFSET(マスタ非採用削除!E$4,統合マスタ!$A580,0)))</f>
        <v>1</v>
      </c>
      <c r="S580" s="53" t="str">
        <f ca="1">IF(OFFSET(マスタ非採用削除!F$4,統合マスタ!$A580,0)="","",OFFSET(マスタ非採用削除!F$4,統合マスタ!$A580,0))</f>
        <v/>
      </c>
      <c r="T580" s="27">
        <f ca="1">IF(OFFSET(マスタ非採用削除!G$4,統合マスタ!$A580,0)="","",OFFSET(マスタ非採用削除!G$4,統合マスタ!$A580,0))</f>
        <v>32</v>
      </c>
      <c r="U580" s="53" t="str">
        <f ca="1">IF(OFFSET(マスタ非採用削除!H$4,統合マスタ!$A580,0)="","",OFFSET(マスタ非採用削除!H$4,統合マスタ!$A580,0))</f>
        <v>ﾌﾞﾛﾅﾝｾﾘﾝｼﾞｮｳ8mg｢DSPB｣</v>
      </c>
      <c r="V580" s="27">
        <f ca="1">IF(OFFSET(マスタ非採用削除!I$4,統合マスタ!$A580,0)="","",OFFSET(マスタ非採用削除!I$4,統合マスタ!$A580,0))</f>
        <v>1</v>
      </c>
      <c r="W580" s="27" t="str">
        <f ca="1">IF(OFFSET(マスタ非採用削除!J$4,統合マスタ!$A580,0)="","",OFFSET(マスタ非採用削除!J$4,統合マスタ!$A580,0))</f>
        <v>錠剤</v>
      </c>
      <c r="X580" s="27">
        <f ca="1">IF(OFFSET(マスタ非採用削除!K$4,統合マスタ!$A580,0)="","",OFFSET(マスタ非採用削除!K$4,統合マスタ!$A580,0))</f>
        <v>2</v>
      </c>
      <c r="Y580" s="53" t="str">
        <f ca="1">IF(OFFSET(マスタ非採用削除!L$4,統合マスタ!$A580,0)="","",OFFSET(マスタ非採用削除!L$4,統合マスタ!$A580,0))</f>
        <v/>
      </c>
      <c r="Z580" s="27">
        <f ca="1">IF(OFFSET(マスタ非採用削除!M$4,統合マスタ!$A580,0)="","",OFFSET(マスタ非採用削除!M$4,統合マスタ!$A580,0))</f>
        <v>26</v>
      </c>
      <c r="AA580" s="27" t="str">
        <f t="shared" si="24"/>
        <v/>
      </c>
      <c r="AB580" s="27" t="str">
        <f ca="1">IF(A580="非採用特別","非採用特別",IF(R580=2,"臨時",
IF(COUNTIF(分類!$H$8:$H$15, 統合マスタ!V580)&gt;0, 分類!$G$7,
IF(COUNTIF(分類!$K$8:$K$15, 統合マスタ!V580)&gt;0, 分類!$J$7,
IF(COUNTIF(分類!$N$8:$N$15, 統合マスタ!V580)&gt;0, 分類!$M$7,
IF(COUNTIF(分類!$Q$8:$Q$15, 統合マスタ!V580)&gt;0, 分類!$P$7,
"無し"))))))</f>
        <v>錠剤</v>
      </c>
      <c r="AC580" s="27">
        <f t="shared" ca="1" si="25"/>
        <v>200576</v>
      </c>
      <c r="AD580" s="27" cm="1">
        <f t="array" aca="1" ref="AD580" ca="1">IF(A580="非採用","非採用",OFFSET(
   INDIRECT("'" &amp; AB580 &amp; "'!A4"),
   MATCH(B580, INDIRECT("'" &amp; AB580 &amp; "'!C5:C1000"), 0),
   MATCH("合計", INDIRECT("'" &amp; AB580 &amp; "'!4:4"), 0) - 1
))</f>
        <v>0</v>
      </c>
    </row>
    <row r="581" spans="1:30">
      <c r="A581" s="40">
        <f>元データ!P578</f>
        <v>497</v>
      </c>
      <c r="B581" s="27">
        <f t="shared" si="26"/>
        <v>577</v>
      </c>
      <c r="C581" s="27" t="str">
        <f>DBCS(元データ!A578)</f>
        <v>プロピベリン塩酸塩錠１０ｍｇ「ＮＩＧ」　</v>
      </c>
      <c r="D581" s="53" t="str">
        <f>元データ!B578</f>
        <v>メディセオ</v>
      </c>
      <c r="E581" s="27" t="str">
        <f>DBCS(元データ!C578)</f>
        <v>ＰＴＰ</v>
      </c>
      <c r="F581" s="27" t="str">
        <f>DBCS(元データ!D578)</f>
        <v>１００Ｔ</v>
      </c>
      <c r="G581" s="27" t="str">
        <f>元データ!E578</f>
        <v>武田薬品工業</v>
      </c>
      <c r="H581" s="27">
        <f>元データ!F578</f>
        <v>12</v>
      </c>
      <c r="I581" s="27">
        <f>元データ!G578</f>
        <v>1200</v>
      </c>
      <c r="J581" s="27">
        <f>元データ!H578</f>
        <v>100</v>
      </c>
      <c r="K581" s="27" t="str">
        <f>元データ!I578</f>
        <v>錠</v>
      </c>
      <c r="L581" s="27">
        <f>元データ!J578</f>
        <v>1060</v>
      </c>
      <c r="M581" s="27">
        <f>元データ!K578</f>
        <v>10.6</v>
      </c>
      <c r="N581" s="53" t="str">
        <f ca="1">IF(OFFSET(マスタ非採用削除!A$4,統合マスタ!$A581,0)="","",OFFSET(マスタ非採用削除!A$4,統合マスタ!$A581,0))</f>
        <v>ﾌﾛﾋ001</v>
      </c>
      <c r="O581" s="53" t="str">
        <f ca="1">IF(OFFSET(マスタ非採用削除!B$4,統合マスタ!$A581,0)="","",OFFSET(マスタ非採用削除!B$4,統合マスタ!$A581,0))</f>
        <v>ﾌﾛﾋ001</v>
      </c>
      <c r="P581" s="27" t="str">
        <f ca="1">IF(OFFSET(マスタ非採用削除!C$4,統合マスタ!$A581,0)="","",OFFSET(マスタ非採用削除!C$4,統合マスタ!$A581,0))</f>
        <v>プロピベリン塩酸塩錠１０ｍｇ「ＮＩＧ」</v>
      </c>
      <c r="Q581" s="53" t="str">
        <f ca="1">IF(OFFSET(マスタ非採用削除!D$4,統合マスタ!$A581,0)="","",OFFSET(マスタ非採用削除!D$4,統合マスタ!$A581,0))</f>
        <v>ﾌﾟﾛﾋﾟ2</v>
      </c>
      <c r="R581" s="27">
        <f ca="1">IF(OR(A581="非採用",A581="処置薬",A581="非採用特別"),0,IF(OFFSET(マスタ非採用削除!E$4,統合マスタ!$A581,0)="","",OFFSET(マスタ非採用削除!E$4,統合マスタ!$A581,0)))</f>
        <v>1</v>
      </c>
      <c r="S581" s="53" t="str">
        <f ca="1">IF(OFFSET(マスタ非採用削除!F$4,統合マスタ!$A581,0)="","",OFFSET(マスタ非採用削除!F$4,統合マスタ!$A581,0))</f>
        <v/>
      </c>
      <c r="T581" s="27">
        <f ca="1">IF(OFFSET(マスタ非採用削除!G$4,統合マスタ!$A581,0)="","",OFFSET(マスタ非採用削除!G$4,統合マスタ!$A581,0))</f>
        <v>12</v>
      </c>
      <c r="U581" s="53" t="str">
        <f ca="1">IF(OFFSET(マスタ非採用削除!H$4,統合マスタ!$A581,0)="","",OFFSET(マスタ非採用削除!H$4,統合マスタ!$A581,0))</f>
        <v>ﾌﾟﾛﾋﾟﾍﾞﾘﾝｴﾝｻﾝｴﾝｼﾞｮｳ10mg｢NIG｣</v>
      </c>
      <c r="V581" s="27">
        <f ca="1">IF(OFFSET(マスタ非採用削除!I$4,統合マスタ!$A581,0)="","",OFFSET(マスタ非採用削除!I$4,統合マスタ!$A581,0))</f>
        <v>1</v>
      </c>
      <c r="W581" s="27" t="str">
        <f ca="1">IF(OFFSET(マスタ非採用削除!J$4,統合マスタ!$A581,0)="","",OFFSET(マスタ非採用削除!J$4,統合マスタ!$A581,0))</f>
        <v>錠剤</v>
      </c>
      <c r="X581" s="27">
        <f ca="1">IF(OFFSET(マスタ非採用削除!K$4,統合マスタ!$A581,0)="","",OFFSET(マスタ非採用削除!K$4,統合マスタ!$A581,0))</f>
        <v>0</v>
      </c>
      <c r="Y581" s="53" t="str">
        <f ca="1">IF(OFFSET(マスタ非採用削除!L$4,統合マスタ!$A581,0)="","",OFFSET(マスタ非採用削除!L$4,統合マスタ!$A581,0))</f>
        <v/>
      </c>
      <c r="Z581" s="27">
        <f ca="1">IF(OFFSET(マスタ非採用削除!M$4,統合マスタ!$A581,0)="","",OFFSET(マスタ非採用削除!M$4,統合マスタ!$A581,0))</f>
        <v>1</v>
      </c>
      <c r="AA581" s="27" t="str">
        <f t="shared" si="24"/>
        <v/>
      </c>
      <c r="AB581" s="27" t="str">
        <f ca="1">IF(A581="非採用特別","非採用特別",IF(R581=2,"臨時",
IF(COUNTIF(分類!$H$8:$H$15, 統合マスタ!V581)&gt;0, 分類!$G$7,
IF(COUNTIF(分類!$K$8:$K$15, 統合マスタ!V581)&gt;0, 分類!$J$7,
IF(COUNTIF(分類!$N$8:$N$15, 統合マスタ!V581)&gt;0, 分類!$M$7,
IF(COUNTIF(分類!$Q$8:$Q$15, 統合マスタ!V581)&gt;0, 分類!$P$7,
"無し"))))))</f>
        <v>錠剤</v>
      </c>
      <c r="AC581" s="27">
        <f t="shared" ca="1" si="25"/>
        <v>577</v>
      </c>
      <c r="AD581" s="27" cm="1">
        <f t="array" aca="1" ref="AD581" ca="1">IF(A581="非採用","非採用",OFFSET(
   INDIRECT("'" &amp; AB581 &amp; "'!A4"),
   MATCH(B581, INDIRECT("'" &amp; AB581 &amp; "'!C5:C1000"), 0),
   MATCH("合計", INDIRECT("'" &amp; AB581 &amp; "'!4:4"), 0) - 1
))</f>
        <v>0</v>
      </c>
    </row>
    <row r="582" spans="1:30">
      <c r="A582" s="40">
        <f>元データ!P579</f>
        <v>497</v>
      </c>
      <c r="B582" s="27">
        <f t="shared" si="26"/>
        <v>578</v>
      </c>
      <c r="C582" s="27" t="str">
        <f>DBCS(元データ!A579)</f>
        <v>プロピベリン塩酸塩錠１０ｍｇ「ＮＩＧ」　</v>
      </c>
      <c r="D582" s="53" t="str">
        <f>元データ!B579</f>
        <v/>
      </c>
      <c r="E582" s="27" t="str">
        <f>DBCS(元データ!C579)</f>
        <v>バラ</v>
      </c>
      <c r="F582" s="27" t="str">
        <f>DBCS(元データ!D579)</f>
        <v>５００Ｔ</v>
      </c>
      <c r="G582" s="27" t="str">
        <f>元データ!E579</f>
        <v>武田薬品工業</v>
      </c>
      <c r="H582" s="27">
        <f>元データ!F579</f>
        <v>12</v>
      </c>
      <c r="I582" s="27">
        <f>元データ!G579</f>
        <v>6000</v>
      </c>
      <c r="J582" s="27">
        <f>元データ!H579</f>
        <v>500</v>
      </c>
      <c r="K582" s="27" t="str">
        <f>元データ!I579</f>
        <v>錠</v>
      </c>
      <c r="L582" s="27">
        <f>元データ!J579</f>
        <v>5300</v>
      </c>
      <c r="M582" s="27">
        <f>元データ!K579</f>
        <v>10.6</v>
      </c>
      <c r="N582" s="53" t="str">
        <f ca="1">IF(OFFSET(マスタ非採用削除!A$4,統合マスタ!$A582,0)="","",OFFSET(マスタ非採用削除!A$4,統合マスタ!$A582,0))</f>
        <v>ﾌﾛﾋ001</v>
      </c>
      <c r="O582" s="53" t="str">
        <f ca="1">IF(OFFSET(マスタ非採用削除!B$4,統合マスタ!$A582,0)="","",OFFSET(マスタ非採用削除!B$4,統合マスタ!$A582,0))</f>
        <v>ﾌﾛﾋ001</v>
      </c>
      <c r="P582" s="27" t="str">
        <f ca="1">IF(OFFSET(マスタ非採用削除!C$4,統合マスタ!$A582,0)="","",OFFSET(マスタ非採用削除!C$4,統合マスタ!$A582,0))</f>
        <v>プロピベリン塩酸塩錠１０ｍｇ「ＮＩＧ」</v>
      </c>
      <c r="Q582" s="53" t="str">
        <f ca="1">IF(OFFSET(マスタ非採用削除!D$4,統合マスタ!$A582,0)="","",OFFSET(マスタ非採用削除!D$4,統合マスタ!$A582,0))</f>
        <v>ﾌﾟﾛﾋﾟ2</v>
      </c>
      <c r="R582" s="27">
        <f ca="1">IF(OR(A582="非採用",A582="処置薬",A582="非採用特別"),0,IF(OFFSET(マスタ非採用削除!E$4,統合マスタ!$A582,0)="","",OFFSET(マスタ非採用削除!E$4,統合マスタ!$A582,0)))</f>
        <v>1</v>
      </c>
      <c r="S582" s="53" t="str">
        <f ca="1">IF(OFFSET(マスタ非採用削除!F$4,統合マスタ!$A582,0)="","",OFFSET(マスタ非採用削除!F$4,統合マスタ!$A582,0))</f>
        <v/>
      </c>
      <c r="T582" s="27">
        <f ca="1">IF(OFFSET(マスタ非採用削除!G$4,統合マスタ!$A582,0)="","",OFFSET(マスタ非採用削除!G$4,統合マスタ!$A582,0))</f>
        <v>12</v>
      </c>
      <c r="U582" s="53" t="str">
        <f ca="1">IF(OFFSET(マスタ非採用削除!H$4,統合マスタ!$A582,0)="","",OFFSET(マスタ非採用削除!H$4,統合マスタ!$A582,0))</f>
        <v>ﾌﾟﾛﾋﾟﾍﾞﾘﾝｴﾝｻﾝｴﾝｼﾞｮｳ10mg｢NIG｣</v>
      </c>
      <c r="V582" s="27">
        <f ca="1">IF(OFFSET(マスタ非採用削除!I$4,統合マスタ!$A582,0)="","",OFFSET(マスタ非採用削除!I$4,統合マスタ!$A582,0))</f>
        <v>1</v>
      </c>
      <c r="W582" s="27" t="str">
        <f ca="1">IF(OFFSET(マスタ非採用削除!J$4,統合マスタ!$A582,0)="","",OFFSET(マスタ非採用削除!J$4,統合マスタ!$A582,0))</f>
        <v>錠剤</v>
      </c>
      <c r="X582" s="27">
        <f ca="1">IF(OFFSET(マスタ非採用削除!K$4,統合マスタ!$A582,0)="","",OFFSET(マスタ非採用削除!K$4,統合マスタ!$A582,0))</f>
        <v>0</v>
      </c>
      <c r="Y582" s="53" t="str">
        <f ca="1">IF(OFFSET(マスタ非採用削除!L$4,統合マスタ!$A582,0)="","",OFFSET(マスタ非採用削除!L$4,統合マスタ!$A582,0))</f>
        <v/>
      </c>
      <c r="Z582" s="27">
        <f ca="1">IF(OFFSET(マスタ非採用削除!M$4,統合マスタ!$A582,0)="","",OFFSET(マスタ非採用削除!M$4,統合マスタ!$A582,0))</f>
        <v>1</v>
      </c>
      <c r="AA582" s="27" t="str">
        <f t="shared" ref="AA582:AA645" si="27">IF(A582="非採用","非採用",IF(A582="処置薬","処置薬",""))</f>
        <v/>
      </c>
      <c r="AB582" s="27" t="str">
        <f ca="1">IF(A582="非採用特別","非採用特別",IF(R582=2,"臨時",
IF(COUNTIF(分類!$H$8:$H$15, 統合マスタ!V582)&gt;0, 分類!$G$7,
IF(COUNTIF(分類!$K$8:$K$15, 統合マスタ!V582)&gt;0, 分類!$J$7,
IF(COUNTIF(分類!$N$8:$N$15, 統合マスタ!V582)&gt;0, 分類!$M$7,
IF(COUNTIF(分類!$Q$8:$Q$15, 統合マスタ!V582)&gt;0, 分類!$P$7,
"無し"))))))</f>
        <v>錠剤</v>
      </c>
      <c r="AC582" s="27">
        <f t="shared" ref="AC582:AC645" ca="1" si="28">X582*100000+B582</f>
        <v>578</v>
      </c>
      <c r="AD582" s="27" cm="1">
        <f t="array" aca="1" ref="AD582" ca="1">IF(A582="非採用","非採用",OFFSET(
   INDIRECT("'" &amp; AB582 &amp; "'!A4"),
   MATCH(B582, INDIRECT("'" &amp; AB582 &amp; "'!C5:C1000"), 0),
   MATCH("合計", INDIRECT("'" &amp; AB582 &amp; "'!4:4"), 0) - 1
))</f>
        <v>0</v>
      </c>
    </row>
    <row r="583" spans="1:30">
      <c r="A583" s="40">
        <f>元データ!P580</f>
        <v>498</v>
      </c>
      <c r="B583" s="27">
        <f t="shared" ref="B583:B646" si="29">B582+1</f>
        <v>579</v>
      </c>
      <c r="C583" s="27" t="str">
        <f>DBCS(元データ!A580)</f>
        <v>プロマックＤ錠７５</v>
      </c>
      <c r="D583" s="53" t="str">
        <f>元データ!B580</f>
        <v>アルフレッサ</v>
      </c>
      <c r="E583" s="27" t="str">
        <f>DBCS(元データ!C580)</f>
        <v>ＰＴＰ</v>
      </c>
      <c r="F583" s="27" t="str">
        <f>DBCS(元データ!D580)</f>
        <v>１４０Ｔ</v>
      </c>
      <c r="G583" s="27" t="str">
        <f>元データ!E580</f>
        <v>ゼリア</v>
      </c>
      <c r="H583" s="27">
        <f>元データ!F580</f>
        <v>15.6</v>
      </c>
      <c r="I583" s="27">
        <f>元データ!G580</f>
        <v>2184</v>
      </c>
      <c r="J583" s="27">
        <f>元データ!H580</f>
        <v>140</v>
      </c>
      <c r="K583" s="27" t="str">
        <f>元データ!I580</f>
        <v>錠</v>
      </c>
      <c r="L583" s="27">
        <f>元データ!J580</f>
        <v>1933</v>
      </c>
      <c r="M583" s="27">
        <f>元データ!K580</f>
        <v>13.807142857142857</v>
      </c>
      <c r="N583" s="53" t="str">
        <f ca="1">IF(OFFSET(マスタ非採用削除!A$4,統合マスタ!$A583,0)="","",OFFSET(マスタ非採用削除!A$4,統合マスタ!$A583,0))</f>
        <v>ﾌﾛﾏ001</v>
      </c>
      <c r="O583" s="53" t="str">
        <f ca="1">IF(OFFSET(マスタ非採用削除!B$4,統合マスタ!$A583,0)="","",OFFSET(マスタ非採用削除!B$4,統合マスタ!$A583,0))</f>
        <v>ﾌﾛﾏ001</v>
      </c>
      <c r="P583" s="27" t="str">
        <f ca="1">IF(OFFSET(マスタ非採用削除!C$4,統合マスタ!$A583,0)="","",OFFSET(マスタ非採用削除!C$4,統合マスタ!$A583,0))</f>
        <v>プロマックＤ錠７５</v>
      </c>
      <c r="Q583" s="53" t="str">
        <f ca="1">IF(OFFSET(マスタ非採用削除!D$4,統合マスタ!$A583,0)="","",OFFSET(マスタ非採用削除!D$4,統合マスタ!$A583,0))</f>
        <v>ﾌﾟﾛﾏ</v>
      </c>
      <c r="R583" s="27">
        <f ca="1">IF(OR(A583="非採用",A583="処置薬",A583="非採用特別"),0,IF(OFFSET(マスタ非採用削除!E$4,統合マスタ!$A583,0)="","",OFFSET(マスタ非採用削除!E$4,統合マスタ!$A583,0)))</f>
        <v>1</v>
      </c>
      <c r="S583" s="53" t="str">
        <f ca="1">IF(OFFSET(マスタ非採用削除!F$4,統合マスタ!$A583,0)="","",OFFSET(マスタ非採用削除!F$4,統合マスタ!$A583,0))</f>
        <v/>
      </c>
      <c r="T583" s="27">
        <f ca="1">IF(OFFSET(マスタ非採用削除!G$4,統合マスタ!$A583,0)="","",OFFSET(マスタ非採用削除!G$4,統合マスタ!$A583,0))</f>
        <v>15.6</v>
      </c>
      <c r="U583" s="53" t="str">
        <f ca="1">IF(OFFSET(マスタ非採用削除!H$4,統合マスタ!$A583,0)="","",OFFSET(マスタ非採用削除!H$4,統合マスタ!$A583,0))</f>
        <v>ﾌﾟﾛﾏｯｸDｼﾞｮｳ75</v>
      </c>
      <c r="V583" s="27">
        <f ca="1">IF(OFFSET(マスタ非採用削除!I$4,統合マスタ!$A583,0)="","",OFFSET(マスタ非採用削除!I$4,統合マスタ!$A583,0))</f>
        <v>1</v>
      </c>
      <c r="W583" s="27" t="str">
        <f ca="1">IF(OFFSET(マスタ非採用削除!J$4,統合マスタ!$A583,0)="","",OFFSET(マスタ非採用削除!J$4,統合マスタ!$A583,0))</f>
        <v>錠剤</v>
      </c>
      <c r="X583" s="27">
        <f ca="1">IF(OFFSET(マスタ非採用削除!K$4,統合マスタ!$A583,0)="","",OFFSET(マスタ非採用削除!K$4,統合マスタ!$A583,0))</f>
        <v>0</v>
      </c>
      <c r="Y583" s="53" t="str">
        <f ca="1">IF(OFFSET(マスタ非採用削除!L$4,統合マスタ!$A583,0)="","",OFFSET(マスタ非採用削除!L$4,統合マスタ!$A583,0))</f>
        <v/>
      </c>
      <c r="Z583" s="27">
        <f ca="1">IF(OFFSET(マスタ非採用削除!M$4,統合マスタ!$A583,0)="","",OFFSET(マスタ非採用削除!M$4,統合マスタ!$A583,0))</f>
        <v>5</v>
      </c>
      <c r="AA583" s="27" t="str">
        <f t="shared" si="27"/>
        <v/>
      </c>
      <c r="AB583" s="27" t="str">
        <f ca="1">IF(A583="非採用特別","非採用特別",IF(R583=2,"臨時",
IF(COUNTIF(分類!$H$8:$H$15, 統合マスタ!V583)&gt;0, 分類!$G$7,
IF(COUNTIF(分類!$K$8:$K$15, 統合マスタ!V583)&gt;0, 分類!$J$7,
IF(COUNTIF(分類!$N$8:$N$15, 統合マスタ!V583)&gt;0, 分類!$M$7,
IF(COUNTIF(分類!$Q$8:$Q$15, 統合マスタ!V583)&gt;0, 分類!$P$7,
"無し"))))))</f>
        <v>錠剤</v>
      </c>
      <c r="AC583" s="27">
        <f t="shared" ca="1" si="28"/>
        <v>579</v>
      </c>
      <c r="AD583" s="27" cm="1">
        <f t="array" aca="1" ref="AD583" ca="1">IF(A583="非採用","非採用",OFFSET(
   INDIRECT("'" &amp; AB583 &amp; "'!A4"),
   MATCH(B583, INDIRECT("'" &amp; AB583 &amp; "'!C5:C1000"), 0),
   MATCH("合計", INDIRECT("'" &amp; AB583 &amp; "'!4:4"), 0) - 1
))</f>
        <v>0</v>
      </c>
    </row>
    <row r="584" spans="1:30">
      <c r="A584" s="40">
        <f>元データ!P581</f>
        <v>502</v>
      </c>
      <c r="B584" s="27">
        <f t="shared" si="29"/>
        <v>580</v>
      </c>
      <c r="C584" s="27" t="str">
        <f>DBCS(元データ!A581)</f>
        <v>ブロムヘキシン塩酸塩吸入液０．２％「タイヨー」</v>
      </c>
      <c r="D584" s="53" t="str">
        <f>元データ!B581</f>
        <v>メディセオ</v>
      </c>
      <c r="E584" s="27" t="str">
        <f>DBCS(元データ!C581)</f>
        <v/>
      </c>
      <c r="F584" s="27" t="str">
        <f>DBCS(元データ!D581)</f>
        <v>４５ｍｌ</v>
      </c>
      <c r="G584" s="27" t="str">
        <f>元データ!E581</f>
        <v>武田薬品工業</v>
      </c>
      <c r="H584" s="27">
        <f>元データ!F581</f>
        <v>5.6</v>
      </c>
      <c r="I584" s="27">
        <f>元データ!G581</f>
        <v>252</v>
      </c>
      <c r="J584" s="27">
        <f>元データ!H581</f>
        <v>45</v>
      </c>
      <c r="K584" s="27" t="str">
        <f>元データ!I581</f>
        <v>ｍｌ</v>
      </c>
      <c r="L584" s="27">
        <f>元データ!J581</f>
        <v>225</v>
      </c>
      <c r="M584" s="27">
        <f>元データ!K581</f>
        <v>5</v>
      </c>
      <c r="N584" s="53" t="str">
        <f ca="1">IF(OFFSET(マスタ非採用削除!A$4,統合マスタ!$A584,0)="","",OFFSET(マスタ非採用削除!A$4,統合マスタ!$A584,0))</f>
        <v>ﾌﾛﾑ004</v>
      </c>
      <c r="O584" s="53" t="str">
        <f ca="1">IF(OFFSET(マスタ非採用削除!B$4,統合マスタ!$A584,0)="","",OFFSET(マスタ非採用削除!B$4,統合マスタ!$A584,0))</f>
        <v>ﾌﾛﾑ004</v>
      </c>
      <c r="P584" s="27" t="str">
        <f ca="1">IF(OFFSET(マスタ非採用削除!C$4,統合マスタ!$A584,0)="","",OFFSET(マスタ非採用削除!C$4,統合マスタ!$A584,0))</f>
        <v>ブロムヘキシン塩酸塩０．２％吸入液</v>
      </c>
      <c r="Q584" s="53" t="str">
        <f ca="1">IF(OFFSET(マスタ非採用削除!D$4,統合マスタ!$A584,0)="","",OFFSET(マスタ非採用削除!D$4,統合マスタ!$A584,0))</f>
        <v/>
      </c>
      <c r="R584" s="27">
        <f ca="1">IF(OR(A584="非採用",A584="処置薬",A584="非採用特別"),0,IF(OFFSET(マスタ非採用削除!E$4,統合マスタ!$A584,0)="","",OFFSET(マスタ非採用削除!E$4,統合マスタ!$A584,0)))</f>
        <v>1</v>
      </c>
      <c r="S584" s="53" t="str">
        <f ca="1">IF(OFFSET(マスタ非採用削除!F$4,統合マスタ!$A584,0)="","",OFFSET(マスタ非採用削除!F$4,統合マスタ!$A584,0))</f>
        <v/>
      </c>
      <c r="T584" s="27">
        <f ca="1">IF(OFFSET(マスタ非採用削除!G$4,統合マスタ!$A584,0)="","",OFFSET(マスタ非採用削除!G$4,統合マスタ!$A584,0))</f>
        <v>5.6</v>
      </c>
      <c r="U584" s="53" t="str">
        <f ca="1">IF(OFFSET(マスタ非採用削除!H$4,統合マスタ!$A584,0)="","",OFFSET(マスタ非採用削除!H$4,統合マスタ!$A584,0))</f>
        <v>ﾌﾞﾛﾑﾍｷｼﾝｴﾝｻﾝｴﾝ0.2%ｷﾕｳﾆﾕｳｴｷ</v>
      </c>
      <c r="V584" s="27">
        <f ca="1">IF(OFFSET(マスタ非採用削除!I$4,統合マスタ!$A584,0)="","",OFFSET(マスタ非採用削除!I$4,統合マスタ!$A584,0))</f>
        <v>10</v>
      </c>
      <c r="W584" s="27" t="str">
        <f ca="1">IF(OFFSET(マスタ非採用削除!J$4,統合マスタ!$A584,0)="","",OFFSET(マスタ非採用削除!J$4,統合マスタ!$A584,0))</f>
        <v>吸入剤</v>
      </c>
      <c r="X584" s="27">
        <f ca="1">IF(OFFSET(マスタ非採用削除!K$4,統合マスタ!$A584,0)="","",OFFSET(マスタ非採用削除!K$4,統合マスタ!$A584,0))</f>
        <v>0</v>
      </c>
      <c r="Y584" s="53" t="str">
        <f ca="1">IF(OFFSET(マスタ非採用削除!L$4,統合マスタ!$A584,0)="","",OFFSET(マスタ非採用削除!L$4,統合マスタ!$A584,0))</f>
        <v/>
      </c>
      <c r="Z584" s="27">
        <f ca="1">IF(OFFSET(マスタ非採用削除!M$4,統合マスタ!$A584,0)="","",OFFSET(マスタ非採用削除!M$4,統合マスタ!$A584,0))</f>
        <v>3</v>
      </c>
      <c r="AA584" s="27" t="str">
        <f t="shared" si="27"/>
        <v/>
      </c>
      <c r="AB584" s="27" t="str">
        <f ca="1">IF(A584="非採用特別","非採用特別",IF(R584=2,"臨時",
IF(COUNTIF(分類!$H$8:$H$15, 統合マスタ!V584)&gt;0, 分類!$G$7,
IF(COUNTIF(分類!$K$8:$K$15, 統合マスタ!V584)&gt;0, 分類!$J$7,
IF(COUNTIF(分類!$N$8:$N$15, 統合マスタ!V584)&gt;0, 分類!$M$7,
IF(COUNTIF(分類!$Q$8:$Q$15, 統合マスタ!V584)&gt;0, 分類!$P$7,
"無し"))))))</f>
        <v>外用</v>
      </c>
      <c r="AC584" s="27">
        <f t="shared" ca="1" si="28"/>
        <v>580</v>
      </c>
      <c r="AD584" s="27" cm="1">
        <f t="array" aca="1" ref="AD584" ca="1">IF(A584="非採用","非採用",OFFSET(
   INDIRECT("'" &amp; AB584 &amp; "'!A4"),
   MATCH(B584, INDIRECT("'" &amp; AB584 &amp; "'!C5:C1000"), 0),
   MATCH("合計", INDIRECT("'" &amp; AB584 &amp; "'!4:4"), 0) - 1
))</f>
        <v>0</v>
      </c>
    </row>
    <row r="585" spans="1:30">
      <c r="A585" s="40">
        <f>元データ!P582</f>
        <v>500</v>
      </c>
      <c r="B585" s="27">
        <f t="shared" si="29"/>
        <v>581</v>
      </c>
      <c r="C585" s="27" t="str">
        <f>DBCS(元データ!A582)</f>
        <v>ブロムヘキシン塩酸塩錠４ｍｇ「トーワ」</v>
      </c>
      <c r="D585" s="53" t="str">
        <f>元データ!B582</f>
        <v>東和薬品</v>
      </c>
      <c r="E585" s="27" t="str">
        <f>DBCS(元データ!C582)</f>
        <v>ＰＴＰ</v>
      </c>
      <c r="F585" s="27" t="str">
        <f>DBCS(元データ!D582)</f>
        <v>１０００Ｔ</v>
      </c>
      <c r="G585" s="27" t="str">
        <f>元データ!E582</f>
        <v>東和薬品</v>
      </c>
      <c r="H585" s="27">
        <f>元データ!F582</f>
        <v>5.3</v>
      </c>
      <c r="I585" s="27">
        <f>元データ!G582</f>
        <v>5300</v>
      </c>
      <c r="J585" s="27">
        <f>元データ!H582</f>
        <v>1000</v>
      </c>
      <c r="K585" s="27" t="str">
        <f>元データ!I582</f>
        <v>錠</v>
      </c>
      <c r="L585" s="27">
        <f>元データ!J582</f>
        <v>4730</v>
      </c>
      <c r="M585" s="27">
        <f>元データ!K582</f>
        <v>4.7300000000000004</v>
      </c>
      <c r="N585" s="53" t="str">
        <f ca="1">IF(OFFSET(マスタ非採用削除!A$4,統合マスタ!$A585,0)="","",OFFSET(マスタ非採用削除!A$4,統合マスタ!$A585,0))</f>
        <v>ﾌﾛﾑ002</v>
      </c>
      <c r="O585" s="53" t="str">
        <f ca="1">IF(OFFSET(マスタ非採用削除!B$4,統合マスタ!$A585,0)="","",OFFSET(マスタ非採用削除!B$4,統合マスタ!$A585,0))</f>
        <v>ﾌﾛﾑ002</v>
      </c>
      <c r="P585" s="27" t="str">
        <f ca="1">IF(OFFSET(マスタ非採用削除!C$4,統合マスタ!$A585,0)="","",OFFSET(マスタ非採用削除!C$4,統合マスタ!$A585,0))</f>
        <v>ブロムヘキシン塩酸塩錠４ｍｇ「トーワ」</v>
      </c>
      <c r="Q585" s="53" t="str">
        <f ca="1">IF(OFFSET(マスタ非採用削除!D$4,統合マスタ!$A585,0)="","",OFFSET(マスタ非採用削除!D$4,統合マスタ!$A585,0))</f>
        <v>ﾌﾞﾛﾑﾍ</v>
      </c>
      <c r="R585" s="27">
        <f ca="1">IF(OR(A585="非採用",A585="処置薬",A585="非採用特別"),0,IF(OFFSET(マスタ非採用削除!E$4,統合マスタ!$A585,0)="","",OFFSET(マスタ非採用削除!E$4,統合マスタ!$A585,0)))</f>
        <v>1</v>
      </c>
      <c r="S585" s="53" t="str">
        <f ca="1">IF(OFFSET(マスタ非採用削除!F$4,統合マスタ!$A585,0)="","",OFFSET(マスタ非採用削除!F$4,統合マスタ!$A585,0))</f>
        <v/>
      </c>
      <c r="T585" s="27">
        <f ca="1">IF(OFFSET(マスタ非採用削除!G$4,統合マスタ!$A585,0)="","",OFFSET(マスタ非採用削除!G$4,統合マスタ!$A585,0))</f>
        <v>5.3</v>
      </c>
      <c r="U585" s="53" t="str">
        <f ca="1">IF(OFFSET(マスタ非採用削除!H$4,統合マスタ!$A585,0)="","",OFFSET(マスタ非採用削除!H$4,統合マスタ!$A585,0))</f>
        <v>ﾌﾞﾛﾑﾍｷｼﾝｴﾝｻﾝｴﾝｼﾞｮｳ4mg｢ﾄｰﾜ｣</v>
      </c>
      <c r="V585" s="27">
        <f ca="1">IF(OFFSET(マスタ非採用削除!I$4,統合マスタ!$A585,0)="","",OFFSET(マスタ非採用削除!I$4,統合マスタ!$A585,0))</f>
        <v>1</v>
      </c>
      <c r="W585" s="27" t="str">
        <f ca="1">IF(OFFSET(マスタ非採用削除!J$4,統合マスタ!$A585,0)="","",OFFSET(マスタ非採用削除!J$4,統合マスタ!$A585,0))</f>
        <v>錠剤</v>
      </c>
      <c r="X585" s="27">
        <f ca="1">IF(OFFSET(マスタ非採用削除!K$4,統合マスタ!$A585,0)="","",OFFSET(マスタ非採用削除!K$4,統合マスタ!$A585,0))</f>
        <v>0</v>
      </c>
      <c r="Y585" s="53" t="str">
        <f ca="1">IF(OFFSET(マスタ非採用削除!L$4,統合マスタ!$A585,0)="","",OFFSET(マスタ非採用削除!L$4,統合マスタ!$A585,0))</f>
        <v/>
      </c>
      <c r="Z585" s="27">
        <f ca="1">IF(OFFSET(マスタ非採用削除!M$4,統合マスタ!$A585,0)="","",OFFSET(マスタ非採用削除!M$4,統合マスタ!$A585,0))</f>
        <v>5</v>
      </c>
      <c r="AA585" s="27" t="str">
        <f t="shared" si="27"/>
        <v/>
      </c>
      <c r="AB585" s="27" t="str">
        <f ca="1">IF(A585="非採用特別","非採用特別",IF(R585=2,"臨時",
IF(COUNTIF(分類!$H$8:$H$15, 統合マスタ!V585)&gt;0, 分類!$G$7,
IF(COUNTIF(分類!$K$8:$K$15, 統合マスタ!V585)&gt;0, 分類!$J$7,
IF(COUNTIF(分類!$N$8:$N$15, 統合マスタ!V585)&gt;0, 分類!$M$7,
IF(COUNTIF(分類!$Q$8:$Q$15, 統合マスタ!V585)&gt;0, 分類!$P$7,
"無し"))))))</f>
        <v>錠剤</v>
      </c>
      <c r="AC585" s="27">
        <f t="shared" ca="1" si="28"/>
        <v>581</v>
      </c>
      <c r="AD585" s="27" cm="1">
        <f t="array" aca="1" ref="AD585" ca="1">IF(A585="非採用","非採用",OFFSET(
   INDIRECT("'" &amp; AB585 &amp; "'!A4"),
   MATCH(B585, INDIRECT("'" &amp; AB585 &amp; "'!C5:C1000"), 0),
   MATCH("合計", INDIRECT("'" &amp; AB585 &amp; "'!4:4"), 0) - 1
))</f>
        <v>0</v>
      </c>
    </row>
    <row r="586" spans="1:30">
      <c r="A586" s="40">
        <f>元データ!P583</f>
        <v>503</v>
      </c>
      <c r="B586" s="27">
        <f t="shared" si="29"/>
        <v>582</v>
      </c>
      <c r="C586" s="27" t="str">
        <f>DBCS(元データ!A583)</f>
        <v>ブロムヘキシン塩酸塩注射液４ｍｇ「タイヨー」</v>
      </c>
      <c r="D586" s="53" t="str">
        <f>元データ!B583</f>
        <v>メディセオ</v>
      </c>
      <c r="E586" s="27" t="str">
        <f>DBCS(元データ!C583)</f>
        <v/>
      </c>
      <c r="F586" s="27" t="str">
        <f>DBCS(元データ!D583)</f>
        <v>２ｍｌｘ５０Ａ</v>
      </c>
      <c r="G586" s="27" t="str">
        <f>元データ!E583</f>
        <v>武田薬品工業</v>
      </c>
      <c r="H586" s="27">
        <f>元データ!F583</f>
        <v>59</v>
      </c>
      <c r="I586" s="27">
        <f>元データ!G583</f>
        <v>2950</v>
      </c>
      <c r="J586" s="27">
        <f>元データ!H583</f>
        <v>50</v>
      </c>
      <c r="K586" s="27" t="str">
        <f>元データ!I583</f>
        <v>A</v>
      </c>
      <c r="L586" s="27">
        <f>元データ!J583</f>
        <v>2681</v>
      </c>
      <c r="M586" s="27">
        <f>元データ!K583</f>
        <v>53.62</v>
      </c>
      <c r="N586" s="53" t="str">
        <f ca="1">IF(OFFSET(マスタ非採用削除!A$4,統合マスタ!$A586,0)="","",OFFSET(マスタ非採用削除!A$4,統合マスタ!$A586,0))</f>
        <v>ﾌﾛﾑ005</v>
      </c>
      <c r="O586" s="53" t="str">
        <f ca="1">IF(OFFSET(マスタ非採用削除!B$4,統合マスタ!$A586,0)="","",OFFSET(マスタ非採用削除!B$4,統合マスタ!$A586,0))</f>
        <v>ﾌﾛﾑ005</v>
      </c>
      <c r="P586" s="27" t="str">
        <f ca="1">IF(OFFSET(マスタ非採用削除!C$4,統合マスタ!$A586,0)="","",OFFSET(マスタ非採用削除!C$4,統合マスタ!$A586,0))</f>
        <v>ブロムヘキシン塩酸塩注射液４ｍｇ「タイヨー」</v>
      </c>
      <c r="Q586" s="53" t="str">
        <f ca="1">IF(OFFSET(マスタ非採用削除!D$4,統合マスタ!$A586,0)="","",OFFSET(マスタ非採用削除!D$4,統合マスタ!$A586,0))</f>
        <v/>
      </c>
      <c r="R586" s="27">
        <f ca="1">IF(OR(A586="非採用",A586="処置薬",A586="非採用特別"),0,IF(OFFSET(マスタ非採用削除!E$4,統合マスタ!$A586,0)="","",OFFSET(マスタ非採用削除!E$4,統合マスタ!$A586,0)))</f>
        <v>1</v>
      </c>
      <c r="S586" s="53" t="str">
        <f ca="1">IF(OFFSET(マスタ非採用削除!F$4,統合マスタ!$A586,0)="","",OFFSET(マスタ非採用削除!F$4,統合マスタ!$A586,0))</f>
        <v/>
      </c>
      <c r="T586" s="27">
        <f ca="1">IF(OFFSET(マスタ非採用削除!G$4,統合マスタ!$A586,0)="","",OFFSET(マスタ非採用削除!G$4,統合マスタ!$A586,0))</f>
        <v>59</v>
      </c>
      <c r="U586" s="53" t="str">
        <f ca="1">IF(OFFSET(マスタ非採用削除!H$4,統合マスタ!$A586,0)="","",OFFSET(マスタ非採用削除!H$4,統合マスタ!$A586,0))</f>
        <v>ﾌﾞﾛﾑﾍｷｼﾝｴﾝｻﾝｴﾝﾁﾕｳｼﾔｴｷ4MGﾀｲﾖ-</v>
      </c>
      <c r="V586" s="27">
        <f ca="1">IF(OFFSET(マスタ非採用削除!I$4,統合マスタ!$A586,0)="","",OFFSET(マスタ非採用削除!I$4,統合マスタ!$A586,0))</f>
        <v>25</v>
      </c>
      <c r="W586" s="27" t="str">
        <f ca="1">IF(OFFSET(マスタ非採用削除!J$4,統合マスタ!$A586,0)="","",OFFSET(マスタ非採用削除!J$4,統合マスタ!$A586,0))</f>
        <v>注射剤</v>
      </c>
      <c r="X586" s="27">
        <f ca="1">IF(OFFSET(マスタ非採用削除!K$4,統合マスタ!$A586,0)="","",OFFSET(マスタ非採用削除!K$4,統合マスタ!$A586,0))</f>
        <v>0</v>
      </c>
      <c r="Y586" s="53" t="str">
        <f ca="1">IF(OFFSET(マスタ非採用削除!L$4,統合マスタ!$A586,0)="","",OFFSET(マスタ非採用削除!L$4,統合マスタ!$A586,0))</f>
        <v/>
      </c>
      <c r="Z586" s="27">
        <f ca="1">IF(OFFSET(マスタ非採用削除!M$4,統合マスタ!$A586,0)="","",OFFSET(マスタ非採用削除!M$4,統合マスタ!$A586,0))</f>
        <v>9</v>
      </c>
      <c r="AA586" s="27" t="str">
        <f t="shared" si="27"/>
        <v/>
      </c>
      <c r="AB586" s="27" t="str">
        <f ca="1">IF(A586="非採用特別","非採用特別",IF(R586=2,"臨時",
IF(COUNTIF(分類!$H$8:$H$15, 統合マスタ!V586)&gt;0, 分類!$G$7,
IF(COUNTIF(分類!$K$8:$K$15, 統合マスタ!V586)&gt;0, 分類!$J$7,
IF(COUNTIF(分類!$N$8:$N$15, 統合マスタ!V586)&gt;0, 分類!$M$7,
IF(COUNTIF(分類!$Q$8:$Q$15, 統合マスタ!V586)&gt;0, 分類!$P$7,
"無し"))))))</f>
        <v>注射</v>
      </c>
      <c r="AC586" s="27">
        <f t="shared" ca="1" si="28"/>
        <v>582</v>
      </c>
      <c r="AD586" s="27" cm="1">
        <f t="array" aca="1" ref="AD586" ca="1">IF(A586="非採用","非採用",OFFSET(
   INDIRECT("'" &amp; AB586 &amp; "'!A4"),
   MATCH(B586, INDIRECT("'" &amp; AB586 &amp; "'!C5:C1000"), 0),
   MATCH("合計", INDIRECT("'" &amp; AB586 &amp; "'!4:4"), 0) - 1
))</f>
        <v>0</v>
      </c>
    </row>
    <row r="587" spans="1:30">
      <c r="A587" s="40">
        <f>元データ!P584</f>
        <v>499</v>
      </c>
      <c r="B587" s="27">
        <f t="shared" si="29"/>
        <v>583</v>
      </c>
      <c r="C587" s="27" t="str">
        <f>DBCS(元データ!A584)</f>
        <v>ブロムペリドール錠３ｍｇ「アメル」</v>
      </c>
      <c r="D587" s="53" t="str">
        <f>元データ!B584</f>
        <v>メディセオ</v>
      </c>
      <c r="E587" s="27" t="str">
        <f>DBCS(元データ!C584)</f>
        <v>ＰＴＰ</v>
      </c>
      <c r="F587" s="27" t="str">
        <f>DBCS(元データ!D584)</f>
        <v>１００Ｔ</v>
      </c>
      <c r="G587" s="27" t="str">
        <f>元データ!E584</f>
        <v>共和薬品</v>
      </c>
      <c r="H587" s="27">
        <f>元データ!F584</f>
        <v>6.7</v>
      </c>
      <c r="I587" s="27">
        <f>元データ!G584</f>
        <v>670</v>
      </c>
      <c r="J587" s="27">
        <f>元データ!H584</f>
        <v>100</v>
      </c>
      <c r="K587" s="27" t="str">
        <f>元データ!I584</f>
        <v>錠</v>
      </c>
      <c r="L587" s="27">
        <f>元データ!J584</f>
        <v>596</v>
      </c>
      <c r="M587" s="27">
        <f>元データ!K584</f>
        <v>5.96</v>
      </c>
      <c r="N587" s="53" t="str">
        <f ca="1">IF(OFFSET(マスタ非採用削除!A$4,統合マスタ!$A587,0)="","",OFFSET(マスタ非採用削除!A$4,統合マスタ!$A587,0))</f>
        <v>ﾌﾛﾑ001</v>
      </c>
      <c r="O587" s="53" t="str">
        <f ca="1">IF(OFFSET(マスタ非採用削除!B$4,統合マスタ!$A587,0)="","",OFFSET(マスタ非採用削除!B$4,統合マスタ!$A587,0))</f>
        <v>ﾌﾛﾑ001</v>
      </c>
      <c r="P587" s="27" t="str">
        <f ca="1">IF(OFFSET(マスタ非採用削除!C$4,統合マスタ!$A587,0)="","",OFFSET(マスタ非採用削除!C$4,統合マスタ!$A587,0))</f>
        <v>ブロムペリドール錠３ｍｇ「アメル」</v>
      </c>
      <c r="Q587" s="53" t="str">
        <f ca="1">IF(OFFSET(マスタ非採用削除!D$4,統合マスタ!$A587,0)="","",OFFSET(マスタ非採用削除!D$4,統合マスタ!$A587,0))</f>
        <v>ﾌﾞﾛﾑ3</v>
      </c>
      <c r="R587" s="27">
        <f ca="1">IF(OR(A587="非採用",A587="処置薬",A587="非採用特別"),0,IF(OFFSET(マスタ非採用削除!E$4,統合マスタ!$A587,0)="","",OFFSET(マスタ非採用削除!E$4,統合マスタ!$A587,0)))</f>
        <v>1</v>
      </c>
      <c r="S587" s="53" t="str">
        <f ca="1">IF(OFFSET(マスタ非採用削除!F$4,統合マスタ!$A587,0)="","",OFFSET(マスタ非採用削除!F$4,統合マスタ!$A587,0))</f>
        <v/>
      </c>
      <c r="T587" s="27">
        <f ca="1">IF(OFFSET(マスタ非採用削除!G$4,統合マスタ!$A587,0)="","",OFFSET(マスタ非採用削除!G$4,統合マスタ!$A587,0))</f>
        <v>6.7</v>
      </c>
      <c r="U587" s="53" t="str">
        <f ca="1">IF(OFFSET(マスタ非採用削除!H$4,統合マスタ!$A587,0)="","",OFFSET(マスタ非採用削除!H$4,統合マスタ!$A587,0))</f>
        <v>ﾌﾞﾛﾑﾍﾟﾘﾄﾞｰﾙｼﾞｮｳ3mg｢ｱﾒﾙ｣</v>
      </c>
      <c r="V587" s="27">
        <f ca="1">IF(OFFSET(マスタ非採用削除!I$4,統合マスタ!$A587,0)="","",OFFSET(マスタ非採用削除!I$4,統合マスタ!$A587,0))</f>
        <v>1</v>
      </c>
      <c r="W587" s="27" t="str">
        <f ca="1">IF(OFFSET(マスタ非採用削除!J$4,統合マスタ!$A587,0)="","",OFFSET(マスタ非採用削除!J$4,統合マスタ!$A587,0))</f>
        <v>錠剤</v>
      </c>
      <c r="X587" s="27">
        <f ca="1">IF(OFFSET(マスタ非採用削除!K$4,統合マスタ!$A587,0)="","",OFFSET(マスタ非採用削除!K$4,統合マスタ!$A587,0))</f>
        <v>2</v>
      </c>
      <c r="Y587" s="53" t="str">
        <f ca="1">IF(OFFSET(マスタ非採用削除!L$4,統合マスタ!$A587,0)="","",OFFSET(マスタ非採用削除!L$4,統合マスタ!$A587,0))</f>
        <v/>
      </c>
      <c r="Z587" s="27">
        <f ca="1">IF(OFFSET(マスタ非採用削除!M$4,統合マスタ!$A587,0)="","",OFFSET(マスタ非採用削除!M$4,統合マスタ!$A587,0))</f>
        <v>6</v>
      </c>
      <c r="AA587" s="27" t="str">
        <f t="shared" si="27"/>
        <v/>
      </c>
      <c r="AB587" s="27" t="str">
        <f ca="1">IF(A587="非採用特別","非採用特別",IF(R587=2,"臨時",
IF(COUNTIF(分類!$H$8:$H$15, 統合マスタ!V587)&gt;0, 分類!$G$7,
IF(COUNTIF(分類!$K$8:$K$15, 統合マスタ!V587)&gt;0, 分類!$J$7,
IF(COUNTIF(分類!$N$8:$N$15, 統合マスタ!V587)&gt;0, 分類!$M$7,
IF(COUNTIF(分類!$Q$8:$Q$15, 統合マスタ!V587)&gt;0, 分類!$P$7,
"無し"))))))</f>
        <v>錠剤</v>
      </c>
      <c r="AC587" s="27">
        <f t="shared" ca="1" si="28"/>
        <v>200583</v>
      </c>
      <c r="AD587" s="27" cm="1">
        <f t="array" aca="1" ref="AD587" ca="1">IF(A587="非採用","非採用",OFFSET(
   INDIRECT("'" &amp; AB587 &amp; "'!A4"),
   MATCH(B587, INDIRECT("'" &amp; AB587 &amp; "'!C5:C1000"), 0),
   MATCH("合計", INDIRECT("'" &amp; AB587 &amp; "'!4:4"), 0) - 1
))</f>
        <v>0</v>
      </c>
    </row>
    <row r="588" spans="1:30">
      <c r="A588" s="40">
        <f>元データ!P585</f>
        <v>505</v>
      </c>
      <c r="B588" s="27">
        <f t="shared" si="29"/>
        <v>584</v>
      </c>
      <c r="C588" s="27" t="str">
        <f>DBCS(元データ!A585)</f>
        <v>ベオーパ錠５０ｍｇ</v>
      </c>
      <c r="D588" s="53" t="str">
        <f>元データ!B585</f>
        <v>スズケン</v>
      </c>
      <c r="E588" s="27" t="str">
        <f>DBCS(元データ!C585)</f>
        <v>ＰＴＰ</v>
      </c>
      <c r="F588" s="27" t="str">
        <f>DBCS(元データ!D585)</f>
        <v>１００Ｔ</v>
      </c>
      <c r="G588" s="27" t="str">
        <f>元データ!E585</f>
        <v>杏林製薬</v>
      </c>
      <c r="H588" s="27">
        <f>元データ!F585</f>
        <v>146.1</v>
      </c>
      <c r="I588" s="27">
        <f>元データ!G585</f>
        <v>14610</v>
      </c>
      <c r="J588" s="27">
        <f>元データ!H585</f>
        <v>100</v>
      </c>
      <c r="K588" s="27" t="str">
        <f>元データ!I585</f>
        <v/>
      </c>
      <c r="L588" s="27">
        <f>元データ!J585</f>
        <v>12478</v>
      </c>
      <c r="M588" s="27">
        <f>元データ!K585</f>
        <v>124.78</v>
      </c>
      <c r="N588" s="53" t="str">
        <f ca="1">IF(OFFSET(マスタ非採用削除!A$4,統合マスタ!$A588,0)="","",OFFSET(マスタ非採用削除!A$4,統合マスタ!$A588,0))</f>
        <v>ﾍｵﾊ001</v>
      </c>
      <c r="O588" s="53" t="str">
        <f ca="1">IF(OFFSET(マスタ非採用削除!B$4,統合マスタ!$A588,0)="","",OFFSET(マスタ非採用削除!B$4,統合マスタ!$A588,0))</f>
        <v>ﾍｵﾊ001</v>
      </c>
      <c r="P588" s="27" t="str">
        <f ca="1">IF(OFFSET(マスタ非採用削除!C$4,統合マスタ!$A588,0)="","",OFFSET(マスタ非採用削除!C$4,統合マスタ!$A588,0))</f>
        <v>ベオーバ錠５０ｍｇ</v>
      </c>
      <c r="Q588" s="53" t="str">
        <f ca="1">IF(OFFSET(マスタ非採用削除!D$4,統合マスタ!$A588,0)="","",OFFSET(マスタ非採用削除!D$4,統合マスタ!$A588,0))</f>
        <v/>
      </c>
      <c r="R588" s="27">
        <f ca="1">IF(OR(A588="非採用",A588="処置薬",A588="非採用特別"),0,IF(OFFSET(マスタ非採用削除!E$4,統合マスタ!$A588,0)="","",OFFSET(マスタ非採用削除!E$4,統合マスタ!$A588,0)))</f>
        <v>1</v>
      </c>
      <c r="S588" s="53" t="str">
        <f ca="1">IF(OFFSET(マスタ非採用削除!F$4,統合マスタ!$A588,0)="","",OFFSET(マスタ非採用削除!F$4,統合マスタ!$A588,0))</f>
        <v/>
      </c>
      <c r="T588" s="27">
        <f ca="1">IF(OFFSET(マスタ非採用削除!G$4,統合マスタ!$A588,0)="","",OFFSET(マスタ非採用削除!G$4,統合マスタ!$A588,0))</f>
        <v>146.1</v>
      </c>
      <c r="U588" s="53" t="str">
        <f ca="1">IF(OFFSET(マスタ非採用削除!H$4,統合マスタ!$A588,0)="","",OFFSET(マスタ非採用削除!H$4,統合マスタ!$A588,0))</f>
        <v>ﾍﾞｵ-ﾊﾞｼﾞﾖｳ50MG</v>
      </c>
      <c r="V588" s="27">
        <f ca="1">IF(OFFSET(マスタ非採用削除!I$4,統合マスタ!$A588,0)="","",OFFSET(マスタ非採用削除!I$4,統合マスタ!$A588,0))</f>
        <v>1</v>
      </c>
      <c r="W588" s="27" t="str">
        <f ca="1">IF(OFFSET(マスタ非採用削除!J$4,統合マスタ!$A588,0)="","",OFFSET(マスタ非採用削除!J$4,統合マスタ!$A588,0))</f>
        <v>錠剤</v>
      </c>
      <c r="X588" s="27">
        <f ca="1">IF(OFFSET(マスタ非採用削除!K$4,統合マスタ!$A588,0)="","",OFFSET(マスタ非採用削除!K$4,統合マスタ!$A588,0))</f>
        <v>0</v>
      </c>
      <c r="Y588" s="53" t="str">
        <f ca="1">IF(OFFSET(マスタ非採用削除!L$4,統合マスタ!$A588,0)="","",OFFSET(マスタ非採用削除!L$4,統合マスタ!$A588,0))</f>
        <v/>
      </c>
      <c r="Z588" s="27">
        <f ca="1">IF(OFFSET(マスタ非採用削除!M$4,統合マスタ!$A588,0)="","",OFFSET(マスタ非採用削除!M$4,統合マスタ!$A588,0))</f>
        <v>25</v>
      </c>
      <c r="AA588" s="27" t="str">
        <f t="shared" si="27"/>
        <v/>
      </c>
      <c r="AB588" s="27" t="str">
        <f ca="1">IF(A588="非採用特別","非採用特別",IF(R588=2,"臨時",
IF(COUNTIF(分類!$H$8:$H$15, 統合マスタ!V588)&gt;0, 分類!$G$7,
IF(COUNTIF(分類!$K$8:$K$15, 統合マスタ!V588)&gt;0, 分類!$J$7,
IF(COUNTIF(分類!$N$8:$N$15, 統合マスタ!V588)&gt;0, 分類!$M$7,
IF(COUNTIF(分類!$Q$8:$Q$15, 統合マスタ!V588)&gt;0, 分類!$P$7,
"無し"))))))</f>
        <v>錠剤</v>
      </c>
      <c r="AC588" s="27">
        <f t="shared" ca="1" si="28"/>
        <v>584</v>
      </c>
      <c r="AD588" s="27" cm="1">
        <f t="array" aca="1" ref="AD588" ca="1">IF(A588="非採用","非採用",OFFSET(
   INDIRECT("'" &amp; AB588 &amp; "'!A4"),
   MATCH(B588, INDIRECT("'" &amp; AB588 &amp; "'!C5:C1000"), 0),
   MATCH("合計", INDIRECT("'" &amp; AB588 &amp; "'!4:4"), 0) - 1
))</f>
        <v>0</v>
      </c>
    </row>
    <row r="589" spans="1:30">
      <c r="A589" s="40">
        <f>元データ!P586</f>
        <v>506</v>
      </c>
      <c r="B589" s="27">
        <f t="shared" si="29"/>
        <v>585</v>
      </c>
      <c r="C589" s="27" t="str">
        <f>DBCS(元データ!A586)</f>
        <v>ベクルリー点滴静注用１００ｍｇ</v>
      </c>
      <c r="D589" s="53" t="str">
        <f>元データ!B586</f>
        <v>スズケン</v>
      </c>
      <c r="E589" s="27" t="str">
        <f>DBCS(元データ!C586)</f>
        <v/>
      </c>
      <c r="F589" s="27" t="str">
        <f>DBCS(元データ!D586)</f>
        <v>１Ｖ</v>
      </c>
      <c r="G589" s="27" t="str">
        <f>元データ!E586</f>
        <v>ギリアド</v>
      </c>
      <c r="H589" s="27">
        <f>元データ!F586</f>
        <v>46498</v>
      </c>
      <c r="I589" s="27">
        <f>元データ!G586</f>
        <v>46498</v>
      </c>
      <c r="J589" s="27">
        <f>元データ!H586</f>
        <v>1</v>
      </c>
      <c r="K589" s="27" t="str">
        <f>元データ!I586</f>
        <v>瓶</v>
      </c>
      <c r="L589" s="27">
        <f>元データ!J586</f>
        <v>41108</v>
      </c>
      <c r="M589" s="27">
        <f>元データ!K586</f>
        <v>41108</v>
      </c>
      <c r="N589" s="53" t="str">
        <f ca="1">IF(OFFSET(マスタ非採用削除!A$4,統合マスタ!$A589,0)="","",OFFSET(マスタ非採用削除!A$4,統合マスタ!$A589,0))</f>
        <v>ﾍｸﾙ001</v>
      </c>
      <c r="O589" s="53" t="str">
        <f ca="1">IF(OFFSET(マスタ非採用削除!B$4,統合マスタ!$A589,0)="","",OFFSET(マスタ非採用削除!B$4,統合マスタ!$A589,0))</f>
        <v>ﾍｸﾙ001</v>
      </c>
      <c r="P589" s="27" t="str">
        <f ca="1">IF(OFFSET(マスタ非採用削除!C$4,統合マスタ!$A589,0)="","",OFFSET(マスタ非採用削除!C$4,統合マスタ!$A589,0))</f>
        <v>ベクルリー点滴静注用１００ｍｇ</v>
      </c>
      <c r="Q589" s="53" t="str">
        <f ca="1">IF(OFFSET(マスタ非採用削除!D$4,統合マスタ!$A589,0)="","",OFFSET(マスタ非採用削除!D$4,統合マスタ!$A589,0))</f>
        <v>ﾍﾞｸﾙ</v>
      </c>
      <c r="R589" s="27">
        <f ca="1">IF(OR(A589="非採用",A589="処置薬",A589="非採用特別"),0,IF(OFFSET(マスタ非採用削除!E$4,統合マスタ!$A589,0)="","",OFFSET(マスタ非採用削除!E$4,統合マスタ!$A589,0)))</f>
        <v>1</v>
      </c>
      <c r="S589" s="53" t="str">
        <f ca="1">IF(OFFSET(マスタ非採用削除!F$4,統合マスタ!$A589,0)="","",OFFSET(マスタ非採用削除!F$4,統合マスタ!$A589,0))</f>
        <v/>
      </c>
      <c r="T589" s="27">
        <f ca="1">IF(OFFSET(マスタ非採用削除!G$4,統合マスタ!$A589,0)="","",OFFSET(マスタ非採用削除!G$4,統合マスタ!$A589,0))</f>
        <v>46498</v>
      </c>
      <c r="U589" s="53" t="str">
        <f ca="1">IF(OFFSET(マスタ非採用削除!H$4,統合マスタ!$A589,0)="","",OFFSET(マスタ非採用削除!H$4,統合マスタ!$A589,0))</f>
        <v>ﾍﾞｸﾙﾘｰﾃﾝﾃｷｼﾞｮｳﾁｭｳﾖｳ100mg</v>
      </c>
      <c r="V589" s="27">
        <f ca="1">IF(OFFSET(マスタ非採用削除!I$4,統合マスタ!$A589,0)="","",OFFSET(マスタ非採用削除!I$4,統合マスタ!$A589,0))</f>
        <v>25</v>
      </c>
      <c r="W589" s="27" t="str">
        <f ca="1">IF(OFFSET(マスタ非採用削除!J$4,統合マスタ!$A589,0)="","",OFFSET(マスタ非採用削除!J$4,統合マスタ!$A589,0))</f>
        <v>注射剤</v>
      </c>
      <c r="X589" s="27">
        <f ca="1">IF(OFFSET(マスタ非採用削除!K$4,統合マスタ!$A589,0)="","",OFFSET(マスタ非採用削除!K$4,統合マスタ!$A589,0))</f>
        <v>0</v>
      </c>
      <c r="Y589" s="53" t="str">
        <f ca="1">IF(OFFSET(マスタ非採用削除!L$4,統合マスタ!$A589,0)="","",OFFSET(マスタ非採用削除!L$4,統合マスタ!$A589,0))</f>
        <v/>
      </c>
      <c r="Z589" s="27">
        <f ca="1">IF(OFFSET(マスタ非採用削除!M$4,統合マスタ!$A589,0)="","",OFFSET(マスタ非採用削除!M$4,統合マスタ!$A589,0))</f>
        <v>6</v>
      </c>
      <c r="AA589" s="27" t="str">
        <f t="shared" si="27"/>
        <v/>
      </c>
      <c r="AB589" s="27" t="str">
        <f ca="1">IF(A589="非採用特別","非採用特別",IF(R589=2,"臨時",
IF(COUNTIF(分類!$H$8:$H$15, 統合マスタ!V589)&gt;0, 分類!$G$7,
IF(COUNTIF(分類!$K$8:$K$15, 統合マスタ!V589)&gt;0, 分類!$J$7,
IF(COUNTIF(分類!$N$8:$N$15, 統合マスタ!V589)&gt;0, 分類!$M$7,
IF(COUNTIF(分類!$Q$8:$Q$15, 統合マスタ!V589)&gt;0, 分類!$P$7,
"無し"))))))</f>
        <v>注射</v>
      </c>
      <c r="AC589" s="27">
        <f t="shared" ca="1" si="28"/>
        <v>585</v>
      </c>
      <c r="AD589" s="27" cm="1">
        <f t="array" aca="1" ref="AD589" ca="1">IF(A589="非採用","非採用",OFFSET(
   INDIRECT("'" &amp; AB589 &amp; "'!A4"),
   MATCH(B589, INDIRECT("'" &amp; AB589 &amp; "'!C5:C1000"), 0),
   MATCH("合計", INDIRECT("'" &amp; AB589 &amp; "'!4:4"), 0) - 1
))</f>
        <v>0</v>
      </c>
    </row>
    <row r="590" spans="1:30">
      <c r="A590" s="40">
        <f>元データ!P587</f>
        <v>507</v>
      </c>
      <c r="B590" s="27">
        <f t="shared" si="29"/>
        <v>586</v>
      </c>
      <c r="C590" s="27" t="str">
        <f>DBCS(元データ!A587)</f>
        <v>ベサコリン散５％</v>
      </c>
      <c r="D590" s="53" t="str">
        <f>元データ!B587</f>
        <v>スズケン</v>
      </c>
      <c r="E590" s="27" t="str">
        <f>DBCS(元データ!C587)</f>
        <v>粉</v>
      </c>
      <c r="F590" s="27" t="str">
        <f>DBCS(元データ!D587)</f>
        <v>１００ｇ</v>
      </c>
      <c r="G590" s="27" t="str">
        <f>元データ!E587</f>
        <v>エーザイ</v>
      </c>
      <c r="H590" s="27">
        <f>元データ!F587</f>
        <v>8.8000000000000007</v>
      </c>
      <c r="I590" s="27">
        <f>元データ!G587</f>
        <v>880</v>
      </c>
      <c r="J590" s="27">
        <f>元データ!H587</f>
        <v>99.999999999999986</v>
      </c>
      <c r="K590" s="27" t="str">
        <f>元データ!I587</f>
        <v>ｇ</v>
      </c>
      <c r="L590" s="27">
        <f>元データ!J587</f>
        <v>784</v>
      </c>
      <c r="M590" s="27">
        <f>元データ!K587</f>
        <v>7.8400000000000007</v>
      </c>
      <c r="N590" s="53" t="str">
        <f ca="1">IF(OFFSET(マスタ非採用削除!A$4,統合マスタ!$A590,0)="","",OFFSET(マスタ非採用削除!A$4,統合マスタ!$A590,0))</f>
        <v>ﾍｻｺ001</v>
      </c>
      <c r="O590" s="53" t="str">
        <f ca="1">IF(OFFSET(マスタ非採用削除!B$4,統合マスタ!$A590,0)="","",OFFSET(マスタ非採用削除!B$4,統合マスタ!$A590,0))</f>
        <v>ﾍｻｺ001</v>
      </c>
      <c r="P590" s="27" t="str">
        <f ca="1">IF(OFFSET(マスタ非採用削除!C$4,統合マスタ!$A590,0)="","",OFFSET(マスタ非採用削除!C$4,統合マスタ!$A590,0))</f>
        <v>ベサコリン散５％</v>
      </c>
      <c r="Q590" s="53" t="str">
        <f ca="1">IF(OFFSET(マスタ非採用削除!D$4,統合マスタ!$A590,0)="","",OFFSET(マスタ非採用削除!D$4,統合マスタ!$A590,0))</f>
        <v>ﾍﾞｻｺ</v>
      </c>
      <c r="R590" s="27">
        <f ca="1">IF(OR(A590="非採用",A590="処置薬",A590="非採用特別"),0,IF(OFFSET(マスタ非採用削除!E$4,統合マスタ!$A590,0)="","",OFFSET(マスタ非採用削除!E$4,統合マスタ!$A590,0)))</f>
        <v>2</v>
      </c>
      <c r="S590" s="53" t="str">
        <f ca="1">IF(OFFSET(マスタ非採用削除!F$4,統合マスタ!$A590,0)="","",OFFSET(マスタ非採用削除!F$4,統合マスタ!$A590,0))</f>
        <v/>
      </c>
      <c r="T590" s="27">
        <f ca="1">IF(OFFSET(マスタ非採用削除!G$4,統合マスタ!$A590,0)="","",OFFSET(マスタ非採用削除!G$4,統合マスタ!$A590,0))</f>
        <v>8.8000000000000007</v>
      </c>
      <c r="U590" s="53" t="str">
        <f ca="1">IF(OFFSET(マスタ非採用削除!H$4,統合マスタ!$A590,0)="","",OFFSET(マスタ非採用削除!H$4,統合マスタ!$A590,0))</f>
        <v>ﾍﾞｻｺﾘﾝｻﾝ5%</v>
      </c>
      <c r="V590" s="27">
        <f ca="1">IF(OFFSET(マスタ非採用削除!I$4,統合マスタ!$A590,0)="","",OFFSET(マスタ非採用削除!I$4,統合マスタ!$A590,0))</f>
        <v>3</v>
      </c>
      <c r="W590" s="27" t="str">
        <f ca="1">IF(OFFSET(マスタ非採用削除!J$4,統合マスタ!$A590,0)="","",OFFSET(マスタ非採用削除!J$4,統合マスタ!$A590,0))</f>
        <v>散</v>
      </c>
      <c r="X590" s="27">
        <f ca="1">IF(OFFSET(マスタ非採用削除!K$4,統合マスタ!$A590,0)="","",OFFSET(マスタ非採用削除!K$4,統合マスタ!$A590,0))</f>
        <v>2</v>
      </c>
      <c r="Y590" s="53" t="str">
        <f ca="1">IF(OFFSET(マスタ非採用削除!L$4,統合マスタ!$A590,0)="","",OFFSET(マスタ非採用削除!L$4,統合マスタ!$A590,0))</f>
        <v/>
      </c>
      <c r="Z590" s="27">
        <f ca="1">IF(OFFSET(マスタ非採用削除!M$4,統合マスタ!$A590,0)="","",OFFSET(マスタ非採用削除!M$4,統合マスタ!$A590,0))</f>
        <v>2</v>
      </c>
      <c r="AA590" s="27" t="str">
        <f t="shared" si="27"/>
        <v/>
      </c>
      <c r="AB590" s="27" t="str">
        <f ca="1">IF(A590="非採用特別","非採用特別",IF(R590=2,"臨時",
IF(COUNTIF(分類!$H$8:$H$15, 統合マスタ!V590)&gt;0, 分類!$G$7,
IF(COUNTIF(分類!$K$8:$K$15, 統合マスタ!V590)&gt;0, 分類!$J$7,
IF(COUNTIF(分類!$N$8:$N$15, 統合マスタ!V590)&gt;0, 分類!$M$7,
IF(COUNTIF(分類!$Q$8:$Q$15, 統合マスタ!V590)&gt;0, 分類!$P$7,
"無し"))))))</f>
        <v>臨時</v>
      </c>
      <c r="AC590" s="27">
        <f t="shared" ca="1" si="28"/>
        <v>200586</v>
      </c>
      <c r="AD590" s="27" cm="1">
        <f t="array" aca="1" ref="AD590" ca="1">IF(A590="非採用","非採用",OFFSET(
   INDIRECT("'" &amp; AB590 &amp; "'!A4"),
   MATCH(B590, INDIRECT("'" &amp; AB590 &amp; "'!C5:C1000"), 0),
   MATCH("合計", INDIRECT("'" &amp; AB590 &amp; "'!4:4"), 0) - 1
))</f>
        <v>0</v>
      </c>
    </row>
    <row r="591" spans="1:30">
      <c r="A591" s="40">
        <f>元データ!P588</f>
        <v>508</v>
      </c>
      <c r="B591" s="27">
        <f t="shared" si="29"/>
        <v>587</v>
      </c>
      <c r="C591" s="27" t="str">
        <f>DBCS(元データ!A588)</f>
        <v>ベザフィブラートＳＲ錠２００ｍｇ「日医工」　　　</v>
      </c>
      <c r="D591" s="53" t="str">
        <f>元データ!B588</f>
        <v>メディセオ</v>
      </c>
      <c r="E591" s="27" t="str">
        <f>DBCS(元データ!C588)</f>
        <v>ＰＴＰ</v>
      </c>
      <c r="F591" s="27" t="str">
        <f>DBCS(元データ!D588)</f>
        <v>１００Ｔ</v>
      </c>
      <c r="G591" s="27" t="str">
        <f>元データ!E588</f>
        <v>日医工</v>
      </c>
      <c r="H591" s="27">
        <f>元データ!F588</f>
        <v>10.4</v>
      </c>
      <c r="I591" s="27">
        <f>元データ!G588</f>
        <v>1040</v>
      </c>
      <c r="J591" s="27">
        <f>元データ!H588</f>
        <v>100</v>
      </c>
      <c r="K591" s="27" t="str">
        <f>元データ!I588</f>
        <v>錠</v>
      </c>
      <c r="L591" s="27">
        <f>元データ!J588</f>
        <v>853</v>
      </c>
      <c r="M591" s="27">
        <f>元データ!K588</f>
        <v>8.5299999999999994</v>
      </c>
      <c r="N591" s="53" t="str">
        <f ca="1">IF(OFFSET(マスタ非採用削除!A$4,統合マスタ!$A591,0)="","",OFFSET(マスタ非採用削除!A$4,統合マスタ!$A591,0))</f>
        <v>ﾍｻﾌ001</v>
      </c>
      <c r="O591" s="53" t="str">
        <f ca="1">IF(OFFSET(マスタ非採用削除!B$4,統合マスタ!$A591,0)="","",OFFSET(マスタ非採用削除!B$4,統合マスタ!$A591,0))</f>
        <v>ﾍｻﾌ001</v>
      </c>
      <c r="P591" s="27" t="str">
        <f ca="1">IF(OFFSET(マスタ非採用削除!C$4,統合マスタ!$A591,0)="","",OFFSET(マスタ非採用削除!C$4,統合マスタ!$A591,0))</f>
        <v>ベザフィブラートＳＲ錠２００ｍｇ「日医工」</v>
      </c>
      <c r="Q591" s="53" t="str">
        <f ca="1">IF(OFFSET(マスタ非採用削除!D$4,統合マスタ!$A591,0)="","",OFFSET(マスタ非採用削除!D$4,統合マスタ!$A591,0))</f>
        <v>ﾍﾞｻﾞﾌｨ</v>
      </c>
      <c r="R591" s="27">
        <f ca="1">IF(OR(A591="非採用",A591="処置薬",A591="非採用特別"),0,IF(OFFSET(マスタ非採用削除!E$4,統合マスタ!$A591,0)="","",OFFSET(マスタ非採用削除!E$4,統合マスタ!$A591,0)))</f>
        <v>1</v>
      </c>
      <c r="S591" s="53" t="str">
        <f ca="1">IF(OFFSET(マスタ非採用削除!F$4,統合マスタ!$A591,0)="","",OFFSET(マスタ非採用削除!F$4,統合マスタ!$A591,0))</f>
        <v/>
      </c>
      <c r="T591" s="27">
        <f ca="1">IF(OFFSET(マスタ非採用削除!G$4,統合マスタ!$A591,0)="","",OFFSET(マスタ非採用削除!G$4,統合マスタ!$A591,0))</f>
        <v>10.4</v>
      </c>
      <c r="U591" s="53" t="str">
        <f ca="1">IF(OFFSET(マスタ非採用削除!H$4,統合マスタ!$A591,0)="","",OFFSET(マスタ非採用削除!H$4,統合マスタ!$A591,0))</f>
        <v>ﾍﾞｻﾞﾌｨﾌﾞﾗｰﾄSRｼﾞｮｳ200mg｢ﾆﾁｲｺｳ｣</v>
      </c>
      <c r="V591" s="27">
        <f ca="1">IF(OFFSET(マスタ非採用削除!I$4,統合マスタ!$A591,0)="","",OFFSET(マスタ非採用削除!I$4,統合マスタ!$A591,0))</f>
        <v>1</v>
      </c>
      <c r="W591" s="27" t="str">
        <f ca="1">IF(OFFSET(マスタ非採用削除!J$4,統合マスタ!$A591,0)="","",OFFSET(マスタ非採用削除!J$4,統合マスタ!$A591,0))</f>
        <v>錠剤</v>
      </c>
      <c r="X591" s="27">
        <f ca="1">IF(OFFSET(マスタ非採用削除!K$4,統合マスタ!$A591,0)="","",OFFSET(マスタ非採用削除!K$4,統合マスタ!$A591,0))</f>
        <v>0</v>
      </c>
      <c r="Y591" s="53" t="str">
        <f ca="1">IF(OFFSET(マスタ非採用削除!L$4,統合マスタ!$A591,0)="","",OFFSET(マスタ非採用削除!L$4,統合マスタ!$A591,0))</f>
        <v/>
      </c>
      <c r="Z591" s="27">
        <f ca="1">IF(OFFSET(マスタ非採用削除!M$4,統合マスタ!$A591,0)="","",OFFSET(マスタ非採用削除!M$4,統合マスタ!$A591,0))</f>
        <v>25</v>
      </c>
      <c r="AA591" s="27" t="str">
        <f t="shared" si="27"/>
        <v/>
      </c>
      <c r="AB591" s="27" t="str">
        <f ca="1">IF(A591="非採用特別","非採用特別",IF(R591=2,"臨時",
IF(COUNTIF(分類!$H$8:$H$15, 統合マスタ!V591)&gt;0, 分類!$G$7,
IF(COUNTIF(分類!$K$8:$K$15, 統合マスタ!V591)&gt;0, 分類!$J$7,
IF(COUNTIF(分類!$N$8:$N$15, 統合マスタ!V591)&gt;0, 分類!$M$7,
IF(COUNTIF(分類!$Q$8:$Q$15, 統合マスタ!V591)&gt;0, 分類!$P$7,
"無し"))))))</f>
        <v>錠剤</v>
      </c>
      <c r="AC591" s="27">
        <f t="shared" ca="1" si="28"/>
        <v>587</v>
      </c>
      <c r="AD591" s="27" cm="1">
        <f t="array" aca="1" ref="AD591" ca="1">IF(A591="非採用","非採用",OFFSET(
   INDIRECT("'" &amp; AB591 &amp; "'!A4"),
   MATCH(B591, INDIRECT("'" &amp; AB591 &amp; "'!C5:C1000"), 0),
   MATCH("合計", INDIRECT("'" &amp; AB591 &amp; "'!4:4"), 0) - 1
))</f>
        <v>0</v>
      </c>
    </row>
    <row r="592" spans="1:30">
      <c r="A592" s="40">
        <f>元データ!P589</f>
        <v>509</v>
      </c>
      <c r="B592" s="27">
        <f t="shared" si="29"/>
        <v>588</v>
      </c>
      <c r="C592" s="27" t="str">
        <f>DBCS(元データ!A589)</f>
        <v>ベタナミン錠１０ｍｇ</v>
      </c>
      <c r="D592" s="53" t="str">
        <f>元データ!B589</f>
        <v/>
      </c>
      <c r="E592" s="27" t="str">
        <f>DBCS(元データ!C589)</f>
        <v>ＰＴＰ</v>
      </c>
      <c r="F592" s="27" t="str">
        <f>DBCS(元データ!D589)</f>
        <v>１００Ｔ</v>
      </c>
      <c r="G592" s="27" t="str">
        <f>元データ!E589</f>
        <v>三和化学</v>
      </c>
      <c r="H592" s="27">
        <f>元データ!F589</f>
        <v>6.8</v>
      </c>
      <c r="I592" s="27">
        <f>元データ!G589</f>
        <v>680</v>
      </c>
      <c r="J592" s="27">
        <f>元データ!H589</f>
        <v>100</v>
      </c>
      <c r="K592" s="27" t="str">
        <f>元データ!I589</f>
        <v>錠</v>
      </c>
      <c r="L592" s="27">
        <f>元データ!J589</f>
        <v>605</v>
      </c>
      <c r="M592" s="27">
        <f>元データ!K589</f>
        <v>6.05</v>
      </c>
      <c r="N592" s="53" t="str">
        <f ca="1">IF(OFFSET(マスタ非採用削除!A$4,統合マスタ!$A592,0)="","",OFFSET(マスタ非採用削除!A$4,統合マスタ!$A592,0))</f>
        <v>ﾍﾀﾅ001</v>
      </c>
      <c r="O592" s="53" t="str">
        <f ca="1">IF(OFFSET(マスタ非採用削除!B$4,統合マスタ!$A592,0)="","",OFFSET(マスタ非採用削除!B$4,統合マスタ!$A592,0))</f>
        <v>ﾍﾀﾅ001</v>
      </c>
      <c r="P592" s="27" t="str">
        <f ca="1">IF(OFFSET(マスタ非採用削除!C$4,統合マスタ!$A592,0)="","",OFFSET(マスタ非採用削除!C$4,統合マスタ!$A592,0))</f>
        <v>ベタナミン錠１０ｍｇ</v>
      </c>
      <c r="Q592" s="53" t="str">
        <f ca="1">IF(OFFSET(マスタ非採用削除!D$4,統合マスタ!$A592,0)="","",OFFSET(マスタ非採用削除!D$4,統合マスタ!$A592,0))</f>
        <v/>
      </c>
      <c r="R592" s="27">
        <f ca="1">IF(OR(A592="非採用",A592="処置薬",A592="非採用特別"),0,IF(OFFSET(マスタ非採用削除!E$4,統合マスタ!$A592,0)="","",OFFSET(マスタ非採用削除!E$4,統合マスタ!$A592,0)))</f>
        <v>2</v>
      </c>
      <c r="S592" s="53" t="str">
        <f ca="1">IF(OFFSET(マスタ非採用削除!F$4,統合マスタ!$A592,0)="","",OFFSET(マスタ非採用削除!F$4,統合マスタ!$A592,0))</f>
        <v/>
      </c>
      <c r="T592" s="27">
        <f ca="1">IF(OFFSET(マスタ非採用削除!G$4,統合マスタ!$A592,0)="","",OFFSET(マスタ非採用削除!G$4,統合マスタ!$A592,0))</f>
        <v>6.8</v>
      </c>
      <c r="U592" s="53" t="str">
        <f ca="1">IF(OFFSET(マスタ非採用削除!H$4,統合マスタ!$A592,0)="","",OFFSET(マスタ非採用削除!H$4,統合マスタ!$A592,0))</f>
        <v>ﾍﾞﾀﾅﾐﾝｼﾞﾖｳ10MG</v>
      </c>
      <c r="V592" s="27">
        <f ca="1">IF(OFFSET(マスタ非採用削除!I$4,統合マスタ!$A592,0)="","",OFFSET(マスタ非採用削除!I$4,統合マスタ!$A592,0))</f>
        <v>1</v>
      </c>
      <c r="W592" s="27" t="str">
        <f ca="1">IF(OFFSET(マスタ非採用削除!J$4,統合マスタ!$A592,0)="","",OFFSET(マスタ非採用削除!J$4,統合マスタ!$A592,0))</f>
        <v>錠剤</v>
      </c>
      <c r="X592" s="27">
        <f ca="1">IF(OFFSET(マスタ非採用削除!K$4,統合マスタ!$A592,0)="","",OFFSET(マスタ非採用削除!K$4,統合マスタ!$A592,0))</f>
        <v>0</v>
      </c>
      <c r="Y592" s="53" t="str">
        <f ca="1">IF(OFFSET(マスタ非採用削除!L$4,統合マスタ!$A592,0)="","",OFFSET(マスタ非採用削除!L$4,統合マスタ!$A592,0))</f>
        <v/>
      </c>
      <c r="Z592" s="27">
        <f ca="1">IF(OFFSET(マスタ非採用削除!M$4,統合マスタ!$A592,0)="","",OFFSET(マスタ非採用削除!M$4,統合マスタ!$A592,0))</f>
        <v>15</v>
      </c>
      <c r="AA592" s="27" t="str">
        <f t="shared" si="27"/>
        <v/>
      </c>
      <c r="AB592" s="27" t="str">
        <f ca="1">IF(A592="非採用特別","非採用特別",IF(R592=2,"臨時",
IF(COUNTIF(分類!$H$8:$H$15, 統合マスタ!V592)&gt;0, 分類!$G$7,
IF(COUNTIF(分類!$K$8:$K$15, 統合マスタ!V592)&gt;0, 分類!$J$7,
IF(COUNTIF(分類!$N$8:$N$15, 統合マスタ!V592)&gt;0, 分類!$M$7,
IF(COUNTIF(分類!$Q$8:$Q$15, 統合マスタ!V592)&gt;0, 分類!$P$7,
"無し"))))))</f>
        <v>臨時</v>
      </c>
      <c r="AC592" s="27">
        <f t="shared" ca="1" si="28"/>
        <v>588</v>
      </c>
      <c r="AD592" s="27" cm="1">
        <f t="array" aca="1" ref="AD592" ca="1">IF(A592="非採用","非採用",OFFSET(
   INDIRECT("'" &amp; AB592 &amp; "'!A4"),
   MATCH(B592, INDIRECT("'" &amp; AB592 &amp; "'!C5:C1000"), 0),
   MATCH("合計", INDIRECT("'" &amp; AB592 &amp; "'!4:4"), 0) - 1
))</f>
        <v>0</v>
      </c>
    </row>
    <row r="593" spans="1:30">
      <c r="A593" s="40" t="str">
        <f>元データ!P590</f>
        <v>非採用</v>
      </c>
      <c r="B593" s="27">
        <f t="shared" si="29"/>
        <v>589</v>
      </c>
      <c r="C593" s="27" t="str">
        <f>DBCS(元データ!A590)</f>
        <v>ベタニス錠５０ｍｇ</v>
      </c>
      <c r="D593" s="53" t="str">
        <f>元データ!B590</f>
        <v>スズケン</v>
      </c>
      <c r="E593" s="27" t="str">
        <f>DBCS(元データ!C590)</f>
        <v>ＰＴＰ</v>
      </c>
      <c r="F593" s="27" t="str">
        <f>DBCS(元データ!D590)</f>
        <v>１００Ｔ</v>
      </c>
      <c r="G593" s="27" t="str">
        <f>元データ!E590</f>
        <v>アステラス製薬</v>
      </c>
      <c r="H593" s="27">
        <f>元データ!F590</f>
        <v>141.69999999999999</v>
      </c>
      <c r="I593" s="27">
        <f>元データ!G590</f>
        <v>14170</v>
      </c>
      <c r="J593" s="27">
        <f>元データ!H590</f>
        <v>100.00000000000001</v>
      </c>
      <c r="K593" s="27" t="str">
        <f>元データ!I590</f>
        <v>錠</v>
      </c>
      <c r="L593" s="27">
        <f>元データ!J590</f>
        <v>12125</v>
      </c>
      <c r="M593" s="27">
        <f>元データ!K590</f>
        <v>121.24999999999999</v>
      </c>
      <c r="N593" s="53" t="e">
        <f ca="1">IF(OFFSET(マスタ非採用削除!A$4,統合マスタ!$A593,0)="","",OFFSET(マスタ非採用削除!A$4,統合マスタ!$A593,0))</f>
        <v>#VALUE!</v>
      </c>
      <c r="O593" s="53" t="e">
        <f ca="1">IF(OFFSET(マスタ非採用削除!B$4,統合マスタ!$A593,0)="","",OFFSET(マスタ非採用削除!B$4,統合マスタ!$A593,0))</f>
        <v>#VALUE!</v>
      </c>
      <c r="P593" s="27" t="e">
        <f ca="1">IF(OFFSET(マスタ非採用削除!C$4,統合マスタ!$A593,0)="","",OFFSET(マスタ非採用削除!C$4,統合マスタ!$A593,0))</f>
        <v>#VALUE!</v>
      </c>
      <c r="Q593" s="53" t="e">
        <f ca="1">IF(OFFSET(マスタ非採用削除!D$4,統合マスタ!$A593,0)="","",OFFSET(マスタ非採用削除!D$4,統合マスタ!$A593,0))</f>
        <v>#VALUE!</v>
      </c>
      <c r="R593" s="27">
        <f ca="1">IF(OR(A593="非採用",A593="処置薬",A593="非採用特別"),0,IF(OFFSET(マスタ非採用削除!E$4,統合マスタ!$A593,0)="","",OFFSET(マスタ非採用削除!E$4,統合マスタ!$A593,0)))</f>
        <v>0</v>
      </c>
      <c r="S593" s="53" t="e">
        <f ca="1">IF(OFFSET(マスタ非採用削除!F$4,統合マスタ!$A593,0)="","",OFFSET(マスタ非採用削除!F$4,統合マスタ!$A593,0))</f>
        <v>#VALUE!</v>
      </c>
      <c r="T593" s="27" t="e">
        <f ca="1">IF(OFFSET(マスタ非採用削除!G$4,統合マスタ!$A593,0)="","",OFFSET(マスタ非採用削除!G$4,統合マスタ!$A593,0))</f>
        <v>#VALUE!</v>
      </c>
      <c r="U593" s="53" t="e">
        <f ca="1">IF(OFFSET(マスタ非採用削除!H$4,統合マスタ!$A593,0)="","",OFFSET(マスタ非採用削除!H$4,統合マスタ!$A593,0))</f>
        <v>#VALUE!</v>
      </c>
      <c r="V593" s="27" t="e">
        <f ca="1">IF(OFFSET(マスタ非採用削除!I$4,統合マスタ!$A593,0)="","",OFFSET(マスタ非採用削除!I$4,統合マスタ!$A593,0))</f>
        <v>#VALUE!</v>
      </c>
      <c r="W593" s="27" t="e">
        <f ca="1">IF(OFFSET(マスタ非採用削除!J$4,統合マスタ!$A593,0)="","",OFFSET(マスタ非採用削除!J$4,統合マスタ!$A593,0))</f>
        <v>#VALUE!</v>
      </c>
      <c r="X593" s="27" t="e">
        <f ca="1">IF(OFFSET(マスタ非採用削除!K$4,統合マスタ!$A593,0)="","",OFFSET(マスタ非採用削除!K$4,統合マスタ!$A593,0))</f>
        <v>#VALUE!</v>
      </c>
      <c r="Y593" s="53" t="e">
        <f ca="1">IF(OFFSET(マスタ非採用削除!L$4,統合マスタ!$A593,0)="","",OFFSET(マスタ非採用削除!L$4,統合マスタ!$A593,0))</f>
        <v>#VALUE!</v>
      </c>
      <c r="Z593" s="27" t="e">
        <f ca="1">IF(OFFSET(マスタ非採用削除!M$4,統合マスタ!$A593,0)="","",OFFSET(マスタ非採用削除!M$4,統合マスタ!$A593,0))</f>
        <v>#VALUE!</v>
      </c>
      <c r="AA593" s="27" t="str">
        <f t="shared" si="27"/>
        <v>非採用</v>
      </c>
      <c r="AB593" s="27" t="str">
        <f ca="1">IF(A593="非採用特別","非採用特別",IF(R593=2,"臨時",
IF(COUNTIF(分類!$H$8:$H$15, 統合マスタ!V593)&gt;0, 分類!$G$7,
IF(COUNTIF(分類!$K$8:$K$15, 統合マスタ!V593)&gt;0, 分類!$J$7,
IF(COUNTIF(分類!$N$8:$N$15, 統合マスタ!V593)&gt;0, 分類!$M$7,
IF(COUNTIF(分類!$Q$8:$Q$15, 統合マスタ!V593)&gt;0, 分類!$P$7,
"無し"))))))</f>
        <v>無し</v>
      </c>
      <c r="AC593" s="27" t="e">
        <f t="shared" ca="1" si="28"/>
        <v>#VALUE!</v>
      </c>
      <c r="AD593" s="27" t="str" cm="1">
        <f t="array" aca="1" ref="AD593" ca="1">IF(A593="非採用","非採用",OFFSET(
   INDIRECT("'" &amp; AB593 &amp; "'!A4"),
   MATCH(B593, INDIRECT("'" &amp; AB593 &amp; "'!C5:C1000"), 0),
   MATCH("合計", INDIRECT("'" &amp; AB593 &amp; "'!4:4"), 0) - 1
))</f>
        <v>非採用</v>
      </c>
    </row>
    <row r="594" spans="1:30">
      <c r="A594" s="40">
        <f>元データ!P591</f>
        <v>510</v>
      </c>
      <c r="B594" s="27">
        <f t="shared" si="29"/>
        <v>590</v>
      </c>
      <c r="C594" s="27" t="str">
        <f>DBCS(元データ!A591)</f>
        <v>ベタメタゾン吉草酸エステルロ－ション０．１２％「イワキ」</v>
      </c>
      <c r="D594" s="53" t="str">
        <f>元データ!B591</f>
        <v>メディセオ</v>
      </c>
      <c r="E594" s="27" t="str">
        <f>DBCS(元データ!C591)</f>
        <v/>
      </c>
      <c r="F594" s="27" t="str">
        <f>DBCS(元データ!D591)</f>
        <v>１０ＭＬＸ１０</v>
      </c>
      <c r="G594" s="27" t="str">
        <f>元データ!E591</f>
        <v>イワキ</v>
      </c>
      <c r="H594" s="27">
        <f>元データ!F591</f>
        <v>8.5</v>
      </c>
      <c r="I594" s="27">
        <f>元データ!G591</f>
        <v>850</v>
      </c>
      <c r="J594" s="27">
        <f>元データ!H591</f>
        <v>100</v>
      </c>
      <c r="K594" s="27" t="str">
        <f>元データ!I591</f>
        <v>ｍｌ</v>
      </c>
      <c r="L594" s="27">
        <f>元データ!J591</f>
        <v>773</v>
      </c>
      <c r="M594" s="27">
        <f>元データ!K591</f>
        <v>7.73</v>
      </c>
      <c r="N594" s="53" t="str">
        <f ca="1">IF(OFFSET(マスタ非採用削除!A$4,統合マスタ!$A594,0)="","",OFFSET(マスタ非採用削除!A$4,統合マスタ!$A594,0))</f>
        <v>ﾍﾀﾒ001</v>
      </c>
      <c r="O594" s="53" t="str">
        <f ca="1">IF(OFFSET(マスタ非採用削除!B$4,統合マスタ!$A594,0)="","",OFFSET(マスタ非採用削除!B$4,統合マスタ!$A594,0))</f>
        <v>ﾍﾀﾒ001</v>
      </c>
      <c r="P594" s="27" t="str">
        <f ca="1">IF(OFFSET(マスタ非採用削除!C$4,統合マスタ!$A594,0)="","",OFFSET(マスタ非採用削除!C$4,統合マスタ!$A594,0))</f>
        <v>ベタメタゾン吉草酸エステルローション０．１２％「イワキ」</v>
      </c>
      <c r="Q594" s="53" t="str">
        <f ca="1">IF(OFFSET(マスタ非採用削除!D$4,統合マスタ!$A594,0)="","",OFFSET(マスタ非採用削除!D$4,統合マスタ!$A594,0))</f>
        <v>ﾍﾞﾀﾒ</v>
      </c>
      <c r="R594" s="27">
        <f ca="1">IF(OR(A594="非採用",A594="処置薬",A594="非採用特別"),0,IF(OFFSET(マスタ非採用削除!E$4,統合マスタ!$A594,0)="","",OFFSET(マスタ非採用削除!E$4,統合マスタ!$A594,0)))</f>
        <v>1</v>
      </c>
      <c r="S594" s="53" t="str">
        <f ca="1">IF(OFFSET(マスタ非採用削除!F$4,統合マスタ!$A594,0)="","",OFFSET(マスタ非採用削除!F$4,統合マスタ!$A594,0))</f>
        <v/>
      </c>
      <c r="T594" s="27">
        <f ca="1">IF(OFFSET(マスタ非採用削除!G$4,統合マスタ!$A594,0)="","",OFFSET(マスタ非採用削除!G$4,統合マスタ!$A594,0))</f>
        <v>8.5</v>
      </c>
      <c r="U594" s="53" t="str">
        <f ca="1">IF(OFFSET(マスタ非採用削除!H$4,統合マスタ!$A594,0)="","",OFFSET(マスタ非採用削除!H$4,統合マスタ!$A594,0))</f>
        <v>ﾍﾞﾀﾒﾀｿﾞﾝｷｯｿｳｻﾝｴｽﾃﾙﾛｰｼｮﾝ0.12%｢ｲﾜｷ｣</v>
      </c>
      <c r="V594" s="27">
        <f ca="1">IF(OFFSET(マスタ非採用削除!I$4,統合マスタ!$A594,0)="","",OFFSET(マスタ非採用削除!I$4,統合マスタ!$A594,0))</f>
        <v>17</v>
      </c>
      <c r="W594" s="27" t="str">
        <f ca="1">IF(OFFSET(マスタ非採用削除!J$4,統合マスタ!$A594,0)="","",OFFSET(マスタ非採用削除!J$4,統合マスタ!$A594,0))</f>
        <v>外用液剤</v>
      </c>
      <c r="X594" s="27">
        <f ca="1">IF(OFFSET(マスタ非採用削除!K$4,統合マスタ!$A594,0)="","",OFFSET(マスタ非採用削除!K$4,統合マスタ!$A594,0))</f>
        <v>0</v>
      </c>
      <c r="Y594" s="53" t="str">
        <f ca="1">IF(OFFSET(マスタ非採用削除!L$4,統合マスタ!$A594,0)="","",OFFSET(マスタ非採用削除!L$4,統合マスタ!$A594,0))</f>
        <v/>
      </c>
      <c r="Z594" s="27">
        <f ca="1">IF(OFFSET(マスタ非採用削除!M$4,統合マスタ!$A594,0)="","",OFFSET(マスタ非採用削除!M$4,統合マスタ!$A594,0))</f>
        <v>3</v>
      </c>
      <c r="AA594" s="27" t="str">
        <f t="shared" si="27"/>
        <v/>
      </c>
      <c r="AB594" s="27" t="str">
        <f ca="1">IF(A594="非採用特別","非採用特別",IF(R594=2,"臨時",
IF(COUNTIF(分類!$H$8:$H$15, 統合マスタ!V594)&gt;0, 分類!$G$7,
IF(COUNTIF(分類!$K$8:$K$15, 統合マスタ!V594)&gt;0, 分類!$J$7,
IF(COUNTIF(分類!$N$8:$N$15, 統合マスタ!V594)&gt;0, 分類!$M$7,
IF(COUNTIF(分類!$Q$8:$Q$15, 統合マスタ!V594)&gt;0, 分類!$P$7,
"無し"))))))</f>
        <v>外用</v>
      </c>
      <c r="AC594" s="27">
        <f t="shared" ca="1" si="28"/>
        <v>590</v>
      </c>
      <c r="AD594" s="27" cm="1">
        <f t="array" aca="1" ref="AD594" ca="1">IF(A594="非採用","非採用",OFFSET(
   INDIRECT("'" &amp; AB594 &amp; "'!A4"),
   MATCH(B594, INDIRECT("'" &amp; AB594 &amp; "'!C5:C1000"), 0),
   MATCH("合計", INDIRECT("'" &amp; AB594 &amp; "'!4:4"), 0) - 1
))</f>
        <v>0</v>
      </c>
    </row>
    <row r="595" spans="1:30">
      <c r="A595" s="40">
        <f>元データ!P592</f>
        <v>513</v>
      </c>
      <c r="B595" s="27">
        <f t="shared" si="29"/>
        <v>591</v>
      </c>
      <c r="C595" s="27" t="str">
        <f>DBCS(元データ!A592)</f>
        <v>ヘパリンＮＡロック用１０単位／ｍｌ「オーツカ」　１００単位</v>
      </c>
      <c r="D595" s="53" t="str">
        <f>元データ!B592</f>
        <v>メディセオ</v>
      </c>
      <c r="E595" s="27" t="str">
        <f>DBCS(元データ!C592)</f>
        <v/>
      </c>
      <c r="F595" s="27" t="str">
        <f>DBCS(元データ!D592)</f>
        <v>１０ｍｌｘ１０</v>
      </c>
      <c r="G595" s="27" t="str">
        <f>元データ!E592</f>
        <v>大塚製薬</v>
      </c>
      <c r="H595" s="27">
        <f>元データ!F592</f>
        <v>126</v>
      </c>
      <c r="I595" s="27">
        <f>元データ!G592</f>
        <v>1260</v>
      </c>
      <c r="J595" s="27">
        <f>元データ!H592</f>
        <v>10</v>
      </c>
      <c r="K595" s="27" t="str">
        <f>元データ!I592</f>
        <v>10ｍｌ</v>
      </c>
      <c r="L595" s="27">
        <f>元データ!J592</f>
        <v>1123</v>
      </c>
      <c r="M595" s="27">
        <f>元データ!K592</f>
        <v>112.3</v>
      </c>
      <c r="N595" s="53" t="str">
        <f ca="1">IF(OFFSET(マスタ非採用削除!A$4,統合マスタ!$A595,0)="","",OFFSET(マスタ非採用削除!A$4,統合マスタ!$A595,0))</f>
        <v>ﾍﾊﾘ002</v>
      </c>
      <c r="O595" s="53" t="str">
        <f ca="1">IF(OFFSET(マスタ非採用削除!B$4,統合マスタ!$A595,0)="","",OFFSET(マスタ非採用削除!B$4,統合マスタ!$A595,0))</f>
        <v>ﾍﾊﾘ002</v>
      </c>
      <c r="P595" s="27" t="str">
        <f ca="1">IF(OFFSET(マスタ非採用削除!C$4,統合マスタ!$A595,0)="","",OFFSET(マスタ非採用削除!C$4,統合マスタ!$A595,0))</f>
        <v>ヘパリンＮａロック用１０単位／ｍＬシリンジ「オーツカ」１０ｍＬ</v>
      </c>
      <c r="Q595" s="53" t="str">
        <f ca="1">IF(OFFSET(マスタ非採用削除!D$4,統合マスタ!$A595,0)="","",OFFSET(マスタ非採用削除!D$4,統合マスタ!$A595,0))</f>
        <v>ﾍﾊﾟﾘﾝ</v>
      </c>
      <c r="R595" s="27">
        <f ca="1">IF(OR(A595="非採用",A595="処置薬",A595="非採用特別"),0,IF(OFFSET(マスタ非採用削除!E$4,統合マスタ!$A595,0)="","",OFFSET(マスタ非採用削除!E$4,統合マスタ!$A595,0)))</f>
        <v>1</v>
      </c>
      <c r="S595" s="53" t="str">
        <f ca="1">IF(OFFSET(マスタ非採用削除!F$4,統合マスタ!$A595,0)="","",OFFSET(マスタ非採用削除!F$4,統合マスタ!$A595,0))</f>
        <v/>
      </c>
      <c r="T595" s="27">
        <f ca="1">IF(OFFSET(マスタ非採用削除!G$4,統合マスタ!$A595,0)="","",OFFSET(マスタ非採用削除!G$4,統合マスタ!$A595,0))</f>
        <v>126</v>
      </c>
      <c r="U595" s="53" t="str">
        <f ca="1">IF(OFFSET(マスタ非採用削除!H$4,統合マスタ!$A595,0)="","",OFFSET(マスタ非採用削除!H$4,統合マスタ!$A595,0))</f>
        <v>ﾍﾊﾟﾘﾝNaﾛｯｸﾖｳ10ﾀﾝｲ/mLｼﾘﾝｼﾞ｢ｵｰﾂｶ｣10mL</v>
      </c>
      <c r="V595" s="27">
        <f ca="1">IF(OFFSET(マスタ非採用削除!I$4,統合マスタ!$A595,0)="","",OFFSET(マスタ非採用削除!I$4,統合マスタ!$A595,0))</f>
        <v>25</v>
      </c>
      <c r="W595" s="27" t="str">
        <f ca="1">IF(OFFSET(マスタ非採用削除!J$4,統合マスタ!$A595,0)="","",OFFSET(マスタ非採用削除!J$4,統合マスタ!$A595,0))</f>
        <v>注射剤</v>
      </c>
      <c r="X595" s="27">
        <f ca="1">IF(OFFSET(マスタ非採用削除!K$4,統合マスタ!$A595,0)="","",OFFSET(マスタ非採用削除!K$4,統合マスタ!$A595,0))</f>
        <v>0</v>
      </c>
      <c r="Y595" s="53" t="str">
        <f ca="1">IF(OFFSET(マスタ非採用削除!L$4,統合マスタ!$A595,0)="","",OFFSET(マスタ非採用削除!L$4,統合マスタ!$A595,0))</f>
        <v/>
      </c>
      <c r="Z595" s="27">
        <f ca="1">IF(OFFSET(マスタ非採用削除!M$4,統合マスタ!$A595,0)="","",OFFSET(マスタ非採用削除!M$4,統合マスタ!$A595,0))</f>
        <v>8</v>
      </c>
      <c r="AA595" s="27" t="str">
        <f t="shared" si="27"/>
        <v/>
      </c>
      <c r="AB595" s="27" t="str">
        <f ca="1">IF(A595="非採用特別","非採用特別",IF(R595=2,"臨時",
IF(COUNTIF(分類!$H$8:$H$15, 統合マスタ!V595)&gt;0, 分類!$G$7,
IF(COUNTIF(分類!$K$8:$K$15, 統合マスタ!V595)&gt;0, 分類!$J$7,
IF(COUNTIF(分類!$N$8:$N$15, 統合マスタ!V595)&gt;0, 分類!$M$7,
IF(COUNTIF(分類!$Q$8:$Q$15, 統合マスタ!V595)&gt;0, 分類!$P$7,
"無し"))))))</f>
        <v>注射</v>
      </c>
      <c r="AC595" s="27">
        <f t="shared" ca="1" si="28"/>
        <v>591</v>
      </c>
      <c r="AD595" s="27" cm="1">
        <f t="array" aca="1" ref="AD595" ca="1">IF(A595="非採用","非採用",OFFSET(
   INDIRECT("'" &amp; AB595 &amp; "'!A4"),
   MATCH(B595, INDIRECT("'" &amp; AB595 &amp; "'!C5:C1000"), 0),
   MATCH("合計", INDIRECT("'" &amp; AB595 &amp; "'!4:4"), 0) - 1
))</f>
        <v>0</v>
      </c>
    </row>
    <row r="596" spans="1:30">
      <c r="A596" s="40">
        <f>元データ!P593</f>
        <v>512</v>
      </c>
      <c r="B596" s="27">
        <f t="shared" si="29"/>
        <v>592</v>
      </c>
      <c r="C596" s="27" t="str">
        <f>DBCS(元データ!A593)</f>
        <v>ヘパリンＮａ注５千単位／５ｍｌ「モチダ」</v>
      </c>
      <c r="D596" s="53" t="str">
        <f>元データ!B593</f>
        <v/>
      </c>
      <c r="E596" s="27" t="str">
        <f>DBCS(元データ!C593)</f>
        <v/>
      </c>
      <c r="F596" s="27" t="str">
        <f>DBCS(元データ!D593)</f>
        <v>５ｍｌｘ５Ｖ</v>
      </c>
      <c r="G596" s="27" t="str">
        <f>元データ!E593</f>
        <v>持田製薬</v>
      </c>
      <c r="H596" s="27">
        <f>元データ!F593</f>
        <v>165</v>
      </c>
      <c r="I596" s="27">
        <f>元データ!G593</f>
        <v>825</v>
      </c>
      <c r="J596" s="27">
        <f>元データ!H593</f>
        <v>5</v>
      </c>
      <c r="K596" s="27" t="str">
        <f>元データ!I593</f>
        <v>V</v>
      </c>
      <c r="L596" s="27">
        <f>元データ!J593</f>
        <v>735</v>
      </c>
      <c r="M596" s="27">
        <f>元データ!K593</f>
        <v>147</v>
      </c>
      <c r="N596" s="53" t="str">
        <f ca="1">IF(OFFSET(マスタ非採用削除!A$4,統合マスタ!$A596,0)="","",OFFSET(マスタ非採用削除!A$4,統合マスタ!$A596,0))</f>
        <v>ﾍﾊﾘ001</v>
      </c>
      <c r="O596" s="53" t="str">
        <f ca="1">IF(OFFSET(マスタ非採用削除!B$4,統合マスタ!$A596,0)="","",OFFSET(マスタ非採用削除!B$4,統合マスタ!$A596,0))</f>
        <v>ﾍﾊﾘ001</v>
      </c>
      <c r="P596" s="27" t="str">
        <f ca="1">IF(OFFSET(マスタ非採用削除!C$4,統合マスタ!$A596,0)="","",OFFSET(マスタ非採用削除!C$4,統合マスタ!$A596,0))</f>
        <v>ヘパリンＮａ注５千単位／５ｍＬ「モチダ」</v>
      </c>
      <c r="Q596" s="53" t="str">
        <f ca="1">IF(OFFSET(マスタ非採用削除!D$4,統合マスタ!$A596,0)="","",OFFSET(マスタ非採用削除!D$4,統合マスタ!$A596,0))</f>
        <v>ﾍﾊﾟﾘ</v>
      </c>
      <c r="R596" s="27">
        <f ca="1">IF(OR(A596="非採用",A596="処置薬",A596="非採用特別"),0,IF(OFFSET(マスタ非採用削除!E$4,統合マスタ!$A596,0)="","",OFFSET(マスタ非採用削除!E$4,統合マスタ!$A596,0)))</f>
        <v>1</v>
      </c>
      <c r="S596" s="53" t="str">
        <f ca="1">IF(OFFSET(マスタ非採用削除!F$4,統合マスタ!$A596,0)="","",OFFSET(マスタ非採用削除!F$4,統合マスタ!$A596,0))</f>
        <v/>
      </c>
      <c r="T596" s="27">
        <f ca="1">IF(OFFSET(マスタ非採用削除!G$4,統合マスタ!$A596,0)="","",OFFSET(マスタ非採用削除!G$4,統合マスタ!$A596,0))</f>
        <v>165</v>
      </c>
      <c r="U596" s="53" t="str">
        <f ca="1">IF(OFFSET(マスタ非採用削除!H$4,統合マスタ!$A596,0)="","",OFFSET(マスタ非採用削除!H$4,統合マスタ!$A596,0))</f>
        <v>ﾍﾊﾟﾘﾝNaﾁｭｳ5ｾﾝﾀﾝｲ/5mL｢ﾓﾁﾀﾞ｣</v>
      </c>
      <c r="V596" s="27">
        <f ca="1">IF(OFFSET(マスタ非採用削除!I$4,統合マスタ!$A596,0)="","",OFFSET(マスタ非採用削除!I$4,統合マスタ!$A596,0))</f>
        <v>25</v>
      </c>
      <c r="W596" s="27" t="str">
        <f ca="1">IF(OFFSET(マスタ非採用削除!J$4,統合マスタ!$A596,0)="","",OFFSET(マスタ非採用削除!J$4,統合マスタ!$A596,0))</f>
        <v>注射剤</v>
      </c>
      <c r="X596" s="27">
        <f ca="1">IF(OFFSET(マスタ非採用削除!K$4,統合マスタ!$A596,0)="","",OFFSET(マスタ非採用削除!K$4,統合マスタ!$A596,0))</f>
        <v>0</v>
      </c>
      <c r="Y596" s="53" t="str">
        <f ca="1">IF(OFFSET(マスタ非採用削除!L$4,統合マスタ!$A596,0)="","",OFFSET(マスタ非採用削除!L$4,統合マスタ!$A596,0))</f>
        <v/>
      </c>
      <c r="Z596" s="27">
        <f ca="1">IF(OFFSET(マスタ非採用削除!M$4,統合マスタ!$A596,0)="","",OFFSET(マスタ非採用削除!M$4,統合マスタ!$A596,0))</f>
        <v>9</v>
      </c>
      <c r="AA596" s="27" t="str">
        <f t="shared" si="27"/>
        <v/>
      </c>
      <c r="AB596" s="27" t="str">
        <f ca="1">IF(A596="非採用特別","非採用特別",IF(R596=2,"臨時",
IF(COUNTIF(分類!$H$8:$H$15, 統合マスタ!V596)&gt;0, 分類!$G$7,
IF(COUNTIF(分類!$K$8:$K$15, 統合マスタ!V596)&gt;0, 分類!$J$7,
IF(COUNTIF(分類!$N$8:$N$15, 統合マスタ!V596)&gt;0, 分類!$M$7,
IF(COUNTIF(分類!$Q$8:$Q$15, 統合マスタ!V596)&gt;0, 分類!$P$7,
"無し"))))))</f>
        <v>注射</v>
      </c>
      <c r="AC596" s="27">
        <f t="shared" ca="1" si="28"/>
        <v>592</v>
      </c>
      <c r="AD596" s="27" cm="1">
        <f t="array" aca="1" ref="AD596" ca="1">IF(A596="非採用","非採用",OFFSET(
   INDIRECT("'" &amp; AB596 &amp; "'!A4"),
   MATCH(B596, INDIRECT("'" &amp; AB596 &amp; "'!C5:C1000"), 0),
   MATCH("合計", INDIRECT("'" &amp; AB596 &amp; "'!4:4"), 0) - 1
))</f>
        <v>0</v>
      </c>
    </row>
    <row r="597" spans="1:30">
      <c r="A597" s="40">
        <f>元データ!P594</f>
        <v>515</v>
      </c>
      <c r="B597" s="27">
        <f t="shared" si="29"/>
        <v>593</v>
      </c>
      <c r="C597" s="27" t="str">
        <f>DBCS(元データ!A594)</f>
        <v>ヘパリン類似物質外用スプレー０．３％「サトウ」</v>
      </c>
      <c r="D597" s="53" t="str">
        <f>元データ!B594</f>
        <v>アルフレッサ</v>
      </c>
      <c r="E597" s="27" t="str">
        <f>DBCS(元データ!C594)</f>
        <v/>
      </c>
      <c r="F597" s="27" t="str">
        <f>DBCS(元データ!D594)</f>
        <v>１００ｇｘ１０</v>
      </c>
      <c r="G597" s="27" t="str">
        <f>元データ!E594</f>
        <v>佐藤製薬</v>
      </c>
      <c r="H597" s="27">
        <f>元データ!F594</f>
        <v>7.4</v>
      </c>
      <c r="I597" s="27">
        <f>元データ!G594</f>
        <v>7400</v>
      </c>
      <c r="J597" s="27">
        <f>元データ!H594</f>
        <v>1000</v>
      </c>
      <c r="K597" s="27" t="str">
        <f>元データ!I594</f>
        <v>ｇ</v>
      </c>
      <c r="L597" s="27">
        <f>元データ!J594</f>
        <v>6592</v>
      </c>
      <c r="M597" s="27">
        <f>元データ!K594</f>
        <v>6.5919999999999996</v>
      </c>
      <c r="N597" s="53" t="str">
        <f ca="1">IF(OFFSET(マスタ非採用削除!A$4,統合マスタ!$A597,0)="","",OFFSET(マスタ非採用削除!A$4,統合マスタ!$A597,0))</f>
        <v>ﾍﾊﾘ004</v>
      </c>
      <c r="O597" s="53" t="str">
        <f ca="1">IF(OFFSET(マスタ非採用削除!B$4,統合マスタ!$A597,0)="","",OFFSET(マスタ非採用削除!B$4,統合マスタ!$A597,0))</f>
        <v>ﾍﾊﾘ004</v>
      </c>
      <c r="P597" s="27" t="str">
        <f ca="1">IF(OFFSET(マスタ非採用削除!C$4,統合マスタ!$A597,0)="","",OFFSET(マスタ非採用削除!C$4,統合マスタ!$A597,0))</f>
        <v>ヘパリン類似物質外用スプレー０．３％「サトウ」</v>
      </c>
      <c r="Q597" s="53" t="str">
        <f ca="1">IF(OFFSET(マスタ非採用削除!D$4,統合マスタ!$A597,0)="","",OFFSET(マスタ非採用削除!D$4,統合マスタ!$A597,0))</f>
        <v>ﾍﾊﾟﾘ1</v>
      </c>
      <c r="R597" s="27">
        <f ca="1">IF(OR(A597="非採用",A597="処置薬",A597="非採用特別"),0,IF(OFFSET(マスタ非採用削除!E$4,統合マスタ!$A597,0)="","",OFFSET(マスタ非採用削除!E$4,統合マスタ!$A597,0)))</f>
        <v>1</v>
      </c>
      <c r="S597" s="53" t="str">
        <f ca="1">IF(OFFSET(マスタ非採用削除!F$4,統合マスタ!$A597,0)="","",OFFSET(マスタ非採用削除!F$4,統合マスタ!$A597,0))</f>
        <v/>
      </c>
      <c r="T597" s="27">
        <f ca="1">IF(OFFSET(マスタ非採用削除!G$4,統合マスタ!$A597,0)="","",OFFSET(マスタ非採用削除!G$4,統合マスタ!$A597,0))</f>
        <v>7.4</v>
      </c>
      <c r="U597" s="53" t="str">
        <f ca="1">IF(OFFSET(マスタ非採用削除!H$4,統合マスタ!$A597,0)="","",OFFSET(マスタ非採用削除!H$4,統合マスタ!$A597,0))</f>
        <v>ﾍﾊﾟﾘﾝﾙｲｼﾞﾌﾞｯｼﾂｶﾞｲﾖｳｽﾌﾟﾚｰ0.3%｢ｻﾄｳ｣</v>
      </c>
      <c r="V597" s="27">
        <f ca="1">IF(OFFSET(マスタ非採用削除!I$4,統合マスタ!$A597,0)="","",OFFSET(マスタ非採用削除!I$4,統合マスタ!$A597,0))</f>
        <v>18</v>
      </c>
      <c r="W597" s="27" t="str">
        <f ca="1">IF(OFFSET(マスタ非採用削除!J$4,統合マスタ!$A597,0)="","",OFFSET(マスタ非採用削除!J$4,統合マスタ!$A597,0))</f>
        <v>噴霧剤</v>
      </c>
      <c r="X597" s="27">
        <f ca="1">IF(OFFSET(マスタ非採用削除!K$4,統合マスタ!$A597,0)="","",OFFSET(マスタ非採用削除!K$4,統合マスタ!$A597,0))</f>
        <v>0</v>
      </c>
      <c r="Y597" s="53" t="str">
        <f ca="1">IF(OFFSET(マスタ非採用削除!L$4,統合マスタ!$A597,0)="","",OFFSET(マスタ非採用削除!L$4,統合マスタ!$A597,0))</f>
        <v/>
      </c>
      <c r="Z597" s="27">
        <f ca="1">IF(OFFSET(マスタ非採用削除!M$4,統合マスタ!$A597,0)="","",OFFSET(マスタ非採用削除!M$4,統合マスタ!$A597,0))</f>
        <v>5</v>
      </c>
      <c r="AA597" s="27" t="str">
        <f t="shared" si="27"/>
        <v/>
      </c>
      <c r="AB597" s="27" t="str">
        <f ca="1">IF(A597="非採用特別","非採用特別",IF(R597=2,"臨時",
IF(COUNTIF(分類!$H$8:$H$15, 統合マスタ!V597)&gt;0, 分類!$G$7,
IF(COUNTIF(分類!$K$8:$K$15, 統合マスタ!V597)&gt;0, 分類!$J$7,
IF(COUNTIF(分類!$N$8:$N$15, 統合マスタ!V597)&gt;0, 分類!$M$7,
IF(COUNTIF(分類!$Q$8:$Q$15, 統合マスタ!V597)&gt;0, 分類!$P$7,
"無し"))))))</f>
        <v>無し</v>
      </c>
      <c r="AC597" s="27">
        <f t="shared" ca="1" si="28"/>
        <v>593</v>
      </c>
      <c r="AD597" s="27" t="e" cm="1">
        <f t="array" aca="1" ref="AD597" ca="1">IF(A597="非採用","非採用",OFFSET(
   INDIRECT("'" &amp; AB597 &amp; "'!A4"),
   MATCH(B597, INDIRECT("'" &amp; AB597 &amp; "'!C5:C1000"), 0),
   MATCH("合計", INDIRECT("'" &amp; AB597 &amp; "'!4:4"), 0) - 1
))</f>
        <v>#REF!</v>
      </c>
    </row>
    <row r="598" spans="1:30">
      <c r="A598" s="40">
        <f>元データ!P595</f>
        <v>514</v>
      </c>
      <c r="B598" s="27">
        <f t="shared" si="29"/>
        <v>594</v>
      </c>
      <c r="C598" s="27" t="str">
        <f>DBCS(元データ!A595)</f>
        <v>ヘパリン類似物質外用泡状スプレー０．３％「日本臓器」　販売中止</v>
      </c>
      <c r="D598" s="53" t="str">
        <f>元データ!B595</f>
        <v>アルフレッサ</v>
      </c>
      <c r="E598" s="27" t="str">
        <f>DBCS(元データ!C595)</f>
        <v/>
      </c>
      <c r="F598" s="27" t="str">
        <f>DBCS(元データ!D595)</f>
        <v>１００ｇｘ１０</v>
      </c>
      <c r="G598" s="27" t="str">
        <f>元データ!E595</f>
        <v>日本臓器</v>
      </c>
      <c r="H598" s="27">
        <f>元データ!F595</f>
        <v>7.4</v>
      </c>
      <c r="I598" s="27">
        <f>元データ!G595</f>
        <v>7400</v>
      </c>
      <c r="J598" s="27">
        <f>元データ!H595</f>
        <v>1000</v>
      </c>
      <c r="K598" s="27" t="str">
        <f>元データ!I595</f>
        <v>ｇ</v>
      </c>
      <c r="L598" s="27">
        <f>元データ!J595</f>
        <v>6290</v>
      </c>
      <c r="M598" s="27">
        <f>元データ!K595</f>
        <v>6.29</v>
      </c>
      <c r="N598" s="53" t="str">
        <f ca="1">IF(OFFSET(マスタ非採用削除!A$4,統合マスタ!$A598,0)="","",OFFSET(マスタ非採用削除!A$4,統合マスタ!$A598,0))</f>
        <v>ﾍﾊﾘ003</v>
      </c>
      <c r="O598" s="53" t="str">
        <f ca="1">IF(OFFSET(マスタ非採用削除!B$4,統合マスタ!$A598,0)="","",OFFSET(マスタ非採用削除!B$4,統合マスタ!$A598,0))</f>
        <v>ﾍﾊﾘ003</v>
      </c>
      <c r="P598" s="27" t="str">
        <f ca="1">IF(OFFSET(マスタ非採用削除!C$4,統合マスタ!$A598,0)="","",OFFSET(マスタ非採用削除!C$4,統合マスタ!$A598,0))</f>
        <v>ヘパリン類似物質外用泡状スプレー０．３％「日本臓器」</v>
      </c>
      <c r="Q598" s="53" t="str">
        <f ca="1">IF(OFFSET(マスタ非採用削除!D$4,統合マスタ!$A598,0)="","",OFFSET(マスタ非採用削除!D$4,統合マスタ!$A598,0))</f>
        <v>ﾍﾊﾟｱﾜ</v>
      </c>
      <c r="R598" s="27">
        <f ca="1">IF(OR(A598="非採用",A598="処置薬",A598="非採用特別"),0,IF(OFFSET(マスタ非採用削除!E$4,統合マスタ!$A598,0)="","",OFFSET(マスタ非採用削除!E$4,統合マスタ!$A598,0)))</f>
        <v>1</v>
      </c>
      <c r="S598" s="53" t="str">
        <f ca="1">IF(OFFSET(マスタ非採用削除!F$4,統合マスタ!$A598,0)="","",OFFSET(マスタ非採用削除!F$4,統合マスタ!$A598,0))</f>
        <v/>
      </c>
      <c r="T598" s="27">
        <f ca="1">IF(OFFSET(マスタ非採用削除!G$4,統合マスタ!$A598,0)="","",OFFSET(マスタ非採用削除!G$4,統合マスタ!$A598,0))</f>
        <v>7.4</v>
      </c>
      <c r="U598" s="53" t="str">
        <f ca="1">IF(OFFSET(マスタ非採用削除!H$4,統合マスタ!$A598,0)="","",OFFSET(マスタ非採用削除!H$4,統合マスタ!$A598,0))</f>
        <v>ﾍﾊﾟﾘﾝﾙｲｼﾞﾌﾞｯｼﾂｶﾞｲﾖｳ泡ｼﾞｮｳｽﾌﾟﾚｰ0.3%｢ﾆﾎﾝｿﾞｳｷ｣</v>
      </c>
      <c r="V598" s="27">
        <f ca="1">IF(OFFSET(マスタ非採用削除!I$4,統合マスタ!$A598,0)="","",OFFSET(マスタ非採用削除!I$4,統合マスタ!$A598,0))</f>
        <v>18</v>
      </c>
      <c r="W598" s="27" t="str">
        <f ca="1">IF(OFFSET(マスタ非採用削除!J$4,統合マスタ!$A598,0)="","",OFFSET(マスタ非採用削除!J$4,統合マスタ!$A598,0))</f>
        <v>噴霧剤</v>
      </c>
      <c r="X598" s="27">
        <f ca="1">IF(OFFSET(マスタ非採用削除!K$4,統合マスタ!$A598,0)="","",OFFSET(マスタ非採用削除!K$4,統合マスタ!$A598,0))</f>
        <v>0</v>
      </c>
      <c r="Y598" s="53" t="str">
        <f ca="1">IF(OFFSET(マスタ非採用削除!L$4,統合マスタ!$A598,0)="","",OFFSET(マスタ非採用削除!L$4,統合マスタ!$A598,0))</f>
        <v/>
      </c>
      <c r="Z598" s="27">
        <f ca="1">IF(OFFSET(マスタ非採用削除!M$4,統合マスタ!$A598,0)="","",OFFSET(マスタ非採用削除!M$4,統合マスタ!$A598,0))</f>
        <v>5</v>
      </c>
      <c r="AA598" s="27" t="str">
        <f t="shared" si="27"/>
        <v/>
      </c>
      <c r="AB598" s="27" t="str">
        <f ca="1">IF(A598="非採用特別","非採用特別",IF(R598=2,"臨時",
IF(COUNTIF(分類!$H$8:$H$15, 統合マスタ!V598)&gt;0, 分類!$G$7,
IF(COUNTIF(分類!$K$8:$K$15, 統合マスタ!V598)&gt;0, 分類!$J$7,
IF(COUNTIF(分類!$N$8:$N$15, 統合マスタ!V598)&gt;0, 分類!$M$7,
IF(COUNTIF(分類!$Q$8:$Q$15, 統合マスタ!V598)&gt;0, 分類!$P$7,
"無し"))))))</f>
        <v>無し</v>
      </c>
      <c r="AC598" s="27">
        <f t="shared" ca="1" si="28"/>
        <v>594</v>
      </c>
      <c r="AD598" s="27" t="e" cm="1">
        <f t="array" aca="1" ref="AD598" ca="1">IF(A598="非採用","非採用",OFFSET(
   INDIRECT("'" &amp; AB598 &amp; "'!A4"),
   MATCH(B598, INDIRECT("'" &amp; AB598 &amp; "'!C5:C1000"), 0),
   MATCH("合計", INDIRECT("'" &amp; AB598 &amp; "'!4:4"), 0) - 1
))</f>
        <v>#REF!</v>
      </c>
    </row>
    <row r="599" spans="1:30">
      <c r="A599" s="40">
        <f>元データ!P596</f>
        <v>516</v>
      </c>
      <c r="B599" s="27">
        <f t="shared" si="29"/>
        <v>595</v>
      </c>
      <c r="C599" s="27" t="str">
        <f>DBCS(元データ!A596)</f>
        <v>ヘパリン類似物質油性クリーム０．３％「ニチイコウ」</v>
      </c>
      <c r="D599" s="53" t="str">
        <f>元データ!B596</f>
        <v>メディセオ</v>
      </c>
      <c r="E599" s="27" t="str">
        <f>DBCS(元データ!C596)</f>
        <v/>
      </c>
      <c r="F599" s="27" t="str">
        <f>DBCS(元データ!D596)</f>
        <v>１００ｇ</v>
      </c>
      <c r="G599" s="27" t="str">
        <f>元データ!E596</f>
        <v>日医工</v>
      </c>
      <c r="H599" s="27">
        <f>元データ!F596</f>
        <v>3.7</v>
      </c>
      <c r="I599" s="27">
        <f>元データ!G596</f>
        <v>370</v>
      </c>
      <c r="J599" s="27">
        <f>元データ!H596</f>
        <v>100</v>
      </c>
      <c r="K599" s="27" t="str">
        <f>元データ!I596</f>
        <v>ｇ</v>
      </c>
      <c r="L599" s="27">
        <f>元データ!J596</f>
        <v>336</v>
      </c>
      <c r="M599" s="27">
        <f>元データ!K596</f>
        <v>3.36</v>
      </c>
      <c r="N599" s="53" t="str">
        <f ca="1">IF(OFFSET(マスタ非採用削除!A$4,統合マスタ!$A599,0)="","",OFFSET(マスタ非採用削除!A$4,統合マスタ!$A599,0))</f>
        <v>ﾍﾊﾟﾘ005</v>
      </c>
      <c r="O599" s="53" t="str">
        <f ca="1">IF(OFFSET(マスタ非採用削除!B$4,統合マスタ!$A599,0)="","",OFFSET(マスタ非採用削除!B$4,統合マスタ!$A599,0))</f>
        <v>ﾍﾊﾟﾘ005</v>
      </c>
      <c r="P599" s="27" t="str">
        <f ca="1">IF(OFFSET(マスタ非採用削除!C$4,統合マスタ!$A599,0)="","",OFFSET(マスタ非採用削除!C$4,統合マスタ!$A599,0))</f>
        <v>ヘパリン類似物質油性クリーム０．３％「日医工」</v>
      </c>
      <c r="Q599" s="53" t="str">
        <f ca="1">IF(OFFSET(マスタ非採用削除!D$4,統合マスタ!$A599,0)="","",OFFSET(マスタ非採用削除!D$4,統合マスタ!$A599,0))</f>
        <v/>
      </c>
      <c r="R599" s="27">
        <f ca="1">IF(OR(A599="非採用",A599="処置薬",A599="非採用特別"),0,IF(OFFSET(マスタ非採用削除!E$4,統合マスタ!$A599,0)="","",OFFSET(マスタ非採用削除!E$4,統合マスタ!$A599,0)))</f>
        <v>1</v>
      </c>
      <c r="S599" s="53" t="str">
        <f ca="1">IF(OFFSET(マスタ非採用削除!F$4,統合マスタ!$A599,0)="","",OFFSET(マスタ非採用削除!F$4,統合マスタ!$A599,0))</f>
        <v/>
      </c>
      <c r="T599" s="27">
        <f ca="1">IF(OFFSET(マスタ非採用削除!G$4,統合マスタ!$A599,0)="","",OFFSET(マスタ非採用削除!G$4,統合マスタ!$A599,0))</f>
        <v>3.7</v>
      </c>
      <c r="U599" s="53" t="str">
        <f ca="1">IF(OFFSET(マスタ非採用削除!H$4,統合マスタ!$A599,0)="","",OFFSET(マスタ非採用削除!H$4,統合マスタ!$A599,0))</f>
        <v>ﾍﾊﾟﾘﾝﾙｲｼﾞﾌﾞﾂｼﾂﾕｾｲｸﾘ-ﾑ0.3%ﾆﾁｲｺｳ</v>
      </c>
      <c r="V599" s="27">
        <f ca="1">IF(OFFSET(マスタ非採用削除!I$4,統合マスタ!$A599,0)="","",OFFSET(マスタ非採用削除!I$4,統合マスタ!$A599,0))</f>
        <v>14</v>
      </c>
      <c r="W599" s="27" t="str">
        <f ca="1">IF(OFFSET(マスタ非採用削除!J$4,統合マスタ!$A599,0)="","",OFFSET(マスタ非採用削除!J$4,統合マスタ!$A599,0))</f>
        <v>軟膏</v>
      </c>
      <c r="X599" s="27">
        <f ca="1">IF(OFFSET(マスタ非採用削除!K$4,統合マスタ!$A599,0)="","",OFFSET(マスタ非採用削除!K$4,統合マスタ!$A599,0))</f>
        <v>0</v>
      </c>
      <c r="Y599" s="53" t="str">
        <f ca="1">IF(OFFSET(マスタ非採用削除!L$4,統合マスタ!$A599,0)="","",OFFSET(マスタ非採用削除!L$4,統合マスタ!$A599,0))</f>
        <v/>
      </c>
      <c r="Z599" s="27">
        <f ca="1">IF(OFFSET(マスタ非採用削除!M$4,統合マスタ!$A599,0)="","",OFFSET(マスタ非採用削除!M$4,統合マスタ!$A599,0))</f>
        <v>5</v>
      </c>
      <c r="AA599" s="27" t="str">
        <f t="shared" si="27"/>
        <v/>
      </c>
      <c r="AB599" s="27" t="str">
        <f ca="1">IF(A599="非採用特別","非採用特別",IF(R599=2,"臨時",
IF(COUNTIF(分類!$H$8:$H$15, 統合マスタ!V599)&gt;0, 分類!$G$7,
IF(COUNTIF(分類!$K$8:$K$15, 統合マスタ!V599)&gt;0, 分類!$J$7,
IF(COUNTIF(分類!$N$8:$N$15, 統合マスタ!V599)&gt;0, 分類!$M$7,
IF(COUNTIF(分類!$Q$8:$Q$15, 統合マスタ!V599)&gt;0, 分類!$P$7,
"無し"))))))</f>
        <v>外用</v>
      </c>
      <c r="AC599" s="27">
        <f t="shared" ca="1" si="28"/>
        <v>595</v>
      </c>
      <c r="AD599" s="27" cm="1">
        <f t="array" aca="1" ref="AD599" ca="1">IF(A599="非採用","非採用",OFFSET(
   INDIRECT("'" &amp; AB599 &amp; "'!A4"),
   MATCH(B599, INDIRECT("'" &amp; AB599 &amp; "'!C5:C1000"), 0),
   MATCH("合計", INDIRECT("'" &amp; AB599 &amp; "'!4:4"), 0) - 1
))</f>
        <v>0</v>
      </c>
    </row>
    <row r="600" spans="1:30">
      <c r="A600" s="40">
        <f>元データ!P597</f>
        <v>517</v>
      </c>
      <c r="B600" s="27">
        <f t="shared" si="29"/>
        <v>596</v>
      </c>
      <c r="C600" s="27" t="str">
        <f>DBCS(元データ!A597)</f>
        <v>ヘブスブリンＩＨ静注１０００単位</v>
      </c>
      <c r="D600" s="53" t="str">
        <f>元データ!B597</f>
        <v/>
      </c>
      <c r="E600" s="27" t="str">
        <f>DBCS(元データ!C597)</f>
        <v/>
      </c>
      <c r="F600" s="27" t="str">
        <f>DBCS(元データ!D597)</f>
        <v>５ｍｌｘ１Ｖ</v>
      </c>
      <c r="G600" s="27" t="str">
        <f>元データ!E597</f>
        <v>日本血液製剤</v>
      </c>
      <c r="H600" s="27">
        <f>元データ!F597</f>
        <v>35976</v>
      </c>
      <c r="I600" s="27">
        <f>元データ!G597</f>
        <v>35976</v>
      </c>
      <c r="J600" s="27">
        <f>元データ!H597</f>
        <v>1</v>
      </c>
      <c r="K600" s="27" t="str">
        <f>元データ!I597</f>
        <v>V</v>
      </c>
      <c r="L600" s="27">
        <f>元データ!J597</f>
        <v>32018</v>
      </c>
      <c r="M600" s="27">
        <f>元データ!K597</f>
        <v>32018</v>
      </c>
      <c r="N600" s="53" t="str">
        <f ca="1">IF(OFFSET(マスタ非採用削除!A$4,統合マスタ!$A600,0)="","",OFFSET(マスタ非採用削除!A$4,統合マスタ!$A600,0))</f>
        <v>ﾍﾌｽ001</v>
      </c>
      <c r="O600" s="53" t="str">
        <f ca="1">IF(OFFSET(マスタ非採用削除!B$4,統合マスタ!$A600,0)="","",OFFSET(マスタ非採用削除!B$4,統合マスタ!$A600,0))</f>
        <v>ﾍﾌｽ001</v>
      </c>
      <c r="P600" s="27" t="str">
        <f ca="1">IF(OFFSET(マスタ非採用削除!C$4,統合マスタ!$A600,0)="","",OFFSET(マスタ非採用削除!C$4,統合マスタ!$A600,0))</f>
        <v>ヘブスブリンＩＨ静注１０００単位</v>
      </c>
      <c r="Q600" s="53" t="str">
        <f ca="1">IF(OFFSET(マスタ非採用削除!D$4,統合マスタ!$A600,0)="","",OFFSET(マスタ非採用削除!D$4,統合マスタ!$A600,0))</f>
        <v>ﾍﾌﾞｽﾌﾞ</v>
      </c>
      <c r="R600" s="27">
        <f ca="1">IF(OR(A600="非採用",A600="処置薬",A600="非採用特別"),0,IF(OFFSET(マスタ非採用削除!E$4,統合マスタ!$A600,0)="","",OFFSET(マスタ非採用削除!E$4,統合マスタ!$A600,0)))</f>
        <v>1</v>
      </c>
      <c r="S600" s="53" t="str">
        <f ca="1">IF(OFFSET(マスタ非採用削除!F$4,統合マスタ!$A600,0)="","",OFFSET(マスタ非採用削除!F$4,統合マスタ!$A600,0))</f>
        <v/>
      </c>
      <c r="T600" s="27">
        <f ca="1">IF(OFFSET(マスタ非採用削除!G$4,統合マスタ!$A600,0)="","",OFFSET(マスタ非採用削除!G$4,統合マスタ!$A600,0))</f>
        <v>35976</v>
      </c>
      <c r="U600" s="53" t="str">
        <f ca="1">IF(OFFSET(マスタ非採用削除!H$4,統合マスタ!$A600,0)="","",OFFSET(マスタ非採用削除!H$4,統合マスタ!$A600,0))</f>
        <v>ﾍﾌﾞｽﾌﾞﾘﾝIHｼﾞｮｳﾁｭｳ1000ﾀﾝｲ</v>
      </c>
      <c r="V600" s="27">
        <f ca="1">IF(OFFSET(マスタ非採用削除!I$4,統合マスタ!$A600,0)="","",OFFSET(マスタ非採用削除!I$4,統合マスタ!$A600,0))</f>
        <v>25</v>
      </c>
      <c r="W600" s="27" t="str">
        <f ca="1">IF(OFFSET(マスタ非採用削除!J$4,統合マスタ!$A600,0)="","",OFFSET(マスタ非採用削除!J$4,統合マスタ!$A600,0))</f>
        <v>注射剤</v>
      </c>
      <c r="X600" s="27">
        <f ca="1">IF(OFFSET(マスタ非採用削除!K$4,統合マスタ!$A600,0)="","",OFFSET(マスタ非採用削除!K$4,統合マスタ!$A600,0))</f>
        <v>0</v>
      </c>
      <c r="Y600" s="53" t="str">
        <f ca="1">IF(OFFSET(マスタ非採用削除!L$4,統合マスタ!$A600,0)="","",OFFSET(マスタ非採用削除!L$4,統合マスタ!$A600,0))</f>
        <v/>
      </c>
      <c r="Z600" s="27">
        <f ca="1">IF(OFFSET(マスタ非採用削除!M$4,統合マスタ!$A600,0)="","",OFFSET(マスタ非採用削除!M$4,統合マスタ!$A600,0))</f>
        <v>11</v>
      </c>
      <c r="AA600" s="27" t="str">
        <f t="shared" si="27"/>
        <v/>
      </c>
      <c r="AB600" s="27" t="str">
        <f ca="1">IF(A600="非採用特別","非採用特別",IF(R600=2,"臨時",
IF(COUNTIF(分類!$H$8:$H$15, 統合マスタ!V600)&gt;0, 分類!$G$7,
IF(COUNTIF(分類!$K$8:$K$15, 統合マスタ!V600)&gt;0, 分類!$J$7,
IF(COUNTIF(分類!$N$8:$N$15, 統合マスタ!V600)&gt;0, 分類!$M$7,
IF(COUNTIF(分類!$Q$8:$Q$15, 統合マスタ!V600)&gt;0, 分類!$P$7,
"無し"))))))</f>
        <v>注射</v>
      </c>
      <c r="AC600" s="27">
        <f t="shared" ca="1" si="28"/>
        <v>596</v>
      </c>
      <c r="AD600" s="27" cm="1">
        <f t="array" aca="1" ref="AD600" ca="1">IF(A600="非採用","非採用",OFFSET(
   INDIRECT("'" &amp; AB600 &amp; "'!A4"),
   MATCH(B600, INDIRECT("'" &amp; AB600 &amp; "'!C5:C1000"), 0),
   MATCH("合計", INDIRECT("'" &amp; AB600 &amp; "'!4:4"), 0) - 1
))</f>
        <v>0</v>
      </c>
    </row>
    <row r="601" spans="1:30">
      <c r="A601" s="40">
        <f>元データ!P598</f>
        <v>518</v>
      </c>
      <c r="B601" s="27">
        <f t="shared" si="29"/>
        <v>597</v>
      </c>
      <c r="C601" s="27" t="str">
        <f>DBCS(元データ!A598)</f>
        <v>ベプリコール錠５０ｍｇ</v>
      </c>
      <c r="D601" s="53" t="str">
        <f>元データ!B598</f>
        <v>アルフレッサ</v>
      </c>
      <c r="E601" s="27" t="str">
        <f>DBCS(元データ!C598)</f>
        <v>ＰＴＰ</v>
      </c>
      <c r="F601" s="27" t="str">
        <f>DBCS(元データ!D598)</f>
        <v>１００Ｔ</v>
      </c>
      <c r="G601" s="27" t="str">
        <f>元データ!E598</f>
        <v>オルガノン</v>
      </c>
      <c r="H601" s="27">
        <f>元データ!F598</f>
        <v>33.6</v>
      </c>
      <c r="I601" s="27">
        <f>元データ!G598</f>
        <v>3360</v>
      </c>
      <c r="J601" s="27">
        <f>元データ!H598</f>
        <v>100</v>
      </c>
      <c r="K601" s="27" t="str">
        <f>元データ!I598</f>
        <v>錠</v>
      </c>
      <c r="L601" s="27">
        <f>元データ!J598</f>
        <v>2993</v>
      </c>
      <c r="M601" s="27">
        <f>元データ!K598</f>
        <v>29.93</v>
      </c>
      <c r="N601" s="53" t="str">
        <f ca="1">IF(OFFSET(マスタ非採用削除!A$4,統合マスタ!$A601,0)="","",OFFSET(マスタ非採用削除!A$4,統合マスタ!$A601,0))</f>
        <v>ﾍﾌﾘ001</v>
      </c>
      <c r="O601" s="53" t="str">
        <f ca="1">IF(OFFSET(マスタ非採用削除!B$4,統合マスタ!$A601,0)="","",OFFSET(マスタ非採用削除!B$4,統合マスタ!$A601,0))</f>
        <v>ﾍﾌﾘ001</v>
      </c>
      <c r="P601" s="27" t="str">
        <f ca="1">IF(OFFSET(マスタ非採用削除!C$4,統合マスタ!$A601,0)="","",OFFSET(マスタ非採用削除!C$4,統合マスタ!$A601,0))</f>
        <v>ベプリコール錠５０ｍｇ</v>
      </c>
      <c r="Q601" s="53" t="str">
        <f ca="1">IF(OFFSET(マスタ非採用削除!D$4,統合マスタ!$A601,0)="","",OFFSET(マスタ非採用削除!D$4,統合マスタ!$A601,0))</f>
        <v>ﾍﾞﾌﾟﾘ</v>
      </c>
      <c r="R601" s="27">
        <f ca="1">IF(OR(A601="非採用",A601="処置薬",A601="非採用特別"),0,IF(OFFSET(マスタ非採用削除!E$4,統合マスタ!$A601,0)="","",OFFSET(マスタ非採用削除!E$4,統合マスタ!$A601,0)))</f>
        <v>2</v>
      </c>
      <c r="S601" s="53" t="str">
        <f ca="1">IF(OFFSET(マスタ非採用削除!F$4,統合マスタ!$A601,0)="","",OFFSET(マスタ非採用削除!F$4,統合マスタ!$A601,0))</f>
        <v/>
      </c>
      <c r="T601" s="27">
        <f ca="1">IF(OFFSET(マスタ非採用削除!G$4,統合マスタ!$A601,0)="","",OFFSET(マスタ非採用削除!G$4,統合マスタ!$A601,0))</f>
        <v>33.6</v>
      </c>
      <c r="U601" s="53" t="str">
        <f ca="1">IF(OFFSET(マスタ非採用削除!H$4,統合マスタ!$A601,0)="","",OFFSET(マスタ非採用削除!H$4,統合マスタ!$A601,0))</f>
        <v>ﾍﾞﾌﾟﾘｺｰﾙｼﾞｮｳ50mg</v>
      </c>
      <c r="V601" s="27">
        <f ca="1">IF(OFFSET(マスタ非採用削除!I$4,統合マスタ!$A601,0)="","",OFFSET(マスタ非採用削除!I$4,統合マスタ!$A601,0))</f>
        <v>1</v>
      </c>
      <c r="W601" s="27" t="str">
        <f ca="1">IF(OFFSET(マスタ非採用削除!J$4,統合マスタ!$A601,0)="","",OFFSET(マスタ非採用削除!J$4,統合マスタ!$A601,0))</f>
        <v>錠剤</v>
      </c>
      <c r="X601" s="27">
        <f ca="1">IF(OFFSET(マスタ非採用削除!K$4,統合マスタ!$A601,0)="","",OFFSET(マスタ非採用削除!K$4,統合マスタ!$A601,0))</f>
        <v>2</v>
      </c>
      <c r="Y601" s="53" t="str">
        <f ca="1">IF(OFFSET(マスタ非採用削除!L$4,統合マスタ!$A601,0)="","",OFFSET(マスタ非採用削除!L$4,統合マスタ!$A601,0))</f>
        <v/>
      </c>
      <c r="Z601" s="27">
        <f ca="1">IF(OFFSET(マスタ非採用削除!M$4,統合マスタ!$A601,0)="","",OFFSET(マスタ非採用削除!M$4,統合マスタ!$A601,0))</f>
        <v>3</v>
      </c>
      <c r="AA601" s="27" t="str">
        <f t="shared" si="27"/>
        <v/>
      </c>
      <c r="AB601" s="27" t="str">
        <f ca="1">IF(A601="非採用特別","非採用特別",IF(R601=2,"臨時",
IF(COUNTIF(分類!$H$8:$H$15, 統合マスタ!V601)&gt;0, 分類!$G$7,
IF(COUNTIF(分類!$K$8:$K$15, 統合マスタ!V601)&gt;0, 分類!$J$7,
IF(COUNTIF(分類!$N$8:$N$15, 統合マスタ!V601)&gt;0, 分類!$M$7,
IF(COUNTIF(分類!$Q$8:$Q$15, 統合マスタ!V601)&gt;0, 分類!$P$7,
"無し"))))))</f>
        <v>臨時</v>
      </c>
      <c r="AC601" s="27">
        <f t="shared" ca="1" si="28"/>
        <v>200597</v>
      </c>
      <c r="AD601" s="27" cm="1">
        <f t="array" aca="1" ref="AD601" ca="1">IF(A601="非採用","非採用",OFFSET(
   INDIRECT("'" &amp; AB601 &amp; "'!A4"),
   MATCH(B601, INDIRECT("'" &amp; AB601 &amp; "'!C5:C1000"), 0),
   MATCH("合計", INDIRECT("'" &amp; AB601 &amp; "'!4:4"), 0) - 1
))</f>
        <v>0</v>
      </c>
    </row>
    <row r="602" spans="1:30">
      <c r="A602" s="40">
        <f>元データ!P599</f>
        <v>519</v>
      </c>
      <c r="B602" s="27">
        <f t="shared" si="29"/>
        <v>598</v>
      </c>
      <c r="C602" s="27" t="str">
        <f>DBCS(元データ!A599)</f>
        <v>ペミロラストＫ点眼液０．１％「ＴＳ」</v>
      </c>
      <c r="D602" s="53" t="str">
        <f>元データ!B599</f>
        <v>スズケン</v>
      </c>
      <c r="E602" s="27" t="str">
        <f>DBCS(元データ!C599)</f>
        <v/>
      </c>
      <c r="F602" s="27" t="str">
        <f>DBCS(元データ!D599)</f>
        <v>５ｍｌｘ１０</v>
      </c>
      <c r="G602" s="27" t="str">
        <f>元データ!E599</f>
        <v>テイカ製薬</v>
      </c>
      <c r="H602" s="27">
        <f>元データ!F599</f>
        <v>201.4</v>
      </c>
      <c r="I602" s="27">
        <f>元データ!G599</f>
        <v>2014</v>
      </c>
      <c r="J602" s="27">
        <f>元データ!H599</f>
        <v>10</v>
      </c>
      <c r="K602" s="27" t="str">
        <f>元データ!I599</f>
        <v>瓶</v>
      </c>
      <c r="L602" s="27">
        <f>元データ!J599</f>
        <v>1785</v>
      </c>
      <c r="M602" s="27">
        <f>元データ!K599</f>
        <v>178.5</v>
      </c>
      <c r="N602" s="53" t="str">
        <f ca="1">IF(OFFSET(マスタ非採用削除!A$4,統合マスタ!$A602,0)="","",OFFSET(マスタ非採用削除!A$4,統合マスタ!$A602,0))</f>
        <v>ﾍﾐﾛ001</v>
      </c>
      <c r="O602" s="53" t="str">
        <f ca="1">IF(OFFSET(マスタ非採用削除!B$4,統合マスタ!$A602,0)="","",OFFSET(マスタ非採用削除!B$4,統合マスタ!$A602,0))</f>
        <v>ﾍﾐﾛ001</v>
      </c>
      <c r="P602" s="27" t="str">
        <f ca="1">IF(OFFSET(マスタ非採用削除!C$4,統合マスタ!$A602,0)="","",OFFSET(マスタ非採用削除!C$4,統合マスタ!$A602,0))</f>
        <v>ペミロラストＫ点眼液０．１％「ＴＳ」</v>
      </c>
      <c r="Q602" s="53" t="str">
        <f ca="1">IF(OFFSET(マスタ非採用削除!D$4,統合マスタ!$A602,0)="","",OFFSET(マスタ非採用削除!D$4,統合マスタ!$A602,0))</f>
        <v/>
      </c>
      <c r="R602" s="27">
        <f ca="1">IF(OR(A602="非採用",A602="処置薬",A602="非採用特別"),0,IF(OFFSET(マスタ非採用削除!E$4,統合マスタ!$A602,0)="","",OFFSET(マスタ非採用削除!E$4,統合マスタ!$A602,0)))</f>
        <v>1</v>
      </c>
      <c r="S602" s="53" t="str">
        <f ca="1">IF(OFFSET(マスタ非採用削除!F$4,統合マスタ!$A602,0)="","",OFFSET(マスタ非採用削除!F$4,統合マスタ!$A602,0))</f>
        <v/>
      </c>
      <c r="T602" s="27">
        <f ca="1">IF(OFFSET(マスタ非採用削除!G$4,統合マスタ!$A602,0)="","",OFFSET(マスタ非採用削除!G$4,統合マスタ!$A602,0))</f>
        <v>201.4</v>
      </c>
      <c r="U602" s="53" t="str">
        <f ca="1">IF(OFFSET(マスタ非採用削除!H$4,統合マスタ!$A602,0)="","",OFFSET(マスタ非採用削除!H$4,統合マスタ!$A602,0))</f>
        <v>ﾍﾟﾐﾛﾗｽﾄKﾃﾝｶﾞﾝｴｷ0.1%TS</v>
      </c>
      <c r="V602" s="27">
        <f ca="1">IF(OFFSET(マスタ非採用削除!I$4,統合マスタ!$A602,0)="","",OFFSET(マスタ非採用削除!I$4,統合マスタ!$A602,0))</f>
        <v>21</v>
      </c>
      <c r="W602" s="27" t="str">
        <f ca="1">IF(OFFSET(マスタ非採用削除!J$4,統合マスタ!$A602,0)="","",OFFSET(マスタ非採用削除!J$4,統合マスタ!$A602,0))</f>
        <v>点眼剤</v>
      </c>
      <c r="X602" s="27">
        <f ca="1">IF(OFFSET(マスタ非採用削除!K$4,統合マスタ!$A602,0)="","",OFFSET(マスタ非採用削除!K$4,統合マスタ!$A602,0))</f>
        <v>0</v>
      </c>
      <c r="Y602" s="53" t="str">
        <f ca="1">IF(OFFSET(マスタ非採用削除!L$4,統合マスタ!$A602,0)="","",OFFSET(マスタ非採用削除!L$4,統合マスタ!$A602,0))</f>
        <v/>
      </c>
      <c r="Z602" s="27">
        <f ca="1">IF(OFFSET(マスタ非採用削除!M$4,統合マスタ!$A602,0)="","",OFFSET(マスタ非採用削除!M$4,統合マスタ!$A602,0))</f>
        <v>3</v>
      </c>
      <c r="AA602" s="27" t="str">
        <f t="shared" si="27"/>
        <v/>
      </c>
      <c r="AB602" s="27" t="str">
        <f ca="1">IF(A602="非採用特別","非採用特別",IF(R602=2,"臨時",
IF(COUNTIF(分類!$H$8:$H$15, 統合マスタ!V602)&gt;0, 分類!$G$7,
IF(COUNTIF(分類!$K$8:$K$15, 統合マスタ!V602)&gt;0, 分類!$J$7,
IF(COUNTIF(分類!$N$8:$N$15, 統合マスタ!V602)&gt;0, 分類!$M$7,
IF(COUNTIF(分類!$Q$8:$Q$15, 統合マスタ!V602)&gt;0, 分類!$P$7,
"無し"))))))</f>
        <v>外用</v>
      </c>
      <c r="AC602" s="27">
        <f t="shared" ca="1" si="28"/>
        <v>598</v>
      </c>
      <c r="AD602" s="27" cm="1">
        <f t="array" aca="1" ref="AD602" ca="1">IF(A602="非採用","非採用",OFFSET(
   INDIRECT("'" &amp; AB602 &amp; "'!A4"),
   MATCH(B602, INDIRECT("'" &amp; AB602 &amp; "'!C5:C1000"), 0),
   MATCH("合計", INDIRECT("'" &amp; AB602 &amp; "'!4:4"), 0) - 1
))</f>
        <v>0</v>
      </c>
    </row>
    <row r="603" spans="1:30">
      <c r="A603" s="40">
        <f>元データ!P600</f>
        <v>520</v>
      </c>
      <c r="B603" s="27">
        <f t="shared" si="29"/>
        <v>599</v>
      </c>
      <c r="C603" s="27" t="str">
        <f>DBCS(元データ!A600)</f>
        <v>ヘモレックス軟膏</v>
      </c>
      <c r="D603" s="53" t="str">
        <f>元データ!B600</f>
        <v>アルフレッサ</v>
      </c>
      <c r="E603" s="27" t="str">
        <f>DBCS(元データ!C600)</f>
        <v/>
      </c>
      <c r="F603" s="27" t="str">
        <f>DBCS(元データ!D600)</f>
        <v>２ｇｘ７０</v>
      </c>
      <c r="G603" s="27" t="str">
        <f>元データ!E600</f>
        <v>ジェイドルフ</v>
      </c>
      <c r="H603" s="27">
        <f>元データ!F600</f>
        <v>21.3</v>
      </c>
      <c r="I603" s="27">
        <f>元データ!G600</f>
        <v>2982</v>
      </c>
      <c r="J603" s="27">
        <f>元データ!H600</f>
        <v>140</v>
      </c>
      <c r="K603" s="27" t="str">
        <f>元データ!I600</f>
        <v>ｇ</v>
      </c>
      <c r="L603" s="27">
        <f>元データ!J600</f>
        <v>2656</v>
      </c>
      <c r="M603" s="27">
        <f>元データ!K600</f>
        <v>18.971428571428572</v>
      </c>
      <c r="N603" s="53" t="str">
        <f ca="1">IF(OFFSET(マスタ非採用削除!A$4,統合マスタ!$A603,0)="","",OFFSET(マスタ非採用削除!A$4,統合マスタ!$A603,0))</f>
        <v>ﾍﾓﾚ001</v>
      </c>
      <c r="O603" s="53" t="str">
        <f ca="1">IF(OFFSET(マスタ非採用削除!B$4,統合マスタ!$A603,0)="","",OFFSET(マスタ非採用削除!B$4,統合マスタ!$A603,0))</f>
        <v>ﾍﾓﾚ001</v>
      </c>
      <c r="P603" s="27" t="str">
        <f ca="1">IF(OFFSET(マスタ非採用削除!C$4,統合マスタ!$A603,0)="","",OFFSET(マスタ非採用削除!C$4,統合マスタ!$A603,0))</f>
        <v>ヘモレックス軟膏</v>
      </c>
      <c r="Q603" s="53" t="str">
        <f ca="1">IF(OFFSET(マスタ非採用削除!D$4,統合マスタ!$A603,0)="","",OFFSET(マスタ非採用削除!D$4,統合マスタ!$A603,0))</f>
        <v>ﾍﾓﾚ</v>
      </c>
      <c r="R603" s="27">
        <f ca="1">IF(OR(A603="非採用",A603="処置薬",A603="非採用特別"),0,IF(OFFSET(マスタ非採用削除!E$4,統合マスタ!$A603,0)="","",OFFSET(マスタ非採用削除!E$4,統合マスタ!$A603,0)))</f>
        <v>1</v>
      </c>
      <c r="S603" s="53" t="str">
        <f ca="1">IF(OFFSET(マスタ非採用削除!F$4,統合マスタ!$A603,0)="","",OFFSET(マスタ非採用削除!F$4,統合マスタ!$A603,0))</f>
        <v/>
      </c>
      <c r="T603" s="27">
        <f ca="1">IF(OFFSET(マスタ非採用削除!G$4,統合マスタ!$A603,0)="","",OFFSET(マスタ非採用削除!G$4,統合マスタ!$A603,0))</f>
        <v>21.3</v>
      </c>
      <c r="U603" s="53" t="str">
        <f ca="1">IF(OFFSET(マスタ非採用削除!H$4,統合マスタ!$A603,0)="","",OFFSET(マスタ非採用削除!H$4,統合マスタ!$A603,0))</f>
        <v>ﾍﾓﾚｯｸｽﾅﾝｺｳ</v>
      </c>
      <c r="V603" s="27">
        <f ca="1">IF(OFFSET(マスタ非採用削除!I$4,統合マスタ!$A603,0)="","",OFFSET(マスタ非採用削除!I$4,統合マスタ!$A603,0))</f>
        <v>14</v>
      </c>
      <c r="W603" s="27" t="str">
        <f ca="1">IF(OFFSET(マスタ非採用削除!J$4,統合マスタ!$A603,0)="","",OFFSET(マスタ非採用削除!J$4,統合マスタ!$A603,0))</f>
        <v>軟膏</v>
      </c>
      <c r="X603" s="27">
        <f ca="1">IF(OFFSET(マスタ非採用削除!K$4,統合マスタ!$A603,0)="","",OFFSET(マスタ非採用削除!K$4,統合マスタ!$A603,0))</f>
        <v>0</v>
      </c>
      <c r="Y603" s="53" t="str">
        <f ca="1">IF(OFFSET(マスタ非採用削除!L$4,統合マスタ!$A603,0)="","",OFFSET(マスタ非採用削除!L$4,統合マスタ!$A603,0))</f>
        <v/>
      </c>
      <c r="Z603" s="27">
        <f ca="1">IF(OFFSET(マスタ非採用削除!M$4,統合マスタ!$A603,0)="","",OFFSET(マスタ非採用削除!M$4,統合マスタ!$A603,0))</f>
        <v>3</v>
      </c>
      <c r="AA603" s="27" t="str">
        <f t="shared" si="27"/>
        <v/>
      </c>
      <c r="AB603" s="27" t="str">
        <f ca="1">IF(A603="非採用特別","非採用特別",IF(R603=2,"臨時",
IF(COUNTIF(分類!$H$8:$H$15, 統合マスタ!V603)&gt;0, 分類!$G$7,
IF(COUNTIF(分類!$K$8:$K$15, 統合マスタ!V603)&gt;0, 分類!$J$7,
IF(COUNTIF(分類!$N$8:$N$15, 統合マスタ!V603)&gt;0, 分類!$M$7,
IF(COUNTIF(分類!$Q$8:$Q$15, 統合マスタ!V603)&gt;0, 分類!$P$7,
"無し"))))))</f>
        <v>外用</v>
      </c>
      <c r="AC603" s="27">
        <f t="shared" ca="1" si="28"/>
        <v>599</v>
      </c>
      <c r="AD603" s="27" cm="1">
        <f t="array" aca="1" ref="AD603" ca="1">IF(A603="非採用","非採用",OFFSET(
   INDIRECT("'" &amp; AB603 &amp; "'!A4"),
   MATCH(B603, INDIRECT("'" &amp; AB603 &amp; "'!C5:C1000"), 0),
   MATCH("合計", INDIRECT("'" &amp; AB603 &amp; "'!4:4"), 0) - 1
))</f>
        <v>0</v>
      </c>
    </row>
    <row r="604" spans="1:30">
      <c r="A604" s="40">
        <f>元データ!P601</f>
        <v>521</v>
      </c>
      <c r="B604" s="27">
        <f t="shared" si="29"/>
        <v>600</v>
      </c>
      <c r="C604" s="27" t="str">
        <f>DBCS(元データ!A601)</f>
        <v>ベルソムラ錠１５ｍｇ</v>
      </c>
      <c r="D604" s="53" t="str">
        <f>元データ!B601</f>
        <v>アルフレッサ</v>
      </c>
      <c r="E604" s="27" t="str">
        <f>DBCS(元データ!C601)</f>
        <v>ＰＴＰ</v>
      </c>
      <c r="F604" s="27" t="str">
        <f>DBCS(元データ!D601)</f>
        <v>５００Ｔ</v>
      </c>
      <c r="G604" s="27" t="str">
        <f>元データ!E601</f>
        <v>MSD</v>
      </c>
      <c r="H604" s="27">
        <f>元データ!F601</f>
        <v>90.8</v>
      </c>
      <c r="I604" s="27">
        <f>元データ!G601</f>
        <v>45400</v>
      </c>
      <c r="J604" s="27">
        <f>元データ!H601</f>
        <v>500</v>
      </c>
      <c r="K604" s="27" t="str">
        <f>元データ!I601</f>
        <v>錠</v>
      </c>
      <c r="L604" s="27">
        <f>元データ!J601</f>
        <v>38817</v>
      </c>
      <c r="M604" s="27">
        <f>元データ!K601</f>
        <v>77.634</v>
      </c>
      <c r="N604" s="53" t="str">
        <f ca="1">IF(OFFSET(マスタ非採用削除!A$4,統合マスタ!$A604,0)="","",OFFSET(マスタ非採用削除!A$4,統合マスタ!$A604,0))</f>
        <v>ﾍﾙｿ001</v>
      </c>
      <c r="O604" s="53" t="str">
        <f ca="1">IF(OFFSET(マスタ非採用削除!B$4,統合マスタ!$A604,0)="","",OFFSET(マスタ非採用削除!B$4,統合マスタ!$A604,0))</f>
        <v>ﾍﾙｿ001</v>
      </c>
      <c r="P604" s="27" t="str">
        <f ca="1">IF(OFFSET(マスタ非採用削除!C$4,統合マスタ!$A604,0)="","",OFFSET(マスタ非採用削除!C$4,統合マスタ!$A604,0))</f>
        <v>ベルソムラ錠１５ｍｇ</v>
      </c>
      <c r="Q604" s="53" t="str">
        <f ca="1">IF(OFFSET(マスタ非採用削除!D$4,統合マスタ!$A604,0)="","",OFFSET(マスタ非採用削除!D$4,統合マスタ!$A604,0))</f>
        <v>ﾍﾞﾙｿ15</v>
      </c>
      <c r="R604" s="27">
        <f ca="1">IF(OR(A604="非採用",A604="処置薬",A604="非採用特別"),0,IF(OFFSET(マスタ非採用削除!E$4,統合マスタ!$A604,0)="","",OFFSET(マスタ非採用削除!E$4,統合マスタ!$A604,0)))</f>
        <v>1</v>
      </c>
      <c r="S604" s="53" t="str">
        <f ca="1">IF(OFFSET(マスタ非採用削除!F$4,統合マスタ!$A604,0)="","",OFFSET(マスタ非採用削除!F$4,統合マスタ!$A604,0))</f>
        <v/>
      </c>
      <c r="T604" s="27">
        <f ca="1">IF(OFFSET(マスタ非採用削除!G$4,統合マスタ!$A604,0)="","",OFFSET(マスタ非採用削除!G$4,統合マスタ!$A604,0))</f>
        <v>90.8</v>
      </c>
      <c r="U604" s="53" t="str">
        <f ca="1">IF(OFFSET(マスタ非採用削除!H$4,統合マスタ!$A604,0)="","",OFFSET(マスタ非採用削除!H$4,統合マスタ!$A604,0))</f>
        <v>ﾍﾞﾙｿﾑﾗｼﾞｮｳ15mg</v>
      </c>
      <c r="V604" s="27">
        <f ca="1">IF(OFFSET(マスタ非採用削除!I$4,統合マスタ!$A604,0)="","",OFFSET(マスタ非採用削除!I$4,統合マスタ!$A604,0))</f>
        <v>1</v>
      </c>
      <c r="W604" s="27" t="str">
        <f ca="1">IF(OFFSET(マスタ非採用削除!J$4,統合マスタ!$A604,0)="","",OFFSET(マスタ非採用削除!J$4,統合マスタ!$A604,0))</f>
        <v>錠剤</v>
      </c>
      <c r="X604" s="27">
        <f ca="1">IF(OFFSET(マスタ非採用削除!K$4,統合マスタ!$A604,0)="","",OFFSET(マスタ非採用削除!K$4,統合マスタ!$A604,0))</f>
        <v>0</v>
      </c>
      <c r="Y604" s="53" t="str">
        <f ca="1">IF(OFFSET(マスタ非採用削除!L$4,統合マスタ!$A604,0)="","",OFFSET(マスタ非採用削除!L$4,統合マスタ!$A604,0))</f>
        <v/>
      </c>
      <c r="Z604" s="27">
        <f ca="1">IF(OFFSET(マスタ非採用削除!M$4,統合マスタ!$A604,0)="","",OFFSET(マスタ非採用削除!M$4,統合マスタ!$A604,0))</f>
        <v>1</v>
      </c>
      <c r="AA604" s="27" t="str">
        <f t="shared" si="27"/>
        <v/>
      </c>
      <c r="AB604" s="27" t="str">
        <f ca="1">IF(A604="非採用特別","非採用特別",IF(R604=2,"臨時",
IF(COUNTIF(分類!$H$8:$H$15, 統合マスタ!V604)&gt;0, 分類!$G$7,
IF(COUNTIF(分類!$K$8:$K$15, 統合マスタ!V604)&gt;0, 分類!$J$7,
IF(COUNTIF(分類!$N$8:$N$15, 統合マスタ!V604)&gt;0, 分類!$M$7,
IF(COUNTIF(分類!$Q$8:$Q$15, 統合マスタ!V604)&gt;0, 分類!$P$7,
"無し"))))))</f>
        <v>錠剤</v>
      </c>
      <c r="AC604" s="27">
        <f t="shared" ca="1" si="28"/>
        <v>600</v>
      </c>
      <c r="AD604" s="27" cm="1">
        <f t="array" aca="1" ref="AD604" ca="1">IF(A604="非採用","非採用",OFFSET(
   INDIRECT("'" &amp; AB604 &amp; "'!A4"),
   MATCH(B604, INDIRECT("'" &amp; AB604 &amp; "'!C5:C1000"), 0),
   MATCH("合計", INDIRECT("'" &amp; AB604 &amp; "'!4:4"), 0) - 1
))</f>
        <v>0</v>
      </c>
    </row>
    <row r="605" spans="1:30">
      <c r="A605" s="40">
        <f>元データ!P602</f>
        <v>522</v>
      </c>
      <c r="B605" s="27">
        <f t="shared" si="29"/>
        <v>601</v>
      </c>
      <c r="C605" s="27" t="str">
        <f>DBCS(元データ!A602)</f>
        <v>ベルソムラ錠２０ｍｇ</v>
      </c>
      <c r="D605" s="53" t="str">
        <f>元データ!B602</f>
        <v>アルフレッサ</v>
      </c>
      <c r="E605" s="27" t="str">
        <f>DBCS(元データ!C602)</f>
        <v>ＰＴＰ</v>
      </c>
      <c r="F605" s="27" t="str">
        <f>DBCS(元データ!D602)</f>
        <v>１００Ｔ</v>
      </c>
      <c r="G605" s="27" t="str">
        <f>元データ!E602</f>
        <v>第一三共</v>
      </c>
      <c r="H605" s="27">
        <f>元データ!F602</f>
        <v>109.9</v>
      </c>
      <c r="I605" s="27">
        <f>元データ!G602</f>
        <v>10990</v>
      </c>
      <c r="J605" s="27">
        <f>元データ!H602</f>
        <v>100</v>
      </c>
      <c r="K605" s="27" t="str">
        <f>元データ!I602</f>
        <v>錠</v>
      </c>
      <c r="L605" s="27">
        <f>元データ!J602</f>
        <v>9396</v>
      </c>
      <c r="M605" s="27">
        <f>元データ!K602</f>
        <v>93.96</v>
      </c>
      <c r="N605" s="53" t="str">
        <f ca="1">IF(OFFSET(マスタ非採用削除!A$4,統合マスタ!$A605,0)="","",OFFSET(マスタ非採用削除!A$4,統合マスタ!$A605,0))</f>
        <v>ﾍﾙｿ002</v>
      </c>
      <c r="O605" s="53" t="str">
        <f ca="1">IF(OFFSET(マスタ非採用削除!B$4,統合マスタ!$A605,0)="","",OFFSET(マスタ非採用削除!B$4,統合マスタ!$A605,0))</f>
        <v>ﾍﾙｿ002</v>
      </c>
      <c r="P605" s="27" t="str">
        <f ca="1">IF(OFFSET(マスタ非採用削除!C$4,統合マスタ!$A605,0)="","",OFFSET(マスタ非採用削除!C$4,統合マスタ!$A605,0))</f>
        <v>ベルソムラ錠２０ｍｇ</v>
      </c>
      <c r="Q605" s="53" t="str">
        <f ca="1">IF(OFFSET(マスタ非採用削除!D$4,統合マスタ!$A605,0)="","",OFFSET(マスタ非採用削除!D$4,統合マスタ!$A605,0))</f>
        <v>ﾍﾞﾙｿ20</v>
      </c>
      <c r="R605" s="27">
        <f ca="1">IF(OR(A605="非採用",A605="処置薬",A605="非採用特別"),0,IF(OFFSET(マスタ非採用削除!E$4,統合マスタ!$A605,0)="","",OFFSET(マスタ非採用削除!E$4,統合マスタ!$A605,0)))</f>
        <v>1</v>
      </c>
      <c r="S605" s="53" t="str">
        <f ca="1">IF(OFFSET(マスタ非採用削除!F$4,統合マスタ!$A605,0)="","",OFFSET(マスタ非採用削除!F$4,統合マスタ!$A605,0))</f>
        <v/>
      </c>
      <c r="T605" s="27">
        <f ca="1">IF(OFFSET(マスタ非採用削除!G$4,統合マスタ!$A605,0)="","",OFFSET(マスタ非採用削除!G$4,統合マスタ!$A605,0))</f>
        <v>109.9</v>
      </c>
      <c r="U605" s="53" t="str">
        <f ca="1">IF(OFFSET(マスタ非採用削除!H$4,統合マスタ!$A605,0)="","",OFFSET(マスタ非採用削除!H$4,統合マスタ!$A605,0))</f>
        <v>ﾍﾞﾙｿﾑﾗｼﾞｮｳ20mg</v>
      </c>
      <c r="V605" s="27">
        <f ca="1">IF(OFFSET(マスタ非採用削除!I$4,統合マスタ!$A605,0)="","",OFFSET(マスタ非採用削除!I$4,統合マスタ!$A605,0))</f>
        <v>1</v>
      </c>
      <c r="W605" s="27" t="str">
        <f ca="1">IF(OFFSET(マスタ非採用削除!J$4,統合マスタ!$A605,0)="","",OFFSET(マスタ非採用削除!J$4,統合マスタ!$A605,0))</f>
        <v>錠剤</v>
      </c>
      <c r="X605" s="27">
        <f ca="1">IF(OFFSET(マスタ非採用削除!K$4,統合マスタ!$A605,0)="","",OFFSET(マスタ非採用削除!K$4,統合マスタ!$A605,0))</f>
        <v>0</v>
      </c>
      <c r="Y605" s="53" t="str">
        <f ca="1">IF(OFFSET(マスタ非採用削除!L$4,統合マスタ!$A605,0)="","",OFFSET(マスタ非採用削除!L$4,統合マスタ!$A605,0))</f>
        <v/>
      </c>
      <c r="Z605" s="27">
        <f ca="1">IF(OFFSET(マスタ非採用削除!M$4,統合マスタ!$A605,0)="","",OFFSET(マスタ非採用削除!M$4,統合マスタ!$A605,0))</f>
        <v>1</v>
      </c>
      <c r="AA605" s="27" t="str">
        <f t="shared" si="27"/>
        <v/>
      </c>
      <c r="AB605" s="27" t="str">
        <f ca="1">IF(A605="非採用特別","非採用特別",IF(R605=2,"臨時",
IF(COUNTIF(分類!$H$8:$H$15, 統合マスタ!V605)&gt;0, 分類!$G$7,
IF(COUNTIF(分類!$K$8:$K$15, 統合マスタ!V605)&gt;0, 分類!$J$7,
IF(COUNTIF(分類!$N$8:$N$15, 統合マスタ!V605)&gt;0, 分類!$M$7,
IF(COUNTIF(分類!$Q$8:$Q$15, 統合マスタ!V605)&gt;0, 分類!$P$7,
"無し"))))))</f>
        <v>錠剤</v>
      </c>
      <c r="AC605" s="27">
        <f t="shared" ca="1" si="28"/>
        <v>601</v>
      </c>
      <c r="AD605" s="27" cm="1">
        <f t="array" aca="1" ref="AD605" ca="1">IF(A605="非採用","非採用",OFFSET(
   INDIRECT("'" &amp; AB605 &amp; "'!A4"),
   MATCH(B605, INDIRECT("'" &amp; AB605 &amp; "'!C5:C1000"), 0),
   MATCH("合計", INDIRECT("'" &amp; AB605 &amp; "'!4:4"), 0) - 1
))</f>
        <v>0</v>
      </c>
    </row>
    <row r="606" spans="1:30">
      <c r="A606" s="40">
        <f>元データ!P603</f>
        <v>523</v>
      </c>
      <c r="B606" s="27">
        <f t="shared" si="29"/>
        <v>602</v>
      </c>
      <c r="C606" s="27" t="str">
        <f>DBCS(元データ!A603)</f>
        <v>ヘルベッサー錠３０　　　　　</v>
      </c>
      <c r="D606" s="53" t="str">
        <f>元データ!B603</f>
        <v>アルフレッサ</v>
      </c>
      <c r="E606" s="27" t="str">
        <f>DBCS(元データ!C603)</f>
        <v>ＰＴＰ</v>
      </c>
      <c r="F606" s="27" t="str">
        <f>DBCS(元データ!D603)</f>
        <v>１００Ｔ</v>
      </c>
      <c r="G606" s="27" t="str">
        <f>元データ!E603</f>
        <v>田辺三菱</v>
      </c>
      <c r="H606" s="27">
        <f>元データ!F603</f>
        <v>7.3</v>
      </c>
      <c r="I606" s="27">
        <f>元データ!G603</f>
        <v>730</v>
      </c>
      <c r="J606" s="27">
        <f>元データ!H603</f>
        <v>100</v>
      </c>
      <c r="K606" s="27" t="str">
        <f>元データ!I603</f>
        <v>錠</v>
      </c>
      <c r="L606" s="27">
        <f>元データ!J603</f>
        <v>650</v>
      </c>
      <c r="M606" s="27">
        <f>元データ!K603</f>
        <v>6.5</v>
      </c>
      <c r="N606" s="53" t="str">
        <f ca="1">IF(OFFSET(マスタ非採用削除!A$4,統合マスタ!$A606,0)="","",OFFSET(マスタ非採用削除!A$4,統合マスタ!$A606,0))</f>
        <v>ﾍﾙﾍ001</v>
      </c>
      <c r="O606" s="53" t="str">
        <f ca="1">IF(OFFSET(マスタ非採用削除!B$4,統合マスタ!$A606,0)="","",OFFSET(マスタ非採用削除!B$4,統合マスタ!$A606,0))</f>
        <v>ﾍﾙﾍ001</v>
      </c>
      <c r="P606" s="27" t="str">
        <f ca="1">IF(OFFSET(マスタ非採用削除!C$4,統合マスタ!$A606,0)="","",OFFSET(マスタ非採用削除!C$4,統合マスタ!$A606,0))</f>
        <v>ヘルベッサー錠３０</v>
      </c>
      <c r="Q606" s="53" t="str">
        <f ca="1">IF(OFFSET(マスタ非採用削除!D$4,統合マスタ!$A606,0)="","",OFFSET(マスタ非採用削除!D$4,統合マスタ!$A606,0))</f>
        <v>ﾍﾙﾍﾞ1</v>
      </c>
      <c r="R606" s="27">
        <f ca="1">IF(OR(A606="非採用",A606="処置薬",A606="非採用特別"),0,IF(OFFSET(マスタ非採用削除!E$4,統合マスタ!$A606,0)="","",OFFSET(マスタ非採用削除!E$4,統合マスタ!$A606,0)))</f>
        <v>1</v>
      </c>
      <c r="S606" s="53" t="str">
        <f ca="1">IF(OFFSET(マスタ非採用削除!F$4,統合マスタ!$A606,0)="","",OFFSET(マスタ非採用削除!F$4,統合マスタ!$A606,0))</f>
        <v/>
      </c>
      <c r="T606" s="27">
        <f ca="1">IF(OFFSET(マスタ非採用削除!G$4,統合マスタ!$A606,0)="","",OFFSET(マスタ非採用削除!G$4,統合マスタ!$A606,0))</f>
        <v>7.3</v>
      </c>
      <c r="U606" s="53" t="str">
        <f ca="1">IF(OFFSET(マスタ非採用削除!H$4,統合マスタ!$A606,0)="","",OFFSET(マスタ非採用削除!H$4,統合マスタ!$A606,0))</f>
        <v>ﾍﾙﾍﾞｯｻｰｼﾞｮｳ30</v>
      </c>
      <c r="V606" s="27">
        <f ca="1">IF(OFFSET(マスタ非採用削除!I$4,統合マスタ!$A606,0)="","",OFFSET(マスタ非採用削除!I$4,統合マスタ!$A606,0))</f>
        <v>1</v>
      </c>
      <c r="W606" s="27" t="str">
        <f ca="1">IF(OFFSET(マスタ非採用削除!J$4,統合マスタ!$A606,0)="","",OFFSET(マスタ非採用削除!J$4,統合マスタ!$A606,0))</f>
        <v>錠剤</v>
      </c>
      <c r="X606" s="27">
        <f ca="1">IF(OFFSET(マスタ非採用削除!K$4,統合マスタ!$A606,0)="","",OFFSET(マスタ非採用削除!K$4,統合マスタ!$A606,0))</f>
        <v>0</v>
      </c>
      <c r="Y606" s="53" t="str">
        <f ca="1">IF(OFFSET(マスタ非採用削除!L$4,統合マスタ!$A606,0)="","",OFFSET(マスタ非採用削除!L$4,統合マスタ!$A606,0))</f>
        <v/>
      </c>
      <c r="Z606" s="27">
        <f ca="1">IF(OFFSET(マスタ非採用削除!M$4,統合マスタ!$A606,0)="","",OFFSET(マスタ非採用削除!M$4,統合マスタ!$A606,0))</f>
        <v>5</v>
      </c>
      <c r="AA606" s="27" t="str">
        <f t="shared" si="27"/>
        <v/>
      </c>
      <c r="AB606" s="27" t="str">
        <f ca="1">IF(A606="非採用特別","非採用特別",IF(R606=2,"臨時",
IF(COUNTIF(分類!$H$8:$H$15, 統合マスタ!V606)&gt;0, 分類!$G$7,
IF(COUNTIF(分類!$K$8:$K$15, 統合マスタ!V606)&gt;0, 分類!$J$7,
IF(COUNTIF(分類!$N$8:$N$15, 統合マスタ!V606)&gt;0, 分類!$M$7,
IF(COUNTIF(分類!$Q$8:$Q$15, 統合マスタ!V606)&gt;0, 分類!$P$7,
"無し"))))))</f>
        <v>錠剤</v>
      </c>
      <c r="AC606" s="27">
        <f t="shared" ca="1" si="28"/>
        <v>602</v>
      </c>
      <c r="AD606" s="27" cm="1">
        <f t="array" aca="1" ref="AD606" ca="1">IF(A606="非採用","非採用",OFFSET(
   INDIRECT("'" &amp; AB606 &amp; "'!A4"),
   MATCH(B606, INDIRECT("'" &amp; AB606 &amp; "'!C5:C1000"), 0),
   MATCH("合計", INDIRECT("'" &amp; AB606 &amp; "'!4:4"), 0) - 1
))</f>
        <v>0</v>
      </c>
    </row>
    <row r="607" spans="1:30">
      <c r="A607" s="40">
        <f>元データ!P604</f>
        <v>524</v>
      </c>
      <c r="B607" s="27">
        <f t="shared" si="29"/>
        <v>603</v>
      </c>
      <c r="C607" s="27" t="str">
        <f>DBCS(元データ!A604)</f>
        <v>ヘルベッサー注射用５０</v>
      </c>
      <c r="D607" s="53" t="str">
        <f>元データ!B604</f>
        <v>アルフレッサ</v>
      </c>
      <c r="E607" s="27" t="str">
        <f>DBCS(元データ!C604)</f>
        <v/>
      </c>
      <c r="F607" s="27" t="str">
        <f>DBCS(元データ!D604)</f>
        <v>１０瓶</v>
      </c>
      <c r="G607" s="27" t="str">
        <f>元データ!E604</f>
        <v>田辺ファーマ</v>
      </c>
      <c r="H607" s="27">
        <f>元データ!F604</f>
        <v>561</v>
      </c>
      <c r="I607" s="27">
        <f>元データ!G604</f>
        <v>5610</v>
      </c>
      <c r="J607" s="27">
        <f>元データ!H604</f>
        <v>10</v>
      </c>
      <c r="K607" s="27" t="str">
        <f>元データ!I604</f>
        <v>瓶</v>
      </c>
      <c r="L607" s="27">
        <f>元データ!J604</f>
        <v>4914</v>
      </c>
      <c r="M607" s="27">
        <f>元データ!K604</f>
        <v>491.4</v>
      </c>
      <c r="N607" s="53" t="str">
        <f ca="1">IF(OFFSET(マスタ非採用削除!A$4,統合マスタ!$A607,0)="","",OFFSET(マスタ非採用削除!A$4,統合マスタ!$A607,0))</f>
        <v>ﾍﾙﾍ002</v>
      </c>
      <c r="O607" s="53" t="str">
        <f ca="1">IF(OFFSET(マスタ非採用削除!B$4,統合マスタ!$A607,0)="","",OFFSET(マスタ非採用削除!B$4,統合マスタ!$A607,0))</f>
        <v>ﾍﾙﾍ002</v>
      </c>
      <c r="P607" s="27" t="str">
        <f ca="1">IF(OFFSET(マスタ非採用削除!C$4,統合マスタ!$A607,0)="","",OFFSET(マスタ非採用削除!C$4,統合マスタ!$A607,0))</f>
        <v>ヘルベッサー注射用５０</v>
      </c>
      <c r="Q607" s="53" t="str">
        <f ca="1">IF(OFFSET(マスタ非採用削除!D$4,統合マスタ!$A607,0)="","",OFFSET(マスタ非採用削除!D$4,統合マスタ!$A607,0))</f>
        <v/>
      </c>
      <c r="R607" s="27">
        <f ca="1">IF(OR(A607="非採用",A607="処置薬",A607="非採用特別"),0,IF(OFFSET(マスタ非採用削除!E$4,統合マスタ!$A607,0)="","",OFFSET(マスタ非採用削除!E$4,統合マスタ!$A607,0)))</f>
        <v>1</v>
      </c>
      <c r="S607" s="53" t="str">
        <f ca="1">IF(OFFSET(マスタ非採用削除!F$4,統合マスタ!$A607,0)="","",OFFSET(マスタ非採用削除!F$4,統合マスタ!$A607,0))</f>
        <v/>
      </c>
      <c r="T607" s="27">
        <f ca="1">IF(OFFSET(マスタ非採用削除!G$4,統合マスタ!$A607,0)="","",OFFSET(マスタ非採用削除!G$4,統合マスタ!$A607,0))</f>
        <v>561</v>
      </c>
      <c r="U607" s="53" t="str">
        <f ca="1">IF(OFFSET(マスタ非採用削除!H$4,統合マスタ!$A607,0)="","",OFFSET(マスタ非採用削除!H$4,統合マスタ!$A607,0))</f>
        <v>ﾍﾙﾍﾞﾂｻ-ﾁﾕｳｼﾔﾖｳ50</v>
      </c>
      <c r="V607" s="27">
        <f ca="1">IF(OFFSET(マスタ非採用削除!I$4,統合マスタ!$A607,0)="","",OFFSET(マスタ非採用削除!I$4,統合マスタ!$A607,0))</f>
        <v>25</v>
      </c>
      <c r="W607" s="27" t="str">
        <f ca="1">IF(OFFSET(マスタ非採用削除!J$4,統合マスタ!$A607,0)="","",OFFSET(マスタ非採用削除!J$4,統合マスタ!$A607,0))</f>
        <v>注射剤</v>
      </c>
      <c r="X607" s="27">
        <f ca="1">IF(OFFSET(マスタ非採用削除!K$4,統合マスタ!$A607,0)="","",OFFSET(マスタ非採用削除!K$4,統合マスタ!$A607,0))</f>
        <v>2</v>
      </c>
      <c r="Y607" s="53" t="str">
        <f ca="1">IF(OFFSET(マスタ非採用削除!L$4,統合マスタ!$A607,0)="","",OFFSET(マスタ非採用削除!L$4,統合マスタ!$A607,0))</f>
        <v/>
      </c>
      <c r="Z607" s="27">
        <f ca="1">IF(OFFSET(マスタ非採用削除!M$4,統合マスタ!$A607,0)="","",OFFSET(マスタ非採用削除!M$4,統合マスタ!$A607,0))</f>
        <v>9</v>
      </c>
      <c r="AA607" s="27" t="str">
        <f t="shared" si="27"/>
        <v/>
      </c>
      <c r="AB607" s="27" t="str">
        <f ca="1">IF(A607="非採用特別","非採用特別",IF(R607=2,"臨時",
IF(COUNTIF(分類!$H$8:$H$15, 統合マスタ!V607)&gt;0, 分類!$G$7,
IF(COUNTIF(分類!$K$8:$K$15, 統合マスタ!V607)&gt;0, 分類!$J$7,
IF(COUNTIF(分類!$N$8:$N$15, 統合マスタ!V607)&gt;0, 分類!$M$7,
IF(COUNTIF(分類!$Q$8:$Q$15, 統合マスタ!V607)&gt;0, 分類!$P$7,
"無し"))))))</f>
        <v>注射</v>
      </c>
      <c r="AC607" s="27">
        <f t="shared" ca="1" si="28"/>
        <v>200603</v>
      </c>
      <c r="AD607" s="27" cm="1">
        <f t="array" aca="1" ref="AD607" ca="1">IF(A607="非採用","非採用",OFFSET(
   INDIRECT("'" &amp; AB607 &amp; "'!A4"),
   MATCH(B607, INDIRECT("'" &amp; AB607 &amp; "'!C5:C1000"), 0),
   MATCH("合計", INDIRECT("'" &amp; AB607 &amp; "'!4:4"), 0) - 1
))</f>
        <v>0</v>
      </c>
    </row>
    <row r="608" spans="1:30">
      <c r="A608" s="40">
        <f>元データ!P605</f>
        <v>526</v>
      </c>
      <c r="B608" s="27">
        <f t="shared" si="29"/>
        <v>604</v>
      </c>
      <c r="C608" s="27" t="str">
        <f>DBCS(元データ!A605)</f>
        <v>ベンザリン細粒１％</v>
      </c>
      <c r="D608" s="53" t="str">
        <f>元データ!B605</f>
        <v>アルフレッサ</v>
      </c>
      <c r="E608" s="27" t="str">
        <f>DBCS(元データ!C605)</f>
        <v>粉</v>
      </c>
      <c r="F608" s="27" t="str">
        <f>DBCS(元データ!D605)</f>
        <v>１００ｇ</v>
      </c>
      <c r="G608" s="27" t="str">
        <f>元データ!E605</f>
        <v>共和薬品</v>
      </c>
      <c r="H608" s="27">
        <f>元データ!F605</f>
        <v>16.2</v>
      </c>
      <c r="I608" s="27">
        <f>元データ!G605</f>
        <v>1620</v>
      </c>
      <c r="J608" s="27">
        <f>元データ!H605</f>
        <v>100</v>
      </c>
      <c r="K608" s="27" t="str">
        <f>元データ!I605</f>
        <v>ｇ</v>
      </c>
      <c r="L608" s="27">
        <f>元データ!J605</f>
        <v>1443</v>
      </c>
      <c r="M608" s="27">
        <f>元データ!K605</f>
        <v>14.43</v>
      </c>
      <c r="N608" s="53" t="str">
        <f ca="1">IF(OFFSET(マスタ非採用削除!A$4,統合マスタ!$A608,0)="","",OFFSET(マスタ非採用削除!A$4,統合マスタ!$A608,0))</f>
        <v>ﾍﾝｻ002</v>
      </c>
      <c r="O608" s="53" t="str">
        <f ca="1">IF(OFFSET(マスタ非採用削除!B$4,統合マスタ!$A608,0)="","",OFFSET(マスタ非採用削除!B$4,統合マスタ!$A608,0))</f>
        <v>ﾍﾝｻ002</v>
      </c>
      <c r="P608" s="27" t="str">
        <f ca="1">IF(OFFSET(マスタ非採用削除!C$4,統合マスタ!$A608,0)="","",OFFSET(マスタ非採用削除!C$4,統合マスタ!$A608,0))</f>
        <v>ベンザリン細粒１％</v>
      </c>
      <c r="Q608" s="53" t="str">
        <f ca="1">IF(OFFSET(マスタ非採用削除!D$4,統合マスタ!$A608,0)="","",OFFSET(マスタ非採用削除!D$4,統合マスタ!$A608,0))</f>
        <v/>
      </c>
      <c r="R608" s="27">
        <f ca="1">IF(OR(A608="非採用",A608="処置薬",A608="非採用特別"),0,IF(OFFSET(マスタ非採用削除!E$4,統合マスタ!$A608,0)="","",OFFSET(マスタ非採用削除!E$4,統合マスタ!$A608,0)))</f>
        <v>1</v>
      </c>
      <c r="S608" s="53" t="str">
        <f ca="1">IF(OFFSET(マスタ非採用削除!F$4,統合マスタ!$A608,0)="","",OFFSET(マスタ非採用削除!F$4,統合マスタ!$A608,0))</f>
        <v/>
      </c>
      <c r="T608" s="27">
        <f ca="1">IF(OFFSET(マスタ非採用削除!G$4,統合マスタ!$A608,0)="","",OFFSET(マスタ非採用削除!G$4,統合マスタ!$A608,0))</f>
        <v>16.2</v>
      </c>
      <c r="U608" s="53" t="str">
        <f ca="1">IF(OFFSET(マスタ非採用削除!H$4,統合マスタ!$A608,0)="","",OFFSET(マスタ非採用削除!H$4,統合マスタ!$A608,0))</f>
        <v>ﾍﾞﾝｻﾞﾘﾝｻｲﾘﾕｳ1%</v>
      </c>
      <c r="V608" s="27">
        <f ca="1">IF(OFFSET(マスタ非採用削除!I$4,統合マスタ!$A608,0)="","",OFFSET(マスタ非採用削除!I$4,統合マスタ!$A608,0))</f>
        <v>4</v>
      </c>
      <c r="W608" s="27" t="str">
        <f ca="1">IF(OFFSET(マスタ非採用削除!J$4,統合マスタ!$A608,0)="","",OFFSET(マスタ非採用削除!J$4,統合マスタ!$A608,0))</f>
        <v>細粒</v>
      </c>
      <c r="X608" s="27">
        <f ca="1">IF(OFFSET(マスタ非採用削除!K$4,統合マスタ!$A608,0)="","",OFFSET(マスタ非採用削除!K$4,統合マスタ!$A608,0))</f>
        <v>0</v>
      </c>
      <c r="Y608" s="53" t="str">
        <f ca="1">IF(OFFSET(マスタ非採用削除!L$4,統合マスタ!$A608,0)="","",OFFSET(マスタ非採用削除!L$4,統合マスタ!$A608,0))</f>
        <v/>
      </c>
      <c r="Z608" s="27">
        <f ca="1">IF(OFFSET(マスタ非採用削除!M$4,統合マスタ!$A608,0)="","",OFFSET(マスタ非採用削除!M$4,統合マスタ!$A608,0))</f>
        <v>2</v>
      </c>
      <c r="AA608" s="27" t="str">
        <f t="shared" si="27"/>
        <v/>
      </c>
      <c r="AB608" s="27" t="str">
        <f ca="1">IF(A608="非採用特別","非採用特別",IF(R608=2,"臨時",
IF(COUNTIF(分類!$H$8:$H$15, 統合マスタ!V608)&gt;0, 分類!$G$7,
IF(COUNTIF(分類!$K$8:$K$15, 統合マスタ!V608)&gt;0, 分類!$J$7,
IF(COUNTIF(分類!$N$8:$N$15, 統合マスタ!V608)&gt;0, 分類!$M$7,
IF(COUNTIF(分類!$Q$8:$Q$15, 統合マスタ!V608)&gt;0, 分類!$P$7,
"無し"))))))</f>
        <v>無し</v>
      </c>
      <c r="AC608" s="27">
        <f t="shared" ca="1" si="28"/>
        <v>604</v>
      </c>
      <c r="AD608" s="27" t="e" cm="1">
        <f t="array" aca="1" ref="AD608" ca="1">IF(A608="非採用","非採用",OFFSET(
   INDIRECT("'" &amp; AB608 &amp; "'!A4"),
   MATCH(B608, INDIRECT("'" &amp; AB608 &amp; "'!C5:C1000"), 0),
   MATCH("合計", INDIRECT("'" &amp; AB608 &amp; "'!4:4"), 0) - 1
))</f>
        <v>#REF!</v>
      </c>
    </row>
    <row r="609" spans="1:30">
      <c r="A609" s="40">
        <f>元データ!P606</f>
        <v>525</v>
      </c>
      <c r="B609" s="27">
        <f t="shared" si="29"/>
        <v>605</v>
      </c>
      <c r="C609" s="27" t="str">
        <f>DBCS(元データ!A606)</f>
        <v>ベンザリン錠５</v>
      </c>
      <c r="D609" s="53" t="str">
        <f>元データ!B606</f>
        <v>アルフレッサ</v>
      </c>
      <c r="E609" s="27" t="str">
        <f>DBCS(元データ!C606)</f>
        <v>ＰＴＰ</v>
      </c>
      <c r="F609" s="27" t="str">
        <f>DBCS(元データ!D606)</f>
        <v>１００Ｔ</v>
      </c>
      <c r="G609" s="27" t="str">
        <f>元データ!E606</f>
        <v>共和薬品</v>
      </c>
      <c r="H609" s="27">
        <f>元データ!F606</f>
        <v>7.8</v>
      </c>
      <c r="I609" s="27">
        <f>元データ!G606</f>
        <v>780</v>
      </c>
      <c r="J609" s="27">
        <f>元データ!H606</f>
        <v>100</v>
      </c>
      <c r="K609" s="27" t="str">
        <f>元データ!I606</f>
        <v>錠</v>
      </c>
      <c r="L609" s="27">
        <f>元データ!J606</f>
        <v>679</v>
      </c>
      <c r="M609" s="27">
        <f>元データ!K606</f>
        <v>6.79</v>
      </c>
      <c r="N609" s="53" t="str">
        <f ca="1">IF(OFFSET(マスタ非採用削除!A$4,統合マスタ!$A609,0)="","",OFFSET(マスタ非採用削除!A$4,統合マスタ!$A609,0))</f>
        <v>ﾍﾝｻ001</v>
      </c>
      <c r="O609" s="53" t="str">
        <f ca="1">IF(OFFSET(マスタ非採用削除!B$4,統合マスタ!$A609,0)="","",OFFSET(マスタ非採用削除!B$4,統合マスタ!$A609,0))</f>
        <v>ﾍﾝｻ001</v>
      </c>
      <c r="P609" s="27" t="str">
        <f ca="1">IF(OFFSET(マスタ非採用削除!C$4,統合マスタ!$A609,0)="","",OFFSET(マスタ非採用削除!C$4,統合マスタ!$A609,0))</f>
        <v>ベンザリン錠５</v>
      </c>
      <c r="Q609" s="53" t="str">
        <f ca="1">IF(OFFSET(マスタ非採用削除!D$4,統合マスタ!$A609,0)="","",OFFSET(マスタ非採用削除!D$4,統合マスタ!$A609,0))</f>
        <v>ﾍﾞﾝｻﾞ</v>
      </c>
      <c r="R609" s="27">
        <f ca="1">IF(OR(A609="非採用",A609="処置薬",A609="非採用特別"),0,IF(OFFSET(マスタ非採用削除!E$4,統合マスタ!$A609,0)="","",OFFSET(マスタ非採用削除!E$4,統合マスタ!$A609,0)))</f>
        <v>1</v>
      </c>
      <c r="S609" s="53" t="str">
        <f ca="1">IF(OFFSET(マスタ非採用削除!F$4,統合マスタ!$A609,0)="","",OFFSET(マスタ非採用削除!F$4,統合マスタ!$A609,0))</f>
        <v/>
      </c>
      <c r="T609" s="27">
        <f ca="1">IF(OFFSET(マスタ非採用削除!G$4,統合マスタ!$A609,0)="","",OFFSET(マスタ非採用削除!G$4,統合マスタ!$A609,0))</f>
        <v>7.8</v>
      </c>
      <c r="U609" s="53" t="str">
        <f ca="1">IF(OFFSET(マスタ非採用削除!H$4,統合マスタ!$A609,0)="","",OFFSET(マスタ非採用削除!H$4,統合マスタ!$A609,0))</f>
        <v>ﾍﾞﾝｻﾞﾘﾝｼﾞｮｳ5</v>
      </c>
      <c r="V609" s="27">
        <f ca="1">IF(OFFSET(マスタ非採用削除!I$4,統合マスタ!$A609,0)="","",OFFSET(マスタ非採用削除!I$4,統合マスタ!$A609,0))</f>
        <v>1</v>
      </c>
      <c r="W609" s="27" t="str">
        <f ca="1">IF(OFFSET(マスタ非採用削除!J$4,統合マスタ!$A609,0)="","",OFFSET(マスタ非採用削除!J$4,統合マスタ!$A609,0))</f>
        <v>錠剤</v>
      </c>
      <c r="X609" s="27">
        <f ca="1">IF(OFFSET(マスタ非採用削除!K$4,統合マスタ!$A609,0)="","",OFFSET(マスタ非採用削除!K$4,統合マスタ!$A609,0))</f>
        <v>0</v>
      </c>
      <c r="Y609" s="53" t="str">
        <f ca="1">IF(OFFSET(マスタ非採用削除!L$4,統合マスタ!$A609,0)="","",OFFSET(マスタ非採用削除!L$4,統合マスタ!$A609,0))</f>
        <v/>
      </c>
      <c r="Z609" s="27">
        <f ca="1">IF(OFFSET(マスタ非採用削除!M$4,統合マスタ!$A609,0)="","",OFFSET(マスタ非採用削除!M$4,統合マスタ!$A609,0))</f>
        <v>25</v>
      </c>
      <c r="AA609" s="27" t="str">
        <f t="shared" si="27"/>
        <v/>
      </c>
      <c r="AB609" s="27" t="str">
        <f ca="1">IF(A609="非採用特別","非採用特別",IF(R609=2,"臨時",
IF(COUNTIF(分類!$H$8:$H$15, 統合マスタ!V609)&gt;0, 分類!$G$7,
IF(COUNTIF(分類!$K$8:$K$15, 統合マスタ!V609)&gt;0, 分類!$J$7,
IF(COUNTIF(分類!$N$8:$N$15, 統合マスタ!V609)&gt;0, 分類!$M$7,
IF(COUNTIF(分類!$Q$8:$Q$15, 統合マスタ!V609)&gt;0, 分類!$P$7,
"無し"))))))</f>
        <v>錠剤</v>
      </c>
      <c r="AC609" s="27">
        <f t="shared" ca="1" si="28"/>
        <v>605</v>
      </c>
      <c r="AD609" s="27" cm="1">
        <f t="array" aca="1" ref="AD609" ca="1">IF(A609="非採用","非採用",OFFSET(
   INDIRECT("'" &amp; AB609 &amp; "'!A4"),
   MATCH(B609, INDIRECT("'" &amp; AB609 &amp; "'!C5:C1000"), 0),
   MATCH("合計", INDIRECT("'" &amp; AB609 &amp; "'!4:4"), 0) - 1
))</f>
        <v>0</v>
      </c>
    </row>
    <row r="610" spans="1:30">
      <c r="A610" s="40">
        <f>元データ!P607</f>
        <v>525</v>
      </c>
      <c r="B610" s="27">
        <f t="shared" si="29"/>
        <v>606</v>
      </c>
      <c r="C610" s="27" t="str">
        <f>DBCS(元データ!A607)</f>
        <v>ベンザリン錠５</v>
      </c>
      <c r="D610" s="53" t="str">
        <f>元データ!B607</f>
        <v>アルフレッサ</v>
      </c>
      <c r="E610" s="27" t="str">
        <f>DBCS(元データ!C607)</f>
        <v>バラ</v>
      </c>
      <c r="F610" s="27" t="str">
        <f>DBCS(元データ!D607)</f>
        <v>１０００Ｔ</v>
      </c>
      <c r="G610" s="27" t="str">
        <f>元データ!E607</f>
        <v>共和薬品</v>
      </c>
      <c r="H610" s="27">
        <f>元データ!F607</f>
        <v>7.8</v>
      </c>
      <c r="I610" s="27">
        <f>元データ!G607</f>
        <v>7800</v>
      </c>
      <c r="J610" s="27">
        <f>元データ!H607</f>
        <v>1000</v>
      </c>
      <c r="K610" s="27" t="str">
        <f>元データ!I607</f>
        <v>錠</v>
      </c>
      <c r="L610" s="27">
        <f>元データ!J607</f>
        <v>6786</v>
      </c>
      <c r="M610" s="27">
        <f>元データ!K607</f>
        <v>6.7859999999999996</v>
      </c>
      <c r="N610" s="53" t="str">
        <f ca="1">IF(OFFSET(マスタ非採用削除!A$4,統合マスタ!$A610,0)="","",OFFSET(マスタ非採用削除!A$4,統合マスタ!$A610,0))</f>
        <v>ﾍﾝｻ001</v>
      </c>
      <c r="O610" s="53" t="str">
        <f ca="1">IF(OFFSET(マスタ非採用削除!B$4,統合マスタ!$A610,0)="","",OFFSET(マスタ非採用削除!B$4,統合マスタ!$A610,0))</f>
        <v>ﾍﾝｻ001</v>
      </c>
      <c r="P610" s="27" t="str">
        <f ca="1">IF(OFFSET(マスタ非採用削除!C$4,統合マスタ!$A610,0)="","",OFFSET(マスタ非採用削除!C$4,統合マスタ!$A610,0))</f>
        <v>ベンザリン錠５</v>
      </c>
      <c r="Q610" s="53" t="str">
        <f ca="1">IF(OFFSET(マスタ非採用削除!D$4,統合マスタ!$A610,0)="","",OFFSET(マスタ非採用削除!D$4,統合マスタ!$A610,0))</f>
        <v>ﾍﾞﾝｻﾞ</v>
      </c>
      <c r="R610" s="27">
        <f ca="1">IF(OR(A610="非採用",A610="処置薬",A610="非採用特別"),0,IF(OFFSET(マスタ非採用削除!E$4,統合マスタ!$A610,0)="","",OFFSET(マスタ非採用削除!E$4,統合マスタ!$A610,0)))</f>
        <v>1</v>
      </c>
      <c r="S610" s="53" t="str">
        <f ca="1">IF(OFFSET(マスタ非採用削除!F$4,統合マスタ!$A610,0)="","",OFFSET(マスタ非採用削除!F$4,統合マスタ!$A610,0))</f>
        <v/>
      </c>
      <c r="T610" s="27">
        <f ca="1">IF(OFFSET(マスタ非採用削除!G$4,統合マスタ!$A610,0)="","",OFFSET(マスタ非採用削除!G$4,統合マスタ!$A610,0))</f>
        <v>7.8</v>
      </c>
      <c r="U610" s="53" t="str">
        <f ca="1">IF(OFFSET(マスタ非採用削除!H$4,統合マスタ!$A610,0)="","",OFFSET(マスタ非採用削除!H$4,統合マスタ!$A610,0))</f>
        <v>ﾍﾞﾝｻﾞﾘﾝｼﾞｮｳ5</v>
      </c>
      <c r="V610" s="27">
        <f ca="1">IF(OFFSET(マスタ非採用削除!I$4,統合マスタ!$A610,0)="","",OFFSET(マスタ非採用削除!I$4,統合マスタ!$A610,0))</f>
        <v>1</v>
      </c>
      <c r="W610" s="27" t="str">
        <f ca="1">IF(OFFSET(マスタ非採用削除!J$4,統合マスタ!$A610,0)="","",OFFSET(マスタ非採用削除!J$4,統合マスタ!$A610,0))</f>
        <v>錠剤</v>
      </c>
      <c r="X610" s="27">
        <f ca="1">IF(OFFSET(マスタ非採用削除!K$4,統合マスタ!$A610,0)="","",OFFSET(マスタ非採用削除!K$4,統合マスタ!$A610,0))</f>
        <v>0</v>
      </c>
      <c r="Y610" s="53" t="str">
        <f ca="1">IF(OFFSET(マスタ非採用削除!L$4,統合マスタ!$A610,0)="","",OFFSET(マスタ非採用削除!L$4,統合マスタ!$A610,0))</f>
        <v/>
      </c>
      <c r="Z610" s="27">
        <f ca="1">IF(OFFSET(マスタ非採用削除!M$4,統合マスタ!$A610,0)="","",OFFSET(マスタ非採用削除!M$4,統合マスタ!$A610,0))</f>
        <v>25</v>
      </c>
      <c r="AA610" s="27" t="str">
        <f t="shared" si="27"/>
        <v/>
      </c>
      <c r="AB610" s="27" t="str">
        <f ca="1">IF(A610="非採用特別","非採用特別",IF(R610=2,"臨時",
IF(COUNTIF(分類!$H$8:$H$15, 統合マスタ!V610)&gt;0, 分類!$G$7,
IF(COUNTIF(分類!$K$8:$K$15, 統合マスタ!V610)&gt;0, 分類!$J$7,
IF(COUNTIF(分類!$N$8:$N$15, 統合マスタ!V610)&gt;0, 分類!$M$7,
IF(COUNTIF(分類!$Q$8:$Q$15, 統合マスタ!V610)&gt;0, 分類!$P$7,
"無し"))))))</f>
        <v>錠剤</v>
      </c>
      <c r="AC610" s="27">
        <f t="shared" ca="1" si="28"/>
        <v>606</v>
      </c>
      <c r="AD610" s="27" cm="1">
        <f t="array" aca="1" ref="AD610" ca="1">IF(A610="非採用","非採用",OFFSET(
   INDIRECT("'" &amp; AB610 &amp; "'!A4"),
   MATCH(B610, INDIRECT("'" &amp; AB610 &amp; "'!C5:C1000"), 0),
   MATCH("合計", INDIRECT("'" &amp; AB610 &amp; "'!4:4"), 0) - 1
))</f>
        <v>0</v>
      </c>
    </row>
    <row r="611" spans="1:30">
      <c r="A611" s="40">
        <f>元データ!P608</f>
        <v>527</v>
      </c>
      <c r="B611" s="27">
        <f t="shared" si="29"/>
        <v>607</v>
      </c>
      <c r="C611" s="27" t="str">
        <f>DBCS(元データ!A608)</f>
        <v>ペンタサ顆粒９４％　５００ｍｇ含有</v>
      </c>
      <c r="D611" s="53" t="str">
        <f>元データ!B608</f>
        <v>メディセオ</v>
      </c>
      <c r="E611" s="27" t="str">
        <f>DBCS(元データ!C608)</f>
        <v>粉</v>
      </c>
      <c r="F611" s="27" t="str">
        <f>DBCS(元データ!D608)</f>
        <v>０．５３ｇｘ１００包</v>
      </c>
      <c r="G611" s="27" t="str">
        <f>元データ!E608</f>
        <v>杏林製薬</v>
      </c>
      <c r="H611" s="27">
        <f>元データ!F608</f>
        <v>100.1</v>
      </c>
      <c r="I611" s="27">
        <f>元データ!G608</f>
        <v>5305.3</v>
      </c>
      <c r="J611" s="27">
        <f>元データ!H608</f>
        <v>53.000000000000007</v>
      </c>
      <c r="K611" s="27" t="str">
        <f>元データ!I608</f>
        <v>ｇ</v>
      </c>
      <c r="L611" s="27">
        <f>元データ!J608</f>
        <v>4663</v>
      </c>
      <c r="M611" s="27">
        <f>元データ!K608</f>
        <v>87.981132075471692</v>
      </c>
      <c r="N611" s="53" t="str">
        <f ca="1">IF(OFFSET(マスタ非採用削除!A$4,統合マスタ!$A611,0)="","",OFFSET(マスタ非採用削除!A$4,統合マスタ!$A611,0))</f>
        <v>ﾍﾝｻ003</v>
      </c>
      <c r="O611" s="53" t="str">
        <f ca="1">IF(OFFSET(マスタ非採用削除!B$4,統合マスタ!$A611,0)="","",OFFSET(マスタ非採用削除!B$4,統合マスタ!$A611,0))</f>
        <v>ﾍﾝｻ003</v>
      </c>
      <c r="P611" s="27" t="str">
        <f ca="1">IF(OFFSET(マスタ非採用削除!C$4,統合マスタ!$A611,0)="","",OFFSET(マスタ非採用削除!C$4,統合マスタ!$A611,0))</f>
        <v>ペンタサ顆粒９４％</v>
      </c>
      <c r="Q611" s="53" t="str">
        <f ca="1">IF(OFFSET(マスタ非採用削除!D$4,統合マスタ!$A611,0)="","",OFFSET(マスタ非採用削除!D$4,統合マスタ!$A611,0))</f>
        <v/>
      </c>
      <c r="R611" s="27">
        <f ca="1">IF(OR(A611="非採用",A611="処置薬",A611="非採用特別"),0,IF(OFFSET(マスタ非採用削除!E$4,統合マスタ!$A611,0)="","",OFFSET(マスタ非採用削除!E$4,統合マスタ!$A611,0)))</f>
        <v>2</v>
      </c>
      <c r="S611" s="53" t="str">
        <f ca="1">IF(OFFSET(マスタ非採用削除!F$4,統合マスタ!$A611,0)="","",OFFSET(マスタ非採用削除!F$4,統合マスタ!$A611,0))</f>
        <v/>
      </c>
      <c r="T611" s="27">
        <f ca="1">IF(OFFSET(マスタ非採用削除!G$4,統合マスタ!$A611,0)="","",OFFSET(マスタ非採用削除!G$4,統合マスタ!$A611,0))</f>
        <v>100.1</v>
      </c>
      <c r="U611" s="53" t="str">
        <f ca="1">IF(OFFSET(マスタ非採用削除!H$4,統合マスタ!$A611,0)="","",OFFSET(マスタ非採用削除!H$4,統合マスタ!$A611,0))</f>
        <v>ﾍﾟﾝﾀｻｶﾘﾕｳ94%</v>
      </c>
      <c r="V611" s="27">
        <f ca="1">IF(OFFSET(マスタ非採用削除!I$4,統合マスタ!$A611,0)="","",OFFSET(マスタ非採用削除!I$4,統合マスタ!$A611,0))</f>
        <v>5</v>
      </c>
      <c r="W611" s="27" t="str">
        <f ca="1">IF(OFFSET(マスタ非採用削除!J$4,統合マスタ!$A611,0)="","",OFFSET(マスタ非採用削除!J$4,統合マスタ!$A611,0))</f>
        <v>顆粒</v>
      </c>
      <c r="X611" s="27">
        <f ca="1">IF(OFFSET(マスタ非採用削除!K$4,統合マスタ!$A611,0)="","",OFFSET(マスタ非採用削除!K$4,統合マスタ!$A611,0))</f>
        <v>0</v>
      </c>
      <c r="Y611" s="53" t="str">
        <f ca="1">IF(OFFSET(マスタ非採用削除!L$4,統合マスタ!$A611,0)="","",OFFSET(マスタ非採用削除!L$4,統合マスタ!$A611,0))</f>
        <v/>
      </c>
      <c r="Z611" s="27">
        <f ca="1">IF(OFFSET(マスタ非採用削除!M$4,統合マスタ!$A611,0)="","",OFFSET(マスタ非採用削除!M$4,統合マスタ!$A611,0))</f>
        <v>1</v>
      </c>
      <c r="AA611" s="27" t="str">
        <f t="shared" si="27"/>
        <v/>
      </c>
      <c r="AB611" s="27" t="str">
        <f ca="1">IF(A611="非採用特別","非採用特別",IF(R611=2,"臨時",
IF(COUNTIF(分類!$H$8:$H$15, 統合マスタ!V611)&gt;0, 分類!$G$7,
IF(COUNTIF(分類!$K$8:$K$15, 統合マスタ!V611)&gt;0, 分類!$J$7,
IF(COUNTIF(分類!$N$8:$N$15, 統合マスタ!V611)&gt;0, 分類!$M$7,
IF(COUNTIF(分類!$Q$8:$Q$15, 統合マスタ!V611)&gt;0, 分類!$P$7,
"無し"))))))</f>
        <v>臨時</v>
      </c>
      <c r="AC611" s="27">
        <f t="shared" ca="1" si="28"/>
        <v>607</v>
      </c>
      <c r="AD611" s="27" cm="1">
        <f t="array" aca="1" ref="AD611" ca="1">IF(A611="非採用","非採用",OFFSET(
   INDIRECT("'" &amp; AB611 &amp; "'!A4"),
   MATCH(B611, INDIRECT("'" &amp; AB611 &amp; "'!C5:C1000"), 0),
   MATCH("合計", INDIRECT("'" &amp; AB611 &amp; "'!4:4"), 0) - 1
))</f>
        <v>0</v>
      </c>
    </row>
    <row r="612" spans="1:30">
      <c r="A612" s="40">
        <f>元データ!P609</f>
        <v>528</v>
      </c>
      <c r="B612" s="27">
        <f t="shared" si="29"/>
        <v>608</v>
      </c>
      <c r="C612" s="27" t="str">
        <f>DBCS(元データ!A609)</f>
        <v>ペントシリン注射用１ｇ　　　　　　　　　</v>
      </c>
      <c r="D612" s="53" t="str">
        <f>元データ!B609</f>
        <v>アルフレッサ</v>
      </c>
      <c r="E612" s="27" t="str">
        <f>DBCS(元データ!C609)</f>
        <v/>
      </c>
      <c r="F612" s="27" t="str">
        <f>DBCS(元データ!D609)</f>
        <v>１０Ｖ</v>
      </c>
      <c r="G612" s="27" t="str">
        <f>元データ!E609</f>
        <v>富士Ｆ富山化学</v>
      </c>
      <c r="H612" s="27">
        <f>元データ!F609</f>
        <v>329</v>
      </c>
      <c r="I612" s="27">
        <f>元データ!G609</f>
        <v>3290</v>
      </c>
      <c r="J612" s="27">
        <f>元データ!H609</f>
        <v>10</v>
      </c>
      <c r="K612" s="27" t="str">
        <f>元データ!I609</f>
        <v>V</v>
      </c>
      <c r="L612" s="27">
        <f>元データ!J609</f>
        <v>2912</v>
      </c>
      <c r="M612" s="27">
        <f>元データ!K609</f>
        <v>291.2</v>
      </c>
      <c r="N612" s="53" t="str">
        <f ca="1">IF(OFFSET(マスタ非採用削除!A$4,統合マスタ!$A612,0)="","",OFFSET(マスタ非採用削除!A$4,統合マスタ!$A612,0))</f>
        <v>ﾍﾝﾄ001</v>
      </c>
      <c r="O612" s="53" t="str">
        <f ca="1">IF(OFFSET(マスタ非採用削除!B$4,統合マスタ!$A612,0)="","",OFFSET(マスタ非採用削除!B$4,統合マスタ!$A612,0))</f>
        <v>ﾍﾝﾄ001</v>
      </c>
      <c r="P612" s="27" t="str">
        <f ca="1">IF(OFFSET(マスタ非採用削除!C$4,統合マスタ!$A612,0)="","",OFFSET(マスタ非採用削除!C$4,統合マスタ!$A612,0))</f>
        <v>ペントシリン注射用１ｇ</v>
      </c>
      <c r="Q612" s="53" t="str">
        <f ca="1">IF(OFFSET(マスタ非採用削除!D$4,統合マスタ!$A612,0)="","",OFFSET(マスタ非採用削除!D$4,統合マスタ!$A612,0))</f>
        <v>ﾍﾟﾝﾄｼﾘ</v>
      </c>
      <c r="R612" s="27">
        <f ca="1">IF(OR(A612="非採用",A612="処置薬",A612="非採用特別"),0,IF(OFFSET(マスタ非採用削除!E$4,統合マスタ!$A612,0)="","",OFFSET(マスタ非採用削除!E$4,統合マスタ!$A612,0)))</f>
        <v>1</v>
      </c>
      <c r="S612" s="53" t="str">
        <f ca="1">IF(OFFSET(マスタ非採用削除!F$4,統合マスタ!$A612,0)="","",OFFSET(マスタ非採用削除!F$4,統合マスタ!$A612,0))</f>
        <v/>
      </c>
      <c r="T612" s="27">
        <f ca="1">IF(OFFSET(マスタ非採用削除!G$4,統合マスタ!$A612,0)="","",OFFSET(マスタ非採用削除!G$4,統合マスタ!$A612,0))</f>
        <v>329</v>
      </c>
      <c r="U612" s="53" t="str">
        <f ca="1">IF(OFFSET(マスタ非採用削除!H$4,統合マスタ!$A612,0)="","",OFFSET(マスタ非採用削除!H$4,統合マスタ!$A612,0))</f>
        <v>ﾍﾟﾝﾄｼﾘﾝﾁｭｳｼｬﾖｳ1g</v>
      </c>
      <c r="V612" s="27">
        <f ca="1">IF(OFFSET(マスタ非採用削除!I$4,統合マスタ!$A612,0)="","",OFFSET(マスタ非採用削除!I$4,統合マスタ!$A612,0))</f>
        <v>25</v>
      </c>
      <c r="W612" s="27" t="str">
        <f ca="1">IF(OFFSET(マスタ非採用削除!J$4,統合マスタ!$A612,0)="","",OFFSET(マスタ非採用削除!J$4,統合マスタ!$A612,0))</f>
        <v>注射剤</v>
      </c>
      <c r="X612" s="27">
        <f ca="1">IF(OFFSET(マスタ非採用削除!K$4,統合マスタ!$A612,0)="","",OFFSET(マスタ非採用削除!K$4,統合マスタ!$A612,0))</f>
        <v>0</v>
      </c>
      <c r="Y612" s="53" t="str">
        <f ca="1">IF(OFFSET(マスタ非採用削除!L$4,統合マスタ!$A612,0)="","",OFFSET(マスタ非採用削除!L$4,統合マスタ!$A612,0))</f>
        <v/>
      </c>
      <c r="Z612" s="27">
        <f ca="1">IF(OFFSET(マスタ非採用削除!M$4,統合マスタ!$A612,0)="","",OFFSET(マスタ非採用削除!M$4,統合マスタ!$A612,0))</f>
        <v>8</v>
      </c>
      <c r="AA612" s="27" t="str">
        <f t="shared" si="27"/>
        <v/>
      </c>
      <c r="AB612" s="27" t="str">
        <f ca="1">IF(A612="非採用特別","非採用特別",IF(R612=2,"臨時",
IF(COUNTIF(分類!$H$8:$H$15, 統合マスタ!V612)&gt;0, 分類!$G$7,
IF(COUNTIF(分類!$K$8:$K$15, 統合マスタ!V612)&gt;0, 分類!$J$7,
IF(COUNTIF(分類!$N$8:$N$15, 統合マスタ!V612)&gt;0, 分類!$M$7,
IF(COUNTIF(分類!$Q$8:$Q$15, 統合マスタ!V612)&gt;0, 分類!$P$7,
"無し"))))))</f>
        <v>注射</v>
      </c>
      <c r="AC612" s="27">
        <f t="shared" ca="1" si="28"/>
        <v>608</v>
      </c>
      <c r="AD612" s="27" cm="1">
        <f t="array" aca="1" ref="AD612" ca="1">IF(A612="非採用","非採用",OFFSET(
   INDIRECT("'" &amp; AB612 &amp; "'!A4"),
   MATCH(B612, INDIRECT("'" &amp; AB612 &amp; "'!C5:C1000"), 0),
   MATCH("合計", INDIRECT("'" &amp; AB612 &amp; "'!4:4"), 0) - 1
))</f>
        <v>0</v>
      </c>
    </row>
    <row r="613" spans="1:30">
      <c r="A613" s="40">
        <f>元データ!P610</f>
        <v>529</v>
      </c>
      <c r="B613" s="27">
        <f t="shared" si="29"/>
        <v>609</v>
      </c>
      <c r="C613" s="27" t="str">
        <f>DBCS(元データ!A610)</f>
        <v>ボアラ軟膏０．１２％</v>
      </c>
      <c r="D613" s="53" t="str">
        <f>元データ!B610</f>
        <v>アルフレッサ</v>
      </c>
      <c r="E613" s="27" t="str">
        <f>DBCS(元データ!C610)</f>
        <v/>
      </c>
      <c r="F613" s="27" t="str">
        <f>DBCS(元データ!D610)</f>
        <v>１００ｇ</v>
      </c>
      <c r="G613" s="27" t="str">
        <f>元データ!E610</f>
        <v>マルホ</v>
      </c>
      <c r="H613" s="27">
        <f>元データ!F610</f>
        <v>11.3</v>
      </c>
      <c r="I613" s="27">
        <f>元データ!G610</f>
        <v>1130</v>
      </c>
      <c r="J613" s="27">
        <f>元データ!H610</f>
        <v>100</v>
      </c>
      <c r="K613" s="27" t="str">
        <f>元データ!I610</f>
        <v>ｇ</v>
      </c>
      <c r="L613" s="27">
        <f>元データ!J610</f>
        <v>942</v>
      </c>
      <c r="M613" s="27">
        <f>元データ!K610</f>
        <v>9.42</v>
      </c>
      <c r="N613" s="53" t="str">
        <f ca="1">IF(OFFSET(マスタ非採用削除!A$4,統合マスタ!$A613,0)="","",OFFSET(マスタ非採用削除!A$4,統合マスタ!$A613,0))</f>
        <v>ﾎﾞｱﾗ001</v>
      </c>
      <c r="O613" s="53" t="str">
        <f ca="1">IF(OFFSET(マスタ非採用削除!B$4,統合マスタ!$A613,0)="","",OFFSET(マスタ非採用削除!B$4,統合マスタ!$A613,0))</f>
        <v>ﾎﾞｱﾗ001</v>
      </c>
      <c r="P613" s="27" t="str">
        <f ca="1">IF(OFFSET(マスタ非採用削除!C$4,統合マスタ!$A613,0)="","",OFFSET(マスタ非採用削除!C$4,統合マスタ!$A613,0))</f>
        <v>ボアラ軟膏０．１２％</v>
      </c>
      <c r="Q613" s="53" t="str">
        <f ca="1">IF(OFFSET(マスタ非採用削除!D$4,統合マスタ!$A613,0)="","",OFFSET(マスタ非採用削除!D$4,統合マスタ!$A613,0))</f>
        <v/>
      </c>
      <c r="R613" s="27">
        <f ca="1">IF(OR(A613="非採用",A613="処置薬",A613="非採用特別"),0,IF(OFFSET(マスタ非採用削除!E$4,統合マスタ!$A613,0)="","",OFFSET(マスタ非採用削除!E$4,統合マスタ!$A613,0)))</f>
        <v>1</v>
      </c>
      <c r="S613" s="53" t="str">
        <f ca="1">IF(OFFSET(マスタ非採用削除!F$4,統合マスタ!$A613,0)="","",OFFSET(マスタ非採用削除!F$4,統合マスタ!$A613,0))</f>
        <v/>
      </c>
      <c r="T613" s="27">
        <f ca="1">IF(OFFSET(マスタ非採用削除!G$4,統合マスタ!$A613,0)="","",OFFSET(マスタ非採用削除!G$4,統合マスタ!$A613,0))</f>
        <v>11.3</v>
      </c>
      <c r="U613" s="53" t="str">
        <f ca="1">IF(OFFSET(マスタ非採用削除!H$4,統合マスタ!$A613,0)="","",OFFSET(マスタ非採用削除!H$4,統合マスタ!$A613,0))</f>
        <v>ﾎﾞｱﾗﾅﾝｺｳ0.12%</v>
      </c>
      <c r="V613" s="27">
        <f ca="1">IF(OFFSET(マスタ非採用削除!I$4,統合マスタ!$A613,0)="","",OFFSET(マスタ非採用削除!I$4,統合マスタ!$A613,0))</f>
        <v>14</v>
      </c>
      <c r="W613" s="27" t="str">
        <f ca="1">IF(OFFSET(マスタ非採用削除!J$4,統合マスタ!$A613,0)="","",OFFSET(マスタ非採用削除!J$4,統合マスタ!$A613,0))</f>
        <v>軟膏</v>
      </c>
      <c r="X613" s="27">
        <f ca="1">IF(OFFSET(マスタ非採用削除!K$4,統合マスタ!$A613,0)="","",OFFSET(マスタ非採用削除!K$4,統合マスタ!$A613,0))</f>
        <v>0</v>
      </c>
      <c r="Y613" s="53" t="str">
        <f ca="1">IF(OFFSET(マスタ非採用削除!L$4,統合マスタ!$A613,0)="","",OFFSET(マスタ非採用削除!L$4,統合マスタ!$A613,0))</f>
        <v/>
      </c>
      <c r="Z613" s="27">
        <f ca="1">IF(OFFSET(マスタ非採用削除!M$4,統合マスタ!$A613,0)="","",OFFSET(マスタ非採用削除!M$4,統合マスタ!$A613,0))</f>
        <v>3</v>
      </c>
      <c r="AA613" s="27" t="str">
        <f t="shared" si="27"/>
        <v/>
      </c>
      <c r="AB613" s="27" t="str">
        <f ca="1">IF(A613="非採用特別","非採用特別",IF(R613=2,"臨時",
IF(COUNTIF(分類!$H$8:$H$15, 統合マスタ!V613)&gt;0, 分類!$G$7,
IF(COUNTIF(分類!$K$8:$K$15, 統合マスタ!V613)&gt;0, 分類!$J$7,
IF(COUNTIF(分類!$N$8:$N$15, 統合マスタ!V613)&gt;0, 分類!$M$7,
IF(COUNTIF(分類!$Q$8:$Q$15, 統合マスタ!V613)&gt;0, 分類!$P$7,
"無し"))))))</f>
        <v>外用</v>
      </c>
      <c r="AC613" s="27">
        <f t="shared" ca="1" si="28"/>
        <v>609</v>
      </c>
      <c r="AD613" s="27" cm="1">
        <f t="array" aca="1" ref="AD613" ca="1">IF(A613="非採用","非採用",OFFSET(
   INDIRECT("'" &amp; AB613 &amp; "'!A4"),
   MATCH(B613, INDIRECT("'" &amp; AB613 &amp; "'!C5:C1000"), 0),
   MATCH("合計", INDIRECT("'" &amp; AB613 &amp; "'!4:4"), 0) - 1
))</f>
        <v>0</v>
      </c>
    </row>
    <row r="614" spans="1:30">
      <c r="A614" s="40">
        <f>元データ!P611</f>
        <v>540</v>
      </c>
      <c r="B614" s="27">
        <f t="shared" si="29"/>
        <v>610</v>
      </c>
      <c r="C614" s="27" t="str">
        <f>DBCS(元データ!A611)</f>
        <v>ホーリンＶ膣用錠１ｍｇ</v>
      </c>
      <c r="D614" s="53" t="str">
        <f>元データ!B611</f>
        <v/>
      </c>
      <c r="E614" s="27" t="str">
        <f>DBCS(元データ!C611)</f>
        <v>ＰＴＰ</v>
      </c>
      <c r="F614" s="27" t="str">
        <f>DBCS(元データ!D611)</f>
        <v>１００Ｔ</v>
      </c>
      <c r="G614" s="27" t="str">
        <f>元データ!E611</f>
        <v>あすか製薬</v>
      </c>
      <c r="H614" s="27">
        <f>元データ!F611</f>
        <v>22.9</v>
      </c>
      <c r="I614" s="27">
        <f>元データ!G611</f>
        <v>2290</v>
      </c>
      <c r="J614" s="27">
        <f>元データ!H611</f>
        <v>100</v>
      </c>
      <c r="K614" s="27" t="str">
        <f>元データ!I611</f>
        <v>錠</v>
      </c>
      <c r="L614" s="27">
        <f>元データ!J611</f>
        <v>2040</v>
      </c>
      <c r="M614" s="27">
        <f>元データ!K611</f>
        <v>20.399999999999999</v>
      </c>
      <c r="N614" s="53" t="str">
        <f ca="1">IF(OFFSET(マスタ非採用削除!A$4,統合マスタ!$A614,0)="","",OFFSET(マスタ非採用削除!A$4,統合マスタ!$A614,0))</f>
        <v>ﾎﾘﾝ001</v>
      </c>
      <c r="O614" s="53" t="str">
        <f ca="1">IF(OFFSET(マスタ非採用削除!B$4,統合マスタ!$A614,0)="","",OFFSET(マスタ非採用削除!B$4,統合マスタ!$A614,0))</f>
        <v>ﾎﾘﾝ001</v>
      </c>
      <c r="P614" s="27" t="str">
        <f ca="1">IF(OFFSET(マスタ非採用削除!C$4,統合マスタ!$A614,0)="","",OFFSET(マスタ非採用削除!C$4,統合マスタ!$A614,0))</f>
        <v>ホーリンＶ腟用錠１ｍｇ</v>
      </c>
      <c r="Q614" s="53" t="str">
        <f ca="1">IF(OFFSET(マスタ非採用削除!D$4,統合マスタ!$A614,0)="","",OFFSET(マスタ非採用削除!D$4,統合マスタ!$A614,0))</f>
        <v>ﾎｰﾘﾝ</v>
      </c>
      <c r="R614" s="27">
        <f ca="1">IF(OR(A614="非採用",A614="処置薬",A614="非採用特別"),0,IF(OFFSET(マスタ非採用削除!E$4,統合マスタ!$A614,0)="","",OFFSET(マスタ非採用削除!E$4,統合マスタ!$A614,0)))</f>
        <v>2</v>
      </c>
      <c r="S614" s="53" t="str">
        <f ca="1">IF(OFFSET(マスタ非採用削除!F$4,統合マスタ!$A614,0)="","",OFFSET(マスタ非採用削除!F$4,統合マスタ!$A614,0))</f>
        <v/>
      </c>
      <c r="T614" s="27">
        <f ca="1">IF(OFFSET(マスタ非採用削除!G$4,統合マスタ!$A614,0)="","",OFFSET(マスタ非採用削除!G$4,統合マスタ!$A614,0))</f>
        <v>22.9</v>
      </c>
      <c r="U614" s="53" t="str">
        <f ca="1">IF(OFFSET(マスタ非採用削除!H$4,統合マスタ!$A614,0)="","",OFFSET(マスタ非採用削除!H$4,統合マスタ!$A614,0))</f>
        <v>ﾎｰﾘﾝVﾁﾂﾖｳｼﾞｮｳ1mg</v>
      </c>
      <c r="V614" s="27">
        <f ca="1">IF(OFFSET(マスタ非採用削除!I$4,統合マスタ!$A614,0)="","",OFFSET(マスタ非採用削除!I$4,統合マスタ!$A614,0))</f>
        <v>11</v>
      </c>
      <c r="W614" s="27" t="str">
        <f ca="1">IF(OFFSET(マスタ非採用削除!J$4,統合マスタ!$A614,0)="","",OFFSET(マスタ非採用削除!J$4,統合マスタ!$A614,0))</f>
        <v>膣錠</v>
      </c>
      <c r="X614" s="27">
        <f ca="1">IF(OFFSET(マスタ非採用削除!K$4,統合マスタ!$A614,0)="","",OFFSET(マスタ非採用削除!K$4,統合マスタ!$A614,0))</f>
        <v>0</v>
      </c>
      <c r="Y614" s="53" t="str">
        <f ca="1">IF(OFFSET(マスタ非採用削除!L$4,統合マスタ!$A614,0)="","",OFFSET(マスタ非採用削除!L$4,統合マスタ!$A614,0))</f>
        <v/>
      </c>
      <c r="Z614" s="27">
        <f ca="1">IF(OFFSET(マスタ非採用削除!M$4,統合マスタ!$A614,0)="","",OFFSET(マスタ非採用削除!M$4,統合マスタ!$A614,0))</f>
        <v>3</v>
      </c>
      <c r="AA614" s="27" t="str">
        <f t="shared" si="27"/>
        <v/>
      </c>
      <c r="AB614" s="27" t="str">
        <f ca="1">IF(A614="非採用特別","非採用特別",IF(R614=2,"臨時",
IF(COUNTIF(分類!$H$8:$H$15, 統合マスタ!V614)&gt;0, 分類!$G$7,
IF(COUNTIF(分類!$K$8:$K$15, 統合マスタ!V614)&gt;0, 分類!$J$7,
IF(COUNTIF(分類!$N$8:$N$15, 統合マスタ!V614)&gt;0, 分類!$M$7,
IF(COUNTIF(分類!$Q$8:$Q$15, 統合マスタ!V614)&gt;0, 分類!$P$7,
"無し"))))))</f>
        <v>臨時</v>
      </c>
      <c r="AC614" s="27">
        <f t="shared" ca="1" si="28"/>
        <v>610</v>
      </c>
      <c r="AD614" s="27" cm="1">
        <f t="array" aca="1" ref="AD614" ca="1">IF(A614="非採用","非採用",OFFSET(
   INDIRECT("'" &amp; AB614 &amp; "'!A4"),
   MATCH(B614, INDIRECT("'" &amp; AB614 &amp; "'!C5:C1000"), 0),
   MATCH("合計", INDIRECT("'" &amp; AB614 &amp; "'!4:4"), 0) - 1
))</f>
        <v>0</v>
      </c>
    </row>
    <row r="615" spans="1:30">
      <c r="A615" s="40">
        <f>元データ!P612</f>
        <v>530</v>
      </c>
      <c r="B615" s="27">
        <f t="shared" si="29"/>
        <v>611</v>
      </c>
      <c r="C615" s="27" t="str">
        <f>DBCS(元データ!A612)</f>
        <v>ボグリボーズＯＤ錠０．２ｍｇ　「トーワ」</v>
      </c>
      <c r="D615" s="53" t="str">
        <f>元データ!B612</f>
        <v>東和薬品</v>
      </c>
      <c r="E615" s="27" t="str">
        <f>DBCS(元データ!C612)</f>
        <v>ＰＴＰ</v>
      </c>
      <c r="F615" s="27" t="str">
        <f>DBCS(元データ!D612)</f>
        <v>１００Ｔ</v>
      </c>
      <c r="G615" s="27" t="str">
        <f>元データ!E612</f>
        <v>東和薬品</v>
      </c>
      <c r="H615" s="27">
        <f>元データ!F612</f>
        <v>10.4</v>
      </c>
      <c r="I615" s="27">
        <f>元データ!G612</f>
        <v>1040</v>
      </c>
      <c r="J615" s="27">
        <f>元データ!H612</f>
        <v>100</v>
      </c>
      <c r="K615" s="27" t="str">
        <f>元データ!I612</f>
        <v>錠</v>
      </c>
      <c r="L615" s="27">
        <f>元データ!J612</f>
        <v>875</v>
      </c>
      <c r="M615" s="27">
        <f>元データ!K612</f>
        <v>8.75</v>
      </c>
      <c r="N615" s="53" t="str">
        <f ca="1">IF(OFFSET(マスタ非採用削除!A$4,統合マスタ!$A615,0)="","",OFFSET(マスタ非採用削除!A$4,統合マスタ!$A615,0))</f>
        <v>ﾎｸﾘ002</v>
      </c>
      <c r="O615" s="53" t="str">
        <f ca="1">IF(OFFSET(マスタ非採用削除!B$4,統合マスタ!$A615,0)="","",OFFSET(マスタ非採用削除!B$4,統合マスタ!$A615,0))</f>
        <v>ﾎｸﾘ002</v>
      </c>
      <c r="P615" s="27" t="str">
        <f ca="1">IF(OFFSET(マスタ非採用削除!C$4,統合マスタ!$A615,0)="","",OFFSET(マスタ非採用削除!C$4,統合マスタ!$A615,0))</f>
        <v>ボグリボースＯＤ錠０．２ｍｇ「トーワ」</v>
      </c>
      <c r="Q615" s="53" t="str">
        <f ca="1">IF(OFFSET(マスタ非採用削除!D$4,統合マスタ!$A615,0)="","",OFFSET(マスタ非採用削除!D$4,統合マスタ!$A615,0))</f>
        <v/>
      </c>
      <c r="R615" s="27">
        <f ca="1">IF(OR(A615="非採用",A615="処置薬",A615="非採用特別"),0,IF(OFFSET(マスタ非採用削除!E$4,統合マスタ!$A615,0)="","",OFFSET(マスタ非採用削除!E$4,統合マスタ!$A615,0)))</f>
        <v>1</v>
      </c>
      <c r="S615" s="53" t="str">
        <f ca="1">IF(OFFSET(マスタ非採用削除!F$4,統合マスタ!$A615,0)="","",OFFSET(マスタ非採用削除!F$4,統合マスタ!$A615,0))</f>
        <v/>
      </c>
      <c r="T615" s="27">
        <f ca="1">IF(OFFSET(マスタ非採用削除!G$4,統合マスタ!$A615,0)="","",OFFSET(マスタ非採用削除!G$4,統合マスタ!$A615,0))</f>
        <v>10.4</v>
      </c>
      <c r="U615" s="53" t="str">
        <f ca="1">IF(OFFSET(マスタ非採用削除!H$4,統合マスタ!$A615,0)="","",OFFSET(マスタ非採用削除!H$4,統合マスタ!$A615,0))</f>
        <v>ﾎﾞｸﾞﾘﾎﾞ-ｽODｼﾞﾖｳ0.2MGﾄ-ﾜ</v>
      </c>
      <c r="V615" s="27">
        <f ca="1">IF(OFFSET(マスタ非採用削除!I$4,統合マスタ!$A615,0)="","",OFFSET(マスタ非採用削除!I$4,統合マスタ!$A615,0))</f>
        <v>1</v>
      </c>
      <c r="W615" s="27" t="str">
        <f ca="1">IF(OFFSET(マスタ非採用削除!J$4,統合マスタ!$A615,0)="","",OFFSET(マスタ非採用削除!J$4,統合マスタ!$A615,0))</f>
        <v>錠剤</v>
      </c>
      <c r="X615" s="27">
        <f ca="1">IF(OFFSET(マスタ非採用削除!K$4,統合マスタ!$A615,0)="","",OFFSET(マスタ非採用削除!K$4,統合マスタ!$A615,0))</f>
        <v>0</v>
      </c>
      <c r="Y615" s="53" t="str">
        <f ca="1">IF(OFFSET(マスタ非採用削除!L$4,統合マスタ!$A615,0)="","",OFFSET(マスタ非採用削除!L$4,統合マスタ!$A615,0))</f>
        <v/>
      </c>
      <c r="Z615" s="27">
        <f ca="1">IF(OFFSET(マスタ非採用削除!M$4,統合マスタ!$A615,0)="","",OFFSET(マスタ非採用削除!M$4,統合マスタ!$A615,0))</f>
        <v>25</v>
      </c>
      <c r="AA615" s="27" t="str">
        <f t="shared" si="27"/>
        <v/>
      </c>
      <c r="AB615" s="27" t="str">
        <f ca="1">IF(A615="非採用特別","非採用特別",IF(R615=2,"臨時",
IF(COUNTIF(分類!$H$8:$H$15, 統合マスタ!V615)&gt;0, 分類!$G$7,
IF(COUNTIF(分類!$K$8:$K$15, 統合マスタ!V615)&gt;0, 分類!$J$7,
IF(COUNTIF(分類!$N$8:$N$15, 統合マスタ!V615)&gt;0, 分類!$M$7,
IF(COUNTIF(分類!$Q$8:$Q$15, 統合マスタ!V615)&gt;0, 分類!$P$7,
"無し"))))))</f>
        <v>錠剤</v>
      </c>
      <c r="AC615" s="27">
        <f t="shared" ca="1" si="28"/>
        <v>611</v>
      </c>
      <c r="AD615" s="27" cm="1">
        <f t="array" aca="1" ref="AD615" ca="1">IF(A615="非採用","非採用",OFFSET(
   INDIRECT("'" &amp; AB615 &amp; "'!A4"),
   MATCH(B615, INDIRECT("'" &amp; AB615 &amp; "'!C5:C1000"), 0),
   MATCH("合計", INDIRECT("'" &amp; AB615 &amp; "'!4:4"), 0) - 1
))</f>
        <v>0</v>
      </c>
    </row>
    <row r="616" spans="1:30">
      <c r="A616" s="40">
        <f>元データ!P613</f>
        <v>530</v>
      </c>
      <c r="B616" s="27">
        <f t="shared" si="29"/>
        <v>612</v>
      </c>
      <c r="C616" s="27" t="str">
        <f>DBCS(元データ!A613)</f>
        <v>ボグリボーズＯＤ錠０．２ｍｇ「トーワ」</v>
      </c>
      <c r="D616" s="53" t="str">
        <f>元データ!B613</f>
        <v>東和薬品</v>
      </c>
      <c r="E616" s="27" t="str">
        <f>DBCS(元データ!C613)</f>
        <v>バラ</v>
      </c>
      <c r="F616" s="27" t="str">
        <f>DBCS(元データ!D613)</f>
        <v>５００Ｔ</v>
      </c>
      <c r="G616" s="27" t="str">
        <f>元データ!E613</f>
        <v>東和薬品</v>
      </c>
      <c r="H616" s="27">
        <f>元データ!F613</f>
        <v>10.4</v>
      </c>
      <c r="I616" s="27">
        <f>元データ!G613</f>
        <v>5200</v>
      </c>
      <c r="J616" s="27">
        <f>元データ!H613</f>
        <v>500</v>
      </c>
      <c r="K616" s="27" t="str">
        <f>元データ!I613</f>
        <v>錠</v>
      </c>
      <c r="L616" s="27">
        <f>元データ!J613</f>
        <v>4375</v>
      </c>
      <c r="M616" s="27">
        <f>元データ!K613</f>
        <v>8.75</v>
      </c>
      <c r="N616" s="53" t="str">
        <f ca="1">IF(OFFSET(マスタ非採用削除!A$4,統合マスタ!$A616,0)="","",OFFSET(マスタ非採用削除!A$4,統合マスタ!$A616,0))</f>
        <v>ﾎｸﾘ002</v>
      </c>
      <c r="O616" s="53" t="str">
        <f ca="1">IF(OFFSET(マスタ非採用削除!B$4,統合マスタ!$A616,0)="","",OFFSET(マスタ非採用削除!B$4,統合マスタ!$A616,0))</f>
        <v>ﾎｸﾘ002</v>
      </c>
      <c r="P616" s="27" t="str">
        <f ca="1">IF(OFFSET(マスタ非採用削除!C$4,統合マスタ!$A616,0)="","",OFFSET(マスタ非採用削除!C$4,統合マスタ!$A616,0))</f>
        <v>ボグリボースＯＤ錠０．２ｍｇ「トーワ」</v>
      </c>
      <c r="Q616" s="53" t="str">
        <f ca="1">IF(OFFSET(マスタ非採用削除!D$4,統合マスタ!$A616,0)="","",OFFSET(マスタ非採用削除!D$4,統合マスタ!$A616,0))</f>
        <v/>
      </c>
      <c r="R616" s="27">
        <f ca="1">IF(OR(A616="非採用",A616="処置薬",A616="非採用特別"),0,IF(OFFSET(マスタ非採用削除!E$4,統合マスタ!$A616,0)="","",OFFSET(マスタ非採用削除!E$4,統合マスタ!$A616,0)))</f>
        <v>1</v>
      </c>
      <c r="S616" s="53" t="str">
        <f ca="1">IF(OFFSET(マスタ非採用削除!F$4,統合マスタ!$A616,0)="","",OFFSET(マスタ非採用削除!F$4,統合マスタ!$A616,0))</f>
        <v/>
      </c>
      <c r="T616" s="27">
        <f ca="1">IF(OFFSET(マスタ非採用削除!G$4,統合マスタ!$A616,0)="","",OFFSET(マスタ非採用削除!G$4,統合マスタ!$A616,0))</f>
        <v>10.4</v>
      </c>
      <c r="U616" s="53" t="str">
        <f ca="1">IF(OFFSET(マスタ非採用削除!H$4,統合マスタ!$A616,0)="","",OFFSET(マスタ非採用削除!H$4,統合マスタ!$A616,0))</f>
        <v>ﾎﾞｸﾞﾘﾎﾞ-ｽODｼﾞﾖｳ0.2MGﾄ-ﾜ</v>
      </c>
      <c r="V616" s="27">
        <f ca="1">IF(OFFSET(マスタ非採用削除!I$4,統合マスタ!$A616,0)="","",OFFSET(マスタ非採用削除!I$4,統合マスタ!$A616,0))</f>
        <v>1</v>
      </c>
      <c r="W616" s="27" t="str">
        <f ca="1">IF(OFFSET(マスタ非採用削除!J$4,統合マスタ!$A616,0)="","",OFFSET(マスタ非採用削除!J$4,統合マスタ!$A616,0))</f>
        <v>錠剤</v>
      </c>
      <c r="X616" s="27">
        <f ca="1">IF(OFFSET(マスタ非採用削除!K$4,統合マスタ!$A616,0)="","",OFFSET(マスタ非採用削除!K$4,統合マスタ!$A616,0))</f>
        <v>0</v>
      </c>
      <c r="Y616" s="53" t="str">
        <f ca="1">IF(OFFSET(マスタ非採用削除!L$4,統合マスタ!$A616,0)="","",OFFSET(マスタ非採用削除!L$4,統合マスタ!$A616,0))</f>
        <v/>
      </c>
      <c r="Z616" s="27">
        <f ca="1">IF(OFFSET(マスタ非採用削除!M$4,統合マスタ!$A616,0)="","",OFFSET(マスタ非採用削除!M$4,統合マスタ!$A616,0))</f>
        <v>25</v>
      </c>
      <c r="AA616" s="27" t="str">
        <f t="shared" si="27"/>
        <v/>
      </c>
      <c r="AB616" s="27" t="str">
        <f ca="1">IF(A616="非採用特別","非採用特別",IF(R616=2,"臨時",
IF(COUNTIF(分類!$H$8:$H$15, 統合マスタ!V616)&gt;0, 分類!$G$7,
IF(COUNTIF(分類!$K$8:$K$15, 統合マスタ!V616)&gt;0, 分類!$J$7,
IF(COUNTIF(分類!$N$8:$N$15, 統合マスタ!V616)&gt;0, 分類!$M$7,
IF(COUNTIF(分類!$Q$8:$Q$15, 統合マスタ!V616)&gt;0, 分類!$P$7,
"無し"))))))</f>
        <v>錠剤</v>
      </c>
      <c r="AC616" s="27">
        <f t="shared" ca="1" si="28"/>
        <v>612</v>
      </c>
      <c r="AD616" s="27" cm="1">
        <f t="array" aca="1" ref="AD616" ca="1">IF(A616="非採用","非採用",OFFSET(
   INDIRECT("'" &amp; AB616 &amp; "'!A4"),
   MATCH(B616, INDIRECT("'" &amp; AB616 &amp; "'!C5:C1000"), 0),
   MATCH("合計", INDIRECT("'" &amp; AB616 &amp; "'!4:4"), 0) - 1
))</f>
        <v>0</v>
      </c>
    </row>
    <row r="617" spans="1:30">
      <c r="A617" s="40">
        <f>元データ!P614</f>
        <v>531</v>
      </c>
      <c r="B617" s="27">
        <f t="shared" si="29"/>
        <v>613</v>
      </c>
      <c r="C617" s="27" t="str">
        <f>DBCS(元データ!A614)</f>
        <v>ホスホマイシンナトリウム静注用２ｇ「日医工」</v>
      </c>
      <c r="D617" s="53" t="str">
        <f>元データ!B614</f>
        <v/>
      </c>
      <c r="E617" s="27" t="str">
        <f>DBCS(元データ!C614)</f>
        <v/>
      </c>
      <c r="F617" s="27" t="str">
        <f>DBCS(元データ!D614)</f>
        <v>２ｇ×１０Ｖ</v>
      </c>
      <c r="G617" s="27" t="str">
        <f>元データ!E614</f>
        <v>日医工</v>
      </c>
      <c r="H617" s="27">
        <f>元データ!F614</f>
        <v>863</v>
      </c>
      <c r="I617" s="27">
        <f>元データ!G614</f>
        <v>8630</v>
      </c>
      <c r="J617" s="27">
        <f>元データ!H614</f>
        <v>10</v>
      </c>
      <c r="K617" s="27" t="str">
        <f>元データ!I614</f>
        <v>V</v>
      </c>
      <c r="L617" s="27">
        <f>元データ!J614</f>
        <v>7845</v>
      </c>
      <c r="M617" s="27">
        <f>元データ!K614</f>
        <v>784.5</v>
      </c>
      <c r="N617" s="53" t="str">
        <f ca="1">IF(OFFSET(マスタ非採用削除!A$4,統合マスタ!$A617,0)="","",OFFSET(マスタ非採用削除!A$4,統合マスタ!$A617,0))</f>
        <v>ﾎｽﾎ001</v>
      </c>
      <c r="O617" s="53" t="str">
        <f ca="1">IF(OFFSET(マスタ非採用削除!B$4,統合マスタ!$A617,0)="","",OFFSET(マスタ非採用削除!B$4,統合マスタ!$A617,0))</f>
        <v>ﾎｽﾎ001</v>
      </c>
      <c r="P617" s="27" t="str">
        <f ca="1">IF(OFFSET(マスタ非採用削除!C$4,統合マスタ!$A617,0)="","",OFFSET(マスタ非採用削除!C$4,統合マスタ!$A617,0))</f>
        <v>ホスホマイシンナトリウム静注用２ｇ「日医工」</v>
      </c>
      <c r="Q617" s="53" t="str">
        <f ca="1">IF(OFFSET(マスタ非採用削除!D$4,統合マスタ!$A617,0)="","",OFFSET(マスタ非採用削除!D$4,統合マスタ!$A617,0))</f>
        <v>ﾎｽﾎﾏｲｼ</v>
      </c>
      <c r="R617" s="27">
        <f ca="1">IF(OR(A617="非採用",A617="処置薬",A617="非採用特別"),0,IF(OFFSET(マスタ非採用削除!E$4,統合マスタ!$A617,0)="","",OFFSET(マスタ非採用削除!E$4,統合マスタ!$A617,0)))</f>
        <v>1</v>
      </c>
      <c r="S617" s="53" t="str">
        <f ca="1">IF(OFFSET(マスタ非採用削除!F$4,統合マスタ!$A617,0)="","",OFFSET(マスタ非採用削除!F$4,統合マスタ!$A617,0))</f>
        <v/>
      </c>
      <c r="T617" s="27">
        <f ca="1">IF(OFFSET(マスタ非採用削除!G$4,統合マスタ!$A617,0)="","",OFFSET(マスタ非採用削除!G$4,統合マスタ!$A617,0))</f>
        <v>863</v>
      </c>
      <c r="U617" s="53" t="str">
        <f ca="1">IF(OFFSET(マスタ非採用削除!H$4,統合マスタ!$A617,0)="","",OFFSET(マスタ非採用削除!H$4,統合マスタ!$A617,0))</f>
        <v>ﾎｽﾎﾏｲｼﾝﾅﾄﾘｳﾑｼﾞｮｳﾁｭｳﾖｳ2g｢ﾆﾁｲｺｳ｣</v>
      </c>
      <c r="V617" s="27">
        <f ca="1">IF(OFFSET(マスタ非採用削除!I$4,統合マスタ!$A617,0)="","",OFFSET(マスタ非採用削除!I$4,統合マスタ!$A617,0))</f>
        <v>25</v>
      </c>
      <c r="W617" s="27" t="str">
        <f ca="1">IF(OFFSET(マスタ非採用削除!J$4,統合マスタ!$A617,0)="","",OFFSET(マスタ非採用削除!J$4,統合マスタ!$A617,0))</f>
        <v>注射剤</v>
      </c>
      <c r="X617" s="27">
        <f ca="1">IF(OFFSET(マスタ非採用削除!K$4,統合マスタ!$A617,0)="","",OFFSET(マスタ非採用削除!K$4,統合マスタ!$A617,0))</f>
        <v>0</v>
      </c>
      <c r="Y617" s="53" t="str">
        <f ca="1">IF(OFFSET(マスタ非採用削除!L$4,統合マスタ!$A617,0)="","",OFFSET(マスタ非採用削除!L$4,統合マスタ!$A617,0))</f>
        <v/>
      </c>
      <c r="Z617" s="27">
        <f ca="1">IF(OFFSET(マスタ非採用削除!M$4,統合マスタ!$A617,0)="","",OFFSET(マスタ非採用削除!M$4,統合マスタ!$A617,0))</f>
        <v>8</v>
      </c>
      <c r="AA617" s="27" t="str">
        <f t="shared" si="27"/>
        <v/>
      </c>
      <c r="AB617" s="27" t="str">
        <f ca="1">IF(A617="非採用特別","非採用特別",IF(R617=2,"臨時",
IF(COUNTIF(分類!$H$8:$H$15, 統合マスタ!V617)&gt;0, 分類!$G$7,
IF(COUNTIF(分類!$K$8:$K$15, 統合マスタ!V617)&gt;0, 分類!$J$7,
IF(COUNTIF(分類!$N$8:$N$15, 統合マスタ!V617)&gt;0, 分類!$M$7,
IF(COUNTIF(分類!$Q$8:$Q$15, 統合マスタ!V617)&gt;0, 分類!$P$7,
"無し"))))))</f>
        <v>注射</v>
      </c>
      <c r="AC617" s="27">
        <f t="shared" ca="1" si="28"/>
        <v>613</v>
      </c>
      <c r="AD617" s="27" cm="1">
        <f t="array" aca="1" ref="AD617" ca="1">IF(A617="非採用","非採用",OFFSET(
   INDIRECT("'" &amp; AB617 &amp; "'!A4"),
   MATCH(B617, INDIRECT("'" &amp; AB617 &amp; "'!C5:C1000"), 0),
   MATCH("合計", INDIRECT("'" &amp; AB617 &amp; "'!4:4"), 0) - 1
))</f>
        <v>0</v>
      </c>
    </row>
    <row r="618" spans="1:30">
      <c r="A618" s="40">
        <f>元データ!P615</f>
        <v>532</v>
      </c>
      <c r="B618" s="27">
        <f t="shared" si="29"/>
        <v>614</v>
      </c>
      <c r="C618" s="27" t="str">
        <f>DBCS(元データ!A615)</f>
        <v>ボスミン注１ｍｇ　０．１％</v>
      </c>
      <c r="D618" s="53" t="str">
        <f>元データ!B615</f>
        <v>スズケン</v>
      </c>
      <c r="E618" s="27" t="str">
        <f>DBCS(元データ!C615)</f>
        <v/>
      </c>
      <c r="F618" s="27" t="str">
        <f>DBCS(元データ!D615)</f>
        <v>１ｍｌｘ１０管</v>
      </c>
      <c r="G618" s="27" t="str">
        <f>元データ!E615</f>
        <v>第一三共</v>
      </c>
      <c r="H618" s="27">
        <f>元データ!F615</f>
        <v>188</v>
      </c>
      <c r="I618" s="27">
        <f>元データ!G615</f>
        <v>1880</v>
      </c>
      <c r="J618" s="27">
        <f>元データ!H615</f>
        <v>10</v>
      </c>
      <c r="K618" s="27" t="str">
        <f>元データ!I615</f>
        <v>A</v>
      </c>
      <c r="L618" s="27">
        <f>元データ!J615</f>
        <v>1660</v>
      </c>
      <c r="M618" s="27">
        <f>元データ!K615</f>
        <v>166</v>
      </c>
      <c r="N618" s="53" t="str">
        <f ca="1">IF(OFFSET(マスタ非採用削除!A$4,統合マスタ!$A618,0)="","",OFFSET(マスタ非採用削除!A$4,統合マスタ!$A618,0))</f>
        <v>ﾎｽﾐ002</v>
      </c>
      <c r="O618" s="53" t="str">
        <f ca="1">IF(OFFSET(マスタ非採用削除!B$4,統合マスタ!$A618,0)="","",OFFSET(マスタ非採用削除!B$4,統合マスタ!$A618,0))</f>
        <v>ﾎｽﾐ002</v>
      </c>
      <c r="P618" s="27" t="str">
        <f ca="1">IF(OFFSET(マスタ非採用削除!C$4,統合マスタ!$A618,0)="","",OFFSET(マスタ非採用削除!C$4,統合マスタ!$A618,0))</f>
        <v>ボスミン注１ｍｇ</v>
      </c>
      <c r="Q618" s="53" t="str">
        <f ca="1">IF(OFFSET(マスタ非採用削除!D$4,統合マスタ!$A618,0)="","",OFFSET(マスタ非採用削除!D$4,統合マスタ!$A618,0))</f>
        <v>ﾎﾞｽﾐﾝ</v>
      </c>
      <c r="R618" s="27">
        <f ca="1">IF(OR(A618="非採用",A618="処置薬",A618="非採用特別"),0,IF(OFFSET(マスタ非採用削除!E$4,統合マスタ!$A618,0)="","",OFFSET(マスタ非採用削除!E$4,統合マスタ!$A618,0)))</f>
        <v>1</v>
      </c>
      <c r="S618" s="53" t="str">
        <f ca="1">IF(OFFSET(マスタ非採用削除!F$4,統合マスタ!$A618,0)="","",OFFSET(マスタ非採用削除!F$4,統合マスタ!$A618,0))</f>
        <v/>
      </c>
      <c r="T618" s="27">
        <f ca="1">IF(OFFSET(マスタ非採用削除!G$4,統合マスタ!$A618,0)="","",OFFSET(マスタ非採用削除!G$4,統合マスタ!$A618,0))</f>
        <v>188</v>
      </c>
      <c r="U618" s="53" t="str">
        <f ca="1">IF(OFFSET(マスタ非採用削除!H$4,統合マスタ!$A618,0)="","",OFFSET(マスタ非採用削除!H$4,統合マスタ!$A618,0))</f>
        <v>ﾎﾞｽﾐﾝﾁｭｳ1mg</v>
      </c>
      <c r="V618" s="27">
        <f ca="1">IF(OFFSET(マスタ非採用削除!I$4,統合マスタ!$A618,0)="","",OFFSET(マスタ非採用削除!I$4,統合マスタ!$A618,0))</f>
        <v>25</v>
      </c>
      <c r="W618" s="27" t="str">
        <f ca="1">IF(OFFSET(マスタ非採用削除!J$4,統合マスタ!$A618,0)="","",OFFSET(マスタ非採用削除!J$4,統合マスタ!$A618,0))</f>
        <v>注射剤</v>
      </c>
      <c r="X618" s="27">
        <f ca="1">IF(OFFSET(マスタ非採用削除!K$4,統合マスタ!$A618,0)="","",OFFSET(マスタ非採用削除!K$4,統合マスタ!$A618,0))</f>
        <v>2</v>
      </c>
      <c r="Y618" s="53" t="str">
        <f ca="1">IF(OFFSET(マスタ非採用削除!L$4,統合マスタ!$A618,0)="","",OFFSET(マスタ非採用削除!L$4,統合マスタ!$A618,0))</f>
        <v/>
      </c>
      <c r="Z618" s="27">
        <f ca="1">IF(OFFSET(マスタ非採用削除!M$4,統合マスタ!$A618,0)="","",OFFSET(マスタ非採用削除!M$4,統合マスタ!$A618,0))</f>
        <v>9</v>
      </c>
      <c r="AA618" s="27" t="str">
        <f t="shared" si="27"/>
        <v/>
      </c>
      <c r="AB618" s="27" t="str">
        <f ca="1">IF(A618="非採用特別","非採用特別",IF(R618=2,"臨時",
IF(COUNTIF(分類!$H$8:$H$15, 統合マスタ!V618)&gt;0, 分類!$G$7,
IF(COUNTIF(分類!$K$8:$K$15, 統合マスタ!V618)&gt;0, 分類!$J$7,
IF(COUNTIF(分類!$N$8:$N$15, 統合マスタ!V618)&gt;0, 分類!$M$7,
IF(COUNTIF(分類!$Q$8:$Q$15, 統合マスタ!V618)&gt;0, 分類!$P$7,
"無し"))))))</f>
        <v>注射</v>
      </c>
      <c r="AC618" s="27">
        <f t="shared" ca="1" si="28"/>
        <v>200614</v>
      </c>
      <c r="AD618" s="27" cm="1">
        <f t="array" aca="1" ref="AD618" ca="1">IF(A618="非採用","非採用",OFFSET(
   INDIRECT("'" &amp; AB618 &amp; "'!A4"),
   MATCH(B618, INDIRECT("'" &amp; AB618 &amp; "'!C5:C1000"), 0),
   MATCH("合計", INDIRECT("'" &amp; AB618 &amp; "'!4:4"), 0) - 1
))</f>
        <v>0</v>
      </c>
    </row>
    <row r="619" spans="1:30">
      <c r="A619" s="40">
        <f>元データ!P616</f>
        <v>533</v>
      </c>
      <c r="B619" s="27">
        <f t="shared" si="29"/>
        <v>615</v>
      </c>
      <c r="C619" s="27" t="str">
        <f>DBCS(元データ!A616)</f>
        <v>ホスリボン配合顆粒</v>
      </c>
      <c r="D619" s="53" t="str">
        <f>元データ!B616</f>
        <v/>
      </c>
      <c r="E619" s="27" t="str">
        <f>DBCS(元データ!C616)</f>
        <v>粉</v>
      </c>
      <c r="F619" s="27" t="str">
        <f>DBCS(元データ!D616)</f>
        <v>２００包</v>
      </c>
      <c r="G619" s="27" t="str">
        <f>元データ!E616</f>
        <v>ゼリア</v>
      </c>
      <c r="H619" s="27">
        <f>元データ!F616</f>
        <v>71.099999999999994</v>
      </c>
      <c r="I619" s="27">
        <f>元データ!G616</f>
        <v>14220</v>
      </c>
      <c r="J619" s="27">
        <f>元データ!H616</f>
        <v>200.00000000000003</v>
      </c>
      <c r="K619" s="27" t="str">
        <f>元データ!I616</f>
        <v>包</v>
      </c>
      <c r="L619" s="27">
        <f>元データ!J616</f>
        <v>12669</v>
      </c>
      <c r="M619" s="27">
        <f>元データ!K616</f>
        <v>63.344999999999992</v>
      </c>
      <c r="N619" s="53" t="str">
        <f ca="1">IF(OFFSET(マスタ非採用削除!A$4,統合マスタ!$A619,0)="","",OFFSET(マスタ非採用削除!A$4,統合マスタ!$A619,0))</f>
        <v>ﾎｽﾘ001</v>
      </c>
      <c r="O619" s="53" t="str">
        <f ca="1">IF(OFFSET(マスタ非採用削除!B$4,統合マスタ!$A619,0)="","",OFFSET(マスタ非採用削除!B$4,統合マスタ!$A619,0))</f>
        <v>ﾎｽﾘ001</v>
      </c>
      <c r="P619" s="27" t="str">
        <f ca="1">IF(OFFSET(マスタ非採用削除!C$4,統合マスタ!$A619,0)="","",OFFSET(マスタ非採用削除!C$4,統合マスタ!$A619,0))</f>
        <v>ホスリボン配合顆粒</v>
      </c>
      <c r="Q619" s="53" t="str">
        <f ca="1">IF(OFFSET(マスタ非採用削除!D$4,統合マスタ!$A619,0)="","",OFFSET(マスタ非採用削除!D$4,統合マスタ!$A619,0))</f>
        <v>ﾎｽﾘ</v>
      </c>
      <c r="R619" s="27">
        <f ca="1">IF(OR(A619="非採用",A619="処置薬",A619="非採用特別"),0,IF(OFFSET(マスタ非採用削除!E$4,統合マスタ!$A619,0)="","",OFFSET(マスタ非採用削除!E$4,統合マスタ!$A619,0)))</f>
        <v>2</v>
      </c>
      <c r="S619" s="53" t="str">
        <f ca="1">IF(OFFSET(マスタ非採用削除!F$4,統合マスタ!$A619,0)="","",OFFSET(マスタ非採用削除!F$4,統合マスタ!$A619,0))</f>
        <v/>
      </c>
      <c r="T619" s="27">
        <f ca="1">IF(OFFSET(マスタ非採用削除!G$4,統合マスタ!$A619,0)="","",OFFSET(マスタ非採用削除!G$4,統合マスタ!$A619,0))</f>
        <v>71.099999999999994</v>
      </c>
      <c r="U619" s="53" t="str">
        <f ca="1">IF(OFFSET(マスタ非採用削除!H$4,統合マスタ!$A619,0)="","",OFFSET(マスタ非採用削除!H$4,統合マスタ!$A619,0))</f>
        <v>ﾎｽﾘﾎﾞﾝﾊｲｺﾞｳｶﾘｭｳ</v>
      </c>
      <c r="V619" s="27">
        <f ca="1">IF(OFFSET(マスタ非採用削除!I$4,統合マスタ!$A619,0)="","",OFFSET(マスタ非採用削除!I$4,統合マスタ!$A619,0))</f>
        <v>3</v>
      </c>
      <c r="W619" s="27" t="str">
        <f ca="1">IF(OFFSET(マスタ非採用削除!J$4,統合マスタ!$A619,0)="","",OFFSET(マスタ非採用削除!J$4,統合マスタ!$A619,0))</f>
        <v>散</v>
      </c>
      <c r="X619" s="27">
        <f ca="1">IF(OFFSET(マスタ非採用削除!K$4,統合マスタ!$A619,0)="","",OFFSET(マスタ非採用削除!K$4,統合マスタ!$A619,0))</f>
        <v>0</v>
      </c>
      <c r="Y619" s="53" t="str">
        <f ca="1">IF(OFFSET(マスタ非採用削除!L$4,統合マスタ!$A619,0)="","",OFFSET(マスタ非採用削除!L$4,統合マスタ!$A619,0))</f>
        <v/>
      </c>
      <c r="Z619" s="27">
        <f ca="1">IF(OFFSET(マスタ非採用削除!M$4,統合マスタ!$A619,0)="","",OFFSET(マスタ非採用削除!M$4,統合マスタ!$A619,0))</f>
        <v>15</v>
      </c>
      <c r="AA619" s="27" t="str">
        <f t="shared" si="27"/>
        <v/>
      </c>
      <c r="AB619" s="27" t="str">
        <f ca="1">IF(A619="非採用特別","非採用特別",IF(R619=2,"臨時",
IF(COUNTIF(分類!$H$8:$H$15, 統合マスタ!V619)&gt;0, 分類!$G$7,
IF(COUNTIF(分類!$K$8:$K$15, 統合マスタ!V619)&gt;0, 分類!$J$7,
IF(COUNTIF(分類!$N$8:$N$15, 統合マスタ!V619)&gt;0, 分類!$M$7,
IF(COUNTIF(分類!$Q$8:$Q$15, 統合マスタ!V619)&gt;0, 分類!$P$7,
"無し"))))))</f>
        <v>臨時</v>
      </c>
      <c r="AC619" s="27">
        <f t="shared" ca="1" si="28"/>
        <v>615</v>
      </c>
      <c r="AD619" s="27" cm="1">
        <f t="array" aca="1" ref="AD619" ca="1">IF(A619="非採用","非採用",OFFSET(
   INDIRECT("'" &amp; AB619 &amp; "'!A4"),
   MATCH(B619, INDIRECT("'" &amp; AB619 &amp; "'!C5:C1000"), 0),
   MATCH("合計", INDIRECT("'" &amp; AB619 &amp; "'!4:4"), 0) - 1
))</f>
        <v>0</v>
      </c>
    </row>
    <row r="620" spans="1:30">
      <c r="A620" s="40">
        <f>元データ!P617</f>
        <v>534</v>
      </c>
      <c r="B620" s="27">
        <f t="shared" si="29"/>
        <v>616</v>
      </c>
      <c r="C620" s="27" t="str">
        <f>DBCS(元データ!A617)</f>
        <v>ポタコールＲ輸液　２５０ｍｌ</v>
      </c>
      <c r="D620" s="53" t="str">
        <f>元データ!B617</f>
        <v>スズケン</v>
      </c>
      <c r="E620" s="27" t="str">
        <f>DBCS(元データ!C617)</f>
        <v/>
      </c>
      <c r="F620" s="27" t="str">
        <f>DBCS(元データ!D617)</f>
        <v>２５０ｍｌＸ２０Ｂ</v>
      </c>
      <c r="G620" s="27" t="str">
        <f>元データ!E617</f>
        <v>大塚製薬</v>
      </c>
      <c r="H620" s="27">
        <f>元データ!F617</f>
        <v>251</v>
      </c>
      <c r="I620" s="27">
        <f>元データ!G617</f>
        <v>5020</v>
      </c>
      <c r="J620" s="27">
        <f>元データ!H617</f>
        <v>20</v>
      </c>
      <c r="K620" s="27" t="str">
        <f>元データ!I617</f>
        <v>袋</v>
      </c>
      <c r="L620" s="27">
        <f>元データ!J617</f>
        <v>4460</v>
      </c>
      <c r="M620" s="27">
        <f>元データ!K617</f>
        <v>223</v>
      </c>
      <c r="N620" s="53" t="str">
        <f ca="1">IF(OFFSET(マスタ非採用削除!A$4,統合マスタ!$A620,0)="","",OFFSET(マスタ非採用削除!A$4,統合マスタ!$A620,0))</f>
        <v>ﾎﾀｺ001</v>
      </c>
      <c r="O620" s="53" t="str">
        <f ca="1">IF(OFFSET(マスタ非採用削除!B$4,統合マスタ!$A620,0)="","",OFFSET(マスタ非採用削除!B$4,統合マスタ!$A620,0))</f>
        <v>ﾎﾀｺ001</v>
      </c>
      <c r="P620" s="27" t="str">
        <f ca="1">IF(OFFSET(マスタ非採用削除!C$4,統合マスタ!$A620,0)="","",OFFSET(マスタ非採用削除!C$4,統合マスタ!$A620,0))</f>
        <v>ポタコールＲ輸液250?</v>
      </c>
      <c r="Q620" s="53" t="str">
        <f ca="1">IF(OFFSET(マスタ非採用削除!D$4,統合マスタ!$A620,0)="","",OFFSET(マスタ非採用削除!D$4,統合マスタ!$A620,0))</f>
        <v>ﾎﾟﾀ250</v>
      </c>
      <c r="R620" s="27">
        <f ca="1">IF(OR(A620="非採用",A620="処置薬",A620="非採用特別"),0,IF(OFFSET(マスタ非採用削除!E$4,統合マスタ!$A620,0)="","",OFFSET(マスタ非採用削除!E$4,統合マスタ!$A620,0)))</f>
        <v>1</v>
      </c>
      <c r="S620" s="53" t="str">
        <f ca="1">IF(OFFSET(マスタ非採用削除!F$4,統合マスタ!$A620,0)="","",OFFSET(マスタ非採用削除!F$4,統合マスタ!$A620,0))</f>
        <v/>
      </c>
      <c r="T620" s="27">
        <f ca="1">IF(OFFSET(マスタ非採用削除!G$4,統合マスタ!$A620,0)="","",OFFSET(マスタ非採用削除!G$4,統合マスタ!$A620,0))</f>
        <v>251</v>
      </c>
      <c r="U620" s="53" t="str">
        <f ca="1">IF(OFFSET(マスタ非採用削除!H$4,統合マスタ!$A620,0)="","",OFFSET(マスタ非採用削除!H$4,統合マスタ!$A620,0))</f>
        <v>ﾎﾟﾀｺｰﾙRﾕｴｷ</v>
      </c>
      <c r="V620" s="27">
        <f ca="1">IF(OFFSET(マスタ非採用削除!I$4,統合マスタ!$A620,0)="","",OFFSET(マスタ非採用削除!I$4,統合マスタ!$A620,0))</f>
        <v>25</v>
      </c>
      <c r="W620" s="27" t="str">
        <f ca="1">IF(OFFSET(マスタ非採用削除!J$4,統合マスタ!$A620,0)="","",OFFSET(マスタ非採用削除!J$4,統合マスタ!$A620,0))</f>
        <v>注射剤</v>
      </c>
      <c r="X620" s="27">
        <f ca="1">IF(OFFSET(マスタ非採用削除!K$4,統合マスタ!$A620,0)="","",OFFSET(マスタ非採用削除!K$4,統合マスタ!$A620,0))</f>
        <v>0</v>
      </c>
      <c r="Y620" s="53" t="str">
        <f ca="1">IF(OFFSET(マスタ非採用削除!L$4,統合マスタ!$A620,0)="","",OFFSET(マスタ非採用削除!L$4,統合マスタ!$A620,0))</f>
        <v/>
      </c>
      <c r="Z620" s="27">
        <f ca="1">IF(OFFSET(マスタ非採用削除!M$4,統合マスタ!$A620,0)="","",OFFSET(マスタ非採用削除!M$4,統合マスタ!$A620,0))</f>
        <v>10</v>
      </c>
      <c r="AA620" s="27" t="str">
        <f t="shared" si="27"/>
        <v/>
      </c>
      <c r="AB620" s="27" t="str">
        <f ca="1">IF(A620="非採用特別","非採用特別",IF(R620=2,"臨時",
IF(COUNTIF(分類!$H$8:$H$15, 統合マスタ!V620)&gt;0, 分類!$G$7,
IF(COUNTIF(分類!$K$8:$K$15, 統合マスタ!V620)&gt;0, 分類!$J$7,
IF(COUNTIF(分類!$N$8:$N$15, 統合マスタ!V620)&gt;0, 分類!$M$7,
IF(COUNTIF(分類!$Q$8:$Q$15, 統合マスタ!V620)&gt;0, 分類!$P$7,
"無し"))))))</f>
        <v>注射</v>
      </c>
      <c r="AC620" s="27">
        <f t="shared" ca="1" si="28"/>
        <v>616</v>
      </c>
      <c r="AD620" s="27" cm="1">
        <f t="array" aca="1" ref="AD620" ca="1">IF(A620="非採用","非採用",OFFSET(
   INDIRECT("'" &amp; AB620 &amp; "'!A4"),
   MATCH(B620, INDIRECT("'" &amp; AB620 &amp; "'!C5:C1000"), 0),
   MATCH("合計", INDIRECT("'" &amp; AB620 &amp; "'!4:4"), 0) - 1
))</f>
        <v>0</v>
      </c>
    </row>
    <row r="621" spans="1:30">
      <c r="A621" s="40">
        <f>元データ!P618</f>
        <v>535</v>
      </c>
      <c r="B621" s="27">
        <f t="shared" si="29"/>
        <v>617</v>
      </c>
      <c r="C621" s="27" t="str">
        <f>DBCS(元データ!A618)</f>
        <v>ポタコールＲ輸液　５００ｍｌ</v>
      </c>
      <c r="D621" s="53" t="str">
        <f>元データ!B618</f>
        <v>スズケン</v>
      </c>
      <c r="E621" s="27" t="str">
        <f>DBCS(元データ!C618)</f>
        <v/>
      </c>
      <c r="F621" s="27" t="str">
        <f>DBCS(元データ!D618)</f>
        <v>５００ｍｌｘ２０</v>
      </c>
      <c r="G621" s="27" t="str">
        <f>元データ!E618</f>
        <v>大塚製薬</v>
      </c>
      <c r="H621" s="27">
        <f>元データ!F618</f>
        <v>279</v>
      </c>
      <c r="I621" s="27">
        <f>元データ!G618</f>
        <v>5580</v>
      </c>
      <c r="J621" s="27">
        <f>元データ!H618</f>
        <v>20</v>
      </c>
      <c r="K621" s="27" t="str">
        <f>元データ!I618</f>
        <v>袋</v>
      </c>
      <c r="L621" s="27">
        <f>元データ!J618</f>
        <v>4960</v>
      </c>
      <c r="M621" s="27">
        <f>元データ!K618</f>
        <v>248</v>
      </c>
      <c r="N621" s="53" t="str">
        <f ca="1">IF(OFFSET(マスタ非採用削除!A$4,統合マスタ!$A621,0)="","",OFFSET(マスタ非採用削除!A$4,統合マスタ!$A621,0))</f>
        <v>ﾎﾀｺ002</v>
      </c>
      <c r="O621" s="53" t="str">
        <f ca="1">IF(OFFSET(マスタ非採用削除!B$4,統合マスタ!$A621,0)="","",OFFSET(マスタ非採用削除!B$4,統合マスタ!$A621,0))</f>
        <v>ﾎﾀｺ002</v>
      </c>
      <c r="P621" s="27" t="str">
        <f ca="1">IF(OFFSET(マスタ非採用削除!C$4,統合マスタ!$A621,0)="","",OFFSET(マスタ非採用削除!C$4,統合マスタ!$A621,0))</f>
        <v>ポタコールＲ輸液500?</v>
      </c>
      <c r="Q621" s="53" t="str">
        <f ca="1">IF(OFFSET(マスタ非採用削除!D$4,統合マスタ!$A621,0)="","",OFFSET(マスタ非採用削除!D$4,統合マスタ!$A621,0))</f>
        <v>ﾎﾟﾀ500</v>
      </c>
      <c r="R621" s="27">
        <f ca="1">IF(OR(A621="非採用",A621="処置薬",A621="非採用特別"),0,IF(OFFSET(マスタ非採用削除!E$4,統合マスタ!$A621,0)="","",OFFSET(マスタ非採用削除!E$4,統合マスタ!$A621,0)))</f>
        <v>1</v>
      </c>
      <c r="S621" s="53" t="str">
        <f ca="1">IF(OFFSET(マスタ非採用削除!F$4,統合マスタ!$A621,0)="","",OFFSET(マスタ非採用削除!F$4,統合マスタ!$A621,0))</f>
        <v/>
      </c>
      <c r="T621" s="27">
        <f ca="1">IF(OFFSET(マスタ非採用削除!G$4,統合マスタ!$A621,0)="","",OFFSET(マスタ非採用削除!G$4,統合マスタ!$A621,0))</f>
        <v>279</v>
      </c>
      <c r="U621" s="53" t="str">
        <f ca="1">IF(OFFSET(マスタ非採用削除!H$4,統合マスタ!$A621,0)="","",OFFSET(マスタ非採用削除!H$4,統合マスタ!$A621,0))</f>
        <v>ﾎﾟﾀｺｰﾙRﾕｴｷ</v>
      </c>
      <c r="V621" s="27">
        <f ca="1">IF(OFFSET(マスタ非採用削除!I$4,統合マスタ!$A621,0)="","",OFFSET(マスタ非採用削除!I$4,統合マスタ!$A621,0))</f>
        <v>25</v>
      </c>
      <c r="W621" s="27" t="str">
        <f ca="1">IF(OFFSET(マスタ非採用削除!J$4,統合マスタ!$A621,0)="","",OFFSET(マスタ非採用削除!J$4,統合マスタ!$A621,0))</f>
        <v>注射剤</v>
      </c>
      <c r="X621" s="27">
        <f ca="1">IF(OFFSET(マスタ非採用削除!K$4,統合マスタ!$A621,0)="","",OFFSET(マスタ非採用削除!K$4,統合マスタ!$A621,0))</f>
        <v>0</v>
      </c>
      <c r="Y621" s="53" t="str">
        <f ca="1">IF(OFFSET(マスタ非採用削除!L$4,統合マスタ!$A621,0)="","",OFFSET(マスタ非採用削除!L$4,統合マスタ!$A621,0))</f>
        <v/>
      </c>
      <c r="Z621" s="27">
        <f ca="1">IF(OFFSET(マスタ非採用削除!M$4,統合マスタ!$A621,0)="","",OFFSET(マスタ非採用削除!M$4,統合マスタ!$A621,0))</f>
        <v>10</v>
      </c>
      <c r="AA621" s="27" t="str">
        <f t="shared" si="27"/>
        <v/>
      </c>
      <c r="AB621" s="27" t="str">
        <f ca="1">IF(A621="非採用特別","非採用特別",IF(R621=2,"臨時",
IF(COUNTIF(分類!$H$8:$H$15, 統合マスタ!V621)&gt;0, 分類!$G$7,
IF(COUNTIF(分類!$K$8:$K$15, 統合マスタ!V621)&gt;0, 分類!$J$7,
IF(COUNTIF(分類!$N$8:$N$15, 統合マスタ!V621)&gt;0, 分類!$M$7,
IF(COUNTIF(分類!$Q$8:$Q$15, 統合マスタ!V621)&gt;0, 分類!$P$7,
"無し"))))))</f>
        <v>注射</v>
      </c>
      <c r="AC621" s="27">
        <f t="shared" ca="1" si="28"/>
        <v>617</v>
      </c>
      <c r="AD621" s="27" cm="1">
        <f t="array" aca="1" ref="AD621" ca="1">IF(A621="非採用","非採用",OFFSET(
   INDIRECT("'" &amp; AB621 &amp; "'!A4"),
   MATCH(B621, INDIRECT("'" &amp; AB621 &amp; "'!C5:C1000"), 0),
   MATCH("合計", INDIRECT("'" &amp; AB621 &amp; "'!4:4"), 0) - 1
))</f>
        <v>0</v>
      </c>
    </row>
    <row r="622" spans="1:30">
      <c r="A622" s="40">
        <f>元データ!P619</f>
        <v>536</v>
      </c>
      <c r="B622" s="27">
        <f t="shared" si="29"/>
        <v>618</v>
      </c>
      <c r="C622" s="27" t="str">
        <f>DBCS(元データ!A619)</f>
        <v>ポビドンヨードガーグル７％「ケンエー」</v>
      </c>
      <c r="D622" s="53" t="str">
        <f>元データ!B619</f>
        <v>スズケン</v>
      </c>
      <c r="E622" s="27" t="str">
        <f>DBCS(元データ!C619)</f>
        <v/>
      </c>
      <c r="F622" s="27" t="str">
        <f>DBCS(元データ!D619)</f>
        <v>３０ｍｌｘ５０</v>
      </c>
      <c r="G622" s="27" t="str">
        <f>元データ!E619</f>
        <v>健栄製薬</v>
      </c>
      <c r="H622" s="27">
        <f>元データ!F619</f>
        <v>3.2</v>
      </c>
      <c r="I622" s="27">
        <f>元データ!G619</f>
        <v>4800</v>
      </c>
      <c r="J622" s="27">
        <f>元データ!H619</f>
        <v>1500</v>
      </c>
      <c r="K622" s="27" t="str">
        <f>元データ!I619</f>
        <v>ｍｌ</v>
      </c>
      <c r="L622" s="27">
        <f>元データ!J619</f>
        <v>4233</v>
      </c>
      <c r="M622" s="27">
        <f>元データ!K619</f>
        <v>2.8220000000000001</v>
      </c>
      <c r="N622" s="53" t="str">
        <f ca="1">IF(OFFSET(マスタ非採用削除!A$4,統合マスタ!$A622,0)="","",OFFSET(マスタ非採用削除!A$4,統合マスタ!$A622,0))</f>
        <v>ﾎﾋﾄ001</v>
      </c>
      <c r="O622" s="53" t="str">
        <f ca="1">IF(OFFSET(マスタ非採用削除!B$4,統合マスタ!$A622,0)="","",OFFSET(マスタ非採用削除!B$4,統合マスタ!$A622,0))</f>
        <v>ﾎﾋﾄ001</v>
      </c>
      <c r="P622" s="27" t="str">
        <f ca="1">IF(OFFSET(マスタ非採用削除!C$4,統合マスタ!$A622,0)="","",OFFSET(マスタ非採用削除!C$4,統合マスタ!$A622,0))</f>
        <v>ポビドンヨードガーグル液７％「ケンエー」</v>
      </c>
      <c r="Q622" s="53" t="str">
        <f ca="1">IF(OFFSET(マスタ非採用削除!D$4,統合マスタ!$A622,0)="","",OFFSET(マスタ非採用削除!D$4,統合マスタ!$A622,0))</f>
        <v>ﾎﾟﾋﾞﾄﾞ</v>
      </c>
      <c r="R622" s="27">
        <f ca="1">IF(OR(A622="非採用",A622="処置薬",A622="非採用特別"),0,IF(OFFSET(マスタ非採用削除!E$4,統合マスタ!$A622,0)="","",OFFSET(マスタ非採用削除!E$4,統合マスタ!$A622,0)))</f>
        <v>1</v>
      </c>
      <c r="S622" s="53" t="str">
        <f ca="1">IF(OFFSET(マスタ非採用削除!F$4,統合マスタ!$A622,0)="","",OFFSET(マスタ非採用削除!F$4,統合マスタ!$A622,0))</f>
        <v/>
      </c>
      <c r="T622" s="27">
        <f ca="1">IF(OFFSET(マスタ非採用削除!G$4,統合マスタ!$A622,0)="","",OFFSET(マスタ非採用削除!G$4,統合マスタ!$A622,0))</f>
        <v>3.2</v>
      </c>
      <c r="U622" s="53" t="str">
        <f ca="1">IF(OFFSET(マスタ非採用削除!H$4,統合マスタ!$A622,0)="","",OFFSET(マスタ非採用削除!H$4,統合マスタ!$A622,0))</f>
        <v>ﾎﾟﾋﾞﾄﾞﾝﾖｰﾄﾞｶﾞｰｸﾞﾙｴｷ7%｢ｹﾝｴｰ｣</v>
      </c>
      <c r="V622" s="27">
        <f ca="1">IF(OFFSET(マスタ非採用削除!I$4,統合マスタ!$A622,0)="","",OFFSET(マスタ非採用削除!I$4,統合マスタ!$A622,0))</f>
        <v>9</v>
      </c>
      <c r="W622" s="27" t="str">
        <f ca="1">IF(OFFSET(マスタ非採用削除!J$4,統合マスタ!$A622,0)="","",OFFSET(マスタ非採用削除!J$4,統合マスタ!$A622,0))</f>
        <v>含漱剤</v>
      </c>
      <c r="X622" s="27">
        <f ca="1">IF(OFFSET(マスタ非採用削除!K$4,統合マスタ!$A622,0)="","",OFFSET(マスタ非採用削除!K$4,統合マスタ!$A622,0))</f>
        <v>0</v>
      </c>
      <c r="Y622" s="53" t="str">
        <f ca="1">IF(OFFSET(マスタ非採用削除!L$4,統合マスタ!$A622,0)="","",OFFSET(マスタ非採用削除!L$4,統合マスタ!$A622,0))</f>
        <v/>
      </c>
      <c r="Z622" s="27">
        <f ca="1">IF(OFFSET(マスタ非採用削除!M$4,統合マスタ!$A622,0)="","",OFFSET(マスタ非採用削除!M$4,統合マスタ!$A622,0))</f>
        <v>3</v>
      </c>
      <c r="AA622" s="27" t="str">
        <f t="shared" si="27"/>
        <v/>
      </c>
      <c r="AB622" s="27" t="str">
        <f ca="1">IF(A622="非採用特別","非採用特別",IF(R622=2,"臨時",
IF(COUNTIF(分類!$H$8:$H$15, 統合マスタ!V622)&gt;0, 分類!$G$7,
IF(COUNTIF(分類!$K$8:$K$15, 統合マスタ!V622)&gt;0, 分類!$J$7,
IF(COUNTIF(分類!$N$8:$N$15, 統合マスタ!V622)&gt;0, 分類!$M$7,
IF(COUNTIF(分類!$Q$8:$Q$15, 統合マスタ!V622)&gt;0, 分類!$P$7,
"無し"))))))</f>
        <v>無し</v>
      </c>
      <c r="AC622" s="27">
        <f t="shared" ca="1" si="28"/>
        <v>618</v>
      </c>
      <c r="AD622" s="27" t="e" cm="1">
        <f t="array" aca="1" ref="AD622" ca="1">IF(A622="非採用","非採用",OFFSET(
   INDIRECT("'" &amp; AB622 &amp; "'!A4"),
   MATCH(B622, INDIRECT("'" &amp; AB622 &amp; "'!C5:C1000"), 0),
   MATCH("合計", INDIRECT("'" &amp; AB622 &amp; "'!4:4"), 0) - 1
))</f>
        <v>#REF!</v>
      </c>
    </row>
    <row r="623" spans="1:30">
      <c r="A623" s="40" t="str">
        <f>元データ!P620</f>
        <v>非採用</v>
      </c>
      <c r="B623" s="27">
        <f t="shared" si="29"/>
        <v>619</v>
      </c>
      <c r="C623" s="27" t="str">
        <f>DBCS(元データ!A620)</f>
        <v>ポビドンヨード液１０％　　　綿球２０ケンエー</v>
      </c>
      <c r="D623" s="53" t="str">
        <f>元データ!B620</f>
        <v/>
      </c>
      <c r="E623" s="27" t="str">
        <f>DBCS(元データ!C620)</f>
        <v/>
      </c>
      <c r="F623" s="27" t="str">
        <f>DBCS(元データ!D620)</f>
        <v>２０ｘ１ｘ９０</v>
      </c>
      <c r="G623" s="27" t="str">
        <f>元データ!E620</f>
        <v>健栄製薬</v>
      </c>
      <c r="H623" s="27">
        <f>元データ!F620</f>
        <v>0</v>
      </c>
      <c r="I623" s="27">
        <f>元データ!G620</f>
        <v>0</v>
      </c>
      <c r="J623" s="27" t="e">
        <f>元データ!H620</f>
        <v>#DIV/0!</v>
      </c>
      <c r="K623" s="27" t="str">
        <f>元データ!I620</f>
        <v/>
      </c>
      <c r="L623" s="27">
        <f>元データ!J620</f>
        <v>2341</v>
      </c>
      <c r="M623" s="27" t="e">
        <f>元データ!K620</f>
        <v>#DIV/0!</v>
      </c>
      <c r="N623" s="53" t="e">
        <f ca="1">IF(OFFSET(マスタ非採用削除!A$4,統合マスタ!$A623,0)="","",OFFSET(マスタ非採用削除!A$4,統合マスタ!$A623,0))</f>
        <v>#VALUE!</v>
      </c>
      <c r="O623" s="53" t="e">
        <f ca="1">IF(OFFSET(マスタ非採用削除!B$4,統合マスタ!$A623,0)="","",OFFSET(マスタ非採用削除!B$4,統合マスタ!$A623,0))</f>
        <v>#VALUE!</v>
      </c>
      <c r="P623" s="27" t="e">
        <f ca="1">IF(OFFSET(マスタ非採用削除!C$4,統合マスタ!$A623,0)="","",OFFSET(マスタ非採用削除!C$4,統合マスタ!$A623,0))</f>
        <v>#VALUE!</v>
      </c>
      <c r="Q623" s="53" t="e">
        <f ca="1">IF(OFFSET(マスタ非採用削除!D$4,統合マスタ!$A623,0)="","",OFFSET(マスタ非採用削除!D$4,統合マスタ!$A623,0))</f>
        <v>#VALUE!</v>
      </c>
      <c r="R623" s="27">
        <f ca="1">IF(OR(A623="非採用",A623="処置薬",A623="非採用特別"),0,IF(OFFSET(マスタ非採用削除!E$4,統合マスタ!$A623,0)="","",OFFSET(マスタ非採用削除!E$4,統合マスタ!$A623,0)))</f>
        <v>0</v>
      </c>
      <c r="S623" s="53" t="e">
        <f ca="1">IF(OFFSET(マスタ非採用削除!F$4,統合マスタ!$A623,0)="","",OFFSET(マスタ非採用削除!F$4,統合マスタ!$A623,0))</f>
        <v>#VALUE!</v>
      </c>
      <c r="T623" s="27" t="e">
        <f ca="1">IF(OFFSET(マスタ非採用削除!G$4,統合マスタ!$A623,0)="","",OFFSET(マスタ非採用削除!G$4,統合マスタ!$A623,0))</f>
        <v>#VALUE!</v>
      </c>
      <c r="U623" s="53" t="e">
        <f ca="1">IF(OFFSET(マスタ非採用削除!H$4,統合マスタ!$A623,0)="","",OFFSET(マスタ非採用削除!H$4,統合マスタ!$A623,0))</f>
        <v>#VALUE!</v>
      </c>
      <c r="V623" s="27" t="e">
        <f ca="1">IF(OFFSET(マスタ非採用削除!I$4,統合マスタ!$A623,0)="","",OFFSET(マスタ非採用削除!I$4,統合マスタ!$A623,0))</f>
        <v>#VALUE!</v>
      </c>
      <c r="W623" s="27" t="e">
        <f ca="1">IF(OFFSET(マスタ非採用削除!J$4,統合マスタ!$A623,0)="","",OFFSET(マスタ非採用削除!J$4,統合マスタ!$A623,0))</f>
        <v>#VALUE!</v>
      </c>
      <c r="X623" s="27" t="e">
        <f ca="1">IF(OFFSET(マスタ非採用削除!K$4,統合マスタ!$A623,0)="","",OFFSET(マスタ非採用削除!K$4,統合マスタ!$A623,0))</f>
        <v>#VALUE!</v>
      </c>
      <c r="Y623" s="53" t="e">
        <f ca="1">IF(OFFSET(マスタ非採用削除!L$4,統合マスタ!$A623,0)="","",OFFSET(マスタ非採用削除!L$4,統合マスタ!$A623,0))</f>
        <v>#VALUE!</v>
      </c>
      <c r="Z623" s="27" t="e">
        <f ca="1">IF(OFFSET(マスタ非採用削除!M$4,統合マスタ!$A623,0)="","",OFFSET(マスタ非採用削除!M$4,統合マスタ!$A623,0))</f>
        <v>#VALUE!</v>
      </c>
      <c r="AA623" s="27" t="str">
        <f t="shared" si="27"/>
        <v>非採用</v>
      </c>
      <c r="AB623" s="27" t="str">
        <f ca="1">IF(A623="非採用特別","非採用特別",IF(R623=2,"臨時",
IF(COUNTIF(分類!$H$8:$H$15, 統合マスタ!V623)&gt;0, 分類!$G$7,
IF(COUNTIF(分類!$K$8:$K$15, 統合マスタ!V623)&gt;0, 分類!$J$7,
IF(COUNTIF(分類!$N$8:$N$15, 統合マスタ!V623)&gt;0, 分類!$M$7,
IF(COUNTIF(分類!$Q$8:$Q$15, 統合マスタ!V623)&gt;0, 分類!$P$7,
"無し"))))))</f>
        <v>無し</v>
      </c>
      <c r="AC623" s="27" t="e">
        <f t="shared" ca="1" si="28"/>
        <v>#VALUE!</v>
      </c>
      <c r="AD623" s="27" t="str" cm="1">
        <f t="array" aca="1" ref="AD623" ca="1">IF(A623="非採用","非採用",OFFSET(
   INDIRECT("'" &amp; AB623 &amp; "'!A4"),
   MATCH(B623, INDIRECT("'" &amp; AB623 &amp; "'!C5:C1000"), 0),
   MATCH("合計", INDIRECT("'" &amp; AB623 &amp; "'!4:4"), 0) - 1
))</f>
        <v>非採用</v>
      </c>
    </row>
    <row r="624" spans="1:30">
      <c r="A624" s="40">
        <f>元データ!P621</f>
        <v>538</v>
      </c>
      <c r="B624" s="27">
        <f t="shared" si="29"/>
        <v>620</v>
      </c>
      <c r="C624" s="27" t="str">
        <f>DBCS(元データ!A621)</f>
        <v>ポララミン注５ｍｇ</v>
      </c>
      <c r="D624" s="53" t="str">
        <f>元データ!B621</f>
        <v/>
      </c>
      <c r="E624" s="27" t="str">
        <f>DBCS(元データ!C621)</f>
        <v/>
      </c>
      <c r="F624" s="27" t="str">
        <f>DBCS(元データ!D621)</f>
        <v>１ｍｌｘ１０Ａ</v>
      </c>
      <c r="G624" s="27" t="str">
        <f>元データ!E621</f>
        <v>高田製薬</v>
      </c>
      <c r="H624" s="27">
        <f>元データ!F621</f>
        <v>69</v>
      </c>
      <c r="I624" s="27">
        <f>元データ!G621</f>
        <v>690</v>
      </c>
      <c r="J624" s="27">
        <f>元データ!H621</f>
        <v>10</v>
      </c>
      <c r="K624" s="27" t="str">
        <f>元データ!I621</f>
        <v>A</v>
      </c>
      <c r="L624" s="27">
        <f>元データ!J621</f>
        <v>627</v>
      </c>
      <c r="M624" s="27">
        <f>元データ!K621</f>
        <v>62.7</v>
      </c>
      <c r="N624" s="53" t="str">
        <f ca="1">IF(OFFSET(マスタ非採用削除!A$4,統合マスタ!$A624,0)="","",OFFSET(マスタ非採用削除!A$4,統合マスタ!$A624,0))</f>
        <v>ﾎﾗﾗ001</v>
      </c>
      <c r="O624" s="53" t="str">
        <f ca="1">IF(OFFSET(マスタ非採用削除!B$4,統合マスタ!$A624,0)="","",OFFSET(マスタ非採用削除!B$4,統合マスタ!$A624,0))</f>
        <v>ﾎﾗﾗ001</v>
      </c>
      <c r="P624" s="27" t="str">
        <f ca="1">IF(OFFSET(マスタ非採用削除!C$4,統合マスタ!$A624,0)="","",OFFSET(マスタ非採用削除!C$4,統合マスタ!$A624,0))</f>
        <v>ポララミン注５ｍｇ</v>
      </c>
      <c r="Q624" s="53" t="str">
        <f ca="1">IF(OFFSET(マスタ非採用削除!D$4,統合マスタ!$A624,0)="","",OFFSET(マスタ非採用削除!D$4,統合マスタ!$A624,0))</f>
        <v>ﾎﾟﾗﾗ</v>
      </c>
      <c r="R624" s="27">
        <f ca="1">IF(OR(A624="非採用",A624="処置薬",A624="非採用特別"),0,IF(OFFSET(マスタ非採用削除!E$4,統合マスタ!$A624,0)="","",OFFSET(マスタ非採用削除!E$4,統合マスタ!$A624,0)))</f>
        <v>2</v>
      </c>
      <c r="S624" s="53" t="str">
        <f ca="1">IF(OFFSET(マスタ非採用削除!F$4,統合マスタ!$A624,0)="","",OFFSET(マスタ非採用削除!F$4,統合マスタ!$A624,0))</f>
        <v/>
      </c>
      <c r="T624" s="27">
        <f ca="1">IF(OFFSET(マスタ非採用削除!G$4,統合マスタ!$A624,0)="","",OFFSET(マスタ非採用削除!G$4,統合マスタ!$A624,0))</f>
        <v>69</v>
      </c>
      <c r="U624" s="53" t="str">
        <f ca="1">IF(OFFSET(マスタ非採用削除!H$4,統合マスタ!$A624,0)="","",OFFSET(マスタ非採用削除!H$4,統合マスタ!$A624,0))</f>
        <v>ﾎﾟﾗﾗﾐﾝﾁｭｳ5mg</v>
      </c>
      <c r="V624" s="27">
        <f ca="1">IF(OFFSET(マスタ非採用削除!I$4,統合マスタ!$A624,0)="","",OFFSET(マスタ非採用削除!I$4,統合マスタ!$A624,0))</f>
        <v>25</v>
      </c>
      <c r="W624" s="27" t="str">
        <f ca="1">IF(OFFSET(マスタ非採用削除!J$4,統合マスタ!$A624,0)="","",OFFSET(マスタ非採用削除!J$4,統合マスタ!$A624,0))</f>
        <v>注射剤</v>
      </c>
      <c r="X624" s="27">
        <f ca="1">IF(OFFSET(マスタ非採用削除!K$4,統合マスタ!$A624,0)="","",OFFSET(マスタ非採用削除!K$4,統合マスタ!$A624,0))</f>
        <v>0</v>
      </c>
      <c r="Y624" s="53" t="str">
        <f ca="1">IF(OFFSET(マスタ非採用削除!L$4,統合マスタ!$A624,0)="","",OFFSET(マスタ非採用削除!L$4,統合マスタ!$A624,0))</f>
        <v/>
      </c>
      <c r="Z624" s="27">
        <f ca="1">IF(OFFSET(マスタ非採用削除!M$4,統合マスタ!$A624,0)="","",OFFSET(マスタ非採用削除!M$4,統合マスタ!$A624,0))</f>
        <v>15</v>
      </c>
      <c r="AA624" s="27" t="str">
        <f t="shared" si="27"/>
        <v/>
      </c>
      <c r="AB624" s="27" t="str">
        <f ca="1">IF(A624="非採用特別","非採用特別",IF(R624=2,"臨時",
IF(COUNTIF(分類!$H$8:$H$15, 統合マスタ!V624)&gt;0, 分類!$G$7,
IF(COUNTIF(分類!$K$8:$K$15, 統合マスタ!V624)&gt;0, 分類!$J$7,
IF(COUNTIF(分類!$N$8:$N$15, 統合マスタ!V624)&gt;0, 分類!$M$7,
IF(COUNTIF(分類!$Q$8:$Q$15, 統合マスタ!V624)&gt;0, 分類!$P$7,
"無し"))))))</f>
        <v>臨時</v>
      </c>
      <c r="AC624" s="27">
        <f t="shared" ca="1" si="28"/>
        <v>620</v>
      </c>
      <c r="AD624" s="27" cm="1">
        <f t="array" aca="1" ref="AD624" ca="1">IF(A624="非採用","非採用",OFFSET(
   INDIRECT("'" &amp; AB624 &amp; "'!A4"),
   MATCH(B624, INDIRECT("'" &amp; AB624 &amp; "'!C5:C1000"), 0),
   MATCH("合計", INDIRECT("'" &amp; AB624 &amp; "'!4:4"), 0) - 1
))</f>
        <v>0</v>
      </c>
    </row>
    <row r="625" spans="1:30">
      <c r="A625" s="40">
        <f>元データ!P622</f>
        <v>539</v>
      </c>
      <c r="B625" s="27">
        <f t="shared" si="29"/>
        <v>621</v>
      </c>
      <c r="C625" s="27" t="str">
        <f>DBCS(元データ!A622)</f>
        <v>ポリスチレンスルホン酸Ｃａ経口ゼリー２０％分包２５ｇ「三和」</v>
      </c>
      <c r="D625" s="53" t="str">
        <f>元データ!B622</f>
        <v>スズケン</v>
      </c>
      <c r="E625" s="27" t="str">
        <f>DBCS(元データ!C622)</f>
        <v/>
      </c>
      <c r="F625" s="27" t="str">
        <f>DBCS(元データ!D622)</f>
        <v>１０５個</v>
      </c>
      <c r="G625" s="27" t="str">
        <f>元データ!E622</f>
        <v>三和化学</v>
      </c>
      <c r="H625" s="27">
        <f>元データ!F622</f>
        <v>77.8</v>
      </c>
      <c r="I625" s="27">
        <f>元データ!G622</f>
        <v>8169</v>
      </c>
      <c r="J625" s="27">
        <f>元データ!H622</f>
        <v>105</v>
      </c>
      <c r="K625" s="27" t="str">
        <f>元データ!I622</f>
        <v>個</v>
      </c>
      <c r="L625" s="27">
        <f>元データ!J622</f>
        <v>7271</v>
      </c>
      <c r="M625" s="27">
        <f>元データ!K622</f>
        <v>69.247619047619054</v>
      </c>
      <c r="N625" s="53" t="str">
        <f ca="1">IF(OFFSET(マスタ非採用削除!A$4,統合マスタ!$A625,0)="","",OFFSET(マスタ非採用削除!A$4,統合マスタ!$A625,0))</f>
        <v>ﾎﾘｽ001</v>
      </c>
      <c r="O625" s="53" t="str">
        <f ca="1">IF(OFFSET(マスタ非採用削除!B$4,統合マスタ!$A625,0)="","",OFFSET(マスタ非採用削除!B$4,統合マスタ!$A625,0))</f>
        <v>ﾎﾘｽ001</v>
      </c>
      <c r="P625" s="27" t="str">
        <f ca="1">IF(OFFSET(マスタ非採用削除!C$4,統合マスタ!$A625,0)="","",OFFSET(マスタ非採用削除!C$4,統合マスタ!$A625,0))</f>
        <v>ポリスチレンスルホン酸Ｃａ経口ゼリー２０％分包２５ｇ「三和」</v>
      </c>
      <c r="Q625" s="53" t="str">
        <f ca="1">IF(OFFSET(マスタ非採用削除!D$4,統合マスタ!$A625,0)="","",OFFSET(マスタ非採用削除!D$4,統合マスタ!$A625,0))</f>
        <v>ﾎﾟﾘｽ</v>
      </c>
      <c r="R625" s="27">
        <f ca="1">IF(OR(A625="非採用",A625="処置薬",A625="非採用特別"),0,IF(OFFSET(マスタ非採用削除!E$4,統合マスタ!$A625,0)="","",OFFSET(マスタ非採用削除!E$4,統合マスタ!$A625,0)))</f>
        <v>1</v>
      </c>
      <c r="S625" s="53" t="str">
        <f ca="1">IF(OFFSET(マスタ非採用削除!F$4,統合マスタ!$A625,0)="","",OFFSET(マスタ非採用削除!F$4,統合マスタ!$A625,0))</f>
        <v/>
      </c>
      <c r="T625" s="27">
        <f ca="1">IF(OFFSET(マスタ非採用削除!G$4,統合マスタ!$A625,0)="","",OFFSET(マスタ非採用削除!G$4,統合マスタ!$A625,0))</f>
        <v>77.8</v>
      </c>
      <c r="U625" s="53" t="str">
        <f ca="1">IF(OFFSET(マスタ非採用削除!H$4,統合マスタ!$A625,0)="","",OFFSET(マスタ非採用削除!H$4,統合マスタ!$A625,0))</f>
        <v>ﾎﾟﾘｽﾁﾚﾝｽﾙﾎﾝｻﾝCaｹｲｺｳｾﾞﾘｰ20%ﾌﾞﾝﾎﾟｳ25g｢ｻﾝﾜ｣</v>
      </c>
      <c r="V625" s="27">
        <f ca="1">IF(OFFSET(マスタ非採用削除!I$4,統合マスタ!$A625,0)="","",OFFSET(マスタ非採用削除!I$4,統合マスタ!$A625,0))</f>
        <v>16</v>
      </c>
      <c r="W625" s="27" t="str">
        <f ca="1">IF(OFFSET(マスタ非採用削除!J$4,統合マスタ!$A625,0)="","",OFFSET(マスタ非採用削除!J$4,統合マスタ!$A625,0))</f>
        <v>ゼリー（ゲル）</v>
      </c>
      <c r="X625" s="27">
        <f ca="1">IF(OFFSET(マスタ非採用削除!K$4,統合マスタ!$A625,0)="","",OFFSET(マスタ非採用削除!K$4,統合マスタ!$A625,0))</f>
        <v>0</v>
      </c>
      <c r="Y625" s="53" t="str">
        <f ca="1">IF(OFFSET(マスタ非採用削除!L$4,統合マスタ!$A625,0)="","",OFFSET(マスタ非採用削除!L$4,統合マスタ!$A625,0))</f>
        <v/>
      </c>
      <c r="Z625" s="27">
        <f ca="1">IF(OFFSET(マスタ非採用削除!M$4,統合マスタ!$A625,0)="","",OFFSET(マスタ非採用削除!M$4,統合マスタ!$A625,0))</f>
        <v>5</v>
      </c>
      <c r="AA625" s="27" t="str">
        <f t="shared" si="27"/>
        <v/>
      </c>
      <c r="AB625" s="27" t="str">
        <f ca="1">IF(A625="非採用特別","非採用特別",IF(R625=2,"臨時",
IF(COUNTIF(分類!$H$8:$H$15, 統合マスタ!V625)&gt;0, 分類!$G$7,
IF(COUNTIF(分類!$K$8:$K$15, 統合マスタ!V625)&gt;0, 分類!$J$7,
IF(COUNTIF(分類!$N$8:$N$15, 統合マスタ!V625)&gt;0, 分類!$M$7,
IF(COUNTIF(分類!$Q$8:$Q$15, 統合マスタ!V625)&gt;0, 分類!$P$7,
"無し"))))))</f>
        <v>無し</v>
      </c>
      <c r="AC625" s="27">
        <f t="shared" ca="1" si="28"/>
        <v>621</v>
      </c>
      <c r="AD625" s="27" t="e" cm="1">
        <f t="array" aca="1" ref="AD625" ca="1">IF(A625="非採用","非採用",OFFSET(
   INDIRECT("'" &amp; AB625 &amp; "'!A4"),
   MATCH(B625, INDIRECT("'" &amp; AB625 &amp; "'!C5:C1000"), 0),
   MATCH("合計", INDIRECT("'" &amp; AB625 &amp; "'!4:4"), 0) - 1
))</f>
        <v>#REF!</v>
      </c>
    </row>
    <row r="626" spans="1:30">
      <c r="A626" s="40">
        <f>元データ!P623</f>
        <v>541</v>
      </c>
      <c r="B626" s="27">
        <f t="shared" si="29"/>
        <v>622</v>
      </c>
      <c r="C626" s="27" t="str">
        <f>DBCS(元データ!A623)</f>
        <v>ボルズイ錠５ｍｇ</v>
      </c>
      <c r="D626" s="53" t="str">
        <f>元データ!B623</f>
        <v>アルフレッサ</v>
      </c>
      <c r="E626" s="27" t="str">
        <f>DBCS(元データ!C623)</f>
        <v>ＰＴＰ</v>
      </c>
      <c r="F626" s="27" t="str">
        <f>DBCS(元データ!D623)</f>
        <v>１００Ｔ</v>
      </c>
      <c r="G626" s="27" t="str">
        <f>元データ!E623</f>
        <v>ＭｅｉｊｉＳｅｉｋａファル</v>
      </c>
      <c r="H626" s="27">
        <f>元データ!F623</f>
        <v>71.3</v>
      </c>
      <c r="I626" s="27">
        <f>元データ!G623</f>
        <v>7130</v>
      </c>
      <c r="J626" s="27">
        <f>元データ!H623</f>
        <v>100</v>
      </c>
      <c r="K626" s="27" t="str">
        <f>元データ!I623</f>
        <v>錠</v>
      </c>
      <c r="L626" s="27">
        <f>元データ!J623</f>
        <v>6244</v>
      </c>
      <c r="M626" s="27">
        <f>元データ!K623</f>
        <v>62.44</v>
      </c>
      <c r="N626" s="53" t="str">
        <f ca="1">IF(OFFSET(マスタ非採用削除!A$4,統合マスタ!$A626,0)="","",OFFSET(マスタ非採用削除!A$4,統合マスタ!$A626,0))</f>
        <v>ﾎﾙｽ001</v>
      </c>
      <c r="O626" s="53" t="str">
        <f ca="1">IF(OFFSET(マスタ非採用削除!B$4,統合マスタ!$A626,0)="","",OFFSET(マスタ非採用削除!B$4,統合マスタ!$A626,0))</f>
        <v>ﾎﾙｽ001</v>
      </c>
      <c r="P626" s="27" t="str">
        <f ca="1">IF(OFFSET(マスタ非採用削除!C$4,統合マスタ!$A626,0)="","",OFFSET(マスタ非採用削除!C$4,統合マスタ!$A626,0))</f>
        <v>ボルズィ錠５ｍｇ</v>
      </c>
      <c r="Q626" s="53" t="str">
        <f ca="1">IF(OFFSET(マスタ非採用削除!D$4,統合マスタ!$A626,0)="","",OFFSET(マスタ非採用削除!D$4,統合マスタ!$A626,0))</f>
        <v/>
      </c>
      <c r="R626" s="27">
        <f ca="1">IF(OR(A626="非採用",A626="処置薬",A626="非採用特別"),0,IF(OFFSET(マスタ非採用削除!E$4,統合マスタ!$A626,0)="","",OFFSET(マスタ非採用削除!E$4,統合マスタ!$A626,0)))</f>
        <v>2</v>
      </c>
      <c r="S626" s="53" t="str">
        <f ca="1">IF(OFFSET(マスタ非採用削除!F$4,統合マスタ!$A626,0)="","",OFFSET(マスタ非採用削除!F$4,統合マスタ!$A626,0))</f>
        <v/>
      </c>
      <c r="T626" s="27">
        <f ca="1">IF(OFFSET(マスタ非採用削除!G$4,統合マスタ!$A626,0)="","",OFFSET(マスタ非採用削除!G$4,統合マスタ!$A626,0))</f>
        <v>71.3</v>
      </c>
      <c r="U626" s="53" t="str">
        <f ca="1">IF(OFFSET(マスタ非採用削除!H$4,統合マスタ!$A626,0)="","",OFFSET(マスタ非採用削除!H$4,統合マスタ!$A626,0))</f>
        <v>ﾎﾞﾙｽﾞｲｼﾞﾖｳ5MG</v>
      </c>
      <c r="V626" s="27">
        <f ca="1">IF(OFFSET(マスタ非採用削除!I$4,統合マスタ!$A626,0)="","",OFFSET(マスタ非採用削除!I$4,統合マスタ!$A626,0))</f>
        <v>1</v>
      </c>
      <c r="W626" s="27" t="str">
        <f ca="1">IF(OFFSET(マスタ非採用削除!J$4,統合マスタ!$A626,0)="","",OFFSET(マスタ非採用削除!J$4,統合マスタ!$A626,0))</f>
        <v>錠剤</v>
      </c>
      <c r="X626" s="27">
        <f ca="1">IF(OFFSET(マスタ非採用削除!K$4,統合マスタ!$A626,0)="","",OFFSET(マスタ非採用削除!K$4,統合マスタ!$A626,0))</f>
        <v>0</v>
      </c>
      <c r="Y626" s="53" t="str">
        <f ca="1">IF(OFFSET(マスタ非採用削除!L$4,統合マスタ!$A626,0)="","",OFFSET(マスタ非採用削除!L$4,統合マスタ!$A626,0))</f>
        <v/>
      </c>
      <c r="Z626" s="27">
        <f ca="1">IF(OFFSET(マスタ非採用削除!M$4,統合マスタ!$A626,0)="","",OFFSET(マスタ非採用削除!M$4,統合マスタ!$A626,0))</f>
        <v>3</v>
      </c>
      <c r="AA626" s="27" t="str">
        <f t="shared" si="27"/>
        <v/>
      </c>
      <c r="AB626" s="27" t="str">
        <f ca="1">IF(A626="非採用特別","非採用特別",IF(R626=2,"臨時",
IF(COUNTIF(分類!$H$8:$H$15, 統合マスタ!V626)&gt;0, 分類!$G$7,
IF(COUNTIF(分類!$K$8:$K$15, 統合マスタ!V626)&gt;0, 分類!$J$7,
IF(COUNTIF(分類!$N$8:$N$15, 統合マスタ!V626)&gt;0, 分類!$M$7,
IF(COUNTIF(分類!$Q$8:$Q$15, 統合マスタ!V626)&gt;0, 分類!$P$7,
"無し"))))))</f>
        <v>臨時</v>
      </c>
      <c r="AC626" s="27">
        <f t="shared" ca="1" si="28"/>
        <v>622</v>
      </c>
      <c r="AD626" s="27" cm="1">
        <f t="array" aca="1" ref="AD626" ca="1">IF(A626="非採用","非採用",OFFSET(
   INDIRECT("'" &amp; AB626 &amp; "'!A4"),
   MATCH(B626, INDIRECT("'" &amp; AB626 &amp; "'!C5:C1000"), 0),
   MATCH("合計", INDIRECT("'" &amp; AB626 &amp; "'!4:4"), 0) - 1
))</f>
        <v>0</v>
      </c>
    </row>
    <row r="627" spans="1:30">
      <c r="A627" s="40">
        <f>元データ!P624</f>
        <v>542</v>
      </c>
      <c r="B627" s="27">
        <f t="shared" si="29"/>
        <v>623</v>
      </c>
      <c r="C627" s="27" t="str">
        <f>DBCS(元データ!A624)</f>
        <v>ボルタレン錠２５ｍｇ</v>
      </c>
      <c r="D627" s="53" t="str">
        <f>元データ!B624</f>
        <v>アルフレッサ</v>
      </c>
      <c r="E627" s="27" t="str">
        <f>DBCS(元データ!C624)</f>
        <v>ＰＴＰ</v>
      </c>
      <c r="F627" s="27" t="str">
        <f>DBCS(元データ!D624)</f>
        <v>１００Ｔ</v>
      </c>
      <c r="G627" s="27" t="str">
        <f>元データ!E624</f>
        <v>ノバルティス</v>
      </c>
      <c r="H627" s="27">
        <f>元データ!F624</f>
        <v>7.3</v>
      </c>
      <c r="I627" s="27">
        <f>元データ!G624</f>
        <v>730</v>
      </c>
      <c r="J627" s="27">
        <f>元データ!H624</f>
        <v>100</v>
      </c>
      <c r="K627" s="27" t="str">
        <f>元データ!I624</f>
        <v>錠</v>
      </c>
      <c r="L627" s="27">
        <f>元データ!J624</f>
        <v>604</v>
      </c>
      <c r="M627" s="27">
        <f>元データ!K624</f>
        <v>6.04</v>
      </c>
      <c r="N627" s="53" t="str">
        <f ca="1">IF(OFFSET(マスタ非採用削除!A$4,統合マスタ!$A627,0)="","",OFFSET(マスタ非採用削除!A$4,統合マスタ!$A627,0))</f>
        <v>ﾎﾙﾀ001</v>
      </c>
      <c r="O627" s="53" t="str">
        <f ca="1">IF(OFFSET(マスタ非採用削除!B$4,統合マスタ!$A627,0)="","",OFFSET(マスタ非採用削除!B$4,統合マスタ!$A627,0))</f>
        <v>ﾎﾙﾀ001</v>
      </c>
      <c r="P627" s="27" t="str">
        <f ca="1">IF(OFFSET(マスタ非採用削除!C$4,統合マスタ!$A627,0)="","",OFFSET(マスタ非採用削除!C$4,統合マスタ!$A627,0))</f>
        <v>ボルタレン錠２５ｍｇ</v>
      </c>
      <c r="Q627" s="53" t="str">
        <f ca="1">IF(OFFSET(マスタ非採用削除!D$4,統合マスタ!$A627,0)="","",OFFSET(マスタ非採用削除!D$4,統合マスタ!$A627,0))</f>
        <v>ﾎﾞﾙﾀ**</v>
      </c>
      <c r="R627" s="27">
        <f ca="1">IF(OR(A627="非採用",A627="処置薬",A627="非採用特別"),0,IF(OFFSET(マスタ非採用削除!E$4,統合マスタ!$A627,0)="","",OFFSET(マスタ非採用削除!E$4,統合マスタ!$A627,0)))</f>
        <v>2</v>
      </c>
      <c r="S627" s="53" t="str">
        <f ca="1">IF(OFFSET(マスタ非採用削除!F$4,統合マスタ!$A627,0)="","",OFFSET(マスタ非採用削除!F$4,統合マスタ!$A627,0))</f>
        <v/>
      </c>
      <c r="T627" s="27">
        <f ca="1">IF(OFFSET(マスタ非採用削除!G$4,統合マスタ!$A627,0)="","",OFFSET(マスタ非採用削除!G$4,統合マスタ!$A627,0))</f>
        <v>7.3</v>
      </c>
      <c r="U627" s="53" t="str">
        <f ca="1">IF(OFFSET(マスタ非採用削除!H$4,統合マスタ!$A627,0)="","",OFFSET(マスタ非採用削除!H$4,統合マスタ!$A627,0))</f>
        <v>ﾎﾞﾙﾀﾚﾝｼﾞｮｳ25mg</v>
      </c>
      <c r="V627" s="27">
        <f ca="1">IF(OFFSET(マスタ非採用削除!I$4,統合マスタ!$A627,0)="","",OFFSET(マスタ非採用削除!I$4,統合マスタ!$A627,0))</f>
        <v>1</v>
      </c>
      <c r="W627" s="27" t="str">
        <f ca="1">IF(OFFSET(マスタ非採用削除!J$4,統合マスタ!$A627,0)="","",OFFSET(マスタ非採用削除!J$4,統合マスタ!$A627,0))</f>
        <v>錠剤</v>
      </c>
      <c r="X627" s="27">
        <f ca="1">IF(OFFSET(マスタ非採用削除!K$4,統合マスタ!$A627,0)="","",OFFSET(マスタ非採用削除!K$4,統合マスタ!$A627,0))</f>
        <v>2</v>
      </c>
      <c r="Y627" s="53" t="str">
        <f ca="1">IF(OFFSET(マスタ非採用削除!L$4,統合マスタ!$A627,0)="","",OFFSET(マスタ非採用削除!L$4,統合マスタ!$A627,0))</f>
        <v/>
      </c>
      <c r="Z627" s="27">
        <f ca="1">IF(OFFSET(マスタ非採用削除!M$4,統合マスタ!$A627,0)="","",OFFSET(マスタ非採用削除!M$4,統合マスタ!$A627,0))</f>
        <v>2</v>
      </c>
      <c r="AA627" s="27" t="str">
        <f t="shared" si="27"/>
        <v/>
      </c>
      <c r="AB627" s="27" t="str">
        <f ca="1">IF(A627="非採用特別","非採用特別",IF(R627=2,"臨時",
IF(COUNTIF(分類!$H$8:$H$15, 統合マスタ!V627)&gt;0, 分類!$G$7,
IF(COUNTIF(分類!$K$8:$K$15, 統合マスタ!V627)&gt;0, 分類!$J$7,
IF(COUNTIF(分類!$N$8:$N$15, 統合マスタ!V627)&gt;0, 分類!$M$7,
IF(COUNTIF(分類!$Q$8:$Q$15, 統合マスタ!V627)&gt;0, 分類!$P$7,
"無し"))))))</f>
        <v>臨時</v>
      </c>
      <c r="AC627" s="27">
        <f t="shared" ca="1" si="28"/>
        <v>200623</v>
      </c>
      <c r="AD627" s="27" cm="1">
        <f t="array" aca="1" ref="AD627" ca="1">IF(A627="非採用","非採用",OFFSET(
   INDIRECT("'" &amp; AB627 &amp; "'!A4"),
   MATCH(B627, INDIRECT("'" &amp; AB627 &amp; "'!C5:C1000"), 0),
   MATCH("合計", INDIRECT("'" &amp; AB627 &amp; "'!4:4"), 0) - 1
))</f>
        <v>0</v>
      </c>
    </row>
    <row r="628" spans="1:30">
      <c r="A628" s="40">
        <f>元データ!P625</f>
        <v>548</v>
      </c>
      <c r="B628" s="27">
        <f t="shared" si="29"/>
        <v>624</v>
      </c>
      <c r="C628" s="27" t="str">
        <f>DBCS(元データ!A625)</f>
        <v>マーズレンＳ配合顆粒</v>
      </c>
      <c r="D628" s="53" t="str">
        <f>元データ!B625</f>
        <v>アルフレッサ</v>
      </c>
      <c r="E628" s="27" t="str">
        <f>DBCS(元データ!C625)</f>
        <v>粉</v>
      </c>
      <c r="F628" s="27" t="str">
        <f>DBCS(元データ!D625)</f>
        <v>４００ｇ（０．６７ｆｘ６００）</v>
      </c>
      <c r="G628" s="27" t="str">
        <f>元データ!E625</f>
        <v>寿製薬</v>
      </c>
      <c r="H628" s="27">
        <f>元データ!F625</f>
        <v>9.6</v>
      </c>
      <c r="I628" s="27">
        <f>元データ!G625</f>
        <v>3840</v>
      </c>
      <c r="J628" s="27">
        <f>元データ!H625</f>
        <v>400</v>
      </c>
      <c r="K628" s="27" t="str">
        <f>元データ!I625</f>
        <v>ｇ</v>
      </c>
      <c r="L628" s="27">
        <f>元データ!J625</f>
        <v>3496</v>
      </c>
      <c r="M628" s="27">
        <f>元データ!K625</f>
        <v>8.74</v>
      </c>
      <c r="N628" s="53" t="str">
        <f ca="1">IF(OFFSET(マスタ非採用削除!A$4,統合マスタ!$A628,0)="","",OFFSET(マスタ非採用削除!A$4,統合マスタ!$A628,0))</f>
        <v>ﾏｽﾚ001</v>
      </c>
      <c r="O628" s="53" t="str">
        <f ca="1">IF(OFFSET(マスタ非採用削除!B$4,統合マスタ!$A628,0)="","",OFFSET(マスタ非採用削除!B$4,統合マスタ!$A628,0))</f>
        <v>ﾏｽﾚ001</v>
      </c>
      <c r="P628" s="27" t="str">
        <f ca="1">IF(OFFSET(マスタ非採用削除!C$4,統合マスタ!$A628,0)="","",OFFSET(マスタ非採用削除!C$4,統合マスタ!$A628,0))</f>
        <v>マーズレンＳ配合顆粒</v>
      </c>
      <c r="Q628" s="53" t="str">
        <f ca="1">IF(OFFSET(マスタ非採用削除!D$4,統合マスタ!$A628,0)="","",OFFSET(マスタ非採用削除!D$4,統合マスタ!$A628,0))</f>
        <v>ﾏｰｽﾞ</v>
      </c>
      <c r="R628" s="27">
        <f ca="1">IF(OR(A628="非採用",A628="処置薬",A628="非採用特別"),0,IF(OFFSET(マスタ非採用削除!E$4,統合マスタ!$A628,0)="","",OFFSET(マスタ非採用削除!E$4,統合マスタ!$A628,0)))</f>
        <v>1</v>
      </c>
      <c r="S628" s="53" t="str">
        <f ca="1">IF(OFFSET(マスタ非採用削除!F$4,統合マスタ!$A628,0)="","",OFFSET(マスタ非採用削除!F$4,統合マスタ!$A628,0))</f>
        <v/>
      </c>
      <c r="T628" s="27">
        <f ca="1">IF(OFFSET(マスタ非採用削除!G$4,統合マスタ!$A628,0)="","",OFFSET(マスタ非採用削除!G$4,統合マスタ!$A628,0))</f>
        <v>9.6</v>
      </c>
      <c r="U628" s="53" t="str">
        <f ca="1">IF(OFFSET(マスタ非採用削除!H$4,統合マスタ!$A628,0)="","",OFFSET(マスタ非採用削除!H$4,統合マスタ!$A628,0))</f>
        <v>ﾏｰｽﾞﾚﾝSﾊｲｺﾞｳｶﾘｭｳ</v>
      </c>
      <c r="V628" s="27">
        <f ca="1">IF(OFFSET(マスタ非採用削除!I$4,統合マスタ!$A628,0)="","",OFFSET(マスタ非採用削除!I$4,統合マスタ!$A628,0))</f>
        <v>3</v>
      </c>
      <c r="W628" s="27" t="str">
        <f ca="1">IF(OFFSET(マスタ非採用削除!J$4,統合マスタ!$A628,0)="","",OFFSET(マスタ非採用削除!J$4,統合マスタ!$A628,0))</f>
        <v>散</v>
      </c>
      <c r="X628" s="27">
        <f ca="1">IF(OFFSET(マスタ非採用削除!K$4,統合マスタ!$A628,0)="","",OFFSET(マスタ非採用削除!K$4,統合マスタ!$A628,0))</f>
        <v>0</v>
      </c>
      <c r="Y628" s="53" t="str">
        <f ca="1">IF(OFFSET(マスタ非採用削除!L$4,統合マスタ!$A628,0)="","",OFFSET(マスタ非採用削除!L$4,統合マスタ!$A628,0))</f>
        <v/>
      </c>
      <c r="Z628" s="27">
        <f ca="1">IF(OFFSET(マスタ非採用削除!M$4,統合マスタ!$A628,0)="","",OFFSET(マスタ非採用削除!M$4,統合マスタ!$A628,0))</f>
        <v>3</v>
      </c>
      <c r="AA628" s="27" t="str">
        <f t="shared" si="27"/>
        <v/>
      </c>
      <c r="AB628" s="27" t="str">
        <f ca="1">IF(A628="非採用特別","非採用特別",IF(R628=2,"臨時",
IF(COUNTIF(分類!$H$8:$H$15, 統合マスタ!V628)&gt;0, 分類!$G$7,
IF(COUNTIF(分類!$K$8:$K$15, 統合マスタ!V628)&gt;0, 分類!$J$7,
IF(COUNTIF(分類!$N$8:$N$15, 統合マスタ!V628)&gt;0, 分類!$M$7,
IF(COUNTIF(分類!$Q$8:$Q$15, 統合マスタ!V628)&gt;0, 分類!$P$7,
"無し"))))))</f>
        <v>散剤</v>
      </c>
      <c r="AC628" s="27">
        <f t="shared" ca="1" si="28"/>
        <v>624</v>
      </c>
      <c r="AD628" s="27" cm="1">
        <f t="array" aca="1" ref="AD628" ca="1">IF(A628="非採用","非採用",OFFSET(
   INDIRECT("'" &amp; AB628 &amp; "'!A4"),
   MATCH(B628, INDIRECT("'" &amp; AB628 &amp; "'!C5:C1000"), 0),
   MATCH("合計", INDIRECT("'" &amp; AB628 &amp; "'!4:4"), 0) - 1
))</f>
        <v>0</v>
      </c>
    </row>
    <row r="629" spans="1:30">
      <c r="A629" s="40">
        <f>元データ!P626</f>
        <v>548</v>
      </c>
      <c r="B629" s="27">
        <f t="shared" si="29"/>
        <v>625</v>
      </c>
      <c r="C629" s="27" t="str">
        <f>DBCS(元データ!A626)</f>
        <v>マーズレンＳ配合顆粒</v>
      </c>
      <c r="D629" s="53" t="str">
        <f>元データ!B626</f>
        <v>アルフレッサ</v>
      </c>
      <c r="E629" s="27" t="str">
        <f>DBCS(元データ!C626)</f>
        <v>粉</v>
      </c>
      <c r="F629" s="27" t="str">
        <f>DBCS(元データ!D626)</f>
        <v>１０００ｇ</v>
      </c>
      <c r="G629" s="27" t="str">
        <f>元データ!E626</f>
        <v>寿製薬</v>
      </c>
      <c r="H629" s="27">
        <f>元データ!F626</f>
        <v>9.6</v>
      </c>
      <c r="I629" s="27">
        <f>元データ!G626</f>
        <v>9600</v>
      </c>
      <c r="J629" s="27">
        <f>元データ!H626</f>
        <v>1000</v>
      </c>
      <c r="K629" s="27" t="str">
        <f>元データ!I626</f>
        <v>ｇ</v>
      </c>
      <c r="L629" s="27">
        <f>元データ!J626</f>
        <v>8740</v>
      </c>
      <c r="M629" s="27">
        <f>元データ!K626</f>
        <v>8.74</v>
      </c>
      <c r="N629" s="53" t="str">
        <f ca="1">IF(OFFSET(マスタ非採用削除!A$4,統合マスタ!$A629,0)="","",OFFSET(マスタ非採用削除!A$4,統合マスタ!$A629,0))</f>
        <v>ﾏｽﾚ001</v>
      </c>
      <c r="O629" s="53" t="str">
        <f ca="1">IF(OFFSET(マスタ非採用削除!B$4,統合マスタ!$A629,0)="","",OFFSET(マスタ非採用削除!B$4,統合マスタ!$A629,0))</f>
        <v>ﾏｽﾚ001</v>
      </c>
      <c r="P629" s="27" t="str">
        <f ca="1">IF(OFFSET(マスタ非採用削除!C$4,統合マスタ!$A629,0)="","",OFFSET(マスタ非採用削除!C$4,統合マスタ!$A629,0))</f>
        <v>マーズレンＳ配合顆粒</v>
      </c>
      <c r="Q629" s="53" t="str">
        <f ca="1">IF(OFFSET(マスタ非採用削除!D$4,統合マスタ!$A629,0)="","",OFFSET(マスタ非採用削除!D$4,統合マスタ!$A629,0))</f>
        <v>ﾏｰｽﾞ</v>
      </c>
      <c r="R629" s="27">
        <f ca="1">IF(OR(A629="非採用",A629="処置薬",A629="非採用特別"),0,IF(OFFSET(マスタ非採用削除!E$4,統合マスタ!$A629,0)="","",OFFSET(マスタ非採用削除!E$4,統合マスタ!$A629,0)))</f>
        <v>1</v>
      </c>
      <c r="S629" s="53" t="str">
        <f ca="1">IF(OFFSET(マスタ非採用削除!F$4,統合マスタ!$A629,0)="","",OFFSET(マスタ非採用削除!F$4,統合マスタ!$A629,0))</f>
        <v/>
      </c>
      <c r="T629" s="27">
        <f ca="1">IF(OFFSET(マスタ非採用削除!G$4,統合マスタ!$A629,0)="","",OFFSET(マスタ非採用削除!G$4,統合マスタ!$A629,0))</f>
        <v>9.6</v>
      </c>
      <c r="U629" s="53" t="str">
        <f ca="1">IF(OFFSET(マスタ非採用削除!H$4,統合マスタ!$A629,0)="","",OFFSET(マスタ非採用削除!H$4,統合マスタ!$A629,0))</f>
        <v>ﾏｰｽﾞﾚﾝSﾊｲｺﾞｳｶﾘｭｳ</v>
      </c>
      <c r="V629" s="27">
        <f ca="1">IF(OFFSET(マスタ非採用削除!I$4,統合マスタ!$A629,0)="","",OFFSET(マスタ非採用削除!I$4,統合マスタ!$A629,0))</f>
        <v>3</v>
      </c>
      <c r="W629" s="27" t="str">
        <f ca="1">IF(OFFSET(マスタ非採用削除!J$4,統合マスタ!$A629,0)="","",OFFSET(マスタ非採用削除!J$4,統合マスタ!$A629,0))</f>
        <v>散</v>
      </c>
      <c r="X629" s="27">
        <f ca="1">IF(OFFSET(マスタ非採用削除!K$4,統合マスタ!$A629,0)="","",OFFSET(マスタ非採用削除!K$4,統合マスタ!$A629,0))</f>
        <v>0</v>
      </c>
      <c r="Y629" s="53" t="str">
        <f ca="1">IF(OFFSET(マスタ非採用削除!L$4,統合マスタ!$A629,0)="","",OFFSET(マスタ非採用削除!L$4,統合マスタ!$A629,0))</f>
        <v/>
      </c>
      <c r="Z629" s="27">
        <f ca="1">IF(OFFSET(マスタ非採用削除!M$4,統合マスタ!$A629,0)="","",OFFSET(マスタ非採用削除!M$4,統合マスタ!$A629,0))</f>
        <v>3</v>
      </c>
      <c r="AA629" s="27" t="str">
        <f t="shared" si="27"/>
        <v/>
      </c>
      <c r="AB629" s="27" t="str">
        <f ca="1">IF(A629="非採用特別","非採用特別",IF(R629=2,"臨時",
IF(COUNTIF(分類!$H$8:$H$15, 統合マスタ!V629)&gt;0, 分類!$G$7,
IF(COUNTIF(分類!$K$8:$K$15, 統合マスタ!V629)&gt;0, 分類!$J$7,
IF(COUNTIF(分類!$N$8:$N$15, 統合マスタ!V629)&gt;0, 分類!$M$7,
IF(COUNTIF(分類!$Q$8:$Q$15, 統合マスタ!V629)&gt;0, 分類!$P$7,
"無し"))))))</f>
        <v>散剤</v>
      </c>
      <c r="AC629" s="27">
        <f t="shared" ca="1" si="28"/>
        <v>625</v>
      </c>
      <c r="AD629" s="27" cm="1">
        <f t="array" aca="1" ref="AD629" ca="1">IF(A629="非採用","非採用",OFFSET(
   INDIRECT("'" &amp; AB629 &amp; "'!A4"),
   MATCH(B629, INDIRECT("'" &amp; AB629 &amp; "'!C5:C1000"), 0),
   MATCH("合計", INDIRECT("'" &amp; AB629 &amp; "'!4:4"), 0) - 1
))</f>
        <v>0</v>
      </c>
    </row>
    <row r="630" spans="1:30">
      <c r="A630" s="40">
        <f>元データ!P627</f>
        <v>543</v>
      </c>
      <c r="B630" s="27">
        <f t="shared" si="29"/>
        <v>626</v>
      </c>
      <c r="C630" s="27" t="str">
        <f>DBCS(元データ!A627)</f>
        <v>マイザー軟膏０．０５％</v>
      </c>
      <c r="D630" s="53" t="str">
        <f>元データ!B627</f>
        <v>アルフレッサ</v>
      </c>
      <c r="E630" s="27" t="str">
        <f>DBCS(元データ!C627)</f>
        <v/>
      </c>
      <c r="F630" s="27" t="str">
        <f>DBCS(元データ!D627)</f>
        <v>５ｇｘ１０</v>
      </c>
      <c r="G630" s="27" t="str">
        <f>元データ!E627</f>
        <v>田辺三菱</v>
      </c>
      <c r="H630" s="27">
        <f>元データ!F627</f>
        <v>11.1</v>
      </c>
      <c r="I630" s="27">
        <f>元データ!G627</f>
        <v>555</v>
      </c>
      <c r="J630" s="27">
        <f>元データ!H627</f>
        <v>50</v>
      </c>
      <c r="K630" s="27" t="str">
        <f>元データ!I627</f>
        <v>ｇ</v>
      </c>
      <c r="L630" s="27">
        <f>元データ!J627</f>
        <v>494</v>
      </c>
      <c r="M630" s="27">
        <f>元データ!K627</f>
        <v>9.8800000000000008</v>
      </c>
      <c r="N630" s="53" t="str">
        <f ca="1">IF(OFFSET(マスタ非採用削除!A$4,統合マスタ!$A630,0)="","",OFFSET(マスタ非採用削除!A$4,統合マスタ!$A630,0))</f>
        <v>ﾏｲｻ001</v>
      </c>
      <c r="O630" s="53" t="str">
        <f ca="1">IF(OFFSET(マスタ非採用削除!B$4,統合マスタ!$A630,0)="","",OFFSET(マスタ非採用削除!B$4,統合マスタ!$A630,0))</f>
        <v>ﾏｲｻ001</v>
      </c>
      <c r="P630" s="27" t="str">
        <f ca="1">IF(OFFSET(マスタ非採用削除!C$4,統合マスタ!$A630,0)="","",OFFSET(マスタ非採用削除!C$4,統合マスタ!$A630,0))</f>
        <v>マイザー軟膏０．０５％</v>
      </c>
      <c r="Q630" s="53" t="str">
        <f ca="1">IF(OFFSET(マスタ非採用削除!D$4,統合マスタ!$A630,0)="","",OFFSET(マスタ非採用削除!D$4,統合マスタ!$A630,0))</f>
        <v>ﾏｲｻﾞ</v>
      </c>
      <c r="R630" s="27">
        <f ca="1">IF(OR(A630="非採用",A630="処置薬",A630="非採用特別"),0,IF(OFFSET(マスタ非採用削除!E$4,統合マスタ!$A630,0)="","",OFFSET(マスタ非採用削除!E$4,統合マスタ!$A630,0)))</f>
        <v>1</v>
      </c>
      <c r="S630" s="53" t="str">
        <f ca="1">IF(OFFSET(マスタ非採用削除!F$4,統合マスタ!$A630,0)="","",OFFSET(マスタ非採用削除!F$4,統合マスタ!$A630,0))</f>
        <v/>
      </c>
      <c r="T630" s="27">
        <f ca="1">IF(OFFSET(マスタ非採用削除!G$4,統合マスタ!$A630,0)="","",OFFSET(マスタ非採用削除!G$4,統合マスタ!$A630,0))</f>
        <v>12</v>
      </c>
      <c r="U630" s="53" t="str">
        <f ca="1">IF(OFFSET(マスタ非採用削除!H$4,統合マスタ!$A630,0)="","",OFFSET(マスタ非採用削除!H$4,統合マスタ!$A630,0))</f>
        <v>ﾏｲｻﾞｰﾅﾝｺｳ0.05%</v>
      </c>
      <c r="V630" s="27">
        <f ca="1">IF(OFFSET(マスタ非採用削除!I$4,統合マスタ!$A630,0)="","",OFFSET(マスタ非採用削除!I$4,統合マスタ!$A630,0))</f>
        <v>14</v>
      </c>
      <c r="W630" s="27" t="str">
        <f ca="1">IF(OFFSET(マスタ非採用削除!J$4,統合マスタ!$A630,0)="","",OFFSET(マスタ非採用削除!J$4,統合マスタ!$A630,0))</f>
        <v>軟膏</v>
      </c>
      <c r="X630" s="27">
        <f ca="1">IF(OFFSET(マスタ非採用削除!K$4,統合マスタ!$A630,0)="","",OFFSET(マスタ非採用削除!K$4,統合マスタ!$A630,0))</f>
        <v>0</v>
      </c>
      <c r="Y630" s="53" t="str">
        <f ca="1">IF(OFFSET(マスタ非採用削除!L$4,統合マスタ!$A630,0)="","",OFFSET(マスタ非採用削除!L$4,統合マスタ!$A630,0))</f>
        <v/>
      </c>
      <c r="Z630" s="27">
        <f ca="1">IF(OFFSET(マスタ非採用削除!M$4,統合マスタ!$A630,0)="","",OFFSET(マスタ非採用削除!M$4,統合マスタ!$A630,0))</f>
        <v>3</v>
      </c>
      <c r="AA630" s="27" t="str">
        <f t="shared" si="27"/>
        <v/>
      </c>
      <c r="AB630" s="27" t="str">
        <f ca="1">IF(A630="非採用特別","非採用特別",IF(R630=2,"臨時",
IF(COUNTIF(分類!$H$8:$H$15, 統合マスタ!V630)&gt;0, 分類!$G$7,
IF(COUNTIF(分類!$K$8:$K$15, 統合マスタ!V630)&gt;0, 分類!$J$7,
IF(COUNTIF(分類!$N$8:$N$15, 統合マスタ!V630)&gt;0, 分類!$M$7,
IF(COUNTIF(分類!$Q$8:$Q$15, 統合マスタ!V630)&gt;0, 分類!$P$7,
"無し"))))))</f>
        <v>外用</v>
      </c>
      <c r="AC630" s="27">
        <f t="shared" ca="1" si="28"/>
        <v>626</v>
      </c>
      <c r="AD630" s="27" cm="1">
        <f t="array" aca="1" ref="AD630" ca="1">IF(A630="非採用","非採用",OFFSET(
   INDIRECT("'" &amp; AB630 &amp; "'!A4"),
   MATCH(B630, INDIRECT("'" &amp; AB630 &amp; "'!C5:C1000"), 0),
   MATCH("合計", INDIRECT("'" &amp; AB630 &amp; "'!4:4"), 0) - 1
))</f>
        <v>0</v>
      </c>
    </row>
    <row r="631" spans="1:30">
      <c r="A631" s="40">
        <f>元データ!P628</f>
        <v>545</v>
      </c>
      <c r="B631" s="27">
        <f t="shared" si="29"/>
        <v>627</v>
      </c>
      <c r="C631" s="27" t="str">
        <f>DBCS(元データ!A628)</f>
        <v>マイスタン錠５ｍｇ</v>
      </c>
      <c r="D631" s="53" t="str">
        <f>元データ!B628</f>
        <v>アルフレッサ</v>
      </c>
      <c r="E631" s="27" t="str">
        <f>DBCS(元データ!C628)</f>
        <v>バラ</v>
      </c>
      <c r="F631" s="27" t="str">
        <f>DBCS(元データ!D628)</f>
        <v>５００Ｔ</v>
      </c>
      <c r="G631" s="27" t="str">
        <f>元データ!E628</f>
        <v>住友ファーマ</v>
      </c>
      <c r="H631" s="27">
        <f>元データ!F628</f>
        <v>14</v>
      </c>
      <c r="I631" s="27">
        <f>元データ!G628</f>
        <v>7000</v>
      </c>
      <c r="J631" s="27">
        <f>元データ!H628</f>
        <v>500</v>
      </c>
      <c r="K631" s="27" t="str">
        <f>元データ!I628</f>
        <v>錠</v>
      </c>
      <c r="L631" s="27">
        <f>元データ!J628</f>
        <v>6236</v>
      </c>
      <c r="M631" s="27">
        <f>元データ!K628</f>
        <v>12.472</v>
      </c>
      <c r="N631" s="53" t="str">
        <f ca="1">IF(OFFSET(マスタ非採用削除!A$4,統合マスタ!$A631,0)="","",OFFSET(マスタ非採用削除!A$4,統合マスタ!$A631,0))</f>
        <v>ﾏｲｽ002</v>
      </c>
      <c r="O631" s="53" t="str">
        <f ca="1">IF(OFFSET(マスタ非採用削除!B$4,統合マスタ!$A631,0)="","",OFFSET(マスタ非採用削除!B$4,統合マスタ!$A631,0))</f>
        <v>ﾏｲｽ002</v>
      </c>
      <c r="P631" s="27" t="str">
        <f ca="1">IF(OFFSET(マスタ非採用削除!C$4,統合マスタ!$A631,0)="","",OFFSET(マスタ非採用削除!C$4,統合マスタ!$A631,0))</f>
        <v>マイスタン錠５ｍｇ</v>
      </c>
      <c r="Q631" s="53" t="str">
        <f ca="1">IF(OFFSET(マスタ非採用削除!D$4,統合マスタ!$A631,0)="","",OFFSET(マスタ非採用削除!D$4,統合マスタ!$A631,0))</f>
        <v>ﾏｲｽ</v>
      </c>
      <c r="R631" s="27">
        <f ca="1">IF(OR(A631="非採用",A631="処置薬",A631="非採用特別"),0,IF(OFFSET(マスタ非採用削除!E$4,統合マスタ!$A631,0)="","",OFFSET(マスタ非採用削除!E$4,統合マスタ!$A631,0)))</f>
        <v>1</v>
      </c>
      <c r="S631" s="53" t="str">
        <f ca="1">IF(OFFSET(マスタ非採用削除!F$4,統合マスタ!$A631,0)="","",OFFSET(マスタ非採用削除!F$4,統合マスタ!$A631,0))</f>
        <v/>
      </c>
      <c r="T631" s="27">
        <f ca="1">IF(OFFSET(マスタ非採用削除!G$4,統合マスタ!$A631,0)="","",OFFSET(マスタ非採用削除!G$4,統合マスタ!$A631,0))</f>
        <v>14</v>
      </c>
      <c r="U631" s="53" t="str">
        <f ca="1">IF(OFFSET(マスタ非採用削除!H$4,統合マスタ!$A631,0)="","",OFFSET(マスタ非採用削除!H$4,統合マスタ!$A631,0))</f>
        <v>ﾏｲｽﾀﾝｼﾞｮｳ5mg</v>
      </c>
      <c r="V631" s="27">
        <f ca="1">IF(OFFSET(マスタ非採用削除!I$4,統合マスタ!$A631,0)="","",OFFSET(マスタ非採用削除!I$4,統合マスタ!$A631,0))</f>
        <v>1</v>
      </c>
      <c r="W631" s="27" t="str">
        <f ca="1">IF(OFFSET(マスタ非採用削除!J$4,統合マスタ!$A631,0)="","",OFFSET(マスタ非採用削除!J$4,統合マスタ!$A631,0))</f>
        <v>錠剤</v>
      </c>
      <c r="X631" s="27">
        <f ca="1">IF(OFFSET(マスタ非採用削除!K$4,統合マスタ!$A631,0)="","",OFFSET(マスタ非採用削除!K$4,統合マスタ!$A631,0))</f>
        <v>0</v>
      </c>
      <c r="Y631" s="53" t="str">
        <f ca="1">IF(OFFSET(マスタ非採用削除!L$4,統合マスタ!$A631,0)="","",OFFSET(マスタ非採用削除!L$4,統合マスタ!$A631,0))</f>
        <v/>
      </c>
      <c r="Z631" s="27">
        <f ca="1">IF(OFFSET(マスタ非採用削除!M$4,統合マスタ!$A631,0)="","",OFFSET(マスタ非採用削除!M$4,統合マスタ!$A631,0))</f>
        <v>25</v>
      </c>
      <c r="AA631" s="27" t="str">
        <f t="shared" si="27"/>
        <v/>
      </c>
      <c r="AB631" s="27" t="str">
        <f ca="1">IF(A631="非採用特別","非採用特別",IF(R631=2,"臨時",
IF(COUNTIF(分類!$H$8:$H$15, 統合マスタ!V631)&gt;0, 分類!$G$7,
IF(COUNTIF(分類!$K$8:$K$15, 統合マスタ!V631)&gt;0, 分類!$J$7,
IF(COUNTIF(分類!$N$8:$N$15, 統合マスタ!V631)&gt;0, 分類!$M$7,
IF(COUNTIF(分類!$Q$8:$Q$15, 統合マスタ!V631)&gt;0, 分類!$P$7,
"無し"))))))</f>
        <v>錠剤</v>
      </c>
      <c r="AC631" s="27">
        <f t="shared" ca="1" si="28"/>
        <v>627</v>
      </c>
      <c r="AD631" s="27" cm="1">
        <f t="array" aca="1" ref="AD631" ca="1">IF(A631="非採用","非採用",OFFSET(
   INDIRECT("'" &amp; AB631 &amp; "'!A4"),
   MATCH(B631, INDIRECT("'" &amp; AB631 &amp; "'!C5:C1000"), 0),
   MATCH("合計", INDIRECT("'" &amp; AB631 &amp; "'!4:4"), 0) - 1
))</f>
        <v>0</v>
      </c>
    </row>
    <row r="632" spans="1:30">
      <c r="A632" s="40">
        <f>元データ!P629</f>
        <v>544</v>
      </c>
      <c r="B632" s="27">
        <f t="shared" si="29"/>
        <v>628</v>
      </c>
      <c r="C632" s="27" t="str">
        <f>DBCS(元データ!A629)</f>
        <v>マイスリー錠５ｍｇ</v>
      </c>
      <c r="D632" s="53" t="str">
        <f>元データ!B629</f>
        <v>スズケン</v>
      </c>
      <c r="E632" s="27" t="str">
        <f>DBCS(元データ!C629)</f>
        <v>ＰＴＰ</v>
      </c>
      <c r="F632" s="27" t="str">
        <f>DBCS(元データ!D629)</f>
        <v>１００Ｔ</v>
      </c>
      <c r="G632" s="27" t="str">
        <f>元データ!E629</f>
        <v>アステラス製薬</v>
      </c>
      <c r="H632" s="27">
        <f>元データ!F629</f>
        <v>17.5</v>
      </c>
      <c r="I632" s="27">
        <f>元データ!G629</f>
        <v>1750</v>
      </c>
      <c r="J632" s="27">
        <f>元データ!H629</f>
        <v>100</v>
      </c>
      <c r="K632" s="27" t="str">
        <f>元データ!I629</f>
        <v>錠</v>
      </c>
      <c r="L632" s="27">
        <f>元データ!J629</f>
        <v>1417</v>
      </c>
      <c r="M632" s="27">
        <f>元データ!K629</f>
        <v>14.17</v>
      </c>
      <c r="N632" s="53" t="str">
        <f ca="1">IF(OFFSET(マスタ非採用削除!A$4,統合マスタ!$A632,0)="","",OFFSET(マスタ非採用削除!A$4,統合マスタ!$A632,0))</f>
        <v>ﾏｲｽ001</v>
      </c>
      <c r="O632" s="53" t="str">
        <f ca="1">IF(OFFSET(マスタ非採用削除!B$4,統合マスタ!$A632,0)="","",OFFSET(マスタ非採用削除!B$4,統合マスタ!$A632,0))</f>
        <v>ﾏｲｽ001</v>
      </c>
      <c r="P632" s="27" t="str">
        <f ca="1">IF(OFFSET(マスタ非採用削除!C$4,統合マスタ!$A632,0)="","",OFFSET(マスタ非採用削除!C$4,統合マスタ!$A632,0))</f>
        <v>マイスリー錠５ｍｇ</v>
      </c>
      <c r="Q632" s="53" t="str">
        <f ca="1">IF(OFFSET(マスタ非採用削除!D$4,統合マスタ!$A632,0)="","",OFFSET(マスタ非採用削除!D$4,統合マスタ!$A632,0))</f>
        <v>ﾏｲｽﾘ</v>
      </c>
      <c r="R632" s="27">
        <f ca="1">IF(OR(A632="非採用",A632="処置薬",A632="非採用特別"),0,IF(OFFSET(マスタ非採用削除!E$4,統合マスタ!$A632,0)="","",OFFSET(マスタ非採用削除!E$4,統合マスタ!$A632,0)))</f>
        <v>1</v>
      </c>
      <c r="S632" s="53" t="str">
        <f ca="1">IF(OFFSET(マスタ非採用削除!F$4,統合マスタ!$A632,0)="","",OFFSET(マスタ非採用削除!F$4,統合マスタ!$A632,0))</f>
        <v/>
      </c>
      <c r="T632" s="27">
        <f ca="1">IF(OFFSET(マスタ非採用削除!G$4,統合マスタ!$A632,0)="","",OFFSET(マスタ非採用削除!G$4,統合マスタ!$A632,0))</f>
        <v>17.5</v>
      </c>
      <c r="U632" s="53" t="str">
        <f ca="1">IF(OFFSET(マスタ非採用削除!H$4,統合マスタ!$A632,0)="","",OFFSET(マスタ非採用削除!H$4,統合マスタ!$A632,0))</f>
        <v>ﾏｲｽﾘｰｼﾞｮｳ5mg</v>
      </c>
      <c r="V632" s="27">
        <f ca="1">IF(OFFSET(マスタ非採用削除!I$4,統合マスタ!$A632,0)="","",OFFSET(マスタ非採用削除!I$4,統合マスタ!$A632,0))</f>
        <v>1</v>
      </c>
      <c r="W632" s="27" t="str">
        <f ca="1">IF(OFFSET(マスタ非採用削除!J$4,統合マスタ!$A632,0)="","",OFFSET(マスタ非採用削除!J$4,統合マスタ!$A632,0))</f>
        <v>錠剤</v>
      </c>
      <c r="X632" s="27">
        <f ca="1">IF(OFFSET(マスタ非採用削除!K$4,統合マスタ!$A632,0)="","",OFFSET(マスタ非採用削除!K$4,統合マスタ!$A632,0))</f>
        <v>0</v>
      </c>
      <c r="Y632" s="53" t="str">
        <f ca="1">IF(OFFSET(マスタ非採用削除!L$4,統合マスタ!$A632,0)="","",OFFSET(マスタ非採用削除!L$4,統合マスタ!$A632,0))</f>
        <v/>
      </c>
      <c r="Z632" s="27">
        <f ca="1">IF(OFFSET(マスタ非採用削除!M$4,統合マスタ!$A632,0)="","",OFFSET(マスタ非採用削除!M$4,統合マスタ!$A632,0))</f>
        <v>25</v>
      </c>
      <c r="AA632" s="27" t="str">
        <f t="shared" si="27"/>
        <v/>
      </c>
      <c r="AB632" s="27" t="str">
        <f ca="1">IF(A632="非採用特別","非採用特別",IF(R632=2,"臨時",
IF(COUNTIF(分類!$H$8:$H$15, 統合マスタ!V632)&gt;0, 分類!$G$7,
IF(COUNTIF(分類!$K$8:$K$15, 統合マスタ!V632)&gt;0, 分類!$J$7,
IF(COUNTIF(分類!$N$8:$N$15, 統合マスタ!V632)&gt;0, 分類!$M$7,
IF(COUNTIF(分類!$Q$8:$Q$15, 統合マスタ!V632)&gt;0, 分類!$P$7,
"無し"))))))</f>
        <v>錠剤</v>
      </c>
      <c r="AC632" s="27">
        <f t="shared" ca="1" si="28"/>
        <v>628</v>
      </c>
      <c r="AD632" s="27" cm="1">
        <f t="array" aca="1" ref="AD632" ca="1">IF(A632="非採用","非採用",OFFSET(
   INDIRECT("'" &amp; AB632 &amp; "'!A4"),
   MATCH(B632, INDIRECT("'" &amp; AB632 &amp; "'!C5:C1000"), 0),
   MATCH("合計", INDIRECT("'" &amp; AB632 &amp; "'!4:4"), 0) - 1
))</f>
        <v>0</v>
      </c>
    </row>
    <row r="633" spans="1:30">
      <c r="A633" s="40">
        <f>元データ!P630</f>
        <v>544</v>
      </c>
      <c r="B633" s="27">
        <f t="shared" si="29"/>
        <v>629</v>
      </c>
      <c r="C633" s="27" t="str">
        <f>DBCS(元データ!A630)</f>
        <v>マイスリー錠５ｍｇ</v>
      </c>
      <c r="D633" s="53" t="str">
        <f>元データ!B630</f>
        <v/>
      </c>
      <c r="E633" s="27" t="str">
        <f>DBCS(元データ!C630)</f>
        <v>バラ</v>
      </c>
      <c r="F633" s="27" t="str">
        <f>DBCS(元データ!D630)</f>
        <v>１０００Ｔ</v>
      </c>
      <c r="G633" s="27" t="str">
        <f>元データ!E630</f>
        <v>アステラス製薬</v>
      </c>
      <c r="H633" s="27">
        <f>元データ!F630</f>
        <v>17.5</v>
      </c>
      <c r="I633" s="27">
        <f>元データ!G630</f>
        <v>17500</v>
      </c>
      <c r="J633" s="27">
        <f>元データ!H630</f>
        <v>1000</v>
      </c>
      <c r="K633" s="27" t="str">
        <f>元データ!I630</f>
        <v>錠</v>
      </c>
      <c r="L633" s="27">
        <f>元データ!J630</f>
        <v>14319</v>
      </c>
      <c r="M633" s="27">
        <f>元データ!K630</f>
        <v>14.319000000000001</v>
      </c>
      <c r="N633" s="53" t="str">
        <f ca="1">IF(OFFSET(マスタ非採用削除!A$4,統合マスタ!$A633,0)="","",OFFSET(マスタ非採用削除!A$4,統合マスタ!$A633,0))</f>
        <v>ﾏｲｽ001</v>
      </c>
      <c r="O633" s="53" t="str">
        <f ca="1">IF(OFFSET(マスタ非採用削除!B$4,統合マスタ!$A633,0)="","",OFFSET(マスタ非採用削除!B$4,統合マスタ!$A633,0))</f>
        <v>ﾏｲｽ001</v>
      </c>
      <c r="P633" s="27" t="str">
        <f ca="1">IF(OFFSET(マスタ非採用削除!C$4,統合マスタ!$A633,0)="","",OFFSET(マスタ非採用削除!C$4,統合マスタ!$A633,0))</f>
        <v>マイスリー錠５ｍｇ</v>
      </c>
      <c r="Q633" s="53" t="str">
        <f ca="1">IF(OFFSET(マスタ非採用削除!D$4,統合マスタ!$A633,0)="","",OFFSET(マスタ非採用削除!D$4,統合マスタ!$A633,0))</f>
        <v>ﾏｲｽﾘ</v>
      </c>
      <c r="R633" s="27">
        <f ca="1">IF(OR(A633="非採用",A633="処置薬",A633="非採用特別"),0,IF(OFFSET(マスタ非採用削除!E$4,統合マスタ!$A633,0)="","",OFFSET(マスタ非採用削除!E$4,統合マスタ!$A633,0)))</f>
        <v>1</v>
      </c>
      <c r="S633" s="53" t="str">
        <f ca="1">IF(OFFSET(マスタ非採用削除!F$4,統合マスタ!$A633,0)="","",OFFSET(マスタ非採用削除!F$4,統合マスタ!$A633,0))</f>
        <v/>
      </c>
      <c r="T633" s="27">
        <f ca="1">IF(OFFSET(マスタ非採用削除!G$4,統合マスタ!$A633,0)="","",OFFSET(マスタ非採用削除!G$4,統合マスタ!$A633,0))</f>
        <v>17.5</v>
      </c>
      <c r="U633" s="53" t="str">
        <f ca="1">IF(OFFSET(マスタ非採用削除!H$4,統合マスタ!$A633,0)="","",OFFSET(マスタ非採用削除!H$4,統合マスタ!$A633,0))</f>
        <v>ﾏｲｽﾘｰｼﾞｮｳ5mg</v>
      </c>
      <c r="V633" s="27">
        <f ca="1">IF(OFFSET(マスタ非採用削除!I$4,統合マスタ!$A633,0)="","",OFFSET(マスタ非採用削除!I$4,統合マスタ!$A633,0))</f>
        <v>1</v>
      </c>
      <c r="W633" s="27" t="str">
        <f ca="1">IF(OFFSET(マスタ非採用削除!J$4,統合マスタ!$A633,0)="","",OFFSET(マスタ非採用削除!J$4,統合マスタ!$A633,0))</f>
        <v>錠剤</v>
      </c>
      <c r="X633" s="27">
        <f ca="1">IF(OFFSET(マスタ非採用削除!K$4,統合マスタ!$A633,0)="","",OFFSET(マスタ非採用削除!K$4,統合マスタ!$A633,0))</f>
        <v>0</v>
      </c>
      <c r="Y633" s="53" t="str">
        <f ca="1">IF(OFFSET(マスタ非採用削除!L$4,統合マスタ!$A633,0)="","",OFFSET(マスタ非採用削除!L$4,統合マスタ!$A633,0))</f>
        <v/>
      </c>
      <c r="Z633" s="27">
        <f ca="1">IF(OFFSET(マスタ非採用削除!M$4,統合マスタ!$A633,0)="","",OFFSET(マスタ非採用削除!M$4,統合マスタ!$A633,0))</f>
        <v>25</v>
      </c>
      <c r="AA633" s="27" t="str">
        <f t="shared" si="27"/>
        <v/>
      </c>
      <c r="AB633" s="27" t="str">
        <f ca="1">IF(A633="非採用特別","非採用特別",IF(R633=2,"臨時",
IF(COUNTIF(分類!$H$8:$H$15, 統合マスタ!V633)&gt;0, 分類!$G$7,
IF(COUNTIF(分類!$K$8:$K$15, 統合マスタ!V633)&gt;0, 分類!$J$7,
IF(COUNTIF(分類!$N$8:$N$15, 統合マスタ!V633)&gt;0, 分類!$M$7,
IF(COUNTIF(分類!$Q$8:$Q$15, 統合マスタ!V633)&gt;0, 分類!$P$7,
"無し"))))))</f>
        <v>錠剤</v>
      </c>
      <c r="AC633" s="27">
        <f t="shared" ca="1" si="28"/>
        <v>629</v>
      </c>
      <c r="AD633" s="27" cm="1">
        <f t="array" aca="1" ref="AD633" ca="1">IF(A633="非採用","非採用",OFFSET(
   INDIRECT("'" &amp; AB633 &amp; "'!A4"),
   MATCH(B633, INDIRECT("'" &amp; AB633 &amp; "'!C5:C1000"), 0),
   MATCH("合計", INDIRECT("'" &amp; AB633 &amp; "'!4:4"), 0) - 1
))</f>
        <v>0</v>
      </c>
    </row>
    <row r="634" spans="1:30">
      <c r="A634" s="40">
        <f>元データ!P631</f>
        <v>546</v>
      </c>
      <c r="B634" s="27">
        <f t="shared" si="29"/>
        <v>630</v>
      </c>
      <c r="C634" s="27" t="str">
        <f>DBCS(元データ!A631)</f>
        <v>マグミット錠３３０ｍｇ</v>
      </c>
      <c r="D634" s="53" t="str">
        <f>元データ!B631</f>
        <v>アルフレッサ</v>
      </c>
      <c r="E634" s="27" t="str">
        <f>DBCS(元データ!C631)</f>
        <v>ＰＴＰ</v>
      </c>
      <c r="F634" s="27" t="str">
        <f>DBCS(元データ!D631)</f>
        <v>１０００Ｔ</v>
      </c>
      <c r="G634" s="27" t="str">
        <f>元データ!E631</f>
        <v>丸石製薬</v>
      </c>
      <c r="H634" s="27">
        <f>元データ!F631</f>
        <v>5.9</v>
      </c>
      <c r="I634" s="27">
        <f>元データ!G631</f>
        <v>5900</v>
      </c>
      <c r="J634" s="27">
        <f>元データ!H631</f>
        <v>999.99999999999989</v>
      </c>
      <c r="K634" s="27" t="str">
        <f>元データ!I631</f>
        <v>錠</v>
      </c>
      <c r="L634" s="27">
        <f>元データ!J631</f>
        <v>3540</v>
      </c>
      <c r="M634" s="27">
        <f>元データ!K631</f>
        <v>3.5400000000000005</v>
      </c>
      <c r="N634" s="53" t="str">
        <f ca="1">IF(OFFSET(マスタ非採用削除!A$4,統合マスタ!$A634,0)="","",OFFSET(マスタ非採用削除!A$4,統合マスタ!$A634,0))</f>
        <v>ﾏｸﾐ001</v>
      </c>
      <c r="O634" s="53" t="str">
        <f ca="1">IF(OFFSET(マスタ非採用削除!B$4,統合マスタ!$A634,0)="","",OFFSET(マスタ非採用削除!B$4,統合マスタ!$A634,0))</f>
        <v>ﾏｸﾐ001</v>
      </c>
      <c r="P634" s="27" t="str">
        <f ca="1">IF(OFFSET(マスタ非採用削除!C$4,統合マスタ!$A634,0)="","",OFFSET(マスタ非採用削除!C$4,統合マスタ!$A634,0))</f>
        <v>マグミット錠３３０ｍｇ</v>
      </c>
      <c r="Q634" s="53" t="str">
        <f ca="1">IF(OFFSET(マスタ非採用削除!D$4,統合マスタ!$A634,0)="","",OFFSET(マスタ非採用削除!D$4,統合マスタ!$A634,0))</f>
        <v>ﾏｸﾞﾐ1</v>
      </c>
      <c r="R634" s="27">
        <f ca="1">IF(OR(A634="非採用",A634="処置薬",A634="非採用特別"),0,IF(OFFSET(マスタ非採用削除!E$4,統合マスタ!$A634,0)="","",OFFSET(マスタ非採用削除!E$4,統合マスタ!$A634,0)))</f>
        <v>1</v>
      </c>
      <c r="S634" s="53" t="str">
        <f ca="1">IF(OFFSET(マスタ非採用削除!F$4,統合マスタ!$A634,0)="","",OFFSET(マスタ非採用削除!F$4,統合マスタ!$A634,0))</f>
        <v/>
      </c>
      <c r="T634" s="27">
        <f ca="1">IF(OFFSET(マスタ非採用削除!G$4,統合マスタ!$A634,0)="","",OFFSET(マスタ非採用削除!G$4,統合マスタ!$A634,0))</f>
        <v>5.9</v>
      </c>
      <c r="U634" s="53" t="str">
        <f ca="1">IF(OFFSET(マスタ非採用削除!H$4,統合マスタ!$A634,0)="","",OFFSET(マスタ非採用削除!H$4,統合マスタ!$A634,0))</f>
        <v>ﾏｸﾞﾐｯﾄｼﾞｮｳ330mg</v>
      </c>
      <c r="V634" s="27">
        <f ca="1">IF(OFFSET(マスタ非採用削除!I$4,統合マスタ!$A634,0)="","",OFFSET(マスタ非採用削除!I$4,統合マスタ!$A634,0))</f>
        <v>1</v>
      </c>
      <c r="W634" s="27" t="str">
        <f ca="1">IF(OFFSET(マスタ非採用削除!J$4,統合マスタ!$A634,0)="","",OFFSET(マスタ非採用削除!J$4,統合マスタ!$A634,0))</f>
        <v>錠剤</v>
      </c>
      <c r="X634" s="27">
        <f ca="1">IF(OFFSET(マスタ非採用削除!K$4,統合マスタ!$A634,0)="","",OFFSET(マスタ非採用削除!K$4,統合マスタ!$A634,0))</f>
        <v>0</v>
      </c>
      <c r="Y634" s="53" t="str">
        <f ca="1">IF(OFFSET(マスタ非採用削除!L$4,統合マスタ!$A634,0)="","",OFFSET(マスタ非採用削除!L$4,統合マスタ!$A634,0))</f>
        <v/>
      </c>
      <c r="Z634" s="27">
        <f ca="1">IF(OFFSET(マスタ非採用削除!M$4,統合マスタ!$A634,0)="","",OFFSET(マスタ非採用削除!M$4,統合マスタ!$A634,0))</f>
        <v>25</v>
      </c>
      <c r="AA634" s="27" t="str">
        <f t="shared" si="27"/>
        <v/>
      </c>
      <c r="AB634" s="27" t="str">
        <f ca="1">IF(A634="非採用特別","非採用特別",IF(R634=2,"臨時",
IF(COUNTIF(分類!$H$8:$H$15, 統合マスタ!V634)&gt;0, 分類!$G$7,
IF(COUNTIF(分類!$K$8:$K$15, 統合マスタ!V634)&gt;0, 分類!$J$7,
IF(COUNTIF(分類!$N$8:$N$15, 統合マスタ!V634)&gt;0, 分類!$M$7,
IF(COUNTIF(分類!$Q$8:$Q$15, 統合マスタ!V634)&gt;0, 分類!$P$7,
"無し"))))))</f>
        <v>錠剤</v>
      </c>
      <c r="AC634" s="27">
        <f t="shared" ca="1" si="28"/>
        <v>630</v>
      </c>
      <c r="AD634" s="27" cm="1">
        <f t="array" aca="1" ref="AD634" ca="1">IF(A634="非採用","非採用",OFFSET(
   INDIRECT("'" &amp; AB634 &amp; "'!A4"),
   MATCH(B634, INDIRECT("'" &amp; AB634 &amp; "'!C5:C1000"), 0),
   MATCH("合計", INDIRECT("'" &amp; AB634 &amp; "'!4:4"), 0) - 1
))</f>
        <v>0</v>
      </c>
    </row>
    <row r="635" spans="1:30">
      <c r="A635" s="40">
        <f>元データ!P632</f>
        <v>546</v>
      </c>
      <c r="B635" s="27">
        <f t="shared" si="29"/>
        <v>631</v>
      </c>
      <c r="C635" s="27" t="str">
        <f>DBCS(元データ!A632)</f>
        <v>マグミット錠３３０ｍｇ</v>
      </c>
      <c r="D635" s="53" t="str">
        <f>元データ!B632</f>
        <v>アルフレッサ</v>
      </c>
      <c r="E635" s="27" t="str">
        <f>DBCS(元データ!C632)</f>
        <v>バラ</v>
      </c>
      <c r="F635" s="27" t="str">
        <f>DBCS(元データ!D632)</f>
        <v>１０００Ｔ</v>
      </c>
      <c r="G635" s="27" t="str">
        <f>元データ!E632</f>
        <v>丸石製薬</v>
      </c>
      <c r="H635" s="27">
        <f>元データ!F632</f>
        <v>5.9</v>
      </c>
      <c r="I635" s="27">
        <f>元データ!G632</f>
        <v>5900</v>
      </c>
      <c r="J635" s="27">
        <f>元データ!H632</f>
        <v>999.99999999999989</v>
      </c>
      <c r="K635" s="27" t="str">
        <f>元データ!I632</f>
        <v>錠</v>
      </c>
      <c r="L635" s="27">
        <f>元データ!J632</f>
        <v>3540</v>
      </c>
      <c r="M635" s="27">
        <f>元データ!K632</f>
        <v>3.5400000000000005</v>
      </c>
      <c r="N635" s="53" t="str">
        <f ca="1">IF(OFFSET(マスタ非採用削除!A$4,統合マスタ!$A635,0)="","",OFFSET(マスタ非採用削除!A$4,統合マスタ!$A635,0))</f>
        <v>ﾏｸﾐ001</v>
      </c>
      <c r="O635" s="53" t="str">
        <f ca="1">IF(OFFSET(マスタ非採用削除!B$4,統合マスタ!$A635,0)="","",OFFSET(マスタ非採用削除!B$4,統合マスタ!$A635,0))</f>
        <v>ﾏｸﾐ001</v>
      </c>
      <c r="P635" s="27" t="str">
        <f ca="1">IF(OFFSET(マスタ非採用削除!C$4,統合マスタ!$A635,0)="","",OFFSET(マスタ非採用削除!C$4,統合マスタ!$A635,0))</f>
        <v>マグミット錠３３０ｍｇ</v>
      </c>
      <c r="Q635" s="53" t="str">
        <f ca="1">IF(OFFSET(マスタ非採用削除!D$4,統合マスタ!$A635,0)="","",OFFSET(マスタ非採用削除!D$4,統合マスタ!$A635,0))</f>
        <v>ﾏｸﾞﾐ1</v>
      </c>
      <c r="R635" s="27">
        <f ca="1">IF(OR(A635="非採用",A635="処置薬",A635="非採用特別"),0,IF(OFFSET(マスタ非採用削除!E$4,統合マスタ!$A635,0)="","",OFFSET(マスタ非採用削除!E$4,統合マスタ!$A635,0)))</f>
        <v>1</v>
      </c>
      <c r="S635" s="53" t="str">
        <f ca="1">IF(OFFSET(マスタ非採用削除!F$4,統合マスタ!$A635,0)="","",OFFSET(マスタ非採用削除!F$4,統合マスタ!$A635,0))</f>
        <v/>
      </c>
      <c r="T635" s="27">
        <f ca="1">IF(OFFSET(マスタ非採用削除!G$4,統合マスタ!$A635,0)="","",OFFSET(マスタ非採用削除!G$4,統合マスタ!$A635,0))</f>
        <v>5.9</v>
      </c>
      <c r="U635" s="53" t="str">
        <f ca="1">IF(OFFSET(マスタ非採用削除!H$4,統合マスタ!$A635,0)="","",OFFSET(マスタ非採用削除!H$4,統合マスタ!$A635,0))</f>
        <v>ﾏｸﾞﾐｯﾄｼﾞｮｳ330mg</v>
      </c>
      <c r="V635" s="27">
        <f ca="1">IF(OFFSET(マスタ非採用削除!I$4,統合マスタ!$A635,0)="","",OFFSET(マスタ非採用削除!I$4,統合マスタ!$A635,0))</f>
        <v>1</v>
      </c>
      <c r="W635" s="27" t="str">
        <f ca="1">IF(OFFSET(マスタ非採用削除!J$4,統合マスタ!$A635,0)="","",OFFSET(マスタ非採用削除!J$4,統合マスタ!$A635,0))</f>
        <v>錠剤</v>
      </c>
      <c r="X635" s="27">
        <f ca="1">IF(OFFSET(マスタ非採用削除!K$4,統合マスタ!$A635,0)="","",OFFSET(マスタ非採用削除!K$4,統合マスタ!$A635,0))</f>
        <v>0</v>
      </c>
      <c r="Y635" s="53" t="str">
        <f ca="1">IF(OFFSET(マスタ非採用削除!L$4,統合マスタ!$A635,0)="","",OFFSET(マスタ非採用削除!L$4,統合マスタ!$A635,0))</f>
        <v/>
      </c>
      <c r="Z635" s="27">
        <f ca="1">IF(OFFSET(マスタ非採用削除!M$4,統合マスタ!$A635,0)="","",OFFSET(マスタ非採用削除!M$4,統合マスタ!$A635,0))</f>
        <v>25</v>
      </c>
      <c r="AA635" s="27" t="str">
        <f t="shared" si="27"/>
        <v/>
      </c>
      <c r="AB635" s="27" t="str">
        <f ca="1">IF(A635="非採用特別","非採用特別",IF(R635=2,"臨時",
IF(COUNTIF(分類!$H$8:$H$15, 統合マスタ!V635)&gt;0, 分類!$G$7,
IF(COUNTIF(分類!$K$8:$K$15, 統合マスタ!V635)&gt;0, 分類!$J$7,
IF(COUNTIF(分類!$N$8:$N$15, 統合マスタ!V635)&gt;0, 分類!$M$7,
IF(COUNTIF(分類!$Q$8:$Q$15, 統合マスタ!V635)&gt;0, 分類!$P$7,
"無し"))))))</f>
        <v>錠剤</v>
      </c>
      <c r="AC635" s="27">
        <f t="shared" ca="1" si="28"/>
        <v>631</v>
      </c>
      <c r="AD635" s="27" cm="1">
        <f t="array" aca="1" ref="AD635" ca="1">IF(A635="非採用","非採用",OFFSET(
   INDIRECT("'" &amp; AB635 &amp; "'!A4"),
   MATCH(B635, INDIRECT("'" &amp; AB635 &amp; "'!C5:C1000"), 0),
   MATCH("合計", INDIRECT("'" &amp; AB635 &amp; "'!4:4"), 0) - 1
))</f>
        <v>0</v>
      </c>
    </row>
    <row r="636" spans="1:30">
      <c r="A636" s="40">
        <f>元データ!P633</f>
        <v>547</v>
      </c>
      <c r="B636" s="27">
        <f t="shared" si="29"/>
        <v>632</v>
      </c>
      <c r="C636" s="27" t="str">
        <f>DBCS(元データ!A633)</f>
        <v>マグミット錠５００ｍｇ</v>
      </c>
      <c r="D636" s="53" t="str">
        <f>元データ!B633</f>
        <v>アルフレッサ</v>
      </c>
      <c r="E636" s="27" t="str">
        <f>DBCS(元データ!C633)</f>
        <v>ＰＴＰ</v>
      </c>
      <c r="F636" s="27" t="str">
        <f>DBCS(元データ!D633)</f>
        <v>５００Ｔ</v>
      </c>
      <c r="G636" s="27" t="str">
        <f>元データ!E633</f>
        <v>丸石製薬</v>
      </c>
      <c r="H636" s="27">
        <f>元データ!F633</f>
        <v>5.9</v>
      </c>
      <c r="I636" s="27">
        <f>元データ!G633</f>
        <v>2950</v>
      </c>
      <c r="J636" s="27">
        <f>元データ!H633</f>
        <v>499.99999999999994</v>
      </c>
      <c r="K636" s="27" t="str">
        <f>元データ!I633</f>
        <v>錠</v>
      </c>
      <c r="L636" s="27">
        <f>元データ!J633</f>
        <v>1770</v>
      </c>
      <c r="M636" s="27">
        <f>元データ!K633</f>
        <v>3.5400000000000005</v>
      </c>
      <c r="N636" s="53" t="str">
        <f ca="1">IF(OFFSET(マスタ非採用削除!A$4,統合マスタ!$A636,0)="","",OFFSET(マスタ非採用削除!A$4,統合マスタ!$A636,0))</f>
        <v>ﾏｸﾐ002</v>
      </c>
      <c r="O636" s="53" t="str">
        <f ca="1">IF(OFFSET(マスタ非採用削除!B$4,統合マスタ!$A636,0)="","",OFFSET(マスタ非採用削除!B$4,統合マスタ!$A636,0))</f>
        <v>ﾏｸﾐ002</v>
      </c>
      <c r="P636" s="27" t="str">
        <f ca="1">IF(OFFSET(マスタ非採用削除!C$4,統合マスタ!$A636,0)="","",OFFSET(マスタ非採用削除!C$4,統合マスタ!$A636,0))</f>
        <v>マグミット錠５００ｍｇ</v>
      </c>
      <c r="Q636" s="53" t="str">
        <f ca="1">IF(OFFSET(マスタ非採用削除!D$4,統合マスタ!$A636,0)="","",OFFSET(マスタ非採用削除!D$4,統合マスタ!$A636,0))</f>
        <v>ﾏｸﾞﾐ2</v>
      </c>
      <c r="R636" s="27">
        <f ca="1">IF(OR(A636="非採用",A636="処置薬",A636="非採用特別"),0,IF(OFFSET(マスタ非採用削除!E$4,統合マスタ!$A636,0)="","",OFFSET(マスタ非採用削除!E$4,統合マスタ!$A636,0)))</f>
        <v>1</v>
      </c>
      <c r="S636" s="53" t="str">
        <f ca="1">IF(OFFSET(マスタ非採用削除!F$4,統合マスタ!$A636,0)="","",OFFSET(マスタ非採用削除!F$4,統合マスタ!$A636,0))</f>
        <v/>
      </c>
      <c r="T636" s="27">
        <f ca="1">IF(OFFSET(マスタ非採用削除!G$4,統合マスタ!$A636,0)="","",OFFSET(マスタ非採用削除!G$4,統合マスタ!$A636,0))</f>
        <v>5.9</v>
      </c>
      <c r="U636" s="53" t="str">
        <f ca="1">IF(OFFSET(マスタ非採用削除!H$4,統合マスタ!$A636,0)="","",OFFSET(マスタ非採用削除!H$4,統合マスタ!$A636,0))</f>
        <v>ﾏｸﾞﾐｯﾄｼﾞｮｳ500mg</v>
      </c>
      <c r="V636" s="27">
        <f ca="1">IF(OFFSET(マスタ非採用削除!I$4,統合マスタ!$A636,0)="","",OFFSET(マスタ非採用削除!I$4,統合マスタ!$A636,0))</f>
        <v>1</v>
      </c>
      <c r="W636" s="27" t="str">
        <f ca="1">IF(OFFSET(マスタ非採用削除!J$4,統合マスタ!$A636,0)="","",OFFSET(マスタ非採用削除!J$4,統合マスタ!$A636,0))</f>
        <v>錠剤</v>
      </c>
      <c r="X636" s="27">
        <f ca="1">IF(OFFSET(マスタ非採用削除!K$4,統合マスタ!$A636,0)="","",OFFSET(マスタ非採用削除!K$4,統合マスタ!$A636,0))</f>
        <v>0</v>
      </c>
      <c r="Y636" s="53" t="str">
        <f ca="1">IF(OFFSET(マスタ非採用削除!L$4,統合マスタ!$A636,0)="","",OFFSET(マスタ非採用削除!L$4,統合マスタ!$A636,0))</f>
        <v/>
      </c>
      <c r="Z636" s="27">
        <f ca="1">IF(OFFSET(マスタ非採用削除!M$4,統合マスタ!$A636,0)="","",OFFSET(マスタ非採用削除!M$4,統合マスタ!$A636,0))</f>
        <v>25</v>
      </c>
      <c r="AA636" s="27" t="str">
        <f t="shared" si="27"/>
        <v/>
      </c>
      <c r="AB636" s="27" t="str">
        <f ca="1">IF(A636="非採用特別","非採用特別",IF(R636=2,"臨時",
IF(COUNTIF(分類!$H$8:$H$15, 統合マスタ!V636)&gt;0, 分類!$G$7,
IF(COUNTIF(分類!$K$8:$K$15, 統合マスタ!V636)&gt;0, 分類!$J$7,
IF(COUNTIF(分類!$N$8:$N$15, 統合マスタ!V636)&gt;0, 分類!$M$7,
IF(COUNTIF(分類!$Q$8:$Q$15, 統合マスタ!V636)&gt;0, 分類!$P$7,
"無し"))))))</f>
        <v>錠剤</v>
      </c>
      <c r="AC636" s="27">
        <f t="shared" ca="1" si="28"/>
        <v>632</v>
      </c>
      <c r="AD636" s="27" cm="1">
        <f t="array" aca="1" ref="AD636" ca="1">IF(A636="非採用","非採用",OFFSET(
   INDIRECT("'" &amp; AB636 &amp; "'!A4"),
   MATCH(B636, INDIRECT("'" &amp; AB636 &amp; "'!C5:C1000"), 0),
   MATCH("合計", INDIRECT("'" &amp; AB636 &amp; "'!4:4"), 0) - 1
))</f>
        <v>0</v>
      </c>
    </row>
    <row r="637" spans="1:30">
      <c r="A637" s="40">
        <f>元データ!P634</f>
        <v>547</v>
      </c>
      <c r="B637" s="27">
        <f t="shared" si="29"/>
        <v>633</v>
      </c>
      <c r="C637" s="27" t="str">
        <f>DBCS(元データ!A634)</f>
        <v>マグミット錠５００ｍｇ</v>
      </c>
      <c r="D637" s="53" t="str">
        <f>元データ!B634</f>
        <v>アルフレッサ</v>
      </c>
      <c r="E637" s="27" t="str">
        <f>DBCS(元データ!C634)</f>
        <v>バラ</v>
      </c>
      <c r="F637" s="27" t="str">
        <f>DBCS(元データ!D634)</f>
        <v>５００Ｔ</v>
      </c>
      <c r="G637" s="27" t="str">
        <f>元データ!E634</f>
        <v>丸石製薬</v>
      </c>
      <c r="H637" s="27">
        <f>元データ!F634</f>
        <v>5.9</v>
      </c>
      <c r="I637" s="27">
        <f>元データ!G634</f>
        <v>2950</v>
      </c>
      <c r="J637" s="27">
        <f>元データ!H634</f>
        <v>499.99999999999994</v>
      </c>
      <c r="K637" s="27" t="str">
        <f>元データ!I634</f>
        <v>錠</v>
      </c>
      <c r="L637" s="27">
        <f>元データ!J634</f>
        <v>1770</v>
      </c>
      <c r="M637" s="27">
        <f>元データ!K634</f>
        <v>3.5400000000000005</v>
      </c>
      <c r="N637" s="53" t="str">
        <f ca="1">IF(OFFSET(マスタ非採用削除!A$4,統合マスタ!$A637,0)="","",OFFSET(マスタ非採用削除!A$4,統合マスタ!$A637,0))</f>
        <v>ﾏｸﾐ002</v>
      </c>
      <c r="O637" s="53" t="str">
        <f ca="1">IF(OFFSET(マスタ非採用削除!B$4,統合マスタ!$A637,0)="","",OFFSET(マスタ非採用削除!B$4,統合マスタ!$A637,0))</f>
        <v>ﾏｸﾐ002</v>
      </c>
      <c r="P637" s="27" t="str">
        <f ca="1">IF(OFFSET(マスタ非採用削除!C$4,統合マスタ!$A637,0)="","",OFFSET(マスタ非採用削除!C$4,統合マスタ!$A637,0))</f>
        <v>マグミット錠５００ｍｇ</v>
      </c>
      <c r="Q637" s="53" t="str">
        <f ca="1">IF(OFFSET(マスタ非採用削除!D$4,統合マスタ!$A637,0)="","",OFFSET(マスタ非採用削除!D$4,統合マスタ!$A637,0))</f>
        <v>ﾏｸﾞﾐ2</v>
      </c>
      <c r="R637" s="27">
        <f ca="1">IF(OR(A637="非採用",A637="処置薬",A637="非採用特別"),0,IF(OFFSET(マスタ非採用削除!E$4,統合マスタ!$A637,0)="","",OFFSET(マスタ非採用削除!E$4,統合マスタ!$A637,0)))</f>
        <v>1</v>
      </c>
      <c r="S637" s="53" t="str">
        <f ca="1">IF(OFFSET(マスタ非採用削除!F$4,統合マスタ!$A637,0)="","",OFFSET(マスタ非採用削除!F$4,統合マスタ!$A637,0))</f>
        <v/>
      </c>
      <c r="T637" s="27">
        <f ca="1">IF(OFFSET(マスタ非採用削除!G$4,統合マスタ!$A637,0)="","",OFFSET(マスタ非採用削除!G$4,統合マスタ!$A637,0))</f>
        <v>5.9</v>
      </c>
      <c r="U637" s="53" t="str">
        <f ca="1">IF(OFFSET(マスタ非採用削除!H$4,統合マスタ!$A637,0)="","",OFFSET(マスタ非採用削除!H$4,統合マスタ!$A637,0))</f>
        <v>ﾏｸﾞﾐｯﾄｼﾞｮｳ500mg</v>
      </c>
      <c r="V637" s="27">
        <f ca="1">IF(OFFSET(マスタ非採用削除!I$4,統合マスタ!$A637,0)="","",OFFSET(マスタ非採用削除!I$4,統合マスタ!$A637,0))</f>
        <v>1</v>
      </c>
      <c r="W637" s="27" t="str">
        <f ca="1">IF(OFFSET(マスタ非採用削除!J$4,統合マスタ!$A637,0)="","",OFFSET(マスタ非採用削除!J$4,統合マスタ!$A637,0))</f>
        <v>錠剤</v>
      </c>
      <c r="X637" s="27">
        <f ca="1">IF(OFFSET(マスタ非採用削除!K$4,統合マスタ!$A637,0)="","",OFFSET(マスタ非採用削除!K$4,統合マスタ!$A637,0))</f>
        <v>0</v>
      </c>
      <c r="Y637" s="53" t="str">
        <f ca="1">IF(OFFSET(マスタ非採用削除!L$4,統合マスタ!$A637,0)="","",OFFSET(マスタ非採用削除!L$4,統合マスタ!$A637,0))</f>
        <v/>
      </c>
      <c r="Z637" s="27">
        <f ca="1">IF(OFFSET(マスタ非採用削除!M$4,統合マスタ!$A637,0)="","",OFFSET(マスタ非採用削除!M$4,統合マスタ!$A637,0))</f>
        <v>25</v>
      </c>
      <c r="AA637" s="27" t="str">
        <f t="shared" si="27"/>
        <v/>
      </c>
      <c r="AB637" s="27" t="str">
        <f ca="1">IF(A637="非採用特別","非採用特別",IF(R637=2,"臨時",
IF(COUNTIF(分類!$H$8:$H$15, 統合マスタ!V637)&gt;0, 分類!$G$7,
IF(COUNTIF(分類!$K$8:$K$15, 統合マスタ!V637)&gt;0, 分類!$J$7,
IF(COUNTIF(分類!$N$8:$N$15, 統合マスタ!V637)&gt;0, 分類!$M$7,
IF(COUNTIF(分類!$Q$8:$Q$15, 統合マスタ!V637)&gt;0, 分類!$P$7,
"無し"))))))</f>
        <v>錠剤</v>
      </c>
      <c r="AC637" s="27">
        <f t="shared" ca="1" si="28"/>
        <v>633</v>
      </c>
      <c r="AD637" s="27" cm="1">
        <f t="array" aca="1" ref="AD637" ca="1">IF(A637="非採用","非採用",OFFSET(
   INDIRECT("'" &amp; AB637 &amp; "'!A4"),
   MATCH(B637, INDIRECT("'" &amp; AB637 &amp; "'!C5:C1000"), 0),
   MATCH("合計", INDIRECT("'" &amp; AB637 &amp; "'!4:4"), 0) - 1
))</f>
        <v>0</v>
      </c>
    </row>
    <row r="638" spans="1:30">
      <c r="A638" s="40" t="str">
        <f>元データ!P635</f>
        <v>非採用</v>
      </c>
      <c r="B638" s="27">
        <f t="shared" si="29"/>
        <v>634</v>
      </c>
      <c r="C638" s="27" t="str">
        <f>DBCS(元データ!A635)</f>
        <v>マドパー配合錠Ｌ１００</v>
      </c>
      <c r="D638" s="53" t="str">
        <f>元データ!B635</f>
        <v/>
      </c>
      <c r="E638" s="27" t="str">
        <f>DBCS(元データ!C635)</f>
        <v>ＰＴＰ</v>
      </c>
      <c r="F638" s="27" t="str">
        <f>DBCS(元データ!D635)</f>
        <v>１００Ｔ</v>
      </c>
      <c r="G638" s="27" t="str">
        <f>元データ!E635</f>
        <v>太陽ファルマ</v>
      </c>
      <c r="H638" s="27">
        <f>元データ!F635</f>
        <v>17</v>
      </c>
      <c r="I638" s="27">
        <f>元データ!G635</f>
        <v>1700</v>
      </c>
      <c r="J638" s="27">
        <f>元データ!H635</f>
        <v>100</v>
      </c>
      <c r="K638" s="27" t="str">
        <f>元データ!I635</f>
        <v>錠</v>
      </c>
      <c r="L638" s="27">
        <f>元データ!J635</f>
        <v>1515</v>
      </c>
      <c r="M638" s="27">
        <f>元データ!K635</f>
        <v>15.15</v>
      </c>
      <c r="N638" s="53" t="e">
        <f ca="1">IF(OFFSET(マスタ非採用削除!A$4,統合マスタ!$A638,0)="","",OFFSET(マスタ非採用削除!A$4,統合マスタ!$A638,0))</f>
        <v>#VALUE!</v>
      </c>
      <c r="O638" s="53" t="e">
        <f ca="1">IF(OFFSET(マスタ非採用削除!B$4,統合マスタ!$A638,0)="","",OFFSET(マスタ非採用削除!B$4,統合マスタ!$A638,0))</f>
        <v>#VALUE!</v>
      </c>
      <c r="P638" s="27" t="e">
        <f ca="1">IF(OFFSET(マスタ非採用削除!C$4,統合マスタ!$A638,0)="","",OFFSET(マスタ非採用削除!C$4,統合マスタ!$A638,0))</f>
        <v>#VALUE!</v>
      </c>
      <c r="Q638" s="53" t="e">
        <f ca="1">IF(OFFSET(マスタ非採用削除!D$4,統合マスタ!$A638,0)="","",OFFSET(マスタ非採用削除!D$4,統合マスタ!$A638,0))</f>
        <v>#VALUE!</v>
      </c>
      <c r="R638" s="27">
        <f ca="1">IF(OR(A638="非採用",A638="処置薬",A638="非採用特別"),0,IF(OFFSET(マスタ非採用削除!E$4,統合マスタ!$A638,0)="","",OFFSET(マスタ非採用削除!E$4,統合マスタ!$A638,0)))</f>
        <v>0</v>
      </c>
      <c r="S638" s="53" t="e">
        <f ca="1">IF(OFFSET(マスタ非採用削除!F$4,統合マスタ!$A638,0)="","",OFFSET(マスタ非採用削除!F$4,統合マスタ!$A638,0))</f>
        <v>#VALUE!</v>
      </c>
      <c r="T638" s="27" t="e">
        <f ca="1">IF(OFFSET(マスタ非採用削除!G$4,統合マスタ!$A638,0)="","",OFFSET(マスタ非採用削除!G$4,統合マスタ!$A638,0))</f>
        <v>#VALUE!</v>
      </c>
      <c r="U638" s="53" t="e">
        <f ca="1">IF(OFFSET(マスタ非採用削除!H$4,統合マスタ!$A638,0)="","",OFFSET(マスタ非採用削除!H$4,統合マスタ!$A638,0))</f>
        <v>#VALUE!</v>
      </c>
      <c r="V638" s="27" t="e">
        <f ca="1">IF(OFFSET(マスタ非採用削除!I$4,統合マスタ!$A638,0)="","",OFFSET(マスタ非採用削除!I$4,統合マスタ!$A638,0))</f>
        <v>#VALUE!</v>
      </c>
      <c r="W638" s="27" t="e">
        <f ca="1">IF(OFFSET(マスタ非採用削除!J$4,統合マスタ!$A638,0)="","",OFFSET(マスタ非採用削除!J$4,統合マスタ!$A638,0))</f>
        <v>#VALUE!</v>
      </c>
      <c r="X638" s="27" t="e">
        <f ca="1">IF(OFFSET(マスタ非採用削除!K$4,統合マスタ!$A638,0)="","",OFFSET(マスタ非採用削除!K$4,統合マスタ!$A638,0))</f>
        <v>#VALUE!</v>
      </c>
      <c r="Y638" s="53" t="e">
        <f ca="1">IF(OFFSET(マスタ非採用削除!L$4,統合マスタ!$A638,0)="","",OFFSET(マスタ非採用削除!L$4,統合マスタ!$A638,0))</f>
        <v>#VALUE!</v>
      </c>
      <c r="Z638" s="27" t="e">
        <f ca="1">IF(OFFSET(マスタ非採用削除!M$4,統合マスタ!$A638,0)="","",OFFSET(マスタ非採用削除!M$4,統合マスタ!$A638,0))</f>
        <v>#VALUE!</v>
      </c>
      <c r="AA638" s="27" t="str">
        <f t="shared" si="27"/>
        <v>非採用</v>
      </c>
      <c r="AB638" s="27" t="str">
        <f ca="1">IF(A638="非採用特別","非採用特別",IF(R638=2,"臨時",
IF(COUNTIF(分類!$H$8:$H$15, 統合マスタ!V638)&gt;0, 分類!$G$7,
IF(COUNTIF(分類!$K$8:$K$15, 統合マスタ!V638)&gt;0, 分類!$J$7,
IF(COUNTIF(分類!$N$8:$N$15, 統合マスタ!V638)&gt;0, 分類!$M$7,
IF(COUNTIF(分類!$Q$8:$Q$15, 統合マスタ!V638)&gt;0, 分類!$P$7,
"無し"))))))</f>
        <v>無し</v>
      </c>
      <c r="AC638" s="27" t="e">
        <f t="shared" ca="1" si="28"/>
        <v>#VALUE!</v>
      </c>
      <c r="AD638" s="27" t="str" cm="1">
        <f t="array" aca="1" ref="AD638" ca="1">IF(A638="非採用","非採用",OFFSET(
   INDIRECT("'" &amp; AB638 &amp; "'!A4"),
   MATCH(B638, INDIRECT("'" &amp; AB638 &amp; "'!C5:C1000"), 0),
   MATCH("合計", INDIRECT("'" &amp; AB638 &amp; "'!4:4"), 0) - 1
))</f>
        <v>非採用</v>
      </c>
    </row>
    <row r="639" spans="1:30">
      <c r="A639" s="40">
        <f>元データ!P636</f>
        <v>549</v>
      </c>
      <c r="B639" s="27">
        <f t="shared" si="29"/>
        <v>635</v>
      </c>
      <c r="C639" s="27" t="str">
        <f>DBCS(元データ!A636)</f>
        <v>マプロチリン塩酸塩錠１０ｍｇ「アメル」</v>
      </c>
      <c r="D639" s="53" t="str">
        <f>元データ!B636</f>
        <v>メディセオ</v>
      </c>
      <c r="E639" s="27" t="str">
        <f>DBCS(元データ!C636)</f>
        <v>ＰＴＰ</v>
      </c>
      <c r="F639" s="27" t="str">
        <f>DBCS(元データ!D636)</f>
        <v>１００Ｔ</v>
      </c>
      <c r="G639" s="27" t="str">
        <f>元データ!E636</f>
        <v>共和薬品</v>
      </c>
      <c r="H639" s="27">
        <f>元データ!F636</f>
        <v>6.1</v>
      </c>
      <c r="I639" s="27">
        <f>元データ!G636</f>
        <v>610</v>
      </c>
      <c r="J639" s="27">
        <f>元データ!H636</f>
        <v>100</v>
      </c>
      <c r="K639" s="27" t="str">
        <f>元データ!I636</f>
        <v>錠</v>
      </c>
      <c r="L639" s="27">
        <f>元データ!J636</f>
        <v>543</v>
      </c>
      <c r="M639" s="27">
        <f>元データ!K636</f>
        <v>5.43</v>
      </c>
      <c r="N639" s="53" t="str">
        <f ca="1">IF(OFFSET(マスタ非採用削除!A$4,統合マスタ!$A639,0)="","",OFFSET(マスタ非採用削除!A$4,統合マスタ!$A639,0))</f>
        <v>ﾏﾌﾛ001</v>
      </c>
      <c r="O639" s="53" t="str">
        <f ca="1">IF(OFFSET(マスタ非採用削除!B$4,統合マスタ!$A639,0)="","",OFFSET(マスタ非採用削除!B$4,統合マスタ!$A639,0))</f>
        <v>ﾏﾌﾛ001</v>
      </c>
      <c r="P639" s="27" t="str">
        <f ca="1">IF(OFFSET(マスタ非採用削除!C$4,統合マスタ!$A639,0)="","",OFFSET(マスタ非採用削除!C$4,統合マスタ!$A639,0))</f>
        <v>マプロチリン塩酸塩錠１０ｍｇ「アメル」</v>
      </c>
      <c r="Q639" s="53" t="str">
        <f ca="1">IF(OFFSET(マスタ非採用削除!D$4,統合マスタ!$A639,0)="","",OFFSET(マスタ非採用削除!D$4,統合マスタ!$A639,0))</f>
        <v>ﾏﾌﾟﾛ10</v>
      </c>
      <c r="R639" s="27">
        <f ca="1">IF(OR(A639="非採用",A639="処置薬",A639="非採用特別"),0,IF(OFFSET(マスタ非採用削除!E$4,統合マスタ!$A639,0)="","",OFFSET(マスタ非採用削除!E$4,統合マスタ!$A639,0)))</f>
        <v>1</v>
      </c>
      <c r="S639" s="53" t="str">
        <f ca="1">IF(OFFSET(マスタ非採用削除!F$4,統合マスタ!$A639,0)="","",OFFSET(マスタ非採用削除!F$4,統合マスタ!$A639,0))</f>
        <v/>
      </c>
      <c r="T639" s="27">
        <f ca="1">IF(OFFSET(マスタ非採用削除!G$4,統合マスタ!$A639,0)="","",OFFSET(マスタ非採用削除!G$4,統合マスタ!$A639,0))</f>
        <v>6.1</v>
      </c>
      <c r="U639" s="53" t="str">
        <f ca="1">IF(OFFSET(マスタ非採用削除!H$4,統合マスタ!$A639,0)="","",OFFSET(マスタ非採用削除!H$4,統合マスタ!$A639,0))</f>
        <v>ﾏﾌﾟﾛﾁﾘﾝｴﾝｻﾝｴﾝｼﾞｮｳ10mg｢ｱﾒﾙ｣</v>
      </c>
      <c r="V639" s="27">
        <f ca="1">IF(OFFSET(マスタ非採用削除!I$4,統合マスタ!$A639,0)="","",OFFSET(マスタ非採用削除!I$4,統合マスタ!$A639,0))</f>
        <v>1</v>
      </c>
      <c r="W639" s="27" t="str">
        <f ca="1">IF(OFFSET(マスタ非採用削除!J$4,統合マスタ!$A639,0)="","",OFFSET(マスタ非採用削除!J$4,統合マスタ!$A639,0))</f>
        <v>錠剤</v>
      </c>
      <c r="X639" s="27">
        <f ca="1">IF(OFFSET(マスタ非採用削除!K$4,統合マスタ!$A639,0)="","",OFFSET(マスタ非採用削除!K$4,統合マスタ!$A639,0))</f>
        <v>0</v>
      </c>
      <c r="Y639" s="53" t="str">
        <f ca="1">IF(OFFSET(マスタ非採用削除!L$4,統合マスタ!$A639,0)="","",OFFSET(マスタ非採用削除!L$4,統合マスタ!$A639,0))</f>
        <v/>
      </c>
      <c r="Z639" s="27">
        <f ca="1">IF(OFFSET(マスタ非採用削除!M$4,統合マスタ!$A639,0)="","",OFFSET(マスタ非採用削除!M$4,統合マスタ!$A639,0))</f>
        <v>25</v>
      </c>
      <c r="AA639" s="27" t="str">
        <f t="shared" si="27"/>
        <v/>
      </c>
      <c r="AB639" s="27" t="str">
        <f ca="1">IF(A639="非採用特別","非採用特別",IF(R639=2,"臨時",
IF(COUNTIF(分類!$H$8:$H$15, 統合マスタ!V639)&gt;0, 分類!$G$7,
IF(COUNTIF(分類!$K$8:$K$15, 統合マスタ!V639)&gt;0, 分類!$J$7,
IF(COUNTIF(分類!$N$8:$N$15, 統合マスタ!V639)&gt;0, 分類!$M$7,
IF(COUNTIF(分類!$Q$8:$Q$15, 統合マスタ!V639)&gt;0, 分類!$P$7,
"無し"))))))</f>
        <v>錠剤</v>
      </c>
      <c r="AC639" s="27">
        <f t="shared" ca="1" si="28"/>
        <v>635</v>
      </c>
      <c r="AD639" s="27" cm="1">
        <f t="array" aca="1" ref="AD639" ca="1">IF(A639="非採用","非採用",OFFSET(
   INDIRECT("'" &amp; AB639 &amp; "'!A4"),
   MATCH(B639, INDIRECT("'" &amp; AB639 &amp; "'!C5:C1000"), 0),
   MATCH("合計", INDIRECT("'" &amp; AB639 &amp; "'!4:4"), 0) - 1
))</f>
        <v>0</v>
      </c>
    </row>
    <row r="640" spans="1:30">
      <c r="A640" s="40">
        <f>元データ!P637</f>
        <v>550</v>
      </c>
      <c r="B640" s="27">
        <f t="shared" si="29"/>
        <v>636</v>
      </c>
      <c r="C640" s="27" t="str">
        <f>DBCS(元データ!A637)</f>
        <v>マプロチリン塩酸塩錠２５ｍｇ「アメル」</v>
      </c>
      <c r="D640" s="53" t="str">
        <f>元データ!B637</f>
        <v>メディセオ</v>
      </c>
      <c r="E640" s="27" t="str">
        <f>DBCS(元データ!C637)</f>
        <v>ＰＴＰ</v>
      </c>
      <c r="F640" s="27" t="str">
        <f>DBCS(元データ!D637)</f>
        <v>１００Ｔ</v>
      </c>
      <c r="G640" s="27" t="str">
        <f>元データ!E637</f>
        <v>共和薬品</v>
      </c>
      <c r="H640" s="27">
        <f>元データ!F637</f>
        <v>8.6999999999999993</v>
      </c>
      <c r="I640" s="27">
        <f>元データ!G637</f>
        <v>870</v>
      </c>
      <c r="J640" s="27">
        <f>元データ!H637</f>
        <v>100.00000000000001</v>
      </c>
      <c r="K640" s="27" t="str">
        <f>元データ!I637</f>
        <v>錠</v>
      </c>
      <c r="L640" s="27">
        <f>元データ!J637</f>
        <v>775</v>
      </c>
      <c r="M640" s="27">
        <f>元データ!K637</f>
        <v>7.7499999999999991</v>
      </c>
      <c r="N640" s="53" t="str">
        <f ca="1">IF(OFFSET(マスタ非採用削除!A$4,統合マスタ!$A640,0)="","",OFFSET(マスタ非採用削除!A$4,統合マスタ!$A640,0))</f>
        <v>ﾏﾌﾛ002</v>
      </c>
      <c r="O640" s="53" t="str">
        <f ca="1">IF(OFFSET(マスタ非採用削除!B$4,統合マスタ!$A640,0)="","",OFFSET(マスタ非採用削除!B$4,統合マスタ!$A640,0))</f>
        <v>ﾏﾌﾛ002</v>
      </c>
      <c r="P640" s="27" t="str">
        <f ca="1">IF(OFFSET(マスタ非採用削除!C$4,統合マスタ!$A640,0)="","",OFFSET(マスタ非採用削除!C$4,統合マスタ!$A640,0))</f>
        <v>マプロチリン塩酸塩錠２５ｍｇ「アメル」</v>
      </c>
      <c r="Q640" s="53" t="str">
        <f ca="1">IF(OFFSET(マスタ非採用削除!D$4,統合マスタ!$A640,0)="","",OFFSET(マスタ非採用削除!D$4,統合マスタ!$A640,0))</f>
        <v>ﾏﾌﾟﾛ25</v>
      </c>
      <c r="R640" s="27">
        <f ca="1">IF(OR(A640="非採用",A640="処置薬",A640="非採用特別"),0,IF(OFFSET(マスタ非採用削除!E$4,統合マスタ!$A640,0)="","",OFFSET(マスタ非採用削除!E$4,統合マスタ!$A640,0)))</f>
        <v>1</v>
      </c>
      <c r="S640" s="53" t="str">
        <f ca="1">IF(OFFSET(マスタ非採用削除!F$4,統合マスタ!$A640,0)="","",OFFSET(マスタ非採用削除!F$4,統合マスタ!$A640,0))</f>
        <v/>
      </c>
      <c r="T640" s="27">
        <f ca="1">IF(OFFSET(マスタ非採用削除!G$4,統合マスタ!$A640,0)="","",OFFSET(マスタ非採用削除!G$4,統合マスタ!$A640,0))</f>
        <v>8.6999999999999993</v>
      </c>
      <c r="U640" s="53" t="str">
        <f ca="1">IF(OFFSET(マスタ非採用削除!H$4,統合マスタ!$A640,0)="","",OFFSET(マスタ非採用削除!H$4,統合マスタ!$A640,0))</f>
        <v>ﾏﾌﾟﾛﾁﾘﾝｴﾝｻﾝｴﾝｼﾞｮｳ25mg｢ｱﾒﾙ｣</v>
      </c>
      <c r="V640" s="27">
        <f ca="1">IF(OFFSET(マスタ非採用削除!I$4,統合マスタ!$A640,0)="","",OFFSET(マスタ非採用削除!I$4,統合マスタ!$A640,0))</f>
        <v>1</v>
      </c>
      <c r="W640" s="27" t="str">
        <f ca="1">IF(OFFSET(マスタ非採用削除!J$4,統合マスタ!$A640,0)="","",OFFSET(マスタ非採用削除!J$4,統合マスタ!$A640,0))</f>
        <v>錠剤</v>
      </c>
      <c r="X640" s="27">
        <f ca="1">IF(OFFSET(マスタ非採用削除!K$4,統合マスタ!$A640,0)="","",OFFSET(マスタ非採用削除!K$4,統合マスタ!$A640,0))</f>
        <v>0</v>
      </c>
      <c r="Y640" s="53" t="str">
        <f ca="1">IF(OFFSET(マスタ非採用削除!L$4,統合マスタ!$A640,0)="","",OFFSET(マスタ非採用削除!L$4,統合マスタ!$A640,0))</f>
        <v/>
      </c>
      <c r="Z640" s="27">
        <f ca="1">IF(OFFSET(マスタ非採用削除!M$4,統合マスタ!$A640,0)="","",OFFSET(マスタ非採用削除!M$4,統合マスタ!$A640,0))</f>
        <v>25</v>
      </c>
      <c r="AA640" s="27" t="str">
        <f t="shared" si="27"/>
        <v/>
      </c>
      <c r="AB640" s="27" t="str">
        <f ca="1">IF(A640="非採用特別","非採用特別",IF(R640=2,"臨時",
IF(COUNTIF(分類!$H$8:$H$15, 統合マスタ!V640)&gt;0, 分類!$G$7,
IF(COUNTIF(分類!$K$8:$K$15, 統合マスタ!V640)&gt;0, 分類!$J$7,
IF(COUNTIF(分類!$N$8:$N$15, 統合マスタ!V640)&gt;0, 分類!$M$7,
IF(COUNTIF(分類!$Q$8:$Q$15, 統合マスタ!V640)&gt;0, 分類!$P$7,
"無し"))))))</f>
        <v>錠剤</v>
      </c>
      <c r="AC640" s="27">
        <f t="shared" ca="1" si="28"/>
        <v>636</v>
      </c>
      <c r="AD640" s="27" cm="1">
        <f t="array" aca="1" ref="AD640" ca="1">IF(A640="非採用","非採用",OFFSET(
   INDIRECT("'" &amp; AB640 &amp; "'!A4"),
   MATCH(B640, INDIRECT("'" &amp; AB640 &amp; "'!C5:C1000"), 0),
   MATCH("合計", INDIRECT("'" &amp; AB640 &amp; "'!4:4"), 0) - 1
))</f>
        <v>0</v>
      </c>
    </row>
    <row r="641" spans="1:30">
      <c r="A641" s="40">
        <f>元データ!P638</f>
        <v>552</v>
      </c>
      <c r="B641" s="27">
        <f t="shared" si="29"/>
        <v>637</v>
      </c>
      <c r="C641" s="27" t="str">
        <f>DBCS(元データ!A638)</f>
        <v>ミケルナ配合点眼液</v>
      </c>
      <c r="D641" s="53" t="str">
        <f>元データ!B638</f>
        <v>スズケン</v>
      </c>
      <c r="E641" s="27" t="str">
        <f>DBCS(元データ!C638)</f>
        <v/>
      </c>
      <c r="F641" s="27" t="str">
        <f>DBCS(元データ!D638)</f>
        <v>２．５ｍｌｘ１０</v>
      </c>
      <c r="G641" s="27" t="str">
        <f>元データ!E638</f>
        <v>大塚製薬</v>
      </c>
      <c r="H641" s="27">
        <f>元データ!F638</f>
        <v>552.20000000000005</v>
      </c>
      <c r="I641" s="27">
        <f>元データ!G638</f>
        <v>13805</v>
      </c>
      <c r="J641" s="27">
        <f>元データ!H638</f>
        <v>24.999999999999996</v>
      </c>
      <c r="K641" s="27" t="str">
        <f>元データ!I638</f>
        <v>ｍｌ</v>
      </c>
      <c r="L641" s="27">
        <f>元データ!J638</f>
        <v>12254</v>
      </c>
      <c r="M641" s="27">
        <f>元データ!K638</f>
        <v>490.16000000000008</v>
      </c>
      <c r="N641" s="53" t="str">
        <f ca="1">IF(OFFSET(マスタ非採用削除!A$4,統合マスタ!$A641,0)="","",OFFSET(マスタ非採用削除!A$4,統合マスタ!$A641,0))</f>
        <v>ﾐｹﾙ001</v>
      </c>
      <c r="O641" s="53" t="str">
        <f ca="1">IF(OFFSET(マスタ非採用削除!B$4,統合マスタ!$A641,0)="","",OFFSET(マスタ非採用削除!B$4,統合マスタ!$A641,0))</f>
        <v>ﾐｹﾙ001</v>
      </c>
      <c r="P641" s="27" t="str">
        <f ca="1">IF(OFFSET(マスタ非採用削除!C$4,統合マスタ!$A641,0)="","",OFFSET(マスタ非採用削除!C$4,統合マスタ!$A641,0))</f>
        <v>ミケルナ配合点眼液</v>
      </c>
      <c r="Q641" s="53" t="str">
        <f ca="1">IF(OFFSET(マスタ非採用削除!D$4,統合マスタ!$A641,0)="","",OFFSET(マスタ非採用削除!D$4,統合マスタ!$A641,0))</f>
        <v/>
      </c>
      <c r="R641" s="27">
        <f ca="1">IF(OR(A641="非採用",A641="処置薬",A641="非採用特別"),0,IF(OFFSET(マスタ非採用削除!E$4,統合マスタ!$A641,0)="","",OFFSET(マスタ非採用削除!E$4,統合マスタ!$A641,0)))</f>
        <v>2</v>
      </c>
      <c r="S641" s="53" t="str">
        <f ca="1">IF(OFFSET(マスタ非採用削除!F$4,統合マスタ!$A641,0)="","",OFFSET(マスタ非採用削除!F$4,統合マスタ!$A641,0))</f>
        <v/>
      </c>
      <c r="T641" s="27">
        <f ca="1">IF(OFFSET(マスタ非採用削除!G$4,統合マスタ!$A641,0)="","",OFFSET(マスタ非採用削除!G$4,統合マスタ!$A641,0))</f>
        <v>552.20000000000005</v>
      </c>
      <c r="U641" s="53" t="str">
        <f ca="1">IF(OFFSET(マスタ非採用削除!H$4,統合マスタ!$A641,0)="","",OFFSET(マスタ非採用削除!H$4,統合マスタ!$A641,0))</f>
        <v>ﾐｹﾙﾅﾊｲｺﾞｳﾃﾝｶﾞﾝｴｷ</v>
      </c>
      <c r="V641" s="27">
        <f ca="1">IF(OFFSET(マスタ非採用削除!I$4,統合マスタ!$A641,0)="","",OFFSET(マスタ非採用削除!I$4,統合マスタ!$A641,0))</f>
        <v>21</v>
      </c>
      <c r="W641" s="27" t="str">
        <f ca="1">IF(OFFSET(マスタ非採用削除!J$4,統合マスタ!$A641,0)="","",OFFSET(マスタ非採用削除!J$4,統合マスタ!$A641,0))</f>
        <v>点眼剤</v>
      </c>
      <c r="X641" s="27">
        <f ca="1">IF(OFFSET(マスタ非採用削除!K$4,統合マスタ!$A641,0)="","",OFFSET(マスタ非採用削除!K$4,統合マスタ!$A641,0))</f>
        <v>0</v>
      </c>
      <c r="Y641" s="53" t="str">
        <f ca="1">IF(OFFSET(マスタ非採用削除!L$4,統合マスタ!$A641,0)="","",OFFSET(マスタ非採用削除!L$4,統合マスタ!$A641,0))</f>
        <v/>
      </c>
      <c r="Z641" s="27">
        <f ca="1">IF(OFFSET(マスタ非採用削除!M$4,統合マスタ!$A641,0)="","",OFFSET(マスタ非採用削除!M$4,統合マスタ!$A641,0))</f>
        <v>3</v>
      </c>
      <c r="AA641" s="27" t="str">
        <f t="shared" si="27"/>
        <v/>
      </c>
      <c r="AB641" s="27" t="str">
        <f ca="1">IF(A641="非採用特別","非採用特別",IF(R641=2,"臨時",
IF(COUNTIF(分類!$H$8:$H$15, 統合マスタ!V641)&gt;0, 分類!$G$7,
IF(COUNTIF(分類!$K$8:$K$15, 統合マスタ!V641)&gt;0, 分類!$J$7,
IF(COUNTIF(分類!$N$8:$N$15, 統合マスタ!V641)&gt;0, 分類!$M$7,
IF(COUNTIF(分類!$Q$8:$Q$15, 統合マスタ!V641)&gt;0, 分類!$P$7,
"無し"))))))</f>
        <v>臨時</v>
      </c>
      <c r="AC641" s="27">
        <f t="shared" ca="1" si="28"/>
        <v>637</v>
      </c>
      <c r="AD641" s="27" cm="1">
        <f t="array" aca="1" ref="AD641" ca="1">IF(A641="非採用","非採用",OFFSET(
   INDIRECT("'" &amp; AB641 &amp; "'!A4"),
   MATCH(B641, INDIRECT("'" &amp; AB641 &amp; "'!C5:C1000"), 0),
   MATCH("合計", INDIRECT("'" &amp; AB641 &amp; "'!4:4"), 0) - 1
))</f>
        <v>0</v>
      </c>
    </row>
    <row r="642" spans="1:30">
      <c r="A642" s="40">
        <f>元データ!P639</f>
        <v>553</v>
      </c>
      <c r="B642" s="27">
        <f t="shared" si="29"/>
        <v>638</v>
      </c>
      <c r="C642" s="27" t="str">
        <f>DBCS(元データ!A639)</f>
        <v>ミチグリニドＣａ・ＯＤ錠１０ｍｇ「三和」</v>
      </c>
      <c r="D642" s="53" t="str">
        <f>元データ!B639</f>
        <v>アルフレッサ</v>
      </c>
      <c r="E642" s="27" t="str">
        <f>DBCS(元データ!C639)</f>
        <v>ＰＴＰ</v>
      </c>
      <c r="F642" s="27" t="str">
        <f>DBCS(元データ!D639)</f>
        <v>１００Ｔ</v>
      </c>
      <c r="G642" s="27" t="str">
        <f>元データ!E639</f>
        <v>三和化学</v>
      </c>
      <c r="H642" s="27">
        <f>元データ!F639</f>
        <v>8.3000000000000007</v>
      </c>
      <c r="I642" s="27">
        <f>元データ!G639</f>
        <v>830</v>
      </c>
      <c r="J642" s="27">
        <f>元データ!H639</f>
        <v>99.999999999999986</v>
      </c>
      <c r="K642" s="27" t="str">
        <f>元データ!I639</f>
        <v>錠</v>
      </c>
      <c r="L642" s="27">
        <f>元データ!J639</f>
        <v>739</v>
      </c>
      <c r="M642" s="27">
        <f>元データ!K639</f>
        <v>7.3900000000000015</v>
      </c>
      <c r="N642" s="53" t="str">
        <f ca="1">IF(OFFSET(マスタ非採用削除!A$4,統合マスタ!$A642,0)="","",OFFSET(マスタ非採用削除!A$4,統合マスタ!$A642,0))</f>
        <v>ﾐﾁｸ001</v>
      </c>
      <c r="O642" s="53" t="str">
        <f ca="1">IF(OFFSET(マスタ非採用削除!B$4,統合マスタ!$A642,0)="","",OFFSET(マスタ非採用削除!B$4,統合マスタ!$A642,0))</f>
        <v>ﾐﾁｸ001</v>
      </c>
      <c r="P642" s="27" t="str">
        <f ca="1">IF(OFFSET(マスタ非採用削除!C$4,統合マスタ!$A642,0)="","",OFFSET(マスタ非採用削除!C$4,統合マスタ!$A642,0))</f>
        <v>ミチグリニドＣａ・ＯＤ錠１０ｍｇ「三和」</v>
      </c>
      <c r="Q642" s="53" t="str">
        <f ca="1">IF(OFFSET(マスタ非採用削除!D$4,統合マスタ!$A642,0)="","",OFFSET(マスタ非採用削除!D$4,統合マスタ!$A642,0))</f>
        <v>ﾐﾁｸﾞ</v>
      </c>
      <c r="R642" s="27">
        <f ca="1">IF(OR(A642="非採用",A642="処置薬",A642="非採用特別"),0,IF(OFFSET(マスタ非採用削除!E$4,統合マスタ!$A642,0)="","",OFFSET(マスタ非採用削除!E$4,統合マスタ!$A642,0)))</f>
        <v>1</v>
      </c>
      <c r="S642" s="53" t="str">
        <f ca="1">IF(OFFSET(マスタ非採用削除!F$4,統合マスタ!$A642,0)="","",OFFSET(マスタ非採用削除!F$4,統合マスタ!$A642,0))</f>
        <v/>
      </c>
      <c r="T642" s="27">
        <f ca="1">IF(OFFSET(マスタ非採用削除!G$4,統合マスタ!$A642,0)="","",OFFSET(マスタ非採用削除!G$4,統合マスタ!$A642,0))</f>
        <v>8.3000000000000007</v>
      </c>
      <c r="U642" s="53" t="str">
        <f ca="1">IF(OFFSET(マスタ非採用削除!H$4,統合マスタ!$A642,0)="","",OFFSET(マスタ非採用削除!H$4,統合マスタ!$A642,0))</f>
        <v>ﾐﾁｸﾞﾘﾆﾄﾞCa･ODｼﾞｮｳ10mg｢ｻﾝﾜ｣</v>
      </c>
      <c r="V642" s="27">
        <f ca="1">IF(OFFSET(マスタ非採用削除!I$4,統合マスタ!$A642,0)="","",OFFSET(マスタ非採用削除!I$4,統合マスタ!$A642,0))</f>
        <v>1</v>
      </c>
      <c r="W642" s="27" t="str">
        <f ca="1">IF(OFFSET(マスタ非採用削除!J$4,統合マスタ!$A642,0)="","",OFFSET(マスタ非採用削除!J$4,統合マスタ!$A642,0))</f>
        <v>錠剤</v>
      </c>
      <c r="X642" s="27">
        <f ca="1">IF(OFFSET(マスタ非採用削除!K$4,統合マスタ!$A642,0)="","",OFFSET(マスタ非採用削除!K$4,統合マスタ!$A642,0))</f>
        <v>0</v>
      </c>
      <c r="Y642" s="53" t="str">
        <f ca="1">IF(OFFSET(マスタ非採用削除!L$4,統合マスタ!$A642,0)="","",OFFSET(マスタ非採用削除!L$4,統合マスタ!$A642,0))</f>
        <v/>
      </c>
      <c r="Z642" s="27">
        <f ca="1">IF(OFFSET(マスタ非採用削除!M$4,統合マスタ!$A642,0)="","",OFFSET(マスタ非採用削除!M$4,統合マスタ!$A642,0))</f>
        <v>5</v>
      </c>
      <c r="AA642" s="27" t="str">
        <f t="shared" si="27"/>
        <v/>
      </c>
      <c r="AB642" s="27" t="str">
        <f ca="1">IF(A642="非採用特別","非採用特別",IF(R642=2,"臨時",
IF(COUNTIF(分類!$H$8:$H$15, 統合マスタ!V642)&gt;0, 分類!$G$7,
IF(COUNTIF(分類!$K$8:$K$15, 統合マスタ!V642)&gt;0, 分類!$J$7,
IF(COUNTIF(分類!$N$8:$N$15, 統合マスタ!V642)&gt;0, 分類!$M$7,
IF(COUNTIF(分類!$Q$8:$Q$15, 統合マスタ!V642)&gt;0, 分類!$P$7,
"無し"))))))</f>
        <v>錠剤</v>
      </c>
      <c r="AC642" s="27">
        <f t="shared" ca="1" si="28"/>
        <v>638</v>
      </c>
      <c r="AD642" s="27" cm="1">
        <f t="array" aca="1" ref="AD642" ca="1">IF(A642="非採用","非採用",OFFSET(
   INDIRECT("'" &amp; AB642 &amp; "'!A4"),
   MATCH(B642, INDIRECT("'" &amp; AB642 &amp; "'!C5:C1000"), 0),
   MATCH("合計", INDIRECT("'" &amp; AB642 &amp; "'!4:4"), 0) - 1
))</f>
        <v>0</v>
      </c>
    </row>
    <row r="643" spans="1:30">
      <c r="A643" s="40">
        <f>元データ!P640</f>
        <v>554</v>
      </c>
      <c r="B643" s="27">
        <f t="shared" si="29"/>
        <v>639</v>
      </c>
      <c r="C643" s="27" t="str">
        <f>DBCS(元データ!A640)</f>
        <v>ミドドリン塩酸塩錠２ｍｇ「トーワ」</v>
      </c>
      <c r="D643" s="53" t="str">
        <f>元データ!B640</f>
        <v>東和薬品</v>
      </c>
      <c r="E643" s="27" t="str">
        <f>DBCS(元データ!C640)</f>
        <v>ＰＴＰ</v>
      </c>
      <c r="F643" s="27" t="str">
        <f>DBCS(元データ!D640)</f>
        <v>１００Ｔ</v>
      </c>
      <c r="G643" s="27" t="str">
        <f>元データ!E640</f>
        <v>東和薬品</v>
      </c>
      <c r="H643" s="27">
        <f>元データ!F640</f>
        <v>8.1</v>
      </c>
      <c r="I643" s="27">
        <f>元データ!G640</f>
        <v>810</v>
      </c>
      <c r="J643" s="27">
        <f>元データ!H640</f>
        <v>100</v>
      </c>
      <c r="K643" s="27" t="str">
        <f>元データ!I640</f>
        <v>錠</v>
      </c>
      <c r="L643" s="27">
        <f>元データ!J640</f>
        <v>681</v>
      </c>
      <c r="M643" s="27">
        <f>元データ!K640</f>
        <v>6.81</v>
      </c>
      <c r="N643" s="53" t="str">
        <f ca="1">IF(OFFSET(マスタ非採用削除!A$4,統合マスタ!$A643,0)="","",OFFSET(マスタ非採用削除!A$4,統合マスタ!$A643,0))</f>
        <v>ﾐﾄﾄ001</v>
      </c>
      <c r="O643" s="53" t="str">
        <f ca="1">IF(OFFSET(マスタ非採用削除!B$4,統合マスタ!$A643,0)="","",OFFSET(マスタ非採用削除!B$4,統合マスタ!$A643,0))</f>
        <v>ﾐﾄﾄ001</v>
      </c>
      <c r="P643" s="27" t="str">
        <f ca="1">IF(OFFSET(マスタ非採用削除!C$4,統合マスタ!$A643,0)="","",OFFSET(マスタ非採用削除!C$4,統合マスタ!$A643,0))</f>
        <v>ミドドリン塩酸塩錠２ｍｇ「トーワ」</v>
      </c>
      <c r="Q643" s="53" t="str">
        <f ca="1">IF(OFFSET(マスタ非採用削除!D$4,統合マスタ!$A643,0)="","",OFFSET(マスタ非採用削除!D$4,統合マスタ!$A643,0))</f>
        <v>ﾐﾄﾞﾄﾞ</v>
      </c>
      <c r="R643" s="27">
        <f ca="1">IF(OR(A643="非採用",A643="処置薬",A643="非採用特別"),0,IF(OFFSET(マスタ非採用削除!E$4,統合マスタ!$A643,0)="","",OFFSET(マスタ非採用削除!E$4,統合マスタ!$A643,0)))</f>
        <v>1</v>
      </c>
      <c r="S643" s="53" t="str">
        <f ca="1">IF(OFFSET(マスタ非採用削除!F$4,統合マスタ!$A643,0)="","",OFFSET(マスタ非採用削除!F$4,統合マスタ!$A643,0))</f>
        <v/>
      </c>
      <c r="T643" s="27">
        <f ca="1">IF(OFFSET(マスタ非採用削除!G$4,統合マスタ!$A643,0)="","",OFFSET(マスタ非採用削除!G$4,統合マスタ!$A643,0))</f>
        <v>8.1</v>
      </c>
      <c r="U643" s="53" t="str">
        <f ca="1">IF(OFFSET(マスタ非採用削除!H$4,統合マスタ!$A643,0)="","",OFFSET(マスタ非採用削除!H$4,統合マスタ!$A643,0))</f>
        <v>ﾐﾄﾞﾄﾞﾘﾝｴﾝｻﾝｴﾝｼﾞｮｳ2mg｢ﾄｰﾜ｣</v>
      </c>
      <c r="V643" s="27">
        <f ca="1">IF(OFFSET(マスタ非採用削除!I$4,統合マスタ!$A643,0)="","",OFFSET(マスタ非採用削除!I$4,統合マスタ!$A643,0))</f>
        <v>1</v>
      </c>
      <c r="W643" s="27" t="str">
        <f ca="1">IF(OFFSET(マスタ非採用削除!J$4,統合マスタ!$A643,0)="","",OFFSET(マスタ非採用削除!J$4,統合マスタ!$A643,0))</f>
        <v>錠剤</v>
      </c>
      <c r="X643" s="27">
        <f ca="1">IF(OFFSET(マスタ非採用削除!K$4,統合マスタ!$A643,0)="","",OFFSET(マスタ非採用削除!K$4,統合マスタ!$A643,0))</f>
        <v>0</v>
      </c>
      <c r="Y643" s="53" t="str">
        <f ca="1">IF(OFFSET(マスタ非採用削除!L$4,統合マスタ!$A643,0)="","",OFFSET(マスタ非採用削除!L$4,統合マスタ!$A643,0))</f>
        <v/>
      </c>
      <c r="Z643" s="27">
        <f ca="1">IF(OFFSET(マスタ非採用削除!M$4,統合マスタ!$A643,0)="","",OFFSET(マスタ非採用削除!M$4,統合マスタ!$A643,0))</f>
        <v>25</v>
      </c>
      <c r="AA643" s="27" t="str">
        <f t="shared" si="27"/>
        <v/>
      </c>
      <c r="AB643" s="27" t="str">
        <f ca="1">IF(A643="非採用特別","非採用特別",IF(R643=2,"臨時",
IF(COUNTIF(分類!$H$8:$H$15, 統合マスタ!V643)&gt;0, 分類!$G$7,
IF(COUNTIF(分類!$K$8:$K$15, 統合マスタ!V643)&gt;0, 分類!$J$7,
IF(COUNTIF(分類!$N$8:$N$15, 統合マスタ!V643)&gt;0, 分類!$M$7,
IF(COUNTIF(分類!$Q$8:$Q$15, 統合マスタ!V643)&gt;0, 分類!$P$7,
"無し"))))))</f>
        <v>錠剤</v>
      </c>
      <c r="AC643" s="27">
        <f t="shared" ca="1" si="28"/>
        <v>639</v>
      </c>
      <c r="AD643" s="27" cm="1">
        <f t="array" aca="1" ref="AD643" ca="1">IF(A643="非採用","非採用",OFFSET(
   INDIRECT("'" &amp; AB643 &amp; "'!A4"),
   MATCH(B643, INDIRECT("'" &amp; AB643 &amp; "'!C5:C1000"), 0),
   MATCH("合計", INDIRECT("'" &amp; AB643 &amp; "'!4:4"), 0) - 1
))</f>
        <v>0</v>
      </c>
    </row>
    <row r="644" spans="1:30">
      <c r="A644" s="40">
        <f>元データ!P641</f>
        <v>556</v>
      </c>
      <c r="B644" s="27">
        <f t="shared" si="29"/>
        <v>640</v>
      </c>
      <c r="C644" s="27" t="str">
        <f>DBCS(元データ!A641)</f>
        <v>ミノサイクリン塩酸塩点滴静注用１００ｍｇ「日医工」</v>
      </c>
      <c r="D644" s="53" t="str">
        <f>元データ!B641</f>
        <v>メディセオ</v>
      </c>
      <c r="E644" s="27" t="str">
        <f>DBCS(元データ!C641)</f>
        <v/>
      </c>
      <c r="F644" s="27" t="str">
        <f>DBCS(元データ!D641)</f>
        <v>１０Ｖ</v>
      </c>
      <c r="G644" s="27" t="str">
        <f>元データ!E641</f>
        <v>日医工</v>
      </c>
      <c r="H644" s="27">
        <f>元データ!F641</f>
        <v>328</v>
      </c>
      <c r="I644" s="27">
        <f>元データ!G641</f>
        <v>3280</v>
      </c>
      <c r="J644" s="27">
        <f>元データ!H641</f>
        <v>10</v>
      </c>
      <c r="K644" s="27" t="str">
        <f>元データ!I641</f>
        <v>V</v>
      </c>
      <c r="L644" s="27">
        <f>元データ!J641</f>
        <v>2981</v>
      </c>
      <c r="M644" s="27">
        <f>元データ!K641</f>
        <v>298.10000000000002</v>
      </c>
      <c r="N644" s="53" t="str">
        <f ca="1">IF(OFFSET(マスタ非採用削除!A$4,統合マスタ!$A644,0)="","",OFFSET(マスタ非採用削除!A$4,統合マスタ!$A644,0))</f>
        <v>ﾐﾉｻ002</v>
      </c>
      <c r="O644" s="53" t="str">
        <f ca="1">IF(OFFSET(マスタ非採用削除!B$4,統合マスタ!$A644,0)="","",OFFSET(マスタ非採用削除!B$4,統合マスタ!$A644,0))</f>
        <v>ﾐﾉｻ002</v>
      </c>
      <c r="P644" s="27" t="str">
        <f ca="1">IF(OFFSET(マスタ非採用削除!C$4,統合マスタ!$A644,0)="","",OFFSET(マスタ非採用削除!C$4,統合マスタ!$A644,0))</f>
        <v>ミノサイクリン塩酸塩点滴静注用１００ｍｇ「日医工」</v>
      </c>
      <c r="Q644" s="53" t="str">
        <f ca="1">IF(OFFSET(マスタ非採用削除!D$4,統合マスタ!$A644,0)="","",OFFSET(マスタ非採用削除!D$4,統合マスタ!$A644,0))</f>
        <v>ﾐﾉｻ</v>
      </c>
      <c r="R644" s="27">
        <f ca="1">IF(OR(A644="非採用",A644="処置薬",A644="非採用特別"),0,IF(OFFSET(マスタ非採用削除!E$4,統合マスタ!$A644,0)="","",OFFSET(マスタ非採用削除!E$4,統合マスタ!$A644,0)))</f>
        <v>1</v>
      </c>
      <c r="S644" s="53" t="str">
        <f ca="1">IF(OFFSET(マスタ非採用削除!F$4,統合マスタ!$A644,0)="","",OFFSET(マスタ非採用削除!F$4,統合マスタ!$A644,0))</f>
        <v/>
      </c>
      <c r="T644" s="27">
        <f ca="1">IF(OFFSET(マスタ非採用削除!G$4,統合マスタ!$A644,0)="","",OFFSET(マスタ非採用削除!G$4,統合マスタ!$A644,0))</f>
        <v>328</v>
      </c>
      <c r="U644" s="53" t="str">
        <f ca="1">IF(OFFSET(マスタ非採用削除!H$4,統合マスタ!$A644,0)="","",OFFSET(マスタ非採用削除!H$4,統合マスタ!$A644,0))</f>
        <v>ﾐﾉｻｲｸﾘﾝｴﾝｻﾝｴﾝﾃﾝﾃｷｼﾞｮｳﾁｭｳﾖｳ100mg｢ﾆﾁｲｺｳ｣</v>
      </c>
      <c r="V644" s="27">
        <f ca="1">IF(OFFSET(マスタ非採用削除!I$4,統合マスタ!$A644,0)="","",OFFSET(マスタ非採用削除!I$4,統合マスタ!$A644,0))</f>
        <v>25</v>
      </c>
      <c r="W644" s="27" t="str">
        <f ca="1">IF(OFFSET(マスタ非採用削除!J$4,統合マスタ!$A644,0)="","",OFFSET(マスタ非採用削除!J$4,統合マスタ!$A644,0))</f>
        <v>注射剤</v>
      </c>
      <c r="X644" s="27">
        <f ca="1">IF(OFFSET(マスタ非採用削除!K$4,統合マスタ!$A644,0)="","",OFFSET(マスタ非採用削除!K$4,統合マスタ!$A644,0))</f>
        <v>0</v>
      </c>
      <c r="Y644" s="53" t="str">
        <f ca="1">IF(OFFSET(マスタ非採用削除!L$4,統合マスタ!$A644,0)="","",OFFSET(マスタ非採用削除!L$4,統合マスタ!$A644,0))</f>
        <v/>
      </c>
      <c r="Z644" s="27">
        <f ca="1">IF(OFFSET(マスタ非採用削除!M$4,統合マスタ!$A644,0)="","",OFFSET(マスタ非採用削除!M$4,統合マスタ!$A644,0))</f>
        <v>8</v>
      </c>
      <c r="AA644" s="27" t="str">
        <f t="shared" si="27"/>
        <v/>
      </c>
      <c r="AB644" s="27" t="str">
        <f ca="1">IF(A644="非採用特別","非採用特別",IF(R644=2,"臨時",
IF(COUNTIF(分類!$H$8:$H$15, 統合マスタ!V644)&gt;0, 分類!$G$7,
IF(COUNTIF(分類!$K$8:$K$15, 統合マスタ!V644)&gt;0, 分類!$J$7,
IF(COUNTIF(分類!$N$8:$N$15, 統合マスタ!V644)&gt;0, 分類!$M$7,
IF(COUNTIF(分類!$Q$8:$Q$15, 統合マスタ!V644)&gt;0, 分類!$P$7,
"無し"))))))</f>
        <v>注射</v>
      </c>
      <c r="AC644" s="27">
        <f t="shared" ca="1" si="28"/>
        <v>640</v>
      </c>
      <c r="AD644" s="27" cm="1">
        <f t="array" aca="1" ref="AD644" ca="1">IF(A644="非採用","非採用",OFFSET(
   INDIRECT("'" &amp; AB644 &amp; "'!A4"),
   MATCH(B644, INDIRECT("'" &amp; AB644 &amp; "'!C5:C1000"), 0),
   MATCH("合計", INDIRECT("'" &amp; AB644 &amp; "'!4:4"), 0) - 1
))</f>
        <v>0</v>
      </c>
    </row>
    <row r="645" spans="1:30">
      <c r="A645" s="40">
        <f>元データ!P642</f>
        <v>557</v>
      </c>
      <c r="B645" s="27">
        <f t="shared" si="29"/>
        <v>641</v>
      </c>
      <c r="C645" s="27" t="str">
        <f>DBCS(元データ!A642)</f>
        <v>ミノドロン酸錠５０ｍｇ「ＪＧ」</v>
      </c>
      <c r="D645" s="53" t="str">
        <f>元データ!B642</f>
        <v>メディセオ</v>
      </c>
      <c r="E645" s="27" t="str">
        <f>DBCS(元データ!C642)</f>
        <v>ＰＴＰ</v>
      </c>
      <c r="F645" s="27" t="str">
        <f>DBCS(元データ!D642)</f>
        <v>２Ｔ</v>
      </c>
      <c r="G645" s="27" t="str">
        <f>元データ!E642</f>
        <v>日本ジェネリック</v>
      </c>
      <c r="H645" s="27">
        <f>元データ!F642</f>
        <v>513.1</v>
      </c>
      <c r="I645" s="27">
        <f>元データ!G642</f>
        <v>1026.2</v>
      </c>
      <c r="J645" s="27">
        <f>元データ!H642</f>
        <v>2</v>
      </c>
      <c r="K645" s="27" t="str">
        <f>元データ!I642</f>
        <v>錠</v>
      </c>
      <c r="L645" s="27">
        <f>元データ!J642</f>
        <v>850</v>
      </c>
      <c r="M645" s="27">
        <f>元データ!K642</f>
        <v>425</v>
      </c>
      <c r="N645" s="53" t="str">
        <f ca="1">IF(OFFSET(マスタ非採用削除!A$4,統合マスタ!$A645,0)="","",OFFSET(マスタ非採用削除!A$4,統合マスタ!$A645,0))</f>
        <v>ﾐﾉﾄ001</v>
      </c>
      <c r="O645" s="53" t="str">
        <f ca="1">IF(OFFSET(マスタ非採用削除!B$4,統合マスタ!$A645,0)="","",OFFSET(マスタ非採用削除!B$4,統合マスタ!$A645,0))</f>
        <v>ﾐﾉﾄ001</v>
      </c>
      <c r="P645" s="27" t="str">
        <f ca="1">IF(OFFSET(マスタ非採用削除!C$4,統合マスタ!$A645,0)="","",OFFSET(マスタ非採用削除!C$4,統合マスタ!$A645,0))</f>
        <v>ミノドロン酸錠５０ｍｇ「ＪＧ」</v>
      </c>
      <c r="Q645" s="53" t="str">
        <f ca="1">IF(OFFSET(マスタ非採用削除!D$4,統合マスタ!$A645,0)="","",OFFSET(マスタ非採用削除!D$4,統合マスタ!$A645,0))</f>
        <v>ﾐﾉﾄﾞﾛ</v>
      </c>
      <c r="R645" s="27">
        <f ca="1">IF(OR(A645="非採用",A645="処置薬",A645="非採用特別"),0,IF(OFFSET(マスタ非採用削除!E$4,統合マスタ!$A645,0)="","",OFFSET(マスタ非採用削除!E$4,統合マスタ!$A645,0)))</f>
        <v>1</v>
      </c>
      <c r="S645" s="53" t="str">
        <f ca="1">IF(OFFSET(マスタ非採用削除!F$4,統合マスタ!$A645,0)="","",OFFSET(マスタ非採用削除!F$4,統合マスタ!$A645,0))</f>
        <v/>
      </c>
      <c r="T645" s="27">
        <f ca="1">IF(OFFSET(マスタ非採用削除!G$4,統合マスタ!$A645,0)="","",OFFSET(マスタ非採用削除!G$4,統合マスタ!$A645,0))</f>
        <v>513.1</v>
      </c>
      <c r="U645" s="53" t="str">
        <f ca="1">IF(OFFSET(マスタ非採用削除!H$4,統合マスタ!$A645,0)="","",OFFSET(マスタ非採用削除!H$4,統合マスタ!$A645,0))</f>
        <v>ﾐﾉﾄﾞﾛﾝｻﾝｼﾞｮｳ50mg｢JG｣</v>
      </c>
      <c r="V645" s="27">
        <f ca="1">IF(OFFSET(マスタ非採用削除!I$4,統合マスタ!$A645,0)="","",OFFSET(マスタ非採用削除!I$4,統合マスタ!$A645,0))</f>
        <v>1</v>
      </c>
      <c r="W645" s="27" t="str">
        <f ca="1">IF(OFFSET(マスタ非採用削除!J$4,統合マスタ!$A645,0)="","",OFFSET(マスタ非採用削除!J$4,統合マスタ!$A645,0))</f>
        <v>錠剤</v>
      </c>
      <c r="X645" s="27">
        <f ca="1">IF(OFFSET(マスタ非採用削除!K$4,統合マスタ!$A645,0)="","",OFFSET(マスタ非採用削除!K$4,統合マスタ!$A645,0))</f>
        <v>2</v>
      </c>
      <c r="Y645" s="53" t="str">
        <f ca="1">IF(OFFSET(マスタ非採用削除!L$4,統合マスタ!$A645,0)="","",OFFSET(マスタ非採用削除!L$4,統合マスタ!$A645,0))</f>
        <v/>
      </c>
      <c r="Z645" s="27">
        <f ca="1">IF(OFFSET(マスタ非採用削除!M$4,統合マスタ!$A645,0)="","",OFFSET(マスタ非採用削除!M$4,統合マスタ!$A645,0))</f>
        <v>1</v>
      </c>
      <c r="AA645" s="27" t="str">
        <f t="shared" si="27"/>
        <v/>
      </c>
      <c r="AB645" s="27" t="str">
        <f ca="1">IF(A645="非採用特別","非採用特別",IF(R645=2,"臨時",
IF(COUNTIF(分類!$H$8:$H$15, 統合マスタ!V645)&gt;0, 分類!$G$7,
IF(COUNTIF(分類!$K$8:$K$15, 統合マスタ!V645)&gt;0, 分類!$J$7,
IF(COUNTIF(分類!$N$8:$N$15, 統合マスタ!V645)&gt;0, 分類!$M$7,
IF(COUNTIF(分類!$Q$8:$Q$15, 統合マスタ!V645)&gt;0, 分類!$P$7,
"無し"))))))</f>
        <v>錠剤</v>
      </c>
      <c r="AC645" s="27">
        <f t="shared" ca="1" si="28"/>
        <v>200641</v>
      </c>
      <c r="AD645" s="27" cm="1">
        <f t="array" aca="1" ref="AD645" ca="1">IF(A645="非採用","非採用",OFFSET(
   INDIRECT("'" &amp; AB645 &amp; "'!A4"),
   MATCH(B645, INDIRECT("'" &amp; AB645 &amp; "'!C5:C1000"), 0),
   MATCH("合計", INDIRECT("'" &amp; AB645 &amp; "'!4:4"), 0) - 1
))</f>
        <v>0</v>
      </c>
    </row>
    <row r="646" spans="1:30">
      <c r="A646" s="40">
        <f>元データ!P643</f>
        <v>558</v>
      </c>
      <c r="B646" s="27">
        <f t="shared" si="29"/>
        <v>642</v>
      </c>
      <c r="C646" s="27" t="str">
        <f>DBCS(元データ!A643)</f>
        <v>ミルタザピンＯＤ錠１５ｍｇ「サワイ」</v>
      </c>
      <c r="D646" s="53" t="str">
        <f>元データ!B643</f>
        <v>アルフレッサ</v>
      </c>
      <c r="E646" s="27" t="str">
        <f>DBCS(元データ!C643)</f>
        <v>ＰＴＰ</v>
      </c>
      <c r="F646" s="27" t="str">
        <f>DBCS(元データ!D643)</f>
        <v>１００Ｔ</v>
      </c>
      <c r="G646" s="27" t="str">
        <f>元データ!E643</f>
        <v>沢井製薬</v>
      </c>
      <c r="H646" s="27">
        <f>元データ!F643</f>
        <v>15.7</v>
      </c>
      <c r="I646" s="27">
        <f>元データ!G643</f>
        <v>1570</v>
      </c>
      <c r="J646" s="27">
        <f>元データ!H643</f>
        <v>100</v>
      </c>
      <c r="K646" s="27" t="str">
        <f>元データ!I643</f>
        <v>錠</v>
      </c>
      <c r="L646" s="27">
        <f>元データ!J643</f>
        <v>1303</v>
      </c>
      <c r="M646" s="27">
        <f>元データ!K643</f>
        <v>13.03</v>
      </c>
      <c r="N646" s="53" t="str">
        <f ca="1">IF(OFFSET(マスタ非採用削除!A$4,統合マスタ!$A646,0)="","",OFFSET(マスタ非採用削除!A$4,統合マスタ!$A646,0))</f>
        <v>ﾐﾙﾀ002</v>
      </c>
      <c r="O646" s="53" t="str">
        <f ca="1">IF(OFFSET(マスタ非採用削除!B$4,統合マスタ!$A646,0)="","",OFFSET(マスタ非採用削除!B$4,統合マスタ!$A646,0))</f>
        <v>ﾐﾙﾀ002</v>
      </c>
      <c r="P646" s="27" t="str">
        <f ca="1">IF(OFFSET(マスタ非採用削除!C$4,統合マスタ!$A646,0)="","",OFFSET(マスタ非採用削除!C$4,統合マスタ!$A646,0))</f>
        <v>ミルタザピンＯＤ錠１５ｍｇ「サワイ」</v>
      </c>
      <c r="Q646" s="53" t="str">
        <f ca="1">IF(OFFSET(マスタ非採用削除!D$4,統合マスタ!$A646,0)="","",OFFSET(マスタ非採用削除!D$4,統合マスタ!$A646,0))</f>
        <v/>
      </c>
      <c r="R646" s="27">
        <f ca="1">IF(OR(A646="非採用",A646="処置薬",A646="非採用特別"),0,IF(OFFSET(マスタ非採用削除!E$4,統合マスタ!$A646,0)="","",OFFSET(マスタ非採用削除!E$4,統合マスタ!$A646,0)))</f>
        <v>1</v>
      </c>
      <c r="S646" s="53" t="str">
        <f ca="1">IF(OFFSET(マスタ非採用削除!F$4,統合マスタ!$A646,0)="","",OFFSET(マスタ非採用削除!F$4,統合マスタ!$A646,0))</f>
        <v/>
      </c>
      <c r="T646" s="27">
        <f ca="1">IF(OFFSET(マスタ非採用削除!G$4,統合マスタ!$A646,0)="","",OFFSET(マスタ非採用削除!G$4,統合マスタ!$A646,0))</f>
        <v>15.7</v>
      </c>
      <c r="U646" s="53" t="str">
        <f ca="1">IF(OFFSET(マスタ非採用削除!H$4,統合マスタ!$A646,0)="","",OFFSET(マスタ非採用削除!H$4,統合マスタ!$A646,0))</f>
        <v>ﾐﾙﾀｻﾞﾋﾟﾝODｼﾞﾖｳ15MGｻﾜｲ</v>
      </c>
      <c r="V646" s="27">
        <f ca="1">IF(OFFSET(マスタ非採用削除!I$4,統合マスタ!$A646,0)="","",OFFSET(マスタ非採用削除!I$4,統合マスタ!$A646,0))</f>
        <v>1</v>
      </c>
      <c r="W646" s="27" t="str">
        <f ca="1">IF(OFFSET(マスタ非採用削除!J$4,統合マスタ!$A646,0)="","",OFFSET(マスタ非採用削除!J$4,統合マスタ!$A646,0))</f>
        <v>錠剤</v>
      </c>
      <c r="X646" s="27">
        <f ca="1">IF(OFFSET(マスタ非採用削除!K$4,統合マスタ!$A646,0)="","",OFFSET(マスタ非採用削除!K$4,統合マスタ!$A646,0))</f>
        <v>2</v>
      </c>
      <c r="Y646" s="53" t="str">
        <f ca="1">IF(OFFSET(マスタ非採用削除!L$4,統合マスタ!$A646,0)="","",OFFSET(マスタ非採用削除!L$4,統合マスタ!$A646,0))</f>
        <v/>
      </c>
      <c r="Z646" s="27">
        <f ca="1">IF(OFFSET(マスタ非採用削除!M$4,統合マスタ!$A646,0)="","",OFFSET(マスタ非採用削除!M$4,統合マスタ!$A646,0))</f>
        <v>26</v>
      </c>
      <c r="AA646" s="27" t="str">
        <f t="shared" ref="AA646:AA709" si="30">IF(A646="非採用","非採用",IF(A646="処置薬","処置薬",""))</f>
        <v/>
      </c>
      <c r="AB646" s="27" t="str">
        <f ca="1">IF(A646="非採用特別","非採用特別",IF(R646=2,"臨時",
IF(COUNTIF(分類!$H$8:$H$15, 統合マスタ!V646)&gt;0, 分類!$G$7,
IF(COUNTIF(分類!$K$8:$K$15, 統合マスタ!V646)&gt;0, 分類!$J$7,
IF(COUNTIF(分類!$N$8:$N$15, 統合マスタ!V646)&gt;0, 分類!$M$7,
IF(COUNTIF(分類!$Q$8:$Q$15, 統合マスタ!V646)&gt;0, 分類!$P$7,
"無し"))))))</f>
        <v>錠剤</v>
      </c>
      <c r="AC646" s="27">
        <f t="shared" ref="AC646:AC709" ca="1" si="31">X646*100000+B646</f>
        <v>200642</v>
      </c>
      <c r="AD646" s="27" cm="1">
        <f t="array" aca="1" ref="AD646" ca="1">IF(A646="非採用","非採用",OFFSET(
   INDIRECT("'" &amp; AB646 &amp; "'!A4"),
   MATCH(B646, INDIRECT("'" &amp; AB646 &amp; "'!C5:C1000"), 0),
   MATCH("合計", INDIRECT("'" &amp; AB646 &amp; "'!4:4"), 0) - 1
))</f>
        <v>0</v>
      </c>
    </row>
    <row r="647" spans="1:30">
      <c r="A647" s="40">
        <f>元データ!P644</f>
        <v>558</v>
      </c>
      <c r="B647" s="27">
        <f t="shared" ref="B647:B710" si="32">B646+1</f>
        <v>643</v>
      </c>
      <c r="C647" s="27" t="str">
        <f>DBCS(元データ!A644)</f>
        <v>ミルタザピンＯＤ錠１５ｍｇ「サワイ」</v>
      </c>
      <c r="D647" s="53" t="str">
        <f>元データ!B644</f>
        <v>アルフレッサ</v>
      </c>
      <c r="E647" s="27" t="str">
        <f>DBCS(元データ!C644)</f>
        <v>バラ</v>
      </c>
      <c r="F647" s="27" t="str">
        <f>DBCS(元データ!D644)</f>
        <v>２００Ｔ</v>
      </c>
      <c r="G647" s="27" t="str">
        <f>元データ!E644</f>
        <v>沢井製薬</v>
      </c>
      <c r="H647" s="27">
        <f>元データ!F644</f>
        <v>15.7</v>
      </c>
      <c r="I647" s="27">
        <f>元データ!G644</f>
        <v>3140</v>
      </c>
      <c r="J647" s="27">
        <f>元データ!H644</f>
        <v>200</v>
      </c>
      <c r="K647" s="27" t="str">
        <f>元データ!I644</f>
        <v>錠</v>
      </c>
      <c r="L647" s="27">
        <f>元データ!J644</f>
        <v>2606</v>
      </c>
      <c r="M647" s="27">
        <f>元データ!K644</f>
        <v>13.03</v>
      </c>
      <c r="N647" s="53" t="str">
        <f ca="1">IF(OFFSET(マスタ非採用削除!A$4,統合マスタ!$A647,0)="","",OFFSET(マスタ非採用削除!A$4,統合マスタ!$A647,0))</f>
        <v>ﾐﾙﾀ002</v>
      </c>
      <c r="O647" s="53" t="str">
        <f ca="1">IF(OFFSET(マスタ非採用削除!B$4,統合マスタ!$A647,0)="","",OFFSET(マスタ非採用削除!B$4,統合マスタ!$A647,0))</f>
        <v>ﾐﾙﾀ002</v>
      </c>
      <c r="P647" s="27" t="str">
        <f ca="1">IF(OFFSET(マスタ非採用削除!C$4,統合マスタ!$A647,0)="","",OFFSET(マスタ非採用削除!C$4,統合マスタ!$A647,0))</f>
        <v>ミルタザピンＯＤ錠１５ｍｇ「サワイ」</v>
      </c>
      <c r="Q647" s="53" t="str">
        <f ca="1">IF(OFFSET(マスタ非採用削除!D$4,統合マスタ!$A647,0)="","",OFFSET(マスタ非採用削除!D$4,統合マスタ!$A647,0))</f>
        <v/>
      </c>
      <c r="R647" s="27">
        <f ca="1">IF(OR(A647="非採用",A647="処置薬",A647="非採用特別"),0,IF(OFFSET(マスタ非採用削除!E$4,統合マスタ!$A647,0)="","",OFFSET(マスタ非採用削除!E$4,統合マスタ!$A647,0)))</f>
        <v>1</v>
      </c>
      <c r="S647" s="53" t="str">
        <f ca="1">IF(OFFSET(マスタ非採用削除!F$4,統合マスタ!$A647,0)="","",OFFSET(マスタ非採用削除!F$4,統合マスタ!$A647,0))</f>
        <v/>
      </c>
      <c r="T647" s="27">
        <f ca="1">IF(OFFSET(マスタ非採用削除!G$4,統合マスタ!$A647,0)="","",OFFSET(マスタ非採用削除!G$4,統合マスタ!$A647,0))</f>
        <v>15.7</v>
      </c>
      <c r="U647" s="53" t="str">
        <f ca="1">IF(OFFSET(マスタ非採用削除!H$4,統合マスタ!$A647,0)="","",OFFSET(マスタ非採用削除!H$4,統合マスタ!$A647,0))</f>
        <v>ﾐﾙﾀｻﾞﾋﾟﾝODｼﾞﾖｳ15MGｻﾜｲ</v>
      </c>
      <c r="V647" s="27">
        <f ca="1">IF(OFFSET(マスタ非採用削除!I$4,統合マスタ!$A647,0)="","",OFFSET(マスタ非採用削除!I$4,統合マスタ!$A647,0))</f>
        <v>1</v>
      </c>
      <c r="W647" s="27" t="str">
        <f ca="1">IF(OFFSET(マスタ非採用削除!J$4,統合マスタ!$A647,0)="","",OFFSET(マスタ非採用削除!J$4,統合マスタ!$A647,0))</f>
        <v>錠剤</v>
      </c>
      <c r="X647" s="27">
        <f ca="1">IF(OFFSET(マスタ非採用削除!K$4,統合マスタ!$A647,0)="","",OFFSET(マスタ非採用削除!K$4,統合マスタ!$A647,0))</f>
        <v>2</v>
      </c>
      <c r="Y647" s="53" t="str">
        <f ca="1">IF(OFFSET(マスタ非採用削除!L$4,統合マスタ!$A647,0)="","",OFFSET(マスタ非採用削除!L$4,統合マスタ!$A647,0))</f>
        <v/>
      </c>
      <c r="Z647" s="27">
        <f ca="1">IF(OFFSET(マスタ非採用削除!M$4,統合マスタ!$A647,0)="","",OFFSET(マスタ非採用削除!M$4,統合マスタ!$A647,0))</f>
        <v>26</v>
      </c>
      <c r="AA647" s="27" t="str">
        <f t="shared" si="30"/>
        <v/>
      </c>
      <c r="AB647" s="27" t="str">
        <f ca="1">IF(A647="非採用特別","非採用特別",IF(R647=2,"臨時",
IF(COUNTIF(分類!$H$8:$H$15, 統合マスタ!V647)&gt;0, 分類!$G$7,
IF(COUNTIF(分類!$K$8:$K$15, 統合マスタ!V647)&gt;0, 分類!$J$7,
IF(COUNTIF(分類!$N$8:$N$15, 統合マスタ!V647)&gt;0, 分類!$M$7,
IF(COUNTIF(分類!$Q$8:$Q$15, 統合マスタ!V647)&gt;0, 分類!$P$7,
"無し"))))))</f>
        <v>錠剤</v>
      </c>
      <c r="AC647" s="27">
        <f t="shared" ca="1" si="31"/>
        <v>200643</v>
      </c>
      <c r="AD647" s="27" cm="1">
        <f t="array" aca="1" ref="AD647" ca="1">IF(A647="非採用","非採用",OFFSET(
   INDIRECT("'" &amp; AB647 &amp; "'!A4"),
   MATCH(B647, INDIRECT("'" &amp; AB647 &amp; "'!C5:C1000"), 0),
   MATCH("合計", INDIRECT("'" &amp; AB647 &amp; "'!4:4"), 0) - 1
))</f>
        <v>0</v>
      </c>
    </row>
    <row r="648" spans="1:30">
      <c r="A648" s="40">
        <f>元データ!P645</f>
        <v>559</v>
      </c>
      <c r="B648" s="27">
        <f t="shared" si="32"/>
        <v>644</v>
      </c>
      <c r="C648" s="27" t="str">
        <f>DBCS(元データ!A645)</f>
        <v>ムコスタ点眼液ＵＤ２％</v>
      </c>
      <c r="D648" s="53" t="str">
        <f>元データ!B645</f>
        <v>スズケン</v>
      </c>
      <c r="E648" s="27" t="str">
        <f>DBCS(元データ!C645)</f>
        <v/>
      </c>
      <c r="F648" s="27" t="str">
        <f>DBCS(元データ!D645)</f>
        <v>０．３５ｍｌｘ１１２</v>
      </c>
      <c r="G648" s="27" t="str">
        <f>元データ!E645</f>
        <v>大塚製薬</v>
      </c>
      <c r="H648" s="27">
        <f>元データ!F645</f>
        <v>15.9</v>
      </c>
      <c r="I648" s="27">
        <f>元データ!G645</f>
        <v>1780.8</v>
      </c>
      <c r="J648" s="27">
        <f>元データ!H645</f>
        <v>112</v>
      </c>
      <c r="K648" s="27" t="str">
        <f>元データ!I645</f>
        <v>本</v>
      </c>
      <c r="L648" s="27">
        <f>元データ!J645</f>
        <v>1585</v>
      </c>
      <c r="M648" s="27">
        <f>元データ!K645</f>
        <v>14.151785714285714</v>
      </c>
      <c r="N648" s="53" t="str">
        <f ca="1">IF(OFFSET(マスタ非採用削除!A$4,統合マスタ!$A648,0)="","",OFFSET(マスタ非採用削除!A$4,統合マスタ!$A648,0))</f>
        <v>ﾑｺｽ001</v>
      </c>
      <c r="O648" s="53" t="str">
        <f ca="1">IF(OFFSET(マスタ非採用削除!B$4,統合マスタ!$A648,0)="","",OFFSET(マスタ非採用削除!B$4,統合マスタ!$A648,0))</f>
        <v>ﾑｺｽ001</v>
      </c>
      <c r="P648" s="27" t="str">
        <f ca="1">IF(OFFSET(マスタ非採用削除!C$4,統合マスタ!$A648,0)="","",OFFSET(マスタ非採用削除!C$4,統合マスタ!$A648,0))</f>
        <v>ムコスタ点眼液ＵＤ２％</v>
      </c>
      <c r="Q648" s="53" t="str">
        <f ca="1">IF(OFFSET(マスタ非採用削除!D$4,統合マスタ!$A648,0)="","",OFFSET(マスタ非採用削除!D$4,統合マスタ!$A648,0))</f>
        <v>ﾑｺｽﾃ</v>
      </c>
      <c r="R648" s="27">
        <f ca="1">IF(OR(A648="非採用",A648="処置薬",A648="非採用特別"),0,IF(OFFSET(マスタ非採用削除!E$4,統合マスタ!$A648,0)="","",OFFSET(マスタ非採用削除!E$4,統合マスタ!$A648,0)))</f>
        <v>2</v>
      </c>
      <c r="S648" s="53" t="str">
        <f ca="1">IF(OFFSET(マスタ非採用削除!F$4,統合マスタ!$A648,0)="","",OFFSET(マスタ非採用削除!F$4,統合マスタ!$A648,0))</f>
        <v/>
      </c>
      <c r="T648" s="27">
        <f ca="1">IF(OFFSET(マスタ非採用削除!G$4,統合マスタ!$A648,0)="","",OFFSET(マスタ非採用削除!G$4,統合マスタ!$A648,0))</f>
        <v>15.9</v>
      </c>
      <c r="U648" s="53" t="str">
        <f ca="1">IF(OFFSET(マスタ非採用削除!H$4,統合マスタ!$A648,0)="","",OFFSET(マスタ非採用削除!H$4,統合マスタ!$A648,0))</f>
        <v>ﾑｺｽﾀﾃﾝｶﾞﾝｴｷUD2%</v>
      </c>
      <c r="V648" s="27">
        <f ca="1">IF(OFFSET(マスタ非採用削除!I$4,統合マスタ!$A648,0)="","",OFFSET(マスタ非採用削除!I$4,統合マスタ!$A648,0))</f>
        <v>21</v>
      </c>
      <c r="W648" s="27" t="str">
        <f ca="1">IF(OFFSET(マスタ非採用削除!J$4,統合マスタ!$A648,0)="","",OFFSET(マスタ非採用削除!J$4,統合マスタ!$A648,0))</f>
        <v>点眼剤</v>
      </c>
      <c r="X648" s="27">
        <f ca="1">IF(OFFSET(マスタ非採用削除!K$4,統合マスタ!$A648,0)="","",OFFSET(マスタ非採用削除!K$4,統合マスタ!$A648,0))</f>
        <v>0</v>
      </c>
      <c r="Y648" s="53" t="str">
        <f ca="1">IF(OFFSET(マスタ非採用削除!L$4,統合マスタ!$A648,0)="","",OFFSET(マスタ非採用削除!L$4,統合マスタ!$A648,0))</f>
        <v/>
      </c>
      <c r="Z648" s="27">
        <f ca="1">IF(OFFSET(マスタ非採用削除!M$4,統合マスタ!$A648,0)="","",OFFSET(マスタ非採用削除!M$4,統合マスタ!$A648,0))</f>
        <v>3</v>
      </c>
      <c r="AA648" s="27" t="str">
        <f t="shared" si="30"/>
        <v/>
      </c>
      <c r="AB648" s="27" t="str">
        <f ca="1">IF(A648="非採用特別","非採用特別",IF(R648=2,"臨時",
IF(COUNTIF(分類!$H$8:$H$15, 統合マスタ!V648)&gt;0, 分類!$G$7,
IF(COUNTIF(分類!$K$8:$K$15, 統合マスタ!V648)&gt;0, 分類!$J$7,
IF(COUNTIF(分類!$N$8:$N$15, 統合マスタ!V648)&gt;0, 分類!$M$7,
IF(COUNTIF(分類!$Q$8:$Q$15, 統合マスタ!V648)&gt;0, 分類!$P$7,
"無し"))))))</f>
        <v>臨時</v>
      </c>
      <c r="AC648" s="27">
        <f t="shared" ca="1" si="31"/>
        <v>644</v>
      </c>
      <c r="AD648" s="27" cm="1">
        <f t="array" aca="1" ref="AD648" ca="1">IF(A648="非採用","非採用",OFFSET(
   INDIRECT("'" &amp; AB648 &amp; "'!A4"),
   MATCH(B648, INDIRECT("'" &amp; AB648 &amp; "'!C5:C1000"), 0),
   MATCH("合計", INDIRECT("'" &amp; AB648 &amp; "'!4:4"), 0) - 1
))</f>
        <v>0</v>
      </c>
    </row>
    <row r="649" spans="1:30">
      <c r="A649" s="40">
        <f>元データ!P646</f>
        <v>560</v>
      </c>
      <c r="B649" s="27">
        <f t="shared" si="32"/>
        <v>645</v>
      </c>
      <c r="C649" s="27" t="str">
        <f>DBCS(元データ!A646)</f>
        <v>メイラックス錠１ｍｇ</v>
      </c>
      <c r="D649" s="53" t="str">
        <f>元データ!B646</f>
        <v>アルフレッサ</v>
      </c>
      <c r="E649" s="27" t="str">
        <f>DBCS(元データ!C646)</f>
        <v>ＰＴＰ</v>
      </c>
      <c r="F649" s="27" t="str">
        <f>DBCS(元データ!D646)</f>
        <v>５００Ｔ</v>
      </c>
      <c r="G649" s="27" t="str">
        <f>元データ!E646</f>
        <v>meijiseika</v>
      </c>
      <c r="H649" s="27">
        <f>元データ!F646</f>
        <v>10.4</v>
      </c>
      <c r="I649" s="27">
        <f>元データ!G646</f>
        <v>5200</v>
      </c>
      <c r="J649" s="27">
        <f>元データ!H646</f>
        <v>500</v>
      </c>
      <c r="K649" s="27" t="str">
        <f>元データ!I646</f>
        <v>錠</v>
      </c>
      <c r="L649" s="27">
        <f>元データ!J646</f>
        <v>4550</v>
      </c>
      <c r="M649" s="27">
        <f>元データ!K646</f>
        <v>9.1</v>
      </c>
      <c r="N649" s="53" t="str">
        <f ca="1">IF(OFFSET(マスタ非採用削除!A$4,統合マスタ!$A649,0)="","",OFFSET(マスタ非採用削除!A$4,統合マスタ!$A649,0))</f>
        <v>ﾒｲﾗ001</v>
      </c>
      <c r="O649" s="53" t="str">
        <f ca="1">IF(OFFSET(マスタ非採用削除!B$4,統合マスタ!$A649,0)="","",OFFSET(マスタ非採用削除!B$4,統合マスタ!$A649,0))</f>
        <v>ﾒｲﾗ001</v>
      </c>
      <c r="P649" s="27" t="str">
        <f ca="1">IF(OFFSET(マスタ非採用削除!C$4,統合マスタ!$A649,0)="","",OFFSET(マスタ非採用削除!C$4,統合マスタ!$A649,0))</f>
        <v>メイラックス錠１ｍｇ</v>
      </c>
      <c r="Q649" s="53" t="str">
        <f ca="1">IF(OFFSET(マスタ非採用削除!D$4,統合マスタ!$A649,0)="","",OFFSET(マスタ非採用削除!D$4,統合マスタ!$A649,0))</f>
        <v>ﾒｲﾗ</v>
      </c>
      <c r="R649" s="27">
        <f ca="1">IF(OR(A649="非採用",A649="処置薬",A649="非採用特別"),0,IF(OFFSET(マスタ非採用削除!E$4,統合マスタ!$A649,0)="","",OFFSET(マスタ非採用削除!E$4,統合マスタ!$A649,0)))</f>
        <v>1</v>
      </c>
      <c r="S649" s="53" t="str">
        <f ca="1">IF(OFFSET(マスタ非採用削除!F$4,統合マスタ!$A649,0)="","",OFFSET(マスタ非採用削除!F$4,統合マスタ!$A649,0))</f>
        <v/>
      </c>
      <c r="T649" s="27">
        <f ca="1">IF(OFFSET(マスタ非採用削除!G$4,統合マスタ!$A649,0)="","",OFFSET(マスタ非採用削除!G$4,統合マスタ!$A649,0))</f>
        <v>10.4</v>
      </c>
      <c r="U649" s="53" t="str">
        <f ca="1">IF(OFFSET(マスタ非採用削除!H$4,統合マスタ!$A649,0)="","",OFFSET(マスタ非採用削除!H$4,統合マスタ!$A649,0))</f>
        <v>ﾒｲﾗｯｸｽｼﾞｮｳ1mg</v>
      </c>
      <c r="V649" s="27">
        <f ca="1">IF(OFFSET(マスタ非採用削除!I$4,統合マスタ!$A649,0)="","",OFFSET(マスタ非採用削除!I$4,統合マスタ!$A649,0))</f>
        <v>1</v>
      </c>
      <c r="W649" s="27" t="str">
        <f ca="1">IF(OFFSET(マスタ非採用削除!J$4,統合マスタ!$A649,0)="","",OFFSET(マスタ非採用削除!J$4,統合マスタ!$A649,0))</f>
        <v>錠剤</v>
      </c>
      <c r="X649" s="27">
        <f ca="1">IF(OFFSET(マスタ非採用削除!K$4,統合マスタ!$A649,0)="","",OFFSET(マスタ非採用削除!K$4,統合マスタ!$A649,0))</f>
        <v>0</v>
      </c>
      <c r="Y649" s="53" t="str">
        <f ca="1">IF(OFFSET(マスタ非採用削除!L$4,統合マスタ!$A649,0)="","",OFFSET(マスタ非採用削除!L$4,統合マスタ!$A649,0))</f>
        <v/>
      </c>
      <c r="Z649" s="27">
        <f ca="1">IF(OFFSET(マスタ非採用削除!M$4,統合マスタ!$A649,0)="","",OFFSET(マスタ非採用削除!M$4,統合マスタ!$A649,0))</f>
        <v>25</v>
      </c>
      <c r="AA649" s="27" t="str">
        <f t="shared" si="30"/>
        <v/>
      </c>
      <c r="AB649" s="27" t="str">
        <f ca="1">IF(A649="非採用特別","非採用特別",IF(R649=2,"臨時",
IF(COUNTIF(分類!$H$8:$H$15, 統合マスタ!V649)&gt;0, 分類!$G$7,
IF(COUNTIF(分類!$K$8:$K$15, 統合マスタ!V649)&gt;0, 分類!$J$7,
IF(COUNTIF(分類!$N$8:$N$15, 統合マスタ!V649)&gt;0, 分類!$M$7,
IF(COUNTIF(分類!$Q$8:$Q$15, 統合マスタ!V649)&gt;0, 分類!$P$7,
"無し"))))))</f>
        <v>錠剤</v>
      </c>
      <c r="AC649" s="27">
        <f t="shared" ca="1" si="31"/>
        <v>645</v>
      </c>
      <c r="AD649" s="27" cm="1">
        <f t="array" aca="1" ref="AD649" ca="1">IF(A649="非採用","非採用",OFFSET(
   INDIRECT("'" &amp; AB649 &amp; "'!A4"),
   MATCH(B649, INDIRECT("'" &amp; AB649 &amp; "'!C5:C1000"), 0),
   MATCH("合計", INDIRECT("'" &amp; AB649 &amp; "'!4:4"), 0) - 1
))</f>
        <v>0</v>
      </c>
    </row>
    <row r="650" spans="1:30">
      <c r="A650" s="40">
        <f>元データ!P647</f>
        <v>561</v>
      </c>
      <c r="B650" s="27">
        <f t="shared" si="32"/>
        <v>646</v>
      </c>
      <c r="C650" s="27" t="str">
        <f>DBCS(元データ!A647)</f>
        <v>メイロン静注７％　プラアンプル</v>
      </c>
      <c r="D650" s="53" t="str">
        <f>元データ!B647</f>
        <v/>
      </c>
      <c r="E650" s="27" t="str">
        <f>DBCS(元データ!C647)</f>
        <v/>
      </c>
      <c r="F650" s="27" t="str">
        <f>DBCS(元データ!D647)</f>
        <v>２０ＭＬＸ１０Ａ</v>
      </c>
      <c r="G650" s="27" t="str">
        <f>元データ!E647</f>
        <v>大塚製薬</v>
      </c>
      <c r="H650" s="27">
        <f>元データ!F647</f>
        <v>100</v>
      </c>
      <c r="I650" s="27">
        <f>元データ!G647</f>
        <v>1000</v>
      </c>
      <c r="J650" s="27">
        <f>元データ!H647</f>
        <v>10</v>
      </c>
      <c r="K650" s="27" t="str">
        <f>元データ!I647</f>
        <v>A</v>
      </c>
      <c r="L650" s="27">
        <f>元データ!J647</f>
        <v>890</v>
      </c>
      <c r="M650" s="27">
        <f>元データ!K647</f>
        <v>89</v>
      </c>
      <c r="N650" s="53" t="str">
        <f ca="1">IF(OFFSET(マスタ非採用削除!A$4,統合マスタ!$A650,0)="","",OFFSET(マスタ非採用削除!A$4,統合マスタ!$A650,0))</f>
        <v>ﾒｲﾛ001</v>
      </c>
      <c r="O650" s="53" t="str">
        <f ca="1">IF(OFFSET(マスタ非採用削除!B$4,統合マスタ!$A650,0)="","",OFFSET(マスタ非採用削除!B$4,統合マスタ!$A650,0))</f>
        <v>ﾒｲﾛ001</v>
      </c>
      <c r="P650" s="27" t="str">
        <f ca="1">IF(OFFSET(マスタ非採用削除!C$4,統合マスタ!$A650,0)="","",OFFSET(マスタ非採用削除!C$4,統合マスタ!$A650,0))</f>
        <v>メイロン静注７％</v>
      </c>
      <c r="Q650" s="53" t="str">
        <f ca="1">IF(OFFSET(マスタ非採用削除!D$4,統合マスタ!$A650,0)="","",OFFSET(マスタ非採用削除!D$4,統合マスタ!$A650,0))</f>
        <v>ﾒｲﾛﾝ</v>
      </c>
      <c r="R650" s="27">
        <f ca="1">IF(OR(A650="非採用",A650="処置薬",A650="非採用特別"),0,IF(OFFSET(マスタ非採用削除!E$4,統合マスタ!$A650,0)="","",OFFSET(マスタ非採用削除!E$4,統合マスタ!$A650,0)))</f>
        <v>1</v>
      </c>
      <c r="S650" s="53" t="str">
        <f ca="1">IF(OFFSET(マスタ非採用削除!F$4,統合マスタ!$A650,0)="","",OFFSET(マスタ非採用削除!F$4,統合マスタ!$A650,0))</f>
        <v/>
      </c>
      <c r="T650" s="27">
        <f ca="1">IF(OFFSET(マスタ非採用削除!G$4,統合マスタ!$A650,0)="","",OFFSET(マスタ非採用削除!G$4,統合マスタ!$A650,0))</f>
        <v>100</v>
      </c>
      <c r="U650" s="53" t="str">
        <f ca="1">IF(OFFSET(マスタ非採用削除!H$4,統合マスタ!$A650,0)="","",OFFSET(マスタ非採用削除!H$4,統合マスタ!$A650,0))</f>
        <v>ﾒｲﾛﾝｼﾞｮｳﾁｭｳ7%</v>
      </c>
      <c r="V650" s="27">
        <f ca="1">IF(OFFSET(マスタ非採用削除!I$4,統合マスタ!$A650,0)="","",OFFSET(マスタ非採用削除!I$4,統合マスタ!$A650,0))</f>
        <v>25</v>
      </c>
      <c r="W650" s="27" t="str">
        <f ca="1">IF(OFFSET(マスタ非採用削除!J$4,統合マスタ!$A650,0)="","",OFFSET(マスタ非採用削除!J$4,統合マスタ!$A650,0))</f>
        <v>注射剤</v>
      </c>
      <c r="X650" s="27">
        <f ca="1">IF(OFFSET(マスタ非採用削除!K$4,統合マスタ!$A650,0)="","",OFFSET(マスタ非採用削除!K$4,統合マスタ!$A650,0))</f>
        <v>0</v>
      </c>
      <c r="Y650" s="53" t="str">
        <f ca="1">IF(OFFSET(マスタ非採用削除!L$4,統合マスタ!$A650,0)="","",OFFSET(マスタ非採用削除!L$4,統合マスタ!$A650,0))</f>
        <v/>
      </c>
      <c r="Z650" s="27">
        <f ca="1">IF(OFFSET(マスタ非採用削除!M$4,統合マスタ!$A650,0)="","",OFFSET(マスタ非採用削除!M$4,統合マスタ!$A650,0))</f>
        <v>9</v>
      </c>
      <c r="AA650" s="27" t="str">
        <f t="shared" si="30"/>
        <v/>
      </c>
      <c r="AB650" s="27" t="str">
        <f ca="1">IF(A650="非採用特別","非採用特別",IF(R650=2,"臨時",
IF(COUNTIF(分類!$H$8:$H$15, 統合マスタ!V650)&gt;0, 分類!$G$7,
IF(COUNTIF(分類!$K$8:$K$15, 統合マスタ!V650)&gt;0, 分類!$J$7,
IF(COUNTIF(分類!$N$8:$N$15, 統合マスタ!V650)&gt;0, 分類!$M$7,
IF(COUNTIF(分類!$Q$8:$Q$15, 統合マスタ!V650)&gt;0, 分類!$P$7,
"無し"))))))</f>
        <v>注射</v>
      </c>
      <c r="AC650" s="27">
        <f t="shared" ca="1" si="31"/>
        <v>646</v>
      </c>
      <c r="AD650" s="27" cm="1">
        <f t="array" aca="1" ref="AD650" ca="1">IF(A650="非採用","非採用",OFFSET(
   INDIRECT("'" &amp; AB650 &amp; "'!A4"),
   MATCH(B650, INDIRECT("'" &amp; AB650 &amp; "'!C5:C1000"), 0),
   MATCH("合計", INDIRECT("'" &amp; AB650 &amp; "'!4:4"), 0) - 1
))</f>
        <v>0</v>
      </c>
    </row>
    <row r="651" spans="1:30">
      <c r="A651" s="40">
        <f>元データ!P648</f>
        <v>562</v>
      </c>
      <c r="B651" s="27">
        <f t="shared" si="32"/>
        <v>647</v>
      </c>
      <c r="C651" s="27" t="str">
        <f>DBCS(元データ!A648)</f>
        <v>メキシチールカプセル５０ｍｇ</v>
      </c>
      <c r="D651" s="53" t="str">
        <f>元データ!B648</f>
        <v/>
      </c>
      <c r="E651" s="27" t="str">
        <f>DBCS(元データ!C648)</f>
        <v>ＰＴＰ</v>
      </c>
      <c r="F651" s="27" t="str">
        <f>DBCS(元データ!D648)</f>
        <v>１００Ｐ</v>
      </c>
      <c r="G651" s="27" t="str">
        <f>元データ!E648</f>
        <v>太陽ファルマ</v>
      </c>
      <c r="H651" s="27">
        <f>元データ!F648</f>
        <v>8.8000000000000007</v>
      </c>
      <c r="I651" s="27">
        <f>元データ!G648</f>
        <v>880</v>
      </c>
      <c r="J651" s="27">
        <f>元データ!H648</f>
        <v>99.999999999999986</v>
      </c>
      <c r="K651" s="27" t="str">
        <f>元データ!I648</f>
        <v>cap</v>
      </c>
      <c r="L651" s="27">
        <f>元データ!J648</f>
        <v>784</v>
      </c>
      <c r="M651" s="27">
        <f>元データ!K648</f>
        <v>7.8400000000000007</v>
      </c>
      <c r="N651" s="53" t="str">
        <f ca="1">IF(OFFSET(マスタ非採用削除!A$4,統合マスタ!$A651,0)="","",OFFSET(マスタ非採用削除!A$4,統合マスタ!$A651,0))</f>
        <v>ﾒｷｼ001</v>
      </c>
      <c r="O651" s="53" t="str">
        <f ca="1">IF(OFFSET(マスタ非採用削除!B$4,統合マスタ!$A651,0)="","",OFFSET(マスタ非採用削除!B$4,統合マスタ!$A651,0))</f>
        <v>ﾒｷｼ001</v>
      </c>
      <c r="P651" s="27" t="str">
        <f ca="1">IF(OFFSET(マスタ非採用削除!C$4,統合マスタ!$A651,0)="","",OFFSET(マスタ非採用削除!C$4,統合マスタ!$A651,0))</f>
        <v>メキシチールカプセル５０ｍｇ</v>
      </c>
      <c r="Q651" s="53" t="str">
        <f ca="1">IF(OFFSET(マスタ非採用削除!D$4,統合マスタ!$A651,0)="","",OFFSET(マスタ非採用削除!D$4,統合マスタ!$A651,0))</f>
        <v>ﾒｷｼﾁ</v>
      </c>
      <c r="R651" s="27">
        <f ca="1">IF(OR(A651="非採用",A651="処置薬",A651="非採用特別"),0,IF(OFFSET(マスタ非採用削除!E$4,統合マスタ!$A651,0)="","",OFFSET(マスタ非採用削除!E$4,統合マスタ!$A651,0)))</f>
        <v>1</v>
      </c>
      <c r="S651" s="53" t="str">
        <f ca="1">IF(OFFSET(マスタ非採用削除!F$4,統合マスタ!$A651,0)="","",OFFSET(マスタ非採用削除!F$4,統合マスタ!$A651,0))</f>
        <v/>
      </c>
      <c r="T651" s="27">
        <f ca="1">IF(OFFSET(マスタ非採用削除!G$4,統合マスタ!$A651,0)="","",OFFSET(マスタ非採用削除!G$4,統合マスタ!$A651,0))</f>
        <v>8.8000000000000007</v>
      </c>
      <c r="U651" s="53" t="str">
        <f ca="1">IF(OFFSET(マスタ非採用削除!H$4,統合マスタ!$A651,0)="","",OFFSET(マスタ非採用削除!H$4,統合マスタ!$A651,0))</f>
        <v>ﾒｷｼﾁｰﾙｶﾌﾟｾﾙ50mg</v>
      </c>
      <c r="V651" s="27">
        <f ca="1">IF(OFFSET(マスタ非採用削除!I$4,統合マスタ!$A651,0)="","",OFFSET(マスタ非採用削除!I$4,統合マスタ!$A651,0))</f>
        <v>2</v>
      </c>
      <c r="W651" s="27" t="str">
        <f ca="1">IF(OFFSET(マスタ非採用削除!J$4,統合マスタ!$A651,0)="","",OFFSET(マスタ非採用削除!J$4,統合マスタ!$A651,0))</f>
        <v>カプセル</v>
      </c>
      <c r="X651" s="27">
        <f ca="1">IF(OFFSET(マスタ非採用削除!K$4,統合マスタ!$A651,0)="","",OFFSET(マスタ非採用削除!K$4,統合マスタ!$A651,0))</f>
        <v>2</v>
      </c>
      <c r="Y651" s="53" t="str">
        <f ca="1">IF(OFFSET(マスタ非採用削除!L$4,統合マスタ!$A651,0)="","",OFFSET(マスタ非採用削除!L$4,統合マスタ!$A651,0))</f>
        <v/>
      </c>
      <c r="Z651" s="27">
        <f ca="1">IF(OFFSET(マスタ非採用削除!M$4,統合マスタ!$A651,0)="","",OFFSET(マスタ非採用削除!M$4,統合マスタ!$A651,0))</f>
        <v>6</v>
      </c>
      <c r="AA651" s="27" t="str">
        <f t="shared" si="30"/>
        <v/>
      </c>
      <c r="AB651" s="27" t="str">
        <f ca="1">IF(A651="非採用特別","非採用特別",IF(R651=2,"臨時",
IF(COUNTIF(分類!$H$8:$H$15, 統合マスタ!V651)&gt;0, 分類!$G$7,
IF(COUNTIF(分類!$K$8:$K$15, 統合マスタ!V651)&gt;0, 分類!$J$7,
IF(COUNTIF(分類!$N$8:$N$15, 統合マスタ!V651)&gt;0, 分類!$M$7,
IF(COUNTIF(分類!$Q$8:$Q$15, 統合マスタ!V651)&gt;0, 分類!$P$7,
"無し"))))))</f>
        <v>無し</v>
      </c>
      <c r="AC651" s="27">
        <f t="shared" ca="1" si="31"/>
        <v>200647</v>
      </c>
      <c r="AD651" s="27" t="e" cm="1">
        <f t="array" aca="1" ref="AD651" ca="1">IF(A651="非採用","非採用",OFFSET(
   INDIRECT("'" &amp; AB651 &amp; "'!A4"),
   MATCH(B651, INDIRECT("'" &amp; AB651 &amp; "'!C5:C1000"), 0),
   MATCH("合計", INDIRECT("'" &amp; AB651 &amp; "'!4:4"), 0) - 1
))</f>
        <v>#REF!</v>
      </c>
    </row>
    <row r="652" spans="1:30">
      <c r="A652" s="40">
        <f>元データ!P649</f>
        <v>563</v>
      </c>
      <c r="B652" s="27">
        <f t="shared" si="32"/>
        <v>648</v>
      </c>
      <c r="C652" s="27" t="str">
        <f>DBCS(元データ!A649)</f>
        <v>メコバラミン錠５００「トーワ」</v>
      </c>
      <c r="D652" s="53" t="str">
        <f>元データ!B649</f>
        <v>東和薬品</v>
      </c>
      <c r="E652" s="27" t="str">
        <f>DBCS(元データ!C649)</f>
        <v>ＰＴＰ</v>
      </c>
      <c r="F652" s="27" t="str">
        <f>DBCS(元データ!D649)</f>
        <v>１０００Ｔ</v>
      </c>
      <c r="G652" s="27" t="str">
        <f>元データ!E649</f>
        <v>東和薬品</v>
      </c>
      <c r="H652" s="27">
        <f>元データ!F649</f>
        <v>5.9</v>
      </c>
      <c r="I652" s="27">
        <f>元データ!G649</f>
        <v>5900</v>
      </c>
      <c r="J652" s="27">
        <f>元データ!H649</f>
        <v>999.99999999999989</v>
      </c>
      <c r="K652" s="27" t="str">
        <f>元データ!I649</f>
        <v>錠</v>
      </c>
      <c r="L652" s="27">
        <f>元データ!J649</f>
        <v>5260</v>
      </c>
      <c r="M652" s="27">
        <f>元データ!K649</f>
        <v>5.2600000000000007</v>
      </c>
      <c r="N652" s="53" t="str">
        <f ca="1">IF(OFFSET(マスタ非採用削除!A$4,統合マスタ!$A652,0)="","",OFFSET(マスタ非採用削除!A$4,統合マスタ!$A652,0))</f>
        <v>ﾒｺﾊ001</v>
      </c>
      <c r="O652" s="53" t="str">
        <f ca="1">IF(OFFSET(マスタ非採用削除!B$4,統合マスタ!$A652,0)="","",OFFSET(マスタ非採用削除!B$4,統合マスタ!$A652,0))</f>
        <v>ﾒｺﾊ001</v>
      </c>
      <c r="P652" s="27" t="str">
        <f ca="1">IF(OFFSET(マスタ非採用削除!C$4,統合マスタ!$A652,0)="","",OFFSET(マスタ非採用削除!C$4,統合マスタ!$A652,0))</f>
        <v>メコバラミン錠５００「トーワ」</v>
      </c>
      <c r="Q652" s="53" t="str">
        <f ca="1">IF(OFFSET(マスタ非採用削除!D$4,統合マスタ!$A652,0)="","",OFFSET(マスタ非採用削除!D$4,統合マスタ!$A652,0))</f>
        <v>ﾒｺﾊﾞﾗﾐ</v>
      </c>
      <c r="R652" s="27">
        <f ca="1">IF(OR(A652="非採用",A652="処置薬",A652="非採用特別"),0,IF(OFFSET(マスタ非採用削除!E$4,統合マスタ!$A652,0)="","",OFFSET(マスタ非採用削除!E$4,統合マスタ!$A652,0)))</f>
        <v>1</v>
      </c>
      <c r="S652" s="53" t="str">
        <f ca="1">IF(OFFSET(マスタ非採用削除!F$4,統合マスタ!$A652,0)="","",OFFSET(マスタ非採用削除!F$4,統合マスタ!$A652,0))</f>
        <v/>
      </c>
      <c r="T652" s="27">
        <f ca="1">IF(OFFSET(マスタ非採用削除!G$4,統合マスタ!$A652,0)="","",OFFSET(マスタ非採用削除!G$4,統合マスタ!$A652,0))</f>
        <v>5.9</v>
      </c>
      <c r="U652" s="53" t="str">
        <f ca="1">IF(OFFSET(マスタ非採用削除!H$4,統合マスタ!$A652,0)="","",OFFSET(マスタ非採用削除!H$4,統合マスタ!$A652,0))</f>
        <v>ﾒｺﾊﾞﾗﾐﾝｼﾞｮｳ500｢ﾄｰﾜ｣</v>
      </c>
      <c r="V652" s="27">
        <f ca="1">IF(OFFSET(マスタ非採用削除!I$4,統合マスタ!$A652,0)="","",OFFSET(マスタ非採用削除!I$4,統合マスタ!$A652,0))</f>
        <v>1</v>
      </c>
      <c r="W652" s="27" t="str">
        <f ca="1">IF(OFFSET(マスタ非採用削除!J$4,統合マスタ!$A652,0)="","",OFFSET(マスタ非採用削除!J$4,統合マスタ!$A652,0))</f>
        <v>錠剤</v>
      </c>
      <c r="X652" s="27">
        <f ca="1">IF(OFFSET(マスタ非採用削除!K$4,統合マスタ!$A652,0)="","",OFFSET(マスタ非採用削除!K$4,統合マスタ!$A652,0))</f>
        <v>0</v>
      </c>
      <c r="Y652" s="53" t="str">
        <f ca="1">IF(OFFSET(マスタ非採用削除!L$4,統合マスタ!$A652,0)="","",OFFSET(マスタ非採用削除!L$4,統合マスタ!$A652,0))</f>
        <v/>
      </c>
      <c r="Z652" s="27">
        <f ca="1">IF(OFFSET(マスタ非採用削除!M$4,統合マスタ!$A652,0)="","",OFFSET(マスタ非採用削除!M$4,統合マスタ!$A652,0))</f>
        <v>25</v>
      </c>
      <c r="AA652" s="27" t="str">
        <f t="shared" si="30"/>
        <v/>
      </c>
      <c r="AB652" s="27" t="str">
        <f ca="1">IF(A652="非採用特別","非採用特別",IF(R652=2,"臨時",
IF(COUNTIF(分類!$H$8:$H$15, 統合マスタ!V652)&gt;0, 分類!$G$7,
IF(COUNTIF(分類!$K$8:$K$15, 統合マスタ!V652)&gt;0, 分類!$J$7,
IF(COUNTIF(分類!$N$8:$N$15, 統合マスタ!V652)&gt;0, 分類!$M$7,
IF(COUNTIF(分類!$Q$8:$Q$15, 統合マスタ!V652)&gt;0, 分類!$P$7,
"無し"))))))</f>
        <v>錠剤</v>
      </c>
      <c r="AC652" s="27">
        <f t="shared" ca="1" si="31"/>
        <v>648</v>
      </c>
      <c r="AD652" s="27" cm="1">
        <f t="array" aca="1" ref="AD652" ca="1">IF(A652="非採用","非採用",OFFSET(
   INDIRECT("'" &amp; AB652 &amp; "'!A4"),
   MATCH(B652, INDIRECT("'" &amp; AB652 &amp; "'!C5:C1000"), 0),
   MATCH("合計", INDIRECT("'" &amp; AB652 &amp; "'!4:4"), 0) - 1
))</f>
        <v>0</v>
      </c>
    </row>
    <row r="653" spans="1:30">
      <c r="A653" s="40">
        <f>元データ!P650</f>
        <v>563</v>
      </c>
      <c r="B653" s="27">
        <f t="shared" si="32"/>
        <v>649</v>
      </c>
      <c r="C653" s="27" t="str">
        <f>DBCS(元データ!A650)</f>
        <v>メコバラミン錠５００「トーワ」</v>
      </c>
      <c r="D653" s="53" t="str">
        <f>元データ!B650</f>
        <v>東和薬品</v>
      </c>
      <c r="E653" s="27" t="str">
        <f>DBCS(元データ!C650)</f>
        <v>バラ</v>
      </c>
      <c r="F653" s="27" t="str">
        <f>DBCS(元データ!D650)</f>
        <v>１０００Ｔ</v>
      </c>
      <c r="G653" s="27" t="str">
        <f>元データ!E650</f>
        <v>東和薬品</v>
      </c>
      <c r="H653" s="27">
        <f>元データ!F650</f>
        <v>5.9</v>
      </c>
      <c r="I653" s="27">
        <f>元データ!G650</f>
        <v>5900</v>
      </c>
      <c r="J653" s="27">
        <f>元データ!H650</f>
        <v>999.99999999999989</v>
      </c>
      <c r="K653" s="27" t="str">
        <f>元データ!I650</f>
        <v>錠</v>
      </c>
      <c r="L653" s="27">
        <f>元データ!J650</f>
        <v>5260</v>
      </c>
      <c r="M653" s="27">
        <f>元データ!K650</f>
        <v>5.2600000000000007</v>
      </c>
      <c r="N653" s="53" t="str">
        <f ca="1">IF(OFFSET(マスタ非採用削除!A$4,統合マスタ!$A653,0)="","",OFFSET(マスタ非採用削除!A$4,統合マスタ!$A653,0))</f>
        <v>ﾒｺﾊ001</v>
      </c>
      <c r="O653" s="53" t="str">
        <f ca="1">IF(OFFSET(マスタ非採用削除!B$4,統合マスタ!$A653,0)="","",OFFSET(マスタ非採用削除!B$4,統合マスタ!$A653,0))</f>
        <v>ﾒｺﾊ001</v>
      </c>
      <c r="P653" s="27" t="str">
        <f ca="1">IF(OFFSET(マスタ非採用削除!C$4,統合マスタ!$A653,0)="","",OFFSET(マスタ非採用削除!C$4,統合マスタ!$A653,0))</f>
        <v>メコバラミン錠５００「トーワ」</v>
      </c>
      <c r="Q653" s="53" t="str">
        <f ca="1">IF(OFFSET(マスタ非採用削除!D$4,統合マスタ!$A653,0)="","",OFFSET(マスタ非採用削除!D$4,統合マスタ!$A653,0))</f>
        <v>ﾒｺﾊﾞﾗﾐ</v>
      </c>
      <c r="R653" s="27">
        <f ca="1">IF(OR(A653="非採用",A653="処置薬",A653="非採用特別"),0,IF(OFFSET(マスタ非採用削除!E$4,統合マスタ!$A653,0)="","",OFFSET(マスタ非採用削除!E$4,統合マスタ!$A653,0)))</f>
        <v>1</v>
      </c>
      <c r="S653" s="53" t="str">
        <f ca="1">IF(OFFSET(マスタ非採用削除!F$4,統合マスタ!$A653,0)="","",OFFSET(マスタ非採用削除!F$4,統合マスタ!$A653,0))</f>
        <v/>
      </c>
      <c r="T653" s="27">
        <f ca="1">IF(OFFSET(マスタ非採用削除!G$4,統合マスタ!$A653,0)="","",OFFSET(マスタ非採用削除!G$4,統合マスタ!$A653,0))</f>
        <v>5.9</v>
      </c>
      <c r="U653" s="53" t="str">
        <f ca="1">IF(OFFSET(マスタ非採用削除!H$4,統合マスタ!$A653,0)="","",OFFSET(マスタ非採用削除!H$4,統合マスタ!$A653,0))</f>
        <v>ﾒｺﾊﾞﾗﾐﾝｼﾞｮｳ500｢ﾄｰﾜ｣</v>
      </c>
      <c r="V653" s="27">
        <f ca="1">IF(OFFSET(マスタ非採用削除!I$4,統合マスタ!$A653,0)="","",OFFSET(マスタ非採用削除!I$4,統合マスタ!$A653,0))</f>
        <v>1</v>
      </c>
      <c r="W653" s="27" t="str">
        <f ca="1">IF(OFFSET(マスタ非採用削除!J$4,統合マスタ!$A653,0)="","",OFFSET(マスタ非採用削除!J$4,統合マスタ!$A653,0))</f>
        <v>錠剤</v>
      </c>
      <c r="X653" s="27">
        <f ca="1">IF(OFFSET(マスタ非採用削除!K$4,統合マスタ!$A653,0)="","",OFFSET(マスタ非採用削除!K$4,統合マスタ!$A653,0))</f>
        <v>0</v>
      </c>
      <c r="Y653" s="53" t="str">
        <f ca="1">IF(OFFSET(マスタ非採用削除!L$4,統合マスタ!$A653,0)="","",OFFSET(マスタ非採用削除!L$4,統合マスタ!$A653,0))</f>
        <v/>
      </c>
      <c r="Z653" s="27">
        <f ca="1">IF(OFFSET(マスタ非採用削除!M$4,統合マスタ!$A653,0)="","",OFFSET(マスタ非採用削除!M$4,統合マスタ!$A653,0))</f>
        <v>25</v>
      </c>
      <c r="AA653" s="27" t="str">
        <f t="shared" si="30"/>
        <v/>
      </c>
      <c r="AB653" s="27" t="str">
        <f ca="1">IF(A653="非採用特別","非採用特別",IF(R653=2,"臨時",
IF(COUNTIF(分類!$H$8:$H$15, 統合マスタ!V653)&gt;0, 分類!$G$7,
IF(COUNTIF(分類!$K$8:$K$15, 統合マスタ!V653)&gt;0, 分類!$J$7,
IF(COUNTIF(分類!$N$8:$N$15, 統合マスタ!V653)&gt;0, 分類!$M$7,
IF(COUNTIF(分類!$Q$8:$Q$15, 統合マスタ!V653)&gt;0, 分類!$P$7,
"無し"))))))</f>
        <v>錠剤</v>
      </c>
      <c r="AC653" s="27">
        <f t="shared" ca="1" si="31"/>
        <v>649</v>
      </c>
      <c r="AD653" s="27" cm="1">
        <f t="array" aca="1" ref="AD653" ca="1">IF(A653="非採用","非採用",OFFSET(
   INDIRECT("'" &amp; AB653 &amp; "'!A4"),
   MATCH(B653, INDIRECT("'" &amp; AB653 &amp; "'!C5:C1000"), 0),
   MATCH("合計", INDIRECT("'" &amp; AB653 &amp; "'!4:4"), 0) - 1
))</f>
        <v>0</v>
      </c>
    </row>
    <row r="654" spans="1:30">
      <c r="A654" s="40">
        <f>元データ!P651</f>
        <v>564</v>
      </c>
      <c r="B654" s="27">
        <f t="shared" si="32"/>
        <v>650</v>
      </c>
      <c r="C654" s="27" t="str">
        <f>DBCS(元データ!A651)</f>
        <v>メトトレキサート錠２ｍｇ「あゆみ」</v>
      </c>
      <c r="D654" s="53" t="str">
        <f>元データ!B651</f>
        <v>スズケン</v>
      </c>
      <c r="E654" s="27" t="str">
        <f>DBCS(元データ!C651)</f>
        <v>ＰＴＰ</v>
      </c>
      <c r="F654" s="27" t="str">
        <f>DBCS(元データ!D651)</f>
        <v>４８Ｔ</v>
      </c>
      <c r="G654" s="27" t="str">
        <f>元データ!E651</f>
        <v>あゆみ製薬</v>
      </c>
      <c r="H654" s="27">
        <f>元データ!F651</f>
        <v>77.400000000000006</v>
      </c>
      <c r="I654" s="27">
        <f>元データ!G651</f>
        <v>3715.2</v>
      </c>
      <c r="J654" s="27">
        <f>元データ!H651</f>
        <v>47.999999999999993</v>
      </c>
      <c r="K654" s="27" t="str">
        <f>元データ!I651</f>
        <v>錠</v>
      </c>
      <c r="L654" s="27">
        <f>元データ!J651</f>
        <v>3307</v>
      </c>
      <c r="M654" s="27">
        <f>元データ!K651</f>
        <v>68.895833333333343</v>
      </c>
      <c r="N654" s="53" t="str">
        <f ca="1">IF(OFFSET(マスタ非採用削除!A$4,統合マスタ!$A654,0)="","",OFFSET(マスタ非採用削除!A$4,統合マスタ!$A654,0))</f>
        <v>ﾒﾄﾄ001</v>
      </c>
      <c r="O654" s="53" t="str">
        <f ca="1">IF(OFFSET(マスタ非採用削除!B$4,統合マスタ!$A654,0)="","",OFFSET(マスタ非採用削除!B$4,統合マスタ!$A654,0))</f>
        <v>ﾒﾄﾄ001</v>
      </c>
      <c r="P654" s="27" t="str">
        <f ca="1">IF(OFFSET(マスタ非採用削除!C$4,統合マスタ!$A654,0)="","",OFFSET(マスタ非採用削除!C$4,統合マスタ!$A654,0))</f>
        <v>メトトレキサート錠２ｍｇ「あゆみ」</v>
      </c>
      <c r="Q654" s="53" t="str">
        <f ca="1">IF(OFFSET(マスタ非採用削除!D$4,統合マスタ!$A654,0)="","",OFFSET(マスタ非採用削除!D$4,統合マスタ!$A654,0))</f>
        <v>ﾒﾄﾄ2</v>
      </c>
      <c r="R654" s="27">
        <f ca="1">IF(OR(A654="非採用",A654="処置薬",A654="非採用特別"),0,IF(OFFSET(マスタ非採用削除!E$4,統合マスタ!$A654,0)="","",OFFSET(マスタ非採用削除!E$4,統合マスタ!$A654,0)))</f>
        <v>2</v>
      </c>
      <c r="S654" s="53" t="str">
        <f ca="1">IF(OFFSET(マスタ非採用削除!F$4,統合マスタ!$A654,0)="","",OFFSET(マスタ非採用削除!F$4,統合マスタ!$A654,0))</f>
        <v/>
      </c>
      <c r="T654" s="27">
        <f ca="1">IF(OFFSET(マスタ非採用削除!G$4,統合マスタ!$A654,0)="","",OFFSET(マスタ非採用削除!G$4,統合マスタ!$A654,0))</f>
        <v>77.400000000000006</v>
      </c>
      <c r="U654" s="53" t="str">
        <f ca="1">IF(OFFSET(マスタ非採用削除!H$4,統合マスタ!$A654,0)="","",OFFSET(マスタ非採用削除!H$4,統合マスタ!$A654,0))</f>
        <v>ﾒﾄﾄﾚｷｻｰﾄｼﾞｮｳ2mg｢あゆみ｣</v>
      </c>
      <c r="V654" s="27">
        <f ca="1">IF(OFFSET(マスタ非採用削除!I$4,統合マスタ!$A654,0)="","",OFFSET(マスタ非採用削除!I$4,統合マスタ!$A654,0))</f>
        <v>1</v>
      </c>
      <c r="W654" s="27" t="str">
        <f ca="1">IF(OFFSET(マスタ非採用削除!J$4,統合マスタ!$A654,0)="","",OFFSET(マスタ非採用削除!J$4,統合マスタ!$A654,0))</f>
        <v>錠剤</v>
      </c>
      <c r="X654" s="27">
        <f ca="1">IF(OFFSET(マスタ非採用削除!K$4,統合マスタ!$A654,0)="","",OFFSET(マスタ非採用削除!K$4,統合マスタ!$A654,0))</f>
        <v>2</v>
      </c>
      <c r="Y654" s="53" t="str">
        <f ca="1">IF(OFFSET(マスタ非採用削除!L$4,統合マスタ!$A654,0)="","",OFFSET(マスタ非採用削除!L$4,統合マスタ!$A654,0))</f>
        <v/>
      </c>
      <c r="Z654" s="27">
        <f ca="1">IF(OFFSET(マスタ非採用削除!M$4,統合マスタ!$A654,0)="","",OFFSET(マスタ非採用削除!M$4,統合マスタ!$A654,0))</f>
        <v>3</v>
      </c>
      <c r="AA654" s="27" t="str">
        <f t="shared" si="30"/>
        <v/>
      </c>
      <c r="AB654" s="27" t="str">
        <f ca="1">IF(A654="非採用特別","非採用特別",IF(R654=2,"臨時",
IF(COUNTIF(分類!$H$8:$H$15, 統合マスタ!V654)&gt;0, 分類!$G$7,
IF(COUNTIF(分類!$K$8:$K$15, 統合マスタ!V654)&gt;0, 分類!$J$7,
IF(COUNTIF(分類!$N$8:$N$15, 統合マスタ!V654)&gt;0, 分類!$M$7,
IF(COUNTIF(分類!$Q$8:$Q$15, 統合マスタ!V654)&gt;0, 分類!$P$7,
"無し"))))))</f>
        <v>臨時</v>
      </c>
      <c r="AC654" s="27">
        <f t="shared" ca="1" si="31"/>
        <v>200650</v>
      </c>
      <c r="AD654" s="27" cm="1">
        <f t="array" aca="1" ref="AD654" ca="1">IF(A654="非採用","非採用",OFFSET(
   INDIRECT("'" &amp; AB654 &amp; "'!A4"),
   MATCH(B654, INDIRECT("'" &amp; AB654 &amp; "'!C5:C1000"), 0),
   MATCH("合計", INDIRECT("'" &amp; AB654 &amp; "'!4:4"), 0) - 1
))</f>
        <v>0</v>
      </c>
    </row>
    <row r="655" spans="1:30">
      <c r="A655" s="40">
        <f>元データ!P652</f>
        <v>565</v>
      </c>
      <c r="B655" s="27">
        <f t="shared" si="32"/>
        <v>651</v>
      </c>
      <c r="C655" s="27" t="str">
        <f>DBCS(元データ!A652)</f>
        <v>メトホルミン塩酸塩錠２５０ｍｇＭＴ「ＤＳＰＢ」</v>
      </c>
      <c r="D655" s="53" t="str">
        <f>元データ!B652</f>
        <v>メディセオ</v>
      </c>
      <c r="E655" s="27" t="str">
        <f>DBCS(元データ!C652)</f>
        <v>バラ</v>
      </c>
      <c r="F655" s="27" t="str">
        <f>DBCS(元データ!D652)</f>
        <v>５００Ｔ</v>
      </c>
      <c r="G655" s="27" t="str">
        <f>元データ!E652</f>
        <v>住友ファーマ</v>
      </c>
      <c r="H655" s="27">
        <f>元データ!F652</f>
        <v>10.4</v>
      </c>
      <c r="I655" s="27">
        <f>元データ!G652</f>
        <v>5200</v>
      </c>
      <c r="J655" s="27">
        <f>元データ!H652</f>
        <v>500</v>
      </c>
      <c r="K655" s="27" t="str">
        <f>元データ!I652</f>
        <v>錠</v>
      </c>
      <c r="L655" s="27">
        <f>元データ!J652</f>
        <v>4320</v>
      </c>
      <c r="M655" s="27">
        <f>元データ!K652</f>
        <v>8.64</v>
      </c>
      <c r="N655" s="53" t="str">
        <f ca="1">IF(OFFSET(マスタ非採用削除!A$4,統合マスタ!$A655,0)="","",OFFSET(マスタ非採用削除!A$4,統合マスタ!$A655,0))</f>
        <v>ﾒﾄﾎ001</v>
      </c>
      <c r="O655" s="53" t="str">
        <f ca="1">IF(OFFSET(マスタ非採用削除!B$4,統合マスタ!$A655,0)="","",OFFSET(マスタ非採用削除!B$4,統合マスタ!$A655,0))</f>
        <v>ﾒﾄﾎ001</v>
      </c>
      <c r="P655" s="27" t="str">
        <f ca="1">IF(OFFSET(マスタ非採用削除!C$4,統合マスタ!$A655,0)="","",OFFSET(マスタ非採用削除!C$4,統合マスタ!$A655,0))</f>
        <v>メトホルミン塩酸塩錠２５０ｍｇＭＴ「ＤＳＰＢ」</v>
      </c>
      <c r="Q655" s="53" t="str">
        <f ca="1">IF(OFFSET(マスタ非採用削除!D$4,統合マスタ!$A655,0)="","",OFFSET(マスタ非採用削除!D$4,統合マスタ!$A655,0))</f>
        <v>ﾒﾄﾎ</v>
      </c>
      <c r="R655" s="27">
        <f ca="1">IF(OR(A655="非採用",A655="処置薬",A655="非採用特別"),0,IF(OFFSET(マスタ非採用削除!E$4,統合マスタ!$A655,0)="","",OFFSET(マスタ非採用削除!E$4,統合マスタ!$A655,0)))</f>
        <v>1</v>
      </c>
      <c r="S655" s="53" t="str">
        <f ca="1">IF(OFFSET(マスタ非採用削除!F$4,統合マスタ!$A655,0)="","",OFFSET(マスタ非採用削除!F$4,統合マスタ!$A655,0))</f>
        <v/>
      </c>
      <c r="T655" s="27">
        <f ca="1">IF(OFFSET(マスタ非採用削除!G$4,統合マスタ!$A655,0)="","",OFFSET(マスタ非採用削除!G$4,統合マスタ!$A655,0))</f>
        <v>10.4</v>
      </c>
      <c r="U655" s="53" t="str">
        <f ca="1">IF(OFFSET(マスタ非採用削除!H$4,統合マスタ!$A655,0)="","",OFFSET(マスタ非採用削除!H$4,統合マスタ!$A655,0))</f>
        <v>ﾒﾄﾎﾙﾐﾝｴﾝｻﾝｴﾝｼﾞｮｳ250mgMT｢DSPB｣</v>
      </c>
      <c r="V655" s="27">
        <f ca="1">IF(OFFSET(マスタ非採用削除!I$4,統合マスタ!$A655,0)="","",OFFSET(マスタ非採用削除!I$4,統合マスタ!$A655,0))</f>
        <v>1</v>
      </c>
      <c r="W655" s="27" t="str">
        <f ca="1">IF(OFFSET(マスタ非採用削除!J$4,統合マスタ!$A655,0)="","",OFFSET(マスタ非採用削除!J$4,統合マスタ!$A655,0))</f>
        <v>錠剤</v>
      </c>
      <c r="X655" s="27">
        <f ca="1">IF(OFFSET(マスタ非採用削除!K$4,統合マスタ!$A655,0)="","",OFFSET(マスタ非採用削除!K$4,統合マスタ!$A655,0))</f>
        <v>2</v>
      </c>
      <c r="Y655" s="53" t="str">
        <f ca="1">IF(OFFSET(マスタ非採用削除!L$4,統合マスタ!$A655,0)="","",OFFSET(マスタ非採用削除!L$4,統合マスタ!$A655,0))</f>
        <v/>
      </c>
      <c r="Z655" s="27">
        <f ca="1">IF(OFFSET(マスタ非採用削除!M$4,統合マスタ!$A655,0)="","",OFFSET(マスタ非採用削除!M$4,統合マスタ!$A655,0))</f>
        <v>26</v>
      </c>
      <c r="AA655" s="27" t="str">
        <f t="shared" si="30"/>
        <v/>
      </c>
      <c r="AB655" s="27" t="str">
        <f ca="1">IF(A655="非採用特別","非採用特別",IF(R655=2,"臨時",
IF(COUNTIF(分類!$H$8:$H$15, 統合マスタ!V655)&gt;0, 分類!$G$7,
IF(COUNTIF(分類!$K$8:$K$15, 統合マスタ!V655)&gt;0, 分類!$J$7,
IF(COUNTIF(分類!$N$8:$N$15, 統合マスタ!V655)&gt;0, 分類!$M$7,
IF(COUNTIF(分類!$Q$8:$Q$15, 統合マスタ!V655)&gt;0, 分類!$P$7,
"無し"))))))</f>
        <v>錠剤</v>
      </c>
      <c r="AC655" s="27">
        <f t="shared" ca="1" si="31"/>
        <v>200651</v>
      </c>
      <c r="AD655" s="27" cm="1">
        <f t="array" aca="1" ref="AD655" ca="1">IF(A655="非採用","非採用",OFFSET(
   INDIRECT("'" &amp; AB655 &amp; "'!A4"),
   MATCH(B655, INDIRECT("'" &amp; AB655 &amp; "'!C5:C1000"), 0),
   MATCH("合計", INDIRECT("'" &amp; AB655 &amp; "'!4:4"), 0) - 1
))</f>
        <v>0</v>
      </c>
    </row>
    <row r="656" spans="1:30">
      <c r="A656" s="40">
        <f>元データ!P653</f>
        <v>566</v>
      </c>
      <c r="B656" s="27">
        <f t="shared" si="32"/>
        <v>652</v>
      </c>
      <c r="C656" s="27" t="str">
        <f>DBCS(元データ!A653)</f>
        <v>メプチンエア－１０μｇ吸入１００回　　０．０１４３％</v>
      </c>
      <c r="D656" s="53" t="str">
        <f>元データ!B653</f>
        <v>スズケン</v>
      </c>
      <c r="E656" s="27" t="str">
        <f>DBCS(元データ!C653)</f>
        <v/>
      </c>
      <c r="F656" s="27" t="str">
        <f>DBCS(元データ!D653)</f>
        <v>５ｍｌｘ１０</v>
      </c>
      <c r="G656" s="27" t="str">
        <f>元データ!E653</f>
        <v>大塚製薬</v>
      </c>
      <c r="H656" s="27">
        <f>元データ!F653</f>
        <v>1060.9000000000001</v>
      </c>
      <c r="I656" s="27">
        <f>元データ!G653</f>
        <v>10609</v>
      </c>
      <c r="J656" s="27">
        <f>元データ!H653</f>
        <v>10</v>
      </c>
      <c r="K656" s="27" t="str">
        <f>元データ!I653</f>
        <v>本</v>
      </c>
      <c r="L656" s="27">
        <f>元データ!J653</f>
        <v>9451</v>
      </c>
      <c r="M656" s="27">
        <f>元データ!K653</f>
        <v>945.1</v>
      </c>
      <c r="N656" s="53" t="str">
        <f ca="1">IF(OFFSET(マスタ非採用削除!A$4,統合マスタ!$A656,0)="","",OFFSET(マスタ非採用削除!A$4,統合マスタ!$A656,0))</f>
        <v>ﾒﾌﾁ001</v>
      </c>
      <c r="O656" s="53" t="str">
        <f ca="1">IF(OFFSET(マスタ非採用削除!B$4,統合マスタ!$A656,0)="","",OFFSET(マスタ非採用削除!B$4,統合マスタ!$A656,0))</f>
        <v>ﾒﾌﾁ001</v>
      </c>
      <c r="P656" s="27" t="str">
        <f ca="1">IF(OFFSET(マスタ非採用削除!C$4,統合マスタ!$A656,0)="","",OFFSET(マスタ非採用削除!C$4,統合マスタ!$A656,0))</f>
        <v>メプチンエアー１０μｇ吸入１００回</v>
      </c>
      <c r="Q656" s="53" t="str">
        <f ca="1">IF(OFFSET(マスタ非採用削除!D$4,統合マスタ!$A656,0)="","",OFFSET(マスタ非採用削除!D$4,統合マスタ!$A656,0))</f>
        <v>ﾒﾌﾟﾁﾝ3</v>
      </c>
      <c r="R656" s="27">
        <f ca="1">IF(OR(A656="非採用",A656="処置薬",A656="非採用特別"),0,IF(OFFSET(マスタ非採用削除!E$4,統合マスタ!$A656,0)="","",OFFSET(マスタ非採用削除!E$4,統合マスタ!$A656,0)))</f>
        <v>1</v>
      </c>
      <c r="S656" s="53" t="str">
        <f ca="1">IF(OFFSET(マスタ非採用削除!F$4,統合マスタ!$A656,0)="","",OFFSET(マスタ非採用削除!F$4,統合マスタ!$A656,0))</f>
        <v/>
      </c>
      <c r="T656" s="27">
        <f ca="1">IF(OFFSET(マスタ非採用削除!G$4,統合マスタ!$A656,0)="","",OFFSET(マスタ非採用削除!G$4,統合マスタ!$A656,0))</f>
        <v>1060.9000000000001</v>
      </c>
      <c r="U656" s="53" t="str">
        <f ca="1">IF(OFFSET(マスタ非採用削除!H$4,統合マスタ!$A656,0)="","",OFFSET(マスタ非採用削除!H$4,統合マスタ!$A656,0))</f>
        <v>ﾒﾌﾟﾁﾝｴｱ-10ﾏｲｸﾛGｷﾕｳﾆﾕｳ100ｶｲ</v>
      </c>
      <c r="V656" s="27">
        <f ca="1">IF(OFFSET(マスタ非採用削除!I$4,統合マスタ!$A656,0)="","",OFFSET(マスタ非採用削除!I$4,統合マスタ!$A656,0))</f>
        <v>10</v>
      </c>
      <c r="W656" s="27" t="str">
        <f ca="1">IF(OFFSET(マスタ非採用削除!J$4,統合マスタ!$A656,0)="","",OFFSET(マスタ非採用削除!J$4,統合マスタ!$A656,0))</f>
        <v>吸入剤</v>
      </c>
      <c r="X656" s="27">
        <f ca="1">IF(OFFSET(マスタ非採用削除!K$4,統合マスタ!$A656,0)="","",OFFSET(マスタ非採用削除!K$4,統合マスタ!$A656,0))</f>
        <v>0</v>
      </c>
      <c r="Y656" s="53" t="str">
        <f ca="1">IF(OFFSET(マスタ非採用削除!L$4,統合マスタ!$A656,0)="","",OFFSET(マスタ非採用削除!L$4,統合マスタ!$A656,0))</f>
        <v/>
      </c>
      <c r="Z656" s="27">
        <f ca="1">IF(OFFSET(マスタ非採用削除!M$4,統合マスタ!$A656,0)="","",OFFSET(マスタ非採用削除!M$4,統合マスタ!$A656,0))</f>
        <v>3</v>
      </c>
      <c r="AA656" s="27" t="str">
        <f t="shared" si="30"/>
        <v/>
      </c>
      <c r="AB656" s="27" t="str">
        <f ca="1">IF(A656="非採用特別","非採用特別",IF(R656=2,"臨時",
IF(COUNTIF(分類!$H$8:$H$15, 統合マスタ!V656)&gt;0, 分類!$G$7,
IF(COUNTIF(分類!$K$8:$K$15, 統合マスタ!V656)&gt;0, 分類!$J$7,
IF(COUNTIF(分類!$N$8:$N$15, 統合マスタ!V656)&gt;0, 分類!$M$7,
IF(COUNTIF(分類!$Q$8:$Q$15, 統合マスタ!V656)&gt;0, 分類!$P$7,
"無し"))))))</f>
        <v>外用</v>
      </c>
      <c r="AC656" s="27">
        <f t="shared" ca="1" si="31"/>
        <v>652</v>
      </c>
      <c r="AD656" s="27" cm="1">
        <f t="array" aca="1" ref="AD656" ca="1">IF(A656="非採用","非採用",OFFSET(
   INDIRECT("'" &amp; AB656 &amp; "'!A4"),
   MATCH(B656, INDIRECT("'" &amp; AB656 &amp; "'!C5:C1000"), 0),
   MATCH("合計", INDIRECT("'" &amp; AB656 &amp; "'!4:4"), 0) - 1
))</f>
        <v>0</v>
      </c>
    </row>
    <row r="657" spans="1:30">
      <c r="A657" s="40">
        <f>元データ!P654</f>
        <v>568</v>
      </c>
      <c r="B657" s="27">
        <f t="shared" si="32"/>
        <v>653</v>
      </c>
      <c r="C657" s="27" t="str">
        <f>DBCS(元データ!A654)</f>
        <v>メマンチン塩酸塩ＯＤ錠２０ｍｇ「ＤＳＥＰ」</v>
      </c>
      <c r="D657" s="53" t="str">
        <f>元データ!B654</f>
        <v>アルフレッサ</v>
      </c>
      <c r="E657" s="27" t="str">
        <f>DBCS(元データ!C654)</f>
        <v>ＰＴＰ</v>
      </c>
      <c r="F657" s="27" t="str">
        <f>DBCS(元データ!D654)</f>
        <v>５６Ｔ</v>
      </c>
      <c r="G657" s="27" t="str">
        <f>元データ!E654</f>
        <v>第一三共エスファ</v>
      </c>
      <c r="H657" s="27">
        <f>元データ!F654</f>
        <v>66</v>
      </c>
      <c r="I657" s="27">
        <f>元データ!G654</f>
        <v>3696</v>
      </c>
      <c r="J657" s="27">
        <f>元データ!H654</f>
        <v>56</v>
      </c>
      <c r="K657" s="27" t="str">
        <f>元データ!I654</f>
        <v>錠</v>
      </c>
      <c r="L657" s="27">
        <f>元データ!J654</f>
        <v>3179</v>
      </c>
      <c r="M657" s="27">
        <f>元データ!K654</f>
        <v>56.767857142857146</v>
      </c>
      <c r="N657" s="53" t="str">
        <f ca="1">IF(OFFSET(マスタ非採用削除!A$4,統合マスタ!$A657,0)="","",OFFSET(マスタ非採用削除!A$4,統合マスタ!$A657,0))</f>
        <v>ﾒﾏﾝ002</v>
      </c>
      <c r="O657" s="53" t="str">
        <f ca="1">IF(OFFSET(マスタ非採用削除!B$4,統合マスタ!$A657,0)="","",OFFSET(マスタ非採用削除!B$4,統合マスタ!$A657,0))</f>
        <v>ﾒﾏﾝ002</v>
      </c>
      <c r="P657" s="27" t="str">
        <f ca="1">IF(OFFSET(マスタ非採用削除!C$4,統合マスタ!$A657,0)="","",OFFSET(マスタ非採用削除!C$4,統合マスタ!$A657,0))</f>
        <v>メマンチン塩酸塩ＯＤ錠２０ｍｇ「ＤＳＥＰ」</v>
      </c>
      <c r="Q657" s="53" t="str">
        <f ca="1">IF(OFFSET(マスタ非採用削除!D$4,統合マスタ!$A657,0)="","",OFFSET(マスタ非採用削除!D$4,統合マスタ!$A657,0))</f>
        <v>ﾒﾏﾝﾁ2</v>
      </c>
      <c r="R657" s="27">
        <f ca="1">IF(OR(A657="非採用",A657="処置薬",A657="非採用特別"),0,IF(OFFSET(マスタ非採用削除!E$4,統合マスタ!$A657,0)="","",OFFSET(マスタ非採用削除!E$4,統合マスタ!$A657,0)))</f>
        <v>1</v>
      </c>
      <c r="S657" s="53" t="str">
        <f ca="1">IF(OFFSET(マスタ非採用削除!F$4,統合マスタ!$A657,0)="","",OFFSET(マスタ非採用削除!F$4,統合マスタ!$A657,0))</f>
        <v/>
      </c>
      <c r="T657" s="27">
        <f ca="1">IF(OFFSET(マスタ非採用削除!G$4,統合マスタ!$A657,0)="","",OFFSET(マスタ非採用削除!G$4,統合マスタ!$A657,0))</f>
        <v>66</v>
      </c>
      <c r="U657" s="53" t="str">
        <f ca="1">IF(OFFSET(マスタ非採用削除!H$4,統合マスタ!$A657,0)="","",OFFSET(マスタ非採用削除!H$4,統合マスタ!$A657,0))</f>
        <v>ﾒﾏﾝﾁﾝｴﾝｻﾝｴﾝODｼﾞｮｳ20mg｢DSEP｣</v>
      </c>
      <c r="V657" s="27">
        <f ca="1">IF(OFFSET(マスタ非採用削除!I$4,統合マスタ!$A657,0)="","",OFFSET(マスタ非採用削除!I$4,統合マスタ!$A657,0))</f>
        <v>1</v>
      </c>
      <c r="W657" s="27" t="str">
        <f ca="1">IF(OFFSET(マスタ非採用削除!J$4,統合マスタ!$A657,0)="","",OFFSET(マスタ非採用削除!J$4,統合マスタ!$A657,0))</f>
        <v>錠剤</v>
      </c>
      <c r="X657" s="27">
        <f ca="1">IF(OFFSET(マスタ非採用削除!K$4,統合マスタ!$A657,0)="","",OFFSET(マスタ非採用削除!K$4,統合マスタ!$A657,0))</f>
        <v>2</v>
      </c>
      <c r="Y657" s="53" t="str">
        <f ca="1">IF(OFFSET(マスタ非採用削除!L$4,統合マスタ!$A657,0)="","",OFFSET(マスタ非採用削除!L$4,統合マスタ!$A657,0))</f>
        <v/>
      </c>
      <c r="Z657" s="27">
        <f ca="1">IF(OFFSET(マスタ非採用削除!M$4,統合マスタ!$A657,0)="","",OFFSET(マスタ非採用削除!M$4,統合マスタ!$A657,0))</f>
        <v>26</v>
      </c>
      <c r="AA657" s="27" t="str">
        <f t="shared" si="30"/>
        <v/>
      </c>
      <c r="AB657" s="27" t="str">
        <f ca="1">IF(A657="非採用特別","非採用特別",IF(R657=2,"臨時",
IF(COUNTIF(分類!$H$8:$H$15, 統合マスタ!V657)&gt;0, 分類!$G$7,
IF(COUNTIF(分類!$K$8:$K$15, 統合マスタ!V657)&gt;0, 分類!$J$7,
IF(COUNTIF(分類!$N$8:$N$15, 統合マスタ!V657)&gt;0, 分類!$M$7,
IF(COUNTIF(分類!$Q$8:$Q$15, 統合マスタ!V657)&gt;0, 分類!$P$7,
"無し"))))))</f>
        <v>錠剤</v>
      </c>
      <c r="AC657" s="27">
        <f t="shared" ca="1" si="31"/>
        <v>200653</v>
      </c>
      <c r="AD657" s="27" cm="1">
        <f t="array" aca="1" ref="AD657" ca="1">IF(A657="非採用","非採用",OFFSET(
   INDIRECT("'" &amp; AB657 &amp; "'!A4"),
   MATCH(B657, INDIRECT("'" &amp; AB657 &amp; "'!C5:C1000"), 0),
   MATCH("合計", INDIRECT("'" &amp; AB657 &amp; "'!4:4"), 0) - 1
))</f>
        <v>0</v>
      </c>
    </row>
    <row r="658" spans="1:30">
      <c r="A658" s="40">
        <f>元データ!P655</f>
        <v>568</v>
      </c>
      <c r="B658" s="27">
        <f t="shared" si="32"/>
        <v>654</v>
      </c>
      <c r="C658" s="27" t="str">
        <f>DBCS(元データ!A655)</f>
        <v>メマンチン塩酸塩ＯＤ錠２０ｍｇ「ＤＳＥＰ」</v>
      </c>
      <c r="D658" s="53" t="str">
        <f>元データ!B655</f>
        <v>アルフレッサ</v>
      </c>
      <c r="E658" s="27" t="str">
        <f>DBCS(元データ!C655)</f>
        <v>バラ</v>
      </c>
      <c r="F658" s="27" t="str">
        <f>DBCS(元データ!D655)</f>
        <v>１００Ｔ</v>
      </c>
      <c r="G658" s="27" t="str">
        <f>元データ!E655</f>
        <v>第一三共エスファ</v>
      </c>
      <c r="H658" s="27">
        <f>元データ!F655</f>
        <v>66</v>
      </c>
      <c r="I658" s="27">
        <f>元データ!G655</f>
        <v>6600</v>
      </c>
      <c r="J658" s="27">
        <f>元データ!H655</f>
        <v>100</v>
      </c>
      <c r="K658" s="27" t="str">
        <f>元データ!I655</f>
        <v>錠</v>
      </c>
      <c r="L658" s="27">
        <f>元データ!J655</f>
        <v>5676</v>
      </c>
      <c r="M658" s="27">
        <f>元データ!K655</f>
        <v>56.76</v>
      </c>
      <c r="N658" s="53" t="str">
        <f ca="1">IF(OFFSET(マスタ非採用削除!A$4,統合マスタ!$A658,0)="","",OFFSET(マスタ非採用削除!A$4,統合マスタ!$A658,0))</f>
        <v>ﾒﾏﾝ002</v>
      </c>
      <c r="O658" s="53" t="str">
        <f ca="1">IF(OFFSET(マスタ非採用削除!B$4,統合マスタ!$A658,0)="","",OFFSET(マスタ非採用削除!B$4,統合マスタ!$A658,0))</f>
        <v>ﾒﾏﾝ002</v>
      </c>
      <c r="P658" s="27" t="str">
        <f ca="1">IF(OFFSET(マスタ非採用削除!C$4,統合マスタ!$A658,0)="","",OFFSET(マスタ非採用削除!C$4,統合マスタ!$A658,0))</f>
        <v>メマンチン塩酸塩ＯＤ錠２０ｍｇ「ＤＳＥＰ」</v>
      </c>
      <c r="Q658" s="53" t="str">
        <f ca="1">IF(OFFSET(マスタ非採用削除!D$4,統合マスタ!$A658,0)="","",OFFSET(マスタ非採用削除!D$4,統合マスタ!$A658,0))</f>
        <v>ﾒﾏﾝﾁ2</v>
      </c>
      <c r="R658" s="27">
        <f ca="1">IF(OR(A658="非採用",A658="処置薬",A658="非採用特別"),0,IF(OFFSET(マスタ非採用削除!E$4,統合マスタ!$A658,0)="","",OFFSET(マスタ非採用削除!E$4,統合マスタ!$A658,0)))</f>
        <v>1</v>
      </c>
      <c r="S658" s="53" t="str">
        <f ca="1">IF(OFFSET(マスタ非採用削除!F$4,統合マスタ!$A658,0)="","",OFFSET(マスタ非採用削除!F$4,統合マスタ!$A658,0))</f>
        <v/>
      </c>
      <c r="T658" s="27">
        <f ca="1">IF(OFFSET(マスタ非採用削除!G$4,統合マスタ!$A658,0)="","",OFFSET(マスタ非採用削除!G$4,統合マスタ!$A658,0))</f>
        <v>66</v>
      </c>
      <c r="U658" s="53" t="str">
        <f ca="1">IF(OFFSET(マスタ非採用削除!H$4,統合マスタ!$A658,0)="","",OFFSET(マスタ非採用削除!H$4,統合マスタ!$A658,0))</f>
        <v>ﾒﾏﾝﾁﾝｴﾝｻﾝｴﾝODｼﾞｮｳ20mg｢DSEP｣</v>
      </c>
      <c r="V658" s="27">
        <f ca="1">IF(OFFSET(マスタ非採用削除!I$4,統合マスタ!$A658,0)="","",OFFSET(マスタ非採用削除!I$4,統合マスタ!$A658,0))</f>
        <v>1</v>
      </c>
      <c r="W658" s="27" t="str">
        <f ca="1">IF(OFFSET(マスタ非採用削除!J$4,統合マスタ!$A658,0)="","",OFFSET(マスタ非採用削除!J$4,統合マスタ!$A658,0))</f>
        <v>錠剤</v>
      </c>
      <c r="X658" s="27">
        <f ca="1">IF(OFFSET(マスタ非採用削除!K$4,統合マスタ!$A658,0)="","",OFFSET(マスタ非採用削除!K$4,統合マスタ!$A658,0))</f>
        <v>2</v>
      </c>
      <c r="Y658" s="53" t="str">
        <f ca="1">IF(OFFSET(マスタ非採用削除!L$4,統合マスタ!$A658,0)="","",OFFSET(マスタ非採用削除!L$4,統合マスタ!$A658,0))</f>
        <v/>
      </c>
      <c r="Z658" s="27">
        <f ca="1">IF(OFFSET(マスタ非採用削除!M$4,統合マスタ!$A658,0)="","",OFFSET(マスタ非採用削除!M$4,統合マスタ!$A658,0))</f>
        <v>26</v>
      </c>
      <c r="AA658" s="27" t="str">
        <f t="shared" si="30"/>
        <v/>
      </c>
      <c r="AB658" s="27" t="str">
        <f ca="1">IF(A658="非採用特別","非採用特別",IF(R658=2,"臨時",
IF(COUNTIF(分類!$H$8:$H$15, 統合マスタ!V658)&gt;0, 分類!$G$7,
IF(COUNTIF(分類!$K$8:$K$15, 統合マスタ!V658)&gt;0, 分類!$J$7,
IF(COUNTIF(分類!$N$8:$N$15, 統合マスタ!V658)&gt;0, 分類!$M$7,
IF(COUNTIF(分類!$Q$8:$Q$15, 統合マスタ!V658)&gt;0, 分類!$P$7,
"無し"))))))</f>
        <v>錠剤</v>
      </c>
      <c r="AC658" s="27">
        <f t="shared" ca="1" si="31"/>
        <v>200654</v>
      </c>
      <c r="AD658" s="27" cm="1">
        <f t="array" aca="1" ref="AD658" ca="1">IF(A658="非採用","非採用",OFFSET(
   INDIRECT("'" &amp; AB658 &amp; "'!A4"),
   MATCH(B658, INDIRECT("'" &amp; AB658 &amp; "'!C5:C1000"), 0),
   MATCH("合計", INDIRECT("'" &amp; AB658 &amp; "'!4:4"), 0) - 1
))</f>
        <v>0</v>
      </c>
    </row>
    <row r="659" spans="1:30">
      <c r="A659" s="40">
        <f>元データ!P656</f>
        <v>567</v>
      </c>
      <c r="B659" s="27">
        <f t="shared" si="32"/>
        <v>655</v>
      </c>
      <c r="C659" s="27" t="str">
        <f>DBCS(元データ!A656)</f>
        <v>メマンチン塩酸塩ＯＤ錠５ｍｇ「ＤＳＥＰ」</v>
      </c>
      <c r="D659" s="53" t="str">
        <f>元データ!B656</f>
        <v>アルフレッサ</v>
      </c>
      <c r="E659" s="27" t="str">
        <f>DBCS(元データ!C656)</f>
        <v>ＰＴＰ</v>
      </c>
      <c r="F659" s="27" t="str">
        <f>DBCS(元データ!D656)</f>
        <v>５６Ｔ</v>
      </c>
      <c r="G659" s="27" t="str">
        <f>元データ!E656</f>
        <v>第一三共エスファ</v>
      </c>
      <c r="H659" s="27">
        <f>元データ!F656</f>
        <v>21.5</v>
      </c>
      <c r="I659" s="27">
        <f>元データ!G656</f>
        <v>1204</v>
      </c>
      <c r="J659" s="27">
        <f>元データ!H656</f>
        <v>56</v>
      </c>
      <c r="K659" s="27" t="str">
        <f>元データ!I656</f>
        <v>錠</v>
      </c>
      <c r="L659" s="27">
        <f>元データ!J656</f>
        <v>1035</v>
      </c>
      <c r="M659" s="27">
        <f>元データ!K656</f>
        <v>18.482142857142858</v>
      </c>
      <c r="N659" s="53" t="str">
        <f ca="1">IF(OFFSET(マスタ非採用削除!A$4,統合マスタ!$A659,0)="","",OFFSET(マスタ非採用削除!A$4,統合マスタ!$A659,0))</f>
        <v>ﾒﾏﾝ001</v>
      </c>
      <c r="O659" s="53" t="str">
        <f ca="1">IF(OFFSET(マスタ非採用削除!B$4,統合マスタ!$A659,0)="","",OFFSET(マスタ非採用削除!B$4,統合マスタ!$A659,0))</f>
        <v>ﾒﾏﾝ001</v>
      </c>
      <c r="P659" s="27" t="str">
        <f ca="1">IF(OFFSET(マスタ非採用削除!C$4,統合マスタ!$A659,0)="","",OFFSET(マスタ非採用削除!C$4,統合マスタ!$A659,0))</f>
        <v>メマンチン塩酸塩ＯＤ錠５ｍｇ「ＤＳＥＰ」</v>
      </c>
      <c r="Q659" s="53" t="str">
        <f ca="1">IF(OFFSET(マスタ非採用削除!D$4,統合マスタ!$A659,0)="","",OFFSET(マスタ非採用削除!D$4,統合マスタ!$A659,0))</f>
        <v>ﾒﾏﾝﾁ</v>
      </c>
      <c r="R659" s="27">
        <f ca="1">IF(OR(A659="非採用",A659="処置薬",A659="非採用特別"),0,IF(OFFSET(マスタ非採用削除!E$4,統合マスタ!$A659,0)="","",OFFSET(マスタ非採用削除!E$4,統合マスタ!$A659,0)))</f>
        <v>1</v>
      </c>
      <c r="S659" s="53" t="str">
        <f ca="1">IF(OFFSET(マスタ非採用削除!F$4,統合マスタ!$A659,0)="","",OFFSET(マスタ非採用削除!F$4,統合マスタ!$A659,0))</f>
        <v/>
      </c>
      <c r="T659" s="27">
        <f ca="1">IF(OFFSET(マスタ非採用削除!G$4,統合マスタ!$A659,0)="","",OFFSET(マスタ非採用削除!G$4,統合マスタ!$A659,0))</f>
        <v>21.5</v>
      </c>
      <c r="U659" s="53" t="str">
        <f ca="1">IF(OFFSET(マスタ非採用削除!H$4,統合マスタ!$A659,0)="","",OFFSET(マスタ非採用削除!H$4,統合マスタ!$A659,0))</f>
        <v>ﾒﾏﾝﾁﾝｴﾝｻﾝｴﾝODｼﾞｮｳ5mg｢DSEP｣</v>
      </c>
      <c r="V659" s="27">
        <f ca="1">IF(OFFSET(マスタ非採用削除!I$4,統合マスタ!$A659,0)="","",OFFSET(マスタ非採用削除!I$4,統合マスタ!$A659,0))</f>
        <v>1</v>
      </c>
      <c r="W659" s="27" t="str">
        <f ca="1">IF(OFFSET(マスタ非採用削除!J$4,統合マスタ!$A659,0)="","",OFFSET(マスタ非採用削除!J$4,統合マスタ!$A659,0))</f>
        <v>錠剤</v>
      </c>
      <c r="X659" s="27">
        <f ca="1">IF(OFFSET(マスタ非採用削除!K$4,統合マスタ!$A659,0)="","",OFFSET(マスタ非採用削除!K$4,統合マスタ!$A659,0))</f>
        <v>2</v>
      </c>
      <c r="Y659" s="53" t="str">
        <f ca="1">IF(OFFSET(マスタ非採用削除!L$4,統合マスタ!$A659,0)="","",OFFSET(マスタ非採用削除!L$4,統合マスタ!$A659,0))</f>
        <v/>
      </c>
      <c r="Z659" s="27">
        <f ca="1">IF(OFFSET(マスタ非採用削除!M$4,統合マスタ!$A659,0)="","",OFFSET(マスタ非採用削除!M$4,統合マスタ!$A659,0))</f>
        <v>26</v>
      </c>
      <c r="AA659" s="27" t="str">
        <f t="shared" si="30"/>
        <v/>
      </c>
      <c r="AB659" s="27" t="str">
        <f ca="1">IF(A659="非採用特別","非採用特別",IF(R659=2,"臨時",
IF(COUNTIF(分類!$H$8:$H$15, 統合マスタ!V659)&gt;0, 分類!$G$7,
IF(COUNTIF(分類!$K$8:$K$15, 統合マスタ!V659)&gt;0, 分類!$J$7,
IF(COUNTIF(分類!$N$8:$N$15, 統合マスタ!V659)&gt;0, 分類!$M$7,
IF(COUNTIF(分類!$Q$8:$Q$15, 統合マスタ!V659)&gt;0, 分類!$P$7,
"無し"))))))</f>
        <v>錠剤</v>
      </c>
      <c r="AC659" s="27">
        <f t="shared" ca="1" si="31"/>
        <v>200655</v>
      </c>
      <c r="AD659" s="27" cm="1">
        <f t="array" aca="1" ref="AD659" ca="1">IF(A659="非採用","非採用",OFFSET(
   INDIRECT("'" &amp; AB659 &amp; "'!A4"),
   MATCH(B659, INDIRECT("'" &amp; AB659 &amp; "'!C5:C1000"), 0),
   MATCH("合計", INDIRECT("'" &amp; AB659 &amp; "'!4:4"), 0) - 1
))</f>
        <v>0</v>
      </c>
    </row>
    <row r="660" spans="1:30">
      <c r="A660" s="40">
        <f>元データ!P657</f>
        <v>567</v>
      </c>
      <c r="B660" s="27">
        <f t="shared" si="32"/>
        <v>656</v>
      </c>
      <c r="C660" s="27" t="str">
        <f>DBCS(元データ!A657)</f>
        <v>メマンチン塩酸塩ＯＤ錠５ｍｇ「ＤＳＥＰ」</v>
      </c>
      <c r="D660" s="53" t="str">
        <f>元データ!B657</f>
        <v>アルフレッサ</v>
      </c>
      <c r="E660" s="27" t="str">
        <f>DBCS(元データ!C657)</f>
        <v>バラ</v>
      </c>
      <c r="F660" s="27" t="str">
        <f>DBCS(元データ!D657)</f>
        <v>１００Ｔ</v>
      </c>
      <c r="G660" s="27" t="str">
        <f>元データ!E657</f>
        <v>第一三共エスファ</v>
      </c>
      <c r="H660" s="27">
        <f>元データ!F657</f>
        <v>21.5</v>
      </c>
      <c r="I660" s="27">
        <f>元データ!G657</f>
        <v>2150</v>
      </c>
      <c r="J660" s="27">
        <f>元データ!H657</f>
        <v>100</v>
      </c>
      <c r="K660" s="27" t="str">
        <f>元データ!I657</f>
        <v>錠</v>
      </c>
      <c r="L660" s="27">
        <f>元データ!J657</f>
        <v>1849</v>
      </c>
      <c r="M660" s="27">
        <f>元データ!K657</f>
        <v>18.489999999999998</v>
      </c>
      <c r="N660" s="53" t="str">
        <f ca="1">IF(OFFSET(マスタ非採用削除!A$4,統合マスタ!$A660,0)="","",OFFSET(マスタ非採用削除!A$4,統合マスタ!$A660,0))</f>
        <v>ﾒﾏﾝ001</v>
      </c>
      <c r="O660" s="53" t="str">
        <f ca="1">IF(OFFSET(マスタ非採用削除!B$4,統合マスタ!$A660,0)="","",OFFSET(マスタ非採用削除!B$4,統合マスタ!$A660,0))</f>
        <v>ﾒﾏﾝ001</v>
      </c>
      <c r="P660" s="27" t="str">
        <f ca="1">IF(OFFSET(マスタ非採用削除!C$4,統合マスタ!$A660,0)="","",OFFSET(マスタ非採用削除!C$4,統合マスタ!$A660,0))</f>
        <v>メマンチン塩酸塩ＯＤ錠５ｍｇ「ＤＳＥＰ」</v>
      </c>
      <c r="Q660" s="53" t="str">
        <f ca="1">IF(OFFSET(マスタ非採用削除!D$4,統合マスタ!$A660,0)="","",OFFSET(マスタ非採用削除!D$4,統合マスタ!$A660,0))</f>
        <v>ﾒﾏﾝﾁ</v>
      </c>
      <c r="R660" s="27">
        <f ca="1">IF(OR(A660="非採用",A660="処置薬",A660="非採用特別"),0,IF(OFFSET(マスタ非採用削除!E$4,統合マスタ!$A660,0)="","",OFFSET(マスタ非採用削除!E$4,統合マスタ!$A660,0)))</f>
        <v>1</v>
      </c>
      <c r="S660" s="53" t="str">
        <f ca="1">IF(OFFSET(マスタ非採用削除!F$4,統合マスタ!$A660,0)="","",OFFSET(マスタ非採用削除!F$4,統合マスタ!$A660,0))</f>
        <v/>
      </c>
      <c r="T660" s="27">
        <f ca="1">IF(OFFSET(マスタ非採用削除!G$4,統合マスタ!$A660,0)="","",OFFSET(マスタ非採用削除!G$4,統合マスタ!$A660,0))</f>
        <v>21.5</v>
      </c>
      <c r="U660" s="53" t="str">
        <f ca="1">IF(OFFSET(マスタ非採用削除!H$4,統合マスタ!$A660,0)="","",OFFSET(マスタ非採用削除!H$4,統合マスタ!$A660,0))</f>
        <v>ﾒﾏﾝﾁﾝｴﾝｻﾝｴﾝODｼﾞｮｳ5mg｢DSEP｣</v>
      </c>
      <c r="V660" s="27">
        <f ca="1">IF(OFFSET(マスタ非採用削除!I$4,統合マスタ!$A660,0)="","",OFFSET(マスタ非採用削除!I$4,統合マスタ!$A660,0))</f>
        <v>1</v>
      </c>
      <c r="W660" s="27" t="str">
        <f ca="1">IF(OFFSET(マスタ非採用削除!J$4,統合マスタ!$A660,0)="","",OFFSET(マスタ非採用削除!J$4,統合マスタ!$A660,0))</f>
        <v>錠剤</v>
      </c>
      <c r="X660" s="27">
        <f ca="1">IF(OFFSET(マスタ非採用削除!K$4,統合マスタ!$A660,0)="","",OFFSET(マスタ非採用削除!K$4,統合マスタ!$A660,0))</f>
        <v>2</v>
      </c>
      <c r="Y660" s="53" t="str">
        <f ca="1">IF(OFFSET(マスタ非採用削除!L$4,統合マスタ!$A660,0)="","",OFFSET(マスタ非採用削除!L$4,統合マスタ!$A660,0))</f>
        <v/>
      </c>
      <c r="Z660" s="27">
        <f ca="1">IF(OFFSET(マスタ非採用削除!M$4,統合マスタ!$A660,0)="","",OFFSET(マスタ非採用削除!M$4,統合マスタ!$A660,0))</f>
        <v>26</v>
      </c>
      <c r="AA660" s="27" t="str">
        <f t="shared" si="30"/>
        <v/>
      </c>
      <c r="AB660" s="27" t="str">
        <f ca="1">IF(A660="非採用特別","非採用特別",IF(R660=2,"臨時",
IF(COUNTIF(分類!$H$8:$H$15, 統合マスタ!V660)&gt;0, 分類!$G$7,
IF(COUNTIF(分類!$K$8:$K$15, 統合マスタ!V660)&gt;0, 分類!$J$7,
IF(COUNTIF(分類!$N$8:$N$15, 統合マスタ!V660)&gt;0, 分類!$M$7,
IF(COUNTIF(分類!$Q$8:$Q$15, 統合マスタ!V660)&gt;0, 分類!$P$7,
"無し"))))))</f>
        <v>錠剤</v>
      </c>
      <c r="AC660" s="27">
        <f t="shared" ca="1" si="31"/>
        <v>200656</v>
      </c>
      <c r="AD660" s="27" cm="1">
        <f t="array" aca="1" ref="AD660" ca="1">IF(A660="非採用","非採用",OFFSET(
   INDIRECT("'" &amp; AB660 &amp; "'!A4"),
   MATCH(B660, INDIRECT("'" &amp; AB660 &amp; "'!C5:C1000"), 0),
   MATCH("合計", INDIRECT("'" &amp; AB660 &amp; "'!4:4"), 0) - 1
))</f>
        <v>0</v>
      </c>
    </row>
    <row r="661" spans="1:30">
      <c r="A661" s="40">
        <f>元データ!P658</f>
        <v>569</v>
      </c>
      <c r="B661" s="27">
        <f t="shared" si="32"/>
        <v>657</v>
      </c>
      <c r="C661" s="27" t="str">
        <f>DBCS(元データ!A658)</f>
        <v>メリスロン錠６ｍｇ</v>
      </c>
      <c r="D661" s="53" t="str">
        <f>元データ!B658</f>
        <v>スズケン</v>
      </c>
      <c r="E661" s="27" t="str">
        <f>DBCS(元データ!C658)</f>
        <v>ＰＴＰ</v>
      </c>
      <c r="F661" s="27" t="str">
        <f>DBCS(元データ!D658)</f>
        <v>１００Ｔ</v>
      </c>
      <c r="G661" s="27" t="str">
        <f>元データ!E658</f>
        <v>科研製薬</v>
      </c>
      <c r="H661" s="27">
        <f>元データ!F658</f>
        <v>9</v>
      </c>
      <c r="I661" s="27">
        <f>元データ!G658</f>
        <v>900</v>
      </c>
      <c r="J661" s="27">
        <f>元データ!H658</f>
        <v>100</v>
      </c>
      <c r="K661" s="27" t="str">
        <f>元データ!I658</f>
        <v>錠</v>
      </c>
      <c r="L661" s="27">
        <f>元データ!J658</f>
        <v>802</v>
      </c>
      <c r="M661" s="27">
        <f>元データ!K658</f>
        <v>8.02</v>
      </c>
      <c r="N661" s="53" t="str">
        <f ca="1">IF(OFFSET(マスタ非採用削除!A$4,統合マスタ!$A661,0)="","",OFFSET(マスタ非採用削除!A$4,統合マスタ!$A661,0))</f>
        <v>ﾒﾘｽ001</v>
      </c>
      <c r="O661" s="53" t="str">
        <f ca="1">IF(OFFSET(マスタ非採用削除!B$4,統合マスタ!$A661,0)="","",OFFSET(マスタ非採用削除!B$4,統合マスタ!$A661,0))</f>
        <v>ﾒﾘｽ001</v>
      </c>
      <c r="P661" s="27" t="str">
        <f ca="1">IF(OFFSET(マスタ非採用削除!C$4,統合マスタ!$A661,0)="","",OFFSET(マスタ非採用削除!C$4,統合マスタ!$A661,0))</f>
        <v>メリスロン錠６ｍｇ</v>
      </c>
      <c r="Q661" s="53" t="str">
        <f ca="1">IF(OFFSET(マスタ非採用削除!D$4,統合マスタ!$A661,0)="","",OFFSET(マスタ非採用削除!D$4,統合マスタ!$A661,0))</f>
        <v/>
      </c>
      <c r="R661" s="27">
        <f ca="1">IF(OR(A661="非採用",A661="処置薬",A661="非採用特別"),0,IF(OFFSET(マスタ非採用削除!E$4,統合マスタ!$A661,0)="","",OFFSET(マスタ非採用削除!E$4,統合マスタ!$A661,0)))</f>
        <v>2</v>
      </c>
      <c r="S661" s="53" t="str">
        <f ca="1">IF(OFFSET(マスタ非採用削除!F$4,統合マスタ!$A661,0)="","",OFFSET(マスタ非採用削除!F$4,統合マスタ!$A661,0))</f>
        <v/>
      </c>
      <c r="T661" s="27">
        <f ca="1">IF(OFFSET(マスタ非採用削除!G$4,統合マスタ!$A661,0)="","",OFFSET(マスタ非採用削除!G$4,統合マスタ!$A661,0))</f>
        <v>9</v>
      </c>
      <c r="U661" s="53" t="str">
        <f ca="1">IF(OFFSET(マスタ非採用削除!H$4,統合マスタ!$A661,0)="","",OFFSET(マスタ非採用削除!H$4,統合マスタ!$A661,0))</f>
        <v>ﾒﾘｽﾛﾝｼﾞﾖｳ6MG</v>
      </c>
      <c r="V661" s="27">
        <f ca="1">IF(OFFSET(マスタ非採用削除!I$4,統合マスタ!$A661,0)="","",OFFSET(マスタ非採用削除!I$4,統合マスタ!$A661,0))</f>
        <v>1</v>
      </c>
      <c r="W661" s="27" t="str">
        <f ca="1">IF(OFFSET(マスタ非採用削除!J$4,統合マスタ!$A661,0)="","",OFFSET(マスタ非採用削除!J$4,統合マスタ!$A661,0))</f>
        <v>錠剤</v>
      </c>
      <c r="X661" s="27">
        <f ca="1">IF(OFFSET(マスタ非採用削除!K$4,統合マスタ!$A661,0)="","",OFFSET(マスタ非採用削除!K$4,統合マスタ!$A661,0))</f>
        <v>0</v>
      </c>
      <c r="Y661" s="53" t="str">
        <f ca="1">IF(OFFSET(マスタ非採用削除!L$4,統合マスタ!$A661,0)="","",OFFSET(マスタ非採用削除!L$4,統合マスタ!$A661,0))</f>
        <v/>
      </c>
      <c r="Z661" s="27">
        <f ca="1">IF(OFFSET(マスタ非採用削除!M$4,統合マスタ!$A661,0)="","",OFFSET(マスタ非採用削除!M$4,統合マスタ!$A661,0))</f>
        <v>3</v>
      </c>
      <c r="AA661" s="27" t="str">
        <f t="shared" si="30"/>
        <v/>
      </c>
      <c r="AB661" s="27" t="str">
        <f ca="1">IF(A661="非採用特別","非採用特別",IF(R661=2,"臨時",
IF(COUNTIF(分類!$H$8:$H$15, 統合マスタ!V661)&gt;0, 分類!$G$7,
IF(COUNTIF(分類!$K$8:$K$15, 統合マスタ!V661)&gt;0, 分類!$J$7,
IF(COUNTIF(分類!$N$8:$N$15, 統合マスタ!V661)&gt;0, 分類!$M$7,
IF(COUNTIF(分類!$Q$8:$Q$15, 統合マスタ!V661)&gt;0, 分類!$P$7,
"無し"))))))</f>
        <v>臨時</v>
      </c>
      <c r="AC661" s="27">
        <f t="shared" ca="1" si="31"/>
        <v>657</v>
      </c>
      <c r="AD661" s="27" cm="1">
        <f t="array" aca="1" ref="AD661" ca="1">IF(A661="非採用","非採用",OFFSET(
   INDIRECT("'" &amp; AB661 &amp; "'!A4"),
   MATCH(B661, INDIRECT("'" &amp; AB661 &amp; "'!C5:C1000"), 0),
   MATCH("合計", INDIRECT("'" &amp; AB661 &amp; "'!4:4"), 0) - 1
))</f>
        <v>0</v>
      </c>
    </row>
    <row r="662" spans="1:30">
      <c r="A662" s="40">
        <f>元データ!P659</f>
        <v>570</v>
      </c>
      <c r="B662" s="27">
        <f t="shared" si="32"/>
        <v>658</v>
      </c>
      <c r="C662" s="27" t="str">
        <f>DBCS(元データ!A659)</f>
        <v>メルカゾール錠５ｍｇ</v>
      </c>
      <c r="D662" s="53" t="str">
        <f>元データ!B659</f>
        <v>メディセオ</v>
      </c>
      <c r="E662" s="27" t="str">
        <f>DBCS(元データ!C659)</f>
        <v>ＰＴＰ</v>
      </c>
      <c r="F662" s="27" t="str">
        <f>DBCS(元データ!D659)</f>
        <v>１００Ｔ</v>
      </c>
      <c r="G662" s="27" t="str">
        <f>元データ!E659</f>
        <v>あすか製薬</v>
      </c>
      <c r="H662" s="27">
        <f>元データ!F659</f>
        <v>10.1</v>
      </c>
      <c r="I662" s="27">
        <f>元データ!G659</f>
        <v>1010</v>
      </c>
      <c r="J662" s="27">
        <f>元データ!H659</f>
        <v>100</v>
      </c>
      <c r="K662" s="27" t="str">
        <f>元データ!I659</f>
        <v>錠</v>
      </c>
      <c r="L662" s="27">
        <f>元データ!J659</f>
        <v>918</v>
      </c>
      <c r="M662" s="27">
        <f>元データ!K659</f>
        <v>9.18</v>
      </c>
      <c r="N662" s="53" t="str">
        <f ca="1">IF(OFFSET(マスタ非採用削除!A$4,統合マスタ!$A662,0)="","",OFFSET(マスタ非採用削除!A$4,統合マスタ!$A662,0))</f>
        <v>ﾒﾙｶ001</v>
      </c>
      <c r="O662" s="53" t="str">
        <f ca="1">IF(OFFSET(マスタ非採用削除!B$4,統合マスタ!$A662,0)="","",OFFSET(マスタ非採用削除!B$4,統合マスタ!$A662,0))</f>
        <v>ﾒﾙｶ001</v>
      </c>
      <c r="P662" s="27" t="str">
        <f ca="1">IF(OFFSET(マスタ非採用削除!C$4,統合マスタ!$A662,0)="","",OFFSET(マスタ非採用削除!C$4,統合マスタ!$A662,0))</f>
        <v>メルカゾール錠５ｍｇ</v>
      </c>
      <c r="Q662" s="53" t="str">
        <f ca="1">IF(OFFSET(マスタ非採用削除!D$4,統合マスタ!$A662,0)="","",OFFSET(マスタ非採用削除!D$4,統合マスタ!$A662,0))</f>
        <v>ﾒﾙｶ</v>
      </c>
      <c r="R662" s="27">
        <f ca="1">IF(OR(A662="非採用",A662="処置薬",A662="非採用特別"),0,IF(OFFSET(マスタ非採用削除!E$4,統合マスタ!$A662,0)="","",OFFSET(マスタ非採用削除!E$4,統合マスタ!$A662,0)))</f>
        <v>2</v>
      </c>
      <c r="S662" s="53" t="str">
        <f ca="1">IF(OFFSET(マスタ非採用削除!F$4,統合マスタ!$A662,0)="","",OFFSET(マスタ非採用削除!F$4,統合マスタ!$A662,0))</f>
        <v/>
      </c>
      <c r="T662" s="27">
        <f ca="1">IF(OFFSET(マスタ非採用削除!G$4,統合マスタ!$A662,0)="","",OFFSET(マスタ非採用削除!G$4,統合マスタ!$A662,0))</f>
        <v>10.1</v>
      </c>
      <c r="U662" s="53" t="str">
        <f ca="1">IF(OFFSET(マスタ非採用削除!H$4,統合マスタ!$A662,0)="","",OFFSET(マスタ非採用削除!H$4,統合マスタ!$A662,0))</f>
        <v>ﾒﾙｶｿﾞｰﾙｼﾞｮｳ5mg</v>
      </c>
      <c r="V662" s="27">
        <f ca="1">IF(OFFSET(マスタ非採用削除!I$4,統合マスタ!$A662,0)="","",OFFSET(マスタ非採用削除!I$4,統合マスタ!$A662,0))</f>
        <v>1</v>
      </c>
      <c r="W662" s="27" t="str">
        <f ca="1">IF(OFFSET(マスタ非採用削除!J$4,統合マスタ!$A662,0)="","",OFFSET(マスタ非採用削除!J$4,統合マスタ!$A662,0))</f>
        <v>錠剤</v>
      </c>
      <c r="X662" s="27">
        <f ca="1">IF(OFFSET(マスタ非採用削除!K$4,統合マスタ!$A662,0)="","",OFFSET(マスタ非採用削除!K$4,統合マスタ!$A662,0))</f>
        <v>0</v>
      </c>
      <c r="Y662" s="53" t="str">
        <f ca="1">IF(OFFSET(マスタ非採用削除!L$4,統合マスタ!$A662,0)="","",OFFSET(マスタ非採用削除!L$4,統合マスタ!$A662,0))</f>
        <v/>
      </c>
      <c r="Z662" s="27">
        <f ca="1">IF(OFFSET(マスタ非採用削除!M$4,統合マスタ!$A662,0)="","",OFFSET(マスタ非採用削除!M$4,統合マスタ!$A662,0))</f>
        <v>3</v>
      </c>
      <c r="AA662" s="27" t="str">
        <f t="shared" si="30"/>
        <v/>
      </c>
      <c r="AB662" s="27" t="str">
        <f ca="1">IF(A662="非採用特別","非採用特別",IF(R662=2,"臨時",
IF(COUNTIF(分類!$H$8:$H$15, 統合マスタ!V662)&gt;0, 分類!$G$7,
IF(COUNTIF(分類!$K$8:$K$15, 統合マスタ!V662)&gt;0, 分類!$J$7,
IF(COUNTIF(分類!$N$8:$N$15, 統合マスタ!V662)&gt;0, 分類!$M$7,
IF(COUNTIF(分類!$Q$8:$Q$15, 統合マスタ!V662)&gt;0, 分類!$P$7,
"無し"))))))</f>
        <v>臨時</v>
      </c>
      <c r="AC662" s="27">
        <f t="shared" ca="1" si="31"/>
        <v>658</v>
      </c>
      <c r="AD662" s="27" cm="1">
        <f t="array" aca="1" ref="AD662" ca="1">IF(A662="非採用","非採用",OFFSET(
   INDIRECT("'" &amp; AB662 &amp; "'!A4"),
   MATCH(B662, INDIRECT("'" &amp; AB662 &amp; "'!C5:C1000"), 0),
   MATCH("合計", INDIRECT("'" &amp; AB662 &amp; "'!4:4"), 0) - 1
))</f>
        <v>0</v>
      </c>
    </row>
    <row r="663" spans="1:30">
      <c r="A663" s="40">
        <f>元データ!P660</f>
        <v>571</v>
      </c>
      <c r="B663" s="27">
        <f t="shared" si="32"/>
        <v>659</v>
      </c>
      <c r="C663" s="27" t="str">
        <f>DBCS(元データ!A660)</f>
        <v>メロペネム点滴静注用０．５ｇ「サワイ」</v>
      </c>
      <c r="D663" s="53" t="str">
        <f>元データ!B660</f>
        <v>東邦</v>
      </c>
      <c r="E663" s="27" t="str">
        <f>DBCS(元データ!C660)</f>
        <v/>
      </c>
      <c r="F663" s="27" t="str">
        <f>DBCS(元データ!D660)</f>
        <v>５００ｍｇｘ１０Ｖ</v>
      </c>
      <c r="G663" s="27" t="str">
        <f>元データ!E660</f>
        <v>沢井製薬</v>
      </c>
      <c r="H663" s="27">
        <f>元データ!F660</f>
        <v>656</v>
      </c>
      <c r="I663" s="27">
        <f>元データ!G660</f>
        <v>6560</v>
      </c>
      <c r="J663" s="27">
        <f>元データ!H660</f>
        <v>10</v>
      </c>
      <c r="K663" s="27" t="str">
        <f>元データ!I660</f>
        <v>V</v>
      </c>
      <c r="L663" s="27">
        <f>元データ!J660</f>
        <v>5921</v>
      </c>
      <c r="M663" s="27">
        <f>元データ!K660</f>
        <v>592.1</v>
      </c>
      <c r="N663" s="53" t="str">
        <f ca="1">IF(OFFSET(マスタ非採用削除!A$4,統合マスタ!$A663,0)="","",OFFSET(マスタ非採用削除!A$4,統合マスタ!$A663,0))</f>
        <v>ﾒﾛﾍ003</v>
      </c>
      <c r="O663" s="53" t="str">
        <f ca="1">IF(OFFSET(マスタ非採用削除!B$4,統合マスタ!$A663,0)="","",OFFSET(マスタ非採用削除!B$4,統合マスタ!$A663,0))</f>
        <v>ﾒﾛﾍ003</v>
      </c>
      <c r="P663" s="27" t="str">
        <f ca="1">IF(OFFSET(マスタ非採用削除!C$4,統合マスタ!$A663,0)="","",OFFSET(マスタ非採用削除!C$4,統合マスタ!$A663,0))</f>
        <v>メロペネム点滴静注用０．５ｇ「サワイ」</v>
      </c>
      <c r="Q663" s="53" t="str">
        <f ca="1">IF(OFFSET(マスタ非採用削除!D$4,統合マスタ!$A663,0)="","",OFFSET(マスタ非採用削除!D$4,統合マスタ!$A663,0))</f>
        <v/>
      </c>
      <c r="R663" s="27">
        <f ca="1">IF(OR(A663="非採用",A663="処置薬",A663="非採用特別"),0,IF(OFFSET(マスタ非採用削除!E$4,統合マスタ!$A663,0)="","",OFFSET(マスタ非採用削除!E$4,統合マスタ!$A663,0)))</f>
        <v>1</v>
      </c>
      <c r="S663" s="53" t="str">
        <f ca="1">IF(OFFSET(マスタ非採用削除!F$4,統合マスタ!$A663,0)="","",OFFSET(マスタ非採用削除!F$4,統合マスタ!$A663,0))</f>
        <v/>
      </c>
      <c r="T663" s="27">
        <f ca="1">IF(OFFSET(マスタ非採用削除!G$4,統合マスタ!$A663,0)="","",OFFSET(マスタ非採用削除!G$4,統合マスタ!$A663,0))</f>
        <v>656</v>
      </c>
      <c r="U663" s="53" t="str">
        <f ca="1">IF(OFFSET(マスタ非採用削除!H$4,統合マスタ!$A663,0)="","",OFFSET(マスタ非採用削除!H$4,統合マスタ!$A663,0))</f>
        <v>ﾒﾛﾍﾟﾈﾑﾃﾝﾃｷｼﾞﾖｳﾁﾕｳﾖｳ0.5Gｻﾜｲ</v>
      </c>
      <c r="V663" s="27">
        <f ca="1">IF(OFFSET(マスタ非採用削除!I$4,統合マスタ!$A663,0)="","",OFFSET(マスタ非採用削除!I$4,統合マスタ!$A663,0))</f>
        <v>25</v>
      </c>
      <c r="W663" s="27" t="str">
        <f ca="1">IF(OFFSET(マスタ非採用削除!J$4,統合マスタ!$A663,0)="","",OFFSET(マスタ非採用削除!J$4,統合マスタ!$A663,0))</f>
        <v>注射剤</v>
      </c>
      <c r="X663" s="27">
        <f ca="1">IF(OFFSET(マスタ非採用削除!K$4,統合マスタ!$A663,0)="","",OFFSET(マスタ非採用削除!K$4,統合マスタ!$A663,0))</f>
        <v>0</v>
      </c>
      <c r="Y663" s="53" t="str">
        <f ca="1">IF(OFFSET(マスタ非採用削除!L$4,統合マスタ!$A663,0)="","",OFFSET(マスタ非採用削除!L$4,統合マスタ!$A663,0))</f>
        <v/>
      </c>
      <c r="Z663" s="27">
        <f ca="1">IF(OFFSET(マスタ非採用削除!M$4,統合マスタ!$A663,0)="","",OFFSET(マスタ非採用削除!M$4,統合マスタ!$A663,0))</f>
        <v>8</v>
      </c>
      <c r="AA663" s="27" t="str">
        <f t="shared" si="30"/>
        <v/>
      </c>
      <c r="AB663" s="27" t="str">
        <f ca="1">IF(A663="非採用特別","非採用特別",IF(R663=2,"臨時",
IF(COUNTIF(分類!$H$8:$H$15, 統合マスタ!V663)&gt;0, 分類!$G$7,
IF(COUNTIF(分類!$K$8:$K$15, 統合マスタ!V663)&gt;0, 分類!$J$7,
IF(COUNTIF(分類!$N$8:$N$15, 統合マスタ!V663)&gt;0, 分類!$M$7,
IF(COUNTIF(分類!$Q$8:$Q$15, 統合マスタ!V663)&gt;0, 分類!$P$7,
"無し"))))))</f>
        <v>注射</v>
      </c>
      <c r="AC663" s="27">
        <f t="shared" ca="1" si="31"/>
        <v>659</v>
      </c>
      <c r="AD663" s="27" cm="1">
        <f t="array" aca="1" ref="AD663" ca="1">IF(A663="非採用","非採用",OFFSET(
   INDIRECT("'" &amp; AB663 &amp; "'!A4"),
   MATCH(B663, INDIRECT("'" &amp; AB663 &amp; "'!C5:C1000"), 0),
   MATCH("合計", INDIRECT("'" &amp; AB663 &amp; "'!4:4"), 0) - 1
))</f>
        <v>0</v>
      </c>
    </row>
    <row r="664" spans="1:30">
      <c r="A664" s="40">
        <f>元データ!P661</f>
        <v>574</v>
      </c>
      <c r="B664" s="27">
        <f t="shared" si="32"/>
        <v>660</v>
      </c>
      <c r="C664" s="27" t="str">
        <f>DBCS(元データ!A661)</f>
        <v>モサプリドクエン酸塩散１％「日医工」</v>
      </c>
      <c r="D664" s="53" t="str">
        <f>元データ!B661</f>
        <v>メディセオ</v>
      </c>
      <c r="E664" s="27" t="str">
        <f>DBCS(元データ!C661)</f>
        <v>粉</v>
      </c>
      <c r="F664" s="27" t="str">
        <f>DBCS(元データ!D661)</f>
        <v>１００ｇ</v>
      </c>
      <c r="G664" s="27" t="str">
        <f>元データ!E661</f>
        <v>日医工</v>
      </c>
      <c r="H664" s="27">
        <f>元データ!F661</f>
        <v>9.6</v>
      </c>
      <c r="I664" s="27">
        <f>元データ!G661</f>
        <v>960</v>
      </c>
      <c r="J664" s="27">
        <f>元データ!H661</f>
        <v>100</v>
      </c>
      <c r="K664" s="27" t="str">
        <f>元データ!I661</f>
        <v>ｇ</v>
      </c>
      <c r="L664" s="27">
        <f>元データ!J661</f>
        <v>870</v>
      </c>
      <c r="M664" s="27">
        <f>元データ!K661</f>
        <v>8.6999999999999993</v>
      </c>
      <c r="N664" s="53" t="str">
        <f ca="1">IF(OFFSET(マスタ非採用削除!A$4,統合マスタ!$A664,0)="","",OFFSET(マスタ非採用削除!A$4,統合マスタ!$A664,0))</f>
        <v>ﾓｻﾌ002</v>
      </c>
      <c r="O664" s="53" t="str">
        <f ca="1">IF(OFFSET(マスタ非採用削除!B$4,統合マスタ!$A664,0)="","",OFFSET(マスタ非採用削除!B$4,統合マスタ!$A664,0))</f>
        <v>ﾓｻﾌ002</v>
      </c>
      <c r="P664" s="27" t="str">
        <f ca="1">IF(OFFSET(マスタ非採用削除!C$4,統合マスタ!$A664,0)="","",OFFSET(マスタ非採用削除!C$4,統合マスタ!$A664,0))</f>
        <v>モサプリドクエン酸塩散１％「日医工」</v>
      </c>
      <c r="Q664" s="53" t="str">
        <f ca="1">IF(OFFSET(マスタ非採用削除!D$4,統合マスタ!$A664,0)="","",OFFSET(マスタ非採用削除!D$4,統合マスタ!$A664,0))</f>
        <v>ﾓｻﾌﾟ</v>
      </c>
      <c r="R664" s="27">
        <f ca="1">IF(OR(A664="非採用",A664="処置薬",A664="非採用特別"),0,IF(OFFSET(マスタ非採用削除!E$4,統合マスタ!$A664,0)="","",OFFSET(マスタ非採用削除!E$4,統合マスタ!$A664,0)))</f>
        <v>1</v>
      </c>
      <c r="S664" s="53" t="str">
        <f ca="1">IF(OFFSET(マスタ非採用削除!F$4,統合マスタ!$A664,0)="","",OFFSET(マスタ非採用削除!F$4,統合マスタ!$A664,0))</f>
        <v/>
      </c>
      <c r="T664" s="27">
        <f ca="1">IF(OFFSET(マスタ非採用削除!G$4,統合マスタ!$A664,0)="","",OFFSET(マスタ非採用削除!G$4,統合マスタ!$A664,0))</f>
        <v>9.6</v>
      </c>
      <c r="U664" s="53" t="str">
        <f ca="1">IF(OFFSET(マスタ非採用削除!H$4,統合マスタ!$A664,0)="","",OFFSET(マスタ非採用削除!H$4,統合マスタ!$A664,0))</f>
        <v>ﾓｻﾌﾟﾘﾄﾞｸｴﾝｻﾝｴﾝｻﾝ1%｢ﾆﾁｲｺｳ｣</v>
      </c>
      <c r="V664" s="27">
        <f ca="1">IF(OFFSET(マスタ非採用削除!I$4,統合マスタ!$A664,0)="","",OFFSET(マスタ非採用削除!I$4,統合マスタ!$A664,0))</f>
        <v>3</v>
      </c>
      <c r="W664" s="27" t="str">
        <f ca="1">IF(OFFSET(マスタ非採用削除!J$4,統合マスタ!$A664,0)="","",OFFSET(マスタ非採用削除!J$4,統合マスタ!$A664,0))</f>
        <v>散</v>
      </c>
      <c r="X664" s="27">
        <f ca="1">IF(OFFSET(マスタ非採用削除!K$4,統合マスタ!$A664,0)="","",OFFSET(マスタ非採用削除!K$4,統合マスタ!$A664,0))</f>
        <v>0</v>
      </c>
      <c r="Y664" s="53" t="str">
        <f ca="1">IF(OFFSET(マスタ非採用削除!L$4,統合マスタ!$A664,0)="","",OFFSET(マスタ非採用削除!L$4,統合マスタ!$A664,0))</f>
        <v/>
      </c>
      <c r="Z664" s="27">
        <f ca="1">IF(OFFSET(マスタ非採用削除!M$4,統合マスタ!$A664,0)="","",OFFSET(マスタ非採用削除!M$4,統合マスタ!$A664,0))</f>
        <v>2</v>
      </c>
      <c r="AA664" s="27" t="str">
        <f t="shared" si="30"/>
        <v/>
      </c>
      <c r="AB664" s="27" t="str">
        <f ca="1">IF(A664="非採用特別","非採用特別",IF(R664=2,"臨時",
IF(COUNTIF(分類!$H$8:$H$15, 統合マスタ!V664)&gt;0, 分類!$G$7,
IF(COUNTIF(分類!$K$8:$K$15, 統合マスタ!V664)&gt;0, 分類!$J$7,
IF(COUNTIF(分類!$N$8:$N$15, 統合マスタ!V664)&gt;0, 分類!$M$7,
IF(COUNTIF(分類!$Q$8:$Q$15, 統合マスタ!V664)&gt;0, 分類!$P$7,
"無し"))))))</f>
        <v>散剤</v>
      </c>
      <c r="AC664" s="27">
        <f t="shared" ca="1" si="31"/>
        <v>660</v>
      </c>
      <c r="AD664" s="27" cm="1">
        <f t="array" aca="1" ref="AD664" ca="1">IF(A664="非採用","非採用",OFFSET(
   INDIRECT("'" &amp; AB664 &amp; "'!A4"),
   MATCH(B664, INDIRECT("'" &amp; AB664 &amp; "'!C5:C1000"), 0),
   MATCH("合計", INDIRECT("'" &amp; AB664 &amp; "'!4:4"), 0) - 1
))</f>
        <v>0</v>
      </c>
    </row>
    <row r="665" spans="1:30">
      <c r="A665" s="40">
        <f>元データ!P662</f>
        <v>573</v>
      </c>
      <c r="B665" s="27">
        <f t="shared" si="32"/>
        <v>661</v>
      </c>
      <c r="C665" s="27" t="str">
        <f>DBCS(元データ!A662)</f>
        <v>モサプリドクエン酸塩錠５ｍｇ「日医工」</v>
      </c>
      <c r="D665" s="53" t="str">
        <f>元データ!B662</f>
        <v>メディセオ</v>
      </c>
      <c r="E665" s="27" t="str">
        <f>DBCS(元データ!C662)</f>
        <v>ＰＴＰ</v>
      </c>
      <c r="F665" s="27" t="str">
        <f>DBCS(元データ!D662)</f>
        <v>１００Ｔ</v>
      </c>
      <c r="G665" s="27" t="str">
        <f>元データ!E662</f>
        <v>日医工</v>
      </c>
      <c r="H665" s="27">
        <f>元データ!F662</f>
        <v>10.4</v>
      </c>
      <c r="I665" s="27">
        <f>元データ!G662</f>
        <v>1040</v>
      </c>
      <c r="J665" s="27">
        <f>元データ!H662</f>
        <v>100</v>
      </c>
      <c r="K665" s="27" t="str">
        <f>元データ!I662</f>
        <v>錠</v>
      </c>
      <c r="L665" s="27">
        <f>元データ!J662</f>
        <v>840</v>
      </c>
      <c r="M665" s="27">
        <f>元データ!K662</f>
        <v>8.4</v>
      </c>
      <c r="N665" s="53" t="str">
        <f ca="1">IF(OFFSET(マスタ非採用削除!A$4,統合マスタ!$A665,0)="","",OFFSET(マスタ非採用削除!A$4,統合マスタ!$A665,0))</f>
        <v>ﾓｻﾌ001</v>
      </c>
      <c r="O665" s="53" t="str">
        <f ca="1">IF(OFFSET(マスタ非採用削除!B$4,統合マスタ!$A665,0)="","",OFFSET(マスタ非採用削除!B$4,統合マスタ!$A665,0))</f>
        <v>ﾓｻﾌ001</v>
      </c>
      <c r="P665" s="27" t="str">
        <f ca="1">IF(OFFSET(マスタ非採用削除!C$4,統合マスタ!$A665,0)="","",OFFSET(マスタ非採用削除!C$4,統合マスタ!$A665,0))</f>
        <v>モサプリドクエン酸塩錠５ｍｇ「日医工」</v>
      </c>
      <c r="Q665" s="53" t="str">
        <f ca="1">IF(OFFSET(マスタ非採用削除!D$4,統合マスタ!$A665,0)="","",OFFSET(マスタ非採用削除!D$4,統合マスタ!$A665,0))</f>
        <v>ﾓｻﾌﾟ5</v>
      </c>
      <c r="R665" s="27">
        <f ca="1">IF(OR(A665="非採用",A665="処置薬",A665="非採用特別"),0,IF(OFFSET(マスタ非採用削除!E$4,統合マスタ!$A665,0)="","",OFFSET(マスタ非採用削除!E$4,統合マスタ!$A665,0)))</f>
        <v>1</v>
      </c>
      <c r="S665" s="53" t="str">
        <f ca="1">IF(OFFSET(マスタ非採用削除!F$4,統合マスタ!$A665,0)="","",OFFSET(マスタ非採用削除!F$4,統合マスタ!$A665,0))</f>
        <v/>
      </c>
      <c r="T665" s="27">
        <f ca="1">IF(OFFSET(マスタ非採用削除!G$4,統合マスタ!$A665,0)="","",OFFSET(マスタ非採用削除!G$4,統合マスタ!$A665,0))</f>
        <v>10.4</v>
      </c>
      <c r="U665" s="53" t="str">
        <f ca="1">IF(OFFSET(マスタ非採用削除!H$4,統合マスタ!$A665,0)="","",OFFSET(マスタ非採用削除!H$4,統合マスタ!$A665,0))</f>
        <v>ﾓｻﾌﾟﾘﾄﾞｸｴﾝｻﾝｴﾝｼﾞｮｳ5mg｢ﾆﾁｲｺｳ｣</v>
      </c>
      <c r="V665" s="27">
        <f ca="1">IF(OFFSET(マスタ非採用削除!I$4,統合マスタ!$A665,0)="","",OFFSET(マスタ非採用削除!I$4,統合マスタ!$A665,0))</f>
        <v>1</v>
      </c>
      <c r="W665" s="27" t="str">
        <f ca="1">IF(OFFSET(マスタ非採用削除!J$4,統合マスタ!$A665,0)="","",OFFSET(マスタ非採用削除!J$4,統合マスタ!$A665,0))</f>
        <v>錠剤</v>
      </c>
      <c r="X665" s="27">
        <f ca="1">IF(OFFSET(マスタ非採用削除!K$4,統合マスタ!$A665,0)="","",OFFSET(マスタ非採用削除!K$4,統合マスタ!$A665,0))</f>
        <v>0</v>
      </c>
      <c r="Y665" s="53" t="str">
        <f ca="1">IF(OFFSET(マスタ非採用削除!L$4,統合マスタ!$A665,0)="","",OFFSET(マスタ非採用削除!L$4,統合マスタ!$A665,0))</f>
        <v/>
      </c>
      <c r="Z665" s="27">
        <f ca="1">IF(OFFSET(マスタ非採用削除!M$4,統合マスタ!$A665,0)="","",OFFSET(マスタ非採用削除!M$4,統合マスタ!$A665,0))</f>
        <v>25</v>
      </c>
      <c r="AA665" s="27" t="str">
        <f t="shared" si="30"/>
        <v/>
      </c>
      <c r="AB665" s="27" t="str">
        <f ca="1">IF(A665="非採用特別","非採用特別",IF(R665=2,"臨時",
IF(COUNTIF(分類!$H$8:$H$15, 統合マスタ!V665)&gt;0, 分類!$G$7,
IF(COUNTIF(分類!$K$8:$K$15, 統合マスタ!V665)&gt;0, 分類!$J$7,
IF(COUNTIF(分類!$N$8:$N$15, 統合マスタ!V665)&gt;0, 分類!$M$7,
IF(COUNTIF(分類!$Q$8:$Q$15, 統合マスタ!V665)&gt;0, 分類!$P$7,
"無し"))))))</f>
        <v>錠剤</v>
      </c>
      <c r="AC665" s="27">
        <f t="shared" ca="1" si="31"/>
        <v>661</v>
      </c>
      <c r="AD665" s="27" cm="1">
        <f t="array" aca="1" ref="AD665" ca="1">IF(A665="非採用","非採用",OFFSET(
   INDIRECT("'" &amp; AB665 &amp; "'!A4"),
   MATCH(B665, INDIRECT("'" &amp; AB665 &amp; "'!C5:C1000"), 0),
   MATCH("合計", INDIRECT("'" &amp; AB665 &amp; "'!4:4"), 0) - 1
))</f>
        <v>0</v>
      </c>
    </row>
    <row r="666" spans="1:30">
      <c r="A666" s="40">
        <f>元データ!P663</f>
        <v>573</v>
      </c>
      <c r="B666" s="27">
        <f t="shared" si="32"/>
        <v>662</v>
      </c>
      <c r="C666" s="27" t="str">
        <f>DBCS(元データ!A663)</f>
        <v>モサプリドクエン酸塩錠５ｍｇ「日医工」</v>
      </c>
      <c r="D666" s="53" t="str">
        <f>元データ!B663</f>
        <v>メディセオ</v>
      </c>
      <c r="E666" s="27" t="str">
        <f>DBCS(元データ!C663)</f>
        <v>バラ</v>
      </c>
      <c r="F666" s="27" t="str">
        <f>DBCS(元データ!D663)</f>
        <v>１０００Ｔ</v>
      </c>
      <c r="G666" s="27" t="str">
        <f>元データ!E663</f>
        <v>日医工</v>
      </c>
      <c r="H666" s="27">
        <f>元データ!F663</f>
        <v>10.4</v>
      </c>
      <c r="I666" s="27">
        <f>元データ!G663</f>
        <v>10400</v>
      </c>
      <c r="J666" s="27">
        <f>元データ!H663</f>
        <v>1000</v>
      </c>
      <c r="K666" s="27" t="str">
        <f>元データ!I663</f>
        <v>錠</v>
      </c>
      <c r="L666" s="27">
        <f>元データ!J663</f>
        <v>8400</v>
      </c>
      <c r="M666" s="27">
        <f>元データ!K663</f>
        <v>8.4</v>
      </c>
      <c r="N666" s="53" t="str">
        <f ca="1">IF(OFFSET(マスタ非採用削除!A$4,統合マスタ!$A666,0)="","",OFFSET(マスタ非採用削除!A$4,統合マスタ!$A666,0))</f>
        <v>ﾓｻﾌ001</v>
      </c>
      <c r="O666" s="53" t="str">
        <f ca="1">IF(OFFSET(マスタ非採用削除!B$4,統合マスタ!$A666,0)="","",OFFSET(マスタ非採用削除!B$4,統合マスタ!$A666,0))</f>
        <v>ﾓｻﾌ001</v>
      </c>
      <c r="P666" s="27" t="str">
        <f ca="1">IF(OFFSET(マスタ非採用削除!C$4,統合マスタ!$A666,0)="","",OFFSET(マスタ非採用削除!C$4,統合マスタ!$A666,0))</f>
        <v>モサプリドクエン酸塩錠５ｍｇ「日医工」</v>
      </c>
      <c r="Q666" s="53" t="str">
        <f ca="1">IF(OFFSET(マスタ非採用削除!D$4,統合マスタ!$A666,0)="","",OFFSET(マスタ非採用削除!D$4,統合マスタ!$A666,0))</f>
        <v>ﾓｻﾌﾟ5</v>
      </c>
      <c r="R666" s="27">
        <f ca="1">IF(OR(A666="非採用",A666="処置薬",A666="非採用特別"),0,IF(OFFSET(マスタ非採用削除!E$4,統合マスタ!$A666,0)="","",OFFSET(マスタ非採用削除!E$4,統合マスタ!$A666,0)))</f>
        <v>1</v>
      </c>
      <c r="S666" s="53" t="str">
        <f ca="1">IF(OFFSET(マスタ非採用削除!F$4,統合マスタ!$A666,0)="","",OFFSET(マスタ非採用削除!F$4,統合マスタ!$A666,0))</f>
        <v/>
      </c>
      <c r="T666" s="27">
        <f ca="1">IF(OFFSET(マスタ非採用削除!G$4,統合マスタ!$A666,0)="","",OFFSET(マスタ非採用削除!G$4,統合マスタ!$A666,0))</f>
        <v>10.4</v>
      </c>
      <c r="U666" s="53" t="str">
        <f ca="1">IF(OFFSET(マスタ非採用削除!H$4,統合マスタ!$A666,0)="","",OFFSET(マスタ非採用削除!H$4,統合マスタ!$A666,0))</f>
        <v>ﾓｻﾌﾟﾘﾄﾞｸｴﾝｻﾝｴﾝｼﾞｮｳ5mg｢ﾆﾁｲｺｳ｣</v>
      </c>
      <c r="V666" s="27">
        <f ca="1">IF(OFFSET(マスタ非採用削除!I$4,統合マスタ!$A666,0)="","",OFFSET(マスタ非採用削除!I$4,統合マスタ!$A666,0))</f>
        <v>1</v>
      </c>
      <c r="W666" s="27" t="str">
        <f ca="1">IF(OFFSET(マスタ非採用削除!J$4,統合マスタ!$A666,0)="","",OFFSET(マスタ非採用削除!J$4,統合マスタ!$A666,0))</f>
        <v>錠剤</v>
      </c>
      <c r="X666" s="27">
        <f ca="1">IF(OFFSET(マスタ非採用削除!K$4,統合マスタ!$A666,0)="","",OFFSET(マスタ非採用削除!K$4,統合マスタ!$A666,0))</f>
        <v>0</v>
      </c>
      <c r="Y666" s="53" t="str">
        <f ca="1">IF(OFFSET(マスタ非採用削除!L$4,統合マスタ!$A666,0)="","",OFFSET(マスタ非採用削除!L$4,統合マスタ!$A666,0))</f>
        <v/>
      </c>
      <c r="Z666" s="27">
        <f ca="1">IF(OFFSET(マスタ非採用削除!M$4,統合マスタ!$A666,0)="","",OFFSET(マスタ非採用削除!M$4,統合マスタ!$A666,0))</f>
        <v>25</v>
      </c>
      <c r="AA666" s="27" t="str">
        <f t="shared" si="30"/>
        <v/>
      </c>
      <c r="AB666" s="27" t="str">
        <f ca="1">IF(A666="非採用特別","非採用特別",IF(R666=2,"臨時",
IF(COUNTIF(分類!$H$8:$H$15, 統合マスタ!V666)&gt;0, 分類!$G$7,
IF(COUNTIF(分類!$K$8:$K$15, 統合マスタ!V666)&gt;0, 分類!$J$7,
IF(COUNTIF(分類!$N$8:$N$15, 統合マスタ!V666)&gt;0, 分類!$M$7,
IF(COUNTIF(分類!$Q$8:$Q$15, 統合マスタ!V666)&gt;0, 分類!$P$7,
"無し"))))))</f>
        <v>錠剤</v>
      </c>
      <c r="AC666" s="27">
        <f t="shared" ca="1" si="31"/>
        <v>662</v>
      </c>
      <c r="AD666" s="27" cm="1">
        <f t="array" aca="1" ref="AD666" ca="1">IF(A666="非採用","非採用",OFFSET(
   INDIRECT("'" &amp; AB666 &amp; "'!A4"),
   MATCH(B666, INDIRECT("'" &amp; AB666 &amp; "'!C5:C1000"), 0),
   MATCH("合計", INDIRECT("'" &amp; AB666 &amp; "'!4:4"), 0) - 1
))</f>
        <v>0</v>
      </c>
    </row>
    <row r="667" spans="1:30">
      <c r="A667" s="40">
        <f>元データ!P664</f>
        <v>575</v>
      </c>
      <c r="B667" s="27">
        <f t="shared" si="32"/>
        <v>663</v>
      </c>
      <c r="C667" s="27" t="str">
        <f>DBCS(元データ!A664)</f>
        <v>モディオダール錠１００ｍｇ</v>
      </c>
      <c r="D667" s="53" t="str">
        <f>元データ!B664</f>
        <v>アルフレッサ</v>
      </c>
      <c r="E667" s="27" t="str">
        <f>DBCS(元データ!C664)</f>
        <v>ＰＴＰ</v>
      </c>
      <c r="F667" s="27" t="str">
        <f>DBCS(元データ!D664)</f>
        <v>１００Ｔ</v>
      </c>
      <c r="G667" s="27" t="str">
        <f>元データ!E664</f>
        <v>アルフレッサファーマ</v>
      </c>
      <c r="H667" s="27">
        <f>元データ!F664</f>
        <v>303.60000000000002</v>
      </c>
      <c r="I667" s="27">
        <f>元データ!G664</f>
        <v>30360</v>
      </c>
      <c r="J667" s="27">
        <f>元データ!H664</f>
        <v>99.999999999999986</v>
      </c>
      <c r="K667" s="27" t="str">
        <f>元データ!I664</f>
        <v>錠</v>
      </c>
      <c r="L667" s="27">
        <f>元データ!J664</f>
        <v>26110</v>
      </c>
      <c r="M667" s="27">
        <f>元データ!K664</f>
        <v>261.10000000000002</v>
      </c>
      <c r="N667" s="53" t="str">
        <f ca="1">IF(OFFSET(マスタ非採用削除!A$4,統合マスタ!$A667,0)="","",OFFSET(マスタ非採用削除!A$4,統合マスタ!$A667,0))</f>
        <v>ﾓﾃｲ001</v>
      </c>
      <c r="O667" s="53" t="str">
        <f ca="1">IF(OFFSET(マスタ非採用削除!B$4,統合マスタ!$A667,0)="","",OFFSET(マスタ非採用削除!B$4,統合マスタ!$A667,0))</f>
        <v>ﾓﾃｲ001</v>
      </c>
      <c r="P667" s="27" t="str">
        <f ca="1">IF(OFFSET(マスタ非採用削除!C$4,統合マスタ!$A667,0)="","",OFFSET(マスタ非採用削除!C$4,統合マスタ!$A667,0))</f>
        <v>モディオダール錠１００ｍｇ</v>
      </c>
      <c r="Q667" s="53" t="str">
        <f ca="1">IF(OFFSET(マスタ非採用削除!D$4,統合マスタ!$A667,0)="","",OFFSET(マスタ非採用削除!D$4,統合マスタ!$A667,0))</f>
        <v/>
      </c>
      <c r="R667" s="27">
        <f ca="1">IF(OR(A667="非採用",A667="処置薬",A667="非採用特別"),0,IF(OFFSET(マスタ非採用削除!E$4,統合マスタ!$A667,0)="","",OFFSET(マスタ非採用削除!E$4,統合マスタ!$A667,0)))</f>
        <v>1</v>
      </c>
      <c r="S667" s="53" t="str">
        <f ca="1">IF(OFFSET(マスタ非採用削除!F$4,統合マスタ!$A667,0)="","",OFFSET(マスタ非採用削除!F$4,統合マスタ!$A667,0))</f>
        <v/>
      </c>
      <c r="T667" s="27">
        <f ca="1">IF(OFFSET(マスタ非採用削除!G$4,統合マスタ!$A667,0)="","",OFFSET(マスタ非採用削除!G$4,統合マスタ!$A667,0))</f>
        <v>303.60000000000002</v>
      </c>
      <c r="U667" s="53" t="str">
        <f ca="1">IF(OFFSET(マスタ非採用削除!H$4,統合マスタ!$A667,0)="","",OFFSET(マスタ非採用削除!H$4,統合マスタ!$A667,0))</f>
        <v>ﾓﾃﾞｲｵﾀﾞ-ﾙｼﾞﾖｳ100MG</v>
      </c>
      <c r="V667" s="27">
        <f ca="1">IF(OFFSET(マスタ非採用削除!I$4,統合マスタ!$A667,0)="","",OFFSET(マスタ非採用削除!I$4,統合マスタ!$A667,0))</f>
        <v>1</v>
      </c>
      <c r="W667" s="27" t="str">
        <f ca="1">IF(OFFSET(マスタ非採用削除!J$4,統合マスタ!$A667,0)="","",OFFSET(マスタ非採用削除!J$4,統合マスタ!$A667,0))</f>
        <v>錠剤</v>
      </c>
      <c r="X667" s="27">
        <f ca="1">IF(OFFSET(マスタ非採用削除!K$4,統合マスタ!$A667,0)="","",OFFSET(マスタ非採用削除!K$4,統合マスタ!$A667,0))</f>
        <v>2</v>
      </c>
      <c r="Y667" s="53" t="str">
        <f ca="1">IF(OFFSET(マスタ非採用削除!L$4,統合マスタ!$A667,0)="","",OFFSET(マスタ非採用削除!L$4,統合マスタ!$A667,0))</f>
        <v/>
      </c>
      <c r="Z667" s="27">
        <f ca="1">IF(OFFSET(マスタ非採用削除!M$4,統合マスタ!$A667,0)="","",OFFSET(マスタ非採用削除!M$4,統合マスタ!$A667,0))</f>
        <v>3</v>
      </c>
      <c r="AA667" s="27" t="str">
        <f t="shared" si="30"/>
        <v/>
      </c>
      <c r="AB667" s="27" t="str">
        <f ca="1">IF(A667="非採用特別","非採用特別",IF(R667=2,"臨時",
IF(COUNTIF(分類!$H$8:$H$15, 統合マスタ!V667)&gt;0, 分類!$G$7,
IF(COUNTIF(分類!$K$8:$K$15, 統合マスタ!V667)&gt;0, 分類!$J$7,
IF(COUNTIF(分類!$N$8:$N$15, 統合マスタ!V667)&gt;0, 分類!$M$7,
IF(COUNTIF(分類!$Q$8:$Q$15, 統合マスタ!V667)&gt;0, 分類!$P$7,
"無し"))))))</f>
        <v>錠剤</v>
      </c>
      <c r="AC667" s="27">
        <f t="shared" ca="1" si="31"/>
        <v>200663</v>
      </c>
      <c r="AD667" s="27" cm="1">
        <f t="array" aca="1" ref="AD667" ca="1">IF(A667="非採用","非採用",OFFSET(
   INDIRECT("'" &amp; AB667 &amp; "'!A4"),
   MATCH(B667, INDIRECT("'" &amp; AB667 &amp; "'!C5:C1000"), 0),
   MATCH("合計", INDIRECT("'" &amp; AB667 &amp; "'!4:4"), 0) - 1
))</f>
        <v>0</v>
      </c>
    </row>
    <row r="668" spans="1:30">
      <c r="A668" s="40">
        <f>元データ!P665</f>
        <v>576</v>
      </c>
      <c r="B668" s="27">
        <f t="shared" si="32"/>
        <v>664</v>
      </c>
      <c r="C668" s="27" t="str">
        <f>DBCS(元データ!A665)</f>
        <v>モビコール配合内用剤ＬＤ（１）　　　６．８５２３ｇ／１包</v>
      </c>
      <c r="D668" s="53" t="str">
        <f>元データ!B665</f>
        <v>メディセオ</v>
      </c>
      <c r="E668" s="27" t="str">
        <f>DBCS(元データ!C665)</f>
        <v>粉</v>
      </c>
      <c r="F668" s="27" t="str">
        <f>DBCS(元データ!D665)</f>
        <v>１００包</v>
      </c>
      <c r="G668" s="27" t="str">
        <f>元データ!E665</f>
        <v>持田製薬</v>
      </c>
      <c r="H668" s="27">
        <f>元データ!F665</f>
        <v>61.4</v>
      </c>
      <c r="I668" s="27">
        <f>元データ!G665</f>
        <v>6140</v>
      </c>
      <c r="J668" s="27">
        <f>元データ!H665</f>
        <v>100</v>
      </c>
      <c r="K668" s="27" t="str">
        <f>元データ!I665</f>
        <v>包</v>
      </c>
      <c r="L668" s="27">
        <f>元データ!J665</f>
        <v>5240</v>
      </c>
      <c r="M668" s="27">
        <f>元データ!K665</f>
        <v>52.4</v>
      </c>
      <c r="N668" s="53" t="str">
        <f ca="1">IF(OFFSET(マスタ非採用削除!A$4,統合マスタ!$A668,0)="","",OFFSET(マスタ非採用削除!A$4,統合マスタ!$A668,0))</f>
        <v>ﾓﾋｺ001</v>
      </c>
      <c r="O668" s="53" t="str">
        <f ca="1">IF(OFFSET(マスタ非採用削除!B$4,統合マスタ!$A668,0)="","",OFFSET(マスタ非採用削除!B$4,統合マスタ!$A668,0))</f>
        <v>ﾓﾋｺ001</v>
      </c>
      <c r="P668" s="27" t="str">
        <f ca="1">IF(OFFSET(マスタ非採用削除!C$4,統合マスタ!$A668,0)="","",OFFSET(マスタ非採用削除!C$4,統合マスタ!$A668,0))</f>
        <v>モビコール配合内用剤ＬＤ</v>
      </c>
      <c r="Q668" s="53" t="str">
        <f ca="1">IF(OFFSET(マスタ非採用削除!D$4,統合マスタ!$A668,0)="","",OFFSET(マスタ非採用削除!D$4,統合マスタ!$A668,0))</f>
        <v>ﾓﾋﾞｺ1</v>
      </c>
      <c r="R668" s="27">
        <f ca="1">IF(OR(A668="非採用",A668="処置薬",A668="非採用特別"),0,IF(OFFSET(マスタ非採用削除!E$4,統合マスタ!$A668,0)="","",OFFSET(マスタ非採用削除!E$4,統合マスタ!$A668,0)))</f>
        <v>1</v>
      </c>
      <c r="S668" s="53" t="str">
        <f ca="1">IF(OFFSET(マスタ非採用削除!F$4,統合マスタ!$A668,0)="","",OFFSET(マスタ非採用削除!F$4,統合マスタ!$A668,0))</f>
        <v/>
      </c>
      <c r="T668" s="27">
        <f ca="1">IF(OFFSET(マスタ非採用削除!G$4,統合マスタ!$A668,0)="","",OFFSET(マスタ非採用削除!G$4,統合マスタ!$A668,0))</f>
        <v>61.4</v>
      </c>
      <c r="U668" s="53" t="str">
        <f ca="1">IF(OFFSET(マスタ非採用削除!H$4,統合マスタ!$A668,0)="","",OFFSET(マスタ非採用削除!H$4,統合マスタ!$A668,0))</f>
        <v>ﾓﾋﾞｺｰﾙﾊｲｺﾞｳﾅｲﾖｳｻﾞｲLD</v>
      </c>
      <c r="V668" s="27">
        <f ca="1">IF(OFFSET(マスタ非採用削除!I$4,統合マスタ!$A668,0)="","",OFFSET(マスタ非採用削除!I$4,統合マスタ!$A668,0))</f>
        <v>3</v>
      </c>
      <c r="W668" s="27" t="str">
        <f ca="1">IF(OFFSET(マスタ非採用削除!J$4,統合マスタ!$A668,0)="","",OFFSET(マスタ非採用削除!J$4,統合マスタ!$A668,0))</f>
        <v>散</v>
      </c>
      <c r="X668" s="27">
        <f ca="1">IF(OFFSET(マスタ非採用削除!K$4,統合マスタ!$A668,0)="","",OFFSET(マスタ非採用削除!K$4,統合マスタ!$A668,0))</f>
        <v>0</v>
      </c>
      <c r="Y668" s="53" t="str">
        <f ca="1">IF(OFFSET(マスタ非採用削除!L$4,統合マスタ!$A668,0)="","",OFFSET(マスタ非採用削除!L$4,統合マスタ!$A668,0))</f>
        <v/>
      </c>
      <c r="Z668" s="27">
        <f ca="1">IF(OFFSET(マスタ非採用削除!M$4,統合マスタ!$A668,0)="","",OFFSET(マスタ非採用削除!M$4,統合マスタ!$A668,0))</f>
        <v>3</v>
      </c>
      <c r="AA668" s="27" t="str">
        <f t="shared" si="30"/>
        <v/>
      </c>
      <c r="AB668" s="27" t="str">
        <f ca="1">IF(A668="非採用特別","非採用特別",IF(R668=2,"臨時",
IF(COUNTIF(分類!$H$8:$H$15, 統合マスタ!V668)&gt;0, 分類!$G$7,
IF(COUNTIF(分類!$K$8:$K$15, 統合マスタ!V668)&gt;0, 分類!$J$7,
IF(COUNTIF(分類!$N$8:$N$15, 統合マスタ!V668)&gt;0, 分類!$M$7,
IF(COUNTIF(分類!$Q$8:$Q$15, 統合マスタ!V668)&gt;0, 分類!$P$7,
"無し"))))))</f>
        <v>散剤</v>
      </c>
      <c r="AC668" s="27">
        <f t="shared" ca="1" si="31"/>
        <v>664</v>
      </c>
      <c r="AD668" s="27" cm="1">
        <f t="array" aca="1" ref="AD668" ca="1">IF(A668="非採用","非採用",OFFSET(
   INDIRECT("'" &amp; AB668 &amp; "'!A4"),
   MATCH(B668, INDIRECT("'" &amp; AB668 &amp; "'!C5:C1000"), 0),
   MATCH("合計", INDIRECT("'" &amp; AB668 &amp; "'!4:4"), 0) - 1
))</f>
        <v>0</v>
      </c>
    </row>
    <row r="669" spans="1:30">
      <c r="A669" s="40">
        <f>元データ!P666</f>
        <v>579</v>
      </c>
      <c r="B669" s="27">
        <f t="shared" si="32"/>
        <v>665</v>
      </c>
      <c r="C669" s="27" t="str">
        <f>DBCS(元データ!A666)</f>
        <v>ユーロジン２ｍｇ錠</v>
      </c>
      <c r="D669" s="53" t="str">
        <f>元データ!B666</f>
        <v>アルフレッサ</v>
      </c>
      <c r="E669" s="27" t="str">
        <f>DBCS(元データ!C666)</f>
        <v>ＰＴＰ</v>
      </c>
      <c r="F669" s="27" t="str">
        <f>DBCS(元データ!D666)</f>
        <v>１００Ｔ</v>
      </c>
      <c r="G669" s="27" t="str">
        <f>元データ!E666</f>
        <v>武田薬品工業</v>
      </c>
      <c r="H669" s="27">
        <f>元データ!F666</f>
        <v>8.4</v>
      </c>
      <c r="I669" s="27">
        <f>元データ!G666</f>
        <v>840</v>
      </c>
      <c r="J669" s="27">
        <f>元データ!H666</f>
        <v>100</v>
      </c>
      <c r="K669" s="27" t="str">
        <f>元データ!I666</f>
        <v>錠</v>
      </c>
      <c r="L669" s="27">
        <f>元データ!J666</f>
        <v>748</v>
      </c>
      <c r="M669" s="27">
        <f>元データ!K666</f>
        <v>7.48</v>
      </c>
      <c r="N669" s="53" t="str">
        <f ca="1">IF(OFFSET(マスタ非採用削除!A$4,統合マスタ!$A669,0)="","",OFFSET(マスタ非採用削除!A$4,統合マスタ!$A669,0))</f>
        <v>ﾕﾛｼ001</v>
      </c>
      <c r="O669" s="53" t="str">
        <f ca="1">IF(OFFSET(マスタ非採用削除!B$4,統合マスタ!$A669,0)="","",OFFSET(マスタ非採用削除!B$4,統合マスタ!$A669,0))</f>
        <v>ﾕﾛｼ001</v>
      </c>
      <c r="P669" s="27" t="str">
        <f ca="1">IF(OFFSET(マスタ非採用削除!C$4,統合マスタ!$A669,0)="","",OFFSET(マスタ非採用削除!C$4,統合マスタ!$A669,0))</f>
        <v>ユーロジン２ｍｇ錠</v>
      </c>
      <c r="Q669" s="53" t="str">
        <f ca="1">IF(OFFSET(マスタ非採用削除!D$4,統合マスタ!$A669,0)="","",OFFSET(マスタ非採用削除!D$4,統合マスタ!$A669,0))</f>
        <v>ﾕｰﾛｼﾞ2</v>
      </c>
      <c r="R669" s="27">
        <f ca="1">IF(OR(A669="非採用",A669="処置薬",A669="非採用特別"),0,IF(OFFSET(マスタ非採用削除!E$4,統合マスタ!$A669,0)="","",OFFSET(マスタ非採用削除!E$4,統合マスタ!$A669,0)))</f>
        <v>1</v>
      </c>
      <c r="S669" s="53" t="str">
        <f ca="1">IF(OFFSET(マスタ非採用削除!F$4,統合マスタ!$A669,0)="","",OFFSET(マスタ非採用削除!F$4,統合マスタ!$A669,0))</f>
        <v/>
      </c>
      <c r="T669" s="27">
        <f ca="1">IF(OFFSET(マスタ非採用削除!G$4,統合マスタ!$A669,0)="","",OFFSET(マスタ非採用削除!G$4,統合マスタ!$A669,0))</f>
        <v>8.4</v>
      </c>
      <c r="U669" s="53" t="str">
        <f ca="1">IF(OFFSET(マスタ非採用削除!H$4,統合マスタ!$A669,0)="","",OFFSET(マスタ非採用削除!H$4,統合マスタ!$A669,0))</f>
        <v>ﾕｰﾛｼﾞﾝ2mgｼﾞｮｳ</v>
      </c>
      <c r="V669" s="27">
        <f ca="1">IF(OFFSET(マスタ非採用削除!I$4,統合マスタ!$A669,0)="","",OFFSET(マスタ非採用削除!I$4,統合マスタ!$A669,0))</f>
        <v>1</v>
      </c>
      <c r="W669" s="27" t="str">
        <f ca="1">IF(OFFSET(マスタ非採用削除!J$4,統合マスタ!$A669,0)="","",OFFSET(マスタ非採用削除!J$4,統合マスタ!$A669,0))</f>
        <v>錠剤</v>
      </c>
      <c r="X669" s="27">
        <f ca="1">IF(OFFSET(マスタ非採用削除!K$4,統合マスタ!$A669,0)="","",OFFSET(マスタ非採用削除!K$4,統合マスタ!$A669,0))</f>
        <v>0</v>
      </c>
      <c r="Y669" s="53" t="str">
        <f ca="1">IF(OFFSET(マスタ非採用削除!L$4,統合マスタ!$A669,0)="","",OFFSET(マスタ非採用削除!L$4,統合マスタ!$A669,0))</f>
        <v/>
      </c>
      <c r="Z669" s="27">
        <f ca="1">IF(OFFSET(マスタ非採用削除!M$4,統合マスタ!$A669,0)="","",OFFSET(マスタ非採用削除!M$4,統合マスタ!$A669,0))</f>
        <v>25</v>
      </c>
      <c r="AA669" s="27" t="str">
        <f t="shared" si="30"/>
        <v/>
      </c>
      <c r="AB669" s="27" t="str">
        <f ca="1">IF(A669="非採用特別","非採用特別",IF(R669=2,"臨時",
IF(COUNTIF(分類!$H$8:$H$15, 統合マスタ!V669)&gt;0, 分類!$G$7,
IF(COUNTIF(分類!$K$8:$K$15, 統合マスタ!V669)&gt;0, 分類!$J$7,
IF(COUNTIF(分類!$N$8:$N$15, 統合マスタ!V669)&gt;0, 分類!$M$7,
IF(COUNTIF(分類!$Q$8:$Q$15, 統合マスタ!V669)&gt;0, 分類!$P$7,
"無し"))))))</f>
        <v>錠剤</v>
      </c>
      <c r="AC669" s="27">
        <f t="shared" ca="1" si="31"/>
        <v>665</v>
      </c>
      <c r="AD669" s="27" cm="1">
        <f t="array" aca="1" ref="AD669" ca="1">IF(A669="非採用","非採用",OFFSET(
   INDIRECT("'" &amp; AB669 &amp; "'!A4"),
   MATCH(B669, INDIRECT("'" &amp; AB669 &amp; "'!C5:C1000"), 0),
   MATCH("合計", INDIRECT("'" &amp; AB669 &amp; "'!4:4"), 0) - 1
))</f>
        <v>0</v>
      </c>
    </row>
    <row r="670" spans="1:30">
      <c r="A670" s="40">
        <f>元データ!P667</f>
        <v>577</v>
      </c>
      <c r="B670" s="27">
        <f t="shared" si="32"/>
        <v>666</v>
      </c>
      <c r="C670" s="27" t="str">
        <f>DBCS(元データ!A667)</f>
        <v>ユベラＮソフトカプセル２００ｍｇ</v>
      </c>
      <c r="D670" s="53" t="str">
        <f>元データ!B667</f>
        <v>スズケン</v>
      </c>
      <c r="E670" s="27" t="str">
        <f>DBCS(元データ!C667)</f>
        <v>ＰＴＰ</v>
      </c>
      <c r="F670" s="27" t="str">
        <f>DBCS(元データ!D667)</f>
        <v>２１０Ｐ</v>
      </c>
      <c r="G670" s="27" t="str">
        <f>元データ!E667</f>
        <v>エーザイ</v>
      </c>
      <c r="H670" s="27">
        <f>元データ!F667</f>
        <v>6.8</v>
      </c>
      <c r="I670" s="27">
        <f>元データ!G667</f>
        <v>1428</v>
      </c>
      <c r="J670" s="27">
        <f>元データ!H667</f>
        <v>210</v>
      </c>
      <c r="K670" s="27" t="str">
        <f>元データ!I667</f>
        <v>cap</v>
      </c>
      <c r="L670" s="27">
        <f>元データ!J667</f>
        <v>1252</v>
      </c>
      <c r="M670" s="27">
        <f>元データ!K667</f>
        <v>5.961904761904762</v>
      </c>
      <c r="N670" s="53" t="str">
        <f ca="1">IF(OFFSET(マスタ非採用削除!A$4,統合マスタ!$A670,0)="","",OFFSET(マスタ非採用削除!A$4,統合マスタ!$A670,0))</f>
        <v>ﾕﾍﾗ001</v>
      </c>
      <c r="O670" s="53" t="str">
        <f ca="1">IF(OFFSET(マスタ非採用削除!B$4,統合マスタ!$A670,0)="","",OFFSET(マスタ非採用削除!B$4,統合マスタ!$A670,0))</f>
        <v>ﾕﾍﾗ001</v>
      </c>
      <c r="P670" s="27" t="str">
        <f ca="1">IF(OFFSET(マスタ非採用削除!C$4,統合マスタ!$A670,0)="","",OFFSET(マスタ非採用削除!C$4,統合マスタ!$A670,0))</f>
        <v>ユベラＮソフトカプセル２００ｍｇ</v>
      </c>
      <c r="Q670" s="53" t="str">
        <f ca="1">IF(OFFSET(マスタ非採用削除!D$4,統合マスタ!$A670,0)="","",OFFSET(マスタ非採用削除!D$4,統合マスタ!$A670,0))</f>
        <v>ﾕﾍﾞﾗ</v>
      </c>
      <c r="R670" s="27">
        <f ca="1">IF(OR(A670="非採用",A670="処置薬",A670="非採用特別"),0,IF(OFFSET(マスタ非採用削除!E$4,統合マスタ!$A670,0)="","",OFFSET(マスタ非採用削除!E$4,統合マスタ!$A670,0)))</f>
        <v>1</v>
      </c>
      <c r="S670" s="53" t="str">
        <f ca="1">IF(OFFSET(マスタ非採用削除!F$4,統合マスタ!$A670,0)="","",OFFSET(マスタ非採用削除!F$4,統合マスタ!$A670,0))</f>
        <v/>
      </c>
      <c r="T670" s="27">
        <f ca="1">IF(OFFSET(マスタ非採用削除!G$4,統合マスタ!$A670,0)="","",OFFSET(マスタ非採用削除!G$4,統合マスタ!$A670,0))</f>
        <v>6.8</v>
      </c>
      <c r="U670" s="53" t="str">
        <f ca="1">IF(OFFSET(マスタ非採用削除!H$4,統合マスタ!$A670,0)="","",OFFSET(マスタ非採用削除!H$4,統合マスタ!$A670,0))</f>
        <v>ﾕﾍﾞﾗNｿﾌﾄｶﾌﾟｾﾙ200mg</v>
      </c>
      <c r="V670" s="27">
        <f ca="1">IF(OFFSET(マスタ非採用削除!I$4,統合マスタ!$A670,0)="","",OFFSET(マスタ非採用削除!I$4,統合マスタ!$A670,0))</f>
        <v>2</v>
      </c>
      <c r="W670" s="27" t="str">
        <f ca="1">IF(OFFSET(マスタ非採用削除!J$4,統合マスタ!$A670,0)="","",OFFSET(マスタ非採用削除!J$4,統合マスタ!$A670,0))</f>
        <v>カプセル</v>
      </c>
      <c r="X670" s="27">
        <f ca="1">IF(OFFSET(マスタ非採用削除!K$4,統合マスタ!$A670,0)="","",OFFSET(マスタ非採用削除!K$4,統合マスタ!$A670,0))</f>
        <v>0</v>
      </c>
      <c r="Y670" s="53" t="str">
        <f ca="1">IF(OFFSET(マスタ非採用削除!L$4,統合マスタ!$A670,0)="","",OFFSET(マスタ非採用削除!L$4,統合マスタ!$A670,0))</f>
        <v/>
      </c>
      <c r="Z670" s="27">
        <f ca="1">IF(OFFSET(マスタ非採用削除!M$4,統合マスタ!$A670,0)="","",OFFSET(マスタ非採用削除!M$4,統合マスタ!$A670,0))</f>
        <v>5</v>
      </c>
      <c r="AA670" s="27" t="str">
        <f t="shared" si="30"/>
        <v/>
      </c>
      <c r="AB670" s="27" t="str">
        <f ca="1">IF(A670="非採用特別","非採用特別",IF(R670=2,"臨時",
IF(COUNTIF(分類!$H$8:$H$15, 統合マスタ!V670)&gt;0, 分類!$G$7,
IF(COUNTIF(分類!$K$8:$K$15, 統合マスタ!V670)&gt;0, 分類!$J$7,
IF(COUNTIF(分類!$N$8:$N$15, 統合マスタ!V670)&gt;0, 分類!$M$7,
IF(COUNTIF(分類!$Q$8:$Q$15, 統合マスタ!V670)&gt;0, 分類!$P$7,
"無し"))))))</f>
        <v>無し</v>
      </c>
      <c r="AC670" s="27">
        <f t="shared" ca="1" si="31"/>
        <v>666</v>
      </c>
      <c r="AD670" s="27" t="e" cm="1">
        <f t="array" aca="1" ref="AD670" ca="1">IF(A670="非採用","非採用",OFFSET(
   INDIRECT("'" &amp; AB670 &amp; "'!A4"),
   MATCH(B670, INDIRECT("'" &amp; AB670 &amp; "'!C5:C1000"), 0),
   MATCH("合計", INDIRECT("'" &amp; AB670 &amp; "'!4:4"), 0) - 1
))</f>
        <v>#REF!</v>
      </c>
    </row>
    <row r="671" spans="1:30">
      <c r="A671" s="40" t="str">
        <f>元データ!P668</f>
        <v>非採用</v>
      </c>
      <c r="B671" s="27">
        <f t="shared" si="32"/>
        <v>667</v>
      </c>
      <c r="C671" s="27" t="str">
        <f>DBCS(元データ!A668)</f>
        <v>ユリス錠１ｍｇ</v>
      </c>
      <c r="D671" s="53" t="str">
        <f>元データ!B668</f>
        <v>アルフレッサ</v>
      </c>
      <c r="E671" s="27" t="str">
        <f>DBCS(元データ!C668)</f>
        <v>ＰＴＰ</v>
      </c>
      <c r="F671" s="27" t="str">
        <f>DBCS(元データ!D668)</f>
        <v>１００Ｔ</v>
      </c>
      <c r="G671" s="27" t="str">
        <f>元データ!E668</f>
        <v>富士薬品</v>
      </c>
      <c r="H671" s="27">
        <f>元データ!F668</f>
        <v>42.4</v>
      </c>
      <c r="I671" s="27">
        <f>元データ!G668</f>
        <v>4240</v>
      </c>
      <c r="J671" s="27">
        <f>元データ!H668</f>
        <v>100</v>
      </c>
      <c r="K671" s="27" t="str">
        <f>元データ!I668</f>
        <v>錠</v>
      </c>
      <c r="L671" s="27">
        <f>元データ!J668</f>
        <v>3739</v>
      </c>
      <c r="M671" s="27">
        <f>元データ!K668</f>
        <v>37.39</v>
      </c>
      <c r="N671" s="53" t="e">
        <f ca="1">IF(OFFSET(マスタ非採用削除!A$4,統合マスタ!$A671,0)="","",OFFSET(マスタ非採用削除!A$4,統合マスタ!$A671,0))</f>
        <v>#VALUE!</v>
      </c>
      <c r="O671" s="53" t="e">
        <f ca="1">IF(OFFSET(マスタ非採用削除!B$4,統合マスタ!$A671,0)="","",OFFSET(マスタ非採用削除!B$4,統合マスタ!$A671,0))</f>
        <v>#VALUE!</v>
      </c>
      <c r="P671" s="27" t="e">
        <f ca="1">IF(OFFSET(マスタ非採用削除!C$4,統合マスタ!$A671,0)="","",OFFSET(マスタ非採用削除!C$4,統合マスタ!$A671,0))</f>
        <v>#VALUE!</v>
      </c>
      <c r="Q671" s="53" t="e">
        <f ca="1">IF(OFFSET(マスタ非採用削除!D$4,統合マスタ!$A671,0)="","",OFFSET(マスタ非採用削除!D$4,統合マスタ!$A671,0))</f>
        <v>#VALUE!</v>
      </c>
      <c r="R671" s="27">
        <f ca="1">IF(OR(A671="非採用",A671="処置薬",A671="非採用特別"),0,IF(OFFSET(マスタ非採用削除!E$4,統合マスタ!$A671,0)="","",OFFSET(マスタ非採用削除!E$4,統合マスタ!$A671,0)))</f>
        <v>0</v>
      </c>
      <c r="S671" s="53" t="e">
        <f ca="1">IF(OFFSET(マスタ非採用削除!F$4,統合マスタ!$A671,0)="","",OFFSET(マスタ非採用削除!F$4,統合マスタ!$A671,0))</f>
        <v>#VALUE!</v>
      </c>
      <c r="T671" s="27" t="e">
        <f ca="1">IF(OFFSET(マスタ非採用削除!G$4,統合マスタ!$A671,0)="","",OFFSET(マスタ非採用削除!G$4,統合マスタ!$A671,0))</f>
        <v>#VALUE!</v>
      </c>
      <c r="U671" s="53" t="e">
        <f ca="1">IF(OFFSET(マスタ非採用削除!H$4,統合マスタ!$A671,0)="","",OFFSET(マスタ非採用削除!H$4,統合マスタ!$A671,0))</f>
        <v>#VALUE!</v>
      </c>
      <c r="V671" s="27" t="e">
        <f ca="1">IF(OFFSET(マスタ非採用削除!I$4,統合マスタ!$A671,0)="","",OFFSET(マスタ非採用削除!I$4,統合マスタ!$A671,0))</f>
        <v>#VALUE!</v>
      </c>
      <c r="W671" s="27" t="e">
        <f ca="1">IF(OFFSET(マスタ非採用削除!J$4,統合マスタ!$A671,0)="","",OFFSET(マスタ非採用削除!J$4,統合マスタ!$A671,0))</f>
        <v>#VALUE!</v>
      </c>
      <c r="X671" s="27" t="e">
        <f ca="1">IF(OFFSET(マスタ非採用削除!K$4,統合マスタ!$A671,0)="","",OFFSET(マスタ非採用削除!K$4,統合マスタ!$A671,0))</f>
        <v>#VALUE!</v>
      </c>
      <c r="Y671" s="53" t="e">
        <f ca="1">IF(OFFSET(マスタ非採用削除!L$4,統合マスタ!$A671,0)="","",OFFSET(マスタ非採用削除!L$4,統合マスタ!$A671,0))</f>
        <v>#VALUE!</v>
      </c>
      <c r="Z671" s="27" t="e">
        <f ca="1">IF(OFFSET(マスタ非採用削除!M$4,統合マスタ!$A671,0)="","",OFFSET(マスタ非採用削除!M$4,統合マスタ!$A671,0))</f>
        <v>#VALUE!</v>
      </c>
      <c r="AA671" s="27" t="str">
        <f t="shared" si="30"/>
        <v>非採用</v>
      </c>
      <c r="AB671" s="27" t="str">
        <f ca="1">IF(A671="非採用特別","非採用特別",IF(R671=2,"臨時",
IF(COUNTIF(分類!$H$8:$H$15, 統合マスタ!V671)&gt;0, 分類!$G$7,
IF(COUNTIF(分類!$K$8:$K$15, 統合マスタ!V671)&gt;0, 分類!$J$7,
IF(COUNTIF(分類!$N$8:$N$15, 統合マスタ!V671)&gt;0, 分類!$M$7,
IF(COUNTIF(分類!$Q$8:$Q$15, 統合マスタ!V671)&gt;0, 分類!$P$7,
"無し"))))))</f>
        <v>無し</v>
      </c>
      <c r="AC671" s="27" t="e">
        <f t="shared" ca="1" si="31"/>
        <v>#VALUE!</v>
      </c>
      <c r="AD671" s="27" t="str" cm="1">
        <f t="array" aca="1" ref="AD671" ca="1">IF(A671="非採用","非採用",OFFSET(
   INDIRECT("'" &amp; AB671 &amp; "'!A4"),
   MATCH(B671, INDIRECT("'" &amp; AB671 &amp; "'!C5:C1000"), 0),
   MATCH("合計", INDIRECT("'" &amp; AB671 &amp; "'!4:4"), 0) - 1
))</f>
        <v>非採用</v>
      </c>
    </row>
    <row r="672" spans="1:30">
      <c r="A672" s="40">
        <f>元データ!P669</f>
        <v>578</v>
      </c>
      <c r="B672" s="27">
        <f t="shared" si="32"/>
        <v>668</v>
      </c>
      <c r="C672" s="27" t="str">
        <f>DBCS(元データ!A669)</f>
        <v>ユリス錠２ｍｇ</v>
      </c>
      <c r="D672" s="53" t="str">
        <f>元データ!B669</f>
        <v>アルフレッサ</v>
      </c>
      <c r="E672" s="27" t="str">
        <f>DBCS(元データ!C669)</f>
        <v>ＰＴＰ</v>
      </c>
      <c r="F672" s="27" t="str">
        <f>DBCS(元データ!D669)</f>
        <v>１００Ｔ</v>
      </c>
      <c r="G672" s="27" t="str">
        <f>元データ!E669</f>
        <v>持田製薬</v>
      </c>
      <c r="H672" s="27">
        <f>元データ!F669</f>
        <v>75.599999999999994</v>
      </c>
      <c r="I672" s="27">
        <f>元データ!G669</f>
        <v>7560</v>
      </c>
      <c r="J672" s="27">
        <f>元データ!H669</f>
        <v>100.00000000000001</v>
      </c>
      <c r="K672" s="27" t="str">
        <f>元データ!I669</f>
        <v>錠</v>
      </c>
      <c r="L672" s="27">
        <f>元データ!J669</f>
        <v>6666</v>
      </c>
      <c r="M672" s="27">
        <f>元データ!K669</f>
        <v>66.66</v>
      </c>
      <c r="N672" s="53" t="str">
        <f ca="1">IF(OFFSET(マスタ非採用削除!A$4,統合マスタ!$A672,0)="","",OFFSET(マスタ非採用削除!A$4,統合マスタ!$A672,0))</f>
        <v>ﾕﾘｽ002</v>
      </c>
      <c r="O672" s="53" t="str">
        <f ca="1">IF(OFFSET(マスタ非採用削除!B$4,統合マスタ!$A672,0)="","",OFFSET(マスタ非採用削除!B$4,統合マスタ!$A672,0))</f>
        <v>ﾕﾘｽ002</v>
      </c>
      <c r="P672" s="27" t="str">
        <f ca="1">IF(OFFSET(マスタ非採用削除!C$4,統合マスタ!$A672,0)="","",OFFSET(マスタ非採用削除!C$4,統合マスタ!$A672,0))</f>
        <v>ユリス錠２ｍｇ</v>
      </c>
      <c r="Q672" s="53" t="str">
        <f ca="1">IF(OFFSET(マスタ非採用削除!D$4,統合マスタ!$A672,0)="","",OFFSET(マスタ非採用削除!D$4,統合マスタ!$A672,0))</f>
        <v/>
      </c>
      <c r="R672" s="27">
        <f ca="1">IF(OR(A672="非採用",A672="処置薬",A672="非採用特別"),0,IF(OFFSET(マスタ非採用削除!E$4,統合マスタ!$A672,0)="","",OFFSET(マスタ非採用削除!E$4,統合マスタ!$A672,0)))</f>
        <v>2</v>
      </c>
      <c r="S672" s="53" t="str">
        <f ca="1">IF(OFFSET(マスタ非採用削除!F$4,統合マスタ!$A672,0)="","",OFFSET(マスタ非採用削除!F$4,統合マスタ!$A672,0))</f>
        <v/>
      </c>
      <c r="T672" s="27">
        <f ca="1">IF(OFFSET(マスタ非採用削除!G$4,統合マスタ!$A672,0)="","",OFFSET(マスタ非採用削除!G$4,統合マスタ!$A672,0))</f>
        <v>75.599999999999994</v>
      </c>
      <c r="U672" s="53" t="str">
        <f ca="1">IF(OFFSET(マスタ非採用削除!H$4,統合マスタ!$A672,0)="","",OFFSET(マスタ非採用削除!H$4,統合マスタ!$A672,0))</f>
        <v>ﾕﾘｽｼﾞﾖｳ2MG</v>
      </c>
      <c r="V672" s="27">
        <f ca="1">IF(OFFSET(マスタ非採用削除!I$4,統合マスタ!$A672,0)="","",OFFSET(マスタ非採用削除!I$4,統合マスタ!$A672,0))</f>
        <v>1</v>
      </c>
      <c r="W672" s="27" t="str">
        <f ca="1">IF(OFFSET(マスタ非採用削除!J$4,統合マスタ!$A672,0)="","",OFFSET(マスタ非採用削除!J$4,統合マスタ!$A672,0))</f>
        <v>錠剤</v>
      </c>
      <c r="X672" s="27">
        <f ca="1">IF(OFFSET(マスタ非採用削除!K$4,統合マスタ!$A672,0)="","",OFFSET(マスタ非採用削除!K$4,統合マスタ!$A672,0))</f>
        <v>0</v>
      </c>
      <c r="Y672" s="53" t="str">
        <f ca="1">IF(OFFSET(マスタ非採用削除!L$4,統合マスタ!$A672,0)="","",OFFSET(マスタ非採用削除!L$4,統合マスタ!$A672,0))</f>
        <v/>
      </c>
      <c r="Z672" s="27">
        <f ca="1">IF(OFFSET(マスタ非採用削除!M$4,統合マスタ!$A672,0)="","",OFFSET(マスタ非採用削除!M$4,統合マスタ!$A672,0))</f>
        <v>1</v>
      </c>
      <c r="AA672" s="27" t="str">
        <f t="shared" si="30"/>
        <v/>
      </c>
      <c r="AB672" s="27" t="str">
        <f ca="1">IF(A672="非採用特別","非採用特別",IF(R672=2,"臨時",
IF(COUNTIF(分類!$H$8:$H$15, 統合マスタ!V672)&gt;0, 分類!$G$7,
IF(COUNTIF(分類!$K$8:$K$15, 統合マスタ!V672)&gt;0, 分類!$J$7,
IF(COUNTIF(分類!$N$8:$N$15, 統合マスタ!V672)&gt;0, 分類!$M$7,
IF(COUNTIF(分類!$Q$8:$Q$15, 統合マスタ!V672)&gt;0, 分類!$P$7,
"無し"))))))</f>
        <v>臨時</v>
      </c>
      <c r="AC672" s="27">
        <f t="shared" ca="1" si="31"/>
        <v>668</v>
      </c>
      <c r="AD672" s="27" cm="1">
        <f t="array" aca="1" ref="AD672" ca="1">IF(A672="非採用","非採用",OFFSET(
   INDIRECT("'" &amp; AB672 &amp; "'!A4"),
   MATCH(B672, INDIRECT("'" &amp; AB672 &amp; "'!C5:C1000"), 0),
   MATCH("合計", INDIRECT("'" &amp; AB672 &amp; "'!4:4"), 0) - 1
))</f>
        <v>0</v>
      </c>
    </row>
    <row r="673" spans="1:30">
      <c r="A673" s="40">
        <f>元データ!P670</f>
        <v>580</v>
      </c>
      <c r="B673" s="27">
        <f t="shared" si="32"/>
        <v>669</v>
      </c>
      <c r="C673" s="27" t="str">
        <f>DBCS(元データ!A670)</f>
        <v>ヨウ化カリウム丸５０ｍｇ「日医工」</v>
      </c>
      <c r="D673" s="53" t="str">
        <f>元データ!B670</f>
        <v>メディセオ</v>
      </c>
      <c r="E673" s="27" t="str">
        <f>DBCS(元データ!C670)</f>
        <v>ＰＴＰ</v>
      </c>
      <c r="F673" s="27" t="str">
        <f>DBCS(元データ!D670)</f>
        <v>１０００丸</v>
      </c>
      <c r="G673" s="27" t="str">
        <f>元データ!E670</f>
        <v>日医工</v>
      </c>
      <c r="H673" s="27">
        <f>元データ!F670</f>
        <v>5.9</v>
      </c>
      <c r="I673" s="27">
        <f>元データ!G670</f>
        <v>5900</v>
      </c>
      <c r="J673" s="27">
        <f>元データ!H670</f>
        <v>999.99999999999989</v>
      </c>
      <c r="K673" s="27" t="str">
        <f>元データ!I670</f>
        <v>丸</v>
      </c>
      <c r="L673" s="27">
        <f>元データ!J670</f>
        <v>5279</v>
      </c>
      <c r="M673" s="27">
        <f>元データ!K670</f>
        <v>5.2790000000000008</v>
      </c>
      <c r="N673" s="53" t="str">
        <f ca="1">IF(OFFSET(マスタ非採用削除!A$4,統合マスタ!$A673,0)="","",OFFSET(マスタ非採用削除!A$4,統合マスタ!$A673,0))</f>
        <v>ﾖｳｶ001</v>
      </c>
      <c r="O673" s="53" t="str">
        <f ca="1">IF(OFFSET(マスタ非採用削除!B$4,統合マスタ!$A673,0)="","",OFFSET(マスタ非採用削除!B$4,統合マスタ!$A673,0))</f>
        <v>ﾖｳｶ001</v>
      </c>
      <c r="P673" s="27" t="str">
        <f ca="1">IF(OFFSET(マスタ非採用削除!C$4,統合マスタ!$A673,0)="","",OFFSET(マスタ非採用削除!C$4,統合マスタ!$A673,0))</f>
        <v>ヨウ化カリウム丸５０ｍｇ「日医工」</v>
      </c>
      <c r="Q673" s="53" t="str">
        <f ca="1">IF(OFFSET(マスタ非採用削除!D$4,統合マスタ!$A673,0)="","",OFFSET(マスタ非採用削除!D$4,統合マスタ!$A673,0))</f>
        <v/>
      </c>
      <c r="R673" s="27">
        <f ca="1">IF(OR(A673="非採用",A673="処置薬",A673="非採用特別"),0,IF(OFFSET(マスタ非採用削除!E$4,統合マスタ!$A673,0)="","",OFFSET(マスタ非採用削除!E$4,統合マスタ!$A673,0)))</f>
        <v>2</v>
      </c>
      <c r="S673" s="53" t="str">
        <f ca="1">IF(OFFSET(マスタ非採用削除!F$4,統合マスタ!$A673,0)="","",OFFSET(マスタ非採用削除!F$4,統合マスタ!$A673,0))</f>
        <v/>
      </c>
      <c r="T673" s="27">
        <f ca="1">IF(OFFSET(マスタ非採用削除!G$4,統合マスタ!$A673,0)="","",OFFSET(マスタ非採用削除!G$4,統合マスタ!$A673,0))</f>
        <v>5.9</v>
      </c>
      <c r="U673" s="53" t="str">
        <f ca="1">IF(OFFSET(マスタ非採用削除!H$4,統合マスタ!$A673,0)="","",OFFSET(マスタ非採用削除!H$4,統合マスタ!$A673,0))</f>
        <v>ﾖｳｶｶﾘｳﾑｶﾞﾝ50MGﾆﾁｲｺｳ</v>
      </c>
      <c r="V673" s="27">
        <f ca="1">IF(OFFSET(マスタ非採用削除!I$4,統合マスタ!$A673,0)="","",OFFSET(マスタ非採用削除!I$4,統合マスタ!$A673,0))</f>
        <v>1</v>
      </c>
      <c r="W673" s="27" t="str">
        <f ca="1">IF(OFFSET(マスタ非採用削除!J$4,統合マスタ!$A673,0)="","",OFFSET(マスタ非採用削除!J$4,統合マスタ!$A673,0))</f>
        <v>錠剤</v>
      </c>
      <c r="X673" s="27">
        <f ca="1">IF(OFFSET(マスタ非採用削除!K$4,統合マスタ!$A673,0)="","",OFFSET(マスタ非採用削除!K$4,統合マスタ!$A673,0))</f>
        <v>0</v>
      </c>
      <c r="Y673" s="53" t="str">
        <f ca="1">IF(OFFSET(マスタ非採用削除!L$4,統合マスタ!$A673,0)="","",OFFSET(マスタ非採用削除!L$4,統合マスタ!$A673,0))</f>
        <v/>
      </c>
      <c r="Z673" s="27">
        <f ca="1">IF(OFFSET(マスタ非採用削除!M$4,統合マスタ!$A673,0)="","",OFFSET(マスタ非採用削除!M$4,統合マスタ!$A673,0))</f>
        <v>15</v>
      </c>
      <c r="AA673" s="27" t="str">
        <f t="shared" si="30"/>
        <v/>
      </c>
      <c r="AB673" s="27" t="str">
        <f ca="1">IF(A673="非採用特別","非採用特別",IF(R673=2,"臨時",
IF(COUNTIF(分類!$H$8:$H$15, 統合マスタ!V673)&gt;0, 分類!$G$7,
IF(COUNTIF(分類!$K$8:$K$15, 統合マスタ!V673)&gt;0, 分類!$J$7,
IF(COUNTIF(分類!$N$8:$N$15, 統合マスタ!V673)&gt;0, 分類!$M$7,
IF(COUNTIF(分類!$Q$8:$Q$15, 統合マスタ!V673)&gt;0, 分類!$P$7,
"無し"))))))</f>
        <v>臨時</v>
      </c>
      <c r="AC673" s="27">
        <f t="shared" ca="1" si="31"/>
        <v>669</v>
      </c>
      <c r="AD673" s="27" cm="1">
        <f t="array" aca="1" ref="AD673" ca="1">IF(A673="非採用","非採用",OFFSET(
   INDIRECT("'" &amp; AB673 &amp; "'!A4"),
   MATCH(B673, INDIRECT("'" &amp; AB673 &amp; "'!C5:C1000"), 0),
   MATCH("合計", INDIRECT("'" &amp; AB673 &amp; "'!4:4"), 0) - 1
))</f>
        <v>0</v>
      </c>
    </row>
    <row r="674" spans="1:30">
      <c r="A674" s="40">
        <f>元データ!P671</f>
        <v>582</v>
      </c>
      <c r="B674" s="27">
        <f t="shared" si="32"/>
        <v>670</v>
      </c>
      <c r="C674" s="27" t="str">
        <f>DBCS(元データ!A671)</f>
        <v>ラクツロースシロップ６５％「タカタ」</v>
      </c>
      <c r="D674" s="53" t="str">
        <f>元データ!B671</f>
        <v>メディセオ</v>
      </c>
      <c r="E674" s="27" t="str">
        <f>DBCS(元データ!C671)</f>
        <v/>
      </c>
      <c r="F674" s="27" t="str">
        <f>DBCS(元データ!D671)</f>
        <v>５００ｍｌ</v>
      </c>
      <c r="G674" s="27" t="str">
        <f>元データ!E671</f>
        <v>日本化薬</v>
      </c>
      <c r="H674" s="27">
        <f>元データ!F671</f>
        <v>6.9</v>
      </c>
      <c r="I674" s="27">
        <f>元データ!G671</f>
        <v>3450</v>
      </c>
      <c r="J674" s="27">
        <f>元データ!H671</f>
        <v>500</v>
      </c>
      <c r="K674" s="27" t="str">
        <f>元データ!I671</f>
        <v>ｍｌ</v>
      </c>
      <c r="L674" s="27">
        <f>元データ!J671</f>
        <v>3136</v>
      </c>
      <c r="M674" s="27">
        <f>元データ!K671</f>
        <v>6.2720000000000002</v>
      </c>
      <c r="N674" s="53" t="str">
        <f ca="1">IF(OFFSET(マスタ非採用削除!A$4,統合マスタ!$A674,0)="","",OFFSET(マスタ非採用削除!A$4,統合マスタ!$A674,0))</f>
        <v>ﾗｸﾂ001</v>
      </c>
      <c r="O674" s="53" t="str">
        <f ca="1">IF(OFFSET(マスタ非採用削除!B$4,統合マスタ!$A674,0)="","",OFFSET(マスタ非採用削除!B$4,統合マスタ!$A674,0))</f>
        <v>ﾗｸﾂ001</v>
      </c>
      <c r="P674" s="27" t="str">
        <f ca="1">IF(OFFSET(マスタ非採用削除!C$4,統合マスタ!$A674,0)="","",OFFSET(マスタ非採用削除!C$4,統合マスタ!$A674,0))</f>
        <v>ラクツロースシロップ６５％「タカタ」</v>
      </c>
      <c r="Q674" s="53" t="str">
        <f ca="1">IF(OFFSET(マスタ非採用削除!D$4,統合マスタ!$A674,0)="","",OFFSET(マスタ非採用削除!D$4,統合マスタ!$A674,0))</f>
        <v>ﾗｸﾂ</v>
      </c>
      <c r="R674" s="27">
        <f ca="1">IF(OR(A674="非採用",A674="処置薬",A674="非採用特別"),0,IF(OFFSET(マスタ非採用削除!E$4,統合マスタ!$A674,0)="","",OFFSET(マスタ非採用削除!E$4,統合マスタ!$A674,0)))</f>
        <v>1</v>
      </c>
      <c r="S674" s="53" t="str">
        <f ca="1">IF(OFFSET(マスタ非採用削除!F$4,統合マスタ!$A674,0)="","",OFFSET(マスタ非採用削除!F$4,統合マスタ!$A674,0))</f>
        <v/>
      </c>
      <c r="T674" s="27">
        <f ca="1">IF(OFFSET(マスタ非採用削除!G$4,統合マスタ!$A674,0)="","",OFFSET(マスタ非採用削除!G$4,統合マスタ!$A674,0))</f>
        <v>6.9</v>
      </c>
      <c r="U674" s="53" t="str">
        <f ca="1">IF(OFFSET(マスタ非採用削除!H$4,統合マスタ!$A674,0)="","",OFFSET(マスタ非採用削除!H$4,統合マスタ!$A674,0))</f>
        <v>ﾗｸﾂﾛｰｽｼﾛｯﾌﾟ65%｢ﾀｶﾀ｣</v>
      </c>
      <c r="V674" s="27">
        <f ca="1">IF(OFFSET(マスタ非採用削除!I$4,統合マスタ!$A674,0)="","",OFFSET(マスタ非採用削除!I$4,統合マスタ!$A674,0))</f>
        <v>6</v>
      </c>
      <c r="W674" s="27" t="str">
        <f ca="1">IF(OFFSET(マスタ非採用削除!J$4,統合マスタ!$A674,0)="","",OFFSET(マスタ非採用削除!J$4,統合マスタ!$A674,0))</f>
        <v>シロップ</v>
      </c>
      <c r="X674" s="27">
        <f ca="1">IF(OFFSET(マスタ非採用削除!K$4,統合マスタ!$A674,0)="","",OFFSET(マスタ非採用削除!K$4,統合マスタ!$A674,0))</f>
        <v>0</v>
      </c>
      <c r="Y674" s="53" t="str">
        <f ca="1">IF(OFFSET(マスタ非採用削除!L$4,統合マスタ!$A674,0)="","",OFFSET(マスタ非採用削除!L$4,統合マスタ!$A674,0))</f>
        <v/>
      </c>
      <c r="Z674" s="27">
        <f ca="1">IF(OFFSET(マスタ非採用削除!M$4,統合マスタ!$A674,0)="","",OFFSET(マスタ非採用削除!M$4,統合マスタ!$A674,0))</f>
        <v>13</v>
      </c>
      <c r="AA674" s="27" t="str">
        <f t="shared" si="30"/>
        <v/>
      </c>
      <c r="AB674" s="27" t="str">
        <f ca="1">IF(A674="非採用特別","非採用特別",IF(R674=2,"臨時",
IF(COUNTIF(分類!$H$8:$H$15, 統合マスタ!V674)&gt;0, 分類!$G$7,
IF(COUNTIF(分類!$K$8:$K$15, 統合マスタ!V674)&gt;0, 分類!$J$7,
IF(COUNTIF(分類!$N$8:$N$15, 統合マスタ!V674)&gt;0, 分類!$M$7,
IF(COUNTIF(分類!$Q$8:$Q$15, 統合マスタ!V674)&gt;0, 分類!$P$7,
"無し"))))))</f>
        <v>無し</v>
      </c>
      <c r="AC674" s="27">
        <f t="shared" ca="1" si="31"/>
        <v>670</v>
      </c>
      <c r="AD674" s="27" t="e" cm="1">
        <f t="array" aca="1" ref="AD674" ca="1">IF(A674="非採用","非採用",OFFSET(
   INDIRECT("'" &amp; AB674 &amp; "'!A4"),
   MATCH(B674, INDIRECT("'" &amp; AB674 &amp; "'!C5:C1000"), 0),
   MATCH("合計", INDIRECT("'" &amp; AB674 &amp; "'!4:4"), 0) - 1
))</f>
        <v>#REF!</v>
      </c>
    </row>
    <row r="675" spans="1:30">
      <c r="A675" s="40">
        <f>元データ!P672</f>
        <v>583</v>
      </c>
      <c r="B675" s="27">
        <f t="shared" si="32"/>
        <v>671</v>
      </c>
      <c r="C675" s="27" t="str">
        <f>DBCS(元データ!A672)</f>
        <v>ラゲブリオカプセル２００ｍｇ</v>
      </c>
      <c r="D675" s="53" t="str">
        <f>元データ!B672</f>
        <v>スズケン</v>
      </c>
      <c r="E675" s="27" t="str">
        <f>DBCS(元データ!C672)</f>
        <v>バラ</v>
      </c>
      <c r="F675" s="27" t="str">
        <f>DBCS(元データ!D672)</f>
        <v>４０ｃａｐ</v>
      </c>
      <c r="G675" s="27" t="str">
        <f>元データ!E672</f>
        <v>MSD</v>
      </c>
      <c r="H675" s="27">
        <f>元データ!F672</f>
        <v>2164.9</v>
      </c>
      <c r="I675" s="27">
        <f>元データ!G672</f>
        <v>86596</v>
      </c>
      <c r="J675" s="27">
        <f>元データ!H672</f>
        <v>40</v>
      </c>
      <c r="K675" s="27" t="str">
        <f>元データ!I672</f>
        <v>cap</v>
      </c>
      <c r="L675" s="27">
        <f>元データ!J672</f>
        <v>77149</v>
      </c>
      <c r="M675" s="27">
        <f>元データ!K672</f>
        <v>1928.7249999999999</v>
      </c>
      <c r="N675" s="53" t="str">
        <f ca="1">IF(OFFSET(マスタ非採用削除!A$4,統合マスタ!$A675,0)="","",OFFSET(マスタ非採用削除!A$4,統合マスタ!$A675,0))</f>
        <v>ﾗｹﾌ001</v>
      </c>
      <c r="O675" s="53" t="str">
        <f ca="1">IF(OFFSET(マスタ非採用削除!B$4,統合マスタ!$A675,0)="","",OFFSET(マスタ非採用削除!B$4,統合マスタ!$A675,0))</f>
        <v>ﾗｹﾌ001</v>
      </c>
      <c r="P675" s="27" t="str">
        <f ca="1">IF(OFFSET(マスタ非採用削除!C$4,統合マスタ!$A675,0)="","",OFFSET(マスタ非採用削除!C$4,統合マスタ!$A675,0))</f>
        <v>ラゲブリオカプセル２００ｍｇ</v>
      </c>
      <c r="Q675" s="53" t="str">
        <f ca="1">IF(OFFSET(マスタ非採用削除!D$4,統合マスタ!$A675,0)="","",OFFSET(マスタ非採用削除!D$4,統合マスタ!$A675,0))</f>
        <v>ﾗｹﾞﾌﾞ</v>
      </c>
      <c r="R675" s="27">
        <f ca="1">IF(OR(A675="非採用",A675="処置薬",A675="非採用特別"),0,IF(OFFSET(マスタ非採用削除!E$4,統合マスタ!$A675,0)="","",OFFSET(マスタ非採用削除!E$4,統合マスタ!$A675,0)))</f>
        <v>1</v>
      </c>
      <c r="S675" s="53" t="str">
        <f ca="1">IF(OFFSET(マスタ非採用削除!F$4,統合マスタ!$A675,0)="","",OFFSET(マスタ非採用削除!F$4,統合マスタ!$A675,0))</f>
        <v/>
      </c>
      <c r="T675" s="27">
        <f ca="1">IF(OFFSET(マスタ非採用削除!G$4,統合マスタ!$A675,0)="","",OFFSET(マスタ非採用削除!G$4,統合マスタ!$A675,0))</f>
        <v>2164.9</v>
      </c>
      <c r="U675" s="53" t="str">
        <f ca="1">IF(OFFSET(マスタ非採用削除!H$4,統合マスタ!$A675,0)="","",OFFSET(マスタ非採用削除!H$4,統合マスタ!$A675,0))</f>
        <v>ﾗｹﾞﾌﾞﾘｵｶﾌﾟｾﾙ200mg</v>
      </c>
      <c r="V675" s="27">
        <f ca="1">IF(OFFSET(マスタ非採用削除!I$4,統合マスタ!$A675,0)="","",OFFSET(マスタ非採用削除!I$4,統合マスタ!$A675,0))</f>
        <v>2</v>
      </c>
      <c r="W675" s="27" t="str">
        <f ca="1">IF(OFFSET(マスタ非採用削除!J$4,統合マスタ!$A675,0)="","",OFFSET(マスタ非採用削除!J$4,統合マスタ!$A675,0))</f>
        <v>カプセル</v>
      </c>
      <c r="X675" s="27">
        <f ca="1">IF(OFFSET(マスタ非採用削除!K$4,統合マスタ!$A675,0)="","",OFFSET(マスタ非採用削除!K$4,統合マスタ!$A675,0))</f>
        <v>2</v>
      </c>
      <c r="Y675" s="53" t="str">
        <f ca="1">IF(OFFSET(マスタ非採用削除!L$4,統合マスタ!$A675,0)="","",OFFSET(マスタ非採用削除!L$4,統合マスタ!$A675,0))</f>
        <v/>
      </c>
      <c r="Z675" s="27">
        <f ca="1">IF(OFFSET(マスタ非採用削除!M$4,統合マスタ!$A675,0)="","",OFFSET(マスタ非採用削除!M$4,統合マスタ!$A675,0))</f>
        <v>6</v>
      </c>
      <c r="AA675" s="27" t="str">
        <f t="shared" si="30"/>
        <v/>
      </c>
      <c r="AB675" s="27" t="str">
        <f ca="1">IF(A675="非採用特別","非採用特別",IF(R675=2,"臨時",
IF(COUNTIF(分類!$H$8:$H$15, 統合マスタ!V675)&gt;0, 分類!$G$7,
IF(COUNTIF(分類!$K$8:$K$15, 統合マスタ!V675)&gt;0, 分類!$J$7,
IF(COUNTIF(分類!$N$8:$N$15, 統合マスタ!V675)&gt;0, 分類!$M$7,
IF(COUNTIF(分類!$Q$8:$Q$15, 統合マスタ!V675)&gt;0, 分類!$P$7,
"無し"))))))</f>
        <v>無し</v>
      </c>
      <c r="AC675" s="27">
        <f t="shared" ca="1" si="31"/>
        <v>200671</v>
      </c>
      <c r="AD675" s="27" t="e" cm="1">
        <f t="array" aca="1" ref="AD675" ca="1">IF(A675="非採用","非採用",OFFSET(
   INDIRECT("'" &amp; AB675 &amp; "'!A4"),
   MATCH(B675, INDIRECT("'" &amp; AB675 &amp; "'!C5:C1000"), 0),
   MATCH("合計", INDIRECT("'" &amp; AB675 &amp; "'!4:4"), 0) - 1
))</f>
        <v>#REF!</v>
      </c>
    </row>
    <row r="676" spans="1:30">
      <c r="A676" s="40">
        <f>元データ!P673</f>
        <v>586</v>
      </c>
      <c r="B676" s="27">
        <f t="shared" si="32"/>
        <v>672</v>
      </c>
      <c r="C676" s="27" t="str">
        <f>DBCS(元データ!A673)</f>
        <v>ラコールＮＦ配合経腸液（コーヒー）</v>
      </c>
      <c r="D676" s="53" t="str">
        <f>元データ!B673</f>
        <v>スズケン</v>
      </c>
      <c r="E676" s="27" t="str">
        <f>DBCS(元データ!C673)</f>
        <v/>
      </c>
      <c r="F676" s="27" t="str">
        <f>DBCS(元データ!D673)</f>
        <v>２００ｍｌｘ２８</v>
      </c>
      <c r="G676" s="27" t="str">
        <f>元データ!E673</f>
        <v>大塚製薬</v>
      </c>
      <c r="H676" s="27">
        <f>元データ!F673</f>
        <v>10.7</v>
      </c>
      <c r="I676" s="27">
        <f>元データ!G673</f>
        <v>5992</v>
      </c>
      <c r="J676" s="27">
        <f>元データ!H673</f>
        <v>560</v>
      </c>
      <c r="K676" s="27" t="str">
        <f>元データ!I673</f>
        <v>10ml</v>
      </c>
      <c r="L676" s="27">
        <f>元データ!J673</f>
        <v>5320</v>
      </c>
      <c r="M676" s="27">
        <f>元データ!K673</f>
        <v>9.5</v>
      </c>
      <c r="N676" s="53" t="str">
        <f ca="1">IF(OFFSET(マスタ非採用削除!A$4,統合マスタ!$A676,0)="","",OFFSET(マスタ非採用削除!A$4,統合マスタ!$A676,0))</f>
        <v>ﾗｺﾙ003</v>
      </c>
      <c r="O676" s="53" t="str">
        <f ca="1">IF(OFFSET(マスタ非採用削除!B$4,統合マスタ!$A676,0)="","",OFFSET(マスタ非採用削除!B$4,統合マスタ!$A676,0))</f>
        <v>ﾗｺﾙ003</v>
      </c>
      <c r="P676" s="27" t="str">
        <f ca="1">IF(OFFSET(マスタ非採用削除!C$4,統合マスタ!$A676,0)="","",OFFSET(マスタ非採用削除!C$4,統合マスタ!$A676,0))</f>
        <v>ラコールＮＦ配合経腸用液【コーヒー】</v>
      </c>
      <c r="Q676" s="53" t="str">
        <f ca="1">IF(OFFSET(マスタ非採用削除!D$4,統合マスタ!$A676,0)="","",OFFSET(マスタ非採用削除!D$4,統合マスタ!$A676,0))</f>
        <v>ﾗｺｰ2</v>
      </c>
      <c r="R676" s="27">
        <f ca="1">IF(OR(A676="非採用",A676="処置薬",A676="非採用特別"),0,IF(OFFSET(マスタ非採用削除!E$4,統合マスタ!$A676,0)="","",OFFSET(マスタ非採用削除!E$4,統合マスタ!$A676,0)))</f>
        <v>1</v>
      </c>
      <c r="S676" s="53" t="str">
        <f ca="1">IF(OFFSET(マスタ非採用削除!F$4,統合マスタ!$A676,0)="","",OFFSET(マスタ非採用削除!F$4,統合マスタ!$A676,0))</f>
        <v/>
      </c>
      <c r="T676" s="27">
        <f ca="1">IF(OFFSET(マスタ非採用削除!G$4,統合マスタ!$A676,0)="","",OFFSET(マスタ非採用削除!G$4,統合マスタ!$A676,0))</f>
        <v>1.07</v>
      </c>
      <c r="U676" s="53" t="str">
        <f ca="1">IF(OFFSET(マスタ非採用削除!H$4,統合マスタ!$A676,0)="","",OFFSET(マスタ非採用削除!H$4,統合マスタ!$A676,0))</f>
        <v>ﾗｺｰﾙNFﾊｲｺﾞｳｹｲﾁｮｳﾖｳｴｷ</v>
      </c>
      <c r="V676" s="27">
        <f ca="1">IF(OFFSET(マスタ非採用削除!I$4,統合マスタ!$A676,0)="","",OFFSET(マスタ非採用削除!I$4,統合マスタ!$A676,0))</f>
        <v>7</v>
      </c>
      <c r="W676" s="27" t="str">
        <f ca="1">IF(OFFSET(マスタ非採用削除!J$4,統合マスタ!$A676,0)="","",OFFSET(マスタ非採用削除!J$4,統合マスタ!$A676,0))</f>
        <v>液（内用）</v>
      </c>
      <c r="X676" s="27">
        <f ca="1">IF(OFFSET(マスタ非採用削除!K$4,統合マスタ!$A676,0)="","",OFFSET(マスタ非採用削除!K$4,統合マスタ!$A676,0))</f>
        <v>0</v>
      </c>
      <c r="Y676" s="53" t="str">
        <f ca="1">IF(OFFSET(マスタ非採用削除!L$4,統合マスタ!$A676,0)="","",OFFSET(マスタ非採用削除!L$4,統合マスタ!$A676,0))</f>
        <v/>
      </c>
      <c r="Z676" s="27">
        <f ca="1">IF(OFFSET(マスタ非採用削除!M$4,統合マスタ!$A676,0)="","",OFFSET(マスタ非採用削除!M$4,統合マスタ!$A676,0))</f>
        <v>7</v>
      </c>
      <c r="AA676" s="27" t="str">
        <f t="shared" si="30"/>
        <v/>
      </c>
      <c r="AB676" s="27" t="str">
        <f ca="1">IF(A676="非採用特別","非採用特別",IF(R676=2,"臨時",
IF(COUNTIF(分類!$H$8:$H$15, 統合マスタ!V676)&gt;0, 分類!$G$7,
IF(COUNTIF(分類!$K$8:$K$15, 統合マスタ!V676)&gt;0, 分類!$J$7,
IF(COUNTIF(分類!$N$8:$N$15, 統合マスタ!V676)&gt;0, 分類!$M$7,
IF(COUNTIF(分類!$Q$8:$Q$15, 統合マスタ!V676)&gt;0, 分類!$P$7,
"無し"))))))</f>
        <v>無し</v>
      </c>
      <c r="AC676" s="27">
        <f t="shared" ca="1" si="31"/>
        <v>672</v>
      </c>
      <c r="AD676" s="27" t="e" cm="1">
        <f t="array" aca="1" ref="AD676" ca="1">IF(A676="非採用","非採用",OFFSET(
   INDIRECT("'" &amp; AB676 &amp; "'!A4"),
   MATCH(B676, INDIRECT("'" &amp; AB676 &amp; "'!C5:C1000"), 0),
   MATCH("合計", INDIRECT("'" &amp; AB676 &amp; "'!4:4"), 0) - 1
))</f>
        <v>#REF!</v>
      </c>
    </row>
    <row r="677" spans="1:30">
      <c r="A677" s="40">
        <f>元データ!P674</f>
        <v>585</v>
      </c>
      <c r="B677" s="27">
        <f t="shared" si="32"/>
        <v>673</v>
      </c>
      <c r="C677" s="27" t="str">
        <f>DBCS(元データ!A674)</f>
        <v>ラコールＮＦ配合経腸液（ミルク）</v>
      </c>
      <c r="D677" s="53" t="str">
        <f>元データ!B674</f>
        <v>スズケン</v>
      </c>
      <c r="E677" s="27" t="str">
        <f>DBCS(元データ!C674)</f>
        <v/>
      </c>
      <c r="F677" s="27" t="str">
        <f>DBCS(元データ!D674)</f>
        <v>２００ｍｌｘ２８</v>
      </c>
      <c r="G677" s="27" t="str">
        <f>元データ!E674</f>
        <v>大塚製薬</v>
      </c>
      <c r="H677" s="27">
        <f>元データ!F674</f>
        <v>10.7</v>
      </c>
      <c r="I677" s="27">
        <f>元データ!G674</f>
        <v>5992</v>
      </c>
      <c r="J677" s="27">
        <f>元データ!H674</f>
        <v>560</v>
      </c>
      <c r="K677" s="27" t="str">
        <f>元データ!I674</f>
        <v>10ml</v>
      </c>
      <c r="L677" s="27">
        <f>元データ!J674</f>
        <v>5320</v>
      </c>
      <c r="M677" s="27">
        <f>元データ!K674</f>
        <v>9.5</v>
      </c>
      <c r="N677" s="53" t="str">
        <f ca="1">IF(OFFSET(マスタ非採用削除!A$4,統合マスタ!$A677,0)="","",OFFSET(マスタ非採用削除!A$4,統合マスタ!$A677,0))</f>
        <v>ﾗｺﾙ002</v>
      </c>
      <c r="O677" s="53" t="str">
        <f ca="1">IF(OFFSET(マスタ非採用削除!B$4,統合マスタ!$A677,0)="","",OFFSET(マスタ非採用削除!B$4,統合マスタ!$A677,0))</f>
        <v>ﾗｺﾙ002</v>
      </c>
      <c r="P677" s="27" t="str">
        <f ca="1">IF(OFFSET(マスタ非採用削除!C$4,統合マスタ!$A677,0)="","",OFFSET(マスタ非採用削除!C$4,統合マスタ!$A677,0))</f>
        <v>ラコールＮＦ配合経腸用液【ミルク】</v>
      </c>
      <c r="Q677" s="53" t="str">
        <f ca="1">IF(OFFSET(マスタ非採用削除!D$4,統合マスタ!$A677,0)="","",OFFSET(マスタ非採用削除!D$4,統合マスタ!$A677,0))</f>
        <v>ﾗｺｰ1</v>
      </c>
      <c r="R677" s="27">
        <f ca="1">IF(OR(A677="非採用",A677="処置薬",A677="非採用特別"),0,IF(OFFSET(マスタ非採用削除!E$4,統合マスタ!$A677,0)="","",OFFSET(マスタ非採用削除!E$4,統合マスタ!$A677,0)))</f>
        <v>1</v>
      </c>
      <c r="S677" s="53" t="str">
        <f ca="1">IF(OFFSET(マスタ非採用削除!F$4,統合マスタ!$A677,0)="","",OFFSET(マスタ非採用削除!F$4,統合マスタ!$A677,0))</f>
        <v/>
      </c>
      <c r="T677" s="27">
        <f ca="1">IF(OFFSET(マスタ非採用削除!G$4,統合マスタ!$A677,0)="","",OFFSET(マスタ非採用削除!G$4,統合マスタ!$A677,0))</f>
        <v>1.07</v>
      </c>
      <c r="U677" s="53" t="str">
        <f ca="1">IF(OFFSET(マスタ非採用削除!H$4,統合マスタ!$A677,0)="","",OFFSET(マスタ非採用削除!H$4,統合マスタ!$A677,0))</f>
        <v>ﾗｺｰﾙNFﾊｲｺﾞｳｹｲﾁｮｳﾖｳｴｷ</v>
      </c>
      <c r="V677" s="27">
        <f ca="1">IF(OFFSET(マスタ非採用削除!I$4,統合マスタ!$A677,0)="","",OFFSET(マスタ非採用削除!I$4,統合マスタ!$A677,0))</f>
        <v>7</v>
      </c>
      <c r="W677" s="27" t="str">
        <f ca="1">IF(OFFSET(マスタ非採用削除!J$4,統合マスタ!$A677,0)="","",OFFSET(マスタ非採用削除!J$4,統合マスタ!$A677,0))</f>
        <v>液（内用）</v>
      </c>
      <c r="X677" s="27">
        <f ca="1">IF(OFFSET(マスタ非採用削除!K$4,統合マスタ!$A677,0)="","",OFFSET(マスタ非採用削除!K$4,統合マスタ!$A677,0))</f>
        <v>0</v>
      </c>
      <c r="Y677" s="53" t="str">
        <f ca="1">IF(OFFSET(マスタ非採用削除!L$4,統合マスタ!$A677,0)="","",OFFSET(マスタ非採用削除!L$4,統合マスタ!$A677,0))</f>
        <v/>
      </c>
      <c r="Z677" s="27">
        <f ca="1">IF(OFFSET(マスタ非採用削除!M$4,統合マスタ!$A677,0)="","",OFFSET(マスタ非採用削除!M$4,統合マスタ!$A677,0))</f>
        <v>7</v>
      </c>
      <c r="AA677" s="27" t="str">
        <f t="shared" si="30"/>
        <v/>
      </c>
      <c r="AB677" s="27" t="str">
        <f ca="1">IF(A677="非採用特別","非採用特別",IF(R677=2,"臨時",
IF(COUNTIF(分類!$H$8:$H$15, 統合マスタ!V677)&gt;0, 分類!$G$7,
IF(COUNTIF(分類!$K$8:$K$15, 統合マスタ!V677)&gt;0, 分類!$J$7,
IF(COUNTIF(分類!$N$8:$N$15, 統合マスタ!V677)&gt;0, 分類!$M$7,
IF(COUNTIF(分類!$Q$8:$Q$15, 統合マスタ!V677)&gt;0, 分類!$P$7,
"無し"))))))</f>
        <v>無し</v>
      </c>
      <c r="AC677" s="27">
        <f t="shared" ca="1" si="31"/>
        <v>673</v>
      </c>
      <c r="AD677" s="27" t="e" cm="1">
        <f t="array" aca="1" ref="AD677" ca="1">IF(A677="非採用","非採用",OFFSET(
   INDIRECT("'" &amp; AB677 &amp; "'!A4"),
   MATCH(B677, INDIRECT("'" &amp; AB677 &amp; "'!C5:C1000"), 0),
   MATCH("合計", INDIRECT("'" &amp; AB677 &amp; "'!4:4"), 0) - 1
))</f>
        <v>#REF!</v>
      </c>
    </row>
    <row r="678" spans="1:30">
      <c r="A678" s="40">
        <f>元データ!P675</f>
        <v>584</v>
      </c>
      <c r="B678" s="27">
        <f t="shared" si="32"/>
        <v>674</v>
      </c>
      <c r="C678" s="27" t="str">
        <f>DBCS(元データ!A675)</f>
        <v>ラコサミド錠５０ｍｇ「ＪＧ」</v>
      </c>
      <c r="D678" s="53" t="str">
        <f>元データ!B675</f>
        <v>アルフレッサ</v>
      </c>
      <c r="E678" s="27" t="str">
        <f>DBCS(元データ!C675)</f>
        <v>ＰＴＰ</v>
      </c>
      <c r="F678" s="27" t="str">
        <f>DBCS(元データ!D675)</f>
        <v>１００Ｔ</v>
      </c>
      <c r="G678" s="27" t="str">
        <f>元データ!E675</f>
        <v>日本ジェネリック</v>
      </c>
      <c r="H678" s="27">
        <f>元データ!F675</f>
        <v>76.3</v>
      </c>
      <c r="I678" s="27">
        <f>元データ!G675</f>
        <v>7630</v>
      </c>
      <c r="J678" s="27">
        <f>元データ!H675</f>
        <v>100</v>
      </c>
      <c r="K678" s="27" t="str">
        <f>元データ!I675</f>
        <v>錠</v>
      </c>
      <c r="L678" s="27">
        <f>元データ!J675</f>
        <v>4999</v>
      </c>
      <c r="M678" s="27">
        <f>元データ!K675</f>
        <v>49.99</v>
      </c>
      <c r="N678" s="53" t="str">
        <f ca="1">IF(OFFSET(マスタ非採用削除!A$4,統合マスタ!$A678,0)="","",OFFSET(マスタ非採用削除!A$4,統合マスタ!$A678,0))</f>
        <v>ﾗｺｻ001</v>
      </c>
      <c r="O678" s="53" t="str">
        <f ca="1">IF(OFFSET(マスタ非採用削除!B$4,統合マスタ!$A678,0)="","",OFFSET(マスタ非採用削除!B$4,統合マスタ!$A678,0))</f>
        <v>ﾗｺｻ001</v>
      </c>
      <c r="P678" s="27" t="str">
        <f ca="1">IF(OFFSET(マスタ非採用削除!C$4,統合マスタ!$A678,0)="","",OFFSET(マスタ非採用削除!C$4,統合マスタ!$A678,0))</f>
        <v>ラコサミド錠５０ｍｇ「ＪＧ」</v>
      </c>
      <c r="Q678" s="53" t="str">
        <f ca="1">IF(OFFSET(マスタ非採用削除!D$4,統合マスタ!$A678,0)="","",OFFSET(マスタ非採用削除!D$4,統合マスタ!$A678,0))</f>
        <v/>
      </c>
      <c r="R678" s="27">
        <f ca="1">IF(OR(A678="非採用",A678="処置薬",A678="非採用特別"),0,IF(OFFSET(マスタ非採用削除!E$4,統合マスタ!$A678,0)="","",OFFSET(マスタ非採用削除!E$4,統合マスタ!$A678,0)))</f>
        <v>2</v>
      </c>
      <c r="S678" s="53" t="str">
        <f ca="1">IF(OFFSET(マスタ非採用削除!F$4,統合マスタ!$A678,0)="","",OFFSET(マスタ非採用削除!F$4,統合マスタ!$A678,0))</f>
        <v/>
      </c>
      <c r="T678" s="27">
        <f ca="1">IF(OFFSET(マスタ非採用削除!G$4,統合マスタ!$A678,0)="","",OFFSET(マスタ非採用削除!G$4,統合マスタ!$A678,0))</f>
        <v>76.3</v>
      </c>
      <c r="U678" s="53" t="str">
        <f ca="1">IF(OFFSET(マスタ非採用削除!H$4,統合マスタ!$A678,0)="","",OFFSET(マスタ非採用削除!H$4,統合マスタ!$A678,0))</f>
        <v>ﾗｺｻﾐﾄﾞｼﾞﾖｳ50MGJG</v>
      </c>
      <c r="V678" s="27">
        <f ca="1">IF(OFFSET(マスタ非採用削除!I$4,統合マスタ!$A678,0)="","",OFFSET(マスタ非採用削除!I$4,統合マスタ!$A678,0))</f>
        <v>1</v>
      </c>
      <c r="W678" s="27" t="str">
        <f ca="1">IF(OFFSET(マスタ非採用削除!J$4,統合マスタ!$A678,0)="","",OFFSET(マスタ非採用削除!J$4,統合マスタ!$A678,0))</f>
        <v>錠剤</v>
      </c>
      <c r="X678" s="27">
        <f ca="1">IF(OFFSET(マスタ非採用削除!K$4,統合マスタ!$A678,0)="","",OFFSET(マスタ非採用削除!K$4,統合マスタ!$A678,0))</f>
        <v>2</v>
      </c>
      <c r="Y678" s="53" t="str">
        <f ca="1">IF(OFFSET(マスタ非採用削除!L$4,統合マスタ!$A678,0)="","",OFFSET(マスタ非採用削除!L$4,統合マスタ!$A678,0))</f>
        <v/>
      </c>
      <c r="Z678" s="27">
        <f ca="1">IF(OFFSET(マスタ非採用削除!M$4,統合マスタ!$A678,0)="","",OFFSET(マスタ非採用削除!M$4,統合マスタ!$A678,0))</f>
        <v>3</v>
      </c>
      <c r="AA678" s="27" t="str">
        <f t="shared" si="30"/>
        <v/>
      </c>
      <c r="AB678" s="27" t="str">
        <f ca="1">IF(A678="非採用特別","非採用特別",IF(R678=2,"臨時",
IF(COUNTIF(分類!$H$8:$H$15, 統合マスタ!V678)&gt;0, 分類!$G$7,
IF(COUNTIF(分類!$K$8:$K$15, 統合マスタ!V678)&gt;0, 分類!$J$7,
IF(COUNTIF(分類!$N$8:$N$15, 統合マスタ!V678)&gt;0, 分類!$M$7,
IF(COUNTIF(分類!$Q$8:$Q$15, 統合マスタ!V678)&gt;0, 分類!$P$7,
"無し"))))))</f>
        <v>臨時</v>
      </c>
      <c r="AC678" s="27">
        <f t="shared" ca="1" si="31"/>
        <v>200674</v>
      </c>
      <c r="AD678" s="27" cm="1">
        <f t="array" aca="1" ref="AD678" ca="1">IF(A678="非採用","非採用",OFFSET(
   INDIRECT("'" &amp; AB678 &amp; "'!A4"),
   MATCH(B678, INDIRECT("'" &amp; AB678 &amp; "'!C5:C1000"), 0),
   MATCH("合計", INDIRECT("'" &amp; AB678 &amp; "'!4:4"), 0) - 1
))</f>
        <v>0</v>
      </c>
    </row>
    <row r="679" spans="1:30">
      <c r="A679" s="40">
        <f>元データ!P676</f>
        <v>587</v>
      </c>
      <c r="B679" s="27">
        <f t="shared" si="32"/>
        <v>675</v>
      </c>
      <c r="C679" s="27" t="str">
        <f>DBCS(元データ!A676)</f>
        <v>ラジカット内用懸濁液２．１％　　　３５ｍｌ</v>
      </c>
      <c r="D679" s="53" t="str">
        <f>元データ!B676</f>
        <v/>
      </c>
      <c r="E679" s="27" t="str">
        <f>DBCS(元データ!C676)</f>
        <v/>
      </c>
      <c r="F679" s="27" t="str">
        <f>DBCS(元データ!D676)</f>
        <v>３５ｍｌｘ１</v>
      </c>
      <c r="G679" s="27" t="str">
        <f>元データ!E676</f>
        <v>田辺三菱</v>
      </c>
      <c r="H679" s="27">
        <f>元データ!F676</f>
        <v>2744</v>
      </c>
      <c r="I679" s="27">
        <f>元データ!G676</f>
        <v>96040</v>
      </c>
      <c r="J679" s="27">
        <f>元データ!H676</f>
        <v>35</v>
      </c>
      <c r="K679" s="27" t="str">
        <f>元データ!I676</f>
        <v>ｍｌ</v>
      </c>
      <c r="L679" s="27">
        <f>元データ!J676</f>
        <v>85562</v>
      </c>
      <c r="M679" s="27">
        <f>元データ!K676</f>
        <v>2444.6285714285714</v>
      </c>
      <c r="N679" s="53" t="str">
        <f ca="1">IF(OFFSET(マスタ非採用削除!A$4,統合マスタ!$A679,0)="","",OFFSET(マスタ非採用削除!A$4,統合マスタ!$A679,0))</f>
        <v>ﾗｼｶ001</v>
      </c>
      <c r="O679" s="53" t="str">
        <f ca="1">IF(OFFSET(マスタ非採用削除!B$4,統合マスタ!$A679,0)="","",OFFSET(マスタ非採用削除!B$4,統合マスタ!$A679,0))</f>
        <v>ﾗｼｶ001</v>
      </c>
      <c r="P679" s="27" t="str">
        <f ca="1">IF(OFFSET(マスタ非採用削除!C$4,統合マスタ!$A679,0)="","",OFFSET(マスタ非採用削除!C$4,統合マスタ!$A679,0))</f>
        <v>ラジカット内用懸濁液２．１％</v>
      </c>
      <c r="Q679" s="53" t="str">
        <f ca="1">IF(OFFSET(マスタ非採用削除!D$4,統合マスタ!$A679,0)="","",OFFSET(マスタ非採用削除!D$4,統合マスタ!$A679,0))</f>
        <v/>
      </c>
      <c r="R679" s="27">
        <f ca="1">IF(OR(A679="非採用",A679="処置薬",A679="非採用特別"),0,IF(OFFSET(マスタ非採用削除!E$4,統合マスタ!$A679,0)="","",OFFSET(マスタ非採用削除!E$4,統合マスタ!$A679,0)))</f>
        <v>2</v>
      </c>
      <c r="S679" s="53" t="str">
        <f ca="1">IF(OFFSET(マスタ非採用削除!F$4,統合マスタ!$A679,0)="","",OFFSET(マスタ非採用削除!F$4,統合マスタ!$A679,0))</f>
        <v/>
      </c>
      <c r="T679" s="27">
        <f ca="1">IF(OFFSET(マスタ非採用削除!G$4,統合マスタ!$A679,0)="","",OFFSET(マスタ非採用削除!G$4,統合マスタ!$A679,0))</f>
        <v>2744</v>
      </c>
      <c r="U679" s="53" t="str">
        <f ca="1">IF(OFFSET(マスタ非採用削除!H$4,統合マスタ!$A679,0)="","",OFFSET(マスタ非採用削除!H$4,統合マスタ!$A679,0))</f>
        <v>ﾗｼﾞｶﾂﾄﾅｲﾖｳｹﾝﾀﾞｸｴｷ2.1%</v>
      </c>
      <c r="V679" s="27">
        <f ca="1">IF(OFFSET(マスタ非採用削除!I$4,統合マスタ!$A679,0)="","",OFFSET(マスタ非採用削除!I$4,統合マスタ!$A679,0))</f>
        <v>7</v>
      </c>
      <c r="W679" s="27" t="str">
        <f ca="1">IF(OFFSET(マスタ非採用削除!J$4,統合マスタ!$A679,0)="","",OFFSET(マスタ非採用削除!J$4,統合マスタ!$A679,0))</f>
        <v>液（内用）</v>
      </c>
      <c r="X679" s="27">
        <f ca="1">IF(OFFSET(マスタ非採用削除!K$4,統合マスタ!$A679,0)="","",OFFSET(マスタ非採用削除!K$4,統合マスタ!$A679,0))</f>
        <v>0</v>
      </c>
      <c r="Y679" s="53" t="str">
        <f ca="1">IF(OFFSET(マスタ非採用削除!L$4,統合マスタ!$A679,0)="","",OFFSET(マスタ非採用削除!L$4,統合マスタ!$A679,0))</f>
        <v/>
      </c>
      <c r="Z679" s="27">
        <f ca="1">IF(OFFSET(マスタ非採用削除!M$4,統合マスタ!$A679,0)="","",OFFSET(マスタ非採用削除!M$4,統合マスタ!$A679,0))</f>
        <v>15</v>
      </c>
      <c r="AA679" s="27" t="str">
        <f t="shared" si="30"/>
        <v/>
      </c>
      <c r="AB679" s="27" t="str">
        <f ca="1">IF(A679="非採用特別","非採用特別",IF(R679=2,"臨時",
IF(COUNTIF(分類!$H$8:$H$15, 統合マスタ!V679)&gt;0, 分類!$G$7,
IF(COUNTIF(分類!$K$8:$K$15, 統合マスタ!V679)&gt;0, 分類!$J$7,
IF(COUNTIF(分類!$N$8:$N$15, 統合マスタ!V679)&gt;0, 分類!$M$7,
IF(COUNTIF(分類!$Q$8:$Q$15, 統合マスタ!V679)&gt;0, 分類!$P$7,
"無し"))))))</f>
        <v>臨時</v>
      </c>
      <c r="AC679" s="27">
        <f t="shared" ca="1" si="31"/>
        <v>675</v>
      </c>
      <c r="AD679" s="27" cm="1">
        <f t="array" aca="1" ref="AD679" ca="1">IF(A679="非採用","非採用",OFFSET(
   INDIRECT("'" &amp; AB679 &amp; "'!A4"),
   MATCH(B679, INDIRECT("'" &amp; AB679 &amp; "'!C5:C1000"), 0),
   MATCH("合計", INDIRECT("'" &amp; AB679 &amp; "'!4:4"), 0) - 1
))</f>
        <v>0</v>
      </c>
    </row>
    <row r="680" spans="1:30">
      <c r="A680" s="40">
        <f>元データ!P677</f>
        <v>587</v>
      </c>
      <c r="B680" s="27">
        <f t="shared" si="32"/>
        <v>676</v>
      </c>
      <c r="C680" s="27" t="str">
        <f>DBCS(元データ!A677)</f>
        <v>ラジカット内用懸濁液２．１％　　　５０ｍｌ</v>
      </c>
      <c r="D680" s="53" t="str">
        <f>元データ!B677</f>
        <v/>
      </c>
      <c r="E680" s="27" t="str">
        <f>DBCS(元データ!C677)</f>
        <v/>
      </c>
      <c r="F680" s="27" t="str">
        <f>DBCS(元データ!D677)</f>
        <v>５０ｍｌｘ１</v>
      </c>
      <c r="G680" s="27" t="str">
        <f>元データ!E677</f>
        <v>田辺三菱</v>
      </c>
      <c r="H680" s="27">
        <f>元データ!F677</f>
        <v>2744</v>
      </c>
      <c r="I680" s="27">
        <f>元データ!G677</f>
        <v>137200</v>
      </c>
      <c r="J680" s="27">
        <f>元データ!H677</f>
        <v>50</v>
      </c>
      <c r="K680" s="27" t="str">
        <f>元データ!I677</f>
        <v>ｍｌ</v>
      </c>
      <c r="L680" s="27">
        <f>元データ!J677</f>
        <v>122231</v>
      </c>
      <c r="M680" s="27">
        <f>元データ!K677</f>
        <v>2444.62</v>
      </c>
      <c r="N680" s="53" t="str">
        <f ca="1">IF(OFFSET(マスタ非採用削除!A$4,統合マスタ!$A680,0)="","",OFFSET(マスタ非採用削除!A$4,統合マスタ!$A680,0))</f>
        <v>ﾗｼｶ001</v>
      </c>
      <c r="O680" s="53" t="str">
        <f ca="1">IF(OFFSET(マスタ非採用削除!B$4,統合マスタ!$A680,0)="","",OFFSET(マスタ非採用削除!B$4,統合マスタ!$A680,0))</f>
        <v>ﾗｼｶ001</v>
      </c>
      <c r="P680" s="27" t="str">
        <f ca="1">IF(OFFSET(マスタ非採用削除!C$4,統合マスタ!$A680,0)="","",OFFSET(マスタ非採用削除!C$4,統合マスタ!$A680,0))</f>
        <v>ラジカット内用懸濁液２．１％</v>
      </c>
      <c r="Q680" s="53" t="str">
        <f ca="1">IF(OFFSET(マスタ非採用削除!D$4,統合マスタ!$A680,0)="","",OFFSET(マスタ非採用削除!D$4,統合マスタ!$A680,0))</f>
        <v/>
      </c>
      <c r="R680" s="27">
        <f ca="1">IF(OR(A680="非採用",A680="処置薬",A680="非採用特別"),0,IF(OFFSET(マスタ非採用削除!E$4,統合マスタ!$A680,0)="","",OFFSET(マスタ非採用削除!E$4,統合マスタ!$A680,0)))</f>
        <v>2</v>
      </c>
      <c r="S680" s="53" t="str">
        <f ca="1">IF(OFFSET(マスタ非採用削除!F$4,統合マスタ!$A680,0)="","",OFFSET(マスタ非採用削除!F$4,統合マスタ!$A680,0))</f>
        <v/>
      </c>
      <c r="T680" s="27">
        <f ca="1">IF(OFFSET(マスタ非採用削除!G$4,統合マスタ!$A680,0)="","",OFFSET(マスタ非採用削除!G$4,統合マスタ!$A680,0))</f>
        <v>2744</v>
      </c>
      <c r="U680" s="53" t="str">
        <f ca="1">IF(OFFSET(マスタ非採用削除!H$4,統合マスタ!$A680,0)="","",OFFSET(マスタ非採用削除!H$4,統合マスタ!$A680,0))</f>
        <v>ﾗｼﾞｶﾂﾄﾅｲﾖｳｹﾝﾀﾞｸｴｷ2.1%</v>
      </c>
      <c r="V680" s="27">
        <f ca="1">IF(OFFSET(マスタ非採用削除!I$4,統合マスタ!$A680,0)="","",OFFSET(マスタ非採用削除!I$4,統合マスタ!$A680,0))</f>
        <v>7</v>
      </c>
      <c r="W680" s="27" t="str">
        <f ca="1">IF(OFFSET(マスタ非採用削除!J$4,統合マスタ!$A680,0)="","",OFFSET(マスタ非採用削除!J$4,統合マスタ!$A680,0))</f>
        <v>液（内用）</v>
      </c>
      <c r="X680" s="27">
        <f ca="1">IF(OFFSET(マスタ非採用削除!K$4,統合マスタ!$A680,0)="","",OFFSET(マスタ非採用削除!K$4,統合マスタ!$A680,0))</f>
        <v>0</v>
      </c>
      <c r="Y680" s="53" t="str">
        <f ca="1">IF(OFFSET(マスタ非採用削除!L$4,統合マスタ!$A680,0)="","",OFFSET(マスタ非採用削除!L$4,統合マスタ!$A680,0))</f>
        <v/>
      </c>
      <c r="Z680" s="27">
        <f ca="1">IF(OFFSET(マスタ非採用削除!M$4,統合マスタ!$A680,0)="","",OFFSET(マスタ非採用削除!M$4,統合マスタ!$A680,0))</f>
        <v>15</v>
      </c>
      <c r="AA680" s="27" t="str">
        <f t="shared" si="30"/>
        <v/>
      </c>
      <c r="AB680" s="27" t="str">
        <f ca="1">IF(A680="非採用特別","非採用特別",IF(R680=2,"臨時",
IF(COUNTIF(分類!$H$8:$H$15, 統合マスタ!V680)&gt;0, 分類!$G$7,
IF(COUNTIF(分類!$K$8:$K$15, 統合マスタ!V680)&gt;0, 分類!$J$7,
IF(COUNTIF(分類!$N$8:$N$15, 統合マスタ!V680)&gt;0, 分類!$M$7,
IF(COUNTIF(分類!$Q$8:$Q$15, 統合マスタ!V680)&gt;0, 分類!$P$7,
"無し"))))))</f>
        <v>臨時</v>
      </c>
      <c r="AC680" s="27">
        <f t="shared" ca="1" si="31"/>
        <v>676</v>
      </c>
      <c r="AD680" s="27" cm="1">
        <f t="array" aca="1" ref="AD680" ca="1">IF(A680="非採用","非採用",OFFSET(
   INDIRECT("'" &amp; AB680 &amp; "'!A4"),
   MATCH(B680, INDIRECT("'" &amp; AB680 &amp; "'!C5:C1000"), 0),
   MATCH("合計", INDIRECT("'" &amp; AB680 &amp; "'!4:4"), 0) - 1
))</f>
        <v>0</v>
      </c>
    </row>
    <row r="681" spans="1:30">
      <c r="A681" s="40">
        <f>元データ!P678</f>
        <v>588</v>
      </c>
      <c r="B681" s="27">
        <f t="shared" si="32"/>
        <v>677</v>
      </c>
      <c r="C681" s="27" t="str">
        <f>DBCS(元データ!A678)</f>
        <v>ラスビック点滴静注キット１５０ｍｇ</v>
      </c>
      <c r="D681" s="53" t="str">
        <f>元データ!B678</f>
        <v>メディセオ</v>
      </c>
      <c r="E681" s="27" t="str">
        <f>DBCS(元データ!C678)</f>
        <v/>
      </c>
      <c r="F681" s="27" t="str">
        <f>DBCS(元データ!D678)</f>
        <v>１キット</v>
      </c>
      <c r="G681" s="27" t="str">
        <f>元データ!E678</f>
        <v>杏林製薬</v>
      </c>
      <c r="H681" s="27">
        <f>元データ!F678</f>
        <v>3962</v>
      </c>
      <c r="I681" s="27">
        <f>元データ!G678</f>
        <v>3962</v>
      </c>
      <c r="J681" s="27">
        <f>元データ!H678</f>
        <v>1</v>
      </c>
      <c r="K681" s="27" t="str">
        <f>元データ!I678</f>
        <v>kit</v>
      </c>
      <c r="L681" s="27">
        <f>元データ!J678</f>
        <v>3500</v>
      </c>
      <c r="M681" s="27">
        <f>元データ!K678</f>
        <v>3500</v>
      </c>
      <c r="N681" s="53" t="str">
        <f ca="1">IF(OFFSET(マスタ非採用削除!A$4,統合マスタ!$A681,0)="","",OFFSET(マスタ非採用削除!A$4,統合マスタ!$A681,0))</f>
        <v>ﾗｽﾋ001</v>
      </c>
      <c r="O681" s="53" t="str">
        <f ca="1">IF(OFFSET(マスタ非採用削除!B$4,統合マスタ!$A681,0)="","",OFFSET(マスタ非採用削除!B$4,統合マスタ!$A681,0))</f>
        <v>ﾗｽﾋ001</v>
      </c>
      <c r="P681" s="27" t="str">
        <f ca="1">IF(OFFSET(マスタ非採用削除!C$4,統合マスタ!$A681,0)="","",OFFSET(マスタ非採用削除!C$4,統合マスタ!$A681,0))</f>
        <v>ラスビック点滴静注キット１５０ｍｇ</v>
      </c>
      <c r="Q681" s="53" t="str">
        <f ca="1">IF(OFFSET(マスタ非採用削除!D$4,統合マスタ!$A681,0)="","",OFFSET(マスタ非採用削除!D$4,統合マスタ!$A681,0))</f>
        <v/>
      </c>
      <c r="R681" s="27">
        <f ca="1">IF(OR(A681="非採用",A681="処置薬",A681="非採用特別"),0,IF(OFFSET(マスタ非採用削除!E$4,統合マスタ!$A681,0)="","",OFFSET(マスタ非採用削除!E$4,統合マスタ!$A681,0)))</f>
        <v>1</v>
      </c>
      <c r="S681" s="53" t="str">
        <f ca="1">IF(OFFSET(マスタ非採用削除!F$4,統合マスタ!$A681,0)="","",OFFSET(マスタ非採用削除!F$4,統合マスタ!$A681,0))</f>
        <v/>
      </c>
      <c r="T681" s="27">
        <f ca="1">IF(OFFSET(マスタ非採用削除!G$4,統合マスタ!$A681,0)="","",OFFSET(マスタ非採用削除!G$4,統合マスタ!$A681,0))</f>
        <v>3962</v>
      </c>
      <c r="U681" s="53" t="str">
        <f ca="1">IF(OFFSET(マスタ非採用削除!H$4,統合マスタ!$A681,0)="","",OFFSET(マスタ非採用削除!H$4,統合マスタ!$A681,0))</f>
        <v>ﾗｽﾋﾞﾂｸﾃﾝﾃｷｼﾞﾖｳﾁﾕｳｷﾂﾄ150MG</v>
      </c>
      <c r="V681" s="27">
        <f ca="1">IF(OFFSET(マスタ非採用削除!I$4,統合マスタ!$A681,0)="","",OFFSET(マスタ非採用削除!I$4,統合マスタ!$A681,0))</f>
        <v>25</v>
      </c>
      <c r="W681" s="27" t="str">
        <f ca="1">IF(OFFSET(マスタ非採用削除!J$4,統合マスタ!$A681,0)="","",OFFSET(マスタ非採用削除!J$4,統合マスタ!$A681,0))</f>
        <v>注射剤</v>
      </c>
      <c r="X681" s="27">
        <f ca="1">IF(OFFSET(マスタ非採用削除!K$4,統合マスタ!$A681,0)="","",OFFSET(マスタ非採用削除!K$4,統合マスタ!$A681,0))</f>
        <v>2</v>
      </c>
      <c r="Y681" s="53" t="str">
        <f ca="1">IF(OFFSET(マスタ非採用削除!L$4,統合マスタ!$A681,0)="","",OFFSET(マスタ非採用削除!L$4,統合マスタ!$A681,0))</f>
        <v/>
      </c>
      <c r="Z681" s="27">
        <f ca="1">IF(OFFSET(マスタ非採用削除!M$4,統合マスタ!$A681,0)="","",OFFSET(マスタ非採用削除!M$4,統合マスタ!$A681,0))</f>
        <v>8</v>
      </c>
      <c r="AA681" s="27" t="str">
        <f t="shared" si="30"/>
        <v/>
      </c>
      <c r="AB681" s="27" t="str">
        <f ca="1">IF(A681="非採用特別","非採用特別",IF(R681=2,"臨時",
IF(COUNTIF(分類!$H$8:$H$15, 統合マスタ!V681)&gt;0, 分類!$G$7,
IF(COUNTIF(分類!$K$8:$K$15, 統合マスタ!V681)&gt;0, 分類!$J$7,
IF(COUNTIF(分類!$N$8:$N$15, 統合マスタ!V681)&gt;0, 分類!$M$7,
IF(COUNTIF(分類!$Q$8:$Q$15, 統合マスタ!V681)&gt;0, 分類!$P$7,
"無し"))))))</f>
        <v>注射</v>
      </c>
      <c r="AC681" s="27">
        <f t="shared" ca="1" si="31"/>
        <v>200677</v>
      </c>
      <c r="AD681" s="27" cm="1">
        <f t="array" aca="1" ref="AD681" ca="1">IF(A681="非採用","非採用",OFFSET(
   INDIRECT("'" &amp; AB681 &amp; "'!A4"),
   MATCH(B681, INDIRECT("'" &amp; AB681 &amp; "'!C5:C1000"), 0),
   MATCH("合計", INDIRECT("'" &amp; AB681 &amp; "'!4:4"), 0) - 1
))</f>
        <v>0</v>
      </c>
    </row>
    <row r="682" spans="1:30">
      <c r="A682" s="40">
        <f>元データ!P679</f>
        <v>589</v>
      </c>
      <c r="B682" s="27">
        <f t="shared" si="32"/>
        <v>678</v>
      </c>
      <c r="C682" s="27" t="str">
        <f>DBCS(元データ!A679)</f>
        <v>ラタノプロスト点眼液０．００５％「センジュ」</v>
      </c>
      <c r="D682" s="53" t="str">
        <f>元データ!B679</f>
        <v>メディセオ</v>
      </c>
      <c r="E682" s="27" t="str">
        <f>DBCS(元データ!C679)</f>
        <v/>
      </c>
      <c r="F682" s="27" t="str">
        <f>DBCS(元データ!D679)</f>
        <v>２．５ｍｌｘ１０</v>
      </c>
      <c r="G682" s="27" t="str">
        <f>元データ!E679</f>
        <v>武田薬品</v>
      </c>
      <c r="H682" s="27">
        <f>元データ!F679</f>
        <v>151</v>
      </c>
      <c r="I682" s="27">
        <f>元データ!G679</f>
        <v>3775</v>
      </c>
      <c r="J682" s="27">
        <f>元データ!H679</f>
        <v>25</v>
      </c>
      <c r="K682" s="27" t="str">
        <f>元データ!I679</f>
        <v>ｍｌ</v>
      </c>
      <c r="L682" s="27">
        <f>元データ!J679</f>
        <v>3160</v>
      </c>
      <c r="M682" s="27">
        <f>元データ!K679</f>
        <v>126.4</v>
      </c>
      <c r="N682" s="53" t="str">
        <f ca="1">IF(OFFSET(マスタ非採用削除!A$4,統合マスタ!$A682,0)="","",OFFSET(マスタ非採用削除!A$4,統合マスタ!$A682,0))</f>
        <v>ﾗﾀﾉ003</v>
      </c>
      <c r="O682" s="53" t="str">
        <f ca="1">IF(OFFSET(マスタ非採用削除!B$4,統合マスタ!$A682,0)="","",OFFSET(マスタ非採用削除!B$4,統合マスタ!$A682,0))</f>
        <v>ﾗﾀﾉ003</v>
      </c>
      <c r="P682" s="27" t="str">
        <f ca="1">IF(OFFSET(マスタ非採用削除!C$4,統合マスタ!$A682,0)="","",OFFSET(マスタ非採用削除!C$4,統合マスタ!$A682,0))</f>
        <v>ラタノプロスト点眼液０．００５％「センジュ」</v>
      </c>
      <c r="Q682" s="53" t="str">
        <f ca="1">IF(OFFSET(マスタ非採用削除!D$4,統合マスタ!$A682,0)="","",OFFSET(マスタ非採用削除!D$4,統合マスタ!$A682,0))</f>
        <v/>
      </c>
      <c r="R682" s="27">
        <f ca="1">IF(OR(A682="非採用",A682="処置薬",A682="非採用特別"),0,IF(OFFSET(マスタ非採用削除!E$4,統合マスタ!$A682,0)="","",OFFSET(マスタ非採用削除!E$4,統合マスタ!$A682,0)))</f>
        <v>1</v>
      </c>
      <c r="S682" s="53" t="str">
        <f ca="1">IF(OFFSET(マスタ非採用削除!F$4,統合マスタ!$A682,0)="","",OFFSET(マスタ非採用削除!F$4,統合マスタ!$A682,0))</f>
        <v/>
      </c>
      <c r="T682" s="27">
        <f ca="1">IF(OFFSET(マスタ非採用削除!G$4,統合マスタ!$A682,0)="","",OFFSET(マスタ非採用削除!G$4,統合マスタ!$A682,0))</f>
        <v>151</v>
      </c>
      <c r="U682" s="53" t="str">
        <f ca="1">IF(OFFSET(マスタ非採用削除!H$4,統合マスタ!$A682,0)="","",OFFSET(マスタ非採用削除!H$4,統合マスタ!$A682,0))</f>
        <v>ﾗﾀﾉﾌﾟﾛｽﾄﾃﾝｶﾞﾝｴｷ0.005%ｾﾝｼﾞﾕ</v>
      </c>
      <c r="V682" s="27">
        <f ca="1">IF(OFFSET(マスタ非採用削除!I$4,統合マスタ!$A682,0)="","",OFFSET(マスタ非採用削除!I$4,統合マスタ!$A682,0))</f>
        <v>21</v>
      </c>
      <c r="W682" s="27" t="str">
        <f ca="1">IF(OFFSET(マスタ非採用削除!J$4,統合マスタ!$A682,0)="","",OFFSET(マスタ非採用削除!J$4,統合マスタ!$A682,0))</f>
        <v>点眼剤</v>
      </c>
      <c r="X682" s="27">
        <f ca="1">IF(OFFSET(マスタ非採用削除!K$4,統合マスタ!$A682,0)="","",OFFSET(マスタ非採用削除!K$4,統合マスタ!$A682,0))</f>
        <v>0</v>
      </c>
      <c r="Y682" s="53" t="str">
        <f ca="1">IF(OFFSET(マスタ非採用削除!L$4,統合マスタ!$A682,0)="","",OFFSET(マスタ非採用削除!L$4,統合マスタ!$A682,0))</f>
        <v/>
      </c>
      <c r="Z682" s="27">
        <f ca="1">IF(OFFSET(マスタ非採用削除!M$4,統合マスタ!$A682,0)="","",OFFSET(マスタ非採用削除!M$4,統合マスタ!$A682,0))</f>
        <v>11</v>
      </c>
      <c r="AA682" s="27" t="str">
        <f t="shared" si="30"/>
        <v/>
      </c>
      <c r="AB682" s="27" t="str">
        <f ca="1">IF(A682="非採用特別","非採用特別",IF(R682=2,"臨時",
IF(COUNTIF(分類!$H$8:$H$15, 統合マスタ!V682)&gt;0, 分類!$G$7,
IF(COUNTIF(分類!$K$8:$K$15, 統合マスタ!V682)&gt;0, 分類!$J$7,
IF(COUNTIF(分類!$N$8:$N$15, 統合マスタ!V682)&gt;0, 分類!$M$7,
IF(COUNTIF(分類!$Q$8:$Q$15, 統合マスタ!V682)&gt;0, 分類!$P$7,
"無し"))))))</f>
        <v>外用</v>
      </c>
      <c r="AC682" s="27">
        <f t="shared" ca="1" si="31"/>
        <v>678</v>
      </c>
      <c r="AD682" s="27" cm="1">
        <f t="array" aca="1" ref="AD682" ca="1">IF(A682="非採用","非採用",OFFSET(
   INDIRECT("'" &amp; AB682 &amp; "'!A4"),
   MATCH(B682, INDIRECT("'" &amp; AB682 &amp; "'!C5:C1000"), 0),
   MATCH("合計", INDIRECT("'" &amp; AB682 &amp; "'!4:4"), 0) - 1
))</f>
        <v>0</v>
      </c>
    </row>
    <row r="683" spans="1:30">
      <c r="A683" s="40">
        <f>元データ!P680</f>
        <v>590</v>
      </c>
      <c r="B683" s="27">
        <f t="shared" si="32"/>
        <v>679</v>
      </c>
      <c r="C683" s="27" t="str">
        <f>DBCS(元データ!A680)</f>
        <v>ラツーダ錠２０ｍｇ</v>
      </c>
      <c r="D683" s="53" t="str">
        <f>元データ!B680</f>
        <v>メディセオ</v>
      </c>
      <c r="E683" s="27" t="str">
        <f>DBCS(元データ!C680)</f>
        <v>ＰＴＰ</v>
      </c>
      <c r="F683" s="27" t="str">
        <f>DBCS(元データ!D680)</f>
        <v>１００Ｔ</v>
      </c>
      <c r="G683" s="27" t="str">
        <f>元データ!E680</f>
        <v>住友ファーマ</v>
      </c>
      <c r="H683" s="27">
        <f>元データ!F680</f>
        <v>159.1</v>
      </c>
      <c r="I683" s="27">
        <f>元データ!G680</f>
        <v>15910</v>
      </c>
      <c r="J683" s="27">
        <f>元データ!H680</f>
        <v>100</v>
      </c>
      <c r="K683" s="27" t="str">
        <f>元データ!I680</f>
        <v>錠</v>
      </c>
      <c r="L683" s="27">
        <f>元データ!J680</f>
        <v>13691</v>
      </c>
      <c r="M683" s="27">
        <f>元データ!K680</f>
        <v>136.91</v>
      </c>
      <c r="N683" s="53" t="str">
        <f ca="1">IF(OFFSET(マスタ非採用削除!A$4,統合マスタ!$A683,0)="","",OFFSET(マスタ非採用削除!A$4,統合マスタ!$A683,0))</f>
        <v>ﾗﾂﾀ001</v>
      </c>
      <c r="O683" s="53" t="str">
        <f ca="1">IF(OFFSET(マスタ非採用削除!B$4,統合マスタ!$A683,0)="","",OFFSET(マスタ非採用削除!B$4,統合マスタ!$A683,0))</f>
        <v>ﾗﾂﾀ001</v>
      </c>
      <c r="P683" s="27" t="str">
        <f ca="1">IF(OFFSET(マスタ非採用削除!C$4,統合マスタ!$A683,0)="","",OFFSET(マスタ非採用削除!C$4,統合マスタ!$A683,0))</f>
        <v>ラツーダ錠２０ｍｇ</v>
      </c>
      <c r="Q683" s="53" t="str">
        <f ca="1">IF(OFFSET(マスタ非採用削除!D$4,統合マスタ!$A683,0)="","",OFFSET(マスタ非採用削除!D$4,統合マスタ!$A683,0))</f>
        <v>ﾗﾂｰ2</v>
      </c>
      <c r="R683" s="27">
        <f ca="1">IF(OR(A683="非採用",A683="処置薬",A683="非採用特別"),0,IF(OFFSET(マスタ非採用削除!E$4,統合マスタ!$A683,0)="","",OFFSET(マスタ非採用削除!E$4,統合マスタ!$A683,0)))</f>
        <v>1</v>
      </c>
      <c r="S683" s="53" t="str">
        <f ca="1">IF(OFFSET(マスタ非採用削除!F$4,統合マスタ!$A683,0)="","",OFFSET(マスタ非採用削除!F$4,統合マスタ!$A683,0))</f>
        <v/>
      </c>
      <c r="T683" s="27">
        <f ca="1">IF(OFFSET(マスタ非採用削除!G$4,統合マスタ!$A683,0)="","",OFFSET(マスタ非採用削除!G$4,統合マスタ!$A683,0))</f>
        <v>159.1</v>
      </c>
      <c r="U683" s="53" t="str">
        <f ca="1">IF(OFFSET(マスタ非採用削除!H$4,統合マスタ!$A683,0)="","",OFFSET(マスタ非採用削除!H$4,統合マスタ!$A683,0))</f>
        <v>ﾗﾂｰﾀﾞｼﾞｮｳ20mg</v>
      </c>
      <c r="V683" s="27">
        <f ca="1">IF(OFFSET(マスタ非採用削除!I$4,統合マスタ!$A683,0)="","",OFFSET(マスタ非採用削除!I$4,統合マスタ!$A683,0))</f>
        <v>1</v>
      </c>
      <c r="W683" s="27" t="str">
        <f ca="1">IF(OFFSET(マスタ非採用削除!J$4,統合マスタ!$A683,0)="","",OFFSET(マスタ非採用削除!J$4,統合マスタ!$A683,0))</f>
        <v>錠剤</v>
      </c>
      <c r="X683" s="27">
        <f ca="1">IF(OFFSET(マスタ非採用削除!K$4,統合マスタ!$A683,0)="","",OFFSET(マスタ非採用削除!K$4,統合マスタ!$A683,0))</f>
        <v>2</v>
      </c>
      <c r="Y683" s="53" t="str">
        <f ca="1">IF(OFFSET(マスタ非採用削除!L$4,統合マスタ!$A683,0)="","",OFFSET(マスタ非採用削除!L$4,統合マスタ!$A683,0))</f>
        <v/>
      </c>
      <c r="Z683" s="27">
        <f ca="1">IF(OFFSET(マスタ非採用削除!M$4,統合マスタ!$A683,0)="","",OFFSET(マスタ非採用削除!M$4,統合マスタ!$A683,0))</f>
        <v>26</v>
      </c>
      <c r="AA683" s="27" t="str">
        <f t="shared" si="30"/>
        <v/>
      </c>
      <c r="AB683" s="27" t="str">
        <f ca="1">IF(A683="非採用特別","非採用特別",IF(R683=2,"臨時",
IF(COUNTIF(分類!$H$8:$H$15, 統合マスタ!V683)&gt;0, 分類!$G$7,
IF(COUNTIF(分類!$K$8:$K$15, 統合マスタ!V683)&gt;0, 分類!$J$7,
IF(COUNTIF(分類!$N$8:$N$15, 統合マスタ!V683)&gt;0, 分類!$M$7,
IF(COUNTIF(分類!$Q$8:$Q$15, 統合マスタ!V683)&gt;0, 分類!$P$7,
"無し"))))))</f>
        <v>錠剤</v>
      </c>
      <c r="AC683" s="27">
        <f t="shared" ca="1" si="31"/>
        <v>200679</v>
      </c>
      <c r="AD683" s="27" cm="1">
        <f t="array" aca="1" ref="AD683" ca="1">IF(A683="非採用","非採用",OFFSET(
   INDIRECT("'" &amp; AB683 &amp; "'!A4"),
   MATCH(B683, INDIRECT("'" &amp; AB683 &amp; "'!C5:C1000"), 0),
   MATCH("合計", INDIRECT("'" &amp; AB683 &amp; "'!4:4"), 0) - 1
))</f>
        <v>0</v>
      </c>
    </row>
    <row r="684" spans="1:30">
      <c r="A684" s="40">
        <f>元データ!P681</f>
        <v>590</v>
      </c>
      <c r="B684" s="27">
        <f t="shared" si="32"/>
        <v>680</v>
      </c>
      <c r="C684" s="27" t="str">
        <f>DBCS(元データ!A681)</f>
        <v>ラツーダ錠２０ｍｇ</v>
      </c>
      <c r="D684" s="53" t="str">
        <f>元データ!B681</f>
        <v>メディセオ</v>
      </c>
      <c r="E684" s="27" t="str">
        <f>DBCS(元データ!C681)</f>
        <v>バラ</v>
      </c>
      <c r="F684" s="27" t="str">
        <f>DBCS(元データ!D681)</f>
        <v>５００Ｔ</v>
      </c>
      <c r="G684" s="27" t="str">
        <f>元データ!E681</f>
        <v>住友ファーマ</v>
      </c>
      <c r="H684" s="27">
        <f>元データ!F681</f>
        <v>159.1</v>
      </c>
      <c r="I684" s="27">
        <f>元データ!G681</f>
        <v>79550</v>
      </c>
      <c r="J684" s="27">
        <f>元データ!H681</f>
        <v>500</v>
      </c>
      <c r="K684" s="27" t="str">
        <f>元データ!I681</f>
        <v>錠</v>
      </c>
      <c r="L684" s="27">
        <f>元データ!J681</f>
        <v>68456</v>
      </c>
      <c r="M684" s="27">
        <f>元データ!K681</f>
        <v>136.91200000000001</v>
      </c>
      <c r="N684" s="53" t="str">
        <f ca="1">IF(OFFSET(マスタ非採用削除!A$4,統合マスタ!$A684,0)="","",OFFSET(マスタ非採用削除!A$4,統合マスタ!$A684,0))</f>
        <v>ﾗﾂﾀ001</v>
      </c>
      <c r="O684" s="53" t="str">
        <f ca="1">IF(OFFSET(マスタ非採用削除!B$4,統合マスタ!$A684,0)="","",OFFSET(マスタ非採用削除!B$4,統合マスタ!$A684,0))</f>
        <v>ﾗﾂﾀ001</v>
      </c>
      <c r="P684" s="27" t="str">
        <f ca="1">IF(OFFSET(マスタ非採用削除!C$4,統合マスタ!$A684,0)="","",OFFSET(マスタ非採用削除!C$4,統合マスタ!$A684,0))</f>
        <v>ラツーダ錠２０ｍｇ</v>
      </c>
      <c r="Q684" s="53" t="str">
        <f ca="1">IF(OFFSET(マスタ非採用削除!D$4,統合マスタ!$A684,0)="","",OFFSET(マスタ非採用削除!D$4,統合マスタ!$A684,0))</f>
        <v>ﾗﾂｰ2</v>
      </c>
      <c r="R684" s="27">
        <f ca="1">IF(OR(A684="非採用",A684="処置薬",A684="非採用特別"),0,IF(OFFSET(マスタ非採用削除!E$4,統合マスタ!$A684,0)="","",OFFSET(マスタ非採用削除!E$4,統合マスタ!$A684,0)))</f>
        <v>1</v>
      </c>
      <c r="S684" s="53" t="str">
        <f ca="1">IF(OFFSET(マスタ非採用削除!F$4,統合マスタ!$A684,0)="","",OFFSET(マスタ非採用削除!F$4,統合マスタ!$A684,0))</f>
        <v/>
      </c>
      <c r="T684" s="27">
        <f ca="1">IF(OFFSET(マスタ非採用削除!G$4,統合マスタ!$A684,0)="","",OFFSET(マスタ非採用削除!G$4,統合マスタ!$A684,0))</f>
        <v>159.1</v>
      </c>
      <c r="U684" s="53" t="str">
        <f ca="1">IF(OFFSET(マスタ非採用削除!H$4,統合マスタ!$A684,0)="","",OFFSET(マスタ非採用削除!H$4,統合マスタ!$A684,0))</f>
        <v>ﾗﾂｰﾀﾞｼﾞｮｳ20mg</v>
      </c>
      <c r="V684" s="27">
        <f ca="1">IF(OFFSET(マスタ非採用削除!I$4,統合マスタ!$A684,0)="","",OFFSET(マスタ非採用削除!I$4,統合マスタ!$A684,0))</f>
        <v>1</v>
      </c>
      <c r="W684" s="27" t="str">
        <f ca="1">IF(OFFSET(マスタ非採用削除!J$4,統合マスタ!$A684,0)="","",OFFSET(マスタ非採用削除!J$4,統合マスタ!$A684,0))</f>
        <v>錠剤</v>
      </c>
      <c r="X684" s="27">
        <f ca="1">IF(OFFSET(マスタ非採用削除!K$4,統合マスタ!$A684,0)="","",OFFSET(マスタ非採用削除!K$4,統合マスタ!$A684,0))</f>
        <v>2</v>
      </c>
      <c r="Y684" s="53" t="str">
        <f ca="1">IF(OFFSET(マスタ非採用削除!L$4,統合マスタ!$A684,0)="","",OFFSET(マスタ非採用削除!L$4,統合マスタ!$A684,0))</f>
        <v/>
      </c>
      <c r="Z684" s="27">
        <f ca="1">IF(OFFSET(マスタ非採用削除!M$4,統合マスタ!$A684,0)="","",OFFSET(マスタ非採用削除!M$4,統合マスタ!$A684,0))</f>
        <v>26</v>
      </c>
      <c r="AA684" s="27" t="str">
        <f t="shared" si="30"/>
        <v/>
      </c>
      <c r="AB684" s="27" t="str">
        <f ca="1">IF(A684="非採用特別","非採用特別",IF(R684=2,"臨時",
IF(COUNTIF(分類!$H$8:$H$15, 統合マスタ!V684)&gt;0, 分類!$G$7,
IF(COUNTIF(分類!$K$8:$K$15, 統合マスタ!V684)&gt;0, 分類!$J$7,
IF(COUNTIF(分類!$N$8:$N$15, 統合マスタ!V684)&gt;0, 分類!$M$7,
IF(COUNTIF(分類!$Q$8:$Q$15, 統合マスタ!V684)&gt;0, 分類!$P$7,
"無し"))))))</f>
        <v>錠剤</v>
      </c>
      <c r="AC684" s="27">
        <f t="shared" ca="1" si="31"/>
        <v>200680</v>
      </c>
      <c r="AD684" s="27" cm="1">
        <f t="array" aca="1" ref="AD684" ca="1">IF(A684="非採用","非採用",OFFSET(
   INDIRECT("'" &amp; AB684 &amp; "'!A4"),
   MATCH(B684, INDIRECT("'" &amp; AB684 &amp; "'!C5:C1000"), 0),
   MATCH("合計", INDIRECT("'" &amp; AB684 &amp; "'!4:4"), 0) - 1
))</f>
        <v>0</v>
      </c>
    </row>
    <row r="685" spans="1:30">
      <c r="A685" s="40">
        <f>元データ!P682</f>
        <v>591</v>
      </c>
      <c r="B685" s="27">
        <f t="shared" si="32"/>
        <v>681</v>
      </c>
      <c r="C685" s="27" t="str">
        <f>DBCS(元データ!A682)</f>
        <v>ラツーダ錠４０ｍｇ</v>
      </c>
      <c r="D685" s="53" t="str">
        <f>元データ!B682</f>
        <v>メディセオ</v>
      </c>
      <c r="E685" s="27" t="str">
        <f>DBCS(元データ!C682)</f>
        <v>ＰＴＰ</v>
      </c>
      <c r="F685" s="27" t="str">
        <f>DBCS(元データ!D682)</f>
        <v>１００Ｔ</v>
      </c>
      <c r="G685" s="27" t="str">
        <f>元データ!E682</f>
        <v>住友ファーマ</v>
      </c>
      <c r="H685" s="27">
        <f>元データ!F682</f>
        <v>295.8</v>
      </c>
      <c r="I685" s="27">
        <f>元データ!G682</f>
        <v>29580</v>
      </c>
      <c r="J685" s="27">
        <f>元データ!H682</f>
        <v>100</v>
      </c>
      <c r="K685" s="27" t="str">
        <f>元データ!I682</f>
        <v>錠</v>
      </c>
      <c r="L685" s="27">
        <f>元データ!J682</f>
        <v>25400</v>
      </c>
      <c r="M685" s="27">
        <f>元データ!K682</f>
        <v>254</v>
      </c>
      <c r="N685" s="53" t="str">
        <f ca="1">IF(OFFSET(マスタ非採用削除!A$4,統合マスタ!$A685,0)="","",OFFSET(マスタ非採用削除!A$4,統合マスタ!$A685,0))</f>
        <v>ﾗﾂﾀ002</v>
      </c>
      <c r="O685" s="53" t="str">
        <f ca="1">IF(OFFSET(マスタ非採用削除!B$4,統合マスタ!$A685,0)="","",OFFSET(マスタ非採用削除!B$4,統合マスタ!$A685,0))</f>
        <v>ﾗﾂﾀ002</v>
      </c>
      <c r="P685" s="27" t="str">
        <f ca="1">IF(OFFSET(マスタ非採用削除!C$4,統合マスタ!$A685,0)="","",OFFSET(マスタ非採用削除!C$4,統合マスタ!$A685,0))</f>
        <v>ラツーダ錠４０ｍｇ</v>
      </c>
      <c r="Q685" s="53" t="str">
        <f ca="1">IF(OFFSET(マスタ非採用削除!D$4,統合マスタ!$A685,0)="","",OFFSET(マスタ非採用削除!D$4,統合マスタ!$A685,0))</f>
        <v>ﾗﾂｰ</v>
      </c>
      <c r="R685" s="27">
        <f ca="1">IF(OR(A685="非採用",A685="処置薬",A685="非採用特別"),0,IF(OFFSET(マスタ非採用削除!E$4,統合マスタ!$A685,0)="","",OFFSET(マスタ非採用削除!E$4,統合マスタ!$A685,0)))</f>
        <v>1</v>
      </c>
      <c r="S685" s="53" t="str">
        <f ca="1">IF(OFFSET(マスタ非採用削除!F$4,統合マスタ!$A685,0)="","",OFFSET(マスタ非採用削除!F$4,統合マスタ!$A685,0))</f>
        <v/>
      </c>
      <c r="T685" s="27">
        <f ca="1">IF(OFFSET(マスタ非採用削除!G$4,統合マスタ!$A685,0)="","",OFFSET(マスタ非採用削除!G$4,統合マスタ!$A685,0))</f>
        <v>295.8</v>
      </c>
      <c r="U685" s="53" t="str">
        <f ca="1">IF(OFFSET(マスタ非採用削除!H$4,統合マスタ!$A685,0)="","",OFFSET(マスタ非採用削除!H$4,統合マスタ!$A685,0))</f>
        <v>ﾗﾂｰﾀﾞｼﾞｮｳ40mg</v>
      </c>
      <c r="V685" s="27">
        <f ca="1">IF(OFFSET(マスタ非採用削除!I$4,統合マスタ!$A685,0)="","",OFFSET(マスタ非採用削除!I$4,統合マスタ!$A685,0))</f>
        <v>1</v>
      </c>
      <c r="W685" s="27" t="str">
        <f ca="1">IF(OFFSET(マスタ非採用削除!J$4,統合マスタ!$A685,0)="","",OFFSET(マスタ非採用削除!J$4,統合マスタ!$A685,0))</f>
        <v>錠剤</v>
      </c>
      <c r="X685" s="27">
        <f ca="1">IF(OFFSET(マスタ非採用削除!K$4,統合マスタ!$A685,0)="","",OFFSET(マスタ非採用削除!K$4,統合マスタ!$A685,0))</f>
        <v>2</v>
      </c>
      <c r="Y685" s="53" t="str">
        <f ca="1">IF(OFFSET(マスタ非採用削除!L$4,統合マスタ!$A685,0)="","",OFFSET(マスタ非採用削除!L$4,統合マスタ!$A685,0))</f>
        <v/>
      </c>
      <c r="Z685" s="27">
        <f ca="1">IF(OFFSET(マスタ非採用削除!M$4,統合マスタ!$A685,0)="","",OFFSET(マスタ非採用削除!M$4,統合マスタ!$A685,0))</f>
        <v>26</v>
      </c>
      <c r="AA685" s="27" t="str">
        <f t="shared" si="30"/>
        <v/>
      </c>
      <c r="AB685" s="27" t="str">
        <f ca="1">IF(A685="非採用特別","非採用特別",IF(R685=2,"臨時",
IF(COUNTIF(分類!$H$8:$H$15, 統合マスタ!V685)&gt;0, 分類!$G$7,
IF(COUNTIF(分類!$K$8:$K$15, 統合マスタ!V685)&gt;0, 分類!$J$7,
IF(COUNTIF(分類!$N$8:$N$15, 統合マスタ!V685)&gt;0, 分類!$M$7,
IF(COUNTIF(分類!$Q$8:$Q$15, 統合マスタ!V685)&gt;0, 分類!$P$7,
"無し"))))))</f>
        <v>錠剤</v>
      </c>
      <c r="AC685" s="27">
        <f t="shared" ca="1" si="31"/>
        <v>200681</v>
      </c>
      <c r="AD685" s="27" cm="1">
        <f t="array" aca="1" ref="AD685" ca="1">IF(A685="非採用","非採用",OFFSET(
   INDIRECT("'" &amp; AB685 &amp; "'!A4"),
   MATCH(B685, INDIRECT("'" &amp; AB685 &amp; "'!C5:C1000"), 0),
   MATCH("合計", INDIRECT("'" &amp; AB685 &amp; "'!4:4"), 0) - 1
))</f>
        <v>0</v>
      </c>
    </row>
    <row r="686" spans="1:30">
      <c r="A686" s="40">
        <f>元データ!P683</f>
        <v>591</v>
      </c>
      <c r="B686" s="27">
        <f t="shared" si="32"/>
        <v>682</v>
      </c>
      <c r="C686" s="27" t="str">
        <f>DBCS(元データ!A683)</f>
        <v>ラツーダ錠４０ｍｇ</v>
      </c>
      <c r="D686" s="53" t="str">
        <f>元データ!B683</f>
        <v>メディセオ</v>
      </c>
      <c r="E686" s="27" t="str">
        <f>DBCS(元データ!C683)</f>
        <v>バラ</v>
      </c>
      <c r="F686" s="27" t="str">
        <f>DBCS(元データ!D683)</f>
        <v>５００Ｔ</v>
      </c>
      <c r="G686" s="27" t="str">
        <f>元データ!E683</f>
        <v>住友ファーマ</v>
      </c>
      <c r="H686" s="27">
        <f>元データ!F683</f>
        <v>295.8</v>
      </c>
      <c r="I686" s="27">
        <f>元データ!G683</f>
        <v>147900</v>
      </c>
      <c r="J686" s="27">
        <f>元データ!H683</f>
        <v>500</v>
      </c>
      <c r="K686" s="27" t="str">
        <f>元データ!I683</f>
        <v>錠</v>
      </c>
      <c r="L686" s="27">
        <f>元データ!J683</f>
        <v>127000</v>
      </c>
      <c r="M686" s="27">
        <f>元データ!K683</f>
        <v>254</v>
      </c>
      <c r="N686" s="53" t="str">
        <f ca="1">IF(OFFSET(マスタ非採用削除!A$4,統合マスタ!$A686,0)="","",OFFSET(マスタ非採用削除!A$4,統合マスタ!$A686,0))</f>
        <v>ﾗﾂﾀ002</v>
      </c>
      <c r="O686" s="53" t="str">
        <f ca="1">IF(OFFSET(マスタ非採用削除!B$4,統合マスタ!$A686,0)="","",OFFSET(マスタ非採用削除!B$4,統合マスタ!$A686,0))</f>
        <v>ﾗﾂﾀ002</v>
      </c>
      <c r="P686" s="27" t="str">
        <f ca="1">IF(OFFSET(マスタ非採用削除!C$4,統合マスタ!$A686,0)="","",OFFSET(マスタ非採用削除!C$4,統合マスタ!$A686,0))</f>
        <v>ラツーダ錠４０ｍｇ</v>
      </c>
      <c r="Q686" s="53" t="str">
        <f ca="1">IF(OFFSET(マスタ非採用削除!D$4,統合マスタ!$A686,0)="","",OFFSET(マスタ非採用削除!D$4,統合マスタ!$A686,0))</f>
        <v>ﾗﾂｰ</v>
      </c>
      <c r="R686" s="27">
        <f ca="1">IF(OR(A686="非採用",A686="処置薬",A686="非採用特別"),0,IF(OFFSET(マスタ非採用削除!E$4,統合マスタ!$A686,0)="","",OFFSET(マスタ非採用削除!E$4,統合マスタ!$A686,0)))</f>
        <v>1</v>
      </c>
      <c r="S686" s="53" t="str">
        <f ca="1">IF(OFFSET(マスタ非採用削除!F$4,統合マスタ!$A686,0)="","",OFFSET(マスタ非採用削除!F$4,統合マスタ!$A686,0))</f>
        <v/>
      </c>
      <c r="T686" s="27">
        <f ca="1">IF(OFFSET(マスタ非採用削除!G$4,統合マスタ!$A686,0)="","",OFFSET(マスタ非採用削除!G$4,統合マスタ!$A686,0))</f>
        <v>295.8</v>
      </c>
      <c r="U686" s="53" t="str">
        <f ca="1">IF(OFFSET(マスタ非採用削除!H$4,統合マスタ!$A686,0)="","",OFFSET(マスタ非採用削除!H$4,統合マスタ!$A686,0))</f>
        <v>ﾗﾂｰﾀﾞｼﾞｮｳ40mg</v>
      </c>
      <c r="V686" s="27">
        <f ca="1">IF(OFFSET(マスタ非採用削除!I$4,統合マスタ!$A686,0)="","",OFFSET(マスタ非採用削除!I$4,統合マスタ!$A686,0))</f>
        <v>1</v>
      </c>
      <c r="W686" s="27" t="str">
        <f ca="1">IF(OFFSET(マスタ非採用削除!J$4,統合マスタ!$A686,0)="","",OFFSET(マスタ非採用削除!J$4,統合マスタ!$A686,0))</f>
        <v>錠剤</v>
      </c>
      <c r="X686" s="27">
        <f ca="1">IF(OFFSET(マスタ非採用削除!K$4,統合マスタ!$A686,0)="","",OFFSET(マスタ非採用削除!K$4,統合マスタ!$A686,0))</f>
        <v>2</v>
      </c>
      <c r="Y686" s="53" t="str">
        <f ca="1">IF(OFFSET(マスタ非採用削除!L$4,統合マスタ!$A686,0)="","",OFFSET(マスタ非採用削除!L$4,統合マスタ!$A686,0))</f>
        <v/>
      </c>
      <c r="Z686" s="27">
        <f ca="1">IF(OFFSET(マスタ非採用削除!M$4,統合マスタ!$A686,0)="","",OFFSET(マスタ非採用削除!M$4,統合マスタ!$A686,0))</f>
        <v>26</v>
      </c>
      <c r="AA686" s="27" t="str">
        <f t="shared" si="30"/>
        <v/>
      </c>
      <c r="AB686" s="27" t="str">
        <f ca="1">IF(A686="非採用特別","非採用特別",IF(R686=2,"臨時",
IF(COUNTIF(分類!$H$8:$H$15, 統合マスタ!V686)&gt;0, 分類!$G$7,
IF(COUNTIF(分類!$K$8:$K$15, 統合マスタ!V686)&gt;0, 分類!$J$7,
IF(COUNTIF(分類!$N$8:$N$15, 統合マスタ!V686)&gt;0, 分類!$M$7,
IF(COUNTIF(分類!$Q$8:$Q$15, 統合マスタ!V686)&gt;0, 分類!$P$7,
"無し"))))))</f>
        <v>錠剤</v>
      </c>
      <c r="AC686" s="27">
        <f t="shared" ca="1" si="31"/>
        <v>200682</v>
      </c>
      <c r="AD686" s="27" cm="1">
        <f t="array" aca="1" ref="AD686" ca="1">IF(A686="非採用","非採用",OFFSET(
   INDIRECT("'" &amp; AB686 &amp; "'!A4"),
   MATCH(B686, INDIRECT("'" &amp; AB686 &amp; "'!C5:C1000"), 0),
   MATCH("合計", INDIRECT("'" &amp; AB686 &amp; "'!4:4"), 0) - 1
))</f>
        <v>0</v>
      </c>
    </row>
    <row r="687" spans="1:30">
      <c r="A687" s="40">
        <f>元データ!P684</f>
        <v>592</v>
      </c>
      <c r="B687" s="27">
        <f t="shared" si="32"/>
        <v>683</v>
      </c>
      <c r="C687" s="27" t="str">
        <f>DBCS(元データ!A684)</f>
        <v>ラピアクタ点滴静注バッグ３００ｍｇ</v>
      </c>
      <c r="D687" s="53" t="str">
        <f>元データ!B684</f>
        <v/>
      </c>
      <c r="E687" s="27" t="str">
        <f>DBCS(元データ!C684)</f>
        <v/>
      </c>
      <c r="F687" s="27" t="str">
        <f>DBCS(元データ!D684)</f>
        <v>６０ｍｌｘ１</v>
      </c>
      <c r="G687" s="27" t="str">
        <f>元データ!E684</f>
        <v>塩野義製薬</v>
      </c>
      <c r="H687" s="27">
        <f>元データ!F684</f>
        <v>6197</v>
      </c>
      <c r="I687" s="27">
        <f>元データ!G684</f>
        <v>6197</v>
      </c>
      <c r="J687" s="27">
        <f>元データ!H684</f>
        <v>1</v>
      </c>
      <c r="K687" s="27" t="str">
        <f>元データ!I684</f>
        <v>袋</v>
      </c>
      <c r="L687" s="27">
        <f>元データ!J684</f>
        <v>5520</v>
      </c>
      <c r="M687" s="27">
        <f>元データ!K684</f>
        <v>5520</v>
      </c>
      <c r="N687" s="53" t="str">
        <f ca="1">IF(OFFSET(マスタ非採用削除!A$4,統合マスタ!$A687,0)="","",OFFSET(マスタ非採用削除!A$4,統合マスタ!$A687,0))</f>
        <v>ﾗﾋｱ001</v>
      </c>
      <c r="O687" s="53" t="str">
        <f ca="1">IF(OFFSET(マスタ非採用削除!B$4,統合マスタ!$A687,0)="","",OFFSET(マスタ非採用削除!B$4,統合マスタ!$A687,0))</f>
        <v>ﾗﾋｱ001</v>
      </c>
      <c r="P687" s="27" t="str">
        <f ca="1">IF(OFFSET(マスタ非採用削除!C$4,統合マスタ!$A687,0)="","",OFFSET(マスタ非採用削除!C$4,統合マスタ!$A687,0))</f>
        <v>ラピアクタ点滴静注液バッグ３００ｍｇ</v>
      </c>
      <c r="Q687" s="53" t="str">
        <f ca="1">IF(OFFSET(マスタ非採用削除!D$4,統合マスタ!$A687,0)="","",OFFSET(マスタ非採用削除!D$4,統合マスタ!$A687,0))</f>
        <v>ﾗﾋﾟｱ</v>
      </c>
      <c r="R687" s="27">
        <f ca="1">IF(OR(A687="非採用",A687="処置薬",A687="非採用特別"),0,IF(OFFSET(マスタ非採用削除!E$4,統合マスタ!$A687,0)="","",OFFSET(マスタ非採用削除!E$4,統合マスタ!$A687,0)))</f>
        <v>2</v>
      </c>
      <c r="S687" s="53" t="str">
        <f ca="1">IF(OFFSET(マスタ非採用削除!F$4,統合マスタ!$A687,0)="","",OFFSET(マスタ非採用削除!F$4,統合マスタ!$A687,0))</f>
        <v/>
      </c>
      <c r="T687" s="27">
        <f ca="1">IF(OFFSET(マスタ非採用削除!G$4,統合マスタ!$A687,0)="","",OFFSET(マスタ非採用削除!G$4,統合マスタ!$A687,0))</f>
        <v>6197</v>
      </c>
      <c r="U687" s="53" t="str">
        <f ca="1">IF(OFFSET(マスタ非採用削除!H$4,統合マスタ!$A687,0)="","",OFFSET(マスタ非採用削除!H$4,統合マスタ!$A687,0))</f>
        <v>ﾗﾋﾟｱｸﾀﾃﾝﾃｷｼﾞｮｳﾁｭｳｴｷﾊﾞｯｸﾞ300mg</v>
      </c>
      <c r="V687" s="27">
        <f ca="1">IF(OFFSET(マスタ非採用削除!I$4,統合マスタ!$A687,0)="","",OFFSET(マスタ非採用削除!I$4,統合マスタ!$A687,0))</f>
        <v>25</v>
      </c>
      <c r="W687" s="27" t="str">
        <f ca="1">IF(OFFSET(マスタ非採用削除!J$4,統合マスタ!$A687,0)="","",OFFSET(マスタ非採用削除!J$4,統合マスタ!$A687,0))</f>
        <v>注射剤</v>
      </c>
      <c r="X687" s="27">
        <f ca="1">IF(OFFSET(マスタ非採用削除!K$4,統合マスタ!$A687,0)="","",OFFSET(マスタ非採用削除!K$4,統合マスタ!$A687,0))</f>
        <v>0</v>
      </c>
      <c r="Y687" s="53" t="str">
        <f ca="1">IF(OFFSET(マスタ非採用削除!L$4,統合マスタ!$A687,0)="","",OFFSET(マスタ非採用削除!L$4,統合マスタ!$A687,0))</f>
        <v/>
      </c>
      <c r="Z687" s="27">
        <f ca="1">IF(OFFSET(マスタ非採用削除!M$4,統合マスタ!$A687,0)="","",OFFSET(マスタ非採用削除!M$4,統合マスタ!$A687,0))</f>
        <v>6</v>
      </c>
      <c r="AA687" s="27" t="str">
        <f t="shared" si="30"/>
        <v/>
      </c>
      <c r="AB687" s="27" t="str">
        <f ca="1">IF(A687="非採用特別","非採用特別",IF(R687=2,"臨時",
IF(COUNTIF(分類!$H$8:$H$15, 統合マスタ!V687)&gt;0, 分類!$G$7,
IF(COUNTIF(分類!$K$8:$K$15, 統合マスタ!V687)&gt;0, 分類!$J$7,
IF(COUNTIF(分類!$N$8:$N$15, 統合マスタ!V687)&gt;0, 分類!$M$7,
IF(COUNTIF(分類!$Q$8:$Q$15, 統合マスタ!V687)&gt;0, 分類!$P$7,
"無し"))))))</f>
        <v>臨時</v>
      </c>
      <c r="AC687" s="27">
        <f t="shared" ca="1" si="31"/>
        <v>683</v>
      </c>
      <c r="AD687" s="27" cm="1">
        <f t="array" aca="1" ref="AD687" ca="1">IF(A687="非採用","非採用",OFFSET(
   INDIRECT("'" &amp; AB687 &amp; "'!A4"),
   MATCH(B687, INDIRECT("'" &amp; AB687 &amp; "'!C5:C1000"), 0),
   MATCH("合計", INDIRECT("'" &amp; AB687 &amp; "'!4:4"), 0) - 1
))</f>
        <v>0</v>
      </c>
    </row>
    <row r="688" spans="1:30">
      <c r="A688" s="40">
        <f>元データ!P685</f>
        <v>593</v>
      </c>
      <c r="B688" s="27">
        <f t="shared" si="32"/>
        <v>684</v>
      </c>
      <c r="C688" s="27" t="str">
        <f>DBCS(元データ!A685)</f>
        <v>ラメルテオン錠８ｍｇ「トーワ」</v>
      </c>
      <c r="D688" s="53" t="str">
        <f>元データ!B685</f>
        <v>東和薬品</v>
      </c>
      <c r="E688" s="27" t="str">
        <f>DBCS(元データ!C685)</f>
        <v>ＰＴＰ</v>
      </c>
      <c r="F688" s="27" t="str">
        <f>DBCS(元データ!D685)</f>
        <v>１００Ｔ</v>
      </c>
      <c r="G688" s="27" t="str">
        <f>元データ!E685</f>
        <v>東和薬品</v>
      </c>
      <c r="H688" s="27">
        <f>元データ!F685</f>
        <v>18.899999999999999</v>
      </c>
      <c r="I688" s="27">
        <f>元データ!G685</f>
        <v>1890</v>
      </c>
      <c r="J688" s="27">
        <f>元データ!H685</f>
        <v>100.00000000000001</v>
      </c>
      <c r="K688" s="27" t="str">
        <f>元データ!I685</f>
        <v>錠</v>
      </c>
      <c r="L688" s="27">
        <f>元データ!J685</f>
        <v>1455</v>
      </c>
      <c r="M688" s="27">
        <f>元データ!K685</f>
        <v>14.549999999999997</v>
      </c>
      <c r="N688" s="53" t="str">
        <f ca="1">IF(OFFSET(マスタ非採用削除!A$4,統合マスタ!$A688,0)="","",OFFSET(マスタ非採用削除!A$4,統合マスタ!$A688,0))</f>
        <v>ﾗﾒﾙ001</v>
      </c>
      <c r="O688" s="53" t="str">
        <f ca="1">IF(OFFSET(マスタ非採用削除!B$4,統合マスタ!$A688,0)="","",OFFSET(マスタ非採用削除!B$4,統合マスタ!$A688,0))</f>
        <v>ﾗﾒﾙ001</v>
      </c>
      <c r="P688" s="27" t="str">
        <f ca="1">IF(OFFSET(マスタ非採用削除!C$4,統合マスタ!$A688,0)="","",OFFSET(マスタ非採用削除!C$4,統合マスタ!$A688,0))</f>
        <v>ラメルテオン錠８ｍｇ「トーワ」</v>
      </c>
      <c r="Q688" s="53" t="str">
        <f ca="1">IF(OFFSET(マスタ非採用削除!D$4,統合マスタ!$A688,0)="","",OFFSET(マスタ非採用削除!D$4,統合マスタ!$A688,0))</f>
        <v>ﾗﾒﾙ</v>
      </c>
      <c r="R688" s="27">
        <f ca="1">IF(OR(A688="非採用",A688="処置薬",A688="非採用特別"),0,IF(OFFSET(マスタ非採用削除!E$4,統合マスタ!$A688,0)="","",OFFSET(マスタ非採用削除!E$4,統合マスタ!$A688,0)))</f>
        <v>1</v>
      </c>
      <c r="S688" s="53" t="str">
        <f ca="1">IF(OFFSET(マスタ非採用削除!F$4,統合マスタ!$A688,0)="","",OFFSET(マスタ非採用削除!F$4,統合マスタ!$A688,0))</f>
        <v/>
      </c>
      <c r="T688" s="27">
        <f ca="1">IF(OFFSET(マスタ非採用削除!G$4,統合マスタ!$A688,0)="","",OFFSET(マスタ非採用削除!G$4,統合マスタ!$A688,0))</f>
        <v>18.899999999999999</v>
      </c>
      <c r="U688" s="53" t="str">
        <f ca="1">IF(OFFSET(マスタ非採用削除!H$4,統合マスタ!$A688,0)="","",OFFSET(マスタ非採用削除!H$4,統合マスタ!$A688,0))</f>
        <v>ﾗﾒﾙﾃｵﾝｼﾞｮｳ8mg｢ﾄｰﾜ｣</v>
      </c>
      <c r="V688" s="27">
        <f ca="1">IF(OFFSET(マスタ非採用削除!I$4,統合マスタ!$A688,0)="","",OFFSET(マスタ非採用削除!I$4,統合マスタ!$A688,0))</f>
        <v>1</v>
      </c>
      <c r="W688" s="27" t="str">
        <f ca="1">IF(OFFSET(マスタ非採用削除!J$4,統合マスタ!$A688,0)="","",OFFSET(マスタ非採用削除!J$4,統合マスタ!$A688,0))</f>
        <v>錠剤</v>
      </c>
      <c r="X688" s="27">
        <f ca="1">IF(OFFSET(マスタ非採用削除!K$4,統合マスタ!$A688,0)="","",OFFSET(マスタ非採用削除!K$4,統合マスタ!$A688,0))</f>
        <v>0</v>
      </c>
      <c r="Y688" s="53" t="str">
        <f ca="1">IF(OFFSET(マスタ非採用削除!L$4,統合マスタ!$A688,0)="","",OFFSET(マスタ非採用削除!L$4,統合マスタ!$A688,0))</f>
        <v/>
      </c>
      <c r="Z688" s="27">
        <f ca="1">IF(OFFSET(マスタ非採用削除!M$4,統合マスタ!$A688,0)="","",OFFSET(マスタ非採用削除!M$4,統合マスタ!$A688,0))</f>
        <v>25</v>
      </c>
      <c r="AA688" s="27" t="str">
        <f t="shared" si="30"/>
        <v/>
      </c>
      <c r="AB688" s="27" t="str">
        <f ca="1">IF(A688="非採用特別","非採用特別",IF(R688=2,"臨時",
IF(COUNTIF(分類!$H$8:$H$15, 統合マスタ!V688)&gt;0, 分類!$G$7,
IF(COUNTIF(分類!$K$8:$K$15, 統合マスタ!V688)&gt;0, 分類!$J$7,
IF(COUNTIF(分類!$N$8:$N$15, 統合マスタ!V688)&gt;0, 分類!$M$7,
IF(COUNTIF(分類!$Q$8:$Q$15, 統合マスタ!V688)&gt;0, 分類!$P$7,
"無し"))))))</f>
        <v>錠剤</v>
      </c>
      <c r="AC688" s="27">
        <f t="shared" ca="1" si="31"/>
        <v>684</v>
      </c>
      <c r="AD688" s="27" cm="1">
        <f t="array" aca="1" ref="AD688" ca="1">IF(A688="非採用","非採用",OFFSET(
   INDIRECT("'" &amp; AB688 &amp; "'!A4"),
   MATCH(B688, INDIRECT("'" &amp; AB688 &amp; "'!C5:C1000"), 0),
   MATCH("合計", INDIRECT("'" &amp; AB688 &amp; "'!4:4"), 0) - 1
))</f>
        <v>0</v>
      </c>
    </row>
    <row r="689" spans="1:30">
      <c r="A689" s="40">
        <f>元データ!P686</f>
        <v>593</v>
      </c>
      <c r="B689" s="27">
        <f t="shared" si="32"/>
        <v>685</v>
      </c>
      <c r="C689" s="27" t="str">
        <f>DBCS(元データ!A686)</f>
        <v>ラメルテオン錠８ｍｇ「トーワ」</v>
      </c>
      <c r="D689" s="53" t="str">
        <f>元データ!B686</f>
        <v>東和薬品</v>
      </c>
      <c r="E689" s="27" t="str">
        <f>DBCS(元データ!C686)</f>
        <v>バラ</v>
      </c>
      <c r="F689" s="27" t="str">
        <f>DBCS(元データ!D686)</f>
        <v>３００Ｔ</v>
      </c>
      <c r="G689" s="27" t="str">
        <f>元データ!E686</f>
        <v>東和薬品</v>
      </c>
      <c r="H689" s="27">
        <f>元データ!F686</f>
        <v>18.899999999999999</v>
      </c>
      <c r="I689" s="27">
        <f>元データ!G686</f>
        <v>5670</v>
      </c>
      <c r="J689" s="27">
        <f>元データ!H686</f>
        <v>300</v>
      </c>
      <c r="K689" s="27" t="str">
        <f>元データ!I686</f>
        <v>錠</v>
      </c>
      <c r="L689" s="27">
        <f>元データ!J686</f>
        <v>4365</v>
      </c>
      <c r="M689" s="27">
        <f>元データ!K686</f>
        <v>14.55</v>
      </c>
      <c r="N689" s="53" t="str">
        <f ca="1">IF(OFFSET(マスタ非採用削除!A$4,統合マスタ!$A689,0)="","",OFFSET(マスタ非採用削除!A$4,統合マスタ!$A689,0))</f>
        <v>ﾗﾒﾙ001</v>
      </c>
      <c r="O689" s="53" t="str">
        <f ca="1">IF(OFFSET(マスタ非採用削除!B$4,統合マスタ!$A689,0)="","",OFFSET(マスタ非採用削除!B$4,統合マスタ!$A689,0))</f>
        <v>ﾗﾒﾙ001</v>
      </c>
      <c r="P689" s="27" t="str">
        <f ca="1">IF(OFFSET(マスタ非採用削除!C$4,統合マスタ!$A689,0)="","",OFFSET(マスタ非採用削除!C$4,統合マスタ!$A689,0))</f>
        <v>ラメルテオン錠８ｍｇ「トーワ」</v>
      </c>
      <c r="Q689" s="53" t="str">
        <f ca="1">IF(OFFSET(マスタ非採用削除!D$4,統合マスタ!$A689,0)="","",OFFSET(マスタ非採用削除!D$4,統合マスタ!$A689,0))</f>
        <v>ﾗﾒﾙ</v>
      </c>
      <c r="R689" s="27">
        <f ca="1">IF(OR(A689="非採用",A689="処置薬",A689="非採用特別"),0,IF(OFFSET(マスタ非採用削除!E$4,統合マスタ!$A689,0)="","",OFFSET(マスタ非採用削除!E$4,統合マスタ!$A689,0)))</f>
        <v>1</v>
      </c>
      <c r="S689" s="53" t="str">
        <f ca="1">IF(OFFSET(マスタ非採用削除!F$4,統合マスタ!$A689,0)="","",OFFSET(マスタ非採用削除!F$4,統合マスタ!$A689,0))</f>
        <v/>
      </c>
      <c r="T689" s="27">
        <f ca="1">IF(OFFSET(マスタ非採用削除!G$4,統合マスタ!$A689,0)="","",OFFSET(マスタ非採用削除!G$4,統合マスタ!$A689,0))</f>
        <v>18.899999999999999</v>
      </c>
      <c r="U689" s="53" t="str">
        <f ca="1">IF(OFFSET(マスタ非採用削除!H$4,統合マスタ!$A689,0)="","",OFFSET(マスタ非採用削除!H$4,統合マスタ!$A689,0))</f>
        <v>ﾗﾒﾙﾃｵﾝｼﾞｮｳ8mg｢ﾄｰﾜ｣</v>
      </c>
      <c r="V689" s="27">
        <f ca="1">IF(OFFSET(マスタ非採用削除!I$4,統合マスタ!$A689,0)="","",OFFSET(マスタ非採用削除!I$4,統合マスタ!$A689,0))</f>
        <v>1</v>
      </c>
      <c r="W689" s="27" t="str">
        <f ca="1">IF(OFFSET(マスタ非採用削除!J$4,統合マスタ!$A689,0)="","",OFFSET(マスタ非採用削除!J$4,統合マスタ!$A689,0))</f>
        <v>錠剤</v>
      </c>
      <c r="X689" s="27">
        <f ca="1">IF(OFFSET(マスタ非採用削除!K$4,統合マスタ!$A689,0)="","",OFFSET(マスタ非採用削除!K$4,統合マスタ!$A689,0))</f>
        <v>0</v>
      </c>
      <c r="Y689" s="53" t="str">
        <f ca="1">IF(OFFSET(マスタ非採用削除!L$4,統合マスタ!$A689,0)="","",OFFSET(マスタ非採用削除!L$4,統合マスタ!$A689,0))</f>
        <v/>
      </c>
      <c r="Z689" s="27">
        <f ca="1">IF(OFFSET(マスタ非採用削除!M$4,統合マスタ!$A689,0)="","",OFFSET(マスタ非採用削除!M$4,統合マスタ!$A689,0))</f>
        <v>25</v>
      </c>
      <c r="AA689" s="27" t="str">
        <f t="shared" si="30"/>
        <v/>
      </c>
      <c r="AB689" s="27" t="str">
        <f ca="1">IF(A689="非採用特別","非採用特別",IF(R689=2,"臨時",
IF(COUNTIF(分類!$H$8:$H$15, 統合マスタ!V689)&gt;0, 分類!$G$7,
IF(COUNTIF(分類!$K$8:$K$15, 統合マスタ!V689)&gt;0, 分類!$J$7,
IF(COUNTIF(分類!$N$8:$N$15, 統合マスタ!V689)&gt;0, 分類!$M$7,
IF(COUNTIF(分類!$Q$8:$Q$15, 統合マスタ!V689)&gt;0, 分類!$P$7,
"無し"))))))</f>
        <v>錠剤</v>
      </c>
      <c r="AC689" s="27">
        <f t="shared" ca="1" si="31"/>
        <v>685</v>
      </c>
      <c r="AD689" s="27" cm="1">
        <f t="array" aca="1" ref="AD689" ca="1">IF(A689="非採用","非採用",OFFSET(
   INDIRECT("'" &amp; AB689 &amp; "'!A4"),
   MATCH(B689, INDIRECT("'" &amp; AB689 &amp; "'!C5:C1000"), 0),
   MATCH("合計", INDIRECT("'" &amp; AB689 &amp; "'!4:4"), 0) - 1
))</f>
        <v>0</v>
      </c>
    </row>
    <row r="690" spans="1:30">
      <c r="A690" s="40">
        <f>元データ!P687</f>
        <v>595</v>
      </c>
      <c r="B690" s="27">
        <f t="shared" si="32"/>
        <v>686</v>
      </c>
      <c r="C690" s="27" t="str">
        <f>DBCS(元データ!A687)</f>
        <v>ラモトリギン錠１００ｍｇ「トーワ」</v>
      </c>
      <c r="D690" s="53" t="str">
        <f>元データ!B687</f>
        <v>東和薬品</v>
      </c>
      <c r="E690" s="27" t="str">
        <f>DBCS(元データ!C687)</f>
        <v>ＰＴＰ</v>
      </c>
      <c r="F690" s="27" t="str">
        <f>DBCS(元データ!D687)</f>
        <v>１４０Ｔ</v>
      </c>
      <c r="G690" s="27" t="str">
        <f>元データ!E687</f>
        <v>東和薬品</v>
      </c>
      <c r="H690" s="27">
        <f>元データ!F687</f>
        <v>28.7</v>
      </c>
      <c r="I690" s="27">
        <f>元データ!G687</f>
        <v>4018</v>
      </c>
      <c r="J690" s="27">
        <f>元データ!H687</f>
        <v>140</v>
      </c>
      <c r="K690" s="27" t="str">
        <f>元データ!I687</f>
        <v>錠</v>
      </c>
      <c r="L690" s="27">
        <f>元データ!J687</f>
        <v>3335</v>
      </c>
      <c r="M690" s="27">
        <f>元データ!K687</f>
        <v>23.821428571428573</v>
      </c>
      <c r="N690" s="53" t="str">
        <f ca="1">IF(OFFSET(マスタ非採用削除!A$4,統合マスタ!$A690,0)="","",OFFSET(マスタ非採用削除!A$4,統合マスタ!$A690,0))</f>
        <v>ﾗﾓﾄ002</v>
      </c>
      <c r="O690" s="53" t="str">
        <f ca="1">IF(OFFSET(マスタ非採用削除!B$4,統合マスタ!$A690,0)="","",OFFSET(マスタ非採用削除!B$4,統合マスタ!$A690,0))</f>
        <v>ﾗﾓﾄ002</v>
      </c>
      <c r="P690" s="27" t="str">
        <f ca="1">IF(OFFSET(マスタ非採用削除!C$4,統合マスタ!$A690,0)="","",OFFSET(マスタ非採用削除!C$4,統合マスタ!$A690,0))</f>
        <v>ラモトリギン錠１００ｍｇ「トーワ」</v>
      </c>
      <c r="Q690" s="53" t="str">
        <f ca="1">IF(OFFSET(マスタ非採用削除!D$4,統合マスタ!$A690,0)="","",OFFSET(マスタ非採用削除!D$4,統合マスタ!$A690,0))</f>
        <v>ﾗﾓﾄ</v>
      </c>
      <c r="R690" s="27">
        <f ca="1">IF(OR(A690="非採用",A690="処置薬",A690="非採用特別"),0,IF(OFFSET(マスタ非採用削除!E$4,統合マスタ!$A690,0)="","",OFFSET(マスタ非採用削除!E$4,統合マスタ!$A690,0)))</f>
        <v>1</v>
      </c>
      <c r="S690" s="53" t="str">
        <f ca="1">IF(OFFSET(マスタ非採用削除!F$4,統合マスタ!$A690,0)="","",OFFSET(マスタ非採用削除!F$4,統合マスタ!$A690,0))</f>
        <v/>
      </c>
      <c r="T690" s="27">
        <f ca="1">IF(OFFSET(マスタ非採用削除!G$4,統合マスタ!$A690,0)="","",OFFSET(マスタ非採用削除!G$4,統合マスタ!$A690,0))</f>
        <v>28.7</v>
      </c>
      <c r="U690" s="53" t="str">
        <f ca="1">IF(OFFSET(マスタ非採用削除!H$4,統合マスタ!$A690,0)="","",OFFSET(マスタ非採用削除!H$4,統合マスタ!$A690,0))</f>
        <v>ﾗﾓﾄﾘｷﾞﾝｼﾞｮｳ100mg｢ﾄｰﾜ｣</v>
      </c>
      <c r="V690" s="27">
        <f ca="1">IF(OFFSET(マスタ非採用削除!I$4,統合マスタ!$A690,0)="","",OFFSET(マスタ非採用削除!I$4,統合マスタ!$A690,0))</f>
        <v>1</v>
      </c>
      <c r="W690" s="27" t="str">
        <f ca="1">IF(OFFSET(マスタ非採用削除!J$4,統合マスタ!$A690,0)="","",OFFSET(マスタ非採用削除!J$4,統合マスタ!$A690,0))</f>
        <v>錠剤</v>
      </c>
      <c r="X690" s="27">
        <f ca="1">IF(OFFSET(マスタ非採用削除!K$4,統合マスタ!$A690,0)="","",OFFSET(マスタ非採用削除!K$4,統合マスタ!$A690,0))</f>
        <v>2</v>
      </c>
      <c r="Y690" s="53" t="str">
        <f ca="1">IF(OFFSET(マスタ非採用削除!L$4,統合マスタ!$A690,0)="","",OFFSET(マスタ非採用削除!L$4,統合マスタ!$A690,0))</f>
        <v/>
      </c>
      <c r="Z690" s="27">
        <f ca="1">IF(OFFSET(マスタ非採用削除!M$4,統合マスタ!$A690,0)="","",OFFSET(マスタ非採用削除!M$4,統合マスタ!$A690,0))</f>
        <v>26</v>
      </c>
      <c r="AA690" s="27" t="str">
        <f t="shared" si="30"/>
        <v/>
      </c>
      <c r="AB690" s="27" t="str">
        <f ca="1">IF(A690="非採用特別","非採用特別",IF(R690=2,"臨時",
IF(COUNTIF(分類!$H$8:$H$15, 統合マスタ!V690)&gt;0, 分類!$G$7,
IF(COUNTIF(分類!$K$8:$K$15, 統合マスタ!V690)&gt;0, 分類!$J$7,
IF(COUNTIF(分類!$N$8:$N$15, 統合マスタ!V690)&gt;0, 分類!$M$7,
IF(COUNTIF(分類!$Q$8:$Q$15, 統合マスタ!V690)&gt;0, 分類!$P$7,
"無し"))))))</f>
        <v>錠剤</v>
      </c>
      <c r="AC690" s="27">
        <f t="shared" ca="1" si="31"/>
        <v>200686</v>
      </c>
      <c r="AD690" s="27" cm="1">
        <f t="array" aca="1" ref="AD690" ca="1">IF(A690="非採用","非採用",OFFSET(
   INDIRECT("'" &amp; AB690 &amp; "'!A4"),
   MATCH(B690, INDIRECT("'" &amp; AB690 &amp; "'!C5:C1000"), 0),
   MATCH("合計", INDIRECT("'" &amp; AB690 &amp; "'!4:4"), 0) - 1
))</f>
        <v>0</v>
      </c>
    </row>
    <row r="691" spans="1:30">
      <c r="A691" s="40">
        <f>元データ!P688</f>
        <v>595</v>
      </c>
      <c r="B691" s="27">
        <f t="shared" si="32"/>
        <v>687</v>
      </c>
      <c r="C691" s="27" t="str">
        <f>DBCS(元データ!A688)</f>
        <v>ラモトリギン錠１００ｍｇ「トーワ」</v>
      </c>
      <c r="D691" s="53" t="str">
        <f>元データ!B688</f>
        <v>東和薬品</v>
      </c>
      <c r="E691" s="27" t="str">
        <f>DBCS(元データ!C688)</f>
        <v>バラ</v>
      </c>
      <c r="F691" s="27" t="str">
        <f>DBCS(元データ!D688)</f>
        <v>１００Ｔ</v>
      </c>
      <c r="G691" s="27" t="str">
        <f>元データ!E688</f>
        <v>東和薬品</v>
      </c>
      <c r="H691" s="27">
        <f>元データ!F688</f>
        <v>28.7</v>
      </c>
      <c r="I691" s="27">
        <f>元データ!G688</f>
        <v>2870</v>
      </c>
      <c r="J691" s="27">
        <f>元データ!H688</f>
        <v>100</v>
      </c>
      <c r="K691" s="27" t="str">
        <f>元データ!I688</f>
        <v>錠</v>
      </c>
      <c r="L691" s="27">
        <f>元データ!J688</f>
        <v>2382</v>
      </c>
      <c r="M691" s="27">
        <f>元データ!K688</f>
        <v>23.82</v>
      </c>
      <c r="N691" s="53" t="str">
        <f ca="1">IF(OFFSET(マスタ非採用削除!A$4,統合マスタ!$A691,0)="","",OFFSET(マスタ非採用削除!A$4,統合マスタ!$A691,0))</f>
        <v>ﾗﾓﾄ002</v>
      </c>
      <c r="O691" s="53" t="str">
        <f ca="1">IF(OFFSET(マスタ非採用削除!B$4,統合マスタ!$A691,0)="","",OFFSET(マスタ非採用削除!B$4,統合マスタ!$A691,0))</f>
        <v>ﾗﾓﾄ002</v>
      </c>
      <c r="P691" s="27" t="str">
        <f ca="1">IF(OFFSET(マスタ非採用削除!C$4,統合マスタ!$A691,0)="","",OFFSET(マスタ非採用削除!C$4,統合マスタ!$A691,0))</f>
        <v>ラモトリギン錠１００ｍｇ「トーワ」</v>
      </c>
      <c r="Q691" s="53" t="str">
        <f ca="1">IF(OFFSET(マスタ非採用削除!D$4,統合マスタ!$A691,0)="","",OFFSET(マスタ非採用削除!D$4,統合マスタ!$A691,0))</f>
        <v>ﾗﾓﾄ</v>
      </c>
      <c r="R691" s="27">
        <f ca="1">IF(OR(A691="非採用",A691="処置薬",A691="非採用特別"),0,IF(OFFSET(マスタ非採用削除!E$4,統合マスタ!$A691,0)="","",OFFSET(マスタ非採用削除!E$4,統合マスタ!$A691,0)))</f>
        <v>1</v>
      </c>
      <c r="S691" s="53" t="str">
        <f ca="1">IF(OFFSET(マスタ非採用削除!F$4,統合マスタ!$A691,0)="","",OFFSET(マスタ非採用削除!F$4,統合マスタ!$A691,0))</f>
        <v/>
      </c>
      <c r="T691" s="27">
        <f ca="1">IF(OFFSET(マスタ非採用削除!G$4,統合マスタ!$A691,0)="","",OFFSET(マスタ非採用削除!G$4,統合マスタ!$A691,0))</f>
        <v>28.7</v>
      </c>
      <c r="U691" s="53" t="str">
        <f ca="1">IF(OFFSET(マスタ非採用削除!H$4,統合マスタ!$A691,0)="","",OFFSET(マスタ非採用削除!H$4,統合マスタ!$A691,0))</f>
        <v>ﾗﾓﾄﾘｷﾞﾝｼﾞｮｳ100mg｢ﾄｰﾜ｣</v>
      </c>
      <c r="V691" s="27">
        <f ca="1">IF(OFFSET(マスタ非採用削除!I$4,統合マスタ!$A691,0)="","",OFFSET(マスタ非採用削除!I$4,統合マスタ!$A691,0))</f>
        <v>1</v>
      </c>
      <c r="W691" s="27" t="str">
        <f ca="1">IF(OFFSET(マスタ非採用削除!J$4,統合マスタ!$A691,0)="","",OFFSET(マスタ非採用削除!J$4,統合マスタ!$A691,0))</f>
        <v>錠剤</v>
      </c>
      <c r="X691" s="27">
        <f ca="1">IF(OFFSET(マスタ非採用削除!K$4,統合マスタ!$A691,0)="","",OFFSET(マスタ非採用削除!K$4,統合マスタ!$A691,0))</f>
        <v>2</v>
      </c>
      <c r="Y691" s="53" t="str">
        <f ca="1">IF(OFFSET(マスタ非採用削除!L$4,統合マスタ!$A691,0)="","",OFFSET(マスタ非採用削除!L$4,統合マスタ!$A691,0))</f>
        <v/>
      </c>
      <c r="Z691" s="27">
        <f ca="1">IF(OFFSET(マスタ非採用削除!M$4,統合マスタ!$A691,0)="","",OFFSET(マスタ非採用削除!M$4,統合マスタ!$A691,0))</f>
        <v>26</v>
      </c>
      <c r="AA691" s="27" t="str">
        <f t="shared" si="30"/>
        <v/>
      </c>
      <c r="AB691" s="27" t="str">
        <f ca="1">IF(A691="非採用特別","非採用特別",IF(R691=2,"臨時",
IF(COUNTIF(分類!$H$8:$H$15, 統合マスタ!V691)&gt;0, 分類!$G$7,
IF(COUNTIF(分類!$K$8:$K$15, 統合マスタ!V691)&gt;0, 分類!$J$7,
IF(COUNTIF(分類!$N$8:$N$15, 統合マスタ!V691)&gt;0, 分類!$M$7,
IF(COUNTIF(分類!$Q$8:$Q$15, 統合マスタ!V691)&gt;0, 分類!$P$7,
"無し"))))))</f>
        <v>錠剤</v>
      </c>
      <c r="AC691" s="27">
        <f t="shared" ca="1" si="31"/>
        <v>200687</v>
      </c>
      <c r="AD691" s="27" cm="1">
        <f t="array" aca="1" ref="AD691" ca="1">IF(A691="非採用","非採用",OFFSET(
   INDIRECT("'" &amp; AB691 &amp; "'!A4"),
   MATCH(B691, INDIRECT("'" &amp; AB691 &amp; "'!C5:C1000"), 0),
   MATCH("合計", INDIRECT("'" &amp; AB691 &amp; "'!4:4"), 0) - 1
))</f>
        <v>0</v>
      </c>
    </row>
    <row r="692" spans="1:30">
      <c r="A692" s="40">
        <f>元データ!P689</f>
        <v>594</v>
      </c>
      <c r="B692" s="27">
        <f t="shared" si="32"/>
        <v>688</v>
      </c>
      <c r="C692" s="27" t="str">
        <f>DBCS(元データ!A689)</f>
        <v>ラモトリギン錠２５ｍｇ「トーワ」</v>
      </c>
      <c r="D692" s="53" t="str">
        <f>元データ!B689</f>
        <v>東和薬品</v>
      </c>
      <c r="E692" s="27" t="str">
        <f>DBCS(元データ!C689)</f>
        <v>ＰＴＰ</v>
      </c>
      <c r="F692" s="27" t="str">
        <f>DBCS(元データ!D689)</f>
        <v>１４０Ｔ</v>
      </c>
      <c r="G692" s="27" t="str">
        <f>元データ!E689</f>
        <v>東和薬品</v>
      </c>
      <c r="H692" s="27">
        <f>元データ!F689</f>
        <v>11.7</v>
      </c>
      <c r="I692" s="27">
        <f>元データ!G689</f>
        <v>1638</v>
      </c>
      <c r="J692" s="27">
        <f>元データ!H689</f>
        <v>140</v>
      </c>
      <c r="K692" s="27" t="str">
        <f>元データ!I689</f>
        <v>錠</v>
      </c>
      <c r="L692" s="27">
        <f>元データ!J689</f>
        <v>1360</v>
      </c>
      <c r="M692" s="27">
        <f>元データ!K689</f>
        <v>9.7142857142857135</v>
      </c>
      <c r="N692" s="53" t="str">
        <f ca="1">IF(OFFSET(マスタ非採用削除!A$4,統合マスタ!$A692,0)="","",OFFSET(マスタ非採用削除!A$4,統合マスタ!$A692,0))</f>
        <v>ﾗﾓﾄ001</v>
      </c>
      <c r="O692" s="53" t="str">
        <f ca="1">IF(OFFSET(マスタ非採用削除!B$4,統合マスタ!$A692,0)="","",OFFSET(マスタ非採用削除!B$4,統合マスタ!$A692,0))</f>
        <v>ﾗﾓﾄ001</v>
      </c>
      <c r="P692" s="27" t="str">
        <f ca="1">IF(OFFSET(マスタ非採用削除!C$4,統合マスタ!$A692,0)="","",OFFSET(マスタ非採用削除!C$4,統合マスタ!$A692,0))</f>
        <v>ラモトリギン錠２５ｍｇ「トーワ」</v>
      </c>
      <c r="Q692" s="53" t="str">
        <f ca="1">IF(OFFSET(マスタ非採用削除!D$4,統合マスタ!$A692,0)="","",OFFSET(マスタ非採用削除!D$4,統合マスタ!$A692,0))</f>
        <v>ﾗﾓﾄ25</v>
      </c>
      <c r="R692" s="27">
        <f ca="1">IF(OR(A692="非採用",A692="処置薬",A692="非採用特別"),0,IF(OFFSET(マスタ非採用削除!E$4,統合マスタ!$A692,0)="","",OFFSET(マスタ非採用削除!E$4,統合マスタ!$A692,0)))</f>
        <v>1</v>
      </c>
      <c r="S692" s="53" t="str">
        <f ca="1">IF(OFFSET(マスタ非採用削除!F$4,統合マスタ!$A692,0)="","",OFFSET(マスタ非採用削除!F$4,統合マスタ!$A692,0))</f>
        <v/>
      </c>
      <c r="T692" s="27">
        <f ca="1">IF(OFFSET(マスタ非採用削除!G$4,統合マスタ!$A692,0)="","",OFFSET(マスタ非採用削除!G$4,統合マスタ!$A692,0))</f>
        <v>11.7</v>
      </c>
      <c r="U692" s="53" t="str">
        <f ca="1">IF(OFFSET(マスタ非採用削除!H$4,統合マスタ!$A692,0)="","",OFFSET(マスタ非採用削除!H$4,統合マスタ!$A692,0))</f>
        <v>ﾗﾓﾄﾘｷﾞﾝｼﾞｮｳ25mg｢ﾄｰﾜ｣</v>
      </c>
      <c r="V692" s="27">
        <f ca="1">IF(OFFSET(マスタ非採用削除!I$4,統合マスタ!$A692,0)="","",OFFSET(マスタ非採用削除!I$4,統合マスタ!$A692,0))</f>
        <v>1</v>
      </c>
      <c r="W692" s="27" t="str">
        <f ca="1">IF(OFFSET(マスタ非採用削除!J$4,統合マスタ!$A692,0)="","",OFFSET(マスタ非採用削除!J$4,統合マスタ!$A692,0))</f>
        <v>錠剤</v>
      </c>
      <c r="X692" s="27">
        <f ca="1">IF(OFFSET(マスタ非採用削除!K$4,統合マスタ!$A692,0)="","",OFFSET(マスタ非採用削除!K$4,統合マスタ!$A692,0))</f>
        <v>2</v>
      </c>
      <c r="Y692" s="53" t="str">
        <f ca="1">IF(OFFSET(マスタ非採用削除!L$4,統合マスタ!$A692,0)="","",OFFSET(マスタ非採用削除!L$4,統合マスタ!$A692,0))</f>
        <v/>
      </c>
      <c r="Z692" s="27">
        <f ca="1">IF(OFFSET(マスタ非採用削除!M$4,統合マスタ!$A692,0)="","",OFFSET(マスタ非採用削除!M$4,統合マスタ!$A692,0))</f>
        <v>26</v>
      </c>
      <c r="AA692" s="27" t="str">
        <f t="shared" si="30"/>
        <v/>
      </c>
      <c r="AB692" s="27" t="str">
        <f ca="1">IF(A692="非採用特別","非採用特別",IF(R692=2,"臨時",
IF(COUNTIF(分類!$H$8:$H$15, 統合マスタ!V692)&gt;0, 分類!$G$7,
IF(COUNTIF(分類!$K$8:$K$15, 統合マスタ!V692)&gt;0, 分類!$J$7,
IF(COUNTIF(分類!$N$8:$N$15, 統合マスタ!V692)&gt;0, 分類!$M$7,
IF(COUNTIF(分類!$Q$8:$Q$15, 統合マスタ!V692)&gt;0, 分類!$P$7,
"無し"))))))</f>
        <v>錠剤</v>
      </c>
      <c r="AC692" s="27">
        <f t="shared" ca="1" si="31"/>
        <v>200688</v>
      </c>
      <c r="AD692" s="27" cm="1">
        <f t="array" aca="1" ref="AD692" ca="1">IF(A692="非採用","非採用",OFFSET(
   INDIRECT("'" &amp; AB692 &amp; "'!A4"),
   MATCH(B692, INDIRECT("'" &amp; AB692 &amp; "'!C5:C1000"), 0),
   MATCH("合計", INDIRECT("'" &amp; AB692 &amp; "'!4:4"), 0) - 1
))</f>
        <v>0</v>
      </c>
    </row>
    <row r="693" spans="1:30">
      <c r="A693" s="40">
        <f>元データ!P690</f>
        <v>594</v>
      </c>
      <c r="B693" s="27">
        <f t="shared" si="32"/>
        <v>689</v>
      </c>
      <c r="C693" s="27" t="str">
        <f>DBCS(元データ!A690)</f>
        <v>ラモトリギン錠２５ｍｇ「トーワ」</v>
      </c>
      <c r="D693" s="53" t="str">
        <f>元データ!B690</f>
        <v>東和薬品</v>
      </c>
      <c r="E693" s="27" t="str">
        <f>DBCS(元データ!C690)</f>
        <v>バラ</v>
      </c>
      <c r="F693" s="27" t="str">
        <f>DBCS(元データ!D690)</f>
        <v>１００Ｔ</v>
      </c>
      <c r="G693" s="27" t="str">
        <f>元データ!E690</f>
        <v>東和薬品</v>
      </c>
      <c r="H693" s="27">
        <f>元データ!F690</f>
        <v>11.7</v>
      </c>
      <c r="I693" s="27">
        <f>元データ!G690</f>
        <v>1170</v>
      </c>
      <c r="J693" s="27">
        <f>元データ!H690</f>
        <v>100</v>
      </c>
      <c r="K693" s="27" t="str">
        <f>元データ!I690</f>
        <v>錠</v>
      </c>
      <c r="L693" s="27">
        <f>元データ!J690</f>
        <v>971</v>
      </c>
      <c r="M693" s="27">
        <f>元データ!K690</f>
        <v>9.7100000000000009</v>
      </c>
      <c r="N693" s="53" t="str">
        <f ca="1">IF(OFFSET(マスタ非採用削除!A$4,統合マスタ!$A693,0)="","",OFFSET(マスタ非採用削除!A$4,統合マスタ!$A693,0))</f>
        <v>ﾗﾓﾄ001</v>
      </c>
      <c r="O693" s="53" t="str">
        <f ca="1">IF(OFFSET(マスタ非採用削除!B$4,統合マスタ!$A693,0)="","",OFFSET(マスタ非採用削除!B$4,統合マスタ!$A693,0))</f>
        <v>ﾗﾓﾄ001</v>
      </c>
      <c r="P693" s="27" t="str">
        <f ca="1">IF(OFFSET(マスタ非採用削除!C$4,統合マスタ!$A693,0)="","",OFFSET(マスタ非採用削除!C$4,統合マスタ!$A693,0))</f>
        <v>ラモトリギン錠２５ｍｇ「トーワ」</v>
      </c>
      <c r="Q693" s="53" t="str">
        <f ca="1">IF(OFFSET(マスタ非採用削除!D$4,統合マスタ!$A693,0)="","",OFFSET(マスタ非採用削除!D$4,統合マスタ!$A693,0))</f>
        <v>ﾗﾓﾄ25</v>
      </c>
      <c r="R693" s="27">
        <f ca="1">IF(OR(A693="非採用",A693="処置薬",A693="非採用特別"),0,IF(OFFSET(マスタ非採用削除!E$4,統合マスタ!$A693,0)="","",OFFSET(マスタ非採用削除!E$4,統合マスタ!$A693,0)))</f>
        <v>1</v>
      </c>
      <c r="S693" s="53" t="str">
        <f ca="1">IF(OFFSET(マスタ非採用削除!F$4,統合マスタ!$A693,0)="","",OFFSET(マスタ非採用削除!F$4,統合マスタ!$A693,0))</f>
        <v/>
      </c>
      <c r="T693" s="27">
        <f ca="1">IF(OFFSET(マスタ非採用削除!G$4,統合マスタ!$A693,0)="","",OFFSET(マスタ非採用削除!G$4,統合マスタ!$A693,0))</f>
        <v>11.7</v>
      </c>
      <c r="U693" s="53" t="str">
        <f ca="1">IF(OFFSET(マスタ非採用削除!H$4,統合マスタ!$A693,0)="","",OFFSET(マスタ非採用削除!H$4,統合マスタ!$A693,0))</f>
        <v>ﾗﾓﾄﾘｷﾞﾝｼﾞｮｳ25mg｢ﾄｰﾜ｣</v>
      </c>
      <c r="V693" s="27">
        <f ca="1">IF(OFFSET(マスタ非採用削除!I$4,統合マスタ!$A693,0)="","",OFFSET(マスタ非採用削除!I$4,統合マスタ!$A693,0))</f>
        <v>1</v>
      </c>
      <c r="W693" s="27" t="str">
        <f ca="1">IF(OFFSET(マスタ非採用削除!J$4,統合マスタ!$A693,0)="","",OFFSET(マスタ非採用削除!J$4,統合マスタ!$A693,0))</f>
        <v>錠剤</v>
      </c>
      <c r="X693" s="27">
        <f ca="1">IF(OFFSET(マスタ非採用削除!K$4,統合マスタ!$A693,0)="","",OFFSET(マスタ非採用削除!K$4,統合マスタ!$A693,0))</f>
        <v>2</v>
      </c>
      <c r="Y693" s="53" t="str">
        <f ca="1">IF(OFFSET(マスタ非採用削除!L$4,統合マスタ!$A693,0)="","",OFFSET(マスタ非採用削除!L$4,統合マスタ!$A693,0))</f>
        <v/>
      </c>
      <c r="Z693" s="27">
        <f ca="1">IF(OFFSET(マスタ非採用削除!M$4,統合マスタ!$A693,0)="","",OFFSET(マスタ非採用削除!M$4,統合マスタ!$A693,0))</f>
        <v>26</v>
      </c>
      <c r="AA693" s="27" t="str">
        <f t="shared" si="30"/>
        <v/>
      </c>
      <c r="AB693" s="27" t="str">
        <f ca="1">IF(A693="非採用特別","非採用特別",IF(R693=2,"臨時",
IF(COUNTIF(分類!$H$8:$H$15, 統合マスタ!V693)&gt;0, 分類!$G$7,
IF(COUNTIF(分類!$K$8:$K$15, 統合マスタ!V693)&gt;0, 分類!$J$7,
IF(COUNTIF(分類!$N$8:$N$15, 統合マスタ!V693)&gt;0, 分類!$M$7,
IF(COUNTIF(分類!$Q$8:$Q$15, 統合マスタ!V693)&gt;0, 分類!$P$7,
"無し"))))))</f>
        <v>錠剤</v>
      </c>
      <c r="AC693" s="27">
        <f t="shared" ca="1" si="31"/>
        <v>200689</v>
      </c>
      <c r="AD693" s="27" cm="1">
        <f t="array" aca="1" ref="AD693" ca="1">IF(A693="非採用","非採用",OFFSET(
   INDIRECT("'" &amp; AB693 &amp; "'!A4"),
   MATCH(B693, INDIRECT("'" &amp; AB693 &amp; "'!C5:C1000"), 0),
   MATCH("合計", INDIRECT("'" &amp; AB693 &amp; "'!4:4"), 0) - 1
))</f>
        <v>0</v>
      </c>
    </row>
    <row r="694" spans="1:30">
      <c r="A694" s="40">
        <f>元データ!P691</f>
        <v>596</v>
      </c>
      <c r="B694" s="27">
        <f t="shared" si="32"/>
        <v>690</v>
      </c>
      <c r="C694" s="27" t="str">
        <f>DBCS(元データ!A691)</f>
        <v>ランソプラゾールＯＤ錠１５ｍｇ「トーワ」</v>
      </c>
      <c r="D694" s="53" t="str">
        <f>元データ!B691</f>
        <v>東和薬品</v>
      </c>
      <c r="E694" s="27" t="str">
        <f>DBCS(元データ!C691)</f>
        <v>ＰＴＰ</v>
      </c>
      <c r="F694" s="27" t="str">
        <f>DBCS(元データ!D691)</f>
        <v>５００Ｔ</v>
      </c>
      <c r="G694" s="27" t="str">
        <f>元データ!E691</f>
        <v>東和薬品</v>
      </c>
      <c r="H694" s="27">
        <f>元データ!F691</f>
        <v>11.3</v>
      </c>
      <c r="I694" s="27">
        <f>元データ!G691</f>
        <v>5650</v>
      </c>
      <c r="J694" s="27">
        <f>元データ!H691</f>
        <v>499.99999999999994</v>
      </c>
      <c r="K694" s="27" t="str">
        <f>元データ!I691</f>
        <v>錠</v>
      </c>
      <c r="L694" s="27">
        <f>元データ!J691</f>
        <v>4520</v>
      </c>
      <c r="M694" s="27">
        <f>元データ!K691</f>
        <v>9.0400000000000009</v>
      </c>
      <c r="N694" s="53" t="str">
        <f ca="1">IF(OFFSET(マスタ非採用削除!A$4,統合マスタ!$A694,0)="","",OFFSET(マスタ非採用削除!A$4,統合マスタ!$A694,0))</f>
        <v>ﾗﾝｿ001</v>
      </c>
      <c r="O694" s="53" t="str">
        <f ca="1">IF(OFFSET(マスタ非採用削除!B$4,統合マスタ!$A694,0)="","",OFFSET(マスタ非採用削除!B$4,統合マスタ!$A694,0))</f>
        <v>ﾗﾝｿ001</v>
      </c>
      <c r="P694" s="27" t="str">
        <f ca="1">IF(OFFSET(マスタ非採用削除!C$4,統合マスタ!$A694,0)="","",OFFSET(マスタ非採用削除!C$4,統合マスタ!$A694,0))</f>
        <v>ランソプラゾールＯＤ錠１５ｍｇ「トーワ」</v>
      </c>
      <c r="Q694" s="53" t="str">
        <f ca="1">IF(OFFSET(マスタ非採用削除!D$4,統合マスタ!$A694,0)="","",OFFSET(マスタ非採用削除!D$4,統合マスタ!$A694,0))</f>
        <v>ﾗﾝｿ15</v>
      </c>
      <c r="R694" s="27">
        <f ca="1">IF(OR(A694="非採用",A694="処置薬",A694="非採用特別"),0,IF(OFFSET(マスタ非採用削除!E$4,統合マスタ!$A694,0)="","",OFFSET(マスタ非採用削除!E$4,統合マスタ!$A694,0)))</f>
        <v>1</v>
      </c>
      <c r="S694" s="53" t="str">
        <f ca="1">IF(OFFSET(マスタ非採用削除!F$4,統合マスタ!$A694,0)="","",OFFSET(マスタ非採用削除!F$4,統合マスタ!$A694,0))</f>
        <v/>
      </c>
      <c r="T694" s="27">
        <f ca="1">IF(OFFSET(マスタ非採用削除!G$4,統合マスタ!$A694,0)="","",OFFSET(マスタ非採用削除!G$4,統合マスタ!$A694,0))</f>
        <v>11.3</v>
      </c>
      <c r="U694" s="53" t="str">
        <f ca="1">IF(OFFSET(マスタ非採用削除!H$4,統合マスタ!$A694,0)="","",OFFSET(マスタ非採用削除!H$4,統合マスタ!$A694,0))</f>
        <v>ﾗﾝｿﾌﾟﾗｿﾞｰﾙODｼﾞｮｳ15mg｢ﾄｰﾜ｣</v>
      </c>
      <c r="V694" s="27">
        <f ca="1">IF(OFFSET(マスタ非採用削除!I$4,統合マスタ!$A694,0)="","",OFFSET(マスタ非採用削除!I$4,統合マスタ!$A694,0))</f>
        <v>1</v>
      </c>
      <c r="W694" s="27" t="str">
        <f ca="1">IF(OFFSET(マスタ非採用削除!J$4,統合マスタ!$A694,0)="","",OFFSET(マスタ非採用削除!J$4,統合マスタ!$A694,0))</f>
        <v>錠剤</v>
      </c>
      <c r="X694" s="27">
        <f ca="1">IF(OFFSET(マスタ非採用削除!K$4,統合マスタ!$A694,0)="","",OFFSET(マスタ非採用削除!K$4,統合マスタ!$A694,0))</f>
        <v>0</v>
      </c>
      <c r="Y694" s="53" t="str">
        <f ca="1">IF(OFFSET(マスタ非採用削除!L$4,統合マスタ!$A694,0)="","",OFFSET(マスタ非採用削除!L$4,統合マスタ!$A694,0))</f>
        <v/>
      </c>
      <c r="Z694" s="27">
        <f ca="1">IF(OFFSET(マスタ非採用削除!M$4,統合マスタ!$A694,0)="","",OFFSET(マスタ非採用削除!M$4,統合マスタ!$A694,0))</f>
        <v>25</v>
      </c>
      <c r="AA694" s="27" t="str">
        <f t="shared" si="30"/>
        <v/>
      </c>
      <c r="AB694" s="27" t="str">
        <f ca="1">IF(A694="非採用特別","非採用特別",IF(R694=2,"臨時",
IF(COUNTIF(分類!$H$8:$H$15, 統合マスタ!V694)&gt;0, 分類!$G$7,
IF(COUNTIF(分類!$K$8:$K$15, 統合マスタ!V694)&gt;0, 分類!$J$7,
IF(COUNTIF(分類!$N$8:$N$15, 統合マスタ!V694)&gt;0, 分類!$M$7,
IF(COUNTIF(分類!$Q$8:$Q$15, 統合マスタ!V694)&gt;0, 分類!$P$7,
"無し"))))))</f>
        <v>錠剤</v>
      </c>
      <c r="AC694" s="27">
        <f t="shared" ca="1" si="31"/>
        <v>690</v>
      </c>
      <c r="AD694" s="27" cm="1">
        <f t="array" aca="1" ref="AD694" ca="1">IF(A694="非採用","非採用",OFFSET(
   INDIRECT("'" &amp; AB694 &amp; "'!A4"),
   MATCH(B694, INDIRECT("'" &amp; AB694 &amp; "'!C5:C1000"), 0),
   MATCH("合計", INDIRECT("'" &amp; AB694 &amp; "'!4:4"), 0) - 1
))</f>
        <v>0</v>
      </c>
    </row>
    <row r="695" spans="1:30">
      <c r="A695" s="40">
        <f>元データ!P692</f>
        <v>596</v>
      </c>
      <c r="B695" s="27">
        <f t="shared" si="32"/>
        <v>691</v>
      </c>
      <c r="C695" s="27" t="str">
        <f>DBCS(元データ!A692)</f>
        <v>ランソプラゾールＯＤ錠１５ｍｇ「トーワ」</v>
      </c>
      <c r="D695" s="53" t="str">
        <f>元データ!B692</f>
        <v>東和薬品</v>
      </c>
      <c r="E695" s="27" t="str">
        <f>DBCS(元データ!C692)</f>
        <v>バラ</v>
      </c>
      <c r="F695" s="27" t="str">
        <f>DBCS(元データ!D692)</f>
        <v>５００Ｔ</v>
      </c>
      <c r="G695" s="27" t="str">
        <f>元データ!E692</f>
        <v>東和薬品</v>
      </c>
      <c r="H695" s="27">
        <f>元データ!F692</f>
        <v>11.3</v>
      </c>
      <c r="I695" s="27">
        <f>元データ!G692</f>
        <v>5650</v>
      </c>
      <c r="J695" s="27">
        <f>元データ!H692</f>
        <v>499.99999999999994</v>
      </c>
      <c r="K695" s="27" t="str">
        <f>元データ!I692</f>
        <v>錠</v>
      </c>
      <c r="L695" s="27">
        <f>元データ!J692</f>
        <v>4520</v>
      </c>
      <c r="M695" s="27">
        <f>元データ!K692</f>
        <v>9.0400000000000009</v>
      </c>
      <c r="N695" s="53" t="str">
        <f ca="1">IF(OFFSET(マスタ非採用削除!A$4,統合マスタ!$A695,0)="","",OFFSET(マスタ非採用削除!A$4,統合マスタ!$A695,0))</f>
        <v>ﾗﾝｿ001</v>
      </c>
      <c r="O695" s="53" t="str">
        <f ca="1">IF(OFFSET(マスタ非採用削除!B$4,統合マスタ!$A695,0)="","",OFFSET(マスタ非採用削除!B$4,統合マスタ!$A695,0))</f>
        <v>ﾗﾝｿ001</v>
      </c>
      <c r="P695" s="27" t="str">
        <f ca="1">IF(OFFSET(マスタ非採用削除!C$4,統合マスタ!$A695,0)="","",OFFSET(マスタ非採用削除!C$4,統合マスタ!$A695,0))</f>
        <v>ランソプラゾールＯＤ錠１５ｍｇ「トーワ」</v>
      </c>
      <c r="Q695" s="53" t="str">
        <f ca="1">IF(OFFSET(マスタ非採用削除!D$4,統合マスタ!$A695,0)="","",OFFSET(マスタ非採用削除!D$4,統合マスタ!$A695,0))</f>
        <v>ﾗﾝｿ15</v>
      </c>
      <c r="R695" s="27">
        <f ca="1">IF(OR(A695="非採用",A695="処置薬",A695="非採用特別"),0,IF(OFFSET(マスタ非採用削除!E$4,統合マスタ!$A695,0)="","",OFFSET(マスタ非採用削除!E$4,統合マスタ!$A695,0)))</f>
        <v>1</v>
      </c>
      <c r="S695" s="53" t="str">
        <f ca="1">IF(OFFSET(マスタ非採用削除!F$4,統合マスタ!$A695,0)="","",OFFSET(マスタ非採用削除!F$4,統合マスタ!$A695,0))</f>
        <v/>
      </c>
      <c r="T695" s="27">
        <f ca="1">IF(OFFSET(マスタ非採用削除!G$4,統合マスタ!$A695,0)="","",OFFSET(マスタ非採用削除!G$4,統合マスタ!$A695,0))</f>
        <v>11.3</v>
      </c>
      <c r="U695" s="53" t="str">
        <f ca="1">IF(OFFSET(マスタ非採用削除!H$4,統合マスタ!$A695,0)="","",OFFSET(マスタ非採用削除!H$4,統合マスタ!$A695,0))</f>
        <v>ﾗﾝｿﾌﾟﾗｿﾞｰﾙODｼﾞｮｳ15mg｢ﾄｰﾜ｣</v>
      </c>
      <c r="V695" s="27">
        <f ca="1">IF(OFFSET(マスタ非採用削除!I$4,統合マスタ!$A695,0)="","",OFFSET(マスタ非採用削除!I$4,統合マスタ!$A695,0))</f>
        <v>1</v>
      </c>
      <c r="W695" s="27" t="str">
        <f ca="1">IF(OFFSET(マスタ非採用削除!J$4,統合マスタ!$A695,0)="","",OFFSET(マスタ非採用削除!J$4,統合マスタ!$A695,0))</f>
        <v>錠剤</v>
      </c>
      <c r="X695" s="27">
        <f ca="1">IF(OFFSET(マスタ非採用削除!K$4,統合マスタ!$A695,0)="","",OFFSET(マスタ非採用削除!K$4,統合マスタ!$A695,0))</f>
        <v>0</v>
      </c>
      <c r="Y695" s="53" t="str">
        <f ca="1">IF(OFFSET(マスタ非採用削除!L$4,統合マスタ!$A695,0)="","",OFFSET(マスタ非採用削除!L$4,統合マスタ!$A695,0))</f>
        <v/>
      </c>
      <c r="Z695" s="27">
        <f ca="1">IF(OFFSET(マスタ非採用削除!M$4,統合マスタ!$A695,0)="","",OFFSET(マスタ非採用削除!M$4,統合マスタ!$A695,0))</f>
        <v>25</v>
      </c>
      <c r="AA695" s="27" t="str">
        <f t="shared" si="30"/>
        <v/>
      </c>
      <c r="AB695" s="27" t="str">
        <f ca="1">IF(A695="非採用特別","非採用特別",IF(R695=2,"臨時",
IF(COUNTIF(分類!$H$8:$H$15, 統合マスタ!V695)&gt;0, 分類!$G$7,
IF(COUNTIF(分類!$K$8:$K$15, 統合マスタ!V695)&gt;0, 分類!$J$7,
IF(COUNTIF(分類!$N$8:$N$15, 統合マスタ!V695)&gt;0, 分類!$M$7,
IF(COUNTIF(分類!$Q$8:$Q$15, 統合マスタ!V695)&gt;0, 分類!$P$7,
"無し"))))))</f>
        <v>錠剤</v>
      </c>
      <c r="AC695" s="27">
        <f t="shared" ca="1" si="31"/>
        <v>691</v>
      </c>
      <c r="AD695" s="27" cm="1">
        <f t="array" aca="1" ref="AD695" ca="1">IF(A695="非採用","非採用",OFFSET(
   INDIRECT("'" &amp; AB695 &amp; "'!A4"),
   MATCH(B695, INDIRECT("'" &amp; AB695 &amp; "'!C5:C1000"), 0),
   MATCH("合計", INDIRECT("'" &amp; AB695 &amp; "'!4:4"), 0) - 1
))</f>
        <v>0</v>
      </c>
    </row>
    <row r="696" spans="1:30">
      <c r="A696" s="40" t="str">
        <f>元データ!P693</f>
        <v>非採用</v>
      </c>
      <c r="B696" s="27">
        <f t="shared" si="32"/>
        <v>692</v>
      </c>
      <c r="C696" s="27" t="str">
        <f>DBCS(元データ!A693)</f>
        <v>ランタスＸＲ注ソロスター４５０単位</v>
      </c>
      <c r="D696" s="53" t="str">
        <f>元データ!B693</f>
        <v>アルフレッサ</v>
      </c>
      <c r="E696" s="27" t="str">
        <f>DBCS(元データ!C693)</f>
        <v/>
      </c>
      <c r="F696" s="27" t="str">
        <f>DBCS(元データ!D693)</f>
        <v>１．５ｍｌｘ２本</v>
      </c>
      <c r="G696" s="27" t="str">
        <f>元データ!E693</f>
        <v>サノフィ</v>
      </c>
      <c r="H696" s="27">
        <f>元データ!F693</f>
        <v>1910</v>
      </c>
      <c r="I696" s="27">
        <f>元データ!G693</f>
        <v>3820</v>
      </c>
      <c r="J696" s="27">
        <f>元データ!H693</f>
        <v>2</v>
      </c>
      <c r="K696" s="27" t="str">
        <f>元データ!I693</f>
        <v>kit</v>
      </c>
      <c r="L696" s="27">
        <f>元データ!J693</f>
        <v>3323</v>
      </c>
      <c r="M696" s="27">
        <f>元データ!K693</f>
        <v>1661.5</v>
      </c>
      <c r="N696" s="53" t="e">
        <f ca="1">IF(OFFSET(マスタ非採用削除!A$4,統合マスタ!$A696,0)="","",OFFSET(マスタ非採用削除!A$4,統合マスタ!$A696,0))</f>
        <v>#VALUE!</v>
      </c>
      <c r="O696" s="53" t="e">
        <f ca="1">IF(OFFSET(マスタ非採用削除!B$4,統合マスタ!$A696,0)="","",OFFSET(マスタ非採用削除!B$4,統合マスタ!$A696,0))</f>
        <v>#VALUE!</v>
      </c>
      <c r="P696" s="27" t="e">
        <f ca="1">IF(OFFSET(マスタ非採用削除!C$4,統合マスタ!$A696,0)="","",OFFSET(マスタ非採用削除!C$4,統合マスタ!$A696,0))</f>
        <v>#VALUE!</v>
      </c>
      <c r="Q696" s="53" t="e">
        <f ca="1">IF(OFFSET(マスタ非採用削除!D$4,統合マスタ!$A696,0)="","",OFFSET(マスタ非採用削除!D$4,統合マスタ!$A696,0))</f>
        <v>#VALUE!</v>
      </c>
      <c r="R696" s="27">
        <f ca="1">IF(OR(A696="非採用",A696="処置薬",A696="非採用特別"),0,IF(OFFSET(マスタ非採用削除!E$4,統合マスタ!$A696,0)="","",OFFSET(マスタ非採用削除!E$4,統合マスタ!$A696,0)))</f>
        <v>0</v>
      </c>
      <c r="S696" s="53" t="e">
        <f ca="1">IF(OFFSET(マスタ非採用削除!F$4,統合マスタ!$A696,0)="","",OFFSET(マスタ非採用削除!F$4,統合マスタ!$A696,0))</f>
        <v>#VALUE!</v>
      </c>
      <c r="T696" s="27" t="e">
        <f ca="1">IF(OFFSET(マスタ非採用削除!G$4,統合マスタ!$A696,0)="","",OFFSET(マスタ非採用削除!G$4,統合マスタ!$A696,0))</f>
        <v>#VALUE!</v>
      </c>
      <c r="U696" s="53" t="e">
        <f ca="1">IF(OFFSET(マスタ非採用削除!H$4,統合マスタ!$A696,0)="","",OFFSET(マスタ非採用削除!H$4,統合マスタ!$A696,0))</f>
        <v>#VALUE!</v>
      </c>
      <c r="V696" s="27" t="e">
        <f ca="1">IF(OFFSET(マスタ非採用削除!I$4,統合マスタ!$A696,0)="","",OFFSET(マスタ非採用削除!I$4,統合マスタ!$A696,0))</f>
        <v>#VALUE!</v>
      </c>
      <c r="W696" s="27" t="e">
        <f ca="1">IF(OFFSET(マスタ非採用削除!J$4,統合マスタ!$A696,0)="","",OFFSET(マスタ非採用削除!J$4,統合マスタ!$A696,0))</f>
        <v>#VALUE!</v>
      </c>
      <c r="X696" s="27" t="e">
        <f ca="1">IF(OFFSET(マスタ非採用削除!K$4,統合マスタ!$A696,0)="","",OFFSET(マスタ非採用削除!K$4,統合マスタ!$A696,0))</f>
        <v>#VALUE!</v>
      </c>
      <c r="Y696" s="53" t="e">
        <f ca="1">IF(OFFSET(マスタ非採用削除!L$4,統合マスタ!$A696,0)="","",OFFSET(マスタ非採用削除!L$4,統合マスタ!$A696,0))</f>
        <v>#VALUE!</v>
      </c>
      <c r="Z696" s="27" t="e">
        <f ca="1">IF(OFFSET(マスタ非採用削除!M$4,統合マスタ!$A696,0)="","",OFFSET(マスタ非採用削除!M$4,統合マスタ!$A696,0))</f>
        <v>#VALUE!</v>
      </c>
      <c r="AA696" s="27" t="str">
        <f t="shared" si="30"/>
        <v>非採用</v>
      </c>
      <c r="AB696" s="27" t="str">
        <f ca="1">IF(A696="非採用特別","非採用特別",IF(R696=2,"臨時",
IF(COUNTIF(分類!$H$8:$H$15, 統合マスタ!V696)&gt;0, 分類!$G$7,
IF(COUNTIF(分類!$K$8:$K$15, 統合マスタ!V696)&gt;0, 分類!$J$7,
IF(COUNTIF(分類!$N$8:$N$15, 統合マスタ!V696)&gt;0, 分類!$M$7,
IF(COUNTIF(分類!$Q$8:$Q$15, 統合マスタ!V696)&gt;0, 分類!$P$7,
"無し"))))))</f>
        <v>無し</v>
      </c>
      <c r="AC696" s="27" t="e">
        <f t="shared" ca="1" si="31"/>
        <v>#VALUE!</v>
      </c>
      <c r="AD696" s="27" t="str" cm="1">
        <f t="array" aca="1" ref="AD696" ca="1">IF(A696="非採用","非採用",OFFSET(
   INDIRECT("'" &amp; AB696 &amp; "'!A4"),
   MATCH(B696, INDIRECT("'" &amp; AB696 &amp; "'!C5:C1000"), 0),
   MATCH("合計", INDIRECT("'" &amp; AB696 &amp; "'!4:4"), 0) - 1
))</f>
        <v>非採用</v>
      </c>
    </row>
    <row r="697" spans="1:30">
      <c r="A697" s="40">
        <f>元データ!P694</f>
        <v>597</v>
      </c>
      <c r="B697" s="27">
        <f t="shared" si="32"/>
        <v>693</v>
      </c>
      <c r="C697" s="27" t="str">
        <f>DBCS(元データ!A694)</f>
        <v>ランタス注ソロスター３００単位</v>
      </c>
      <c r="D697" s="53" t="str">
        <f>元データ!B694</f>
        <v>アルフレッサ</v>
      </c>
      <c r="E697" s="27" t="str">
        <f>DBCS(元データ!C694)</f>
        <v/>
      </c>
      <c r="F697" s="27" t="str">
        <f>DBCS(元データ!D694)</f>
        <v>３ｍｌｘ２本</v>
      </c>
      <c r="G697" s="27" t="str">
        <f>元データ!E694</f>
        <v>サノフィ</v>
      </c>
      <c r="H697" s="27">
        <f>元データ!F694</f>
        <v>1049</v>
      </c>
      <c r="I697" s="27">
        <f>元データ!G694</f>
        <v>2098</v>
      </c>
      <c r="J697" s="27">
        <f>元データ!H694</f>
        <v>2</v>
      </c>
      <c r="K697" s="27" t="str">
        <f>元データ!I694</f>
        <v>本</v>
      </c>
      <c r="L697" s="27">
        <f>元データ!J694</f>
        <v>1783</v>
      </c>
      <c r="M697" s="27">
        <f>元データ!K694</f>
        <v>891.5</v>
      </c>
      <c r="N697" s="53" t="str">
        <f ca="1">IF(OFFSET(マスタ非採用削除!A$4,統合マスタ!$A697,0)="","",OFFSET(マスタ非採用削除!A$4,統合マスタ!$A697,0))</f>
        <v>ﾗﾝﾀ001</v>
      </c>
      <c r="O697" s="53" t="str">
        <f ca="1">IF(OFFSET(マスタ非採用削除!B$4,統合マスタ!$A697,0)="","",OFFSET(マスタ非採用削除!B$4,統合マスタ!$A697,0))</f>
        <v>ﾗﾝﾀ001</v>
      </c>
      <c r="P697" s="27" t="str">
        <f ca="1">IF(OFFSET(マスタ非採用削除!C$4,統合マスタ!$A697,0)="","",OFFSET(マスタ非採用削除!C$4,統合マスタ!$A697,0))</f>
        <v>ランタス注ソロスター</v>
      </c>
      <c r="Q697" s="53" t="str">
        <f ca="1">IF(OFFSET(マスタ非採用削除!D$4,統合マスタ!$A697,0)="","",OFFSET(マスタ非採用削除!D$4,統合マスタ!$A697,0))</f>
        <v>ﾗﾝﾀｽ</v>
      </c>
      <c r="R697" s="27">
        <f ca="1">IF(OR(A697="非採用",A697="処置薬",A697="非採用特別"),0,IF(OFFSET(マスタ非採用削除!E$4,統合マスタ!$A697,0)="","",OFFSET(マスタ非採用削除!E$4,統合マスタ!$A697,0)))</f>
        <v>2</v>
      </c>
      <c r="S697" s="53" t="str">
        <f ca="1">IF(OFFSET(マスタ非採用削除!F$4,統合マスタ!$A697,0)="","",OFFSET(マスタ非採用削除!F$4,統合マスタ!$A697,0))</f>
        <v/>
      </c>
      <c r="T697" s="27">
        <f ca="1">IF(OFFSET(マスタ非採用削除!G$4,統合マスタ!$A697,0)="","",OFFSET(マスタ非採用削除!G$4,統合マスタ!$A697,0))</f>
        <v>1049</v>
      </c>
      <c r="U697" s="53" t="str">
        <f ca="1">IF(OFFSET(マスタ非採用削除!H$4,統合マスタ!$A697,0)="","",OFFSET(マスタ非採用削除!H$4,統合マスタ!$A697,0))</f>
        <v>ﾗﾝﾀｽﾁｭｳｿﾛｽﾀｰ</v>
      </c>
      <c r="V697" s="27">
        <f ca="1">IF(OFFSET(マスタ非採用削除!I$4,統合マスタ!$A697,0)="","",OFFSET(マスタ非採用削除!I$4,統合マスタ!$A697,0))</f>
        <v>25</v>
      </c>
      <c r="W697" s="27" t="str">
        <f ca="1">IF(OFFSET(マスタ非採用削除!J$4,統合マスタ!$A697,0)="","",OFFSET(マスタ非採用削除!J$4,統合マスタ!$A697,0))</f>
        <v>注射剤</v>
      </c>
      <c r="X697" s="27">
        <f ca="1">IF(OFFSET(マスタ非採用削除!K$4,統合マスタ!$A697,0)="","",OFFSET(マスタ非採用削除!K$4,統合マスタ!$A697,0))</f>
        <v>2</v>
      </c>
      <c r="Y697" s="53" t="str">
        <f ca="1">IF(OFFSET(マスタ非採用削除!L$4,統合マスタ!$A697,0)="","",OFFSET(マスタ非採用削除!L$4,統合マスタ!$A697,0))</f>
        <v/>
      </c>
      <c r="Z697" s="27">
        <f ca="1">IF(OFFSET(マスタ非採用削除!M$4,統合マスタ!$A697,0)="","",OFFSET(マスタ非採用削除!M$4,統合マスタ!$A697,0))</f>
        <v>11</v>
      </c>
      <c r="AA697" s="27" t="str">
        <f t="shared" si="30"/>
        <v/>
      </c>
      <c r="AB697" s="27" t="str">
        <f ca="1">IF(A697="非採用特別","非採用特別",IF(R697=2,"臨時",
IF(COUNTIF(分類!$H$8:$H$15, 統合マスタ!V697)&gt;0, 分類!$G$7,
IF(COUNTIF(分類!$K$8:$K$15, 統合マスタ!V697)&gt;0, 分類!$J$7,
IF(COUNTIF(分類!$N$8:$N$15, 統合マスタ!V697)&gt;0, 分類!$M$7,
IF(COUNTIF(分類!$Q$8:$Q$15, 統合マスタ!V697)&gt;0, 分類!$P$7,
"無し"))))))</f>
        <v>臨時</v>
      </c>
      <c r="AC697" s="27">
        <f t="shared" ca="1" si="31"/>
        <v>200693</v>
      </c>
      <c r="AD697" s="27" cm="1">
        <f t="array" aca="1" ref="AD697" ca="1">IF(A697="非採用","非採用",OFFSET(
   INDIRECT("'" &amp; AB697 &amp; "'!A4"),
   MATCH(B697, INDIRECT("'" &amp; AB697 &amp; "'!C5:C1000"), 0),
   MATCH("合計", INDIRECT("'" &amp; AB697 &amp; "'!4:4"), 0) - 1
))</f>
        <v>0</v>
      </c>
    </row>
    <row r="698" spans="1:30">
      <c r="A698" s="40">
        <f>元データ!P695</f>
        <v>619</v>
      </c>
      <c r="B698" s="27">
        <f t="shared" si="32"/>
        <v>694</v>
      </c>
      <c r="C698" s="27" t="str">
        <f>DBCS(元データ!A695)</f>
        <v>リーゼ錠５ｍｇ</v>
      </c>
      <c r="D698" s="53" t="str">
        <f>元データ!B695</f>
        <v>メディセオ</v>
      </c>
      <c r="E698" s="27" t="str">
        <f>DBCS(元データ!C695)</f>
        <v>ＰＴＰ</v>
      </c>
      <c r="F698" s="27" t="str">
        <f>DBCS(元データ!D695)</f>
        <v>１００Ｔ</v>
      </c>
      <c r="G698" s="27" t="str">
        <f>元データ!E695</f>
        <v>田辺三菱</v>
      </c>
      <c r="H698" s="27">
        <f>元データ!F695</f>
        <v>6.6</v>
      </c>
      <c r="I698" s="27">
        <f>元データ!G695</f>
        <v>660</v>
      </c>
      <c r="J698" s="27">
        <f>元データ!H695</f>
        <v>100</v>
      </c>
      <c r="K698" s="27" t="str">
        <f>元データ!I695</f>
        <v>錠</v>
      </c>
      <c r="L698" s="27">
        <f>元データ!J695</f>
        <v>568</v>
      </c>
      <c r="M698" s="27">
        <f>元データ!K695</f>
        <v>5.68</v>
      </c>
      <c r="N698" s="53" t="str">
        <f ca="1">IF(OFFSET(マスタ非採用削除!A$4,統合マスタ!$A698,0)="","",OFFSET(マスタ非採用削除!A$4,統合マスタ!$A698,0))</f>
        <v>ﾘｾｼ001</v>
      </c>
      <c r="O698" s="53" t="str">
        <f ca="1">IF(OFFSET(マスタ非採用削除!B$4,統合マスタ!$A698,0)="","",OFFSET(マスタ非採用削除!B$4,統合マスタ!$A698,0))</f>
        <v>ﾘｾｼ001</v>
      </c>
      <c r="P698" s="27" t="str">
        <f ca="1">IF(OFFSET(マスタ非採用削除!C$4,統合マスタ!$A698,0)="","",OFFSET(マスタ非採用削除!C$4,統合マスタ!$A698,0))</f>
        <v>リーゼ錠５ｍｇ</v>
      </c>
      <c r="Q698" s="53" t="str">
        <f ca="1">IF(OFFSET(マスタ非採用削除!D$4,統合マスタ!$A698,0)="","",OFFSET(マスタ非採用削除!D$4,統合マスタ!$A698,0))</f>
        <v>ﾘｰｾﾞ5</v>
      </c>
      <c r="R698" s="27">
        <f ca="1">IF(OR(A698="非採用",A698="処置薬",A698="非採用特別"),0,IF(OFFSET(マスタ非採用削除!E$4,統合マスタ!$A698,0)="","",OFFSET(マスタ非採用削除!E$4,統合マスタ!$A698,0)))</f>
        <v>1</v>
      </c>
      <c r="S698" s="53" t="str">
        <f ca="1">IF(OFFSET(マスタ非採用削除!F$4,統合マスタ!$A698,0)="","",OFFSET(マスタ非採用削除!F$4,統合マスタ!$A698,0))</f>
        <v/>
      </c>
      <c r="T698" s="27">
        <f ca="1">IF(OFFSET(マスタ非採用削除!G$4,統合マスタ!$A698,0)="","",OFFSET(マスタ非採用削除!G$4,統合マスタ!$A698,0))</f>
        <v>6.6</v>
      </c>
      <c r="U698" s="53" t="str">
        <f ca="1">IF(OFFSET(マスタ非採用削除!H$4,統合マスタ!$A698,0)="","",OFFSET(マスタ非採用削除!H$4,統合マスタ!$A698,0))</f>
        <v>ﾘｰｾﾞｼﾞｮｳ5mg</v>
      </c>
      <c r="V698" s="27">
        <f ca="1">IF(OFFSET(マスタ非採用削除!I$4,統合マスタ!$A698,0)="","",OFFSET(マスタ非採用削除!I$4,統合マスタ!$A698,0))</f>
        <v>1</v>
      </c>
      <c r="W698" s="27" t="str">
        <f ca="1">IF(OFFSET(マスタ非採用削除!J$4,統合マスタ!$A698,0)="","",OFFSET(マスタ非採用削除!J$4,統合マスタ!$A698,0))</f>
        <v>錠剤</v>
      </c>
      <c r="X698" s="27">
        <f ca="1">IF(OFFSET(マスタ非採用削除!K$4,統合マスタ!$A698,0)="","",OFFSET(マスタ非採用削除!K$4,統合マスタ!$A698,0))</f>
        <v>0</v>
      </c>
      <c r="Y698" s="53" t="str">
        <f ca="1">IF(OFFSET(マスタ非採用削除!L$4,統合マスタ!$A698,0)="","",OFFSET(マスタ非採用削除!L$4,統合マスタ!$A698,0))</f>
        <v/>
      </c>
      <c r="Z698" s="27">
        <f ca="1">IF(OFFSET(マスタ非採用削除!M$4,統合マスタ!$A698,0)="","",OFFSET(マスタ非採用削除!M$4,統合マスタ!$A698,0))</f>
        <v>1</v>
      </c>
      <c r="AA698" s="27" t="str">
        <f t="shared" si="30"/>
        <v/>
      </c>
      <c r="AB698" s="27" t="str">
        <f ca="1">IF(A698="非採用特別","非採用特別",IF(R698=2,"臨時",
IF(COUNTIF(分類!$H$8:$H$15, 統合マスタ!V698)&gt;0, 分類!$G$7,
IF(COUNTIF(分類!$K$8:$K$15, 統合マスタ!V698)&gt;0, 分類!$J$7,
IF(COUNTIF(分類!$N$8:$N$15, 統合マスタ!V698)&gt;0, 分類!$M$7,
IF(COUNTIF(分類!$Q$8:$Q$15, 統合マスタ!V698)&gt;0, 分類!$P$7,
"無し"))))))</f>
        <v>錠剤</v>
      </c>
      <c r="AC698" s="27">
        <f t="shared" ca="1" si="31"/>
        <v>694</v>
      </c>
      <c r="AD698" s="27" cm="1">
        <f t="array" aca="1" ref="AD698" ca="1">IF(A698="非採用","非採用",OFFSET(
   INDIRECT("'" &amp; AB698 &amp; "'!A4"),
   MATCH(B698, INDIRECT("'" &amp; AB698 &amp; "'!C5:C1000"), 0),
   MATCH("合計", INDIRECT("'" &amp; AB698 &amp; "'!4:4"), 0) - 1
))</f>
        <v>0</v>
      </c>
    </row>
    <row r="699" spans="1:30">
      <c r="A699" s="40">
        <f>元データ!P696</f>
        <v>598</v>
      </c>
      <c r="B699" s="27">
        <f t="shared" si="32"/>
        <v>695</v>
      </c>
      <c r="C699" s="27" t="str">
        <f>DBCS(元データ!A696)</f>
        <v>リオレサール錠５ｍｇ</v>
      </c>
      <c r="D699" s="53" t="str">
        <f>元データ!B696</f>
        <v>メディセオ</v>
      </c>
      <c r="E699" s="27" t="str">
        <f>DBCS(元データ!C696)</f>
        <v>ＰＴＰ</v>
      </c>
      <c r="F699" s="27" t="str">
        <f>DBCS(元データ!D696)</f>
        <v>１００Ｔ</v>
      </c>
      <c r="G699" s="27" t="str">
        <f>元データ!E696</f>
        <v>サンファーマ</v>
      </c>
      <c r="H699" s="27">
        <f>元データ!F696</f>
        <v>10.4</v>
      </c>
      <c r="I699" s="27">
        <f>元データ!G696</f>
        <v>1040</v>
      </c>
      <c r="J699" s="27">
        <f>元データ!H696</f>
        <v>100</v>
      </c>
      <c r="K699" s="27" t="str">
        <f>元データ!I696</f>
        <v>錠</v>
      </c>
      <c r="L699" s="27">
        <f>元データ!J696</f>
        <v>945</v>
      </c>
      <c r="M699" s="27">
        <f>元データ!K696</f>
        <v>9.4499999999999993</v>
      </c>
      <c r="N699" s="53" t="str">
        <f ca="1">IF(OFFSET(マスタ非採用削除!A$4,統合マスタ!$A699,0)="","",OFFSET(マスタ非採用削除!A$4,統合マスタ!$A699,0))</f>
        <v>ﾘｵﾚ001</v>
      </c>
      <c r="O699" s="53" t="str">
        <f ca="1">IF(OFFSET(マスタ非採用削除!B$4,統合マスタ!$A699,0)="","",OFFSET(マスタ非採用削除!B$4,統合マスタ!$A699,0))</f>
        <v>ﾘｵﾚ001</v>
      </c>
      <c r="P699" s="27" t="str">
        <f ca="1">IF(OFFSET(マスタ非採用削除!C$4,統合マスタ!$A699,0)="","",OFFSET(マスタ非採用削除!C$4,統合マスタ!$A699,0))</f>
        <v>リオレサール錠５ｍｇ</v>
      </c>
      <c r="Q699" s="53" t="str">
        <f ca="1">IF(OFFSET(マスタ非採用削除!D$4,統合マスタ!$A699,0)="","",OFFSET(マスタ非採用削除!D$4,統合マスタ!$A699,0))</f>
        <v>ﾘｵﾚ</v>
      </c>
      <c r="R699" s="27">
        <f ca="1">IF(OR(A699="非採用",A699="処置薬",A699="非採用特別"),0,IF(OFFSET(マスタ非採用削除!E$4,統合マスタ!$A699,0)="","",OFFSET(マスタ非採用削除!E$4,統合マスタ!$A699,0)))</f>
        <v>2</v>
      </c>
      <c r="S699" s="53" t="str">
        <f ca="1">IF(OFFSET(マスタ非採用削除!F$4,統合マスタ!$A699,0)="","",OFFSET(マスタ非採用削除!F$4,統合マスタ!$A699,0))</f>
        <v/>
      </c>
      <c r="T699" s="27">
        <f ca="1">IF(OFFSET(マスタ非採用削除!G$4,統合マスタ!$A699,0)="","",OFFSET(マスタ非採用削除!G$4,統合マスタ!$A699,0))</f>
        <v>10.4</v>
      </c>
      <c r="U699" s="53" t="str">
        <f ca="1">IF(OFFSET(マスタ非採用削除!H$4,統合マスタ!$A699,0)="","",OFFSET(マスタ非採用削除!H$4,統合マスタ!$A699,0))</f>
        <v>ﾘｵﾚｻｰﾙｼﾞｮｳ5mg</v>
      </c>
      <c r="V699" s="27">
        <f ca="1">IF(OFFSET(マスタ非採用削除!I$4,統合マスタ!$A699,0)="","",OFFSET(マスタ非採用削除!I$4,統合マスタ!$A699,0))</f>
        <v>1</v>
      </c>
      <c r="W699" s="27" t="str">
        <f ca="1">IF(OFFSET(マスタ非採用削除!J$4,統合マスタ!$A699,0)="","",OFFSET(マスタ非採用削除!J$4,統合マスタ!$A699,0))</f>
        <v>錠剤</v>
      </c>
      <c r="X699" s="27">
        <f ca="1">IF(OFFSET(マスタ非採用削除!K$4,統合マスタ!$A699,0)="","",OFFSET(マスタ非採用削除!K$4,統合マスタ!$A699,0))</f>
        <v>2</v>
      </c>
      <c r="Y699" s="53" t="str">
        <f ca="1">IF(OFFSET(マスタ非採用削除!L$4,統合マスタ!$A699,0)="","",OFFSET(マスタ非採用削除!L$4,統合マスタ!$A699,0))</f>
        <v/>
      </c>
      <c r="Z699" s="27">
        <f ca="1">IF(OFFSET(マスタ非採用削除!M$4,統合マスタ!$A699,0)="","",OFFSET(マスタ非採用削除!M$4,統合マスタ!$A699,0))</f>
        <v>3</v>
      </c>
      <c r="AA699" s="27" t="str">
        <f t="shared" si="30"/>
        <v/>
      </c>
      <c r="AB699" s="27" t="str">
        <f ca="1">IF(A699="非採用特別","非採用特別",IF(R699=2,"臨時",
IF(COUNTIF(分類!$H$8:$H$15, 統合マスタ!V699)&gt;0, 分類!$G$7,
IF(COUNTIF(分類!$K$8:$K$15, 統合マスタ!V699)&gt;0, 分類!$J$7,
IF(COUNTIF(分類!$N$8:$N$15, 統合マスタ!V699)&gt;0, 分類!$M$7,
IF(COUNTIF(分類!$Q$8:$Q$15, 統合マスタ!V699)&gt;0, 分類!$P$7,
"無し"))))))</f>
        <v>臨時</v>
      </c>
      <c r="AC699" s="27">
        <f t="shared" ca="1" si="31"/>
        <v>200695</v>
      </c>
      <c r="AD699" s="27" cm="1">
        <f t="array" aca="1" ref="AD699" ca="1">IF(A699="非採用","非採用",OFFSET(
   INDIRECT("'" &amp; AB699 &amp; "'!A4"),
   MATCH(B699, INDIRECT("'" &amp; AB699 &amp; "'!C5:C1000"), 0),
   MATCH("合計", INDIRECT("'" &amp; AB699 &amp; "'!4:4"), 0) - 1
))</f>
        <v>0</v>
      </c>
    </row>
    <row r="700" spans="1:30">
      <c r="A700" s="40">
        <f>元データ!P697</f>
        <v>599</v>
      </c>
      <c r="B700" s="27">
        <f t="shared" si="32"/>
        <v>696</v>
      </c>
      <c r="C700" s="27" t="str">
        <f>DBCS(元データ!A697)</f>
        <v>リクシアナＯＤ錠３０ｍｇ</v>
      </c>
      <c r="D700" s="53" t="str">
        <f>元データ!B697</f>
        <v>メディセオ</v>
      </c>
      <c r="E700" s="27" t="str">
        <f>DBCS(元データ!C697)</f>
        <v>バラ</v>
      </c>
      <c r="F700" s="27" t="str">
        <f>DBCS(元データ!D697)</f>
        <v>１００Ｔ</v>
      </c>
      <c r="G700" s="27" t="str">
        <f>元データ!E697</f>
        <v>第一三共</v>
      </c>
      <c r="H700" s="27">
        <f>元データ!F697</f>
        <v>411.3</v>
      </c>
      <c r="I700" s="27">
        <f>元データ!G697</f>
        <v>41130</v>
      </c>
      <c r="J700" s="27">
        <f>元データ!H697</f>
        <v>100</v>
      </c>
      <c r="K700" s="27" t="str">
        <f>元データ!I697</f>
        <v>錠</v>
      </c>
      <c r="L700" s="27">
        <f>元データ!J697</f>
        <v>35730</v>
      </c>
      <c r="M700" s="27">
        <f>元データ!K697</f>
        <v>357.3</v>
      </c>
      <c r="N700" s="53" t="str">
        <f ca="1">IF(OFFSET(マスタ非採用削除!A$4,統合マスタ!$A700,0)="","",OFFSET(マスタ非採用削除!A$4,統合マスタ!$A700,0))</f>
        <v>ﾘｸｼ001</v>
      </c>
      <c r="O700" s="53" t="str">
        <f ca="1">IF(OFFSET(マスタ非採用削除!B$4,統合マスタ!$A700,0)="","",OFFSET(マスタ非採用削除!B$4,統合マスタ!$A700,0))</f>
        <v>ﾘｸｼ001</v>
      </c>
      <c r="P700" s="27" t="str">
        <f ca="1">IF(OFFSET(マスタ非採用削除!C$4,統合マスタ!$A700,0)="","",OFFSET(マスタ非採用削除!C$4,統合マスタ!$A700,0))</f>
        <v>リクシアナＯＤ錠３０ｍｇ</v>
      </c>
      <c r="Q700" s="53" t="str">
        <f ca="1">IF(OFFSET(マスタ非採用削除!D$4,統合マスタ!$A700,0)="","",OFFSET(マスタ非採用削除!D$4,統合マスタ!$A700,0))</f>
        <v>ﾘｸｼ1</v>
      </c>
      <c r="R700" s="27">
        <f ca="1">IF(OR(A700="非採用",A700="処置薬",A700="非採用特別"),0,IF(OFFSET(マスタ非採用削除!E$4,統合マスタ!$A700,0)="","",OFFSET(マスタ非採用削除!E$4,統合マスタ!$A700,0)))</f>
        <v>1</v>
      </c>
      <c r="S700" s="53" t="str">
        <f ca="1">IF(OFFSET(マスタ非採用削除!F$4,統合マスタ!$A700,0)="","",OFFSET(マスタ非採用削除!F$4,統合マスタ!$A700,0))</f>
        <v/>
      </c>
      <c r="T700" s="27">
        <f ca="1">IF(OFFSET(マスタ非採用削除!G$4,統合マスタ!$A700,0)="","",OFFSET(マスタ非採用削除!G$4,統合マスタ!$A700,0))</f>
        <v>411.3</v>
      </c>
      <c r="U700" s="53" t="str">
        <f ca="1">IF(OFFSET(マスタ非採用削除!H$4,統合マスタ!$A700,0)="","",OFFSET(マスタ非採用削除!H$4,統合マスタ!$A700,0))</f>
        <v>ﾘｸｼｱﾅODｼﾞｮｳ30mg</v>
      </c>
      <c r="V700" s="27">
        <f ca="1">IF(OFFSET(マスタ非採用削除!I$4,統合マスタ!$A700,0)="","",OFFSET(マスタ非採用削除!I$4,統合マスタ!$A700,0))</f>
        <v>1</v>
      </c>
      <c r="W700" s="27" t="str">
        <f ca="1">IF(OFFSET(マスタ非採用削除!J$4,統合マスタ!$A700,0)="","",OFFSET(マスタ非採用削除!J$4,統合マスタ!$A700,0))</f>
        <v>錠剤</v>
      </c>
      <c r="X700" s="27">
        <f ca="1">IF(OFFSET(マスタ非採用削除!K$4,統合マスタ!$A700,0)="","",OFFSET(マスタ非採用削除!K$4,統合マスタ!$A700,0))</f>
        <v>0</v>
      </c>
      <c r="Y700" s="53" t="str">
        <f ca="1">IF(OFFSET(マスタ非採用削除!L$4,統合マスタ!$A700,0)="","",OFFSET(マスタ非採用削除!L$4,統合マスタ!$A700,0))</f>
        <v/>
      </c>
      <c r="Z700" s="27">
        <f ca="1">IF(OFFSET(マスタ非採用削除!M$4,統合マスタ!$A700,0)="","",OFFSET(マスタ非採用削除!M$4,統合マスタ!$A700,0))</f>
        <v>25</v>
      </c>
      <c r="AA700" s="27" t="str">
        <f t="shared" si="30"/>
        <v/>
      </c>
      <c r="AB700" s="27" t="str">
        <f ca="1">IF(A700="非採用特別","非採用特別",IF(R700=2,"臨時",
IF(COUNTIF(分類!$H$8:$H$15, 統合マスタ!V700)&gt;0, 分類!$G$7,
IF(COUNTIF(分類!$K$8:$K$15, 統合マスタ!V700)&gt;0, 分類!$J$7,
IF(COUNTIF(分類!$N$8:$N$15, 統合マスタ!V700)&gt;0, 分類!$M$7,
IF(COUNTIF(分類!$Q$8:$Q$15, 統合マスタ!V700)&gt;0, 分類!$P$7,
"無し"))))))</f>
        <v>錠剤</v>
      </c>
      <c r="AC700" s="27">
        <f t="shared" ca="1" si="31"/>
        <v>696</v>
      </c>
      <c r="AD700" s="27" cm="1">
        <f t="array" aca="1" ref="AD700" ca="1">IF(A700="非採用","非採用",OFFSET(
   INDIRECT("'" &amp; AB700 &amp; "'!A4"),
   MATCH(B700, INDIRECT("'" &amp; AB700 &amp; "'!C5:C1000"), 0),
   MATCH("合計", INDIRECT("'" &amp; AB700 &amp; "'!4:4"), 0) - 1
))</f>
        <v>0</v>
      </c>
    </row>
    <row r="701" spans="1:30">
      <c r="A701" s="40">
        <f>元データ!P698</f>
        <v>600</v>
      </c>
      <c r="B701" s="27">
        <f t="shared" si="32"/>
        <v>697</v>
      </c>
      <c r="C701" s="27" t="str">
        <f>DBCS(元データ!A698)</f>
        <v>リクラスト点滴静注液５ｍｇ</v>
      </c>
      <c r="D701" s="53" t="str">
        <f>元データ!B698</f>
        <v/>
      </c>
      <c r="E701" s="27" t="str">
        <f>DBCS(元データ!C698)</f>
        <v/>
      </c>
      <c r="F701" s="27" t="str">
        <f>DBCS(元データ!D698)</f>
        <v>１袋</v>
      </c>
      <c r="G701" s="27" t="str">
        <f>元データ!E698</f>
        <v>旭化成ファーマ</v>
      </c>
      <c r="H701" s="27">
        <f>元データ!F698</f>
        <v>33070</v>
      </c>
      <c r="I701" s="27">
        <f>元データ!G698</f>
        <v>33070</v>
      </c>
      <c r="J701" s="27">
        <f>元データ!H698</f>
        <v>1</v>
      </c>
      <c r="K701" s="27" t="str">
        <f>元データ!I698</f>
        <v>袋</v>
      </c>
      <c r="L701" s="27">
        <f>元データ!J698</f>
        <v>29704</v>
      </c>
      <c r="M701" s="27">
        <f>元データ!K698</f>
        <v>29704</v>
      </c>
      <c r="N701" s="53" t="str">
        <f ca="1">IF(OFFSET(マスタ非採用削除!A$4,統合マスタ!$A701,0)="","",OFFSET(マスタ非採用削除!A$4,統合マスタ!$A701,0))</f>
        <v>ﾘｸﾗ001</v>
      </c>
      <c r="O701" s="53" t="str">
        <f ca="1">IF(OFFSET(マスタ非採用削除!B$4,統合マスタ!$A701,0)="","",OFFSET(マスタ非採用削除!B$4,統合マスタ!$A701,0))</f>
        <v>ﾘｸﾗ001</v>
      </c>
      <c r="P701" s="27" t="str">
        <f ca="1">IF(OFFSET(マスタ非採用削除!C$4,統合マスタ!$A701,0)="","",OFFSET(マスタ非採用削除!C$4,統合マスタ!$A701,0))</f>
        <v>リクラスト点滴静注液５ｍｇ（用時購入）</v>
      </c>
      <c r="Q701" s="53" t="str">
        <f ca="1">IF(OFFSET(マスタ非採用削除!D$4,統合マスタ!$A701,0)="","",OFFSET(マスタ非採用削除!D$4,統合マスタ!$A701,0))</f>
        <v>ﾘｸﾗ</v>
      </c>
      <c r="R701" s="27">
        <f ca="1">IF(OR(A701="非採用",A701="処置薬",A701="非採用特別"),0,IF(OFFSET(マスタ非採用削除!E$4,統合マスタ!$A701,0)="","",OFFSET(マスタ非採用削除!E$4,統合マスタ!$A701,0)))</f>
        <v>2</v>
      </c>
      <c r="S701" s="53" t="str">
        <f ca="1">IF(OFFSET(マスタ非採用削除!F$4,統合マスタ!$A701,0)="","",OFFSET(マスタ非採用削除!F$4,統合マスタ!$A701,0))</f>
        <v/>
      </c>
      <c r="T701" s="27">
        <f ca="1">IF(OFFSET(マスタ非採用削除!G$4,統合マスタ!$A701,0)="","",OFFSET(マスタ非採用削除!G$4,統合マスタ!$A701,0))</f>
        <v>33070</v>
      </c>
      <c r="U701" s="53" t="str">
        <f ca="1">IF(OFFSET(マスタ非採用削除!H$4,統合マスタ!$A701,0)="","",OFFSET(マスタ非採用削除!H$4,統合マスタ!$A701,0))</f>
        <v>ﾘｸﾗｽﾄﾃﾝﾃｷｼﾞｮｳﾁｭｳｴｷ5mg</v>
      </c>
      <c r="V701" s="27">
        <f ca="1">IF(OFFSET(マスタ非採用削除!I$4,統合マスタ!$A701,0)="","",OFFSET(マスタ非採用削除!I$4,統合マスタ!$A701,0))</f>
        <v>25</v>
      </c>
      <c r="W701" s="27" t="str">
        <f ca="1">IF(OFFSET(マスタ非採用削除!J$4,統合マスタ!$A701,0)="","",OFFSET(マスタ非採用削除!J$4,統合マスタ!$A701,0))</f>
        <v>注射剤</v>
      </c>
      <c r="X701" s="27">
        <f ca="1">IF(OFFSET(マスタ非採用削除!K$4,統合マスタ!$A701,0)="","",OFFSET(マスタ非採用削除!K$4,統合マスタ!$A701,0))</f>
        <v>2</v>
      </c>
      <c r="Y701" s="53" t="str">
        <f ca="1">IF(OFFSET(マスタ非採用削除!L$4,統合マスタ!$A701,0)="","",OFFSET(マスタ非採用削除!L$4,統合マスタ!$A701,0))</f>
        <v/>
      </c>
      <c r="Z701" s="27">
        <f ca="1">IF(OFFSET(マスタ非採用削除!M$4,統合マスタ!$A701,0)="","",OFFSET(マスタ非採用削除!M$4,統合マスタ!$A701,0))</f>
        <v>9</v>
      </c>
      <c r="AA701" s="27" t="str">
        <f t="shared" si="30"/>
        <v/>
      </c>
      <c r="AB701" s="27" t="str">
        <f ca="1">IF(A701="非採用特別","非採用特別",IF(R701=2,"臨時",
IF(COUNTIF(分類!$H$8:$H$15, 統合マスタ!V701)&gt;0, 分類!$G$7,
IF(COUNTIF(分類!$K$8:$K$15, 統合マスタ!V701)&gt;0, 分類!$J$7,
IF(COUNTIF(分類!$N$8:$N$15, 統合マスタ!V701)&gt;0, 分類!$M$7,
IF(COUNTIF(分類!$Q$8:$Q$15, 統合マスタ!V701)&gt;0, 分類!$P$7,
"無し"))))))</f>
        <v>臨時</v>
      </c>
      <c r="AC701" s="27">
        <f t="shared" ca="1" si="31"/>
        <v>200697</v>
      </c>
      <c r="AD701" s="27" cm="1">
        <f t="array" aca="1" ref="AD701" ca="1">IF(A701="非採用","非採用",OFFSET(
   INDIRECT("'" &amp; AB701 &amp; "'!A4"),
   MATCH(B701, INDIRECT("'" &amp; AB701 &amp; "'!C5:C1000"), 0),
   MATCH("合計", INDIRECT("'" &amp; AB701 &amp; "'!4:4"), 0) - 1
))</f>
        <v>0</v>
      </c>
    </row>
    <row r="702" spans="1:30">
      <c r="A702" s="40">
        <f>元データ!P699</f>
        <v>609</v>
      </c>
      <c r="B702" s="27">
        <f t="shared" si="32"/>
        <v>698</v>
      </c>
      <c r="C702" s="27" t="str">
        <f>DBCS(元データ!A699)</f>
        <v>リスパダールコンスタ筋注用２５ｍｇ</v>
      </c>
      <c r="D702" s="53" t="str">
        <f>元データ!B699</f>
        <v>アルフレッサ</v>
      </c>
      <c r="E702" s="27" t="str">
        <f>DBCS(元データ!C699)</f>
        <v/>
      </c>
      <c r="F702" s="27" t="str">
        <f>DBCS(元データ!D699)</f>
        <v>１キット</v>
      </c>
      <c r="G702" s="27" t="str">
        <f>元データ!E699</f>
        <v>ヤンセン</v>
      </c>
      <c r="H702" s="27">
        <f>元データ!F699</f>
        <v>13032</v>
      </c>
      <c r="I702" s="27">
        <f>元データ!G699</f>
        <v>13032</v>
      </c>
      <c r="J702" s="27">
        <f>元データ!H699</f>
        <v>1</v>
      </c>
      <c r="K702" s="27" t="str">
        <f>元データ!I699</f>
        <v>kit</v>
      </c>
      <c r="L702" s="27">
        <f>元データ!J699</f>
        <v>10895</v>
      </c>
      <c r="M702" s="27">
        <f>元データ!K699</f>
        <v>10895</v>
      </c>
      <c r="N702" s="53" t="str">
        <f ca="1">IF(OFFSET(マスタ非採用削除!A$4,統合マスタ!$A702,0)="","",OFFSET(マスタ非採用削除!A$4,統合マスタ!$A702,0))</f>
        <v>ﾘｽﾊ008</v>
      </c>
      <c r="O702" s="53" t="str">
        <f ca="1">IF(OFFSET(マスタ非採用削除!B$4,統合マスタ!$A702,0)="","",OFFSET(マスタ非採用削除!B$4,統合マスタ!$A702,0))</f>
        <v>ﾘｽﾊ008</v>
      </c>
      <c r="P702" s="27" t="str">
        <f ca="1">IF(OFFSET(マスタ非採用削除!C$4,統合マスタ!$A702,0)="","",OFFSET(マスタ非採用削除!C$4,統合マスタ!$A702,0))</f>
        <v>リスパダール コンスタ筋注用２５ｍｇ</v>
      </c>
      <c r="Q702" s="53" t="str">
        <f ca="1">IF(OFFSET(マスタ非採用削除!D$4,統合マスタ!$A702,0)="","",OFFSET(マスタ非採用削除!D$4,統合マスタ!$A702,0))</f>
        <v>ﾘｽﾊﾟｺ1</v>
      </c>
      <c r="R702" s="27">
        <f ca="1">IF(OR(A702="非採用",A702="処置薬",A702="非採用特別"),0,IF(OFFSET(マスタ非採用削除!E$4,統合マスタ!$A702,0)="","",OFFSET(マスタ非採用削除!E$4,統合マスタ!$A702,0)))</f>
        <v>1</v>
      </c>
      <c r="S702" s="53" t="str">
        <f ca="1">IF(OFFSET(マスタ非採用削除!F$4,統合マスタ!$A702,0)="","",OFFSET(マスタ非採用削除!F$4,統合マスタ!$A702,0))</f>
        <v/>
      </c>
      <c r="T702" s="27">
        <f ca="1">IF(OFFSET(マスタ非採用削除!G$4,統合マスタ!$A702,0)="","",OFFSET(マスタ非採用削除!G$4,統合マスタ!$A702,0))</f>
        <v>13032</v>
      </c>
      <c r="U702" s="53" t="str">
        <f ca="1">IF(OFFSET(マスタ非採用削除!H$4,統合マスタ!$A702,0)="","",OFFSET(マスタ非採用削除!H$4,統合マスタ!$A702,0))</f>
        <v>ﾘｽﾊﾟﾀﾞｰﾙ ｺﾝｽﾀｷﾝﾁｭｳﾖｳ25mg</v>
      </c>
      <c r="V702" s="27">
        <f ca="1">IF(OFFSET(マスタ非採用削除!I$4,統合マスタ!$A702,0)="","",OFFSET(マスタ非採用削除!I$4,統合マスタ!$A702,0))</f>
        <v>25</v>
      </c>
      <c r="W702" s="27" t="str">
        <f ca="1">IF(OFFSET(マスタ非採用削除!J$4,統合マスタ!$A702,0)="","",OFFSET(マスタ非採用削除!J$4,統合マスタ!$A702,0))</f>
        <v>注射剤</v>
      </c>
      <c r="X702" s="27">
        <f ca="1">IF(OFFSET(マスタ非採用削除!K$4,統合マスタ!$A702,0)="","",OFFSET(マスタ非採用削除!K$4,統合マスタ!$A702,0))</f>
        <v>2</v>
      </c>
      <c r="Y702" s="53" t="str">
        <f ca="1">IF(OFFSET(マスタ非採用削除!L$4,統合マスタ!$A702,0)="","",OFFSET(マスタ非採用削除!L$4,統合マスタ!$A702,0))</f>
        <v/>
      </c>
      <c r="Z702" s="27">
        <f ca="1">IF(OFFSET(マスタ非採用削除!M$4,統合マスタ!$A702,0)="","",OFFSET(マスタ非採用削除!M$4,統合マスタ!$A702,0))</f>
        <v>11</v>
      </c>
      <c r="AA702" s="27" t="str">
        <f t="shared" si="30"/>
        <v/>
      </c>
      <c r="AB702" s="27" t="str">
        <f ca="1">IF(A702="非採用特別","非採用特別",IF(R702=2,"臨時",
IF(COUNTIF(分類!$H$8:$H$15, 統合マスタ!V702)&gt;0, 分類!$G$7,
IF(COUNTIF(分類!$K$8:$K$15, 統合マスタ!V702)&gt;0, 分類!$J$7,
IF(COUNTIF(分類!$N$8:$N$15, 統合マスタ!V702)&gt;0, 分類!$M$7,
IF(COUNTIF(分類!$Q$8:$Q$15, 統合マスタ!V702)&gt;0, 分類!$P$7,
"無し"))))))</f>
        <v>注射</v>
      </c>
      <c r="AC702" s="27">
        <f t="shared" ca="1" si="31"/>
        <v>200698</v>
      </c>
      <c r="AD702" s="27" cm="1">
        <f t="array" aca="1" ref="AD702" ca="1">IF(A702="非採用","非採用",OFFSET(
   INDIRECT("'" &amp; AB702 &amp; "'!A4"),
   MATCH(B702, INDIRECT("'" &amp; AB702 &amp; "'!C5:C1000"), 0),
   MATCH("合計", INDIRECT("'" &amp; AB702 &amp; "'!4:4"), 0) - 1
))</f>
        <v>0</v>
      </c>
    </row>
    <row r="703" spans="1:30">
      <c r="A703" s="40">
        <f>元データ!P700</f>
        <v>611</v>
      </c>
      <c r="B703" s="27">
        <f t="shared" si="32"/>
        <v>699</v>
      </c>
      <c r="C703" s="27" t="str">
        <f>DBCS(元データ!A700)</f>
        <v>リスパダールコンスタ筋注用５０ｍｇ</v>
      </c>
      <c r="D703" s="53" t="str">
        <f>元データ!B700</f>
        <v>アルフレッサ</v>
      </c>
      <c r="E703" s="27" t="str">
        <f>DBCS(元データ!C700)</f>
        <v/>
      </c>
      <c r="F703" s="27" t="str">
        <f>DBCS(元データ!D700)</f>
        <v>１　キット</v>
      </c>
      <c r="G703" s="27" t="str">
        <f>元データ!E700</f>
        <v>ヤンセン</v>
      </c>
      <c r="H703" s="27">
        <f>元データ!F700</f>
        <v>19680</v>
      </c>
      <c r="I703" s="27">
        <f>元データ!G700</f>
        <v>19680</v>
      </c>
      <c r="J703" s="27">
        <f>元データ!H700</f>
        <v>1</v>
      </c>
      <c r="K703" s="27" t="str">
        <f>元データ!I700</f>
        <v>kit</v>
      </c>
      <c r="L703" s="27">
        <f>元データ!J700</f>
        <v>16452</v>
      </c>
      <c r="M703" s="27">
        <f>元データ!K700</f>
        <v>16452</v>
      </c>
      <c r="N703" s="53" t="str">
        <f ca="1">IF(OFFSET(マスタ非採用削除!A$4,統合マスタ!$A703,0)="","",OFFSET(マスタ非採用削除!A$4,統合マスタ!$A703,0))</f>
        <v>ﾘｽﾊ010</v>
      </c>
      <c r="O703" s="53" t="str">
        <f ca="1">IF(OFFSET(マスタ非採用削除!B$4,統合マスタ!$A703,0)="","",OFFSET(マスタ非採用削除!B$4,統合マスタ!$A703,0))</f>
        <v>ﾘｽﾊ010</v>
      </c>
      <c r="P703" s="27" t="str">
        <f ca="1">IF(OFFSET(マスタ非採用削除!C$4,統合マスタ!$A703,0)="","",OFFSET(マスタ非採用削除!C$4,統合マスタ!$A703,0))</f>
        <v>リスパダール コンスタ筋注用５０ｍｇ</v>
      </c>
      <c r="Q703" s="53" t="str">
        <f ca="1">IF(OFFSET(マスタ非採用削除!D$4,統合マスタ!$A703,0)="","",OFFSET(マスタ非採用削除!D$4,統合マスタ!$A703,0))</f>
        <v>ﾘｽﾊﾟｺ3</v>
      </c>
      <c r="R703" s="27">
        <f ca="1">IF(OR(A703="非採用",A703="処置薬",A703="非採用特別"),0,IF(OFFSET(マスタ非採用削除!E$4,統合マスタ!$A703,0)="","",OFFSET(マスタ非採用削除!E$4,統合マスタ!$A703,0)))</f>
        <v>1</v>
      </c>
      <c r="S703" s="53" t="str">
        <f ca="1">IF(OFFSET(マスタ非採用削除!F$4,統合マスタ!$A703,0)="","",OFFSET(マスタ非採用削除!F$4,統合マスタ!$A703,0))</f>
        <v/>
      </c>
      <c r="T703" s="27">
        <f ca="1">IF(OFFSET(マスタ非採用削除!G$4,統合マスタ!$A703,0)="","",OFFSET(マスタ非採用削除!G$4,統合マスタ!$A703,0))</f>
        <v>19680</v>
      </c>
      <c r="U703" s="53" t="str">
        <f ca="1">IF(OFFSET(マスタ非採用削除!H$4,統合マスタ!$A703,0)="","",OFFSET(マスタ非採用削除!H$4,統合マスタ!$A703,0))</f>
        <v>ﾘｽﾊﾟﾀﾞｰﾙ ｺﾝｽﾀｷﾝﾁｭｳﾖｳ50mg</v>
      </c>
      <c r="V703" s="27">
        <f ca="1">IF(OFFSET(マスタ非採用削除!I$4,統合マスタ!$A703,0)="","",OFFSET(マスタ非採用削除!I$4,統合マスタ!$A703,0))</f>
        <v>25</v>
      </c>
      <c r="W703" s="27" t="str">
        <f ca="1">IF(OFFSET(マスタ非採用削除!J$4,統合マスタ!$A703,0)="","",OFFSET(マスタ非採用削除!J$4,統合マスタ!$A703,0))</f>
        <v>注射剤</v>
      </c>
      <c r="X703" s="27">
        <f ca="1">IF(OFFSET(マスタ非採用削除!K$4,統合マスタ!$A703,0)="","",OFFSET(マスタ非採用削除!K$4,統合マスタ!$A703,0))</f>
        <v>2</v>
      </c>
      <c r="Y703" s="53" t="str">
        <f ca="1">IF(OFFSET(マスタ非採用削除!L$4,統合マスタ!$A703,0)="","",OFFSET(マスタ非採用削除!L$4,統合マスタ!$A703,0))</f>
        <v/>
      </c>
      <c r="Z703" s="27">
        <f ca="1">IF(OFFSET(マスタ非採用削除!M$4,統合マスタ!$A703,0)="","",OFFSET(マスタ非採用削除!M$4,統合マスタ!$A703,0))</f>
        <v>11</v>
      </c>
      <c r="AA703" s="27" t="str">
        <f t="shared" si="30"/>
        <v/>
      </c>
      <c r="AB703" s="27" t="str">
        <f ca="1">IF(A703="非採用特別","非採用特別",IF(R703=2,"臨時",
IF(COUNTIF(分類!$H$8:$H$15, 統合マスタ!V703)&gt;0, 分類!$G$7,
IF(COUNTIF(分類!$K$8:$K$15, 統合マスタ!V703)&gt;0, 分類!$J$7,
IF(COUNTIF(分類!$N$8:$N$15, 統合マスタ!V703)&gt;0, 分類!$M$7,
IF(COUNTIF(分類!$Q$8:$Q$15, 統合マスタ!V703)&gt;0, 分類!$P$7,
"無し"))))))</f>
        <v>注射</v>
      </c>
      <c r="AC703" s="27">
        <f t="shared" ca="1" si="31"/>
        <v>200699</v>
      </c>
      <c r="AD703" s="27" cm="1">
        <f t="array" aca="1" ref="AD703" ca="1">IF(A703="非採用","非採用",OFFSET(
   INDIRECT("'" &amp; AB703 &amp; "'!A4"),
   MATCH(B703, INDIRECT("'" &amp; AB703 &amp; "'!C5:C1000"), 0),
   MATCH("合計", INDIRECT("'" &amp; AB703 &amp; "'!4:4"), 0) - 1
))</f>
        <v>0</v>
      </c>
    </row>
    <row r="704" spans="1:30">
      <c r="A704" s="40">
        <f>元データ!P701</f>
        <v>608</v>
      </c>
      <c r="B704" s="27">
        <f t="shared" si="32"/>
        <v>700</v>
      </c>
      <c r="C704" s="27" t="str">
        <f>DBCS(元データ!A701)</f>
        <v>リスパダール細粒１％</v>
      </c>
      <c r="D704" s="53" t="str">
        <f>元データ!B701</f>
        <v>アルフレッサ</v>
      </c>
      <c r="E704" s="27" t="str">
        <f>DBCS(元データ!C701)</f>
        <v>粉</v>
      </c>
      <c r="F704" s="27" t="str">
        <f>DBCS(元データ!D701)</f>
        <v>１００ｇ</v>
      </c>
      <c r="G704" s="27" t="str">
        <f>元データ!E701</f>
        <v>ヤンセン</v>
      </c>
      <c r="H704" s="27">
        <f>元データ!F701</f>
        <v>84.2</v>
      </c>
      <c r="I704" s="27">
        <f>元データ!G701</f>
        <v>8420</v>
      </c>
      <c r="J704" s="27">
        <f>元データ!H701</f>
        <v>100</v>
      </c>
      <c r="K704" s="27" t="str">
        <f>元データ!I701</f>
        <v>ｇ</v>
      </c>
      <c r="L704" s="27">
        <f>元データ!J701</f>
        <v>6904</v>
      </c>
      <c r="M704" s="27">
        <f>元データ!K701</f>
        <v>69.040000000000006</v>
      </c>
      <c r="N704" s="53" t="str">
        <f ca="1">IF(OFFSET(マスタ非採用削除!A$4,統合マスタ!$A704,0)="","",OFFSET(マスタ非採用削除!A$4,統合マスタ!$A704,0))</f>
        <v>ﾘｽﾊ007</v>
      </c>
      <c r="O704" s="53" t="str">
        <f ca="1">IF(OFFSET(マスタ非採用削除!B$4,統合マスタ!$A704,0)="","",OFFSET(マスタ非採用削除!B$4,統合マスタ!$A704,0))</f>
        <v>ﾘｽﾊ007</v>
      </c>
      <c r="P704" s="27" t="str">
        <f ca="1">IF(OFFSET(マスタ非採用削除!C$4,統合マスタ!$A704,0)="","",OFFSET(マスタ非採用削除!C$4,統合マスタ!$A704,0))</f>
        <v>リスパダール細粒１％</v>
      </c>
      <c r="Q704" s="53" t="str">
        <f ca="1">IF(OFFSET(マスタ非採用削除!D$4,統合マスタ!$A704,0)="","",OFFSET(マスタ非採用削除!D$4,統合マスタ!$A704,0))</f>
        <v>ﾘｽﾊﾟ4</v>
      </c>
      <c r="R704" s="27">
        <f ca="1">IF(OR(A704="非採用",A704="処置薬",A704="非採用特別"),0,IF(OFFSET(マスタ非採用削除!E$4,統合マスタ!$A704,0)="","",OFFSET(マスタ非採用削除!E$4,統合マスタ!$A704,0)))</f>
        <v>1</v>
      </c>
      <c r="S704" s="53" t="str">
        <f ca="1">IF(OFFSET(マスタ非採用削除!F$4,統合マスタ!$A704,0)="","",OFFSET(マスタ非採用削除!F$4,統合マスタ!$A704,0))</f>
        <v/>
      </c>
      <c r="T704" s="27">
        <f ca="1">IF(OFFSET(マスタ非採用削除!G$4,統合マスタ!$A704,0)="","",OFFSET(マスタ非採用削除!G$4,統合マスタ!$A704,0))</f>
        <v>84.2</v>
      </c>
      <c r="U704" s="53" t="str">
        <f ca="1">IF(OFFSET(マスタ非採用削除!H$4,統合マスタ!$A704,0)="","",OFFSET(マスタ非採用削除!H$4,統合マスタ!$A704,0))</f>
        <v>ﾘｽﾊﾟﾀﾞｰﾙｻｲﾘｭｳ1%</v>
      </c>
      <c r="V704" s="27">
        <f ca="1">IF(OFFSET(マスタ非採用削除!I$4,統合マスタ!$A704,0)="","",OFFSET(マスタ非採用削除!I$4,統合マスタ!$A704,0))</f>
        <v>3</v>
      </c>
      <c r="W704" s="27" t="str">
        <f ca="1">IF(OFFSET(マスタ非採用削除!J$4,統合マスタ!$A704,0)="","",OFFSET(マスタ非採用削除!J$4,統合マスタ!$A704,0))</f>
        <v>散</v>
      </c>
      <c r="X704" s="27">
        <f ca="1">IF(OFFSET(マスタ非採用削除!K$4,統合マスタ!$A704,0)="","",OFFSET(マスタ非採用削除!K$4,統合マスタ!$A704,0))</f>
        <v>2</v>
      </c>
      <c r="Y704" s="53" t="str">
        <f ca="1">IF(OFFSET(マスタ非採用削除!L$4,統合マスタ!$A704,0)="","",OFFSET(マスタ非採用削除!L$4,統合マスタ!$A704,0))</f>
        <v/>
      </c>
      <c r="Z704" s="27">
        <f ca="1">IF(OFFSET(マスタ非採用削除!M$4,統合マスタ!$A704,0)="","",OFFSET(マスタ非採用削除!M$4,統合マスタ!$A704,0))</f>
        <v>1</v>
      </c>
      <c r="AA704" s="27" t="str">
        <f t="shared" si="30"/>
        <v/>
      </c>
      <c r="AB704" s="27" t="str">
        <f ca="1">IF(A704="非採用特別","非採用特別",IF(R704=2,"臨時",
IF(COUNTIF(分類!$H$8:$H$15, 統合マスタ!V704)&gt;0, 分類!$G$7,
IF(COUNTIF(分類!$K$8:$K$15, 統合マスタ!V704)&gt;0, 分類!$J$7,
IF(COUNTIF(分類!$N$8:$N$15, 統合マスタ!V704)&gt;0, 分類!$M$7,
IF(COUNTIF(分類!$Q$8:$Q$15, 統合マスタ!V704)&gt;0, 分類!$P$7,
"無し"))))))</f>
        <v>散剤</v>
      </c>
      <c r="AC704" s="27">
        <f t="shared" ca="1" si="31"/>
        <v>200700</v>
      </c>
      <c r="AD704" s="27" cm="1">
        <f t="array" aca="1" ref="AD704" ca="1">IF(A704="非採用","非採用",OFFSET(
   INDIRECT("'" &amp; AB704 &amp; "'!A4"),
   MATCH(B704, INDIRECT("'" &amp; AB704 &amp; "'!C5:C1000"), 0),
   MATCH("合計", INDIRECT("'" &amp; AB704 &amp; "'!4:4"), 0) - 1
))</f>
        <v>0</v>
      </c>
    </row>
    <row r="705" spans="1:30">
      <c r="A705" s="40">
        <f>元データ!P702</f>
        <v>602</v>
      </c>
      <c r="B705" s="27">
        <f t="shared" si="32"/>
        <v>701</v>
      </c>
      <c r="C705" s="27" t="str">
        <f>DBCS(元データ!A702)</f>
        <v>リスパダール錠１ｍｇ　　　　　　　　　　</v>
      </c>
      <c r="D705" s="53" t="str">
        <f>元データ!B702</f>
        <v>アルフレッサ</v>
      </c>
      <c r="E705" s="27" t="str">
        <f>DBCS(元データ!C702)</f>
        <v>ＰＴＰ</v>
      </c>
      <c r="F705" s="27" t="str">
        <f>DBCS(元データ!D702)</f>
        <v>１００Ｔ</v>
      </c>
      <c r="G705" s="27" t="str">
        <f>元データ!E702</f>
        <v>ヤンセン</v>
      </c>
      <c r="H705" s="27">
        <f>元データ!F702</f>
        <v>11.9</v>
      </c>
      <c r="I705" s="27">
        <f>元データ!G702</f>
        <v>1190</v>
      </c>
      <c r="J705" s="27">
        <f>元データ!H702</f>
        <v>100</v>
      </c>
      <c r="K705" s="27" t="str">
        <f>元データ!I702</f>
        <v>錠</v>
      </c>
      <c r="L705" s="27">
        <f>元データ!J702</f>
        <v>976</v>
      </c>
      <c r="M705" s="27">
        <f>元データ!K702</f>
        <v>9.76</v>
      </c>
      <c r="N705" s="53" t="str">
        <f ca="1">IF(OFFSET(マスタ非採用削除!A$4,統合マスタ!$A705,0)="","",OFFSET(マスタ非採用削除!A$4,統合マスタ!$A705,0))</f>
        <v>ﾘｽﾊ001</v>
      </c>
      <c r="O705" s="53" t="str">
        <f ca="1">IF(OFFSET(マスタ非採用削除!B$4,統合マスタ!$A705,0)="","",OFFSET(マスタ非採用削除!B$4,統合マスタ!$A705,0))</f>
        <v>ﾘｽﾊ001</v>
      </c>
      <c r="P705" s="27" t="str">
        <f ca="1">IF(OFFSET(マスタ非採用削除!C$4,統合マスタ!$A705,0)="","",OFFSET(マスタ非採用削除!C$4,統合マスタ!$A705,0))</f>
        <v>リスパダール錠１ｍｇ</v>
      </c>
      <c r="Q705" s="53" t="str">
        <f ca="1">IF(OFFSET(マスタ非採用削除!D$4,統合マスタ!$A705,0)="","",OFFSET(マスタ非採用削除!D$4,統合マスタ!$A705,0))</f>
        <v>ﾘｽﾊﾟ1</v>
      </c>
      <c r="R705" s="27">
        <f ca="1">IF(OR(A705="非採用",A705="処置薬",A705="非採用特別"),0,IF(OFFSET(マスタ非採用削除!E$4,統合マスタ!$A705,0)="","",OFFSET(マスタ非採用削除!E$4,統合マスタ!$A705,0)))</f>
        <v>1</v>
      </c>
      <c r="S705" s="53" t="str">
        <f ca="1">IF(OFFSET(マスタ非採用削除!F$4,統合マスタ!$A705,0)="","",OFFSET(マスタ非採用削除!F$4,統合マスタ!$A705,0))</f>
        <v/>
      </c>
      <c r="T705" s="27">
        <f ca="1">IF(OFFSET(マスタ非採用削除!G$4,統合マスタ!$A705,0)="","",OFFSET(マスタ非採用削除!G$4,統合マスタ!$A705,0))</f>
        <v>11.9</v>
      </c>
      <c r="U705" s="53" t="str">
        <f ca="1">IF(OFFSET(マスタ非採用削除!H$4,統合マスタ!$A705,0)="","",OFFSET(マスタ非採用削除!H$4,統合マスタ!$A705,0))</f>
        <v>ﾘｽﾊﾟﾀﾞｰﾙｼﾞｮｳ1mg</v>
      </c>
      <c r="V705" s="27">
        <f ca="1">IF(OFFSET(マスタ非採用削除!I$4,統合マスタ!$A705,0)="","",OFFSET(マスタ非採用削除!I$4,統合マスタ!$A705,0))</f>
        <v>1</v>
      </c>
      <c r="W705" s="27" t="str">
        <f ca="1">IF(OFFSET(マスタ非採用削除!J$4,統合マスタ!$A705,0)="","",OFFSET(マスタ非採用削除!J$4,統合マスタ!$A705,0))</f>
        <v>錠剤</v>
      </c>
      <c r="X705" s="27">
        <f ca="1">IF(OFFSET(マスタ非採用削除!K$4,統合マスタ!$A705,0)="","",OFFSET(マスタ非採用削除!K$4,統合マスタ!$A705,0))</f>
        <v>2</v>
      </c>
      <c r="Y705" s="53" t="str">
        <f ca="1">IF(OFFSET(マスタ非採用削除!L$4,統合マスタ!$A705,0)="","",OFFSET(マスタ非採用削除!L$4,統合マスタ!$A705,0))</f>
        <v/>
      </c>
      <c r="Z705" s="27">
        <f ca="1">IF(OFFSET(マスタ非採用削除!M$4,統合マスタ!$A705,0)="","",OFFSET(マスタ非採用削除!M$4,統合マスタ!$A705,0))</f>
        <v>26</v>
      </c>
      <c r="AA705" s="27" t="str">
        <f t="shared" si="30"/>
        <v/>
      </c>
      <c r="AB705" s="27" t="str">
        <f ca="1">IF(A705="非採用特別","非採用特別",IF(R705=2,"臨時",
IF(COUNTIF(分類!$H$8:$H$15, 統合マスタ!V705)&gt;0, 分類!$G$7,
IF(COUNTIF(分類!$K$8:$K$15, 統合マスタ!V705)&gt;0, 分類!$J$7,
IF(COUNTIF(分類!$N$8:$N$15, 統合マスタ!V705)&gt;0, 分類!$M$7,
IF(COUNTIF(分類!$Q$8:$Q$15, 統合マスタ!V705)&gt;0, 分類!$P$7,
"無し"))))))</f>
        <v>錠剤</v>
      </c>
      <c r="AC705" s="27">
        <f t="shared" ca="1" si="31"/>
        <v>200701</v>
      </c>
      <c r="AD705" s="27" cm="1">
        <f t="array" aca="1" ref="AD705" ca="1">IF(A705="非採用","非採用",OFFSET(
   INDIRECT("'" &amp; AB705 &amp; "'!A4"),
   MATCH(B705, INDIRECT("'" &amp; AB705 &amp; "'!C5:C1000"), 0),
   MATCH("合計", INDIRECT("'" &amp; AB705 &amp; "'!4:4"), 0) - 1
))</f>
        <v>0</v>
      </c>
    </row>
    <row r="706" spans="1:30">
      <c r="A706" s="40">
        <f>元データ!P703</f>
        <v>602</v>
      </c>
      <c r="B706" s="27">
        <f t="shared" si="32"/>
        <v>702</v>
      </c>
      <c r="C706" s="27" t="str">
        <f>DBCS(元データ!A703)</f>
        <v>リスパダール錠１ｍｇ　　　　　　　　　　</v>
      </c>
      <c r="D706" s="53" t="str">
        <f>元データ!B703</f>
        <v>アルフレッサ</v>
      </c>
      <c r="E706" s="27" t="str">
        <f>DBCS(元データ!C703)</f>
        <v>バラ</v>
      </c>
      <c r="F706" s="27" t="str">
        <f>DBCS(元データ!D703)</f>
        <v>１０００Ｔ</v>
      </c>
      <c r="G706" s="27" t="str">
        <f>元データ!E703</f>
        <v>ヤンセン</v>
      </c>
      <c r="H706" s="27">
        <f>元データ!F703</f>
        <v>11.9</v>
      </c>
      <c r="I706" s="27">
        <f>元データ!G703</f>
        <v>11900</v>
      </c>
      <c r="J706" s="27">
        <f>元データ!H703</f>
        <v>1000</v>
      </c>
      <c r="K706" s="27" t="str">
        <f>元データ!I703</f>
        <v>錠</v>
      </c>
      <c r="L706" s="27">
        <f>元データ!J703</f>
        <v>9758</v>
      </c>
      <c r="M706" s="27">
        <f>元データ!K703</f>
        <v>9.7579999999999991</v>
      </c>
      <c r="N706" s="53" t="str">
        <f ca="1">IF(OFFSET(マスタ非採用削除!A$4,統合マスタ!$A706,0)="","",OFFSET(マスタ非採用削除!A$4,統合マスタ!$A706,0))</f>
        <v>ﾘｽﾊ001</v>
      </c>
      <c r="O706" s="53" t="str">
        <f ca="1">IF(OFFSET(マスタ非採用削除!B$4,統合マスタ!$A706,0)="","",OFFSET(マスタ非採用削除!B$4,統合マスタ!$A706,0))</f>
        <v>ﾘｽﾊ001</v>
      </c>
      <c r="P706" s="27" t="str">
        <f ca="1">IF(OFFSET(マスタ非採用削除!C$4,統合マスタ!$A706,0)="","",OFFSET(マスタ非採用削除!C$4,統合マスタ!$A706,0))</f>
        <v>リスパダール錠１ｍｇ</v>
      </c>
      <c r="Q706" s="53" t="str">
        <f ca="1">IF(OFFSET(マスタ非採用削除!D$4,統合マスタ!$A706,0)="","",OFFSET(マスタ非採用削除!D$4,統合マスタ!$A706,0))</f>
        <v>ﾘｽﾊﾟ1</v>
      </c>
      <c r="R706" s="27">
        <f ca="1">IF(OR(A706="非採用",A706="処置薬",A706="非採用特別"),0,IF(OFFSET(マスタ非採用削除!E$4,統合マスタ!$A706,0)="","",OFFSET(マスタ非採用削除!E$4,統合マスタ!$A706,0)))</f>
        <v>1</v>
      </c>
      <c r="S706" s="53" t="str">
        <f ca="1">IF(OFFSET(マスタ非採用削除!F$4,統合マスタ!$A706,0)="","",OFFSET(マスタ非採用削除!F$4,統合マスタ!$A706,0))</f>
        <v/>
      </c>
      <c r="T706" s="27">
        <f ca="1">IF(OFFSET(マスタ非採用削除!G$4,統合マスタ!$A706,0)="","",OFFSET(マスタ非採用削除!G$4,統合マスタ!$A706,0))</f>
        <v>11.9</v>
      </c>
      <c r="U706" s="53" t="str">
        <f ca="1">IF(OFFSET(マスタ非採用削除!H$4,統合マスタ!$A706,0)="","",OFFSET(マスタ非採用削除!H$4,統合マスタ!$A706,0))</f>
        <v>ﾘｽﾊﾟﾀﾞｰﾙｼﾞｮｳ1mg</v>
      </c>
      <c r="V706" s="27">
        <f ca="1">IF(OFFSET(マスタ非採用削除!I$4,統合マスタ!$A706,0)="","",OFFSET(マスタ非採用削除!I$4,統合マスタ!$A706,0))</f>
        <v>1</v>
      </c>
      <c r="W706" s="27" t="str">
        <f ca="1">IF(OFFSET(マスタ非採用削除!J$4,統合マスタ!$A706,0)="","",OFFSET(マスタ非採用削除!J$4,統合マスタ!$A706,0))</f>
        <v>錠剤</v>
      </c>
      <c r="X706" s="27">
        <f ca="1">IF(OFFSET(マスタ非採用削除!K$4,統合マスタ!$A706,0)="","",OFFSET(マスタ非採用削除!K$4,統合マスタ!$A706,0))</f>
        <v>2</v>
      </c>
      <c r="Y706" s="53" t="str">
        <f ca="1">IF(OFFSET(マスタ非採用削除!L$4,統合マスタ!$A706,0)="","",OFFSET(マスタ非採用削除!L$4,統合マスタ!$A706,0))</f>
        <v/>
      </c>
      <c r="Z706" s="27">
        <f ca="1">IF(OFFSET(マスタ非採用削除!M$4,統合マスタ!$A706,0)="","",OFFSET(マスタ非採用削除!M$4,統合マスタ!$A706,0))</f>
        <v>26</v>
      </c>
      <c r="AA706" s="27" t="str">
        <f t="shared" si="30"/>
        <v/>
      </c>
      <c r="AB706" s="27" t="str">
        <f ca="1">IF(A706="非採用特別","非採用特別",IF(R706=2,"臨時",
IF(COUNTIF(分類!$H$8:$H$15, 統合マスタ!V706)&gt;0, 分類!$G$7,
IF(COUNTIF(分類!$K$8:$K$15, 統合マスタ!V706)&gt;0, 分類!$J$7,
IF(COUNTIF(分類!$N$8:$N$15, 統合マスタ!V706)&gt;0, 分類!$M$7,
IF(COUNTIF(分類!$Q$8:$Q$15, 統合マスタ!V706)&gt;0, 分類!$P$7,
"無し"))))))</f>
        <v>錠剤</v>
      </c>
      <c r="AC706" s="27">
        <f t="shared" ca="1" si="31"/>
        <v>200702</v>
      </c>
      <c r="AD706" s="27" cm="1">
        <f t="array" aca="1" ref="AD706" ca="1">IF(A706="非採用","非採用",OFFSET(
   INDIRECT("'" &amp; AB706 &amp; "'!A4"),
   MATCH(B706, INDIRECT("'" &amp; AB706 &amp; "'!C5:C1000"), 0),
   MATCH("合計", INDIRECT("'" &amp; AB706 &amp; "'!4:4"), 0) - 1
))</f>
        <v>0</v>
      </c>
    </row>
    <row r="707" spans="1:30">
      <c r="A707" s="40">
        <f>元データ!P704</f>
        <v>606</v>
      </c>
      <c r="B707" s="27">
        <f t="shared" si="32"/>
        <v>703</v>
      </c>
      <c r="C707" s="27" t="str">
        <f>DBCS(元データ!A704)</f>
        <v>リスパダール錠２ｍｇ　　　　　　　　　　</v>
      </c>
      <c r="D707" s="53" t="str">
        <f>元データ!B704</f>
        <v>アルフレッサ</v>
      </c>
      <c r="E707" s="27" t="str">
        <f>DBCS(元データ!C704)</f>
        <v>ＰＴＰ</v>
      </c>
      <c r="F707" s="27" t="str">
        <f>DBCS(元データ!D704)</f>
        <v>１００Ｔ</v>
      </c>
      <c r="G707" s="27" t="str">
        <f>元データ!E704</f>
        <v>ヤンセン</v>
      </c>
      <c r="H707" s="27">
        <f>元データ!F704</f>
        <v>19.3</v>
      </c>
      <c r="I707" s="27">
        <f>元データ!G704</f>
        <v>1930</v>
      </c>
      <c r="J707" s="27">
        <f>元データ!H704</f>
        <v>100</v>
      </c>
      <c r="K707" s="27" t="str">
        <f>元データ!I704</f>
        <v>錠</v>
      </c>
      <c r="L707" s="27">
        <f>元データ!J704</f>
        <v>1583</v>
      </c>
      <c r="M707" s="27">
        <f>元データ!K704</f>
        <v>15.83</v>
      </c>
      <c r="N707" s="53" t="str">
        <f ca="1">IF(OFFSET(マスタ非採用削除!A$4,統合マスタ!$A707,0)="","",OFFSET(マスタ非採用削除!A$4,統合マスタ!$A707,0))</f>
        <v>ﾘｽﾊ005</v>
      </c>
      <c r="O707" s="53" t="str">
        <f ca="1">IF(OFFSET(マスタ非採用削除!B$4,統合マスタ!$A707,0)="","",OFFSET(マスタ非採用削除!B$4,統合マスタ!$A707,0))</f>
        <v>ﾘｽﾊ005</v>
      </c>
      <c r="P707" s="27" t="str">
        <f ca="1">IF(OFFSET(マスタ非採用削除!C$4,統合マスタ!$A707,0)="","",OFFSET(マスタ非採用削除!C$4,統合マスタ!$A707,0))</f>
        <v>リスパダール錠２ｍｇ</v>
      </c>
      <c r="Q707" s="53" t="str">
        <f ca="1">IF(OFFSET(マスタ非採用削除!D$4,統合マスタ!$A707,0)="","",OFFSET(マスタ非採用削除!D$4,統合マスタ!$A707,0))</f>
        <v>ﾘｽﾊﾟ2</v>
      </c>
      <c r="R707" s="27">
        <f ca="1">IF(OR(A707="非採用",A707="処置薬",A707="非採用特別"),0,IF(OFFSET(マスタ非採用削除!E$4,統合マスタ!$A707,0)="","",OFFSET(マスタ非採用削除!E$4,統合マスタ!$A707,0)))</f>
        <v>1</v>
      </c>
      <c r="S707" s="53" t="str">
        <f ca="1">IF(OFFSET(マスタ非採用削除!F$4,統合マスタ!$A707,0)="","",OFFSET(マスタ非採用削除!F$4,統合マスタ!$A707,0))</f>
        <v/>
      </c>
      <c r="T707" s="27">
        <f ca="1">IF(OFFSET(マスタ非採用削除!G$4,統合マスタ!$A707,0)="","",OFFSET(マスタ非採用削除!G$4,統合マスタ!$A707,0))</f>
        <v>19.3</v>
      </c>
      <c r="U707" s="53" t="str">
        <f ca="1">IF(OFFSET(マスタ非採用削除!H$4,統合マスタ!$A707,0)="","",OFFSET(マスタ非採用削除!H$4,統合マスタ!$A707,0))</f>
        <v>ﾘｽﾊﾟﾀﾞｰﾙｼﾞｮｳ2mg</v>
      </c>
      <c r="V707" s="27">
        <f ca="1">IF(OFFSET(マスタ非採用削除!I$4,統合マスタ!$A707,0)="","",OFFSET(マスタ非採用削除!I$4,統合マスタ!$A707,0))</f>
        <v>1</v>
      </c>
      <c r="W707" s="27" t="str">
        <f ca="1">IF(OFFSET(マスタ非採用削除!J$4,統合マスタ!$A707,0)="","",OFFSET(マスタ非採用削除!J$4,統合マスタ!$A707,0))</f>
        <v>錠剤</v>
      </c>
      <c r="X707" s="27">
        <f ca="1">IF(OFFSET(マスタ非採用削除!K$4,統合マスタ!$A707,0)="","",OFFSET(マスタ非採用削除!K$4,統合マスタ!$A707,0))</f>
        <v>2</v>
      </c>
      <c r="Y707" s="53" t="str">
        <f ca="1">IF(OFFSET(マスタ非採用削除!L$4,統合マスタ!$A707,0)="","",OFFSET(マスタ非採用削除!L$4,統合マスタ!$A707,0))</f>
        <v/>
      </c>
      <c r="Z707" s="27">
        <f ca="1">IF(OFFSET(マスタ非採用削除!M$4,統合マスタ!$A707,0)="","",OFFSET(マスタ非採用削除!M$4,統合マスタ!$A707,0))</f>
        <v>26</v>
      </c>
      <c r="AA707" s="27" t="str">
        <f t="shared" si="30"/>
        <v/>
      </c>
      <c r="AB707" s="27" t="str">
        <f ca="1">IF(A707="非採用特別","非採用特別",IF(R707=2,"臨時",
IF(COUNTIF(分類!$H$8:$H$15, 統合マスタ!V707)&gt;0, 分類!$G$7,
IF(COUNTIF(分類!$K$8:$K$15, 統合マスタ!V707)&gt;0, 分類!$J$7,
IF(COUNTIF(分類!$N$8:$N$15, 統合マスタ!V707)&gt;0, 分類!$M$7,
IF(COUNTIF(分類!$Q$8:$Q$15, 統合マスタ!V707)&gt;0, 分類!$P$7,
"無し"))))))</f>
        <v>錠剤</v>
      </c>
      <c r="AC707" s="27">
        <f t="shared" ca="1" si="31"/>
        <v>200703</v>
      </c>
      <c r="AD707" s="27" cm="1">
        <f t="array" aca="1" ref="AD707" ca="1">IF(A707="非採用","非採用",OFFSET(
   INDIRECT("'" &amp; AB707 &amp; "'!A4"),
   MATCH(B707, INDIRECT("'" &amp; AB707 &amp; "'!C5:C1000"), 0),
   MATCH("合計", INDIRECT("'" &amp; AB707 &amp; "'!4:4"), 0) - 1
))</f>
        <v>0</v>
      </c>
    </row>
    <row r="708" spans="1:30">
      <c r="A708" s="40">
        <f>元データ!P705</f>
        <v>606</v>
      </c>
      <c r="B708" s="27">
        <f t="shared" si="32"/>
        <v>704</v>
      </c>
      <c r="C708" s="27" t="str">
        <f>DBCS(元データ!A705)</f>
        <v>リスパダール錠２ｍｇ　　　　　　　　　　</v>
      </c>
      <c r="D708" s="53" t="str">
        <f>元データ!B705</f>
        <v>アルフレッサ</v>
      </c>
      <c r="E708" s="27" t="str">
        <f>DBCS(元データ!C705)</f>
        <v>バラ</v>
      </c>
      <c r="F708" s="27" t="str">
        <f>DBCS(元データ!D705)</f>
        <v>１０００Ｔ</v>
      </c>
      <c r="G708" s="27" t="str">
        <f>元データ!E705</f>
        <v>ヤンセン</v>
      </c>
      <c r="H708" s="27">
        <f>元データ!F705</f>
        <v>19.3</v>
      </c>
      <c r="I708" s="27">
        <f>元データ!G705</f>
        <v>19300</v>
      </c>
      <c r="J708" s="27">
        <f>元データ!H705</f>
        <v>1000</v>
      </c>
      <c r="K708" s="27" t="str">
        <f>元データ!I705</f>
        <v>錠</v>
      </c>
      <c r="L708" s="27">
        <f>元データ!J705</f>
        <v>15826</v>
      </c>
      <c r="M708" s="27">
        <f>元データ!K705</f>
        <v>15.826000000000001</v>
      </c>
      <c r="N708" s="53" t="str">
        <f ca="1">IF(OFFSET(マスタ非採用削除!A$4,統合マスタ!$A708,0)="","",OFFSET(マスタ非採用削除!A$4,統合マスタ!$A708,0))</f>
        <v>ﾘｽﾊ005</v>
      </c>
      <c r="O708" s="53" t="str">
        <f ca="1">IF(OFFSET(マスタ非採用削除!B$4,統合マスタ!$A708,0)="","",OFFSET(マスタ非採用削除!B$4,統合マスタ!$A708,0))</f>
        <v>ﾘｽﾊ005</v>
      </c>
      <c r="P708" s="27" t="str">
        <f ca="1">IF(OFFSET(マスタ非採用削除!C$4,統合マスタ!$A708,0)="","",OFFSET(マスタ非採用削除!C$4,統合マスタ!$A708,0))</f>
        <v>リスパダール錠２ｍｇ</v>
      </c>
      <c r="Q708" s="53" t="str">
        <f ca="1">IF(OFFSET(マスタ非採用削除!D$4,統合マスタ!$A708,0)="","",OFFSET(マスタ非採用削除!D$4,統合マスタ!$A708,0))</f>
        <v>ﾘｽﾊﾟ2</v>
      </c>
      <c r="R708" s="27">
        <f ca="1">IF(OR(A708="非採用",A708="処置薬",A708="非採用特別"),0,IF(OFFSET(マスタ非採用削除!E$4,統合マスタ!$A708,0)="","",OFFSET(マスタ非採用削除!E$4,統合マスタ!$A708,0)))</f>
        <v>1</v>
      </c>
      <c r="S708" s="53" t="str">
        <f ca="1">IF(OFFSET(マスタ非採用削除!F$4,統合マスタ!$A708,0)="","",OFFSET(マスタ非採用削除!F$4,統合マスタ!$A708,0))</f>
        <v/>
      </c>
      <c r="T708" s="27">
        <f ca="1">IF(OFFSET(マスタ非採用削除!G$4,統合マスタ!$A708,0)="","",OFFSET(マスタ非採用削除!G$4,統合マスタ!$A708,0))</f>
        <v>19.3</v>
      </c>
      <c r="U708" s="53" t="str">
        <f ca="1">IF(OFFSET(マスタ非採用削除!H$4,統合マスタ!$A708,0)="","",OFFSET(マスタ非採用削除!H$4,統合マスタ!$A708,0))</f>
        <v>ﾘｽﾊﾟﾀﾞｰﾙｼﾞｮｳ2mg</v>
      </c>
      <c r="V708" s="27">
        <f ca="1">IF(OFFSET(マスタ非採用削除!I$4,統合マスタ!$A708,0)="","",OFFSET(マスタ非採用削除!I$4,統合マスタ!$A708,0))</f>
        <v>1</v>
      </c>
      <c r="W708" s="27" t="str">
        <f ca="1">IF(OFFSET(マスタ非採用削除!J$4,統合マスタ!$A708,0)="","",OFFSET(マスタ非採用削除!J$4,統合マスタ!$A708,0))</f>
        <v>錠剤</v>
      </c>
      <c r="X708" s="27">
        <f ca="1">IF(OFFSET(マスタ非採用削除!K$4,統合マスタ!$A708,0)="","",OFFSET(マスタ非採用削除!K$4,統合マスタ!$A708,0))</f>
        <v>2</v>
      </c>
      <c r="Y708" s="53" t="str">
        <f ca="1">IF(OFFSET(マスタ非採用削除!L$4,統合マスタ!$A708,0)="","",OFFSET(マスタ非採用削除!L$4,統合マスタ!$A708,0))</f>
        <v/>
      </c>
      <c r="Z708" s="27">
        <f ca="1">IF(OFFSET(マスタ非採用削除!M$4,統合マスタ!$A708,0)="","",OFFSET(マスタ非採用削除!M$4,統合マスタ!$A708,0))</f>
        <v>26</v>
      </c>
      <c r="AA708" s="27" t="str">
        <f t="shared" si="30"/>
        <v/>
      </c>
      <c r="AB708" s="27" t="str">
        <f ca="1">IF(A708="非採用特別","非採用特別",IF(R708=2,"臨時",
IF(COUNTIF(分類!$H$8:$H$15, 統合マスタ!V708)&gt;0, 分類!$G$7,
IF(COUNTIF(分類!$K$8:$K$15, 統合マスタ!V708)&gt;0, 分類!$J$7,
IF(COUNTIF(分類!$N$8:$N$15, 統合マスタ!V708)&gt;0, 分類!$M$7,
IF(COUNTIF(分類!$Q$8:$Q$15, 統合マスタ!V708)&gt;0, 分類!$P$7,
"無し"))))))</f>
        <v>錠剤</v>
      </c>
      <c r="AC708" s="27">
        <f t="shared" ca="1" si="31"/>
        <v>200704</v>
      </c>
      <c r="AD708" s="27" cm="1">
        <f t="array" aca="1" ref="AD708" ca="1">IF(A708="非採用","非採用",OFFSET(
   INDIRECT("'" &amp; AB708 &amp; "'!A4"),
   MATCH(B708, INDIRECT("'" &amp; AB708 &amp; "'!C5:C1000"), 0),
   MATCH("合計", INDIRECT("'" &amp; AB708 &amp; "'!4:4"), 0) - 1
))</f>
        <v>0</v>
      </c>
    </row>
    <row r="709" spans="1:30">
      <c r="A709" s="40">
        <f>元データ!P706</f>
        <v>607</v>
      </c>
      <c r="B709" s="27">
        <f t="shared" si="32"/>
        <v>705</v>
      </c>
      <c r="C709" s="27" t="str">
        <f>DBCS(元データ!A706)</f>
        <v>リスパダール錠３ｍｇ</v>
      </c>
      <c r="D709" s="53" t="str">
        <f>元データ!B706</f>
        <v>アルフレッサ</v>
      </c>
      <c r="E709" s="27" t="str">
        <f>DBCS(元データ!C706)</f>
        <v>ＰＴＰ</v>
      </c>
      <c r="F709" s="27" t="str">
        <f>DBCS(元データ!D706)</f>
        <v>１００Ｔ</v>
      </c>
      <c r="G709" s="27" t="str">
        <f>元データ!E706</f>
        <v>ヤンセン</v>
      </c>
      <c r="H709" s="27">
        <f>元データ!F706</f>
        <v>26.2</v>
      </c>
      <c r="I709" s="27">
        <f>元データ!G706</f>
        <v>2620</v>
      </c>
      <c r="J709" s="27">
        <f>元データ!H706</f>
        <v>100</v>
      </c>
      <c r="K709" s="27" t="str">
        <f>元データ!I706</f>
        <v>錠</v>
      </c>
      <c r="L709" s="27">
        <f>元データ!J706</f>
        <v>2148</v>
      </c>
      <c r="M709" s="27">
        <f>元データ!K706</f>
        <v>21.48</v>
      </c>
      <c r="N709" s="53" t="str">
        <f ca="1">IF(OFFSET(マスタ非採用削除!A$4,統合マスタ!$A709,0)="","",OFFSET(マスタ非採用削除!A$4,統合マスタ!$A709,0))</f>
        <v>ﾘｽﾊ006</v>
      </c>
      <c r="O709" s="53" t="str">
        <f ca="1">IF(OFFSET(マスタ非採用削除!B$4,統合マスタ!$A709,0)="","",OFFSET(マスタ非採用削除!B$4,統合マスタ!$A709,0))</f>
        <v>ﾘｽﾊ006</v>
      </c>
      <c r="P709" s="27" t="str">
        <f ca="1">IF(OFFSET(マスタ非採用削除!C$4,統合マスタ!$A709,0)="","",OFFSET(マスタ非採用削除!C$4,統合マスタ!$A709,0))</f>
        <v>リスパダール錠３ｍｇ</v>
      </c>
      <c r="Q709" s="53" t="str">
        <f ca="1">IF(OFFSET(マスタ非採用削除!D$4,統合マスタ!$A709,0)="","",OFFSET(マスタ非採用削除!D$4,統合マスタ!$A709,0))</f>
        <v>ﾘｽﾊﾟ3</v>
      </c>
      <c r="R709" s="27">
        <f ca="1">IF(OR(A709="非採用",A709="処置薬",A709="非採用特別"),0,IF(OFFSET(マスタ非採用削除!E$4,統合マスタ!$A709,0)="","",OFFSET(マスタ非採用削除!E$4,統合マスタ!$A709,0)))</f>
        <v>1</v>
      </c>
      <c r="S709" s="53" t="str">
        <f ca="1">IF(OFFSET(マスタ非採用削除!F$4,統合マスタ!$A709,0)="","",OFFSET(マスタ非採用削除!F$4,統合マスタ!$A709,0))</f>
        <v/>
      </c>
      <c r="T709" s="27">
        <f ca="1">IF(OFFSET(マスタ非採用削除!G$4,統合マスタ!$A709,0)="","",OFFSET(マスタ非採用削除!G$4,統合マスタ!$A709,0))</f>
        <v>26.2</v>
      </c>
      <c r="U709" s="53" t="str">
        <f ca="1">IF(OFFSET(マスタ非採用削除!H$4,統合マスタ!$A709,0)="","",OFFSET(マスタ非採用削除!H$4,統合マスタ!$A709,0))</f>
        <v>ﾘｽﾊﾟﾀﾞｰﾙｼﾞｮｳ3mg</v>
      </c>
      <c r="V709" s="27">
        <f ca="1">IF(OFFSET(マスタ非採用削除!I$4,統合マスタ!$A709,0)="","",OFFSET(マスタ非採用削除!I$4,統合マスタ!$A709,0))</f>
        <v>1</v>
      </c>
      <c r="W709" s="27" t="str">
        <f ca="1">IF(OFFSET(マスタ非採用削除!J$4,統合マスタ!$A709,0)="","",OFFSET(マスタ非採用削除!J$4,統合マスタ!$A709,0))</f>
        <v>錠剤</v>
      </c>
      <c r="X709" s="27">
        <f ca="1">IF(OFFSET(マスタ非採用削除!K$4,統合マスタ!$A709,0)="","",OFFSET(マスタ非採用削除!K$4,統合マスタ!$A709,0))</f>
        <v>2</v>
      </c>
      <c r="Y709" s="53" t="str">
        <f ca="1">IF(OFFSET(マスタ非採用削除!L$4,統合マスタ!$A709,0)="","",OFFSET(マスタ非採用削除!L$4,統合マスタ!$A709,0))</f>
        <v/>
      </c>
      <c r="Z709" s="27">
        <f ca="1">IF(OFFSET(マスタ非採用削除!M$4,統合マスタ!$A709,0)="","",OFFSET(マスタ非採用削除!M$4,統合マスタ!$A709,0))</f>
        <v>26</v>
      </c>
      <c r="AA709" s="27" t="str">
        <f t="shared" si="30"/>
        <v/>
      </c>
      <c r="AB709" s="27" t="str">
        <f ca="1">IF(A709="非採用特別","非採用特別",IF(R709=2,"臨時",
IF(COUNTIF(分類!$H$8:$H$15, 統合マスタ!V709)&gt;0, 分類!$G$7,
IF(COUNTIF(分類!$K$8:$K$15, 統合マスタ!V709)&gt;0, 分類!$J$7,
IF(COUNTIF(分類!$N$8:$N$15, 統合マスタ!V709)&gt;0, 分類!$M$7,
IF(COUNTIF(分類!$Q$8:$Q$15, 統合マスタ!V709)&gt;0, 分類!$P$7,
"無し"))))))</f>
        <v>錠剤</v>
      </c>
      <c r="AC709" s="27">
        <f t="shared" ca="1" si="31"/>
        <v>200705</v>
      </c>
      <c r="AD709" s="27" cm="1">
        <f t="array" aca="1" ref="AD709" ca="1">IF(A709="非採用","非採用",OFFSET(
   INDIRECT("'" &amp; AB709 &amp; "'!A4"),
   MATCH(B709, INDIRECT("'" &amp; AB709 &amp; "'!C5:C1000"), 0),
   MATCH("合計", INDIRECT("'" &amp; AB709 &amp; "'!4:4"), 0) - 1
))</f>
        <v>0</v>
      </c>
    </row>
    <row r="710" spans="1:30">
      <c r="A710" s="40">
        <f>元データ!P707</f>
        <v>607</v>
      </c>
      <c r="B710" s="27">
        <f t="shared" si="32"/>
        <v>706</v>
      </c>
      <c r="C710" s="27" t="str">
        <f>DBCS(元データ!A707)</f>
        <v>リスパダール錠３ｍｇ</v>
      </c>
      <c r="D710" s="53" t="str">
        <f>元データ!B707</f>
        <v>アルフレッサ</v>
      </c>
      <c r="E710" s="27" t="str">
        <f>DBCS(元データ!C707)</f>
        <v>バラ</v>
      </c>
      <c r="F710" s="27" t="str">
        <f>DBCS(元データ!D707)</f>
        <v>１０００Ｔ</v>
      </c>
      <c r="G710" s="27" t="str">
        <f>元データ!E707</f>
        <v>ヤンセン</v>
      </c>
      <c r="H710" s="27">
        <f>元データ!F707</f>
        <v>26.2</v>
      </c>
      <c r="I710" s="27">
        <f>元データ!G707</f>
        <v>26200</v>
      </c>
      <c r="J710" s="27">
        <f>元データ!H707</f>
        <v>1000</v>
      </c>
      <c r="K710" s="27" t="str">
        <f>元データ!I707</f>
        <v>錠</v>
      </c>
      <c r="L710" s="27">
        <f>元データ!J707</f>
        <v>21484</v>
      </c>
      <c r="M710" s="27">
        <f>元データ!K707</f>
        <v>21.484000000000002</v>
      </c>
      <c r="N710" s="53" t="str">
        <f ca="1">IF(OFFSET(マスタ非採用削除!A$4,統合マスタ!$A710,0)="","",OFFSET(マスタ非採用削除!A$4,統合マスタ!$A710,0))</f>
        <v>ﾘｽﾊ006</v>
      </c>
      <c r="O710" s="53" t="str">
        <f ca="1">IF(OFFSET(マスタ非採用削除!B$4,統合マスタ!$A710,0)="","",OFFSET(マスタ非採用削除!B$4,統合マスタ!$A710,0))</f>
        <v>ﾘｽﾊ006</v>
      </c>
      <c r="P710" s="27" t="str">
        <f ca="1">IF(OFFSET(マスタ非採用削除!C$4,統合マスタ!$A710,0)="","",OFFSET(マスタ非採用削除!C$4,統合マスタ!$A710,0))</f>
        <v>リスパダール錠３ｍｇ</v>
      </c>
      <c r="Q710" s="53" t="str">
        <f ca="1">IF(OFFSET(マスタ非採用削除!D$4,統合マスタ!$A710,0)="","",OFFSET(マスタ非採用削除!D$4,統合マスタ!$A710,0))</f>
        <v>ﾘｽﾊﾟ3</v>
      </c>
      <c r="R710" s="27">
        <f ca="1">IF(OR(A710="非採用",A710="処置薬",A710="非採用特別"),0,IF(OFFSET(マスタ非採用削除!E$4,統合マスタ!$A710,0)="","",OFFSET(マスタ非採用削除!E$4,統合マスタ!$A710,0)))</f>
        <v>1</v>
      </c>
      <c r="S710" s="53" t="str">
        <f ca="1">IF(OFFSET(マスタ非採用削除!F$4,統合マスタ!$A710,0)="","",OFFSET(マスタ非採用削除!F$4,統合マスタ!$A710,0))</f>
        <v/>
      </c>
      <c r="T710" s="27">
        <f ca="1">IF(OFFSET(マスタ非採用削除!G$4,統合マスタ!$A710,0)="","",OFFSET(マスタ非採用削除!G$4,統合マスタ!$A710,0))</f>
        <v>26.2</v>
      </c>
      <c r="U710" s="53" t="str">
        <f ca="1">IF(OFFSET(マスタ非採用削除!H$4,統合マスタ!$A710,0)="","",OFFSET(マスタ非採用削除!H$4,統合マスタ!$A710,0))</f>
        <v>ﾘｽﾊﾟﾀﾞｰﾙｼﾞｮｳ3mg</v>
      </c>
      <c r="V710" s="27">
        <f ca="1">IF(OFFSET(マスタ非採用削除!I$4,統合マスタ!$A710,0)="","",OFFSET(マスタ非採用削除!I$4,統合マスタ!$A710,0))</f>
        <v>1</v>
      </c>
      <c r="W710" s="27" t="str">
        <f ca="1">IF(OFFSET(マスタ非採用削除!J$4,統合マスタ!$A710,0)="","",OFFSET(マスタ非採用削除!J$4,統合マスタ!$A710,0))</f>
        <v>錠剤</v>
      </c>
      <c r="X710" s="27">
        <f ca="1">IF(OFFSET(マスタ非採用削除!K$4,統合マスタ!$A710,0)="","",OFFSET(マスタ非採用削除!K$4,統合マスタ!$A710,0))</f>
        <v>2</v>
      </c>
      <c r="Y710" s="53" t="str">
        <f ca="1">IF(OFFSET(マスタ非採用削除!L$4,統合マスタ!$A710,0)="","",OFFSET(マスタ非採用削除!L$4,統合マスタ!$A710,0))</f>
        <v/>
      </c>
      <c r="Z710" s="27">
        <f ca="1">IF(OFFSET(マスタ非採用削除!M$4,統合マスタ!$A710,0)="","",OFFSET(マスタ非採用削除!M$4,統合マスタ!$A710,0))</f>
        <v>26</v>
      </c>
      <c r="AA710" s="27" t="str">
        <f t="shared" ref="AA710:AA773" si="33">IF(A710="非採用","非採用",IF(A710="処置薬","処置薬",""))</f>
        <v/>
      </c>
      <c r="AB710" s="27" t="str">
        <f ca="1">IF(A710="非採用特別","非採用特別",IF(R710=2,"臨時",
IF(COUNTIF(分類!$H$8:$H$15, 統合マスタ!V710)&gt;0, 分類!$G$7,
IF(COUNTIF(分類!$K$8:$K$15, 統合マスタ!V710)&gt;0, 分類!$J$7,
IF(COUNTIF(分類!$N$8:$N$15, 統合マスタ!V710)&gt;0, 分類!$M$7,
IF(COUNTIF(分類!$Q$8:$Q$15, 統合マスタ!V710)&gt;0, 分類!$P$7,
"無し"))))))</f>
        <v>錠剤</v>
      </c>
      <c r="AC710" s="27">
        <f t="shared" ref="AC710:AC773" ca="1" si="34">X710*100000+B710</f>
        <v>200706</v>
      </c>
      <c r="AD710" s="27" cm="1">
        <f t="array" aca="1" ref="AD710" ca="1">IF(A710="非採用","非採用",OFFSET(
   INDIRECT("'" &amp; AB710 &amp; "'!A4"),
   MATCH(B710, INDIRECT("'" &amp; AB710 &amp; "'!C5:C1000"), 0),
   MATCH("合計", INDIRECT("'" &amp; AB710 &amp; "'!4:4"), 0) - 1
))</f>
        <v>0</v>
      </c>
    </row>
    <row r="711" spans="1:30">
      <c r="A711" s="40">
        <f>元データ!P708</f>
        <v>604</v>
      </c>
      <c r="B711" s="27">
        <f t="shared" ref="B711:B774" si="35">B710+1</f>
        <v>707</v>
      </c>
      <c r="C711" s="27" t="str">
        <f>DBCS(元データ!A708)</f>
        <v>リスパダール内用液　１ｍｇ／ｍｌ（３０ｍｌ瓶）　　　</v>
      </c>
      <c r="D711" s="53" t="str">
        <f>元データ!B708</f>
        <v>アルフレッサ</v>
      </c>
      <c r="E711" s="27" t="str">
        <f>DBCS(元データ!C708)</f>
        <v/>
      </c>
      <c r="F711" s="27" t="str">
        <f>DBCS(元データ!D708)</f>
        <v>３０ｍＬ</v>
      </c>
      <c r="G711" s="27" t="str">
        <f>元データ!E708</f>
        <v>ヤンセン</v>
      </c>
      <c r="H711" s="27">
        <f>元データ!F708</f>
        <v>31.5</v>
      </c>
      <c r="I711" s="27">
        <f>元データ!G708</f>
        <v>945</v>
      </c>
      <c r="J711" s="27">
        <f>元データ!H708</f>
        <v>30</v>
      </c>
      <c r="K711" s="27" t="str">
        <f>元データ!I708</f>
        <v>ｍｌ</v>
      </c>
      <c r="L711" s="27">
        <f>元データ!J708</f>
        <v>775</v>
      </c>
      <c r="M711" s="27">
        <f>元データ!K708</f>
        <v>25.833333333333332</v>
      </c>
      <c r="N711" s="53" t="str">
        <f ca="1">IF(OFFSET(マスタ非採用削除!A$4,統合マスタ!$A711,0)="","",OFFSET(マスタ非採用削除!A$4,統合マスタ!$A711,0))</f>
        <v>ﾘｽﾊ003</v>
      </c>
      <c r="O711" s="53" t="str">
        <f ca="1">IF(OFFSET(マスタ非採用削除!B$4,統合マスタ!$A711,0)="","",OFFSET(マスタ非採用削除!B$4,統合マスタ!$A711,0))</f>
        <v>ﾘｽﾊ003</v>
      </c>
      <c r="P711" s="27" t="str">
        <f ca="1">IF(OFFSET(マスタ非採用削除!C$4,統合マスタ!$A711,0)="","",OFFSET(マスタ非採用削除!C$4,統合マスタ!$A711,0))</f>
        <v>リスパダール内用液１ｍｇ／ｍＬ</v>
      </c>
      <c r="Q711" s="53" t="str">
        <f ca="1">IF(OFFSET(マスタ非採用削除!D$4,統合マスタ!$A711,0)="","",OFFSET(マスタ非採用削除!D$4,統合マスタ!$A711,0))</f>
        <v>ﾘｽﾊﾟ6</v>
      </c>
      <c r="R711" s="27">
        <f ca="1">IF(OR(A711="非採用",A711="処置薬",A711="非採用特別"),0,IF(OFFSET(マスタ非採用削除!E$4,統合マスタ!$A711,0)="","",OFFSET(マスタ非採用削除!E$4,統合マスタ!$A711,0)))</f>
        <v>1</v>
      </c>
      <c r="S711" s="53" t="str">
        <f ca="1">IF(OFFSET(マスタ非採用削除!F$4,統合マスタ!$A711,0)="","",OFFSET(マスタ非採用削除!F$4,統合マスタ!$A711,0))</f>
        <v/>
      </c>
      <c r="T711" s="27">
        <f ca="1">IF(OFFSET(マスタ非採用削除!G$4,統合マスタ!$A711,0)="","",OFFSET(マスタ非採用削除!G$4,統合マスタ!$A711,0))</f>
        <v>31.5</v>
      </c>
      <c r="U711" s="53" t="str">
        <f ca="1">IF(OFFSET(マスタ非採用削除!H$4,統合マスタ!$A711,0)="","",OFFSET(マスタ非採用削除!H$4,統合マスタ!$A711,0))</f>
        <v>ﾘｽﾊﾟﾀﾞｰﾙﾅｲﾖｳｴｷ1mg/mL</v>
      </c>
      <c r="V711" s="27">
        <f ca="1">IF(OFFSET(マスタ非採用削除!I$4,統合マスタ!$A711,0)="","",OFFSET(マスタ非採用削除!I$4,統合マスタ!$A711,0))</f>
        <v>7</v>
      </c>
      <c r="W711" s="27" t="str">
        <f ca="1">IF(OFFSET(マスタ非採用削除!J$4,統合マスタ!$A711,0)="","",OFFSET(マスタ非採用削除!J$4,統合マスタ!$A711,0))</f>
        <v>液（内用）</v>
      </c>
      <c r="X711" s="27">
        <f ca="1">IF(OFFSET(マスタ非採用削除!K$4,統合マスタ!$A711,0)="","",OFFSET(マスタ非採用削除!K$4,統合マスタ!$A711,0))</f>
        <v>2</v>
      </c>
      <c r="Y711" s="53" t="str">
        <f ca="1">IF(OFFSET(マスタ非採用削除!L$4,統合マスタ!$A711,0)="","",OFFSET(マスタ非採用削除!L$4,統合マスタ!$A711,0))</f>
        <v/>
      </c>
      <c r="Z711" s="27">
        <f ca="1">IF(OFFSET(マスタ非採用削除!M$4,統合マスタ!$A711,0)="","",OFFSET(マスタ非採用削除!M$4,統合マスタ!$A711,0))</f>
        <v>13</v>
      </c>
      <c r="AA711" s="27" t="str">
        <f t="shared" si="33"/>
        <v/>
      </c>
      <c r="AB711" s="27" t="str">
        <f ca="1">IF(A711="非採用特別","非採用特別",IF(R711=2,"臨時",
IF(COUNTIF(分類!$H$8:$H$15, 統合マスタ!V711)&gt;0, 分類!$G$7,
IF(COUNTIF(分類!$K$8:$K$15, 統合マスタ!V711)&gt;0, 分類!$J$7,
IF(COUNTIF(分類!$N$8:$N$15, 統合マスタ!V711)&gt;0, 分類!$M$7,
IF(COUNTIF(分類!$Q$8:$Q$15, 統合マスタ!V711)&gt;0, 分類!$P$7,
"無し"))))))</f>
        <v>無し</v>
      </c>
      <c r="AC711" s="27">
        <f t="shared" ca="1" si="34"/>
        <v>200707</v>
      </c>
      <c r="AD711" s="27" t="e" cm="1">
        <f t="array" aca="1" ref="AD711" ca="1">IF(A711="非採用","非採用",OFFSET(
   INDIRECT("'" &amp; AB711 &amp; "'!A4"),
   MATCH(B711, INDIRECT("'" &amp; AB711 &amp; "'!C5:C1000"), 0),
   MATCH("合計", INDIRECT("'" &amp; AB711 &amp; "'!4:4"), 0) - 1
))</f>
        <v>#REF!</v>
      </c>
    </row>
    <row r="712" spans="1:30">
      <c r="A712" s="40">
        <f>元データ!P709</f>
        <v>605</v>
      </c>
      <c r="B712" s="27">
        <f t="shared" si="35"/>
        <v>708</v>
      </c>
      <c r="C712" s="27" t="str">
        <f>DBCS(元データ!A709)</f>
        <v>リスパダール内用液（１ｍｇ／ｍｌ）０．５ｍｌ</v>
      </c>
      <c r="D712" s="53" t="str">
        <f>元データ!B709</f>
        <v>アルフレッサ</v>
      </c>
      <c r="E712" s="27" t="str">
        <f>DBCS(元データ!C709)</f>
        <v/>
      </c>
      <c r="F712" s="27" t="str">
        <f>DBCS(元データ!D709)</f>
        <v>０．５ｍｌ×５０包</v>
      </c>
      <c r="G712" s="27" t="str">
        <f>元データ!E709</f>
        <v>ヤンセン</v>
      </c>
      <c r="H712" s="27">
        <f>元データ!F709</f>
        <v>31.5</v>
      </c>
      <c r="I712" s="27">
        <f>元データ!G709</f>
        <v>787.5</v>
      </c>
      <c r="J712" s="27">
        <f>元データ!H709</f>
        <v>25</v>
      </c>
      <c r="K712" s="27" t="str">
        <f>元データ!I709</f>
        <v>ｍｌ</v>
      </c>
      <c r="L712" s="27">
        <f>元データ!J709</f>
        <v>646</v>
      </c>
      <c r="M712" s="27">
        <f>元データ!K709</f>
        <v>25.84</v>
      </c>
      <c r="N712" s="53" t="str">
        <f ca="1">IF(OFFSET(マスタ非採用削除!A$4,統合マスタ!$A712,0)="","",OFFSET(マスタ非採用削除!A$4,統合マスタ!$A712,0))</f>
        <v>ﾘｽﾊ004</v>
      </c>
      <c r="O712" s="53" t="str">
        <f ca="1">IF(OFFSET(マスタ非採用削除!B$4,統合マスタ!$A712,0)="","",OFFSET(マスタ非採用削除!B$4,統合マスタ!$A712,0))</f>
        <v>ﾘｽﾊ004</v>
      </c>
      <c r="P712" s="27" t="str">
        <f ca="1">IF(OFFSET(マスタ非採用削除!C$4,統合マスタ!$A712,0)="","",OFFSET(マスタ非採用削除!C$4,統合マスタ!$A712,0))</f>
        <v>リスパダール内用液0.5ｍｇ／0.5ｍＬ分包品</v>
      </c>
      <c r="Q712" s="53" t="str">
        <f ca="1">IF(OFFSET(マスタ非採用削除!D$4,統合マスタ!$A712,0)="","",OFFSET(マスタ非採用削除!D$4,統合マスタ!$A712,0))</f>
        <v>ﾘｽﾊﾟ7</v>
      </c>
      <c r="R712" s="27">
        <f ca="1">IF(OR(A712="非採用",A712="処置薬",A712="非採用特別"),0,IF(OFFSET(マスタ非採用削除!E$4,統合マスタ!$A712,0)="","",OFFSET(マスタ非採用削除!E$4,統合マスタ!$A712,0)))</f>
        <v>1</v>
      </c>
      <c r="S712" s="53" t="str">
        <f ca="1">IF(OFFSET(マスタ非採用削除!F$4,統合マスタ!$A712,0)="","",OFFSET(マスタ非採用削除!F$4,統合マスタ!$A712,0))</f>
        <v/>
      </c>
      <c r="T712" s="27">
        <f ca="1">IF(OFFSET(マスタ非採用削除!G$4,統合マスタ!$A712,0)="","",OFFSET(マスタ非採用削除!G$4,統合マスタ!$A712,0))</f>
        <v>31.5</v>
      </c>
      <c r="U712" s="53" t="str">
        <f ca="1">IF(OFFSET(マスタ非採用削除!H$4,統合マスタ!$A712,0)="","",OFFSET(マスタ非採用削除!H$4,統合マスタ!$A712,0))</f>
        <v>ﾘｽﾊﾟﾀﾞｰﾙﾅｲﾖｳｴｷ1mg/mL</v>
      </c>
      <c r="V712" s="27">
        <f ca="1">IF(OFFSET(マスタ非採用削除!I$4,統合マスタ!$A712,0)="","",OFFSET(マスタ非採用削除!I$4,統合マスタ!$A712,0))</f>
        <v>7</v>
      </c>
      <c r="W712" s="27" t="str">
        <f ca="1">IF(OFFSET(マスタ非採用削除!J$4,統合マスタ!$A712,0)="","",OFFSET(マスタ非採用削除!J$4,統合マスタ!$A712,0))</f>
        <v>液（内用）</v>
      </c>
      <c r="X712" s="27">
        <f ca="1">IF(OFFSET(マスタ非採用削除!K$4,統合マスタ!$A712,0)="","",OFFSET(マスタ非採用削除!K$4,統合マスタ!$A712,0))</f>
        <v>2</v>
      </c>
      <c r="Y712" s="53" t="str">
        <f ca="1">IF(OFFSET(マスタ非採用削除!L$4,統合マスタ!$A712,0)="","",OFFSET(マスタ非採用削除!L$4,統合マスタ!$A712,0))</f>
        <v/>
      </c>
      <c r="Z712" s="27">
        <f ca="1">IF(OFFSET(マスタ非採用削除!M$4,統合マスタ!$A712,0)="","",OFFSET(マスタ非採用削除!M$4,統合マスタ!$A712,0))</f>
        <v>1</v>
      </c>
      <c r="AA712" s="27" t="str">
        <f t="shared" si="33"/>
        <v/>
      </c>
      <c r="AB712" s="27" t="str">
        <f ca="1">IF(A712="非採用特別","非採用特別",IF(R712=2,"臨時",
IF(COUNTIF(分類!$H$8:$H$15, 統合マスタ!V712)&gt;0, 分類!$G$7,
IF(COUNTIF(分類!$K$8:$K$15, 統合マスタ!V712)&gt;0, 分類!$J$7,
IF(COUNTIF(分類!$N$8:$N$15, 統合マスタ!V712)&gt;0, 分類!$M$7,
IF(COUNTIF(分類!$Q$8:$Q$15, 統合マスタ!V712)&gt;0, 分類!$P$7,
"無し"))))))</f>
        <v>無し</v>
      </c>
      <c r="AC712" s="27">
        <f t="shared" ca="1" si="34"/>
        <v>200708</v>
      </c>
      <c r="AD712" s="27" t="e" cm="1">
        <f t="array" aca="1" ref="AD712" ca="1">IF(A712="非採用","非採用",OFFSET(
   INDIRECT("'" &amp; AB712 &amp; "'!A4"),
   MATCH(B712, INDIRECT("'" &amp; AB712 &amp; "'!C5:C1000"), 0),
   MATCH("合計", INDIRECT("'" &amp; AB712 &amp; "'!4:4"), 0) - 1
))</f>
        <v>#REF!</v>
      </c>
    </row>
    <row r="713" spans="1:30">
      <c r="A713" s="40">
        <f>元データ!P710</f>
        <v>603</v>
      </c>
      <c r="B713" s="27">
        <f t="shared" si="35"/>
        <v>709</v>
      </c>
      <c r="C713" s="27" t="str">
        <f>DBCS(元データ!A710)</f>
        <v>リスパダール内用液１ｍｇ／ｍｌ　　（１ｍｌ）　　　　</v>
      </c>
      <c r="D713" s="53" t="str">
        <f>元データ!B710</f>
        <v>アルフレッサ</v>
      </c>
      <c r="E713" s="27" t="str">
        <f>DBCS(元データ!C710)</f>
        <v/>
      </c>
      <c r="F713" s="27" t="str">
        <f>DBCS(元データ!D710)</f>
        <v>１ｍｌｘ５０包</v>
      </c>
      <c r="G713" s="27" t="str">
        <f>元データ!E710</f>
        <v>ヤンセン</v>
      </c>
      <c r="H713" s="27">
        <f>元データ!F710</f>
        <v>31.5</v>
      </c>
      <c r="I713" s="27">
        <f>元データ!G710</f>
        <v>1575</v>
      </c>
      <c r="J713" s="27">
        <f>元データ!H710</f>
        <v>50</v>
      </c>
      <c r="K713" s="27" t="str">
        <f>元データ!I710</f>
        <v>ｍｌ</v>
      </c>
      <c r="L713" s="27">
        <f>元データ!J710</f>
        <v>1292</v>
      </c>
      <c r="M713" s="27">
        <f>元データ!K710</f>
        <v>25.84</v>
      </c>
      <c r="N713" s="53" t="str">
        <f ca="1">IF(OFFSET(マスタ非採用削除!A$4,統合マスタ!$A713,0)="","",OFFSET(マスタ非採用削除!A$4,統合マスタ!$A713,0))</f>
        <v>ﾘｽﾊ002</v>
      </c>
      <c r="O713" s="53" t="str">
        <f ca="1">IF(OFFSET(マスタ非採用削除!B$4,統合マスタ!$A713,0)="","",OFFSET(マスタ非採用削除!B$4,統合マスタ!$A713,0))</f>
        <v>ﾘｽﾊ002</v>
      </c>
      <c r="P713" s="27" t="str">
        <f ca="1">IF(OFFSET(マスタ非採用削除!C$4,統合マスタ!$A713,0)="","",OFFSET(マスタ非採用削除!C$4,統合マスタ!$A713,0))</f>
        <v>リスパダール内用液１ｍｇ／ｍＬ分包品</v>
      </c>
      <c r="Q713" s="53" t="str">
        <f ca="1">IF(OFFSET(マスタ非採用削除!D$4,統合マスタ!$A713,0)="","",OFFSET(マスタ非採用削除!D$4,統合マスタ!$A713,0))</f>
        <v>ﾘｽﾊﾟ5</v>
      </c>
      <c r="R713" s="27">
        <f ca="1">IF(OR(A713="非採用",A713="処置薬",A713="非採用特別"),0,IF(OFFSET(マスタ非採用削除!E$4,統合マスタ!$A713,0)="","",OFFSET(マスタ非採用削除!E$4,統合マスタ!$A713,0)))</f>
        <v>1</v>
      </c>
      <c r="S713" s="53" t="str">
        <f ca="1">IF(OFFSET(マスタ非採用削除!F$4,統合マスタ!$A713,0)="","",OFFSET(マスタ非採用削除!F$4,統合マスタ!$A713,0))</f>
        <v/>
      </c>
      <c r="T713" s="27">
        <f ca="1">IF(OFFSET(マスタ非採用削除!G$4,統合マスタ!$A713,0)="","",OFFSET(マスタ非採用削除!G$4,統合マスタ!$A713,0))</f>
        <v>31.5</v>
      </c>
      <c r="U713" s="53" t="str">
        <f ca="1">IF(OFFSET(マスタ非採用削除!H$4,統合マスタ!$A713,0)="","",OFFSET(マスタ非採用削除!H$4,統合マスタ!$A713,0))</f>
        <v>ﾘｽﾊﾟﾀﾞｰﾙﾅｲﾖｳｴｷ1mg/mL</v>
      </c>
      <c r="V713" s="27">
        <f ca="1">IF(OFFSET(マスタ非採用削除!I$4,統合マスタ!$A713,0)="","",OFFSET(マスタ非採用削除!I$4,統合マスタ!$A713,0))</f>
        <v>7</v>
      </c>
      <c r="W713" s="27" t="str">
        <f ca="1">IF(OFFSET(マスタ非採用削除!J$4,統合マスタ!$A713,0)="","",OFFSET(マスタ非採用削除!J$4,統合マスタ!$A713,0))</f>
        <v>液（内用）</v>
      </c>
      <c r="X713" s="27">
        <f ca="1">IF(OFFSET(マスタ非採用削除!K$4,統合マスタ!$A713,0)="","",OFFSET(マスタ非採用削除!K$4,統合マスタ!$A713,0))</f>
        <v>2</v>
      </c>
      <c r="Y713" s="53" t="str">
        <f ca="1">IF(OFFSET(マスタ非採用削除!L$4,統合マスタ!$A713,0)="","",OFFSET(マスタ非採用削除!L$4,統合マスタ!$A713,0))</f>
        <v/>
      </c>
      <c r="Z713" s="27">
        <f ca="1">IF(OFFSET(マスタ非採用削除!M$4,統合マスタ!$A713,0)="","",OFFSET(マスタ非採用削除!M$4,統合マスタ!$A713,0))</f>
        <v>1</v>
      </c>
      <c r="AA713" s="27" t="str">
        <f t="shared" si="33"/>
        <v/>
      </c>
      <c r="AB713" s="27" t="str">
        <f ca="1">IF(A713="非採用特別","非採用特別",IF(R713=2,"臨時",
IF(COUNTIF(分類!$H$8:$H$15, 統合マスタ!V713)&gt;0, 分類!$G$7,
IF(COUNTIF(分類!$K$8:$K$15, 統合マスタ!V713)&gt;0, 分類!$J$7,
IF(COUNTIF(分類!$N$8:$N$15, 統合マスタ!V713)&gt;0, 分類!$M$7,
IF(COUNTIF(分類!$Q$8:$Q$15, 統合マスタ!V713)&gt;0, 分類!$P$7,
"無し"))))))</f>
        <v>無し</v>
      </c>
      <c r="AC713" s="27">
        <f t="shared" ca="1" si="34"/>
        <v>200709</v>
      </c>
      <c r="AD713" s="27" t="e" cm="1">
        <f t="array" aca="1" ref="AD713" ca="1">IF(A713="非採用","非採用",OFFSET(
   INDIRECT("'" &amp; AB713 &amp; "'!A4"),
   MATCH(B713, INDIRECT("'" &amp; AB713 &amp; "'!C5:C1000"), 0),
   MATCH("合計", INDIRECT("'" &amp; AB713 &amp; "'!4:4"), 0) - 1
))</f>
        <v>#REF!</v>
      </c>
    </row>
    <row r="714" spans="1:30">
      <c r="A714" s="40">
        <f>元データ!P711</f>
        <v>614</v>
      </c>
      <c r="B714" s="27">
        <f t="shared" si="35"/>
        <v>710</v>
      </c>
      <c r="C714" s="27" t="str">
        <f>DBCS(元データ!A711)</f>
        <v>リスペリドンＯＤ錠０．５ｍｇ「アメル」</v>
      </c>
      <c r="D714" s="53" t="str">
        <f>元データ!B711</f>
        <v>アルフレッサ</v>
      </c>
      <c r="E714" s="27" t="str">
        <f>DBCS(元データ!C711)</f>
        <v>ＰＴＰ</v>
      </c>
      <c r="F714" s="27" t="str">
        <f>DBCS(元データ!D711)</f>
        <v>１００Ｔ</v>
      </c>
      <c r="G714" s="27" t="str">
        <f>元データ!E711</f>
        <v>共和薬品</v>
      </c>
      <c r="H714" s="27">
        <f>元データ!F711</f>
        <v>10.4</v>
      </c>
      <c r="I714" s="27">
        <f>元データ!G711</f>
        <v>1040</v>
      </c>
      <c r="J714" s="27">
        <f>元データ!H711</f>
        <v>100</v>
      </c>
      <c r="K714" s="27" t="str">
        <f>元データ!I711</f>
        <v/>
      </c>
      <c r="L714" s="27">
        <f>元データ!J711</f>
        <v>676</v>
      </c>
      <c r="M714" s="27">
        <f>元データ!K711</f>
        <v>6.76</v>
      </c>
      <c r="N714" s="53" t="str">
        <f ca="1">IF(OFFSET(マスタ非採用削除!A$4,統合マスタ!$A714,0)="","",OFFSET(マスタ非採用削除!A$4,統合マスタ!$A714,0))</f>
        <v>ﾘｽﾍ010</v>
      </c>
      <c r="O714" s="53" t="str">
        <f ca="1">IF(OFFSET(マスタ非採用削除!B$4,統合マスタ!$A714,0)="","",OFFSET(マスタ非採用削除!B$4,統合マスタ!$A714,0))</f>
        <v>ﾘｽﾍ010</v>
      </c>
      <c r="P714" s="27" t="str">
        <f ca="1">IF(OFFSET(マスタ非採用削除!C$4,統合マスタ!$A714,0)="","",OFFSET(マスタ非採用削除!C$4,統合マスタ!$A714,0))</f>
        <v>リスペリドンＯＤ錠０．５ｍｇ「アメル」</v>
      </c>
      <c r="Q714" s="53" t="str">
        <f ca="1">IF(OFFSET(マスタ非採用削除!D$4,統合マスタ!$A714,0)="","",OFFSET(マスタ非採用削除!D$4,統合マスタ!$A714,0))</f>
        <v/>
      </c>
      <c r="R714" s="27">
        <f ca="1">IF(OR(A714="非採用",A714="処置薬",A714="非採用特別"),0,IF(OFFSET(マスタ非採用削除!E$4,統合マスタ!$A714,0)="","",OFFSET(マスタ非採用削除!E$4,統合マスタ!$A714,0)))</f>
        <v>1</v>
      </c>
      <c r="S714" s="53" t="str">
        <f ca="1">IF(OFFSET(マスタ非採用削除!F$4,統合マスタ!$A714,0)="","",OFFSET(マスタ非採用削除!F$4,統合マスタ!$A714,0))</f>
        <v/>
      </c>
      <c r="T714" s="27">
        <f ca="1">IF(OFFSET(マスタ非採用削除!G$4,統合マスタ!$A714,0)="","",OFFSET(マスタ非採用削除!G$4,統合マスタ!$A714,0))</f>
        <v>10.4</v>
      </c>
      <c r="U714" s="53" t="str">
        <f ca="1">IF(OFFSET(マスタ非採用削除!H$4,統合マスタ!$A714,0)="","",OFFSET(マスタ非採用削除!H$4,統合マスタ!$A714,0))</f>
        <v>ﾘｽﾍﾟﾘﾄﾞﾝODｼﾞﾖｳ0.5MGｱﾒﾙ</v>
      </c>
      <c r="V714" s="27">
        <f ca="1">IF(OFFSET(マスタ非採用削除!I$4,統合マスタ!$A714,0)="","",OFFSET(マスタ非採用削除!I$4,統合マスタ!$A714,0))</f>
        <v>1</v>
      </c>
      <c r="W714" s="27" t="str">
        <f ca="1">IF(OFFSET(マスタ非採用削除!J$4,統合マスタ!$A714,0)="","",OFFSET(マスタ非採用削除!J$4,統合マスタ!$A714,0))</f>
        <v>錠剤</v>
      </c>
      <c r="X714" s="27">
        <f ca="1">IF(OFFSET(マスタ非採用削除!K$4,統合マスタ!$A714,0)="","",OFFSET(マスタ非採用削除!K$4,統合マスタ!$A714,0))</f>
        <v>2</v>
      </c>
      <c r="Y714" s="53" t="str">
        <f ca="1">IF(OFFSET(マスタ非採用削除!L$4,統合マスタ!$A714,0)="","",OFFSET(マスタ非採用削除!L$4,統合マスタ!$A714,0))</f>
        <v/>
      </c>
      <c r="Z714" s="27">
        <f ca="1">IF(OFFSET(マスタ非採用削除!M$4,統合マスタ!$A714,0)="","",OFFSET(マスタ非採用削除!M$4,統合マスタ!$A714,0))</f>
        <v>26</v>
      </c>
      <c r="AA714" s="27" t="str">
        <f t="shared" si="33"/>
        <v/>
      </c>
      <c r="AB714" s="27" t="str">
        <f ca="1">IF(A714="非採用特別","非採用特別",IF(R714=2,"臨時",
IF(COUNTIF(分類!$H$8:$H$15, 統合マスタ!V714)&gt;0, 分類!$G$7,
IF(COUNTIF(分類!$K$8:$K$15, 統合マスタ!V714)&gt;0, 分類!$J$7,
IF(COUNTIF(分類!$N$8:$N$15, 統合マスタ!V714)&gt;0, 分類!$M$7,
IF(COUNTIF(分類!$Q$8:$Q$15, 統合マスタ!V714)&gt;0, 分類!$P$7,
"無し"))))))</f>
        <v>錠剤</v>
      </c>
      <c r="AC714" s="27">
        <f t="shared" ca="1" si="34"/>
        <v>200710</v>
      </c>
      <c r="AD714" s="27" cm="1">
        <f t="array" aca="1" ref="AD714" ca="1">IF(A714="非採用","非採用",OFFSET(
   INDIRECT("'" &amp; AB714 &amp; "'!A4"),
   MATCH(B714, INDIRECT("'" &amp; AB714 &amp; "'!C5:C1000"), 0),
   MATCH("合計", INDIRECT("'" &amp; AB714 &amp; "'!4:4"), 0) - 1
))</f>
        <v>0</v>
      </c>
    </row>
    <row r="715" spans="1:30">
      <c r="A715" s="40">
        <f>元データ!P712</f>
        <v>614</v>
      </c>
      <c r="B715" s="27">
        <f t="shared" si="35"/>
        <v>711</v>
      </c>
      <c r="C715" s="27" t="str">
        <f>DBCS(元データ!A712)</f>
        <v>リスペリドンＯＤ錠０．５ｍｇ「アメル」</v>
      </c>
      <c r="D715" s="53" t="str">
        <f>元データ!B712</f>
        <v>アルフレッサ</v>
      </c>
      <c r="E715" s="27" t="str">
        <f>DBCS(元データ!C712)</f>
        <v>バラ</v>
      </c>
      <c r="F715" s="27" t="str">
        <f>DBCS(元データ!D712)</f>
        <v>５００Ｔ</v>
      </c>
      <c r="G715" s="27" t="str">
        <f>元データ!E712</f>
        <v>共和薬品</v>
      </c>
      <c r="H715" s="27">
        <f>元データ!F712</f>
        <v>10.4</v>
      </c>
      <c r="I715" s="27">
        <f>元データ!G712</f>
        <v>5200</v>
      </c>
      <c r="J715" s="27">
        <f>元データ!H712</f>
        <v>500</v>
      </c>
      <c r="K715" s="27" t="str">
        <f>元データ!I712</f>
        <v/>
      </c>
      <c r="L715" s="27">
        <f>元データ!J712</f>
        <v>3380</v>
      </c>
      <c r="M715" s="27">
        <f>元データ!K712</f>
        <v>6.76</v>
      </c>
      <c r="N715" s="53" t="str">
        <f ca="1">IF(OFFSET(マスタ非採用削除!A$4,統合マスタ!$A715,0)="","",OFFSET(マスタ非採用削除!A$4,統合マスタ!$A715,0))</f>
        <v>ﾘｽﾍ010</v>
      </c>
      <c r="O715" s="53" t="str">
        <f ca="1">IF(OFFSET(マスタ非採用削除!B$4,統合マスタ!$A715,0)="","",OFFSET(マスタ非採用削除!B$4,統合マスタ!$A715,0))</f>
        <v>ﾘｽﾍ010</v>
      </c>
      <c r="P715" s="27" t="str">
        <f ca="1">IF(OFFSET(マスタ非採用削除!C$4,統合マスタ!$A715,0)="","",OFFSET(マスタ非採用削除!C$4,統合マスタ!$A715,0))</f>
        <v>リスペリドンＯＤ錠０．５ｍｇ「アメル」</v>
      </c>
      <c r="Q715" s="53" t="str">
        <f ca="1">IF(OFFSET(マスタ非採用削除!D$4,統合マスタ!$A715,0)="","",OFFSET(マスタ非採用削除!D$4,統合マスタ!$A715,0))</f>
        <v/>
      </c>
      <c r="R715" s="27">
        <f ca="1">IF(OR(A715="非採用",A715="処置薬",A715="非採用特別"),0,IF(OFFSET(マスタ非採用削除!E$4,統合マスタ!$A715,0)="","",OFFSET(マスタ非採用削除!E$4,統合マスタ!$A715,0)))</f>
        <v>1</v>
      </c>
      <c r="S715" s="53" t="str">
        <f ca="1">IF(OFFSET(マスタ非採用削除!F$4,統合マスタ!$A715,0)="","",OFFSET(マスタ非採用削除!F$4,統合マスタ!$A715,0))</f>
        <v/>
      </c>
      <c r="T715" s="27">
        <f ca="1">IF(OFFSET(マスタ非採用削除!G$4,統合マスタ!$A715,0)="","",OFFSET(マスタ非採用削除!G$4,統合マスタ!$A715,0))</f>
        <v>10.4</v>
      </c>
      <c r="U715" s="53" t="str">
        <f ca="1">IF(OFFSET(マスタ非採用削除!H$4,統合マスタ!$A715,0)="","",OFFSET(マスタ非採用削除!H$4,統合マスタ!$A715,0))</f>
        <v>ﾘｽﾍﾟﾘﾄﾞﾝODｼﾞﾖｳ0.5MGｱﾒﾙ</v>
      </c>
      <c r="V715" s="27">
        <f ca="1">IF(OFFSET(マスタ非採用削除!I$4,統合マスタ!$A715,0)="","",OFFSET(マスタ非採用削除!I$4,統合マスタ!$A715,0))</f>
        <v>1</v>
      </c>
      <c r="W715" s="27" t="str">
        <f ca="1">IF(OFFSET(マスタ非採用削除!J$4,統合マスタ!$A715,0)="","",OFFSET(マスタ非採用削除!J$4,統合マスタ!$A715,0))</f>
        <v>錠剤</v>
      </c>
      <c r="X715" s="27">
        <f ca="1">IF(OFFSET(マスタ非採用削除!K$4,統合マスタ!$A715,0)="","",OFFSET(マスタ非採用削除!K$4,統合マスタ!$A715,0))</f>
        <v>2</v>
      </c>
      <c r="Y715" s="53" t="str">
        <f ca="1">IF(OFFSET(マスタ非採用削除!L$4,統合マスタ!$A715,0)="","",OFFSET(マスタ非採用削除!L$4,統合マスタ!$A715,0))</f>
        <v/>
      </c>
      <c r="Z715" s="27">
        <f ca="1">IF(OFFSET(マスタ非採用削除!M$4,統合マスタ!$A715,0)="","",OFFSET(マスタ非採用削除!M$4,統合マスタ!$A715,0))</f>
        <v>26</v>
      </c>
      <c r="AA715" s="27" t="str">
        <f t="shared" si="33"/>
        <v/>
      </c>
      <c r="AB715" s="27" t="str">
        <f ca="1">IF(A715="非採用特別","非採用特別",IF(R715=2,"臨時",
IF(COUNTIF(分類!$H$8:$H$15, 統合マスタ!V715)&gt;0, 分類!$G$7,
IF(COUNTIF(分類!$K$8:$K$15, 統合マスタ!V715)&gt;0, 分類!$J$7,
IF(COUNTIF(分類!$N$8:$N$15, 統合マスタ!V715)&gt;0, 分類!$M$7,
IF(COUNTIF(分類!$Q$8:$Q$15, 統合マスタ!V715)&gt;0, 分類!$P$7,
"無し"))))))</f>
        <v>錠剤</v>
      </c>
      <c r="AC715" s="27">
        <f t="shared" ca="1" si="34"/>
        <v>200711</v>
      </c>
      <c r="AD715" s="27" cm="1">
        <f t="array" aca="1" ref="AD715" ca="1">IF(A715="非採用","非採用",OFFSET(
   INDIRECT("'" &amp; AB715 &amp; "'!A4"),
   MATCH(B715, INDIRECT("'" &amp; AB715 &amp; "'!C5:C1000"), 0),
   MATCH("合計", INDIRECT("'" &amp; AB715 &amp; "'!4:4"), 0) - 1
))</f>
        <v>0</v>
      </c>
    </row>
    <row r="716" spans="1:30">
      <c r="A716" s="40">
        <f>元データ!P713</f>
        <v>615</v>
      </c>
      <c r="B716" s="27">
        <f t="shared" si="35"/>
        <v>712</v>
      </c>
      <c r="C716" s="27" t="str">
        <f>DBCS(元データ!A713)</f>
        <v>リスペリドンＯＤ錠１ｍｇ「アメル」</v>
      </c>
      <c r="D716" s="53" t="str">
        <f>元データ!B713</f>
        <v>アルフレッサ</v>
      </c>
      <c r="E716" s="27" t="str">
        <f>DBCS(元データ!C713)</f>
        <v>ＰＴＰ</v>
      </c>
      <c r="F716" s="27" t="str">
        <f>DBCS(元データ!D713)</f>
        <v>１００Ｔ</v>
      </c>
      <c r="G716" s="27" t="str">
        <f>元データ!E713</f>
        <v>共和薬品</v>
      </c>
      <c r="H716" s="27">
        <f>元データ!F713</f>
        <v>10.4</v>
      </c>
      <c r="I716" s="27">
        <f>元データ!G713</f>
        <v>1040</v>
      </c>
      <c r="J716" s="27">
        <f>元データ!H713</f>
        <v>100</v>
      </c>
      <c r="K716" s="27" t="str">
        <f>元データ!I713</f>
        <v>錠</v>
      </c>
      <c r="L716" s="27">
        <f>元データ!J713</f>
        <v>676</v>
      </c>
      <c r="M716" s="27">
        <f>元データ!K713</f>
        <v>6.76</v>
      </c>
      <c r="N716" s="53" t="str">
        <f ca="1">IF(OFFSET(マスタ非採用削除!A$4,統合マスタ!$A716,0)="","",OFFSET(マスタ非採用削除!A$4,統合マスタ!$A716,0))</f>
        <v>ﾘｽﾍ011</v>
      </c>
      <c r="O716" s="53" t="str">
        <f ca="1">IF(OFFSET(マスタ非採用削除!B$4,統合マスタ!$A716,0)="","",OFFSET(マスタ非採用削除!B$4,統合マスタ!$A716,0))</f>
        <v>ﾘｽﾍ011</v>
      </c>
      <c r="P716" s="27" t="str">
        <f ca="1">IF(OFFSET(マスタ非採用削除!C$4,統合マスタ!$A716,0)="","",OFFSET(マスタ非採用削除!C$4,統合マスタ!$A716,0))</f>
        <v>リスペリドンＯＤ錠１ｍｇ「アメル」</v>
      </c>
      <c r="Q716" s="53" t="str">
        <f ca="1">IF(OFFSET(マスタ非採用削除!D$4,統合マスタ!$A716,0)="","",OFFSET(マスタ非採用削除!D$4,統合マスタ!$A716,0))</f>
        <v/>
      </c>
      <c r="R716" s="27">
        <f ca="1">IF(OR(A716="非採用",A716="処置薬",A716="非採用特別"),0,IF(OFFSET(マスタ非採用削除!E$4,統合マスタ!$A716,0)="","",OFFSET(マスタ非採用削除!E$4,統合マスタ!$A716,0)))</f>
        <v>1</v>
      </c>
      <c r="S716" s="53" t="str">
        <f ca="1">IF(OFFSET(マスタ非採用削除!F$4,統合マスタ!$A716,0)="","",OFFSET(マスタ非採用削除!F$4,統合マスタ!$A716,0))</f>
        <v/>
      </c>
      <c r="T716" s="27">
        <f ca="1">IF(OFFSET(マスタ非採用削除!G$4,統合マスタ!$A716,0)="","",OFFSET(マスタ非採用削除!G$4,統合マスタ!$A716,0))</f>
        <v>10.4</v>
      </c>
      <c r="U716" s="53" t="str">
        <f ca="1">IF(OFFSET(マスタ非採用削除!H$4,統合マスタ!$A716,0)="","",OFFSET(マスタ非採用削除!H$4,統合マスタ!$A716,0))</f>
        <v>ﾘｽﾍﾟﾘﾄﾞﾝODｼﾞﾖｳ1MGｱﾒﾙ</v>
      </c>
      <c r="V716" s="27">
        <f ca="1">IF(OFFSET(マスタ非採用削除!I$4,統合マスタ!$A716,0)="","",OFFSET(マスタ非採用削除!I$4,統合マスタ!$A716,0))</f>
        <v>1</v>
      </c>
      <c r="W716" s="27" t="str">
        <f ca="1">IF(OFFSET(マスタ非採用削除!J$4,統合マスタ!$A716,0)="","",OFFSET(マスタ非採用削除!J$4,統合マスタ!$A716,0))</f>
        <v>錠剤</v>
      </c>
      <c r="X716" s="27">
        <f ca="1">IF(OFFSET(マスタ非採用削除!K$4,統合マスタ!$A716,0)="","",OFFSET(マスタ非採用削除!K$4,統合マスタ!$A716,0))</f>
        <v>2</v>
      </c>
      <c r="Y716" s="53" t="str">
        <f ca="1">IF(OFFSET(マスタ非採用削除!L$4,統合マスタ!$A716,0)="","",OFFSET(マスタ非採用削除!L$4,統合マスタ!$A716,0))</f>
        <v/>
      </c>
      <c r="Z716" s="27">
        <f ca="1">IF(OFFSET(マスタ非採用削除!M$4,統合マスタ!$A716,0)="","",OFFSET(マスタ非採用削除!M$4,統合マスタ!$A716,0))</f>
        <v>26</v>
      </c>
      <c r="AA716" s="27" t="str">
        <f t="shared" si="33"/>
        <v/>
      </c>
      <c r="AB716" s="27" t="str">
        <f ca="1">IF(A716="非採用特別","非採用特別",IF(R716=2,"臨時",
IF(COUNTIF(分類!$H$8:$H$15, 統合マスタ!V716)&gt;0, 分類!$G$7,
IF(COUNTIF(分類!$K$8:$K$15, 統合マスタ!V716)&gt;0, 分類!$J$7,
IF(COUNTIF(分類!$N$8:$N$15, 統合マスタ!V716)&gt;0, 分類!$M$7,
IF(COUNTIF(分類!$Q$8:$Q$15, 統合マスタ!V716)&gt;0, 分類!$P$7,
"無し"))))))</f>
        <v>錠剤</v>
      </c>
      <c r="AC716" s="27">
        <f t="shared" ca="1" si="34"/>
        <v>200712</v>
      </c>
      <c r="AD716" s="27" cm="1">
        <f t="array" aca="1" ref="AD716" ca="1">IF(A716="非採用","非採用",OFFSET(
   INDIRECT("'" &amp; AB716 &amp; "'!A4"),
   MATCH(B716, INDIRECT("'" &amp; AB716 &amp; "'!C5:C1000"), 0),
   MATCH("合計", INDIRECT("'" &amp; AB716 &amp; "'!4:4"), 0) - 1
))</f>
        <v>0</v>
      </c>
    </row>
    <row r="717" spans="1:30">
      <c r="A717" s="40">
        <f>元データ!P714</f>
        <v>615</v>
      </c>
      <c r="B717" s="27">
        <f t="shared" si="35"/>
        <v>713</v>
      </c>
      <c r="C717" s="27" t="str">
        <f>DBCS(元データ!A714)</f>
        <v>リスペリドンＯＤ錠１ｍｇ「アメル」</v>
      </c>
      <c r="D717" s="53" t="str">
        <f>元データ!B714</f>
        <v>アルフレッサ</v>
      </c>
      <c r="E717" s="27" t="str">
        <f>DBCS(元データ!C714)</f>
        <v>バラ</v>
      </c>
      <c r="F717" s="27" t="str">
        <f>DBCS(元データ!D714)</f>
        <v>５００Ｔ</v>
      </c>
      <c r="G717" s="27" t="str">
        <f>元データ!E714</f>
        <v>共和薬品</v>
      </c>
      <c r="H717" s="27">
        <f>元データ!F714</f>
        <v>10.4</v>
      </c>
      <c r="I717" s="27">
        <f>元データ!G714</f>
        <v>5200</v>
      </c>
      <c r="J717" s="27">
        <f>元データ!H714</f>
        <v>500</v>
      </c>
      <c r="K717" s="27" t="str">
        <f>元データ!I714</f>
        <v/>
      </c>
      <c r="L717" s="27">
        <f>元データ!J714</f>
        <v>3380</v>
      </c>
      <c r="M717" s="27">
        <f>元データ!K714</f>
        <v>6.76</v>
      </c>
      <c r="N717" s="53" t="str">
        <f ca="1">IF(OFFSET(マスタ非採用削除!A$4,統合マスタ!$A717,0)="","",OFFSET(マスタ非採用削除!A$4,統合マスタ!$A717,0))</f>
        <v>ﾘｽﾍ011</v>
      </c>
      <c r="O717" s="53" t="str">
        <f ca="1">IF(OFFSET(マスタ非採用削除!B$4,統合マスタ!$A717,0)="","",OFFSET(マスタ非採用削除!B$4,統合マスタ!$A717,0))</f>
        <v>ﾘｽﾍ011</v>
      </c>
      <c r="P717" s="27" t="str">
        <f ca="1">IF(OFFSET(マスタ非採用削除!C$4,統合マスタ!$A717,0)="","",OFFSET(マスタ非採用削除!C$4,統合マスタ!$A717,0))</f>
        <v>リスペリドンＯＤ錠１ｍｇ「アメル」</v>
      </c>
      <c r="Q717" s="53" t="str">
        <f ca="1">IF(OFFSET(マスタ非採用削除!D$4,統合マスタ!$A717,0)="","",OFFSET(マスタ非採用削除!D$4,統合マスタ!$A717,0))</f>
        <v/>
      </c>
      <c r="R717" s="27">
        <f ca="1">IF(OR(A717="非採用",A717="処置薬",A717="非採用特別"),0,IF(OFFSET(マスタ非採用削除!E$4,統合マスタ!$A717,0)="","",OFFSET(マスタ非採用削除!E$4,統合マスタ!$A717,0)))</f>
        <v>1</v>
      </c>
      <c r="S717" s="53" t="str">
        <f ca="1">IF(OFFSET(マスタ非採用削除!F$4,統合マスタ!$A717,0)="","",OFFSET(マスタ非採用削除!F$4,統合マスタ!$A717,0))</f>
        <v/>
      </c>
      <c r="T717" s="27">
        <f ca="1">IF(OFFSET(マスタ非採用削除!G$4,統合マスタ!$A717,0)="","",OFFSET(マスタ非採用削除!G$4,統合マスタ!$A717,0))</f>
        <v>10.4</v>
      </c>
      <c r="U717" s="53" t="str">
        <f ca="1">IF(OFFSET(マスタ非採用削除!H$4,統合マスタ!$A717,0)="","",OFFSET(マスタ非採用削除!H$4,統合マスタ!$A717,0))</f>
        <v>ﾘｽﾍﾟﾘﾄﾞﾝODｼﾞﾖｳ1MGｱﾒﾙ</v>
      </c>
      <c r="V717" s="27">
        <f ca="1">IF(OFFSET(マスタ非採用削除!I$4,統合マスタ!$A717,0)="","",OFFSET(マスタ非採用削除!I$4,統合マスタ!$A717,0))</f>
        <v>1</v>
      </c>
      <c r="W717" s="27" t="str">
        <f ca="1">IF(OFFSET(マスタ非採用削除!J$4,統合マスタ!$A717,0)="","",OFFSET(マスタ非採用削除!J$4,統合マスタ!$A717,0))</f>
        <v>錠剤</v>
      </c>
      <c r="X717" s="27">
        <f ca="1">IF(OFFSET(マスタ非採用削除!K$4,統合マスタ!$A717,0)="","",OFFSET(マスタ非採用削除!K$4,統合マスタ!$A717,0))</f>
        <v>2</v>
      </c>
      <c r="Y717" s="53" t="str">
        <f ca="1">IF(OFFSET(マスタ非採用削除!L$4,統合マスタ!$A717,0)="","",OFFSET(マスタ非採用削除!L$4,統合マスタ!$A717,0))</f>
        <v/>
      </c>
      <c r="Z717" s="27">
        <f ca="1">IF(OFFSET(マスタ非採用削除!M$4,統合マスタ!$A717,0)="","",OFFSET(マスタ非採用削除!M$4,統合マスタ!$A717,0))</f>
        <v>26</v>
      </c>
      <c r="AA717" s="27" t="str">
        <f t="shared" si="33"/>
        <v/>
      </c>
      <c r="AB717" s="27" t="str">
        <f ca="1">IF(A717="非採用特別","非採用特別",IF(R717=2,"臨時",
IF(COUNTIF(分類!$H$8:$H$15, 統合マスタ!V717)&gt;0, 分類!$G$7,
IF(COUNTIF(分類!$K$8:$K$15, 統合マスタ!V717)&gt;0, 分類!$J$7,
IF(COUNTIF(分類!$N$8:$N$15, 統合マスタ!V717)&gt;0, 分類!$M$7,
IF(COUNTIF(分類!$Q$8:$Q$15, 統合マスタ!V717)&gt;0, 分類!$P$7,
"無し"))))))</f>
        <v>錠剤</v>
      </c>
      <c r="AC717" s="27">
        <f t="shared" ca="1" si="34"/>
        <v>200713</v>
      </c>
      <c r="AD717" s="27" cm="1">
        <f t="array" aca="1" ref="AD717" ca="1">IF(A717="非採用","非採用",OFFSET(
   INDIRECT("'" &amp; AB717 &amp; "'!A4"),
   MATCH(B717, INDIRECT("'" &amp; AB717 &amp; "'!C5:C1000"), 0),
   MATCH("合計", INDIRECT("'" &amp; AB717 &amp; "'!4:4"), 0) - 1
))</f>
        <v>0</v>
      </c>
    </row>
    <row r="718" spans="1:30">
      <c r="A718" s="40">
        <f>元データ!P715</f>
        <v>616</v>
      </c>
      <c r="B718" s="27">
        <f t="shared" si="35"/>
        <v>714</v>
      </c>
      <c r="C718" s="27" t="str">
        <f>DBCS(元データ!A715)</f>
        <v>リスペリドンＯＤ錠２ｍｇ「アメル」</v>
      </c>
      <c r="D718" s="53" t="str">
        <f>元データ!B715</f>
        <v>アルフレッサ</v>
      </c>
      <c r="E718" s="27" t="str">
        <f>DBCS(元データ!C715)</f>
        <v>ＰＴＰ</v>
      </c>
      <c r="F718" s="27" t="str">
        <f>DBCS(元データ!D715)</f>
        <v>１００Ｔ</v>
      </c>
      <c r="G718" s="27" t="str">
        <f>元データ!E715</f>
        <v>共和薬品</v>
      </c>
      <c r="H718" s="27">
        <f>元データ!F715</f>
        <v>10.4</v>
      </c>
      <c r="I718" s="27">
        <f>元データ!G715</f>
        <v>1040</v>
      </c>
      <c r="J718" s="27">
        <f>元データ!H715</f>
        <v>100</v>
      </c>
      <c r="K718" s="27" t="str">
        <f>元データ!I715</f>
        <v/>
      </c>
      <c r="L718" s="27">
        <f>元データ!J715</f>
        <v>874</v>
      </c>
      <c r="M718" s="27">
        <f>元データ!K715</f>
        <v>8.74</v>
      </c>
      <c r="N718" s="53" t="str">
        <f ca="1">IF(OFFSET(マスタ非採用削除!A$4,統合マスタ!$A718,0)="","",OFFSET(マスタ非採用削除!A$4,統合マスタ!$A718,0))</f>
        <v>ﾘｽﾍ012</v>
      </c>
      <c r="O718" s="53" t="str">
        <f ca="1">IF(OFFSET(マスタ非採用削除!B$4,統合マスタ!$A718,0)="","",OFFSET(マスタ非採用削除!B$4,統合マスタ!$A718,0))</f>
        <v>ﾘｽﾍ012</v>
      </c>
      <c r="P718" s="27" t="str">
        <f ca="1">IF(OFFSET(マスタ非採用削除!C$4,統合マスタ!$A718,0)="","",OFFSET(マスタ非採用削除!C$4,統合マスタ!$A718,0))</f>
        <v>リスペリドンＯＤ錠２ｍｇ「アメル」</v>
      </c>
      <c r="Q718" s="53" t="str">
        <f ca="1">IF(OFFSET(マスタ非採用削除!D$4,統合マスタ!$A718,0)="","",OFFSET(マスタ非採用削除!D$4,統合マスタ!$A718,0))</f>
        <v/>
      </c>
      <c r="R718" s="27">
        <f ca="1">IF(OR(A718="非採用",A718="処置薬",A718="非採用特別"),0,IF(OFFSET(マスタ非採用削除!E$4,統合マスタ!$A718,0)="","",OFFSET(マスタ非採用削除!E$4,統合マスタ!$A718,0)))</f>
        <v>1</v>
      </c>
      <c r="S718" s="53" t="str">
        <f ca="1">IF(OFFSET(マスタ非採用削除!F$4,統合マスタ!$A718,0)="","",OFFSET(マスタ非採用削除!F$4,統合マスタ!$A718,0))</f>
        <v/>
      </c>
      <c r="T718" s="27">
        <f ca="1">IF(OFFSET(マスタ非採用削除!G$4,統合マスタ!$A718,0)="","",OFFSET(マスタ非採用削除!G$4,統合マスタ!$A718,0))</f>
        <v>10.4</v>
      </c>
      <c r="U718" s="53" t="str">
        <f ca="1">IF(OFFSET(マスタ非採用削除!H$4,統合マスタ!$A718,0)="","",OFFSET(マスタ非採用削除!H$4,統合マスタ!$A718,0))</f>
        <v>ﾘｽﾍﾟﾘﾄﾞﾝODｼﾞﾖｳ2MGｱﾒﾙ</v>
      </c>
      <c r="V718" s="27">
        <f ca="1">IF(OFFSET(マスタ非採用削除!I$4,統合マスタ!$A718,0)="","",OFFSET(マスタ非採用削除!I$4,統合マスタ!$A718,0))</f>
        <v>1</v>
      </c>
      <c r="W718" s="27" t="str">
        <f ca="1">IF(OFFSET(マスタ非採用削除!J$4,統合マスタ!$A718,0)="","",OFFSET(マスタ非採用削除!J$4,統合マスタ!$A718,0))</f>
        <v>錠剤</v>
      </c>
      <c r="X718" s="27">
        <f ca="1">IF(OFFSET(マスタ非採用削除!K$4,統合マスタ!$A718,0)="","",OFFSET(マスタ非採用削除!K$4,統合マスタ!$A718,0))</f>
        <v>2</v>
      </c>
      <c r="Y718" s="53" t="str">
        <f ca="1">IF(OFFSET(マスタ非採用削除!L$4,統合マスタ!$A718,0)="","",OFFSET(マスタ非採用削除!L$4,統合マスタ!$A718,0))</f>
        <v/>
      </c>
      <c r="Z718" s="27">
        <f ca="1">IF(OFFSET(マスタ非採用削除!M$4,統合マスタ!$A718,0)="","",OFFSET(マスタ非採用削除!M$4,統合マスタ!$A718,0))</f>
        <v>26</v>
      </c>
      <c r="AA718" s="27" t="str">
        <f t="shared" si="33"/>
        <v/>
      </c>
      <c r="AB718" s="27" t="str">
        <f ca="1">IF(A718="非採用特別","非採用特別",IF(R718=2,"臨時",
IF(COUNTIF(分類!$H$8:$H$15, 統合マスタ!V718)&gt;0, 分類!$G$7,
IF(COUNTIF(分類!$K$8:$K$15, 統合マスタ!V718)&gt;0, 分類!$J$7,
IF(COUNTIF(分類!$N$8:$N$15, 統合マスタ!V718)&gt;0, 分類!$M$7,
IF(COUNTIF(分類!$Q$8:$Q$15, 統合マスタ!V718)&gt;0, 分類!$P$7,
"無し"))))))</f>
        <v>錠剤</v>
      </c>
      <c r="AC718" s="27">
        <f t="shared" ca="1" si="34"/>
        <v>200714</v>
      </c>
      <c r="AD718" s="27" cm="1">
        <f t="array" aca="1" ref="AD718" ca="1">IF(A718="非採用","非採用",OFFSET(
   INDIRECT("'" &amp; AB718 &amp; "'!A4"),
   MATCH(B718, INDIRECT("'" &amp; AB718 &amp; "'!C5:C1000"), 0),
   MATCH("合計", INDIRECT("'" &amp; AB718 &amp; "'!4:4"), 0) - 1
))</f>
        <v>0</v>
      </c>
    </row>
    <row r="719" spans="1:30">
      <c r="A719" s="40">
        <f>元データ!P716</f>
        <v>616</v>
      </c>
      <c r="B719" s="27">
        <f t="shared" si="35"/>
        <v>715</v>
      </c>
      <c r="C719" s="27" t="str">
        <f>DBCS(元データ!A716)</f>
        <v>リスペリドンＯＤ錠２ｍｇ「アメル」</v>
      </c>
      <c r="D719" s="53" t="str">
        <f>元データ!B716</f>
        <v>アルフレッサ</v>
      </c>
      <c r="E719" s="27" t="str">
        <f>DBCS(元データ!C716)</f>
        <v>バラ</v>
      </c>
      <c r="F719" s="27" t="str">
        <f>DBCS(元データ!D716)</f>
        <v>５００Ｔ</v>
      </c>
      <c r="G719" s="27" t="str">
        <f>元データ!E716</f>
        <v>共和薬品</v>
      </c>
      <c r="H719" s="27">
        <f>元データ!F716</f>
        <v>10.4</v>
      </c>
      <c r="I719" s="27">
        <f>元データ!G716</f>
        <v>5200</v>
      </c>
      <c r="J719" s="27">
        <f>元データ!H716</f>
        <v>500</v>
      </c>
      <c r="K719" s="27" t="str">
        <f>元データ!I716</f>
        <v/>
      </c>
      <c r="L719" s="27">
        <f>元データ!J716</f>
        <v>4370</v>
      </c>
      <c r="M719" s="27">
        <f>元データ!K716</f>
        <v>8.74</v>
      </c>
      <c r="N719" s="53" t="str">
        <f ca="1">IF(OFFSET(マスタ非採用削除!A$4,統合マスタ!$A719,0)="","",OFFSET(マスタ非採用削除!A$4,統合マスタ!$A719,0))</f>
        <v>ﾘｽﾍ012</v>
      </c>
      <c r="O719" s="53" t="str">
        <f ca="1">IF(OFFSET(マスタ非採用削除!B$4,統合マスタ!$A719,0)="","",OFFSET(マスタ非採用削除!B$4,統合マスタ!$A719,0))</f>
        <v>ﾘｽﾍ012</v>
      </c>
      <c r="P719" s="27" t="str">
        <f ca="1">IF(OFFSET(マスタ非採用削除!C$4,統合マスタ!$A719,0)="","",OFFSET(マスタ非採用削除!C$4,統合マスタ!$A719,0))</f>
        <v>リスペリドンＯＤ錠２ｍｇ「アメル」</v>
      </c>
      <c r="Q719" s="53" t="str">
        <f ca="1">IF(OFFSET(マスタ非採用削除!D$4,統合マスタ!$A719,0)="","",OFFSET(マスタ非採用削除!D$4,統合マスタ!$A719,0))</f>
        <v/>
      </c>
      <c r="R719" s="27">
        <f ca="1">IF(OR(A719="非採用",A719="処置薬",A719="非採用特別"),0,IF(OFFSET(マスタ非採用削除!E$4,統合マスタ!$A719,0)="","",OFFSET(マスタ非採用削除!E$4,統合マスタ!$A719,0)))</f>
        <v>1</v>
      </c>
      <c r="S719" s="53" t="str">
        <f ca="1">IF(OFFSET(マスタ非採用削除!F$4,統合マスタ!$A719,0)="","",OFFSET(マスタ非採用削除!F$4,統合マスタ!$A719,0))</f>
        <v/>
      </c>
      <c r="T719" s="27">
        <f ca="1">IF(OFFSET(マスタ非採用削除!G$4,統合マスタ!$A719,0)="","",OFFSET(マスタ非採用削除!G$4,統合マスタ!$A719,0))</f>
        <v>10.4</v>
      </c>
      <c r="U719" s="53" t="str">
        <f ca="1">IF(OFFSET(マスタ非採用削除!H$4,統合マスタ!$A719,0)="","",OFFSET(マスタ非採用削除!H$4,統合マスタ!$A719,0))</f>
        <v>ﾘｽﾍﾟﾘﾄﾞﾝODｼﾞﾖｳ2MGｱﾒﾙ</v>
      </c>
      <c r="V719" s="27">
        <f ca="1">IF(OFFSET(マスタ非採用削除!I$4,統合マスタ!$A719,0)="","",OFFSET(マスタ非採用削除!I$4,統合マスタ!$A719,0))</f>
        <v>1</v>
      </c>
      <c r="W719" s="27" t="str">
        <f ca="1">IF(OFFSET(マスタ非採用削除!J$4,統合マスタ!$A719,0)="","",OFFSET(マスタ非採用削除!J$4,統合マスタ!$A719,0))</f>
        <v>錠剤</v>
      </c>
      <c r="X719" s="27">
        <f ca="1">IF(OFFSET(マスタ非採用削除!K$4,統合マスタ!$A719,0)="","",OFFSET(マスタ非採用削除!K$4,統合マスタ!$A719,0))</f>
        <v>2</v>
      </c>
      <c r="Y719" s="53" t="str">
        <f ca="1">IF(OFFSET(マスタ非採用削除!L$4,統合マスタ!$A719,0)="","",OFFSET(マスタ非採用削除!L$4,統合マスタ!$A719,0))</f>
        <v/>
      </c>
      <c r="Z719" s="27">
        <f ca="1">IF(OFFSET(マスタ非採用削除!M$4,統合マスタ!$A719,0)="","",OFFSET(マスタ非採用削除!M$4,統合マスタ!$A719,0))</f>
        <v>26</v>
      </c>
      <c r="AA719" s="27" t="str">
        <f t="shared" si="33"/>
        <v/>
      </c>
      <c r="AB719" s="27" t="str">
        <f ca="1">IF(A719="非採用特別","非採用特別",IF(R719=2,"臨時",
IF(COUNTIF(分類!$H$8:$H$15, 統合マスタ!V719)&gt;0, 分類!$G$7,
IF(COUNTIF(分類!$K$8:$K$15, 統合マスタ!V719)&gt;0, 分類!$J$7,
IF(COUNTIF(分類!$N$8:$N$15, 統合マスタ!V719)&gt;0, 分類!$M$7,
IF(COUNTIF(分類!$Q$8:$Q$15, 統合マスタ!V719)&gt;0, 分類!$P$7,
"無し"))))))</f>
        <v>錠剤</v>
      </c>
      <c r="AC719" s="27">
        <f t="shared" ca="1" si="34"/>
        <v>200715</v>
      </c>
      <c r="AD719" s="27" cm="1">
        <f t="array" aca="1" ref="AD719" ca="1">IF(A719="非採用","非採用",OFFSET(
   INDIRECT("'" &amp; AB719 &amp; "'!A4"),
   MATCH(B719, INDIRECT("'" &amp; AB719 &amp; "'!C5:C1000"), 0),
   MATCH("合計", INDIRECT("'" &amp; AB719 &amp; "'!4:4"), 0) - 1
))</f>
        <v>0</v>
      </c>
    </row>
    <row r="720" spans="1:30">
      <c r="A720" s="40">
        <f>元データ!P717</f>
        <v>617</v>
      </c>
      <c r="B720" s="27">
        <f t="shared" si="35"/>
        <v>716</v>
      </c>
      <c r="C720" s="27" t="str">
        <f>DBCS(元データ!A717)</f>
        <v>リスペリドンＯＤ錠３ｍｇ「アメル」</v>
      </c>
      <c r="D720" s="53" t="str">
        <f>元データ!B717</f>
        <v>アルフレッサ</v>
      </c>
      <c r="E720" s="27" t="str">
        <f>DBCS(元データ!C717)</f>
        <v>ＰＴＰ</v>
      </c>
      <c r="F720" s="27" t="str">
        <f>DBCS(元データ!D717)</f>
        <v>１００Ｔ</v>
      </c>
      <c r="G720" s="27" t="str">
        <f>元データ!E717</f>
        <v>共和薬品</v>
      </c>
      <c r="H720" s="27">
        <f>元データ!F717</f>
        <v>10.9</v>
      </c>
      <c r="I720" s="27">
        <f>元データ!G717</f>
        <v>1090</v>
      </c>
      <c r="J720" s="27">
        <f>元データ!H717</f>
        <v>100</v>
      </c>
      <c r="K720" s="27" t="str">
        <f>元データ!I717</f>
        <v/>
      </c>
      <c r="L720" s="27">
        <f>元データ!J717</f>
        <v>927</v>
      </c>
      <c r="M720" s="27">
        <f>元データ!K717</f>
        <v>9.27</v>
      </c>
      <c r="N720" s="53" t="str">
        <f ca="1">IF(OFFSET(マスタ非採用削除!A$4,統合マスタ!$A720,0)="","",OFFSET(マスタ非採用削除!A$4,統合マスタ!$A720,0))</f>
        <v>ﾘｽﾍ013</v>
      </c>
      <c r="O720" s="53" t="str">
        <f ca="1">IF(OFFSET(マスタ非採用削除!B$4,統合マスタ!$A720,0)="","",OFFSET(マスタ非採用削除!B$4,統合マスタ!$A720,0))</f>
        <v>ﾘｽﾍ013</v>
      </c>
      <c r="P720" s="27" t="str">
        <f ca="1">IF(OFFSET(マスタ非採用削除!C$4,統合マスタ!$A720,0)="","",OFFSET(マスタ非採用削除!C$4,統合マスタ!$A720,0))</f>
        <v>リスペリドンＯＤ錠３ｍｇ「アメル」</v>
      </c>
      <c r="Q720" s="53" t="str">
        <f ca="1">IF(OFFSET(マスタ非採用削除!D$4,統合マスタ!$A720,0)="","",OFFSET(マスタ非採用削除!D$4,統合マスタ!$A720,0))</f>
        <v/>
      </c>
      <c r="R720" s="27">
        <f ca="1">IF(OR(A720="非採用",A720="処置薬",A720="非採用特別"),0,IF(OFFSET(マスタ非採用削除!E$4,統合マスタ!$A720,0)="","",OFFSET(マスタ非採用削除!E$4,統合マスタ!$A720,0)))</f>
        <v>1</v>
      </c>
      <c r="S720" s="53" t="str">
        <f ca="1">IF(OFFSET(マスタ非採用削除!F$4,統合マスタ!$A720,0)="","",OFFSET(マスタ非採用削除!F$4,統合マスタ!$A720,0))</f>
        <v/>
      </c>
      <c r="T720" s="27">
        <f ca="1">IF(OFFSET(マスタ非採用削除!G$4,統合マスタ!$A720,0)="","",OFFSET(マスタ非採用削除!G$4,統合マスタ!$A720,0))</f>
        <v>10.9</v>
      </c>
      <c r="U720" s="53" t="str">
        <f ca="1">IF(OFFSET(マスタ非採用削除!H$4,統合マスタ!$A720,0)="","",OFFSET(マスタ非採用削除!H$4,統合マスタ!$A720,0))</f>
        <v>ﾘｽﾍﾟﾘﾄﾞﾝODｼﾞﾖｳ3MGｱﾒﾙ</v>
      </c>
      <c r="V720" s="27">
        <f ca="1">IF(OFFSET(マスタ非採用削除!I$4,統合マスタ!$A720,0)="","",OFFSET(マスタ非採用削除!I$4,統合マスタ!$A720,0))</f>
        <v>1</v>
      </c>
      <c r="W720" s="27" t="str">
        <f ca="1">IF(OFFSET(マスタ非採用削除!J$4,統合マスタ!$A720,0)="","",OFFSET(マスタ非採用削除!J$4,統合マスタ!$A720,0))</f>
        <v>錠剤</v>
      </c>
      <c r="X720" s="27">
        <f ca="1">IF(OFFSET(マスタ非採用削除!K$4,統合マスタ!$A720,0)="","",OFFSET(マスタ非採用削除!K$4,統合マスタ!$A720,0))</f>
        <v>2</v>
      </c>
      <c r="Y720" s="53" t="str">
        <f ca="1">IF(OFFSET(マスタ非採用削除!L$4,統合マスタ!$A720,0)="","",OFFSET(マスタ非採用削除!L$4,統合マスタ!$A720,0))</f>
        <v/>
      </c>
      <c r="Z720" s="27">
        <f ca="1">IF(OFFSET(マスタ非採用削除!M$4,統合マスタ!$A720,0)="","",OFFSET(マスタ非採用削除!M$4,統合マスタ!$A720,0))</f>
        <v>26</v>
      </c>
      <c r="AA720" s="27" t="str">
        <f t="shared" si="33"/>
        <v/>
      </c>
      <c r="AB720" s="27" t="str">
        <f ca="1">IF(A720="非採用特別","非採用特別",IF(R720=2,"臨時",
IF(COUNTIF(分類!$H$8:$H$15, 統合マスタ!V720)&gt;0, 分類!$G$7,
IF(COUNTIF(分類!$K$8:$K$15, 統合マスタ!V720)&gt;0, 分類!$J$7,
IF(COUNTIF(分類!$N$8:$N$15, 統合マスタ!V720)&gt;0, 分類!$M$7,
IF(COUNTIF(分類!$Q$8:$Q$15, 統合マスタ!V720)&gt;0, 分類!$P$7,
"無し"))))))</f>
        <v>錠剤</v>
      </c>
      <c r="AC720" s="27">
        <f t="shared" ca="1" si="34"/>
        <v>200716</v>
      </c>
      <c r="AD720" s="27" cm="1">
        <f t="array" aca="1" ref="AD720" ca="1">IF(A720="非採用","非採用",OFFSET(
   INDIRECT("'" &amp; AB720 &amp; "'!A4"),
   MATCH(B720, INDIRECT("'" &amp; AB720 &amp; "'!C5:C1000"), 0),
   MATCH("合計", INDIRECT("'" &amp; AB720 &amp; "'!4:4"), 0) - 1
))</f>
        <v>0</v>
      </c>
    </row>
    <row r="721" spans="1:30">
      <c r="A721" s="40">
        <f>元データ!P718</f>
        <v>617</v>
      </c>
      <c r="B721" s="27">
        <f t="shared" si="35"/>
        <v>717</v>
      </c>
      <c r="C721" s="27" t="str">
        <f>DBCS(元データ!A718)</f>
        <v>リスペリドンＯＤ錠３ｍｇ「アメル」</v>
      </c>
      <c r="D721" s="53" t="str">
        <f>元データ!B718</f>
        <v>アルフレッサ</v>
      </c>
      <c r="E721" s="27" t="str">
        <f>DBCS(元データ!C718)</f>
        <v>バラ</v>
      </c>
      <c r="F721" s="27" t="str">
        <f>DBCS(元データ!D718)</f>
        <v>５００Ｔ</v>
      </c>
      <c r="G721" s="27" t="str">
        <f>元データ!E718</f>
        <v>共和薬品</v>
      </c>
      <c r="H721" s="27">
        <f>元データ!F718</f>
        <v>10.9</v>
      </c>
      <c r="I721" s="27">
        <f>元データ!G718</f>
        <v>5450</v>
      </c>
      <c r="J721" s="27">
        <f>元データ!H718</f>
        <v>500</v>
      </c>
      <c r="K721" s="27" t="str">
        <f>元データ!I718</f>
        <v/>
      </c>
      <c r="L721" s="27">
        <f>元データ!J718</f>
        <v>4633</v>
      </c>
      <c r="M721" s="27">
        <f>元データ!K718</f>
        <v>9.266</v>
      </c>
      <c r="N721" s="53" t="str">
        <f ca="1">IF(OFFSET(マスタ非採用削除!A$4,統合マスタ!$A721,0)="","",OFFSET(マスタ非採用削除!A$4,統合マスタ!$A721,0))</f>
        <v>ﾘｽﾍ013</v>
      </c>
      <c r="O721" s="53" t="str">
        <f ca="1">IF(OFFSET(マスタ非採用削除!B$4,統合マスタ!$A721,0)="","",OFFSET(マスタ非採用削除!B$4,統合マスタ!$A721,0))</f>
        <v>ﾘｽﾍ013</v>
      </c>
      <c r="P721" s="27" t="str">
        <f ca="1">IF(OFFSET(マスタ非採用削除!C$4,統合マスタ!$A721,0)="","",OFFSET(マスタ非採用削除!C$4,統合マスタ!$A721,0))</f>
        <v>リスペリドンＯＤ錠３ｍｇ「アメル」</v>
      </c>
      <c r="Q721" s="53" t="str">
        <f ca="1">IF(OFFSET(マスタ非採用削除!D$4,統合マスタ!$A721,0)="","",OFFSET(マスタ非採用削除!D$4,統合マスタ!$A721,0))</f>
        <v/>
      </c>
      <c r="R721" s="27">
        <f ca="1">IF(OR(A721="非採用",A721="処置薬",A721="非採用特別"),0,IF(OFFSET(マスタ非採用削除!E$4,統合マスタ!$A721,0)="","",OFFSET(マスタ非採用削除!E$4,統合マスタ!$A721,0)))</f>
        <v>1</v>
      </c>
      <c r="S721" s="53" t="str">
        <f ca="1">IF(OFFSET(マスタ非採用削除!F$4,統合マスタ!$A721,0)="","",OFFSET(マスタ非採用削除!F$4,統合マスタ!$A721,0))</f>
        <v/>
      </c>
      <c r="T721" s="27">
        <f ca="1">IF(OFFSET(マスタ非採用削除!G$4,統合マスタ!$A721,0)="","",OFFSET(マスタ非採用削除!G$4,統合マスタ!$A721,0))</f>
        <v>10.9</v>
      </c>
      <c r="U721" s="53" t="str">
        <f ca="1">IF(OFFSET(マスタ非採用削除!H$4,統合マスタ!$A721,0)="","",OFFSET(マスタ非採用削除!H$4,統合マスタ!$A721,0))</f>
        <v>ﾘｽﾍﾟﾘﾄﾞﾝODｼﾞﾖｳ3MGｱﾒﾙ</v>
      </c>
      <c r="V721" s="27">
        <f ca="1">IF(OFFSET(マスタ非採用削除!I$4,統合マスタ!$A721,0)="","",OFFSET(マスタ非採用削除!I$4,統合マスタ!$A721,0))</f>
        <v>1</v>
      </c>
      <c r="W721" s="27" t="str">
        <f ca="1">IF(OFFSET(マスタ非採用削除!J$4,統合マスタ!$A721,0)="","",OFFSET(マスタ非採用削除!J$4,統合マスタ!$A721,0))</f>
        <v>錠剤</v>
      </c>
      <c r="X721" s="27">
        <f ca="1">IF(OFFSET(マスタ非採用削除!K$4,統合マスタ!$A721,0)="","",OFFSET(マスタ非採用削除!K$4,統合マスタ!$A721,0))</f>
        <v>2</v>
      </c>
      <c r="Y721" s="53" t="str">
        <f ca="1">IF(OFFSET(マスタ非採用削除!L$4,統合マスタ!$A721,0)="","",OFFSET(マスタ非採用削除!L$4,統合マスタ!$A721,0))</f>
        <v/>
      </c>
      <c r="Z721" s="27">
        <f ca="1">IF(OFFSET(マスタ非採用削除!M$4,統合マスタ!$A721,0)="","",OFFSET(マスタ非採用削除!M$4,統合マスタ!$A721,0))</f>
        <v>26</v>
      </c>
      <c r="AA721" s="27" t="str">
        <f t="shared" si="33"/>
        <v/>
      </c>
      <c r="AB721" s="27" t="str">
        <f ca="1">IF(A721="非採用特別","非採用特別",IF(R721=2,"臨時",
IF(COUNTIF(分類!$H$8:$H$15, 統合マスタ!V721)&gt;0, 分類!$G$7,
IF(COUNTIF(分類!$K$8:$K$15, 統合マスタ!V721)&gt;0, 分類!$J$7,
IF(COUNTIF(分類!$N$8:$N$15, 統合マスタ!V721)&gt;0, 分類!$M$7,
IF(COUNTIF(分類!$Q$8:$Q$15, 統合マスタ!V721)&gt;0, 分類!$P$7,
"無し"))))))</f>
        <v>錠剤</v>
      </c>
      <c r="AC721" s="27">
        <f t="shared" ca="1" si="34"/>
        <v>200717</v>
      </c>
      <c r="AD721" s="27" cm="1">
        <f t="array" aca="1" ref="AD721" ca="1">IF(A721="非採用","非採用",OFFSET(
   INDIRECT("'" &amp; AB721 &amp; "'!A4"),
   MATCH(B721, INDIRECT("'" &amp; AB721 &amp; "'!C5:C1000"), 0),
   MATCH("合計", INDIRECT("'" &amp; AB721 &amp; "'!4:4"), 0) - 1
))</f>
        <v>0</v>
      </c>
    </row>
    <row r="722" spans="1:30">
      <c r="A722" s="40" t="str">
        <f>元データ!P719</f>
        <v>非採用</v>
      </c>
      <c r="B722" s="27">
        <f t="shared" si="35"/>
        <v>718</v>
      </c>
      <c r="C722" s="27" t="str">
        <f>DBCS(元データ!A719)</f>
        <v>リスペリドン細粒１％「アメル」</v>
      </c>
      <c r="D722" s="53" t="str">
        <f>元データ!B719</f>
        <v/>
      </c>
      <c r="E722" s="27" t="str">
        <f>DBCS(元データ!C719)</f>
        <v>粉</v>
      </c>
      <c r="F722" s="27" t="str">
        <f>DBCS(元データ!D719)</f>
        <v>１００ｇ</v>
      </c>
      <c r="G722" s="27" t="str">
        <f>元データ!E719</f>
        <v>共和薬品</v>
      </c>
      <c r="H722" s="27">
        <f>元データ!F719</f>
        <v>46.9</v>
      </c>
      <c r="I722" s="27">
        <f>元データ!G719</f>
        <v>4690</v>
      </c>
      <c r="J722" s="27">
        <f>元データ!H719</f>
        <v>100</v>
      </c>
      <c r="K722" s="27" t="str">
        <f>元データ!I719</f>
        <v>ｇ</v>
      </c>
      <c r="L722" s="27">
        <f>元データ!J719</f>
        <v>3752</v>
      </c>
      <c r="M722" s="27">
        <f>元データ!K719</f>
        <v>37.520000000000003</v>
      </c>
      <c r="N722" s="53" t="e">
        <f ca="1">IF(OFFSET(マスタ非採用削除!A$4,統合マスタ!$A722,0)="","",OFFSET(マスタ非採用削除!A$4,統合マスタ!$A722,0))</f>
        <v>#VALUE!</v>
      </c>
      <c r="O722" s="53" t="e">
        <f ca="1">IF(OFFSET(マスタ非採用削除!B$4,統合マスタ!$A722,0)="","",OFFSET(マスタ非採用削除!B$4,統合マスタ!$A722,0))</f>
        <v>#VALUE!</v>
      </c>
      <c r="P722" s="27" t="e">
        <f ca="1">IF(OFFSET(マスタ非採用削除!C$4,統合マスタ!$A722,0)="","",OFFSET(マスタ非採用削除!C$4,統合マスタ!$A722,0))</f>
        <v>#VALUE!</v>
      </c>
      <c r="Q722" s="53" t="e">
        <f ca="1">IF(OFFSET(マスタ非採用削除!D$4,統合マスタ!$A722,0)="","",OFFSET(マスタ非採用削除!D$4,統合マスタ!$A722,0))</f>
        <v>#VALUE!</v>
      </c>
      <c r="R722" s="27">
        <f ca="1">IF(OR(A722="非採用",A722="処置薬",A722="非採用特別"),0,IF(OFFSET(マスタ非採用削除!E$4,統合マスタ!$A722,0)="","",OFFSET(マスタ非採用削除!E$4,統合マスタ!$A722,0)))</f>
        <v>0</v>
      </c>
      <c r="S722" s="53" t="e">
        <f ca="1">IF(OFFSET(マスタ非採用削除!F$4,統合マスタ!$A722,0)="","",OFFSET(マスタ非採用削除!F$4,統合マスタ!$A722,0))</f>
        <v>#VALUE!</v>
      </c>
      <c r="T722" s="27" t="e">
        <f ca="1">IF(OFFSET(マスタ非採用削除!G$4,統合マスタ!$A722,0)="","",OFFSET(マスタ非採用削除!G$4,統合マスタ!$A722,0))</f>
        <v>#VALUE!</v>
      </c>
      <c r="U722" s="53" t="e">
        <f ca="1">IF(OFFSET(マスタ非採用削除!H$4,統合マスタ!$A722,0)="","",OFFSET(マスタ非採用削除!H$4,統合マスタ!$A722,0))</f>
        <v>#VALUE!</v>
      </c>
      <c r="V722" s="27" t="e">
        <f ca="1">IF(OFFSET(マスタ非採用削除!I$4,統合マスタ!$A722,0)="","",OFFSET(マスタ非採用削除!I$4,統合マスタ!$A722,0))</f>
        <v>#VALUE!</v>
      </c>
      <c r="W722" s="27" t="e">
        <f ca="1">IF(OFFSET(マスタ非採用削除!J$4,統合マスタ!$A722,0)="","",OFFSET(マスタ非採用削除!J$4,統合マスタ!$A722,0))</f>
        <v>#VALUE!</v>
      </c>
      <c r="X722" s="27" t="e">
        <f ca="1">IF(OFFSET(マスタ非採用削除!K$4,統合マスタ!$A722,0)="","",OFFSET(マスタ非採用削除!K$4,統合マスタ!$A722,0))</f>
        <v>#VALUE!</v>
      </c>
      <c r="Y722" s="53" t="e">
        <f ca="1">IF(OFFSET(マスタ非採用削除!L$4,統合マスタ!$A722,0)="","",OFFSET(マスタ非採用削除!L$4,統合マスタ!$A722,0))</f>
        <v>#VALUE!</v>
      </c>
      <c r="Z722" s="27" t="e">
        <f ca="1">IF(OFFSET(マスタ非採用削除!M$4,統合マスタ!$A722,0)="","",OFFSET(マスタ非採用削除!M$4,統合マスタ!$A722,0))</f>
        <v>#VALUE!</v>
      </c>
      <c r="AA722" s="27" t="str">
        <f t="shared" si="33"/>
        <v>非採用</v>
      </c>
      <c r="AB722" s="27" t="str">
        <f ca="1">IF(A722="非採用特別","非採用特別",IF(R722=2,"臨時",
IF(COUNTIF(分類!$H$8:$H$15, 統合マスタ!V722)&gt;0, 分類!$G$7,
IF(COUNTIF(分類!$K$8:$K$15, 統合マスタ!V722)&gt;0, 分類!$J$7,
IF(COUNTIF(分類!$N$8:$N$15, 統合マスタ!V722)&gt;0, 分類!$M$7,
IF(COUNTIF(分類!$Q$8:$Q$15, 統合マスタ!V722)&gt;0, 分類!$P$7,
"無し"))))))</f>
        <v>無し</v>
      </c>
      <c r="AC722" s="27" t="e">
        <f t="shared" ca="1" si="34"/>
        <v>#VALUE!</v>
      </c>
      <c r="AD722" s="27" t="str" cm="1">
        <f t="array" aca="1" ref="AD722" ca="1">IF(A722="非採用","非採用",OFFSET(
   INDIRECT("'" &amp; AB722 &amp; "'!A4"),
   MATCH(B722, INDIRECT("'" &amp; AB722 &amp; "'!C5:C1000"), 0),
   MATCH("合計", INDIRECT("'" &amp; AB722 &amp; "'!4:4"), 0) - 1
))</f>
        <v>非採用</v>
      </c>
    </row>
    <row r="723" spans="1:30">
      <c r="A723" s="40">
        <f>元データ!P720</f>
        <v>614</v>
      </c>
      <c r="B723" s="27">
        <f t="shared" si="35"/>
        <v>719</v>
      </c>
      <c r="C723" s="27" t="str">
        <f>DBCS(元データ!A720)</f>
        <v>リスペリドン錠０．５ｍｇ「アメル」</v>
      </c>
      <c r="D723" s="53" t="str">
        <f>元データ!B720</f>
        <v>アルフレッサ</v>
      </c>
      <c r="E723" s="27" t="str">
        <f>DBCS(元データ!C720)</f>
        <v>ＰＴＰ</v>
      </c>
      <c r="F723" s="27" t="str">
        <f>DBCS(元データ!D720)</f>
        <v>１００Ｔ</v>
      </c>
      <c r="G723" s="27" t="str">
        <f>元データ!E720</f>
        <v>共和薬品</v>
      </c>
      <c r="H723" s="27">
        <f>元データ!F720</f>
        <v>10.4</v>
      </c>
      <c r="I723" s="27">
        <f>元データ!G720</f>
        <v>1040</v>
      </c>
      <c r="J723" s="27">
        <f>元データ!H720</f>
        <v>100</v>
      </c>
      <c r="K723" s="27" t="str">
        <f>元データ!I720</f>
        <v>錠</v>
      </c>
      <c r="L723" s="27">
        <f>元データ!J720</f>
        <v>676</v>
      </c>
      <c r="M723" s="27">
        <f>元データ!K720</f>
        <v>6.76</v>
      </c>
      <c r="N723" s="53" t="str">
        <f ca="1">IF(OFFSET(マスタ非採用削除!A$4,統合マスタ!$A723,0)="","",OFFSET(マスタ非採用削除!A$4,統合マスタ!$A723,0))</f>
        <v>ﾘｽﾍ010</v>
      </c>
      <c r="O723" s="53" t="str">
        <f ca="1">IF(OFFSET(マスタ非採用削除!B$4,統合マスタ!$A723,0)="","",OFFSET(マスタ非採用削除!B$4,統合マスタ!$A723,0))</f>
        <v>ﾘｽﾍ010</v>
      </c>
      <c r="P723" s="27" t="str">
        <f ca="1">IF(OFFSET(マスタ非採用削除!C$4,統合マスタ!$A723,0)="","",OFFSET(マスタ非採用削除!C$4,統合マスタ!$A723,0))</f>
        <v>リスペリドンＯＤ錠０．５ｍｇ「アメル」</v>
      </c>
      <c r="Q723" s="53" t="str">
        <f ca="1">IF(OFFSET(マスタ非採用削除!D$4,統合マスタ!$A723,0)="","",OFFSET(マスタ非採用削除!D$4,統合マスタ!$A723,0))</f>
        <v/>
      </c>
      <c r="R723" s="27">
        <f ca="1">IF(OR(A723="非採用",A723="処置薬",A723="非採用特別"),0,IF(OFFSET(マスタ非採用削除!E$4,統合マスタ!$A723,0)="","",OFFSET(マスタ非採用削除!E$4,統合マスタ!$A723,0)))</f>
        <v>1</v>
      </c>
      <c r="S723" s="53" t="str">
        <f ca="1">IF(OFFSET(マスタ非採用削除!F$4,統合マスタ!$A723,0)="","",OFFSET(マスタ非採用削除!F$4,統合マスタ!$A723,0))</f>
        <v/>
      </c>
      <c r="T723" s="27">
        <f ca="1">IF(OFFSET(マスタ非採用削除!G$4,統合マスタ!$A723,0)="","",OFFSET(マスタ非採用削除!G$4,統合マスタ!$A723,0))</f>
        <v>10.4</v>
      </c>
      <c r="U723" s="53" t="str">
        <f ca="1">IF(OFFSET(マスタ非採用削除!H$4,統合マスタ!$A723,0)="","",OFFSET(マスタ非採用削除!H$4,統合マスタ!$A723,0))</f>
        <v>ﾘｽﾍﾟﾘﾄﾞﾝODｼﾞﾖｳ0.5MGｱﾒﾙ</v>
      </c>
      <c r="V723" s="27">
        <f ca="1">IF(OFFSET(マスタ非採用削除!I$4,統合マスタ!$A723,0)="","",OFFSET(マスタ非採用削除!I$4,統合マスタ!$A723,0))</f>
        <v>1</v>
      </c>
      <c r="W723" s="27" t="str">
        <f ca="1">IF(OFFSET(マスタ非採用削除!J$4,統合マスタ!$A723,0)="","",OFFSET(マスタ非採用削除!J$4,統合マスタ!$A723,0))</f>
        <v>錠剤</v>
      </c>
      <c r="X723" s="27">
        <f ca="1">IF(OFFSET(マスタ非採用削除!K$4,統合マスタ!$A723,0)="","",OFFSET(マスタ非採用削除!K$4,統合マスタ!$A723,0))</f>
        <v>2</v>
      </c>
      <c r="Y723" s="53" t="str">
        <f ca="1">IF(OFFSET(マスタ非採用削除!L$4,統合マスタ!$A723,0)="","",OFFSET(マスタ非採用削除!L$4,統合マスタ!$A723,0))</f>
        <v/>
      </c>
      <c r="Z723" s="27">
        <f ca="1">IF(OFFSET(マスタ非採用削除!M$4,統合マスタ!$A723,0)="","",OFFSET(マスタ非採用削除!M$4,統合マスタ!$A723,0))</f>
        <v>26</v>
      </c>
      <c r="AA723" s="27" t="str">
        <f t="shared" si="33"/>
        <v/>
      </c>
      <c r="AB723" s="27" t="str">
        <f ca="1">IF(A723="非採用特別","非採用特別",IF(R723=2,"臨時",
IF(COUNTIF(分類!$H$8:$H$15, 統合マスタ!V723)&gt;0, 分類!$G$7,
IF(COUNTIF(分類!$K$8:$K$15, 統合マスタ!V723)&gt;0, 分類!$J$7,
IF(COUNTIF(分類!$N$8:$N$15, 統合マスタ!V723)&gt;0, 分類!$M$7,
IF(COUNTIF(分類!$Q$8:$Q$15, 統合マスタ!V723)&gt;0, 分類!$P$7,
"無し"))))))</f>
        <v>錠剤</v>
      </c>
      <c r="AC723" s="27">
        <f t="shared" ca="1" si="34"/>
        <v>200719</v>
      </c>
      <c r="AD723" s="27" cm="1">
        <f t="array" aca="1" ref="AD723" ca="1">IF(A723="非採用","非採用",OFFSET(
   INDIRECT("'" &amp; AB723 &amp; "'!A4"),
   MATCH(B723, INDIRECT("'" &amp; AB723 &amp; "'!C5:C1000"), 0),
   MATCH("合計", INDIRECT("'" &amp; AB723 &amp; "'!4:4"), 0) - 1
))</f>
        <v>0</v>
      </c>
    </row>
    <row r="724" spans="1:30">
      <c r="A724" s="40">
        <f>元データ!P721</f>
        <v>615</v>
      </c>
      <c r="B724" s="27">
        <f t="shared" si="35"/>
        <v>720</v>
      </c>
      <c r="C724" s="27" t="str">
        <f>DBCS(元データ!A721)</f>
        <v>リスペリドン錠１ｍｇ「アメル」</v>
      </c>
      <c r="D724" s="53" t="str">
        <f>元データ!B721</f>
        <v>アルフレッサ</v>
      </c>
      <c r="E724" s="27" t="str">
        <f>DBCS(元データ!C721)</f>
        <v>ＰＴＰ</v>
      </c>
      <c r="F724" s="27" t="str">
        <f>DBCS(元データ!D721)</f>
        <v>１００Ｔ</v>
      </c>
      <c r="G724" s="27" t="str">
        <f>元データ!E721</f>
        <v>共和薬品</v>
      </c>
      <c r="H724" s="27">
        <f>元データ!F721</f>
        <v>10.4</v>
      </c>
      <c r="I724" s="27">
        <f>元データ!G721</f>
        <v>1040</v>
      </c>
      <c r="J724" s="27">
        <f>元データ!H721</f>
        <v>100</v>
      </c>
      <c r="K724" s="27" t="str">
        <f>元データ!I721</f>
        <v>錠</v>
      </c>
      <c r="L724" s="27">
        <f>元データ!J721</f>
        <v>945</v>
      </c>
      <c r="M724" s="27">
        <f>元データ!K721</f>
        <v>9.4499999999999993</v>
      </c>
      <c r="N724" s="53" t="str">
        <f ca="1">IF(OFFSET(マスタ非採用削除!A$4,統合マスタ!$A724,0)="","",OFFSET(マスタ非採用削除!A$4,統合マスタ!$A724,0))</f>
        <v>ﾘｽﾍ011</v>
      </c>
      <c r="O724" s="53" t="str">
        <f ca="1">IF(OFFSET(マスタ非採用削除!B$4,統合マスタ!$A724,0)="","",OFFSET(マスタ非採用削除!B$4,統合マスタ!$A724,0))</f>
        <v>ﾘｽﾍ011</v>
      </c>
      <c r="P724" s="27" t="str">
        <f ca="1">IF(OFFSET(マスタ非採用削除!C$4,統合マスタ!$A724,0)="","",OFFSET(マスタ非採用削除!C$4,統合マスタ!$A724,0))</f>
        <v>リスペリドンＯＤ錠１ｍｇ「アメル」</v>
      </c>
      <c r="Q724" s="53" t="str">
        <f ca="1">IF(OFFSET(マスタ非採用削除!D$4,統合マスタ!$A724,0)="","",OFFSET(マスタ非採用削除!D$4,統合マスタ!$A724,0))</f>
        <v/>
      </c>
      <c r="R724" s="27">
        <f ca="1">IF(OR(A724="非採用",A724="処置薬",A724="非採用特別"),0,IF(OFFSET(マスタ非採用削除!E$4,統合マスタ!$A724,0)="","",OFFSET(マスタ非採用削除!E$4,統合マスタ!$A724,0)))</f>
        <v>1</v>
      </c>
      <c r="S724" s="53" t="str">
        <f ca="1">IF(OFFSET(マスタ非採用削除!F$4,統合マスタ!$A724,0)="","",OFFSET(マスタ非採用削除!F$4,統合マスタ!$A724,0))</f>
        <v/>
      </c>
      <c r="T724" s="27">
        <f ca="1">IF(OFFSET(マスタ非採用削除!G$4,統合マスタ!$A724,0)="","",OFFSET(マスタ非採用削除!G$4,統合マスタ!$A724,0))</f>
        <v>10.4</v>
      </c>
      <c r="U724" s="53" t="str">
        <f ca="1">IF(OFFSET(マスタ非採用削除!H$4,統合マスタ!$A724,0)="","",OFFSET(マスタ非採用削除!H$4,統合マスタ!$A724,0))</f>
        <v>ﾘｽﾍﾟﾘﾄﾞﾝODｼﾞﾖｳ1MGｱﾒﾙ</v>
      </c>
      <c r="V724" s="27">
        <f ca="1">IF(OFFSET(マスタ非採用削除!I$4,統合マスタ!$A724,0)="","",OFFSET(マスタ非採用削除!I$4,統合マスタ!$A724,0))</f>
        <v>1</v>
      </c>
      <c r="W724" s="27" t="str">
        <f ca="1">IF(OFFSET(マスタ非採用削除!J$4,統合マスタ!$A724,0)="","",OFFSET(マスタ非採用削除!J$4,統合マスタ!$A724,0))</f>
        <v>錠剤</v>
      </c>
      <c r="X724" s="27">
        <f ca="1">IF(OFFSET(マスタ非採用削除!K$4,統合マスタ!$A724,0)="","",OFFSET(マスタ非採用削除!K$4,統合マスタ!$A724,0))</f>
        <v>2</v>
      </c>
      <c r="Y724" s="53" t="str">
        <f ca="1">IF(OFFSET(マスタ非採用削除!L$4,統合マスタ!$A724,0)="","",OFFSET(マスタ非採用削除!L$4,統合マスタ!$A724,0))</f>
        <v/>
      </c>
      <c r="Z724" s="27">
        <f ca="1">IF(OFFSET(マスタ非採用削除!M$4,統合マスタ!$A724,0)="","",OFFSET(マスタ非採用削除!M$4,統合マスタ!$A724,0))</f>
        <v>26</v>
      </c>
      <c r="AA724" s="27" t="str">
        <f t="shared" si="33"/>
        <v/>
      </c>
      <c r="AB724" s="27" t="str">
        <f ca="1">IF(A724="非採用特別","非採用特別",IF(R724=2,"臨時",
IF(COUNTIF(分類!$H$8:$H$15, 統合マスタ!V724)&gt;0, 分類!$G$7,
IF(COUNTIF(分類!$K$8:$K$15, 統合マスタ!V724)&gt;0, 分類!$J$7,
IF(COUNTIF(分類!$N$8:$N$15, 統合マスタ!V724)&gt;0, 分類!$M$7,
IF(COUNTIF(分類!$Q$8:$Q$15, 統合マスタ!V724)&gt;0, 分類!$P$7,
"無し"))))))</f>
        <v>錠剤</v>
      </c>
      <c r="AC724" s="27">
        <f t="shared" ca="1" si="34"/>
        <v>200720</v>
      </c>
      <c r="AD724" s="27" cm="1">
        <f t="array" aca="1" ref="AD724" ca="1">IF(A724="非採用","非採用",OFFSET(
   INDIRECT("'" &amp; AB724 &amp; "'!A4"),
   MATCH(B724, INDIRECT("'" &amp; AB724 &amp; "'!C5:C1000"), 0),
   MATCH("合計", INDIRECT("'" &amp; AB724 &amp; "'!4:4"), 0) - 1
))</f>
        <v>0</v>
      </c>
    </row>
    <row r="725" spans="1:30">
      <c r="A725" s="40">
        <f>元データ!P722</f>
        <v>612</v>
      </c>
      <c r="B725" s="27">
        <f t="shared" si="35"/>
        <v>721</v>
      </c>
      <c r="C725" s="27" t="str">
        <f>DBCS(元データ!A722)</f>
        <v>リスペリドン内用液分包０．５ｍｇ「アメル」０．５ｍｌ</v>
      </c>
      <c r="D725" s="53" t="str">
        <f>元データ!B722</f>
        <v>アルフレッサ</v>
      </c>
      <c r="E725" s="27" t="str">
        <f>DBCS(元データ!C722)</f>
        <v/>
      </c>
      <c r="F725" s="27" t="str">
        <f>DBCS(元データ!D722)</f>
        <v>０．５ｍｌｘ５０</v>
      </c>
      <c r="G725" s="27" t="str">
        <f>元データ!E722</f>
        <v>共和薬品</v>
      </c>
      <c r="H725" s="27">
        <f>元データ!F722</f>
        <v>15</v>
      </c>
      <c r="I725" s="27">
        <f>元データ!G722</f>
        <v>750</v>
      </c>
      <c r="J725" s="27">
        <f>元データ!H722</f>
        <v>50</v>
      </c>
      <c r="K725" s="27" t="str">
        <f>元データ!I722</f>
        <v>包</v>
      </c>
      <c r="L725" s="27">
        <f>元データ!J722</f>
        <v>641</v>
      </c>
      <c r="M725" s="27">
        <f>元データ!K722</f>
        <v>12.82</v>
      </c>
      <c r="N725" s="53" t="str">
        <f ca="1">IF(OFFSET(マスタ非採用削除!A$4,統合マスタ!$A725,0)="","",OFFSET(マスタ非採用削除!A$4,統合マスタ!$A725,0))</f>
        <v>ﾘｽﾍ002</v>
      </c>
      <c r="O725" s="53" t="str">
        <f ca="1">IF(OFFSET(マスタ非採用削除!B$4,統合マスタ!$A725,0)="","",OFFSET(マスタ非採用削除!B$4,統合マスタ!$A725,0))</f>
        <v>ﾘｽﾍ002</v>
      </c>
      <c r="P725" s="27" t="str">
        <f ca="1">IF(OFFSET(マスタ非採用削除!C$4,統合マスタ!$A725,0)="","",OFFSET(マスタ非採用削除!C$4,統合マスタ!$A725,0))</f>
        <v>リスペリドン内用液分包０．５ｍｇ「アメル」</v>
      </c>
      <c r="Q725" s="53" t="str">
        <f ca="1">IF(OFFSET(マスタ非採用削除!D$4,統合マスタ!$A725,0)="","",OFFSET(マスタ非採用削除!D$4,統合マスタ!$A725,0))</f>
        <v>ﾘｽﾍﾟ5</v>
      </c>
      <c r="R725" s="27">
        <f ca="1">IF(OR(A725="非採用",A725="処置薬",A725="非採用特別"),0,IF(OFFSET(マスタ非採用削除!E$4,統合マスタ!$A725,0)="","",OFFSET(マスタ非採用削除!E$4,統合マスタ!$A725,0)))</f>
        <v>1</v>
      </c>
      <c r="S725" s="53" t="str">
        <f ca="1">IF(OFFSET(マスタ非採用削除!F$4,統合マスタ!$A725,0)="","",OFFSET(マスタ非採用削除!F$4,統合マスタ!$A725,0))</f>
        <v/>
      </c>
      <c r="T725" s="27">
        <f ca="1">IF(OFFSET(マスタ非採用削除!G$4,統合マスタ!$A725,0)="","",OFFSET(マスタ非採用削除!G$4,統合マスタ!$A725,0))</f>
        <v>15</v>
      </c>
      <c r="U725" s="53" t="str">
        <f ca="1">IF(OFFSET(マスタ非採用削除!H$4,統合マスタ!$A725,0)="","",OFFSET(マスタ非採用削除!H$4,統合マスタ!$A725,0))</f>
        <v>ﾘｽﾍﾟﾘﾄﾞﾝﾅｲﾖｳｴｷﾌﾞﾝﾎﾟｳ0.5mg｢ｱﾒﾙ｣</v>
      </c>
      <c r="V725" s="27">
        <f ca="1">IF(OFFSET(マスタ非採用削除!I$4,統合マスタ!$A725,0)="","",OFFSET(マスタ非採用削除!I$4,統合マスタ!$A725,0))</f>
        <v>7</v>
      </c>
      <c r="W725" s="27" t="str">
        <f ca="1">IF(OFFSET(マスタ非採用削除!J$4,統合マスタ!$A725,0)="","",OFFSET(マスタ非採用削除!J$4,統合マスタ!$A725,0))</f>
        <v>液（内用）</v>
      </c>
      <c r="X725" s="27">
        <f ca="1">IF(OFFSET(マスタ非採用削除!K$4,統合マスタ!$A725,0)="","",OFFSET(マスタ非採用削除!K$4,統合マスタ!$A725,0))</f>
        <v>2</v>
      </c>
      <c r="Y725" s="53" t="str">
        <f ca="1">IF(OFFSET(マスタ非採用削除!L$4,統合マスタ!$A725,0)="","",OFFSET(マスタ非採用削除!L$4,統合マスタ!$A725,0))</f>
        <v/>
      </c>
      <c r="Z725" s="27">
        <f ca="1">IF(OFFSET(マスタ非採用削除!M$4,統合マスタ!$A725,0)="","",OFFSET(マスタ非採用削除!M$4,統合マスタ!$A725,0))</f>
        <v>1</v>
      </c>
      <c r="AA725" s="27" t="str">
        <f t="shared" si="33"/>
        <v/>
      </c>
      <c r="AB725" s="27" t="str">
        <f ca="1">IF(A725="非採用特別","非採用特別",IF(R725=2,"臨時",
IF(COUNTIF(分類!$H$8:$H$15, 統合マスタ!V725)&gt;0, 分類!$G$7,
IF(COUNTIF(分類!$K$8:$K$15, 統合マスタ!V725)&gt;0, 分類!$J$7,
IF(COUNTIF(分類!$N$8:$N$15, 統合マスタ!V725)&gt;0, 分類!$M$7,
IF(COUNTIF(分類!$Q$8:$Q$15, 統合マスタ!V725)&gt;0, 分類!$P$7,
"無し"))))))</f>
        <v>無し</v>
      </c>
      <c r="AC725" s="27">
        <f t="shared" ca="1" si="34"/>
        <v>200721</v>
      </c>
      <c r="AD725" s="27" t="e" cm="1">
        <f t="array" aca="1" ref="AD725" ca="1">IF(A725="非採用","非採用",OFFSET(
   INDIRECT("'" &amp; AB725 &amp; "'!A4"),
   MATCH(B725, INDIRECT("'" &amp; AB725 &amp; "'!C5:C1000"), 0),
   MATCH("合計", INDIRECT("'" &amp; AB725 &amp; "'!4:4"), 0) - 1
))</f>
        <v>#REF!</v>
      </c>
    </row>
    <row r="726" spans="1:30">
      <c r="A726" s="40">
        <f>元データ!P723</f>
        <v>613</v>
      </c>
      <c r="B726" s="27">
        <f t="shared" si="35"/>
        <v>722</v>
      </c>
      <c r="C726" s="27" t="str">
        <f>DBCS(元データ!A723)</f>
        <v>リスペリドン内用液分包１ｍｇ「アメル」　１ｍｌ</v>
      </c>
      <c r="D726" s="53" t="str">
        <f>元データ!B723</f>
        <v>アルフレッサ</v>
      </c>
      <c r="E726" s="27" t="str">
        <f>DBCS(元データ!C723)</f>
        <v/>
      </c>
      <c r="F726" s="27" t="str">
        <f>DBCS(元データ!D723)</f>
        <v>１ｍｌｘ５０</v>
      </c>
      <c r="G726" s="27" t="str">
        <f>元データ!E723</f>
        <v>共和薬品</v>
      </c>
      <c r="H726" s="27">
        <f>元データ!F723</f>
        <v>29.7</v>
      </c>
      <c r="I726" s="27">
        <f>元データ!G723</f>
        <v>1485</v>
      </c>
      <c r="J726" s="27">
        <f>元データ!H723</f>
        <v>50</v>
      </c>
      <c r="K726" s="27" t="str">
        <f>元データ!I723</f>
        <v>包</v>
      </c>
      <c r="L726" s="27">
        <f>元データ!J723</f>
        <v>1270</v>
      </c>
      <c r="M726" s="27">
        <f>元データ!K723</f>
        <v>25.4</v>
      </c>
      <c r="N726" s="53" t="str">
        <f ca="1">IF(OFFSET(マスタ非採用削除!A$4,統合マスタ!$A726,0)="","",OFFSET(マスタ非採用削除!A$4,統合マスタ!$A726,0))</f>
        <v>ﾘｽﾍ005</v>
      </c>
      <c r="O726" s="53" t="str">
        <f ca="1">IF(OFFSET(マスタ非採用削除!B$4,統合マスタ!$A726,0)="","",OFFSET(マスタ非採用削除!B$4,統合マスタ!$A726,0))</f>
        <v>ﾘｽﾍ005</v>
      </c>
      <c r="P726" s="27" t="str">
        <f ca="1">IF(OFFSET(マスタ非採用削除!C$4,統合マスタ!$A726,0)="","",OFFSET(マスタ非採用削除!C$4,統合マスタ!$A726,0))</f>
        <v>リスペリドン内用液分包１ｍｇ「アメル」</v>
      </c>
      <c r="Q726" s="53" t="str">
        <f ca="1">IF(OFFSET(マスタ非採用削除!D$4,統合マスタ!$A726,0)="","",OFFSET(マスタ非採用削除!D$4,統合マスタ!$A726,0))</f>
        <v>ﾘｽﾍﾟ4</v>
      </c>
      <c r="R726" s="27">
        <f ca="1">IF(OR(A726="非採用",A726="処置薬",A726="非採用特別"),0,IF(OFFSET(マスタ非採用削除!E$4,統合マスタ!$A726,0)="","",OFFSET(マスタ非採用削除!E$4,統合マスタ!$A726,0)))</f>
        <v>1</v>
      </c>
      <c r="S726" s="53" t="str">
        <f ca="1">IF(OFFSET(マスタ非採用削除!F$4,統合マスタ!$A726,0)="","",OFFSET(マスタ非採用削除!F$4,統合マスタ!$A726,0))</f>
        <v/>
      </c>
      <c r="T726" s="27">
        <f ca="1">IF(OFFSET(マスタ非採用削除!G$4,統合マスタ!$A726,0)="","",OFFSET(マスタ非採用削除!G$4,統合マスタ!$A726,0))</f>
        <v>29.7</v>
      </c>
      <c r="U726" s="53" t="str">
        <f ca="1">IF(OFFSET(マスタ非採用削除!H$4,統合マスタ!$A726,0)="","",OFFSET(マスタ非採用削除!H$4,統合マスタ!$A726,0))</f>
        <v>ﾘｽﾍﾟﾘﾄﾞﾝﾅｲﾖｳｴｷﾌﾞﾝﾎﾟｳ1mg｢ｱﾒﾙ｣</v>
      </c>
      <c r="V726" s="27">
        <f ca="1">IF(OFFSET(マスタ非採用削除!I$4,統合マスタ!$A726,0)="","",OFFSET(マスタ非採用削除!I$4,統合マスタ!$A726,0))</f>
        <v>7</v>
      </c>
      <c r="W726" s="27" t="str">
        <f ca="1">IF(OFFSET(マスタ非採用削除!J$4,統合マスタ!$A726,0)="","",OFFSET(マスタ非採用削除!J$4,統合マスタ!$A726,0))</f>
        <v>液（内用）</v>
      </c>
      <c r="X726" s="27">
        <f ca="1">IF(OFFSET(マスタ非採用削除!K$4,統合マスタ!$A726,0)="","",OFFSET(マスタ非採用削除!K$4,統合マスタ!$A726,0))</f>
        <v>2</v>
      </c>
      <c r="Y726" s="53" t="str">
        <f ca="1">IF(OFFSET(マスタ非採用削除!L$4,統合マスタ!$A726,0)="","",OFFSET(マスタ非採用削除!L$4,統合マスタ!$A726,0))</f>
        <v/>
      </c>
      <c r="Z726" s="27">
        <f ca="1">IF(OFFSET(マスタ非採用削除!M$4,統合マスタ!$A726,0)="","",OFFSET(マスタ非採用削除!M$4,統合マスタ!$A726,0))</f>
        <v>1</v>
      </c>
      <c r="AA726" s="27" t="str">
        <f t="shared" si="33"/>
        <v/>
      </c>
      <c r="AB726" s="27" t="str">
        <f ca="1">IF(A726="非採用特別","非採用特別",IF(R726=2,"臨時",
IF(COUNTIF(分類!$H$8:$H$15, 統合マスタ!V726)&gt;0, 分類!$G$7,
IF(COUNTIF(分類!$K$8:$K$15, 統合マスタ!V726)&gt;0, 分類!$J$7,
IF(COUNTIF(分類!$N$8:$N$15, 統合マスタ!V726)&gt;0, 分類!$M$7,
IF(COUNTIF(分類!$Q$8:$Q$15, 統合マスタ!V726)&gt;0, 分類!$P$7,
"無し"))))))</f>
        <v>無し</v>
      </c>
      <c r="AC726" s="27">
        <f t="shared" ca="1" si="34"/>
        <v>200722</v>
      </c>
      <c r="AD726" s="27" t="e" cm="1">
        <f t="array" aca="1" ref="AD726" ca="1">IF(A726="非採用","非採用",OFFSET(
   INDIRECT("'" &amp; AB726 &amp; "'!A4"),
   MATCH(B726, INDIRECT("'" &amp; AB726 &amp; "'!C5:C1000"), 0),
   MATCH("合計", INDIRECT("'" &amp; AB726 &amp; "'!4:4"), 0) - 1
))</f>
        <v>#REF!</v>
      </c>
    </row>
    <row r="727" spans="1:30">
      <c r="A727" s="40">
        <f>元データ!P724</f>
        <v>618</v>
      </c>
      <c r="B727" s="27">
        <f t="shared" si="35"/>
        <v>723</v>
      </c>
      <c r="C727" s="27" t="str">
        <f>DBCS(元データ!A724)</f>
        <v>リスミー錠２ｍｇ</v>
      </c>
      <c r="D727" s="53" t="str">
        <f>元データ!B724</f>
        <v>アルフレッサ</v>
      </c>
      <c r="E727" s="27" t="str">
        <f>DBCS(元データ!C724)</f>
        <v>ＰＴＰ</v>
      </c>
      <c r="F727" s="27" t="str">
        <f>DBCS(元データ!D724)</f>
        <v>１００Ｔ</v>
      </c>
      <c r="G727" s="27" t="str">
        <f>元データ!E724</f>
        <v>共和薬品</v>
      </c>
      <c r="H727" s="27">
        <f>元データ!F724</f>
        <v>16.2</v>
      </c>
      <c r="I727" s="27">
        <f>元データ!G724</f>
        <v>1620</v>
      </c>
      <c r="J727" s="27">
        <f>元データ!H724</f>
        <v>100</v>
      </c>
      <c r="K727" s="27" t="str">
        <f>元データ!I724</f>
        <v>錠</v>
      </c>
      <c r="L727" s="27">
        <f>元データ!J724</f>
        <v>1443</v>
      </c>
      <c r="M727" s="27">
        <f>元データ!K724</f>
        <v>14.43</v>
      </c>
      <c r="N727" s="53" t="str">
        <f ca="1">IF(OFFSET(マスタ非採用削除!A$4,統合マスタ!$A727,0)="","",OFFSET(マスタ非採用削除!A$4,統合マスタ!$A727,0))</f>
        <v>ﾘｽﾐ001</v>
      </c>
      <c r="O727" s="53" t="str">
        <f ca="1">IF(OFFSET(マスタ非採用削除!B$4,統合マスタ!$A727,0)="","",OFFSET(マスタ非採用削除!B$4,統合マスタ!$A727,0))</f>
        <v>ﾘｽﾐ001</v>
      </c>
      <c r="P727" s="27" t="str">
        <f ca="1">IF(OFFSET(マスタ非採用削除!C$4,統合マスタ!$A727,0)="","",OFFSET(マスタ非採用削除!C$4,統合マスタ!$A727,0))</f>
        <v>リスミー錠２ｍｇ</v>
      </c>
      <c r="Q727" s="53" t="str">
        <f ca="1">IF(OFFSET(マスタ非採用削除!D$4,統合マスタ!$A727,0)="","",OFFSET(マスタ非採用削除!D$4,統合マスタ!$A727,0))</f>
        <v>ﾘｽﾐ</v>
      </c>
      <c r="R727" s="27">
        <f ca="1">IF(OR(A727="非採用",A727="処置薬",A727="非採用特別"),0,IF(OFFSET(マスタ非採用削除!E$4,統合マスタ!$A727,0)="","",OFFSET(マスタ非採用削除!E$4,統合マスタ!$A727,0)))</f>
        <v>1</v>
      </c>
      <c r="S727" s="53" t="str">
        <f ca="1">IF(OFFSET(マスタ非採用削除!F$4,統合マスタ!$A727,0)="","",OFFSET(マスタ非採用削除!F$4,統合マスタ!$A727,0))</f>
        <v/>
      </c>
      <c r="T727" s="27">
        <f ca="1">IF(OFFSET(マスタ非採用削除!G$4,統合マスタ!$A727,0)="","",OFFSET(マスタ非採用削除!G$4,統合マスタ!$A727,0))</f>
        <v>16.2</v>
      </c>
      <c r="U727" s="53" t="str">
        <f ca="1">IF(OFFSET(マスタ非採用削除!H$4,統合マスタ!$A727,0)="","",OFFSET(マスタ非採用削除!H$4,統合マスタ!$A727,0))</f>
        <v>ﾘｽﾐｰｼﾞｮｳ2mg</v>
      </c>
      <c r="V727" s="27">
        <f ca="1">IF(OFFSET(マスタ非採用削除!I$4,統合マスタ!$A727,0)="","",OFFSET(マスタ非採用削除!I$4,統合マスタ!$A727,0))</f>
        <v>1</v>
      </c>
      <c r="W727" s="27" t="str">
        <f ca="1">IF(OFFSET(マスタ非採用削除!J$4,統合マスタ!$A727,0)="","",OFFSET(マスタ非採用削除!J$4,統合マスタ!$A727,0))</f>
        <v>錠剤</v>
      </c>
      <c r="X727" s="27">
        <f ca="1">IF(OFFSET(マスタ非採用削除!K$4,統合マスタ!$A727,0)="","",OFFSET(マスタ非採用削除!K$4,統合マスタ!$A727,0))</f>
        <v>0</v>
      </c>
      <c r="Y727" s="53" t="str">
        <f ca="1">IF(OFFSET(マスタ非採用削除!L$4,統合マスタ!$A727,0)="","",OFFSET(マスタ非採用削除!L$4,統合マスタ!$A727,0))</f>
        <v/>
      </c>
      <c r="Z727" s="27">
        <f ca="1">IF(OFFSET(マスタ非採用削除!M$4,統合マスタ!$A727,0)="","",OFFSET(マスタ非採用削除!M$4,統合マスタ!$A727,0))</f>
        <v>25</v>
      </c>
      <c r="AA727" s="27" t="str">
        <f t="shared" si="33"/>
        <v/>
      </c>
      <c r="AB727" s="27" t="str">
        <f ca="1">IF(A727="非採用特別","非採用特別",IF(R727=2,"臨時",
IF(COUNTIF(分類!$H$8:$H$15, 統合マスタ!V727)&gt;0, 分類!$G$7,
IF(COUNTIF(分類!$K$8:$K$15, 統合マスタ!V727)&gt;0, 分類!$J$7,
IF(COUNTIF(分類!$N$8:$N$15, 統合マスタ!V727)&gt;0, 分類!$M$7,
IF(COUNTIF(分類!$Q$8:$Q$15, 統合マスタ!V727)&gt;0, 分類!$P$7,
"無し"))))))</f>
        <v>錠剤</v>
      </c>
      <c r="AC727" s="27">
        <f t="shared" ca="1" si="34"/>
        <v>723</v>
      </c>
      <c r="AD727" s="27" cm="1">
        <f t="array" aca="1" ref="AD727" ca="1">IF(A727="非採用","非採用",OFFSET(
   INDIRECT("'" &amp; AB727 &amp; "'!A4"),
   MATCH(B727, INDIRECT("'" &amp; AB727 &amp; "'!C5:C1000"), 0),
   MATCH("合計", INDIRECT("'" &amp; AB727 &amp; "'!4:4"), 0) - 1
))</f>
        <v>0</v>
      </c>
    </row>
    <row r="728" spans="1:30">
      <c r="A728" s="40">
        <f>元データ!P725</f>
        <v>620</v>
      </c>
      <c r="B728" s="27">
        <f t="shared" si="35"/>
        <v>724</v>
      </c>
      <c r="C728" s="27" t="str">
        <f>DBCS(元データ!A725)</f>
        <v>リドメックスコーワ軟膏０．３％</v>
      </c>
      <c r="D728" s="53" t="str">
        <f>元データ!B725</f>
        <v/>
      </c>
      <c r="E728" s="27" t="str">
        <f>DBCS(元データ!C725)</f>
        <v/>
      </c>
      <c r="F728" s="27" t="str">
        <f>DBCS(元データ!D725)</f>
        <v>１０ｇｘ１０</v>
      </c>
      <c r="G728" s="27" t="str">
        <f>元データ!E725</f>
        <v>興和</v>
      </c>
      <c r="H728" s="27">
        <f>元データ!F725</f>
        <v>14.7</v>
      </c>
      <c r="I728" s="27">
        <f>元データ!G725</f>
        <v>1470</v>
      </c>
      <c r="J728" s="27">
        <f>元データ!H725</f>
        <v>100</v>
      </c>
      <c r="K728" s="27" t="str">
        <f>元データ!I725</f>
        <v>ｇ</v>
      </c>
      <c r="L728" s="27">
        <f>元データ!J725</f>
        <v>1309</v>
      </c>
      <c r="M728" s="27">
        <f>元データ!K725</f>
        <v>13.09</v>
      </c>
      <c r="N728" s="53" t="str">
        <f ca="1">IF(OFFSET(マスタ非採用削除!A$4,統合マスタ!$A728,0)="","",OFFSET(マスタ非採用削除!A$4,統合マスタ!$A728,0))</f>
        <v>ﾘﾄﾒ001</v>
      </c>
      <c r="O728" s="53" t="str">
        <f ca="1">IF(OFFSET(マスタ非採用削除!B$4,統合マスタ!$A728,0)="","",OFFSET(マスタ非採用削除!B$4,統合マスタ!$A728,0))</f>
        <v>ﾘﾄﾒ001</v>
      </c>
      <c r="P728" s="27" t="str">
        <f ca="1">IF(OFFSET(マスタ非採用削除!C$4,統合マスタ!$A728,0)="","",OFFSET(マスタ非採用削除!C$4,統合マスタ!$A728,0))</f>
        <v>リドメックスコーワ軟膏０．３％</v>
      </c>
      <c r="Q728" s="53" t="str">
        <f ca="1">IF(OFFSET(マスタ非採用削除!D$4,統合マスタ!$A728,0)="","",OFFSET(マスタ非採用削除!D$4,統合マスタ!$A728,0))</f>
        <v/>
      </c>
      <c r="R728" s="27">
        <f ca="1">IF(OR(A728="非採用",A728="処置薬",A728="非採用特別"),0,IF(OFFSET(マスタ非採用削除!E$4,統合マスタ!$A728,0)="","",OFFSET(マスタ非採用削除!E$4,統合マスタ!$A728,0)))</f>
        <v>2</v>
      </c>
      <c r="S728" s="53" t="str">
        <f ca="1">IF(OFFSET(マスタ非採用削除!F$4,統合マスタ!$A728,0)="","",OFFSET(マスタ非採用削除!F$4,統合マスタ!$A728,0))</f>
        <v/>
      </c>
      <c r="T728" s="27">
        <f ca="1">IF(OFFSET(マスタ非採用削除!G$4,統合マスタ!$A728,0)="","",OFFSET(マスタ非採用削除!G$4,統合マスタ!$A728,0))</f>
        <v>14.7</v>
      </c>
      <c r="U728" s="53" t="str">
        <f ca="1">IF(OFFSET(マスタ非採用削除!H$4,統合マスタ!$A728,0)="","",OFFSET(マスタ非採用削除!H$4,統合マスタ!$A728,0))</f>
        <v>ﾘﾄﾞﾒﾂｸｽｺ-ﾜﾅﾝｺｳ0.3%</v>
      </c>
      <c r="V728" s="27">
        <f ca="1">IF(OFFSET(マスタ非採用削除!I$4,統合マスタ!$A728,0)="","",OFFSET(マスタ非採用削除!I$4,統合マスタ!$A728,0))</f>
        <v>14</v>
      </c>
      <c r="W728" s="27" t="str">
        <f ca="1">IF(OFFSET(マスタ非採用削除!J$4,統合マスタ!$A728,0)="","",OFFSET(マスタ非採用削除!J$4,統合マスタ!$A728,0))</f>
        <v>軟膏</v>
      </c>
      <c r="X728" s="27">
        <f ca="1">IF(OFFSET(マスタ非採用削除!K$4,統合マスタ!$A728,0)="","",OFFSET(マスタ非採用削除!K$4,統合マスタ!$A728,0))</f>
        <v>0</v>
      </c>
      <c r="Y728" s="53" t="str">
        <f ca="1">IF(OFFSET(マスタ非採用削除!L$4,統合マスタ!$A728,0)="","",OFFSET(マスタ非採用削除!L$4,統合マスタ!$A728,0))</f>
        <v/>
      </c>
      <c r="Z728" s="27">
        <f ca="1">IF(OFFSET(マスタ非採用削除!M$4,統合マスタ!$A728,0)="","",OFFSET(マスタ非採用削除!M$4,統合マスタ!$A728,0))</f>
        <v>3</v>
      </c>
      <c r="AA728" s="27" t="str">
        <f t="shared" si="33"/>
        <v/>
      </c>
      <c r="AB728" s="27" t="str">
        <f ca="1">IF(A728="非採用特別","非採用特別",IF(R728=2,"臨時",
IF(COUNTIF(分類!$H$8:$H$15, 統合マスタ!V728)&gt;0, 分類!$G$7,
IF(COUNTIF(分類!$K$8:$K$15, 統合マスタ!V728)&gt;0, 分類!$J$7,
IF(COUNTIF(分類!$N$8:$N$15, 統合マスタ!V728)&gt;0, 分類!$M$7,
IF(COUNTIF(分類!$Q$8:$Q$15, 統合マスタ!V728)&gt;0, 分類!$P$7,
"無し"))))))</f>
        <v>臨時</v>
      </c>
      <c r="AC728" s="27">
        <f t="shared" ca="1" si="34"/>
        <v>724</v>
      </c>
      <c r="AD728" s="27" cm="1">
        <f t="array" aca="1" ref="AD728" ca="1">IF(A728="非採用","非採用",OFFSET(
   INDIRECT("'" &amp; AB728 &amp; "'!A4"),
   MATCH(B728, INDIRECT("'" &amp; AB728 &amp; "'!C5:C1000"), 0),
   MATCH("合計", INDIRECT("'" &amp; AB728 &amp; "'!4:4"), 0) - 1
))</f>
        <v>0</v>
      </c>
    </row>
    <row r="729" spans="1:30">
      <c r="A729" s="40">
        <f>元データ!P726</f>
        <v>625</v>
      </c>
      <c r="B729" s="27">
        <f t="shared" si="35"/>
        <v>725</v>
      </c>
      <c r="C729" s="27" t="str">
        <f>DBCS(元データ!A726)</f>
        <v>リバーロキサバンＯＤ錠１０ｍｇ「バイエル」</v>
      </c>
      <c r="D729" s="53" t="str">
        <f>元データ!B726</f>
        <v>メディセオ</v>
      </c>
      <c r="E729" s="27" t="str">
        <f>DBCS(元データ!C726)</f>
        <v>ＰＴＰ</v>
      </c>
      <c r="F729" s="27" t="str">
        <f>DBCS(元データ!D726)</f>
        <v>１００Ｔ</v>
      </c>
      <c r="G729" s="27" t="str">
        <f>元データ!E726</f>
        <v>第一三共</v>
      </c>
      <c r="H729" s="27">
        <f>元データ!F726</f>
        <v>161.30000000000001</v>
      </c>
      <c r="I729" s="27">
        <f>元データ!G726</f>
        <v>16130</v>
      </c>
      <c r="J729" s="27">
        <f>元データ!H726</f>
        <v>100</v>
      </c>
      <c r="K729" s="27" t="str">
        <f>元データ!I726</f>
        <v>錠</v>
      </c>
      <c r="L729" s="27">
        <f>元データ!J726</f>
        <v>13480</v>
      </c>
      <c r="M729" s="27">
        <f>元データ!K726</f>
        <v>134.80000000000001</v>
      </c>
      <c r="N729" s="53" t="str">
        <f ca="1">IF(OFFSET(マスタ非採用削除!A$4,統合マスタ!$A729,0)="","",OFFSET(マスタ非採用削除!A$4,統合マスタ!$A729,0))</f>
        <v>ﾘﾊﾛ002</v>
      </c>
      <c r="O729" s="53" t="str">
        <f ca="1">IF(OFFSET(マスタ非採用削除!B$4,統合マスタ!$A729,0)="","",OFFSET(マスタ非採用削除!B$4,統合マスタ!$A729,0))</f>
        <v>ﾘﾊﾛ002</v>
      </c>
      <c r="P729" s="27" t="str">
        <f ca="1">IF(OFFSET(マスタ非採用削除!C$4,統合マスタ!$A729,0)="","",OFFSET(マスタ非採用削除!C$4,統合マスタ!$A729,0))</f>
        <v>リバーロキサバンＯＤ錠１０ｍｇ「バイエル」</v>
      </c>
      <c r="Q729" s="53" t="str">
        <f ca="1">IF(OFFSET(マスタ非採用削除!D$4,統合マスタ!$A729,0)="","",OFFSET(マスタ非採用削除!D$4,統合マスタ!$A729,0))</f>
        <v/>
      </c>
      <c r="R729" s="27">
        <f ca="1">IF(OR(A729="非採用",A729="処置薬",A729="非採用特別"),0,IF(OFFSET(マスタ非採用削除!E$4,統合マスタ!$A729,0)="","",OFFSET(マスタ非採用削除!E$4,統合マスタ!$A729,0)))</f>
        <v>1</v>
      </c>
      <c r="S729" s="53" t="str">
        <f ca="1">IF(OFFSET(マスタ非採用削除!F$4,統合マスタ!$A729,0)="","",OFFSET(マスタ非採用削除!F$4,統合マスタ!$A729,0))</f>
        <v/>
      </c>
      <c r="T729" s="27">
        <f ca="1">IF(OFFSET(マスタ非採用削除!G$4,統合マスタ!$A729,0)="","",OFFSET(マスタ非採用削除!G$4,統合マスタ!$A729,0))</f>
        <v>161.30000000000001</v>
      </c>
      <c r="U729" s="53" t="str">
        <f ca="1">IF(OFFSET(マスタ非採用削除!H$4,統合マスタ!$A729,0)="","",OFFSET(マスタ非採用削除!H$4,統合マスタ!$A729,0))</f>
        <v>ﾘﾊﾞ-ﾛｷｻﾊﾞﾝODｼﾞﾖｳ10MGﾊﾞｲｴﾙ</v>
      </c>
      <c r="V729" s="27">
        <f ca="1">IF(OFFSET(マスタ非採用削除!I$4,統合マスタ!$A729,0)="","",OFFSET(マスタ非採用削除!I$4,統合マスタ!$A729,0))</f>
        <v>1</v>
      </c>
      <c r="W729" s="27" t="str">
        <f ca="1">IF(OFFSET(マスタ非採用削除!J$4,統合マスタ!$A729,0)="","",OFFSET(マスタ非採用削除!J$4,統合マスタ!$A729,0))</f>
        <v>錠剤</v>
      </c>
      <c r="X729" s="27">
        <f ca="1">IF(OFFSET(マスタ非採用削除!K$4,統合マスタ!$A729,0)="","",OFFSET(マスタ非採用削除!K$4,統合マスタ!$A729,0))</f>
        <v>0</v>
      </c>
      <c r="Y729" s="53" t="str">
        <f ca="1">IF(OFFSET(マスタ非採用削除!L$4,統合マスタ!$A729,0)="","",OFFSET(マスタ非採用削除!L$4,統合マスタ!$A729,0))</f>
        <v/>
      </c>
      <c r="Z729" s="27">
        <f ca="1">IF(OFFSET(マスタ非採用削除!M$4,統合マスタ!$A729,0)="","",OFFSET(マスタ非採用削除!M$4,統合マスタ!$A729,0))</f>
        <v>5</v>
      </c>
      <c r="AA729" s="27" t="str">
        <f t="shared" si="33"/>
        <v/>
      </c>
      <c r="AB729" s="27" t="str">
        <f ca="1">IF(A729="非採用特別","非採用特別",IF(R729=2,"臨時",
IF(COUNTIF(分類!$H$8:$H$15, 統合マスタ!V729)&gt;0, 分類!$G$7,
IF(COUNTIF(分類!$K$8:$K$15, 統合マスタ!V729)&gt;0, 分類!$J$7,
IF(COUNTIF(分類!$N$8:$N$15, 統合マスタ!V729)&gt;0, 分類!$M$7,
IF(COUNTIF(分類!$Q$8:$Q$15, 統合マスタ!V729)&gt;0, 分類!$P$7,
"無し"))))))</f>
        <v>錠剤</v>
      </c>
      <c r="AC729" s="27">
        <f t="shared" ca="1" si="34"/>
        <v>725</v>
      </c>
      <c r="AD729" s="27" cm="1">
        <f t="array" aca="1" ref="AD729" ca="1">IF(A729="非採用","非採用",OFFSET(
   INDIRECT("'" &amp; AB729 &amp; "'!A4"),
   MATCH(B729, INDIRECT("'" &amp; AB729 &amp; "'!C5:C1000"), 0),
   MATCH("合計", INDIRECT("'" &amp; AB729 &amp; "'!4:4"), 0) - 1
))</f>
        <v>0</v>
      </c>
    </row>
    <row r="730" spans="1:30">
      <c r="A730" s="40">
        <f>元データ!P727</f>
        <v>623</v>
      </c>
      <c r="B730" s="27">
        <f t="shared" si="35"/>
        <v>726</v>
      </c>
      <c r="C730" s="27" t="str">
        <f>DBCS(元データ!A727)</f>
        <v>リバスチグミンテープ１３．５ｍｇ「トーワ」　</v>
      </c>
      <c r="D730" s="53" t="str">
        <f>元データ!B727</f>
        <v>東和薬品</v>
      </c>
      <c r="E730" s="27" t="str">
        <f>DBCS(元データ!C727)</f>
        <v/>
      </c>
      <c r="F730" s="27" t="str">
        <f>DBCS(元データ!D727)</f>
        <v>１４枚</v>
      </c>
      <c r="G730" s="27" t="str">
        <f>元データ!E727</f>
        <v>東和薬品</v>
      </c>
      <c r="H730" s="27">
        <f>元データ!F727</f>
        <v>84</v>
      </c>
      <c r="I730" s="27">
        <f>元データ!G727</f>
        <v>1176</v>
      </c>
      <c r="J730" s="27">
        <f>元データ!H727</f>
        <v>14</v>
      </c>
      <c r="K730" s="27" t="str">
        <f>元データ!I727</f>
        <v>枚</v>
      </c>
      <c r="L730" s="27">
        <f>元データ!J727</f>
        <v>940</v>
      </c>
      <c r="M730" s="27">
        <f>元データ!K727</f>
        <v>67.142857142857139</v>
      </c>
      <c r="N730" s="53" t="str">
        <f ca="1">IF(OFFSET(マスタ非採用削除!A$4,統合マスタ!$A730,0)="","",OFFSET(マスタ非採用削除!A$4,統合マスタ!$A730,0))</f>
        <v>ﾘﾊｽ007</v>
      </c>
      <c r="O730" s="53" t="str">
        <f ca="1">IF(OFFSET(マスタ非採用削除!B$4,統合マスタ!$A730,0)="","",OFFSET(マスタ非採用削除!B$4,統合マスタ!$A730,0))</f>
        <v>ﾘﾊｽ007</v>
      </c>
      <c r="P730" s="27" t="str">
        <f ca="1">IF(OFFSET(マスタ非採用削除!C$4,統合マスタ!$A730,0)="","",OFFSET(マスタ非採用削除!C$4,統合マスタ!$A730,0))</f>
        <v>リバスチグミンテープ１３．５ｍｇ「トーワ」</v>
      </c>
      <c r="Q730" s="53" t="str">
        <f ca="1">IF(OFFSET(マスタ非採用削除!D$4,統合マスタ!$A730,0)="","",OFFSET(マスタ非採用削除!D$4,統合マスタ!$A730,0))</f>
        <v/>
      </c>
      <c r="R730" s="27">
        <f ca="1">IF(OR(A730="非採用",A730="処置薬",A730="非採用特別"),0,IF(OFFSET(マスタ非採用削除!E$4,統合マスタ!$A730,0)="","",OFFSET(マスタ非採用削除!E$4,統合マスタ!$A730,0)))</f>
        <v>1</v>
      </c>
      <c r="S730" s="53" t="str">
        <f ca="1">IF(OFFSET(マスタ非採用削除!F$4,統合マスタ!$A730,0)="","",OFFSET(マスタ非採用削除!F$4,統合マスタ!$A730,0))</f>
        <v/>
      </c>
      <c r="T730" s="27">
        <f ca="1">IF(OFFSET(マスタ非採用削除!G$4,統合マスタ!$A730,0)="","",OFFSET(マスタ非採用削除!G$4,統合マスタ!$A730,0))</f>
        <v>84</v>
      </c>
      <c r="U730" s="53" t="str">
        <f ca="1">IF(OFFSET(マスタ非採用削除!H$4,統合マスタ!$A730,0)="","",OFFSET(マスタ非採用削除!H$4,統合マスタ!$A730,0))</f>
        <v>ﾘﾊﾞｽﾁｸﾞﾐﾝﾃ-ﾌﾟ13.5MGﾄ-ﾜ</v>
      </c>
      <c r="V730" s="27">
        <f ca="1">IF(OFFSET(マスタ非採用削除!I$4,統合マスタ!$A730,0)="","",OFFSET(マスタ非採用削除!I$4,統合マスタ!$A730,0))</f>
        <v>19</v>
      </c>
      <c r="W730" s="27" t="str">
        <f ca="1">IF(OFFSET(マスタ非採用削除!J$4,統合マスタ!$A730,0)="","",OFFSET(マスタ非採用削除!J$4,統合マスタ!$A730,0))</f>
        <v>貼付剤</v>
      </c>
      <c r="X730" s="27">
        <f ca="1">IF(OFFSET(マスタ非採用削除!K$4,統合マスタ!$A730,0)="","",OFFSET(マスタ非採用削除!K$4,統合マスタ!$A730,0))</f>
        <v>2</v>
      </c>
      <c r="Y730" s="53" t="str">
        <f ca="1">IF(OFFSET(マスタ非採用削除!L$4,統合マスタ!$A730,0)="","",OFFSET(マスタ非採用削除!L$4,統合マスタ!$A730,0))</f>
        <v/>
      </c>
      <c r="Z730" s="27">
        <f ca="1">IF(OFFSET(マスタ非採用削除!M$4,統合マスタ!$A730,0)="","",OFFSET(マスタ非採用削除!M$4,統合マスタ!$A730,0))</f>
        <v>3</v>
      </c>
      <c r="AA730" s="27" t="str">
        <f t="shared" si="33"/>
        <v/>
      </c>
      <c r="AB730" s="27" t="str">
        <f ca="1">IF(A730="非採用特別","非採用特別",IF(R730=2,"臨時",
IF(COUNTIF(分類!$H$8:$H$15, 統合マスタ!V730)&gt;0, 分類!$G$7,
IF(COUNTIF(分類!$K$8:$K$15, 統合マスタ!V730)&gt;0, 分類!$J$7,
IF(COUNTIF(分類!$N$8:$N$15, 統合マスタ!V730)&gt;0, 分類!$M$7,
IF(COUNTIF(分類!$Q$8:$Q$15, 統合マスタ!V730)&gt;0, 分類!$P$7,
"無し"))))))</f>
        <v>外用</v>
      </c>
      <c r="AC730" s="27">
        <f t="shared" ca="1" si="34"/>
        <v>200726</v>
      </c>
      <c r="AD730" s="27" cm="1">
        <f t="array" aca="1" ref="AD730" ca="1">IF(A730="非採用","非採用",OFFSET(
   INDIRECT("'" &amp; AB730 &amp; "'!A4"),
   MATCH(B730, INDIRECT("'" &amp; AB730 &amp; "'!C5:C1000"), 0),
   MATCH("合計", INDIRECT("'" &amp; AB730 &amp; "'!4:4"), 0) - 1
))</f>
        <v>0</v>
      </c>
    </row>
    <row r="731" spans="1:30">
      <c r="A731" s="40">
        <f>元データ!P728</f>
        <v>624</v>
      </c>
      <c r="B731" s="27">
        <f t="shared" si="35"/>
        <v>727</v>
      </c>
      <c r="C731" s="27" t="str">
        <f>DBCS(元データ!A728)</f>
        <v>リバスチグミンテープ１８ｍｇ「トーワ」　</v>
      </c>
      <c r="D731" s="53" t="str">
        <f>元データ!B728</f>
        <v>東和薬品</v>
      </c>
      <c r="E731" s="27" t="str">
        <f>DBCS(元データ!C728)</f>
        <v/>
      </c>
      <c r="F731" s="27" t="str">
        <f>DBCS(元データ!D728)</f>
        <v>１４枚</v>
      </c>
      <c r="G731" s="27" t="str">
        <f>元データ!E728</f>
        <v>東和薬品</v>
      </c>
      <c r="H731" s="27">
        <f>元データ!F728</f>
        <v>89.5</v>
      </c>
      <c r="I731" s="27">
        <f>元データ!G728</f>
        <v>1253</v>
      </c>
      <c r="J731" s="27">
        <f>元データ!H728</f>
        <v>14</v>
      </c>
      <c r="K731" s="27" t="str">
        <f>元データ!I728</f>
        <v>枚</v>
      </c>
      <c r="L731" s="27">
        <f>元データ!J728</f>
        <v>1002</v>
      </c>
      <c r="M731" s="27">
        <f>元データ!K728</f>
        <v>71.571428571428569</v>
      </c>
      <c r="N731" s="53" t="str">
        <f ca="1">IF(OFFSET(マスタ非採用削除!A$4,統合マスタ!$A731,0)="","",OFFSET(マスタ非採用削除!A$4,統合マスタ!$A731,0))</f>
        <v>ﾘﾊｽ008</v>
      </c>
      <c r="O731" s="53" t="str">
        <f ca="1">IF(OFFSET(マスタ非採用削除!B$4,統合マスタ!$A731,0)="","",OFFSET(マスタ非採用削除!B$4,統合マスタ!$A731,0))</f>
        <v>ﾘﾊｽ008</v>
      </c>
      <c r="P731" s="27" t="str">
        <f ca="1">IF(OFFSET(マスタ非採用削除!C$4,統合マスタ!$A731,0)="","",OFFSET(マスタ非採用削除!C$4,統合マスタ!$A731,0))</f>
        <v>リバスチグミンテープ１８ｍｇ「トーワ」</v>
      </c>
      <c r="Q731" s="53" t="str">
        <f ca="1">IF(OFFSET(マスタ非採用削除!D$4,統合マスタ!$A731,0)="","",OFFSET(マスタ非採用削除!D$4,統合マスタ!$A731,0))</f>
        <v/>
      </c>
      <c r="R731" s="27">
        <f ca="1">IF(OR(A731="非採用",A731="処置薬",A731="非採用特別"),0,IF(OFFSET(マスタ非採用削除!E$4,統合マスタ!$A731,0)="","",OFFSET(マスタ非採用削除!E$4,統合マスタ!$A731,0)))</f>
        <v>1</v>
      </c>
      <c r="S731" s="53" t="str">
        <f ca="1">IF(OFFSET(マスタ非採用削除!F$4,統合マスタ!$A731,0)="","",OFFSET(マスタ非採用削除!F$4,統合マスタ!$A731,0))</f>
        <v/>
      </c>
      <c r="T731" s="27">
        <f ca="1">IF(OFFSET(マスタ非採用削除!G$4,統合マスタ!$A731,0)="","",OFFSET(マスタ非採用削除!G$4,統合マスタ!$A731,0))</f>
        <v>89.5</v>
      </c>
      <c r="U731" s="53" t="str">
        <f ca="1">IF(OFFSET(マスタ非採用削除!H$4,統合マスタ!$A731,0)="","",OFFSET(マスタ非採用削除!H$4,統合マスタ!$A731,0))</f>
        <v>ﾘﾊﾞｽﾁｸﾞﾐﾝﾃ-ﾌﾟ18MGﾄ-ﾜ</v>
      </c>
      <c r="V731" s="27">
        <f ca="1">IF(OFFSET(マスタ非採用削除!I$4,統合マスタ!$A731,0)="","",OFFSET(マスタ非採用削除!I$4,統合マスタ!$A731,0))</f>
        <v>19</v>
      </c>
      <c r="W731" s="27" t="str">
        <f ca="1">IF(OFFSET(マスタ非採用削除!J$4,統合マスタ!$A731,0)="","",OFFSET(マスタ非採用削除!J$4,統合マスタ!$A731,0))</f>
        <v>貼付剤</v>
      </c>
      <c r="X731" s="27">
        <f ca="1">IF(OFFSET(マスタ非採用削除!K$4,統合マスタ!$A731,0)="","",OFFSET(マスタ非採用削除!K$4,統合マスタ!$A731,0))</f>
        <v>2</v>
      </c>
      <c r="Y731" s="53" t="str">
        <f ca="1">IF(OFFSET(マスタ非採用削除!L$4,統合マスタ!$A731,0)="","",OFFSET(マスタ非採用削除!L$4,統合マスタ!$A731,0))</f>
        <v/>
      </c>
      <c r="Z731" s="27">
        <f ca="1">IF(OFFSET(マスタ非採用削除!M$4,統合マスタ!$A731,0)="","",OFFSET(マスタ非採用削除!M$4,統合マスタ!$A731,0))</f>
        <v>3</v>
      </c>
      <c r="AA731" s="27" t="str">
        <f t="shared" si="33"/>
        <v/>
      </c>
      <c r="AB731" s="27" t="str">
        <f ca="1">IF(A731="非採用特別","非採用特別",IF(R731=2,"臨時",
IF(COUNTIF(分類!$H$8:$H$15, 統合マスタ!V731)&gt;0, 分類!$G$7,
IF(COUNTIF(分類!$K$8:$K$15, 統合マスタ!V731)&gt;0, 分類!$J$7,
IF(COUNTIF(分類!$N$8:$N$15, 統合マスタ!V731)&gt;0, 分類!$M$7,
IF(COUNTIF(分類!$Q$8:$Q$15, 統合マスタ!V731)&gt;0, 分類!$P$7,
"無し"))))))</f>
        <v>外用</v>
      </c>
      <c r="AC731" s="27">
        <f t="shared" ca="1" si="34"/>
        <v>200727</v>
      </c>
      <c r="AD731" s="27" cm="1">
        <f t="array" aca="1" ref="AD731" ca="1">IF(A731="非採用","非採用",OFFSET(
   INDIRECT("'" &amp; AB731 &amp; "'!A4"),
   MATCH(B731, INDIRECT("'" &amp; AB731 &amp; "'!C5:C1000"), 0),
   MATCH("合計", INDIRECT("'" &amp; AB731 &amp; "'!4:4"), 0) - 1
))</f>
        <v>0</v>
      </c>
    </row>
    <row r="732" spans="1:30">
      <c r="A732" s="40">
        <f>元データ!P729</f>
        <v>621</v>
      </c>
      <c r="B732" s="27">
        <f t="shared" si="35"/>
        <v>728</v>
      </c>
      <c r="C732" s="27" t="str">
        <f>DBCS(元データ!A729)</f>
        <v>リバスチグミンテープ４．５ｍｇ「トーワ」</v>
      </c>
      <c r="D732" s="53" t="str">
        <f>元データ!B729</f>
        <v>東和薬品</v>
      </c>
      <c r="E732" s="27" t="str">
        <f>DBCS(元データ!C729)</f>
        <v/>
      </c>
      <c r="F732" s="27" t="str">
        <f>DBCS(元データ!D729)</f>
        <v>１４枚</v>
      </c>
      <c r="G732" s="27" t="str">
        <f>元データ!E729</f>
        <v>東和薬品</v>
      </c>
      <c r="H732" s="27">
        <f>元データ!F729</f>
        <v>71.2</v>
      </c>
      <c r="I732" s="27">
        <f>元データ!G729</f>
        <v>996.8</v>
      </c>
      <c r="J732" s="27">
        <f>元データ!H729</f>
        <v>13.999999999999998</v>
      </c>
      <c r="K732" s="27" t="str">
        <f>元データ!I729</f>
        <v>枚</v>
      </c>
      <c r="L732" s="27">
        <f>元データ!J729</f>
        <v>797</v>
      </c>
      <c r="M732" s="27">
        <f>元データ!K729</f>
        <v>56.928571428571438</v>
      </c>
      <c r="N732" s="53" t="str">
        <f ca="1">IF(OFFSET(マスタ非採用削除!A$4,統合マスタ!$A732,0)="","",OFFSET(マスタ非採用削除!A$4,統合マスタ!$A732,0))</f>
        <v>ﾘﾊｽ005</v>
      </c>
      <c r="O732" s="53" t="str">
        <f ca="1">IF(OFFSET(マスタ非採用削除!B$4,統合マスタ!$A732,0)="","",OFFSET(マスタ非採用削除!B$4,統合マスタ!$A732,0))</f>
        <v>ﾘﾊｽ005</v>
      </c>
      <c r="P732" s="27" t="str">
        <f ca="1">IF(OFFSET(マスタ非採用削除!C$4,統合マスタ!$A732,0)="","",OFFSET(マスタ非採用削除!C$4,統合マスタ!$A732,0))</f>
        <v>リバスチグミンテープ４．５ｍｇ「トーワ」</v>
      </c>
      <c r="Q732" s="53" t="str">
        <f ca="1">IF(OFFSET(マスタ非採用削除!D$4,統合マスタ!$A732,0)="","",OFFSET(マスタ非採用削除!D$4,統合マスタ!$A732,0))</f>
        <v/>
      </c>
      <c r="R732" s="27">
        <f ca="1">IF(OR(A732="非採用",A732="処置薬",A732="非採用特別"),0,IF(OFFSET(マスタ非採用削除!E$4,統合マスタ!$A732,0)="","",OFFSET(マスタ非採用削除!E$4,統合マスタ!$A732,0)))</f>
        <v>1</v>
      </c>
      <c r="S732" s="53" t="str">
        <f ca="1">IF(OFFSET(マスタ非採用削除!F$4,統合マスタ!$A732,0)="","",OFFSET(マスタ非採用削除!F$4,統合マスタ!$A732,0))</f>
        <v/>
      </c>
      <c r="T732" s="27">
        <f ca="1">IF(OFFSET(マスタ非採用削除!G$4,統合マスタ!$A732,0)="","",OFFSET(マスタ非採用削除!G$4,統合マスタ!$A732,0))</f>
        <v>71.2</v>
      </c>
      <c r="U732" s="53" t="str">
        <f ca="1">IF(OFFSET(マスタ非採用削除!H$4,統合マスタ!$A732,0)="","",OFFSET(マスタ非採用削除!H$4,統合マスタ!$A732,0))</f>
        <v>ﾘﾊﾞｽﾁｸﾞﾐﾝﾃ-ﾌﾟ4.5MGﾄ-ﾜ</v>
      </c>
      <c r="V732" s="27">
        <f ca="1">IF(OFFSET(マスタ非採用削除!I$4,統合マスタ!$A732,0)="","",OFFSET(マスタ非採用削除!I$4,統合マスタ!$A732,0))</f>
        <v>19</v>
      </c>
      <c r="W732" s="27" t="str">
        <f ca="1">IF(OFFSET(マスタ非採用削除!J$4,統合マスタ!$A732,0)="","",OFFSET(マスタ非採用削除!J$4,統合マスタ!$A732,0))</f>
        <v>貼付剤</v>
      </c>
      <c r="X732" s="27">
        <f ca="1">IF(OFFSET(マスタ非採用削除!K$4,統合マスタ!$A732,0)="","",OFFSET(マスタ非採用削除!K$4,統合マスタ!$A732,0))</f>
        <v>2</v>
      </c>
      <c r="Y732" s="53" t="str">
        <f ca="1">IF(OFFSET(マスタ非採用削除!L$4,統合マスタ!$A732,0)="","",OFFSET(マスタ非採用削除!L$4,統合マスタ!$A732,0))</f>
        <v/>
      </c>
      <c r="Z732" s="27">
        <f ca="1">IF(OFFSET(マスタ非採用削除!M$4,統合マスタ!$A732,0)="","",OFFSET(マスタ非採用削除!M$4,統合マスタ!$A732,0))</f>
        <v>3</v>
      </c>
      <c r="AA732" s="27" t="str">
        <f t="shared" si="33"/>
        <v/>
      </c>
      <c r="AB732" s="27" t="str">
        <f ca="1">IF(A732="非採用特別","非採用特別",IF(R732=2,"臨時",
IF(COUNTIF(分類!$H$8:$H$15, 統合マスタ!V732)&gt;0, 分類!$G$7,
IF(COUNTIF(分類!$K$8:$K$15, 統合マスタ!V732)&gt;0, 分類!$J$7,
IF(COUNTIF(分類!$N$8:$N$15, 統合マスタ!V732)&gt;0, 分類!$M$7,
IF(COUNTIF(分類!$Q$8:$Q$15, 統合マスタ!V732)&gt;0, 分類!$P$7,
"無し"))))))</f>
        <v>外用</v>
      </c>
      <c r="AC732" s="27">
        <f t="shared" ca="1" si="34"/>
        <v>200728</v>
      </c>
      <c r="AD732" s="27" cm="1">
        <f t="array" aca="1" ref="AD732" ca="1">IF(A732="非採用","非採用",OFFSET(
   INDIRECT("'" &amp; AB732 &amp; "'!A4"),
   MATCH(B732, INDIRECT("'" &amp; AB732 &amp; "'!C5:C1000"), 0),
   MATCH("合計", INDIRECT("'" &amp; AB732 &amp; "'!4:4"), 0) - 1
))</f>
        <v>0</v>
      </c>
    </row>
    <row r="733" spans="1:30">
      <c r="A733" s="40">
        <f>元データ!P730</f>
        <v>622</v>
      </c>
      <c r="B733" s="27">
        <f t="shared" si="35"/>
        <v>729</v>
      </c>
      <c r="C733" s="27" t="str">
        <f>DBCS(元データ!A730)</f>
        <v>リバスチグミンテープ９ｍｇ「トーワ」　</v>
      </c>
      <c r="D733" s="53" t="str">
        <f>元データ!B730</f>
        <v>東和薬品</v>
      </c>
      <c r="E733" s="27" t="str">
        <f>DBCS(元データ!C730)</f>
        <v/>
      </c>
      <c r="F733" s="27" t="str">
        <f>DBCS(元データ!D730)</f>
        <v>１４枚</v>
      </c>
      <c r="G733" s="27" t="str">
        <f>元データ!E730</f>
        <v>東和薬品</v>
      </c>
      <c r="H733" s="27">
        <f>元データ!F730</f>
        <v>80.400000000000006</v>
      </c>
      <c r="I733" s="27">
        <f>元データ!G730</f>
        <v>1125.5999999999999</v>
      </c>
      <c r="J733" s="27">
        <f>元データ!H730</f>
        <v>13.999999999999998</v>
      </c>
      <c r="K733" s="27" t="str">
        <f>元データ!I730</f>
        <v>枚</v>
      </c>
      <c r="L733" s="27">
        <f>元データ!J730</f>
        <v>900</v>
      </c>
      <c r="M733" s="27">
        <f>元データ!K730</f>
        <v>64.285714285714292</v>
      </c>
      <c r="N733" s="53" t="str">
        <f ca="1">IF(OFFSET(マスタ非採用削除!A$4,統合マスタ!$A733,0)="","",OFFSET(マスタ非採用削除!A$4,統合マスタ!$A733,0))</f>
        <v>ﾘﾊｽ006</v>
      </c>
      <c r="O733" s="53" t="str">
        <f ca="1">IF(OFFSET(マスタ非採用削除!B$4,統合マスタ!$A733,0)="","",OFFSET(マスタ非採用削除!B$4,統合マスタ!$A733,0))</f>
        <v>ﾘﾊｽ006</v>
      </c>
      <c r="P733" s="27" t="str">
        <f ca="1">IF(OFFSET(マスタ非採用削除!C$4,統合マスタ!$A733,0)="","",OFFSET(マスタ非採用削除!C$4,統合マスタ!$A733,0))</f>
        <v>リバスチグミンテープ９ｍｇ「トーワ」</v>
      </c>
      <c r="Q733" s="53" t="str">
        <f ca="1">IF(OFFSET(マスタ非採用削除!D$4,統合マスタ!$A733,0)="","",OFFSET(マスタ非採用削除!D$4,統合マスタ!$A733,0))</f>
        <v/>
      </c>
      <c r="R733" s="27">
        <f ca="1">IF(OR(A733="非採用",A733="処置薬",A733="非採用特別"),0,IF(OFFSET(マスタ非採用削除!E$4,統合マスタ!$A733,0)="","",OFFSET(マスタ非採用削除!E$4,統合マスタ!$A733,0)))</f>
        <v>1</v>
      </c>
      <c r="S733" s="53" t="str">
        <f ca="1">IF(OFFSET(マスタ非採用削除!F$4,統合マスタ!$A733,0)="","",OFFSET(マスタ非採用削除!F$4,統合マスタ!$A733,0))</f>
        <v/>
      </c>
      <c r="T733" s="27">
        <f ca="1">IF(OFFSET(マスタ非採用削除!G$4,統合マスタ!$A733,0)="","",OFFSET(マスタ非採用削除!G$4,統合マスタ!$A733,0))</f>
        <v>80.400000000000006</v>
      </c>
      <c r="U733" s="53" t="str">
        <f ca="1">IF(OFFSET(マスタ非採用削除!H$4,統合マスタ!$A733,0)="","",OFFSET(マスタ非採用削除!H$4,統合マスタ!$A733,0))</f>
        <v>ﾘﾊﾞｽﾁｸﾞﾐﾝﾃ-ﾌﾟ9MGﾄ-ﾜ</v>
      </c>
      <c r="V733" s="27">
        <f ca="1">IF(OFFSET(マスタ非採用削除!I$4,統合マスタ!$A733,0)="","",OFFSET(マスタ非採用削除!I$4,統合マスタ!$A733,0))</f>
        <v>19</v>
      </c>
      <c r="W733" s="27" t="str">
        <f ca="1">IF(OFFSET(マスタ非採用削除!J$4,統合マスタ!$A733,0)="","",OFFSET(マスタ非採用削除!J$4,統合マスタ!$A733,0))</f>
        <v>貼付剤</v>
      </c>
      <c r="X733" s="27">
        <f ca="1">IF(OFFSET(マスタ非採用削除!K$4,統合マスタ!$A733,0)="","",OFFSET(マスタ非採用削除!K$4,統合マスタ!$A733,0))</f>
        <v>2</v>
      </c>
      <c r="Y733" s="53" t="str">
        <f ca="1">IF(OFFSET(マスタ非採用削除!L$4,統合マスタ!$A733,0)="","",OFFSET(マスタ非採用削除!L$4,統合マスタ!$A733,0))</f>
        <v/>
      </c>
      <c r="Z733" s="27">
        <f ca="1">IF(OFFSET(マスタ非採用削除!M$4,統合マスタ!$A733,0)="","",OFFSET(マスタ非採用削除!M$4,統合マスタ!$A733,0))</f>
        <v>3</v>
      </c>
      <c r="AA733" s="27" t="str">
        <f t="shared" si="33"/>
        <v/>
      </c>
      <c r="AB733" s="27" t="str">
        <f ca="1">IF(A733="非採用特別","非採用特別",IF(R733=2,"臨時",
IF(COUNTIF(分類!$H$8:$H$15, 統合マスタ!V733)&gt;0, 分類!$G$7,
IF(COUNTIF(分類!$K$8:$K$15, 統合マスタ!V733)&gt;0, 分類!$J$7,
IF(COUNTIF(分類!$N$8:$N$15, 統合マスタ!V733)&gt;0, 分類!$M$7,
IF(COUNTIF(分類!$Q$8:$Q$15, 統合マスタ!V733)&gt;0, 分類!$P$7,
"無し"))))))</f>
        <v>外用</v>
      </c>
      <c r="AC733" s="27">
        <f t="shared" ca="1" si="34"/>
        <v>200729</v>
      </c>
      <c r="AD733" s="27" cm="1">
        <f t="array" aca="1" ref="AD733" ca="1">IF(A733="非採用","非採用",OFFSET(
   INDIRECT("'" &amp; AB733 &amp; "'!A4"),
   MATCH(B733, INDIRECT("'" &amp; AB733 &amp; "'!C5:C1000"), 0),
   MATCH("合計", INDIRECT("'" &amp; AB733 &amp; "'!4:4"), 0) - 1
))</f>
        <v>0</v>
      </c>
    </row>
    <row r="734" spans="1:30">
      <c r="A734" s="40" t="str">
        <f>元データ!P731</f>
        <v>非採用</v>
      </c>
      <c r="B734" s="27">
        <f t="shared" si="35"/>
        <v>730</v>
      </c>
      <c r="C734" s="27" t="str">
        <f>DBCS(元データ!A731)</f>
        <v>リフキシマ錠２００ｍｇ</v>
      </c>
      <c r="D734" s="53" t="str">
        <f>元データ!B731</f>
        <v/>
      </c>
      <c r="E734" s="27" t="str">
        <f>DBCS(元データ!C731)</f>
        <v>ＰＴＰ</v>
      </c>
      <c r="F734" s="27" t="str">
        <f>DBCS(元データ!D731)</f>
        <v>１００Ｔ</v>
      </c>
      <c r="G734" s="27" t="str">
        <f>元データ!E731</f>
        <v>武田薬品工業</v>
      </c>
      <c r="H734" s="27">
        <f>元データ!F731</f>
        <v>235.1</v>
      </c>
      <c r="I734" s="27">
        <f>元データ!G731</f>
        <v>23510</v>
      </c>
      <c r="J734" s="27">
        <f>元データ!H731</f>
        <v>100</v>
      </c>
      <c r="K734" s="27" t="str">
        <f>元データ!I731</f>
        <v>錠</v>
      </c>
      <c r="L734" s="27">
        <f>元データ!J731</f>
        <v>20945</v>
      </c>
      <c r="M734" s="27">
        <f>元データ!K731</f>
        <v>209.45</v>
      </c>
      <c r="N734" s="53" t="e">
        <f ca="1">IF(OFFSET(マスタ非採用削除!A$4,統合マスタ!$A734,0)="","",OFFSET(マスタ非採用削除!A$4,統合マスタ!$A734,0))</f>
        <v>#VALUE!</v>
      </c>
      <c r="O734" s="53" t="e">
        <f ca="1">IF(OFFSET(マスタ非採用削除!B$4,統合マスタ!$A734,0)="","",OFFSET(マスタ非採用削除!B$4,統合マスタ!$A734,0))</f>
        <v>#VALUE!</v>
      </c>
      <c r="P734" s="27" t="e">
        <f ca="1">IF(OFFSET(マスタ非採用削除!C$4,統合マスタ!$A734,0)="","",OFFSET(マスタ非採用削除!C$4,統合マスタ!$A734,0))</f>
        <v>#VALUE!</v>
      </c>
      <c r="Q734" s="53" t="e">
        <f ca="1">IF(OFFSET(マスタ非採用削除!D$4,統合マスタ!$A734,0)="","",OFFSET(マスタ非採用削除!D$4,統合マスタ!$A734,0))</f>
        <v>#VALUE!</v>
      </c>
      <c r="R734" s="27">
        <f ca="1">IF(OR(A734="非採用",A734="処置薬",A734="非採用特別"),0,IF(OFFSET(マスタ非採用削除!E$4,統合マスタ!$A734,0)="","",OFFSET(マスタ非採用削除!E$4,統合マスタ!$A734,0)))</f>
        <v>0</v>
      </c>
      <c r="S734" s="53" t="e">
        <f ca="1">IF(OFFSET(マスタ非採用削除!F$4,統合マスタ!$A734,0)="","",OFFSET(マスタ非採用削除!F$4,統合マスタ!$A734,0))</f>
        <v>#VALUE!</v>
      </c>
      <c r="T734" s="27" t="e">
        <f ca="1">IF(OFFSET(マスタ非採用削除!G$4,統合マスタ!$A734,0)="","",OFFSET(マスタ非採用削除!G$4,統合マスタ!$A734,0))</f>
        <v>#VALUE!</v>
      </c>
      <c r="U734" s="53" t="e">
        <f ca="1">IF(OFFSET(マスタ非採用削除!H$4,統合マスタ!$A734,0)="","",OFFSET(マスタ非採用削除!H$4,統合マスタ!$A734,0))</f>
        <v>#VALUE!</v>
      </c>
      <c r="V734" s="27" t="e">
        <f ca="1">IF(OFFSET(マスタ非採用削除!I$4,統合マスタ!$A734,0)="","",OFFSET(マスタ非採用削除!I$4,統合マスタ!$A734,0))</f>
        <v>#VALUE!</v>
      </c>
      <c r="W734" s="27" t="e">
        <f ca="1">IF(OFFSET(マスタ非採用削除!J$4,統合マスタ!$A734,0)="","",OFFSET(マスタ非採用削除!J$4,統合マスタ!$A734,0))</f>
        <v>#VALUE!</v>
      </c>
      <c r="X734" s="27" t="e">
        <f ca="1">IF(OFFSET(マスタ非採用削除!K$4,統合マスタ!$A734,0)="","",OFFSET(マスタ非採用削除!K$4,統合マスタ!$A734,0))</f>
        <v>#VALUE!</v>
      </c>
      <c r="Y734" s="53" t="e">
        <f ca="1">IF(OFFSET(マスタ非採用削除!L$4,統合マスタ!$A734,0)="","",OFFSET(マスタ非採用削除!L$4,統合マスタ!$A734,0))</f>
        <v>#VALUE!</v>
      </c>
      <c r="Z734" s="27" t="e">
        <f ca="1">IF(OFFSET(マスタ非採用削除!M$4,統合マスタ!$A734,0)="","",OFFSET(マスタ非採用削除!M$4,統合マスタ!$A734,0))</f>
        <v>#VALUE!</v>
      </c>
      <c r="AA734" s="27" t="str">
        <f t="shared" si="33"/>
        <v>非採用</v>
      </c>
      <c r="AB734" s="27" t="str">
        <f ca="1">IF(A734="非採用特別","非採用特別",IF(R734=2,"臨時",
IF(COUNTIF(分類!$H$8:$H$15, 統合マスタ!V734)&gt;0, 分類!$G$7,
IF(COUNTIF(分類!$K$8:$K$15, 統合マスタ!V734)&gt;0, 分類!$J$7,
IF(COUNTIF(分類!$N$8:$N$15, 統合マスタ!V734)&gt;0, 分類!$M$7,
IF(COUNTIF(分類!$Q$8:$Q$15, 統合マスタ!V734)&gt;0, 分類!$P$7,
"無し"))))))</f>
        <v>無し</v>
      </c>
      <c r="AC734" s="27" t="e">
        <f t="shared" ca="1" si="34"/>
        <v>#VALUE!</v>
      </c>
      <c r="AD734" s="27" t="str" cm="1">
        <f t="array" aca="1" ref="AD734" ca="1">IF(A734="非採用","非採用",OFFSET(
   INDIRECT("'" &amp; AB734 &amp; "'!A4"),
   MATCH(B734, INDIRECT("'" &amp; AB734 &amp; "'!C5:C1000"), 0),
   MATCH("合計", INDIRECT("'" &amp; AB734 &amp; "'!4:4"), 0) - 1
))</f>
        <v>非採用</v>
      </c>
    </row>
    <row r="735" spans="1:30">
      <c r="A735" s="40">
        <f>元データ!P732</f>
        <v>626</v>
      </c>
      <c r="B735" s="27">
        <f t="shared" si="35"/>
        <v>731</v>
      </c>
      <c r="C735" s="27" t="str">
        <f>DBCS(元データ!A732)</f>
        <v>リボトリール錠０．５ｍｇ</v>
      </c>
      <c r="D735" s="53" t="str">
        <f>元データ!B732</f>
        <v>アルフレッサ</v>
      </c>
      <c r="E735" s="27" t="str">
        <f>DBCS(元データ!C732)</f>
        <v>ＰＴＰ</v>
      </c>
      <c r="F735" s="27" t="str">
        <f>DBCS(元データ!D732)</f>
        <v>１００Ｔ</v>
      </c>
      <c r="G735" s="27" t="str">
        <f>元データ!E732</f>
        <v>太陽ファルマ</v>
      </c>
      <c r="H735" s="27">
        <f>元データ!F732</f>
        <v>9.6</v>
      </c>
      <c r="I735" s="27">
        <f>元データ!G732</f>
        <v>960</v>
      </c>
      <c r="J735" s="27">
        <f>元データ!H732</f>
        <v>100</v>
      </c>
      <c r="K735" s="27" t="str">
        <f>元データ!I732</f>
        <v>錠</v>
      </c>
      <c r="L735" s="27">
        <f>元データ!J732</f>
        <v>829</v>
      </c>
      <c r="M735" s="27">
        <f>元データ!K732</f>
        <v>8.2899999999999991</v>
      </c>
      <c r="N735" s="53" t="str">
        <f ca="1">IF(OFFSET(マスタ非採用削除!A$4,統合マスタ!$A735,0)="","",OFFSET(マスタ非採用削除!A$4,統合マスタ!$A735,0))</f>
        <v>ﾘﾎﾄ001</v>
      </c>
      <c r="O735" s="53" t="str">
        <f ca="1">IF(OFFSET(マスタ非採用削除!B$4,統合マスタ!$A735,0)="","",OFFSET(マスタ非採用削除!B$4,統合マスタ!$A735,0))</f>
        <v>ﾘﾎﾄ001</v>
      </c>
      <c r="P735" s="27" t="str">
        <f ca="1">IF(OFFSET(マスタ非採用削除!C$4,統合マスタ!$A735,0)="","",OFFSET(マスタ非採用削除!C$4,統合マスタ!$A735,0))</f>
        <v>リボトリール錠０．５ｍｇ</v>
      </c>
      <c r="Q735" s="53" t="str">
        <f ca="1">IF(OFFSET(マスタ非採用削除!D$4,統合マスタ!$A735,0)="","",OFFSET(マスタ非採用削除!D$4,統合マスタ!$A735,0))</f>
        <v>ﾘﾎﾞﾄ2</v>
      </c>
      <c r="R735" s="27">
        <f ca="1">IF(OR(A735="非採用",A735="処置薬",A735="非採用特別"),0,IF(OFFSET(マスタ非採用削除!E$4,統合マスタ!$A735,0)="","",OFFSET(マスタ非採用削除!E$4,統合マスタ!$A735,0)))</f>
        <v>1</v>
      </c>
      <c r="S735" s="53" t="str">
        <f ca="1">IF(OFFSET(マスタ非採用削除!F$4,統合マスタ!$A735,0)="","",OFFSET(マスタ非採用削除!F$4,統合マスタ!$A735,0))</f>
        <v/>
      </c>
      <c r="T735" s="27">
        <f ca="1">IF(OFFSET(マスタ非採用削除!G$4,統合マスタ!$A735,0)="","",OFFSET(マスタ非採用削除!G$4,統合マスタ!$A735,0))</f>
        <v>9.6</v>
      </c>
      <c r="U735" s="53" t="str">
        <f ca="1">IF(OFFSET(マスタ非採用削除!H$4,統合マスタ!$A735,0)="","",OFFSET(マスタ非採用削除!H$4,統合マスタ!$A735,0))</f>
        <v>ﾘﾎﾞﾄﾘｰﾙｼﾞｮｳ0.5mg</v>
      </c>
      <c r="V735" s="27">
        <f ca="1">IF(OFFSET(マスタ非採用削除!I$4,統合マスタ!$A735,0)="","",OFFSET(マスタ非採用削除!I$4,統合マスタ!$A735,0))</f>
        <v>1</v>
      </c>
      <c r="W735" s="27" t="str">
        <f ca="1">IF(OFFSET(マスタ非採用削除!J$4,統合マスタ!$A735,0)="","",OFFSET(マスタ非採用削除!J$4,統合マスタ!$A735,0))</f>
        <v>錠剤</v>
      </c>
      <c r="X735" s="27">
        <f ca="1">IF(OFFSET(マスタ非採用削除!K$4,統合マスタ!$A735,0)="","",OFFSET(マスタ非採用削除!K$4,統合マスタ!$A735,0))</f>
        <v>0</v>
      </c>
      <c r="Y735" s="53" t="str">
        <f ca="1">IF(OFFSET(マスタ非採用削除!L$4,統合マスタ!$A735,0)="","",OFFSET(マスタ非採用削除!L$4,統合マスタ!$A735,0))</f>
        <v/>
      </c>
      <c r="Z735" s="27">
        <f ca="1">IF(OFFSET(マスタ非採用削除!M$4,統合マスタ!$A735,0)="","",OFFSET(マスタ非採用削除!M$4,統合マスタ!$A735,0))</f>
        <v>25</v>
      </c>
      <c r="AA735" s="27" t="str">
        <f t="shared" si="33"/>
        <v/>
      </c>
      <c r="AB735" s="27" t="str">
        <f ca="1">IF(A735="非採用特別","非採用特別",IF(R735=2,"臨時",
IF(COUNTIF(分類!$H$8:$H$15, 統合マスタ!V735)&gt;0, 分類!$G$7,
IF(COUNTIF(分類!$K$8:$K$15, 統合マスタ!V735)&gt;0, 分類!$J$7,
IF(COUNTIF(分類!$N$8:$N$15, 統合マスタ!V735)&gt;0, 分類!$M$7,
IF(COUNTIF(分類!$Q$8:$Q$15, 統合マスタ!V735)&gt;0, 分類!$P$7,
"無し"))))))</f>
        <v>錠剤</v>
      </c>
      <c r="AC735" s="27">
        <f t="shared" ca="1" si="34"/>
        <v>731</v>
      </c>
      <c r="AD735" s="27" cm="1">
        <f t="array" aca="1" ref="AD735" ca="1">IF(A735="非採用","非採用",OFFSET(
   INDIRECT("'" &amp; AB735 &amp; "'!A4"),
   MATCH(B735, INDIRECT("'" &amp; AB735 &amp; "'!C5:C1000"), 0),
   MATCH("合計", INDIRECT("'" &amp; AB735 &amp; "'!4:4"), 0) - 1
))</f>
        <v>0</v>
      </c>
    </row>
    <row r="736" spans="1:30">
      <c r="A736" s="40">
        <f>元データ!P733</f>
        <v>626</v>
      </c>
      <c r="B736" s="27">
        <f t="shared" si="35"/>
        <v>732</v>
      </c>
      <c r="C736" s="27" t="str">
        <f>DBCS(元データ!A733)</f>
        <v>リボトリール錠０．５ｍｇ</v>
      </c>
      <c r="D736" s="53" t="str">
        <f>元データ!B733</f>
        <v>アルフレッサ</v>
      </c>
      <c r="E736" s="27" t="str">
        <f>DBCS(元データ!C733)</f>
        <v>バラ</v>
      </c>
      <c r="F736" s="27" t="str">
        <f>DBCS(元データ!D733)</f>
        <v>１０００Ｔ</v>
      </c>
      <c r="G736" s="27" t="str">
        <f>元データ!E733</f>
        <v>太陽ファルマ</v>
      </c>
      <c r="H736" s="27">
        <f>元データ!F733</f>
        <v>9.6</v>
      </c>
      <c r="I736" s="27">
        <f>元データ!G733</f>
        <v>9600</v>
      </c>
      <c r="J736" s="27">
        <f>元データ!H733</f>
        <v>1000</v>
      </c>
      <c r="K736" s="27" t="str">
        <f>元データ!I733</f>
        <v>錠</v>
      </c>
      <c r="L736" s="27">
        <f>元データ!J733</f>
        <v>8290</v>
      </c>
      <c r="M736" s="27">
        <f>元データ!K733</f>
        <v>8.2899999999999991</v>
      </c>
      <c r="N736" s="53" t="str">
        <f ca="1">IF(OFFSET(マスタ非採用削除!A$4,統合マスタ!$A736,0)="","",OFFSET(マスタ非採用削除!A$4,統合マスタ!$A736,0))</f>
        <v>ﾘﾎﾄ001</v>
      </c>
      <c r="O736" s="53" t="str">
        <f ca="1">IF(OFFSET(マスタ非採用削除!B$4,統合マスタ!$A736,0)="","",OFFSET(マスタ非採用削除!B$4,統合マスタ!$A736,0))</f>
        <v>ﾘﾎﾄ001</v>
      </c>
      <c r="P736" s="27" t="str">
        <f ca="1">IF(OFFSET(マスタ非採用削除!C$4,統合マスタ!$A736,0)="","",OFFSET(マスタ非採用削除!C$4,統合マスタ!$A736,0))</f>
        <v>リボトリール錠０．５ｍｇ</v>
      </c>
      <c r="Q736" s="53" t="str">
        <f ca="1">IF(OFFSET(マスタ非採用削除!D$4,統合マスタ!$A736,0)="","",OFFSET(マスタ非採用削除!D$4,統合マスタ!$A736,0))</f>
        <v>ﾘﾎﾞﾄ2</v>
      </c>
      <c r="R736" s="27">
        <f ca="1">IF(OR(A736="非採用",A736="処置薬",A736="非採用特別"),0,IF(OFFSET(マスタ非採用削除!E$4,統合マスタ!$A736,0)="","",OFFSET(マスタ非採用削除!E$4,統合マスタ!$A736,0)))</f>
        <v>1</v>
      </c>
      <c r="S736" s="53" t="str">
        <f ca="1">IF(OFFSET(マスタ非採用削除!F$4,統合マスタ!$A736,0)="","",OFFSET(マスタ非採用削除!F$4,統合マスタ!$A736,0))</f>
        <v/>
      </c>
      <c r="T736" s="27">
        <f ca="1">IF(OFFSET(マスタ非採用削除!G$4,統合マスタ!$A736,0)="","",OFFSET(マスタ非採用削除!G$4,統合マスタ!$A736,0))</f>
        <v>9.6</v>
      </c>
      <c r="U736" s="53" t="str">
        <f ca="1">IF(OFFSET(マスタ非採用削除!H$4,統合マスタ!$A736,0)="","",OFFSET(マスタ非採用削除!H$4,統合マスタ!$A736,0))</f>
        <v>ﾘﾎﾞﾄﾘｰﾙｼﾞｮｳ0.5mg</v>
      </c>
      <c r="V736" s="27">
        <f ca="1">IF(OFFSET(マスタ非採用削除!I$4,統合マスタ!$A736,0)="","",OFFSET(マスタ非採用削除!I$4,統合マスタ!$A736,0))</f>
        <v>1</v>
      </c>
      <c r="W736" s="27" t="str">
        <f ca="1">IF(OFFSET(マスタ非採用削除!J$4,統合マスタ!$A736,0)="","",OFFSET(マスタ非採用削除!J$4,統合マスタ!$A736,0))</f>
        <v>錠剤</v>
      </c>
      <c r="X736" s="27">
        <f ca="1">IF(OFFSET(マスタ非採用削除!K$4,統合マスタ!$A736,0)="","",OFFSET(マスタ非採用削除!K$4,統合マスタ!$A736,0))</f>
        <v>0</v>
      </c>
      <c r="Y736" s="53" t="str">
        <f ca="1">IF(OFFSET(マスタ非採用削除!L$4,統合マスタ!$A736,0)="","",OFFSET(マスタ非採用削除!L$4,統合マスタ!$A736,0))</f>
        <v/>
      </c>
      <c r="Z736" s="27">
        <f ca="1">IF(OFFSET(マスタ非採用削除!M$4,統合マスタ!$A736,0)="","",OFFSET(マスタ非採用削除!M$4,統合マスタ!$A736,0))</f>
        <v>25</v>
      </c>
      <c r="AA736" s="27" t="str">
        <f t="shared" si="33"/>
        <v/>
      </c>
      <c r="AB736" s="27" t="str">
        <f ca="1">IF(A736="非採用特別","非採用特別",IF(R736=2,"臨時",
IF(COUNTIF(分類!$H$8:$H$15, 統合マスタ!V736)&gt;0, 分類!$G$7,
IF(COUNTIF(分類!$K$8:$K$15, 統合マスタ!V736)&gt;0, 分類!$J$7,
IF(COUNTIF(分類!$N$8:$N$15, 統合マスタ!V736)&gt;0, 分類!$M$7,
IF(COUNTIF(分類!$Q$8:$Q$15, 統合マスタ!V736)&gt;0, 分類!$P$7,
"無し"))))))</f>
        <v>錠剤</v>
      </c>
      <c r="AC736" s="27">
        <f t="shared" ca="1" si="34"/>
        <v>732</v>
      </c>
      <c r="AD736" s="27" cm="1">
        <f t="array" aca="1" ref="AD736" ca="1">IF(A736="非採用","非採用",OFFSET(
   INDIRECT("'" &amp; AB736 &amp; "'!A4"),
   MATCH(B736, INDIRECT("'" &amp; AB736 &amp; "'!C5:C1000"), 0),
   MATCH("合計", INDIRECT("'" &amp; AB736 &amp; "'!4:4"), 0) - 1
))</f>
        <v>0</v>
      </c>
    </row>
    <row r="737" spans="1:30">
      <c r="A737" s="40">
        <f>元データ!P734</f>
        <v>627</v>
      </c>
      <c r="B737" s="27">
        <f t="shared" si="35"/>
        <v>733</v>
      </c>
      <c r="C737" s="27" t="str">
        <f>DBCS(元データ!A734)</f>
        <v>リボトリール錠１ｍｇ</v>
      </c>
      <c r="D737" s="53" t="str">
        <f>元データ!B734</f>
        <v>アルフレッサ</v>
      </c>
      <c r="E737" s="27" t="str">
        <f>DBCS(元データ!C734)</f>
        <v>ＰＴＰ</v>
      </c>
      <c r="F737" s="27" t="str">
        <f>DBCS(元データ!D734)</f>
        <v>１００Ｔ</v>
      </c>
      <c r="G737" s="27" t="str">
        <f>元データ!E734</f>
        <v>太陽ファルマ</v>
      </c>
      <c r="H737" s="27">
        <f>元データ!F734</f>
        <v>10.4</v>
      </c>
      <c r="I737" s="27">
        <f>元データ!G734</f>
        <v>1040</v>
      </c>
      <c r="J737" s="27">
        <f>元データ!H734</f>
        <v>100</v>
      </c>
      <c r="K737" s="27" t="str">
        <f>元データ!I734</f>
        <v>錠</v>
      </c>
      <c r="L737" s="27">
        <f>元データ!J734</f>
        <v>898</v>
      </c>
      <c r="M737" s="27">
        <f>元データ!K734</f>
        <v>8.98</v>
      </c>
      <c r="N737" s="53" t="str">
        <f ca="1">IF(OFFSET(マスタ非採用削除!A$4,統合マスタ!$A737,0)="","",OFFSET(マスタ非採用削除!A$4,統合マスタ!$A737,0))</f>
        <v>ﾘﾎﾄ002</v>
      </c>
      <c r="O737" s="53" t="str">
        <f ca="1">IF(OFFSET(マスタ非採用削除!B$4,統合マスタ!$A737,0)="","",OFFSET(マスタ非採用削除!B$4,統合マスタ!$A737,0))</f>
        <v>ﾘﾎﾄ002</v>
      </c>
      <c r="P737" s="27" t="str">
        <f ca="1">IF(OFFSET(マスタ非採用削除!C$4,統合マスタ!$A737,0)="","",OFFSET(マスタ非採用削除!C$4,統合マスタ!$A737,0))</f>
        <v>リボトリール錠１ｍｇ</v>
      </c>
      <c r="Q737" s="53" t="str">
        <f ca="1">IF(OFFSET(マスタ非採用削除!D$4,統合マスタ!$A737,0)="","",OFFSET(マスタ非採用削除!D$4,統合マスタ!$A737,0))</f>
        <v>ﾘﾎﾞﾄ1</v>
      </c>
      <c r="R737" s="27">
        <f ca="1">IF(OR(A737="非採用",A737="処置薬",A737="非採用特別"),0,IF(OFFSET(マスタ非採用削除!E$4,統合マスタ!$A737,0)="","",OFFSET(マスタ非採用削除!E$4,統合マスタ!$A737,0)))</f>
        <v>1</v>
      </c>
      <c r="S737" s="53" t="str">
        <f ca="1">IF(OFFSET(マスタ非採用削除!F$4,統合マスタ!$A737,0)="","",OFFSET(マスタ非採用削除!F$4,統合マスタ!$A737,0))</f>
        <v/>
      </c>
      <c r="T737" s="27">
        <f ca="1">IF(OFFSET(マスタ非採用削除!G$4,統合マスタ!$A737,0)="","",OFFSET(マスタ非採用削除!G$4,統合マスタ!$A737,0))</f>
        <v>10.4</v>
      </c>
      <c r="U737" s="53" t="str">
        <f ca="1">IF(OFFSET(マスタ非採用削除!H$4,統合マスタ!$A737,0)="","",OFFSET(マスタ非採用削除!H$4,統合マスタ!$A737,0))</f>
        <v>ﾘﾎﾞﾄﾘｰﾙｼﾞｮｳ1mg</v>
      </c>
      <c r="V737" s="27">
        <f ca="1">IF(OFFSET(マスタ非採用削除!I$4,統合マスタ!$A737,0)="","",OFFSET(マスタ非採用削除!I$4,統合マスタ!$A737,0))</f>
        <v>1</v>
      </c>
      <c r="W737" s="27" t="str">
        <f ca="1">IF(OFFSET(マスタ非採用削除!J$4,統合マスタ!$A737,0)="","",OFFSET(マスタ非採用削除!J$4,統合マスタ!$A737,0))</f>
        <v>錠剤</v>
      </c>
      <c r="X737" s="27">
        <f ca="1">IF(OFFSET(マスタ非採用削除!K$4,統合マスタ!$A737,0)="","",OFFSET(マスタ非採用削除!K$4,統合マスタ!$A737,0))</f>
        <v>0</v>
      </c>
      <c r="Y737" s="53" t="str">
        <f ca="1">IF(OFFSET(マスタ非採用削除!L$4,統合マスタ!$A737,0)="","",OFFSET(マスタ非採用削除!L$4,統合マスタ!$A737,0))</f>
        <v/>
      </c>
      <c r="Z737" s="27">
        <f ca="1">IF(OFFSET(マスタ非採用削除!M$4,統合マスタ!$A737,0)="","",OFFSET(マスタ非採用削除!M$4,統合マスタ!$A737,0))</f>
        <v>25</v>
      </c>
      <c r="AA737" s="27" t="str">
        <f t="shared" si="33"/>
        <v/>
      </c>
      <c r="AB737" s="27" t="str">
        <f ca="1">IF(A737="非採用特別","非採用特別",IF(R737=2,"臨時",
IF(COUNTIF(分類!$H$8:$H$15, 統合マスタ!V737)&gt;0, 分類!$G$7,
IF(COUNTIF(分類!$K$8:$K$15, 統合マスタ!V737)&gt;0, 分類!$J$7,
IF(COUNTIF(分類!$N$8:$N$15, 統合マスタ!V737)&gt;0, 分類!$M$7,
IF(COUNTIF(分類!$Q$8:$Q$15, 統合マスタ!V737)&gt;0, 分類!$P$7,
"無し"))))))</f>
        <v>錠剤</v>
      </c>
      <c r="AC737" s="27">
        <f t="shared" ca="1" si="34"/>
        <v>733</v>
      </c>
      <c r="AD737" s="27" cm="1">
        <f t="array" aca="1" ref="AD737" ca="1">IF(A737="非採用","非採用",OFFSET(
   INDIRECT("'" &amp; AB737 &amp; "'!A4"),
   MATCH(B737, INDIRECT("'" &amp; AB737 &amp; "'!C5:C1000"), 0),
   MATCH("合計", INDIRECT("'" &amp; AB737 &amp; "'!4:4"), 0) - 1
))</f>
        <v>0</v>
      </c>
    </row>
    <row r="738" spans="1:30">
      <c r="A738" s="40">
        <f>元データ!P735</f>
        <v>627</v>
      </c>
      <c r="B738" s="27">
        <f t="shared" si="35"/>
        <v>734</v>
      </c>
      <c r="C738" s="27" t="str">
        <f>DBCS(元データ!A735)</f>
        <v>リボトリール錠１ｍｇ</v>
      </c>
      <c r="D738" s="53" t="str">
        <f>元データ!B735</f>
        <v>アルフレッサ</v>
      </c>
      <c r="E738" s="27" t="str">
        <f>DBCS(元データ!C735)</f>
        <v>バラ</v>
      </c>
      <c r="F738" s="27" t="str">
        <f>DBCS(元データ!D735)</f>
        <v>１０００Ｔ</v>
      </c>
      <c r="G738" s="27" t="str">
        <f>元データ!E735</f>
        <v>太陽ファルマ</v>
      </c>
      <c r="H738" s="27">
        <f>元データ!F735</f>
        <v>10.4</v>
      </c>
      <c r="I738" s="27">
        <f>元データ!G735</f>
        <v>10400</v>
      </c>
      <c r="J738" s="27">
        <f>元データ!H735</f>
        <v>1000</v>
      </c>
      <c r="K738" s="27" t="str">
        <f>元データ!I735</f>
        <v>錠</v>
      </c>
      <c r="L738" s="27">
        <f>元データ!J735</f>
        <v>8980</v>
      </c>
      <c r="M738" s="27">
        <f>元データ!K735</f>
        <v>8.98</v>
      </c>
      <c r="N738" s="53" t="str">
        <f ca="1">IF(OFFSET(マスタ非採用削除!A$4,統合マスタ!$A738,0)="","",OFFSET(マスタ非採用削除!A$4,統合マスタ!$A738,0))</f>
        <v>ﾘﾎﾄ002</v>
      </c>
      <c r="O738" s="53" t="str">
        <f ca="1">IF(OFFSET(マスタ非採用削除!B$4,統合マスタ!$A738,0)="","",OFFSET(マスタ非採用削除!B$4,統合マスタ!$A738,0))</f>
        <v>ﾘﾎﾄ002</v>
      </c>
      <c r="P738" s="27" t="str">
        <f ca="1">IF(OFFSET(マスタ非採用削除!C$4,統合マスタ!$A738,0)="","",OFFSET(マスタ非採用削除!C$4,統合マスタ!$A738,0))</f>
        <v>リボトリール錠１ｍｇ</v>
      </c>
      <c r="Q738" s="53" t="str">
        <f ca="1">IF(OFFSET(マスタ非採用削除!D$4,統合マスタ!$A738,0)="","",OFFSET(マスタ非採用削除!D$4,統合マスタ!$A738,0))</f>
        <v>ﾘﾎﾞﾄ1</v>
      </c>
      <c r="R738" s="27">
        <f ca="1">IF(OR(A738="非採用",A738="処置薬",A738="非採用特別"),0,IF(OFFSET(マスタ非採用削除!E$4,統合マスタ!$A738,0)="","",OFFSET(マスタ非採用削除!E$4,統合マスタ!$A738,0)))</f>
        <v>1</v>
      </c>
      <c r="S738" s="53" t="str">
        <f ca="1">IF(OFFSET(マスタ非採用削除!F$4,統合マスタ!$A738,0)="","",OFFSET(マスタ非採用削除!F$4,統合マスタ!$A738,0))</f>
        <v/>
      </c>
      <c r="T738" s="27">
        <f ca="1">IF(OFFSET(マスタ非採用削除!G$4,統合マスタ!$A738,0)="","",OFFSET(マスタ非採用削除!G$4,統合マスタ!$A738,0))</f>
        <v>10.4</v>
      </c>
      <c r="U738" s="53" t="str">
        <f ca="1">IF(OFFSET(マスタ非採用削除!H$4,統合マスタ!$A738,0)="","",OFFSET(マスタ非採用削除!H$4,統合マスタ!$A738,0))</f>
        <v>ﾘﾎﾞﾄﾘｰﾙｼﾞｮｳ1mg</v>
      </c>
      <c r="V738" s="27">
        <f ca="1">IF(OFFSET(マスタ非採用削除!I$4,統合マスタ!$A738,0)="","",OFFSET(マスタ非採用削除!I$4,統合マスタ!$A738,0))</f>
        <v>1</v>
      </c>
      <c r="W738" s="27" t="str">
        <f ca="1">IF(OFFSET(マスタ非採用削除!J$4,統合マスタ!$A738,0)="","",OFFSET(マスタ非採用削除!J$4,統合マスタ!$A738,0))</f>
        <v>錠剤</v>
      </c>
      <c r="X738" s="27">
        <f ca="1">IF(OFFSET(マスタ非採用削除!K$4,統合マスタ!$A738,0)="","",OFFSET(マスタ非採用削除!K$4,統合マスタ!$A738,0))</f>
        <v>0</v>
      </c>
      <c r="Y738" s="53" t="str">
        <f ca="1">IF(OFFSET(マスタ非採用削除!L$4,統合マスタ!$A738,0)="","",OFFSET(マスタ非採用削除!L$4,統合マスタ!$A738,0))</f>
        <v/>
      </c>
      <c r="Z738" s="27">
        <f ca="1">IF(OFFSET(マスタ非採用削除!M$4,統合マスタ!$A738,0)="","",OFFSET(マスタ非採用削除!M$4,統合マスタ!$A738,0))</f>
        <v>25</v>
      </c>
      <c r="AA738" s="27" t="str">
        <f t="shared" si="33"/>
        <v/>
      </c>
      <c r="AB738" s="27" t="str">
        <f ca="1">IF(A738="非採用特別","非採用特別",IF(R738=2,"臨時",
IF(COUNTIF(分類!$H$8:$H$15, 統合マスタ!V738)&gt;0, 分類!$G$7,
IF(COUNTIF(分類!$K$8:$K$15, 統合マスタ!V738)&gt;0, 分類!$J$7,
IF(COUNTIF(分類!$N$8:$N$15, 統合マスタ!V738)&gt;0, 分類!$M$7,
IF(COUNTIF(分類!$Q$8:$Q$15, 統合マスタ!V738)&gt;0, 分類!$P$7,
"無し"))))))</f>
        <v>錠剤</v>
      </c>
      <c r="AC738" s="27">
        <f t="shared" ca="1" si="34"/>
        <v>734</v>
      </c>
      <c r="AD738" s="27" cm="1">
        <f t="array" aca="1" ref="AD738" ca="1">IF(A738="非採用","非採用",OFFSET(
   INDIRECT("'" &amp; AB738 &amp; "'!A4"),
   MATCH(B738, INDIRECT("'" &amp; AB738 &amp; "'!C5:C1000"), 0),
   MATCH("合計", INDIRECT("'" &amp; AB738 &amp; "'!4:4"), 0) - 1
))</f>
        <v>0</v>
      </c>
    </row>
    <row r="739" spans="1:30">
      <c r="A739" s="40">
        <f>元データ!P736</f>
        <v>628</v>
      </c>
      <c r="B739" s="27">
        <f t="shared" si="35"/>
        <v>735</v>
      </c>
      <c r="C739" s="27" t="str">
        <f>DBCS(元データ!A736)</f>
        <v>リマチル錠１００ｍｇ</v>
      </c>
      <c r="D739" s="53" t="str">
        <f>元データ!B736</f>
        <v/>
      </c>
      <c r="E739" s="27" t="str">
        <f>DBCS(元データ!C736)</f>
        <v>ＰＴＰ</v>
      </c>
      <c r="F739" s="27" t="str">
        <f>DBCS(元データ!D736)</f>
        <v>１００Ｔ</v>
      </c>
      <c r="G739" s="27" t="str">
        <f>元データ!E736</f>
        <v>あゆみ製薬</v>
      </c>
      <c r="H739" s="27">
        <f>元データ!F736</f>
        <v>29</v>
      </c>
      <c r="I739" s="27">
        <f>元データ!G736</f>
        <v>2900</v>
      </c>
      <c r="J739" s="27">
        <f>元データ!H736</f>
        <v>100</v>
      </c>
      <c r="K739" s="27" t="str">
        <f>元データ!I736</f>
        <v>錠</v>
      </c>
      <c r="L739" s="27">
        <f>元データ!J736</f>
        <v>2585</v>
      </c>
      <c r="M739" s="27">
        <f>元データ!K736</f>
        <v>25.85</v>
      </c>
      <c r="N739" s="53" t="str">
        <f ca="1">IF(OFFSET(マスタ非採用削除!A$4,統合マスタ!$A739,0)="","",OFFSET(マスタ非採用削除!A$4,統合マスタ!$A739,0))</f>
        <v>ﾘﾏﾁ001</v>
      </c>
      <c r="O739" s="53" t="str">
        <f ca="1">IF(OFFSET(マスタ非採用削除!B$4,統合マスタ!$A739,0)="","",OFFSET(マスタ非採用削除!B$4,統合マスタ!$A739,0))</f>
        <v>ﾘﾏﾁ001</v>
      </c>
      <c r="P739" s="27" t="str">
        <f ca="1">IF(OFFSET(マスタ非採用削除!C$4,統合マスタ!$A739,0)="","",OFFSET(マスタ非採用削除!C$4,統合マスタ!$A739,0))</f>
        <v>リマチル錠１００ｍｇ</v>
      </c>
      <c r="Q739" s="53" t="str">
        <f ca="1">IF(OFFSET(マスタ非採用削除!D$4,統合マスタ!$A739,0)="","",OFFSET(マスタ非採用削除!D$4,統合マスタ!$A739,0))</f>
        <v/>
      </c>
      <c r="R739" s="27">
        <f ca="1">IF(OR(A739="非採用",A739="処置薬",A739="非採用特別"),0,IF(OFFSET(マスタ非採用削除!E$4,統合マスタ!$A739,0)="","",OFFSET(マスタ非採用削除!E$4,統合マスタ!$A739,0)))</f>
        <v>2</v>
      </c>
      <c r="S739" s="53" t="str">
        <f ca="1">IF(OFFSET(マスタ非採用削除!F$4,統合マスタ!$A739,0)="","",OFFSET(マスタ非採用削除!F$4,統合マスタ!$A739,0))</f>
        <v/>
      </c>
      <c r="T739" s="27">
        <f ca="1">IF(OFFSET(マスタ非採用削除!G$4,統合マスタ!$A739,0)="","",OFFSET(マスタ非採用削除!G$4,統合マスタ!$A739,0))</f>
        <v>29</v>
      </c>
      <c r="U739" s="53" t="str">
        <f ca="1">IF(OFFSET(マスタ非採用削除!H$4,統合マスタ!$A739,0)="","",OFFSET(マスタ非採用削除!H$4,統合マスタ!$A739,0))</f>
        <v>ﾘﾏﾁﾙｼﾞﾖｳ100MG</v>
      </c>
      <c r="V739" s="27">
        <f ca="1">IF(OFFSET(マスタ非採用削除!I$4,統合マスタ!$A739,0)="","",OFFSET(マスタ非採用削除!I$4,統合マスタ!$A739,0))</f>
        <v>1</v>
      </c>
      <c r="W739" s="27" t="str">
        <f ca="1">IF(OFFSET(マスタ非採用削除!J$4,統合マスタ!$A739,0)="","",OFFSET(マスタ非採用削除!J$4,統合マスタ!$A739,0))</f>
        <v>錠剤</v>
      </c>
      <c r="X739" s="27">
        <f ca="1">IF(OFFSET(マスタ非採用削除!K$4,統合マスタ!$A739,0)="","",OFFSET(マスタ非採用削除!K$4,統合マスタ!$A739,0))</f>
        <v>2</v>
      </c>
      <c r="Y739" s="53" t="str">
        <f ca="1">IF(OFFSET(マスタ非採用削除!L$4,統合マスタ!$A739,0)="","",OFFSET(マスタ非採用削除!L$4,統合マスタ!$A739,0))</f>
        <v/>
      </c>
      <c r="Z739" s="27">
        <f ca="1">IF(OFFSET(マスタ非採用削除!M$4,統合マスタ!$A739,0)="","",OFFSET(マスタ非採用削除!M$4,統合マスタ!$A739,0))</f>
        <v>1</v>
      </c>
      <c r="AA739" s="27" t="str">
        <f t="shared" si="33"/>
        <v/>
      </c>
      <c r="AB739" s="27" t="str">
        <f ca="1">IF(A739="非採用特別","非採用特別",IF(R739=2,"臨時",
IF(COUNTIF(分類!$H$8:$H$15, 統合マスタ!V739)&gt;0, 分類!$G$7,
IF(COUNTIF(分類!$K$8:$K$15, 統合マスタ!V739)&gt;0, 分類!$J$7,
IF(COUNTIF(分類!$N$8:$N$15, 統合マスタ!V739)&gt;0, 分類!$M$7,
IF(COUNTIF(分類!$Q$8:$Q$15, 統合マスタ!V739)&gt;0, 分類!$P$7,
"無し"))))))</f>
        <v>臨時</v>
      </c>
      <c r="AC739" s="27">
        <f t="shared" ca="1" si="34"/>
        <v>200735</v>
      </c>
      <c r="AD739" s="27" cm="1">
        <f t="array" aca="1" ref="AD739" ca="1">IF(A739="非採用","非採用",OFFSET(
   INDIRECT("'" &amp; AB739 &amp; "'!A4"),
   MATCH(B739, INDIRECT("'" &amp; AB739 &amp; "'!C5:C1000"), 0),
   MATCH("合計", INDIRECT("'" &amp; AB739 &amp; "'!4:4"), 0) - 1
))</f>
        <v>0</v>
      </c>
    </row>
    <row r="740" spans="1:30">
      <c r="A740" s="40">
        <f>元データ!P737</f>
        <v>629</v>
      </c>
      <c r="B740" s="27">
        <f t="shared" si="35"/>
        <v>736</v>
      </c>
      <c r="C740" s="27" t="str">
        <f>DBCS(元データ!A737)</f>
        <v>リマプロスト　アルファデクス錠５μｇ「サワイ」</v>
      </c>
      <c r="D740" s="53" t="str">
        <f>元データ!B737</f>
        <v>メディセオ</v>
      </c>
      <c r="E740" s="27" t="str">
        <f>DBCS(元データ!C737)</f>
        <v>バラ</v>
      </c>
      <c r="F740" s="27" t="str">
        <f>DBCS(元データ!D737)</f>
        <v>２００Ｔ</v>
      </c>
      <c r="G740" s="27" t="str">
        <f>元データ!E737</f>
        <v>沢井製薬</v>
      </c>
      <c r="H740" s="27">
        <f>元データ!F737</f>
        <v>9.9</v>
      </c>
      <c r="I740" s="27">
        <f>元データ!G737</f>
        <v>1980</v>
      </c>
      <c r="J740" s="27">
        <f>元データ!H737</f>
        <v>200</v>
      </c>
      <c r="K740" s="27" t="str">
        <f>元データ!I737</f>
        <v>錠</v>
      </c>
      <c r="L740" s="27">
        <f>元データ!J737</f>
        <v>1680</v>
      </c>
      <c r="M740" s="27">
        <f>元データ!K737</f>
        <v>8.4</v>
      </c>
      <c r="N740" s="53" t="str">
        <f ca="1">IF(OFFSET(マスタ非採用削除!A$4,統合マスタ!$A740,0)="","",OFFSET(マスタ非採用削除!A$4,統合マスタ!$A740,0))</f>
        <v>ﾘﾏﾌ001</v>
      </c>
      <c r="O740" s="53" t="str">
        <f ca="1">IF(OFFSET(マスタ非採用削除!B$4,統合マスタ!$A740,0)="","",OFFSET(マスタ非採用削除!B$4,統合マスタ!$A740,0))</f>
        <v>ﾘﾏﾌ001</v>
      </c>
      <c r="P740" s="27" t="str">
        <f ca="1">IF(OFFSET(マスタ非採用削除!C$4,統合マスタ!$A740,0)="","",OFFSET(マスタ非採用削除!C$4,統合マスタ!$A740,0))</f>
        <v>リマプロストアルファデクス錠５μｇ「サワイ」</v>
      </c>
      <c r="Q740" s="53" t="str">
        <f ca="1">IF(OFFSET(マスタ非採用削除!D$4,統合マスタ!$A740,0)="","",OFFSET(マスタ非採用削除!D$4,統合マスタ!$A740,0))</f>
        <v>ﾘﾏﾌﾟﾛ</v>
      </c>
      <c r="R740" s="27">
        <f ca="1">IF(OR(A740="非採用",A740="処置薬",A740="非採用特別"),0,IF(OFFSET(マスタ非採用削除!E$4,統合マスタ!$A740,0)="","",OFFSET(マスタ非採用削除!E$4,統合マスタ!$A740,0)))</f>
        <v>1</v>
      </c>
      <c r="S740" s="53" t="str">
        <f ca="1">IF(OFFSET(マスタ非採用削除!F$4,統合マスタ!$A740,0)="","",OFFSET(マスタ非採用削除!F$4,統合マスタ!$A740,0))</f>
        <v/>
      </c>
      <c r="T740" s="27">
        <f ca="1">IF(OFFSET(マスタ非採用削除!G$4,統合マスタ!$A740,0)="","",OFFSET(マスタ非採用削除!G$4,統合マスタ!$A740,0))</f>
        <v>9.9</v>
      </c>
      <c r="U740" s="53" t="str">
        <f ca="1">IF(OFFSET(マスタ非採用削除!H$4,統合マスタ!$A740,0)="","",OFFSET(マスタ非採用削除!H$4,統合マスタ!$A740,0))</f>
        <v>ﾘﾏﾌﾟﾛｽﾄｱﾙﾌｧﾃﾞｸｽｼﾞｮｳ5μg｢ｻﾜｲ｣</v>
      </c>
      <c r="V740" s="27">
        <f ca="1">IF(OFFSET(マスタ非採用削除!I$4,統合マスタ!$A740,0)="","",OFFSET(マスタ非採用削除!I$4,統合マスタ!$A740,0))</f>
        <v>1</v>
      </c>
      <c r="W740" s="27" t="str">
        <f ca="1">IF(OFFSET(マスタ非採用削除!J$4,統合マスタ!$A740,0)="","",OFFSET(マスタ非採用削除!J$4,統合マスタ!$A740,0))</f>
        <v>錠剤</v>
      </c>
      <c r="X740" s="27">
        <f ca="1">IF(OFFSET(マスタ非採用削除!K$4,統合マスタ!$A740,0)="","",OFFSET(マスタ非採用削除!K$4,統合マスタ!$A740,0))</f>
        <v>0</v>
      </c>
      <c r="Y740" s="53" t="str">
        <f ca="1">IF(OFFSET(マスタ非採用削除!L$4,統合マスタ!$A740,0)="","",OFFSET(マスタ非採用削除!L$4,統合マスタ!$A740,0))</f>
        <v/>
      </c>
      <c r="Z740" s="27">
        <f ca="1">IF(OFFSET(マスタ非採用削除!M$4,統合マスタ!$A740,0)="","",OFFSET(マスタ非採用削除!M$4,統合マスタ!$A740,0))</f>
        <v>25</v>
      </c>
      <c r="AA740" s="27" t="str">
        <f t="shared" si="33"/>
        <v/>
      </c>
      <c r="AB740" s="27" t="str">
        <f ca="1">IF(A740="非採用特別","非採用特別",IF(R740=2,"臨時",
IF(COUNTIF(分類!$H$8:$H$15, 統合マスタ!V740)&gt;0, 分類!$G$7,
IF(COUNTIF(分類!$K$8:$K$15, 統合マスタ!V740)&gt;0, 分類!$J$7,
IF(COUNTIF(分類!$N$8:$N$15, 統合マスタ!V740)&gt;0, 分類!$M$7,
IF(COUNTIF(分類!$Q$8:$Q$15, 統合マスタ!V740)&gt;0, 分類!$P$7,
"無し"))))))</f>
        <v>錠剤</v>
      </c>
      <c r="AC740" s="27">
        <f t="shared" ca="1" si="34"/>
        <v>736</v>
      </c>
      <c r="AD740" s="27" cm="1">
        <f t="array" aca="1" ref="AD740" ca="1">IF(A740="非採用","非採用",OFFSET(
   INDIRECT("'" &amp; AB740 &amp; "'!A4"),
   MATCH(B740, INDIRECT("'" &amp; AB740 &amp; "'!C5:C1000"), 0),
   MATCH("合計", INDIRECT("'" &amp; AB740 &amp; "'!4:4"), 0) - 1
))</f>
        <v>0</v>
      </c>
    </row>
    <row r="741" spans="1:30">
      <c r="A741" s="40">
        <f>元データ!P738</f>
        <v>630</v>
      </c>
      <c r="B741" s="27">
        <f t="shared" si="35"/>
        <v>737</v>
      </c>
      <c r="C741" s="27" t="str">
        <f>DBCS(元データ!A738)</f>
        <v>リュープロレリン酢酸塩注射用キット３．７５ｍｇ「あすか」</v>
      </c>
      <c r="D741" s="53" t="str">
        <f>元データ!B738</f>
        <v/>
      </c>
      <c r="E741" s="27" t="str">
        <f>DBCS(元データ!C738)</f>
        <v/>
      </c>
      <c r="F741" s="27" t="str">
        <f>DBCS(元データ!D738)</f>
        <v>１筒</v>
      </c>
      <c r="G741" s="27" t="str">
        <f>元データ!E738</f>
        <v>あすか製薬</v>
      </c>
      <c r="H741" s="27">
        <f>元データ!F738</f>
        <v>17611</v>
      </c>
      <c r="I741" s="27">
        <f>元データ!G738</f>
        <v>17611</v>
      </c>
      <c r="J741" s="27">
        <f>元データ!H738</f>
        <v>1</v>
      </c>
      <c r="K741" s="27" t="str">
        <f>元データ!I738</f>
        <v>筒</v>
      </c>
      <c r="L741" s="27">
        <f>元データ!J738</f>
        <v>15689</v>
      </c>
      <c r="M741" s="27">
        <f>元データ!K738</f>
        <v>15689</v>
      </c>
      <c r="N741" s="53" t="str">
        <f ca="1">IF(OFFSET(マスタ非採用削除!A$4,統合マスタ!$A741,0)="","",OFFSET(マスタ非採用削除!A$4,統合マスタ!$A741,0))</f>
        <v>ﾘﾕﾌ001</v>
      </c>
      <c r="O741" s="53" t="str">
        <f ca="1">IF(OFFSET(マスタ非採用削除!B$4,統合マスタ!$A741,0)="","",OFFSET(マスタ非採用削除!B$4,統合マスタ!$A741,0))</f>
        <v>ﾘﾕﾌ001</v>
      </c>
      <c r="P741" s="27" t="str">
        <f ca="1">IF(OFFSET(マスタ非採用削除!C$4,統合マスタ!$A741,0)="","",OFFSET(マスタ非採用削除!C$4,統合マスタ!$A741,0))</f>
        <v>リュープロレリン酢酸塩注射用キット３．７５ｍｇ「あすか」</v>
      </c>
      <c r="Q741" s="53" t="str">
        <f ca="1">IF(OFFSET(マスタ非採用削除!D$4,統合マスタ!$A741,0)="","",OFFSET(マスタ非採用削除!D$4,統合マスタ!$A741,0))</f>
        <v>ﾘｭｰﾌﾟﾛ</v>
      </c>
      <c r="R741" s="27">
        <f ca="1">IF(OR(A741="非採用",A741="処置薬",A741="非採用特別"),0,IF(OFFSET(マスタ非採用削除!E$4,統合マスタ!$A741,0)="","",OFFSET(マスタ非採用削除!E$4,統合マスタ!$A741,0)))</f>
        <v>2</v>
      </c>
      <c r="S741" s="53" t="str">
        <f ca="1">IF(OFFSET(マスタ非採用削除!F$4,統合マスタ!$A741,0)="","",OFFSET(マスタ非採用削除!F$4,統合マスタ!$A741,0))</f>
        <v/>
      </c>
      <c r="T741" s="27">
        <f ca="1">IF(OFFSET(マスタ非採用削除!G$4,統合マスタ!$A741,0)="","",OFFSET(マスタ非採用削除!G$4,統合マスタ!$A741,0))</f>
        <v>17611</v>
      </c>
      <c r="U741" s="53" t="str">
        <f ca="1">IF(OFFSET(マスタ非採用削除!H$4,統合マスタ!$A741,0)="","",OFFSET(マスタ非採用削除!H$4,統合マスタ!$A741,0))</f>
        <v>ﾘｭｰﾌﾟﾛﾚﾘﾝｻｸｻﾝｴﾝﾁｭｳｼｬﾖｳｷｯﾄ3.75mg｢ｱｽｶ｣</v>
      </c>
      <c r="V741" s="27">
        <f ca="1">IF(OFFSET(マスタ非採用削除!I$4,統合マスタ!$A741,0)="","",OFFSET(マスタ非採用削除!I$4,統合マスタ!$A741,0))</f>
        <v>25</v>
      </c>
      <c r="W741" s="27" t="str">
        <f ca="1">IF(OFFSET(マスタ非採用削除!J$4,統合マスタ!$A741,0)="","",OFFSET(マスタ非採用削除!J$4,統合マスタ!$A741,0))</f>
        <v>注射剤</v>
      </c>
      <c r="X741" s="27">
        <f ca="1">IF(OFFSET(マスタ非採用削除!K$4,統合マスタ!$A741,0)="","",OFFSET(マスタ非採用削除!K$4,統合マスタ!$A741,0))</f>
        <v>2</v>
      </c>
      <c r="Y741" s="53" t="str">
        <f ca="1">IF(OFFSET(マスタ非採用削除!L$4,統合マスタ!$A741,0)="","",OFFSET(マスタ非採用削除!L$4,統合マスタ!$A741,0))</f>
        <v/>
      </c>
      <c r="Z741" s="27">
        <f ca="1">IF(OFFSET(マスタ非採用削除!M$4,統合マスタ!$A741,0)="","",OFFSET(マスタ非採用削除!M$4,統合マスタ!$A741,0))</f>
        <v>15</v>
      </c>
      <c r="AA741" s="27" t="str">
        <f t="shared" si="33"/>
        <v/>
      </c>
      <c r="AB741" s="27" t="str">
        <f ca="1">IF(A741="非採用特別","非採用特別",IF(R741=2,"臨時",
IF(COUNTIF(分類!$H$8:$H$15, 統合マスタ!V741)&gt;0, 分類!$G$7,
IF(COUNTIF(分類!$K$8:$K$15, 統合マスタ!V741)&gt;0, 分類!$J$7,
IF(COUNTIF(分類!$N$8:$N$15, 統合マスタ!V741)&gt;0, 分類!$M$7,
IF(COUNTIF(分類!$Q$8:$Q$15, 統合マスタ!V741)&gt;0, 分類!$P$7,
"無し"))))))</f>
        <v>臨時</v>
      </c>
      <c r="AC741" s="27">
        <f t="shared" ca="1" si="34"/>
        <v>200737</v>
      </c>
      <c r="AD741" s="27" cm="1">
        <f t="array" aca="1" ref="AD741" ca="1">IF(A741="非採用","非採用",OFFSET(
   INDIRECT("'" &amp; AB741 &amp; "'!A4"),
   MATCH(B741, INDIRECT("'" &amp; AB741 &amp; "'!C5:C1000"), 0),
   MATCH("合計", INDIRECT("'" &amp; AB741 &amp; "'!4:4"), 0) - 1
))</f>
        <v>0</v>
      </c>
    </row>
    <row r="742" spans="1:30">
      <c r="A742" s="40">
        <f>元データ!P739</f>
        <v>631</v>
      </c>
      <c r="B742" s="27">
        <f t="shared" si="35"/>
        <v>738</v>
      </c>
      <c r="C742" s="27" t="str">
        <f>DBCS(元データ!A739)</f>
        <v>リルゾール錠５０ｍｇ「ニプロ」</v>
      </c>
      <c r="D742" s="53" t="str">
        <f>元データ!B739</f>
        <v/>
      </c>
      <c r="E742" s="27" t="str">
        <f>DBCS(元データ!C739)</f>
        <v>ＰＴＰ</v>
      </c>
      <c r="F742" s="27" t="str">
        <f>DBCS(元データ!D739)</f>
        <v>５６Ｔ</v>
      </c>
      <c r="G742" s="27" t="str">
        <f>元データ!E739</f>
        <v>ニプロ</v>
      </c>
      <c r="H742" s="27">
        <f>元データ!F739</f>
        <v>383.5</v>
      </c>
      <c r="I742" s="27">
        <f>元データ!G739</f>
        <v>21476</v>
      </c>
      <c r="J742" s="27">
        <f>元データ!H739</f>
        <v>56</v>
      </c>
      <c r="K742" s="27" t="str">
        <f>元データ!I739</f>
        <v>錠</v>
      </c>
      <c r="L742" s="27">
        <f>元データ!J739</f>
        <v>18899</v>
      </c>
      <c r="M742" s="27">
        <f>元データ!K739</f>
        <v>337.48214285714283</v>
      </c>
      <c r="N742" s="53" t="str">
        <f ca="1">IF(OFFSET(マスタ非採用削除!A$4,統合マスタ!$A742,0)="","",OFFSET(マスタ非採用削除!A$4,統合マスタ!$A742,0))</f>
        <v>ﾘﾙｿ001</v>
      </c>
      <c r="O742" s="53" t="str">
        <f ca="1">IF(OFFSET(マスタ非採用削除!B$4,統合マスタ!$A742,0)="","",OFFSET(マスタ非採用削除!B$4,統合マスタ!$A742,0))</f>
        <v>ﾘﾙｿ001</v>
      </c>
      <c r="P742" s="27" t="str">
        <f ca="1">IF(OFFSET(マスタ非採用削除!C$4,統合マスタ!$A742,0)="","",OFFSET(マスタ非採用削除!C$4,統合マスタ!$A742,0))</f>
        <v>リルゾール錠５０ｍｇ「ニプロ」</v>
      </c>
      <c r="Q742" s="53" t="str">
        <f ca="1">IF(OFFSET(マスタ非採用削除!D$4,統合マスタ!$A742,0)="","",OFFSET(マスタ非採用削除!D$4,統合マスタ!$A742,0))</f>
        <v/>
      </c>
      <c r="R742" s="27">
        <f ca="1">IF(OR(A742="非採用",A742="処置薬",A742="非採用特別"),0,IF(OFFSET(マスタ非採用削除!E$4,統合マスタ!$A742,0)="","",OFFSET(マスタ非採用削除!E$4,統合マスタ!$A742,0)))</f>
        <v>2</v>
      </c>
      <c r="S742" s="53" t="str">
        <f ca="1">IF(OFFSET(マスタ非採用削除!F$4,統合マスタ!$A742,0)="","",OFFSET(マスタ非採用削除!F$4,統合マスタ!$A742,0))</f>
        <v/>
      </c>
      <c r="T742" s="27">
        <f ca="1">IF(OFFSET(マスタ非採用削除!G$4,統合マスタ!$A742,0)="","",OFFSET(マスタ非採用削除!G$4,統合マスタ!$A742,0))</f>
        <v>383.5</v>
      </c>
      <c r="U742" s="53" t="str">
        <f ca="1">IF(OFFSET(マスタ非採用削除!H$4,統合マスタ!$A742,0)="","",OFFSET(マスタ非採用削除!H$4,統合マスタ!$A742,0))</f>
        <v>ﾘﾙｿﾞ-ﾙｼﾞﾖｳ50MGﾆﾌﾟﾛ</v>
      </c>
      <c r="V742" s="27">
        <f ca="1">IF(OFFSET(マスタ非採用削除!I$4,統合マスタ!$A742,0)="","",OFFSET(マスタ非採用削除!I$4,統合マスタ!$A742,0))</f>
        <v>1</v>
      </c>
      <c r="W742" s="27" t="str">
        <f ca="1">IF(OFFSET(マスタ非採用削除!J$4,統合マスタ!$A742,0)="","",OFFSET(マスタ非採用削除!J$4,統合マスタ!$A742,0))</f>
        <v>錠剤</v>
      </c>
      <c r="X742" s="27">
        <f ca="1">IF(OFFSET(マスタ非採用削除!K$4,統合マスタ!$A742,0)="","",OFFSET(マスタ非採用削除!K$4,統合マスタ!$A742,0))</f>
        <v>0</v>
      </c>
      <c r="Y742" s="53" t="str">
        <f ca="1">IF(OFFSET(マスタ非採用削除!L$4,統合マスタ!$A742,0)="","",OFFSET(マスタ非採用削除!L$4,統合マスタ!$A742,0))</f>
        <v/>
      </c>
      <c r="Z742" s="27">
        <f ca="1">IF(OFFSET(マスタ非採用削除!M$4,統合マスタ!$A742,0)="","",OFFSET(マスタ非採用削除!M$4,統合マスタ!$A742,0))</f>
        <v>15</v>
      </c>
      <c r="AA742" s="27" t="str">
        <f t="shared" si="33"/>
        <v/>
      </c>
      <c r="AB742" s="27" t="str">
        <f ca="1">IF(A742="非採用特別","非採用特別",IF(R742=2,"臨時",
IF(COUNTIF(分類!$H$8:$H$15, 統合マスタ!V742)&gt;0, 分類!$G$7,
IF(COUNTIF(分類!$K$8:$K$15, 統合マスタ!V742)&gt;0, 分類!$J$7,
IF(COUNTIF(分類!$N$8:$N$15, 統合マスタ!V742)&gt;0, 分類!$M$7,
IF(COUNTIF(分類!$Q$8:$Q$15, 統合マスタ!V742)&gt;0, 分類!$P$7,
"無し"))))))</f>
        <v>臨時</v>
      </c>
      <c r="AC742" s="27">
        <f t="shared" ca="1" si="34"/>
        <v>738</v>
      </c>
      <c r="AD742" s="27" cm="1">
        <f t="array" aca="1" ref="AD742" ca="1">IF(A742="非採用","非採用",OFFSET(
   INDIRECT("'" &amp; AB742 &amp; "'!A4"),
   MATCH(B742, INDIRECT("'" &amp; AB742 &amp; "'!C5:C1000"), 0),
   MATCH("合計", INDIRECT("'" &amp; AB742 &amp; "'!4:4"), 0) - 1
))</f>
        <v>0</v>
      </c>
    </row>
    <row r="743" spans="1:30">
      <c r="A743" s="40">
        <f>元データ!P740</f>
        <v>632</v>
      </c>
      <c r="B743" s="27">
        <f t="shared" si="35"/>
        <v>739</v>
      </c>
      <c r="C743" s="27" t="str">
        <f>DBCS(元データ!A740)</f>
        <v>リンゼス錠０．２５ｍｇ</v>
      </c>
      <c r="D743" s="53" t="str">
        <f>元データ!B740</f>
        <v>メディセオ</v>
      </c>
      <c r="E743" s="27" t="str">
        <f>DBCS(元データ!C740)</f>
        <v>ＰＴＰ</v>
      </c>
      <c r="F743" s="27" t="str">
        <f>DBCS(元データ!D740)</f>
        <v>１００Ｔ</v>
      </c>
      <c r="G743" s="27" t="str">
        <f>元データ!E740</f>
        <v>アステラス製薬</v>
      </c>
      <c r="H743" s="27">
        <f>元データ!F740</f>
        <v>64.5</v>
      </c>
      <c r="I743" s="27">
        <f>元データ!G740</f>
        <v>6450</v>
      </c>
      <c r="J743" s="27">
        <f>元データ!H740</f>
        <v>100</v>
      </c>
      <c r="K743" s="27" t="str">
        <f>元データ!I740</f>
        <v>錠</v>
      </c>
      <c r="L743" s="27">
        <f>元データ!J740</f>
        <v>5550</v>
      </c>
      <c r="M743" s="27">
        <f>元データ!K740</f>
        <v>55.5</v>
      </c>
      <c r="N743" s="53" t="str">
        <f ca="1">IF(OFFSET(マスタ非採用削除!A$4,統合マスタ!$A743,0)="","",OFFSET(マスタ非採用削除!A$4,統合マスタ!$A743,0))</f>
        <v>ﾘﾝｾ001</v>
      </c>
      <c r="O743" s="53" t="str">
        <f ca="1">IF(OFFSET(マスタ非採用削除!B$4,統合マスタ!$A743,0)="","",OFFSET(マスタ非採用削除!B$4,統合マスタ!$A743,0))</f>
        <v>ﾘﾝｾ001</v>
      </c>
      <c r="P743" s="27" t="str">
        <f ca="1">IF(OFFSET(マスタ非採用削除!C$4,統合マスタ!$A743,0)="","",OFFSET(マスタ非採用削除!C$4,統合マスタ!$A743,0))</f>
        <v>リンゼス錠０．２５ｍｇ</v>
      </c>
      <c r="Q743" s="53" t="str">
        <f ca="1">IF(OFFSET(マスタ非採用削除!D$4,統合マスタ!$A743,0)="","",OFFSET(マスタ非採用削除!D$4,統合マスタ!$A743,0))</f>
        <v>ﾘﾝｾﾞ</v>
      </c>
      <c r="R743" s="27">
        <f ca="1">IF(OR(A743="非採用",A743="処置薬",A743="非採用特別"),0,IF(OFFSET(マスタ非採用削除!E$4,統合マスタ!$A743,0)="","",OFFSET(マスタ非採用削除!E$4,統合マスタ!$A743,0)))</f>
        <v>1</v>
      </c>
      <c r="S743" s="53" t="str">
        <f ca="1">IF(OFFSET(マスタ非採用削除!F$4,統合マスタ!$A743,0)="","",OFFSET(マスタ非採用削除!F$4,統合マスタ!$A743,0))</f>
        <v/>
      </c>
      <c r="T743" s="27">
        <f ca="1">IF(OFFSET(マスタ非採用削除!G$4,統合マスタ!$A743,0)="","",OFFSET(マスタ非採用削除!G$4,統合マスタ!$A743,0))</f>
        <v>64.5</v>
      </c>
      <c r="U743" s="53" t="str">
        <f ca="1">IF(OFFSET(マスタ非採用削除!H$4,統合マスタ!$A743,0)="","",OFFSET(マスタ非採用削除!H$4,統合マスタ!$A743,0))</f>
        <v>ﾘﾝｾﾞｽｼﾞｮｳ0.25mg</v>
      </c>
      <c r="V743" s="27">
        <f ca="1">IF(OFFSET(マスタ非採用削除!I$4,統合マスタ!$A743,0)="","",OFFSET(マスタ非採用削除!I$4,統合マスタ!$A743,0))</f>
        <v>1</v>
      </c>
      <c r="W743" s="27" t="str">
        <f ca="1">IF(OFFSET(マスタ非採用削除!J$4,統合マスタ!$A743,0)="","",OFFSET(マスタ非採用削除!J$4,統合マスタ!$A743,0))</f>
        <v>錠剤</v>
      </c>
      <c r="X743" s="27">
        <f ca="1">IF(OFFSET(マスタ非採用削除!K$4,統合マスタ!$A743,0)="","",OFFSET(マスタ非採用削除!K$4,統合マスタ!$A743,0))</f>
        <v>0</v>
      </c>
      <c r="Y743" s="53" t="str">
        <f ca="1">IF(OFFSET(マスタ非採用削除!L$4,統合マスタ!$A743,0)="","",OFFSET(マスタ非採用削除!L$4,統合マスタ!$A743,0))</f>
        <v/>
      </c>
      <c r="Z743" s="27">
        <f ca="1">IF(OFFSET(マスタ非採用削除!M$4,統合マスタ!$A743,0)="","",OFFSET(マスタ非採用削除!M$4,統合マスタ!$A743,0))</f>
        <v>1</v>
      </c>
      <c r="AA743" s="27" t="str">
        <f t="shared" si="33"/>
        <v/>
      </c>
      <c r="AB743" s="27" t="str">
        <f ca="1">IF(A743="非採用特別","非採用特別",IF(R743=2,"臨時",
IF(COUNTIF(分類!$H$8:$H$15, 統合マスタ!V743)&gt;0, 分類!$G$7,
IF(COUNTIF(分類!$K$8:$K$15, 統合マスタ!V743)&gt;0, 分類!$J$7,
IF(COUNTIF(分類!$N$8:$N$15, 統合マスタ!V743)&gt;0, 分類!$M$7,
IF(COUNTIF(分類!$Q$8:$Q$15, 統合マスタ!V743)&gt;0, 分類!$P$7,
"無し"))))))</f>
        <v>錠剤</v>
      </c>
      <c r="AC743" s="27">
        <f t="shared" ca="1" si="34"/>
        <v>739</v>
      </c>
      <c r="AD743" s="27" cm="1">
        <f t="array" aca="1" ref="AD743" ca="1">IF(A743="非採用","非採用",OFFSET(
   INDIRECT("'" &amp; AB743 &amp; "'!A4"),
   MATCH(B743, INDIRECT("'" &amp; AB743 &amp; "'!C5:C1000"), 0),
   MATCH("合計", INDIRECT("'" &amp; AB743 &amp; "'!4:4"), 0) - 1
))</f>
        <v>0</v>
      </c>
    </row>
    <row r="744" spans="1:30">
      <c r="A744" s="40">
        <f>元データ!P741</f>
        <v>634</v>
      </c>
      <c r="B744" s="27">
        <f t="shared" si="35"/>
        <v>740</v>
      </c>
      <c r="C744" s="27" t="str">
        <f>DBCS(元データ!A741)</f>
        <v>リンデロン－Ｖ　クリーム０．１２％</v>
      </c>
      <c r="D744" s="53" t="str">
        <f>元データ!B741</f>
        <v>スズケン</v>
      </c>
      <c r="E744" s="27" t="str">
        <f>DBCS(元データ!C741)</f>
        <v/>
      </c>
      <c r="F744" s="27" t="str">
        <f>DBCS(元データ!D741)</f>
        <v>５ｇＸ１０入</v>
      </c>
      <c r="G744" s="27" t="str">
        <f>元データ!E741</f>
        <v>塩野義製薬</v>
      </c>
      <c r="H744" s="27">
        <f>元データ!F741</f>
        <v>16.899999999999999</v>
      </c>
      <c r="I744" s="27">
        <f>元データ!G741</f>
        <v>845</v>
      </c>
      <c r="J744" s="27">
        <f>元データ!H741</f>
        <v>50.000000000000007</v>
      </c>
      <c r="K744" s="27" t="str">
        <f>元データ!I741</f>
        <v>ｇ</v>
      </c>
      <c r="L744" s="27">
        <f>元データ!J741</f>
        <v>748</v>
      </c>
      <c r="M744" s="27">
        <f>元データ!K741</f>
        <v>14.959999999999997</v>
      </c>
      <c r="N744" s="53" t="str">
        <f ca="1">IF(OFFSET(マスタ非採用削除!A$4,統合マスタ!$A744,0)="","",OFFSET(マスタ非採用削除!A$4,統合マスタ!$A744,0))</f>
        <v>ﾘﾝﾃ003</v>
      </c>
      <c r="O744" s="53" t="str">
        <f ca="1">IF(OFFSET(マスタ非採用削除!B$4,統合マスタ!$A744,0)="","",OFFSET(マスタ非採用削除!B$4,統合マスタ!$A744,0))</f>
        <v>ﾘﾝﾃ003</v>
      </c>
      <c r="P744" s="27" t="str">
        <f ca="1">IF(OFFSET(マスタ非採用削除!C$4,統合マスタ!$A744,0)="","",OFFSET(マスタ非採用削除!C$4,統合マスタ!$A744,0))</f>
        <v>リンデロン－Ｖクリーム０．１２％</v>
      </c>
      <c r="Q744" s="53" t="str">
        <f ca="1">IF(OFFSET(マスタ非採用削除!D$4,統合マスタ!$A744,0)="","",OFFSET(マスタ非採用削除!D$4,統合マスタ!$A744,0))</f>
        <v>ﾘﾝﾃﾞV1</v>
      </c>
      <c r="R744" s="27">
        <f ca="1">IF(OR(A744="非採用",A744="処置薬",A744="非採用特別"),0,IF(OFFSET(マスタ非採用削除!E$4,統合マスタ!$A744,0)="","",OFFSET(マスタ非採用削除!E$4,統合マスタ!$A744,0)))</f>
        <v>1</v>
      </c>
      <c r="S744" s="53" t="str">
        <f ca="1">IF(OFFSET(マスタ非採用削除!F$4,統合マスタ!$A744,0)="","",OFFSET(マスタ非採用削除!F$4,統合マスタ!$A744,0))</f>
        <v/>
      </c>
      <c r="T744" s="27">
        <f ca="1">IF(OFFSET(マスタ非採用削除!G$4,統合マスタ!$A744,0)="","",OFFSET(マスタ非採用削除!G$4,統合マスタ!$A744,0))</f>
        <v>16.899999999999999</v>
      </c>
      <c r="U744" s="53" t="str">
        <f ca="1">IF(OFFSET(マスタ非採用削除!H$4,統合マスタ!$A744,0)="","",OFFSET(マスタ非採用削除!H$4,統合マスタ!$A744,0))</f>
        <v>ﾘﾝﾃﾞﾛﾝ-Vｸﾘｰﾑ0.12%</v>
      </c>
      <c r="V744" s="27">
        <f ca="1">IF(OFFSET(マスタ非採用削除!I$4,統合マスタ!$A744,0)="","",OFFSET(マスタ非採用削除!I$4,統合マスタ!$A744,0))</f>
        <v>15</v>
      </c>
      <c r="W744" s="27" t="str">
        <f ca="1">IF(OFFSET(マスタ非採用削除!J$4,統合マスタ!$A744,0)="","",OFFSET(マスタ非採用削除!J$4,統合マスタ!$A744,0))</f>
        <v>クリーム</v>
      </c>
      <c r="X744" s="27">
        <f ca="1">IF(OFFSET(マスタ非採用削除!K$4,統合マスタ!$A744,0)="","",OFFSET(マスタ非採用削除!K$4,統合マスタ!$A744,0))</f>
        <v>0</v>
      </c>
      <c r="Y744" s="53" t="str">
        <f ca="1">IF(OFFSET(マスタ非採用削除!L$4,統合マスタ!$A744,0)="","",OFFSET(マスタ非採用削除!L$4,統合マスタ!$A744,0))</f>
        <v/>
      </c>
      <c r="Z744" s="27">
        <f ca="1">IF(OFFSET(マスタ非採用削除!M$4,統合マスタ!$A744,0)="","",OFFSET(マスタ非採用削除!M$4,統合マスタ!$A744,0))</f>
        <v>3</v>
      </c>
      <c r="AA744" s="27" t="str">
        <f t="shared" si="33"/>
        <v/>
      </c>
      <c r="AB744" s="27" t="str">
        <f ca="1">IF(A744="非採用特別","非採用特別",IF(R744=2,"臨時",
IF(COUNTIF(分類!$H$8:$H$15, 統合マスタ!V744)&gt;0, 分類!$G$7,
IF(COUNTIF(分類!$K$8:$K$15, 統合マスタ!V744)&gt;0, 分類!$J$7,
IF(COUNTIF(分類!$N$8:$N$15, 統合マスタ!V744)&gt;0, 分類!$M$7,
IF(COUNTIF(分類!$Q$8:$Q$15, 統合マスタ!V744)&gt;0, 分類!$P$7,
"無し"))))))</f>
        <v>外用</v>
      </c>
      <c r="AC744" s="27">
        <f t="shared" ca="1" si="34"/>
        <v>740</v>
      </c>
      <c r="AD744" s="27" cm="1">
        <f t="array" aca="1" ref="AD744" ca="1">IF(A744="非採用","非採用",OFFSET(
   INDIRECT("'" &amp; AB744 &amp; "'!A4"),
   MATCH(B744, INDIRECT("'" &amp; AB744 &amp; "'!C5:C1000"), 0),
   MATCH("合計", INDIRECT("'" &amp; AB744 &amp; "'!4:4"), 0) - 1
))</f>
        <v>0</v>
      </c>
    </row>
    <row r="745" spans="1:30">
      <c r="A745" s="40">
        <f>元データ!P742</f>
        <v>636</v>
      </c>
      <c r="B745" s="27">
        <f t="shared" si="35"/>
        <v>741</v>
      </c>
      <c r="C745" s="27" t="str">
        <f>DBCS(元データ!A742)</f>
        <v>リンデロン懸濁注２．５ｍｇ</v>
      </c>
      <c r="D745" s="53" t="str">
        <f>元データ!B742</f>
        <v/>
      </c>
      <c r="E745" s="27" t="str">
        <f>DBCS(元データ!C742)</f>
        <v/>
      </c>
      <c r="F745" s="27" t="str">
        <f>DBCS(元データ!D742)</f>
        <v>０．５ｘ１０Ａ</v>
      </c>
      <c r="G745" s="27" t="str">
        <f>元データ!E742</f>
        <v>塩野義製薬</v>
      </c>
      <c r="H745" s="27">
        <f>元データ!F742</f>
        <v>208</v>
      </c>
      <c r="I745" s="27">
        <f>元データ!G742</f>
        <v>2080</v>
      </c>
      <c r="J745" s="27">
        <f>元データ!H742</f>
        <v>10</v>
      </c>
      <c r="K745" s="27" t="str">
        <f>元データ!I742</f>
        <v>A</v>
      </c>
      <c r="L745" s="27">
        <f>元データ!J742</f>
        <v>1852</v>
      </c>
      <c r="M745" s="27">
        <f>元データ!K742</f>
        <v>185.2</v>
      </c>
      <c r="N745" s="53" t="str">
        <f ca="1">IF(OFFSET(マスタ非採用削除!A$4,統合マスタ!$A745,0)="","",OFFSET(マスタ非採用削除!A$4,統合マスタ!$A745,0))</f>
        <v>ﾘﾝﾃ005</v>
      </c>
      <c r="O745" s="53" t="str">
        <f ca="1">IF(OFFSET(マスタ非採用削除!B$4,統合マスタ!$A745,0)="","",OFFSET(マスタ非採用削除!B$4,統合マスタ!$A745,0))</f>
        <v>ﾘﾝﾃ005</v>
      </c>
      <c r="P745" s="27" t="str">
        <f ca="1">IF(OFFSET(マスタ非採用削除!C$4,統合マスタ!$A745,0)="","",OFFSET(マスタ非採用削除!C$4,統合マスタ!$A745,0))</f>
        <v>リンデロン懸濁注</v>
      </c>
      <c r="Q745" s="53" t="str">
        <f ca="1">IF(OFFSET(マスタ非採用削除!D$4,統合マスタ!$A745,0)="","",OFFSET(マスタ非採用削除!D$4,統合マスタ!$A745,0))</f>
        <v/>
      </c>
      <c r="R745" s="27">
        <f ca="1">IF(OR(A745="非採用",A745="処置薬",A745="非採用特別"),0,IF(OFFSET(マスタ非採用削除!E$4,統合マスタ!$A745,0)="","",OFFSET(マスタ非採用削除!E$4,統合マスタ!$A745,0)))</f>
        <v>2</v>
      </c>
      <c r="S745" s="53" t="str">
        <f ca="1">IF(OFFSET(マスタ非採用削除!F$4,統合マスタ!$A745,0)="","",OFFSET(マスタ非採用削除!F$4,統合マスタ!$A745,0))</f>
        <v/>
      </c>
      <c r="T745" s="27">
        <f ca="1">IF(OFFSET(マスタ非採用削除!G$4,統合マスタ!$A745,0)="","",OFFSET(マスタ非採用削除!G$4,統合マスタ!$A745,0))</f>
        <v>208</v>
      </c>
      <c r="U745" s="53" t="str">
        <f ca="1">IF(OFFSET(マスタ非採用削除!H$4,統合マスタ!$A745,0)="","",OFFSET(マスタ非採用削除!H$4,統合マスタ!$A745,0))</f>
        <v>ﾘﾝﾃﾞﾛﾝｹﾝﾀﾞｸﾁﾕｳ</v>
      </c>
      <c r="V745" s="27">
        <f ca="1">IF(OFFSET(マスタ非採用削除!I$4,統合マスタ!$A745,0)="","",OFFSET(マスタ非採用削除!I$4,統合マスタ!$A745,0))</f>
        <v>25</v>
      </c>
      <c r="W745" s="27" t="str">
        <f ca="1">IF(OFFSET(マスタ非採用削除!J$4,統合マスタ!$A745,0)="","",OFFSET(マスタ非採用削除!J$4,統合マスタ!$A745,0))</f>
        <v>注射剤</v>
      </c>
      <c r="X745" s="27">
        <f ca="1">IF(OFFSET(マスタ非採用削除!K$4,統合マスタ!$A745,0)="","",OFFSET(マスタ非採用削除!K$4,統合マスタ!$A745,0))</f>
        <v>0</v>
      </c>
      <c r="Y745" s="53" t="str">
        <f ca="1">IF(OFFSET(マスタ非採用削除!L$4,統合マスタ!$A745,0)="","",OFFSET(マスタ非採用削除!L$4,統合マスタ!$A745,0))</f>
        <v/>
      </c>
      <c r="Z745" s="27">
        <f ca="1">IF(OFFSET(マスタ非採用削除!M$4,統合マスタ!$A745,0)="","",OFFSET(マスタ非採用削除!M$4,統合マスタ!$A745,0))</f>
        <v>11</v>
      </c>
      <c r="AA745" s="27" t="str">
        <f t="shared" si="33"/>
        <v/>
      </c>
      <c r="AB745" s="27" t="str">
        <f ca="1">IF(A745="非採用特別","非採用特別",IF(R745=2,"臨時",
IF(COUNTIF(分類!$H$8:$H$15, 統合マスタ!V745)&gt;0, 分類!$G$7,
IF(COUNTIF(分類!$K$8:$K$15, 統合マスタ!V745)&gt;0, 分類!$J$7,
IF(COUNTIF(分類!$N$8:$N$15, 統合マスタ!V745)&gt;0, 分類!$M$7,
IF(COUNTIF(分類!$Q$8:$Q$15, 統合マスタ!V745)&gt;0, 分類!$P$7,
"無し"))))))</f>
        <v>臨時</v>
      </c>
      <c r="AC745" s="27">
        <f t="shared" ca="1" si="34"/>
        <v>741</v>
      </c>
      <c r="AD745" s="27" cm="1">
        <f t="array" aca="1" ref="AD745" ca="1">IF(A745="非採用","非採用",OFFSET(
   INDIRECT("'" &amp; AB745 &amp; "'!A4"),
   MATCH(B745, INDIRECT("'" &amp; AB745 &amp; "'!C5:C1000"), 0),
   MATCH("合計", INDIRECT("'" &amp; AB745 &amp; "'!4:4"), 0) - 1
))</f>
        <v>0</v>
      </c>
    </row>
    <row r="746" spans="1:30">
      <c r="A746" s="40">
        <f>元データ!P743</f>
        <v>633</v>
      </c>
      <c r="B746" s="27">
        <f t="shared" si="35"/>
        <v>742</v>
      </c>
      <c r="C746" s="27" t="str">
        <f>DBCS(元データ!A743)</f>
        <v>リンデロン点眼点耳点鼻液０．１％</v>
      </c>
      <c r="D746" s="53" t="str">
        <f>元データ!B743</f>
        <v>メディセオ</v>
      </c>
      <c r="E746" s="27" t="str">
        <f>DBCS(元データ!C743)</f>
        <v/>
      </c>
      <c r="F746" s="27" t="str">
        <f>DBCS(元データ!D743)</f>
        <v>５ｍｌｘ１０</v>
      </c>
      <c r="G746" s="27" t="str">
        <f>元データ!E743</f>
        <v>塩野義製薬</v>
      </c>
      <c r="H746" s="27">
        <f>元データ!F743</f>
        <v>49.1</v>
      </c>
      <c r="I746" s="27">
        <f>元データ!G743</f>
        <v>2455</v>
      </c>
      <c r="J746" s="27">
        <f>元データ!H743</f>
        <v>50</v>
      </c>
      <c r="K746" s="27" t="str">
        <f>元データ!I743</f>
        <v>本</v>
      </c>
      <c r="L746" s="27">
        <f>元データ!J743</f>
        <v>2187</v>
      </c>
      <c r="M746" s="27">
        <f>元データ!K743</f>
        <v>43.74</v>
      </c>
      <c r="N746" s="53" t="str">
        <f ca="1">IF(OFFSET(マスタ非採用削除!A$4,統合マスタ!$A746,0)="","",OFFSET(マスタ非採用削除!A$4,統合マスタ!$A746,0))</f>
        <v>ﾘﾝﾃ001</v>
      </c>
      <c r="O746" s="53" t="str">
        <f ca="1">IF(OFFSET(マスタ非採用削除!B$4,統合マスタ!$A746,0)="","",OFFSET(マスタ非採用削除!B$4,統合マスタ!$A746,0))</f>
        <v>ﾘﾝﾃ001</v>
      </c>
      <c r="P746" s="27" t="str">
        <f ca="1">IF(OFFSET(マスタ非採用削除!C$4,統合マスタ!$A746,0)="","",OFFSET(マスタ非採用削除!C$4,統合マスタ!$A746,0))</f>
        <v>リンデロン点眼・点耳・点鼻液０．１％</v>
      </c>
      <c r="Q746" s="53" t="str">
        <f ca="1">IF(OFFSET(マスタ非採用削除!D$4,統合マスタ!$A746,0)="","",OFFSET(マスタ非採用削除!D$4,統合マスタ!$A746,0))</f>
        <v>ﾘﾝﾃﾞﾛ</v>
      </c>
      <c r="R746" s="27">
        <f ca="1">IF(OR(A746="非採用",A746="処置薬",A746="非採用特別"),0,IF(OFFSET(マスタ非採用削除!E$4,統合マスタ!$A746,0)="","",OFFSET(マスタ非採用削除!E$4,統合マスタ!$A746,0)))</f>
        <v>1</v>
      </c>
      <c r="S746" s="53" t="str">
        <f ca="1">IF(OFFSET(マスタ非採用削除!F$4,統合マスタ!$A746,0)="","",OFFSET(マスタ非採用削除!F$4,統合マスタ!$A746,0))</f>
        <v/>
      </c>
      <c r="T746" s="27">
        <f ca="1">IF(OFFSET(マスタ非採用削除!G$4,統合マスタ!$A746,0)="","",OFFSET(マスタ非採用削除!G$4,統合マスタ!$A746,0))</f>
        <v>49.1</v>
      </c>
      <c r="U746" s="53" t="str">
        <f ca="1">IF(OFFSET(マスタ非採用削除!H$4,統合マスタ!$A746,0)="","",OFFSET(マスタ非採用削除!H$4,統合マスタ!$A746,0))</f>
        <v>ﾘﾝﾃﾞﾛﾝﾃﾝｶﾞﾝ･ﾃﾝｼﾞ･ﾃﾝﾋﾞｴｷ0.1%</v>
      </c>
      <c r="V746" s="27">
        <f ca="1">IF(OFFSET(マスタ非採用削除!I$4,統合マスタ!$A746,0)="","",OFFSET(マスタ非採用削除!I$4,統合マスタ!$A746,0))</f>
        <v>17</v>
      </c>
      <c r="W746" s="27" t="str">
        <f ca="1">IF(OFFSET(マスタ非採用削除!J$4,統合マスタ!$A746,0)="","",OFFSET(マスタ非採用削除!J$4,統合マスタ!$A746,0))</f>
        <v>外用液剤</v>
      </c>
      <c r="X746" s="27">
        <f ca="1">IF(OFFSET(マスタ非採用削除!K$4,統合マスタ!$A746,0)="","",OFFSET(マスタ非採用削除!K$4,統合マスタ!$A746,0))</f>
        <v>0</v>
      </c>
      <c r="Y746" s="53" t="str">
        <f ca="1">IF(OFFSET(マスタ非採用削除!L$4,統合マスタ!$A746,0)="","",OFFSET(マスタ非採用削除!L$4,統合マスタ!$A746,0))</f>
        <v/>
      </c>
      <c r="Z746" s="27">
        <f ca="1">IF(OFFSET(マスタ非採用削除!M$4,統合マスタ!$A746,0)="","",OFFSET(マスタ非採用削除!M$4,統合マスタ!$A746,0))</f>
        <v>3</v>
      </c>
      <c r="AA746" s="27" t="str">
        <f t="shared" si="33"/>
        <v/>
      </c>
      <c r="AB746" s="27" t="str">
        <f ca="1">IF(A746="非採用特別","非採用特別",IF(R746=2,"臨時",
IF(COUNTIF(分類!$H$8:$H$15, 統合マスタ!V746)&gt;0, 分類!$G$7,
IF(COUNTIF(分類!$K$8:$K$15, 統合マスタ!V746)&gt;0, 分類!$J$7,
IF(COUNTIF(分類!$N$8:$N$15, 統合マスタ!V746)&gt;0, 分類!$M$7,
IF(COUNTIF(分類!$Q$8:$Q$15, 統合マスタ!V746)&gt;0, 分類!$P$7,
"無し"))))))</f>
        <v>外用</v>
      </c>
      <c r="AC746" s="27">
        <f t="shared" ca="1" si="34"/>
        <v>742</v>
      </c>
      <c r="AD746" s="27" cm="1">
        <f t="array" aca="1" ref="AD746" ca="1">IF(A746="非採用","非採用",OFFSET(
   INDIRECT("'" &amp; AB746 &amp; "'!A4"),
   MATCH(B746, INDIRECT("'" &amp; AB746 &amp; "'!C5:C1000"), 0),
   MATCH("合計", INDIRECT("'" &amp; AB746 &amp; "'!4:4"), 0) - 1
))</f>
        <v>0</v>
      </c>
    </row>
    <row r="747" spans="1:30">
      <c r="A747" s="40">
        <f>元データ!P744</f>
        <v>637</v>
      </c>
      <c r="B747" s="27">
        <f t="shared" si="35"/>
        <v>743</v>
      </c>
      <c r="C747" s="27" t="str">
        <f>DBCS(元データ!A744)</f>
        <v>ルーラン錠４ｍｇ　　　　　　　　　　　　</v>
      </c>
      <c r="D747" s="53" t="str">
        <f>元データ!B744</f>
        <v>メディセオ</v>
      </c>
      <c r="E747" s="27" t="str">
        <f>DBCS(元データ!C744)</f>
        <v>ＰＴＰ</v>
      </c>
      <c r="F747" s="27" t="str">
        <f>DBCS(元データ!D744)</f>
        <v>１００Ｔ　　　　</v>
      </c>
      <c r="G747" s="27" t="str">
        <f>元データ!E744</f>
        <v>住友ファーマ</v>
      </c>
      <c r="H747" s="27">
        <f>元データ!F744</f>
        <v>9.6</v>
      </c>
      <c r="I747" s="27">
        <f>元データ!G744</f>
        <v>960</v>
      </c>
      <c r="J747" s="27">
        <f>元データ!H744</f>
        <v>100</v>
      </c>
      <c r="K747" s="27" t="str">
        <f>元データ!I744</f>
        <v>錠</v>
      </c>
      <c r="L747" s="27">
        <f>元データ!J744</f>
        <v>851</v>
      </c>
      <c r="M747" s="27">
        <f>元データ!K744</f>
        <v>8.51</v>
      </c>
      <c r="N747" s="53" t="str">
        <f ca="1">IF(OFFSET(マスタ非採用削除!A$4,統合マスタ!$A747,0)="","",OFFSET(マスタ非採用削除!A$4,統合マスタ!$A747,0))</f>
        <v>ﾙﾗﾝ001</v>
      </c>
      <c r="O747" s="53" t="str">
        <f ca="1">IF(OFFSET(マスタ非採用削除!B$4,統合マスタ!$A747,0)="","",OFFSET(マスタ非採用削除!B$4,統合マスタ!$A747,0))</f>
        <v>ﾙﾗﾝ001</v>
      </c>
      <c r="P747" s="27" t="str">
        <f ca="1">IF(OFFSET(マスタ非採用削除!C$4,統合マスタ!$A747,0)="","",OFFSET(マスタ非採用削除!C$4,統合マスタ!$A747,0))</f>
        <v>ルーラン錠４ｍｇ</v>
      </c>
      <c r="Q747" s="53" t="str">
        <f ca="1">IF(OFFSET(マスタ非採用削除!D$4,統合マスタ!$A747,0)="","",OFFSET(マスタ非採用削除!D$4,統合マスタ!$A747,0))</f>
        <v>ﾙｰﾗ4</v>
      </c>
      <c r="R747" s="27">
        <f ca="1">IF(OR(A747="非採用",A747="処置薬",A747="非採用特別"),0,IF(OFFSET(マスタ非採用削除!E$4,統合マスタ!$A747,0)="","",OFFSET(マスタ非採用削除!E$4,統合マスタ!$A747,0)))</f>
        <v>1</v>
      </c>
      <c r="S747" s="53" t="str">
        <f ca="1">IF(OFFSET(マスタ非採用削除!F$4,統合マスタ!$A747,0)="","",OFFSET(マスタ非採用削除!F$4,統合マスタ!$A747,0))</f>
        <v/>
      </c>
      <c r="T747" s="27">
        <f ca="1">IF(OFFSET(マスタ非採用削除!G$4,統合マスタ!$A747,0)="","",OFFSET(マスタ非採用削除!G$4,統合マスタ!$A747,0))</f>
        <v>9.6</v>
      </c>
      <c r="U747" s="53" t="str">
        <f ca="1">IF(OFFSET(マスタ非採用削除!H$4,統合マスタ!$A747,0)="","",OFFSET(マスタ非採用削除!H$4,統合マスタ!$A747,0))</f>
        <v>ﾙｰﾗﾝｼﾞｮｳ4mg</v>
      </c>
      <c r="V747" s="27">
        <f ca="1">IF(OFFSET(マスタ非採用削除!I$4,統合マスタ!$A747,0)="","",OFFSET(マスタ非採用削除!I$4,統合マスタ!$A747,0))</f>
        <v>1</v>
      </c>
      <c r="W747" s="27" t="str">
        <f ca="1">IF(OFFSET(マスタ非採用削除!J$4,統合マスタ!$A747,0)="","",OFFSET(マスタ非採用削除!J$4,統合マスタ!$A747,0))</f>
        <v>錠剤</v>
      </c>
      <c r="X747" s="27">
        <f ca="1">IF(OFFSET(マスタ非採用削除!K$4,統合マスタ!$A747,0)="","",OFFSET(マスタ非採用削除!K$4,統合マスタ!$A747,0))</f>
        <v>2</v>
      </c>
      <c r="Y747" s="53" t="str">
        <f ca="1">IF(OFFSET(マスタ非採用削除!L$4,統合マスタ!$A747,0)="","",OFFSET(マスタ非採用削除!L$4,統合マスタ!$A747,0))</f>
        <v/>
      </c>
      <c r="Z747" s="27">
        <f ca="1">IF(OFFSET(マスタ非採用削除!M$4,統合マスタ!$A747,0)="","",OFFSET(マスタ非採用削除!M$4,統合マスタ!$A747,0))</f>
        <v>26</v>
      </c>
      <c r="AA747" s="27" t="str">
        <f t="shared" si="33"/>
        <v/>
      </c>
      <c r="AB747" s="27" t="str">
        <f ca="1">IF(A747="非採用特別","非採用特別",IF(R747=2,"臨時",
IF(COUNTIF(分類!$H$8:$H$15, 統合マスタ!V747)&gt;0, 分類!$G$7,
IF(COUNTIF(分類!$K$8:$K$15, 統合マスタ!V747)&gt;0, 分類!$J$7,
IF(COUNTIF(分類!$N$8:$N$15, 統合マスタ!V747)&gt;0, 分類!$M$7,
IF(COUNTIF(分類!$Q$8:$Q$15, 統合マスタ!V747)&gt;0, 分類!$P$7,
"無し"))))))</f>
        <v>錠剤</v>
      </c>
      <c r="AC747" s="27">
        <f t="shared" ca="1" si="34"/>
        <v>200743</v>
      </c>
      <c r="AD747" s="27" cm="1">
        <f t="array" aca="1" ref="AD747" ca="1">IF(A747="非採用","非採用",OFFSET(
   INDIRECT("'" &amp; AB747 &amp; "'!A4"),
   MATCH(B747, INDIRECT("'" &amp; AB747 &amp; "'!C5:C1000"), 0),
   MATCH("合計", INDIRECT("'" &amp; AB747 &amp; "'!4:4"), 0) - 1
))</f>
        <v>0</v>
      </c>
    </row>
    <row r="748" spans="1:30">
      <c r="A748" s="40">
        <f>元データ!P745</f>
        <v>637</v>
      </c>
      <c r="B748" s="27">
        <f t="shared" si="35"/>
        <v>744</v>
      </c>
      <c r="C748" s="27" t="str">
        <f>DBCS(元データ!A745)</f>
        <v>ルーラン錠４ｍｇ　　　　　　　　　　　　</v>
      </c>
      <c r="D748" s="53" t="str">
        <f>元データ!B745</f>
        <v>メディセオ</v>
      </c>
      <c r="E748" s="27" t="str">
        <f>DBCS(元データ!C745)</f>
        <v>バラ</v>
      </c>
      <c r="F748" s="27" t="str">
        <f>DBCS(元データ!D745)</f>
        <v>１０００Ｔ</v>
      </c>
      <c r="G748" s="27" t="str">
        <f>元データ!E745</f>
        <v>住友ファーマ</v>
      </c>
      <c r="H748" s="27">
        <f>元データ!F745</f>
        <v>9.6</v>
      </c>
      <c r="I748" s="27">
        <f>元データ!G745</f>
        <v>9600</v>
      </c>
      <c r="J748" s="27">
        <f>元データ!H745</f>
        <v>1000</v>
      </c>
      <c r="K748" s="27" t="str">
        <f>元データ!I745</f>
        <v>錠</v>
      </c>
      <c r="L748" s="27">
        <f>元データ!J745</f>
        <v>8510</v>
      </c>
      <c r="M748" s="27">
        <f>元データ!K745</f>
        <v>8.51</v>
      </c>
      <c r="N748" s="53" t="str">
        <f ca="1">IF(OFFSET(マスタ非採用削除!A$4,統合マスタ!$A748,0)="","",OFFSET(マスタ非採用削除!A$4,統合マスタ!$A748,0))</f>
        <v>ﾙﾗﾝ001</v>
      </c>
      <c r="O748" s="53" t="str">
        <f ca="1">IF(OFFSET(マスタ非採用削除!B$4,統合マスタ!$A748,0)="","",OFFSET(マスタ非採用削除!B$4,統合マスタ!$A748,0))</f>
        <v>ﾙﾗﾝ001</v>
      </c>
      <c r="P748" s="27" t="str">
        <f ca="1">IF(OFFSET(マスタ非採用削除!C$4,統合マスタ!$A748,0)="","",OFFSET(マスタ非採用削除!C$4,統合マスタ!$A748,0))</f>
        <v>ルーラン錠４ｍｇ</v>
      </c>
      <c r="Q748" s="53" t="str">
        <f ca="1">IF(OFFSET(マスタ非採用削除!D$4,統合マスタ!$A748,0)="","",OFFSET(マスタ非採用削除!D$4,統合マスタ!$A748,0))</f>
        <v>ﾙｰﾗ4</v>
      </c>
      <c r="R748" s="27">
        <f ca="1">IF(OR(A748="非採用",A748="処置薬",A748="非採用特別"),0,IF(OFFSET(マスタ非採用削除!E$4,統合マスタ!$A748,0)="","",OFFSET(マスタ非採用削除!E$4,統合マスタ!$A748,0)))</f>
        <v>1</v>
      </c>
      <c r="S748" s="53" t="str">
        <f ca="1">IF(OFFSET(マスタ非採用削除!F$4,統合マスタ!$A748,0)="","",OFFSET(マスタ非採用削除!F$4,統合マスタ!$A748,0))</f>
        <v/>
      </c>
      <c r="T748" s="27">
        <f ca="1">IF(OFFSET(マスタ非採用削除!G$4,統合マスタ!$A748,0)="","",OFFSET(マスタ非採用削除!G$4,統合マスタ!$A748,0))</f>
        <v>9.6</v>
      </c>
      <c r="U748" s="53" t="str">
        <f ca="1">IF(OFFSET(マスタ非採用削除!H$4,統合マスタ!$A748,0)="","",OFFSET(マスタ非採用削除!H$4,統合マスタ!$A748,0))</f>
        <v>ﾙｰﾗﾝｼﾞｮｳ4mg</v>
      </c>
      <c r="V748" s="27">
        <f ca="1">IF(OFFSET(マスタ非採用削除!I$4,統合マスタ!$A748,0)="","",OFFSET(マスタ非採用削除!I$4,統合マスタ!$A748,0))</f>
        <v>1</v>
      </c>
      <c r="W748" s="27" t="str">
        <f ca="1">IF(OFFSET(マスタ非採用削除!J$4,統合マスタ!$A748,0)="","",OFFSET(マスタ非採用削除!J$4,統合マスタ!$A748,0))</f>
        <v>錠剤</v>
      </c>
      <c r="X748" s="27">
        <f ca="1">IF(OFFSET(マスタ非採用削除!K$4,統合マスタ!$A748,0)="","",OFFSET(マスタ非採用削除!K$4,統合マスタ!$A748,0))</f>
        <v>2</v>
      </c>
      <c r="Y748" s="53" t="str">
        <f ca="1">IF(OFFSET(マスタ非採用削除!L$4,統合マスタ!$A748,0)="","",OFFSET(マスタ非採用削除!L$4,統合マスタ!$A748,0))</f>
        <v/>
      </c>
      <c r="Z748" s="27">
        <f ca="1">IF(OFFSET(マスタ非採用削除!M$4,統合マスタ!$A748,0)="","",OFFSET(マスタ非採用削除!M$4,統合マスタ!$A748,0))</f>
        <v>26</v>
      </c>
      <c r="AA748" s="27" t="str">
        <f t="shared" si="33"/>
        <v/>
      </c>
      <c r="AB748" s="27" t="str">
        <f ca="1">IF(A748="非採用特別","非採用特別",IF(R748=2,"臨時",
IF(COUNTIF(分類!$H$8:$H$15, 統合マスタ!V748)&gt;0, 分類!$G$7,
IF(COUNTIF(分類!$K$8:$K$15, 統合マスタ!V748)&gt;0, 分類!$J$7,
IF(COUNTIF(分類!$N$8:$N$15, 統合マスタ!V748)&gt;0, 分類!$M$7,
IF(COUNTIF(分類!$Q$8:$Q$15, 統合マスタ!V748)&gt;0, 分類!$P$7,
"無し"))))))</f>
        <v>錠剤</v>
      </c>
      <c r="AC748" s="27">
        <f t="shared" ca="1" si="34"/>
        <v>200744</v>
      </c>
      <c r="AD748" s="27" cm="1">
        <f t="array" aca="1" ref="AD748" ca="1">IF(A748="非採用","非採用",OFFSET(
   INDIRECT("'" &amp; AB748 &amp; "'!A4"),
   MATCH(B748, INDIRECT("'" &amp; AB748 &amp; "'!C5:C1000"), 0),
   MATCH("合計", INDIRECT("'" &amp; AB748 &amp; "'!4:4"), 0) - 1
))</f>
        <v>0</v>
      </c>
    </row>
    <row r="749" spans="1:30">
      <c r="A749" s="40">
        <f>元データ!P746</f>
        <v>638</v>
      </c>
      <c r="B749" s="27">
        <f t="shared" si="35"/>
        <v>745</v>
      </c>
      <c r="C749" s="27" t="str">
        <f>DBCS(元データ!A746)</f>
        <v>ルーラン錠８ｍｇ</v>
      </c>
      <c r="D749" s="53" t="str">
        <f>元データ!B746</f>
        <v>メディセオ</v>
      </c>
      <c r="E749" s="27" t="str">
        <f>DBCS(元データ!C746)</f>
        <v>バラ</v>
      </c>
      <c r="F749" s="27" t="str">
        <f>DBCS(元データ!D746)</f>
        <v>１０００Ｔ</v>
      </c>
      <c r="G749" s="27" t="str">
        <f>元データ!E746</f>
        <v>住友ファーマ</v>
      </c>
      <c r="H749" s="27">
        <f>元データ!F746</f>
        <v>18.7</v>
      </c>
      <c r="I749" s="27">
        <f>元データ!G746</f>
        <v>18700</v>
      </c>
      <c r="J749" s="27">
        <f>元データ!H746</f>
        <v>1000</v>
      </c>
      <c r="K749" s="27" t="str">
        <f>元データ!I746</f>
        <v>錠</v>
      </c>
      <c r="L749" s="27">
        <f>元データ!J746</f>
        <v>16580</v>
      </c>
      <c r="M749" s="27">
        <f>元データ!K746</f>
        <v>16.579999999999998</v>
      </c>
      <c r="N749" s="53" t="str">
        <f ca="1">IF(OFFSET(マスタ非採用削除!A$4,統合マスタ!$A749,0)="","",OFFSET(マスタ非採用削除!A$4,統合マスタ!$A749,0))</f>
        <v>ﾙﾗﾝ002</v>
      </c>
      <c r="O749" s="53" t="str">
        <f ca="1">IF(OFFSET(マスタ非採用削除!B$4,統合マスタ!$A749,0)="","",OFFSET(マスタ非採用削除!B$4,統合マスタ!$A749,0))</f>
        <v>ﾙﾗﾝ002</v>
      </c>
      <c r="P749" s="27" t="str">
        <f ca="1">IF(OFFSET(マスタ非採用削除!C$4,統合マスタ!$A749,0)="","",OFFSET(マスタ非採用削除!C$4,統合マスタ!$A749,0))</f>
        <v>ルーラン錠８ｍｇ</v>
      </c>
      <c r="Q749" s="53" t="str">
        <f ca="1">IF(OFFSET(マスタ非採用削除!D$4,統合マスタ!$A749,0)="","",OFFSET(マスタ非採用削除!D$4,統合マスタ!$A749,0))</f>
        <v>ﾙｰﾗ8</v>
      </c>
      <c r="R749" s="27">
        <f ca="1">IF(OR(A749="非採用",A749="処置薬",A749="非採用特別"),0,IF(OFFSET(マスタ非採用削除!E$4,統合マスタ!$A749,0)="","",OFFSET(マスタ非採用削除!E$4,統合マスタ!$A749,0)))</f>
        <v>1</v>
      </c>
      <c r="S749" s="53" t="str">
        <f ca="1">IF(OFFSET(マスタ非採用削除!F$4,統合マスタ!$A749,0)="","",OFFSET(マスタ非採用削除!F$4,統合マスタ!$A749,0))</f>
        <v/>
      </c>
      <c r="T749" s="27">
        <f ca="1">IF(OFFSET(マスタ非採用削除!G$4,統合マスタ!$A749,0)="","",OFFSET(マスタ非採用削除!G$4,統合マスタ!$A749,0))</f>
        <v>18.7</v>
      </c>
      <c r="U749" s="53" t="str">
        <f ca="1">IF(OFFSET(マスタ非採用削除!H$4,統合マスタ!$A749,0)="","",OFFSET(マスタ非採用削除!H$4,統合マスタ!$A749,0))</f>
        <v>ﾙｰﾗﾝｼﾞｮｳ8mg</v>
      </c>
      <c r="V749" s="27">
        <f ca="1">IF(OFFSET(マスタ非採用削除!I$4,統合マスタ!$A749,0)="","",OFFSET(マスタ非採用削除!I$4,統合マスタ!$A749,0))</f>
        <v>1</v>
      </c>
      <c r="W749" s="27" t="str">
        <f ca="1">IF(OFFSET(マスタ非採用削除!J$4,統合マスタ!$A749,0)="","",OFFSET(マスタ非採用削除!J$4,統合マスタ!$A749,0))</f>
        <v>錠剤</v>
      </c>
      <c r="X749" s="27">
        <f ca="1">IF(OFFSET(マスタ非採用削除!K$4,統合マスタ!$A749,0)="","",OFFSET(マスタ非採用削除!K$4,統合マスタ!$A749,0))</f>
        <v>2</v>
      </c>
      <c r="Y749" s="53" t="str">
        <f ca="1">IF(OFFSET(マスタ非採用削除!L$4,統合マスタ!$A749,0)="","",OFFSET(マスタ非採用削除!L$4,統合マスタ!$A749,0))</f>
        <v/>
      </c>
      <c r="Z749" s="27">
        <f ca="1">IF(OFFSET(マスタ非採用削除!M$4,統合マスタ!$A749,0)="","",OFFSET(マスタ非採用削除!M$4,統合マスタ!$A749,0))</f>
        <v>26</v>
      </c>
      <c r="AA749" s="27" t="str">
        <f t="shared" si="33"/>
        <v/>
      </c>
      <c r="AB749" s="27" t="str">
        <f ca="1">IF(A749="非採用特別","非採用特別",IF(R749=2,"臨時",
IF(COUNTIF(分類!$H$8:$H$15, 統合マスタ!V749)&gt;0, 分類!$G$7,
IF(COUNTIF(分類!$K$8:$K$15, 統合マスタ!V749)&gt;0, 分類!$J$7,
IF(COUNTIF(分類!$N$8:$N$15, 統合マスタ!V749)&gt;0, 分類!$M$7,
IF(COUNTIF(分類!$Q$8:$Q$15, 統合マスタ!V749)&gt;0, 分類!$P$7,
"無し"))))))</f>
        <v>錠剤</v>
      </c>
      <c r="AC749" s="27">
        <f t="shared" ca="1" si="34"/>
        <v>200745</v>
      </c>
      <c r="AD749" s="27" cm="1">
        <f t="array" aca="1" ref="AD749" ca="1">IF(A749="非採用","非採用",OFFSET(
   INDIRECT("'" &amp; AB749 &amp; "'!A4"),
   MATCH(B749, INDIRECT("'" &amp; AB749 &amp; "'!C5:C1000"), 0),
   MATCH("合計", INDIRECT("'" &amp; AB749 &amp; "'!4:4"), 0) - 1
))</f>
        <v>0</v>
      </c>
    </row>
    <row r="750" spans="1:30">
      <c r="A750" s="40">
        <f>元データ!P747</f>
        <v>638</v>
      </c>
      <c r="B750" s="27">
        <f t="shared" si="35"/>
        <v>746</v>
      </c>
      <c r="C750" s="27" t="str">
        <f>DBCS(元データ!A747)</f>
        <v>ルーラン錠８ｍｇ　　　　　　　　　　　　</v>
      </c>
      <c r="D750" s="53" t="str">
        <f>元データ!B747</f>
        <v>メディセオ</v>
      </c>
      <c r="E750" s="27" t="str">
        <f>DBCS(元データ!C747)</f>
        <v>ＰＴＰ</v>
      </c>
      <c r="F750" s="27" t="str">
        <f>DBCS(元データ!D747)</f>
        <v>１００Ｔ</v>
      </c>
      <c r="G750" s="27" t="str">
        <f>元データ!E747</f>
        <v>住友ファーマ</v>
      </c>
      <c r="H750" s="27">
        <f>元データ!F747</f>
        <v>18.7</v>
      </c>
      <c r="I750" s="27">
        <f>元データ!G747</f>
        <v>1870</v>
      </c>
      <c r="J750" s="27">
        <f>元データ!H747</f>
        <v>100</v>
      </c>
      <c r="K750" s="27" t="str">
        <f>元データ!I747</f>
        <v>錠</v>
      </c>
      <c r="L750" s="27">
        <f>元データ!J747</f>
        <v>1658</v>
      </c>
      <c r="M750" s="27">
        <f>元データ!K747</f>
        <v>16.579999999999998</v>
      </c>
      <c r="N750" s="53" t="str">
        <f ca="1">IF(OFFSET(マスタ非採用削除!A$4,統合マスタ!$A750,0)="","",OFFSET(マスタ非採用削除!A$4,統合マスタ!$A750,0))</f>
        <v>ﾙﾗﾝ002</v>
      </c>
      <c r="O750" s="53" t="str">
        <f ca="1">IF(OFFSET(マスタ非採用削除!B$4,統合マスタ!$A750,0)="","",OFFSET(マスタ非採用削除!B$4,統合マスタ!$A750,0))</f>
        <v>ﾙﾗﾝ002</v>
      </c>
      <c r="P750" s="27" t="str">
        <f ca="1">IF(OFFSET(マスタ非採用削除!C$4,統合マスタ!$A750,0)="","",OFFSET(マスタ非採用削除!C$4,統合マスタ!$A750,0))</f>
        <v>ルーラン錠８ｍｇ</v>
      </c>
      <c r="Q750" s="53" t="str">
        <f ca="1">IF(OFFSET(マスタ非採用削除!D$4,統合マスタ!$A750,0)="","",OFFSET(マスタ非採用削除!D$4,統合マスタ!$A750,0))</f>
        <v>ﾙｰﾗ8</v>
      </c>
      <c r="R750" s="27">
        <f ca="1">IF(OR(A750="非採用",A750="処置薬",A750="非採用特別"),0,IF(OFFSET(マスタ非採用削除!E$4,統合マスタ!$A750,0)="","",OFFSET(マスタ非採用削除!E$4,統合マスタ!$A750,0)))</f>
        <v>1</v>
      </c>
      <c r="S750" s="53" t="str">
        <f ca="1">IF(OFFSET(マスタ非採用削除!F$4,統合マスタ!$A750,0)="","",OFFSET(マスタ非採用削除!F$4,統合マスタ!$A750,0))</f>
        <v/>
      </c>
      <c r="T750" s="27">
        <f ca="1">IF(OFFSET(マスタ非採用削除!G$4,統合マスタ!$A750,0)="","",OFFSET(マスタ非採用削除!G$4,統合マスタ!$A750,0))</f>
        <v>18.7</v>
      </c>
      <c r="U750" s="53" t="str">
        <f ca="1">IF(OFFSET(マスタ非採用削除!H$4,統合マスタ!$A750,0)="","",OFFSET(マスタ非採用削除!H$4,統合マスタ!$A750,0))</f>
        <v>ﾙｰﾗﾝｼﾞｮｳ8mg</v>
      </c>
      <c r="V750" s="27">
        <f ca="1">IF(OFFSET(マスタ非採用削除!I$4,統合マスタ!$A750,0)="","",OFFSET(マスタ非採用削除!I$4,統合マスタ!$A750,0))</f>
        <v>1</v>
      </c>
      <c r="W750" s="27" t="str">
        <f ca="1">IF(OFFSET(マスタ非採用削除!J$4,統合マスタ!$A750,0)="","",OFFSET(マスタ非採用削除!J$4,統合マスタ!$A750,0))</f>
        <v>錠剤</v>
      </c>
      <c r="X750" s="27">
        <f ca="1">IF(OFFSET(マスタ非採用削除!K$4,統合マスタ!$A750,0)="","",OFFSET(マスタ非採用削除!K$4,統合マスタ!$A750,0))</f>
        <v>2</v>
      </c>
      <c r="Y750" s="53" t="str">
        <f ca="1">IF(OFFSET(マスタ非採用削除!L$4,統合マスタ!$A750,0)="","",OFFSET(マスタ非採用削除!L$4,統合マスタ!$A750,0))</f>
        <v/>
      </c>
      <c r="Z750" s="27">
        <f ca="1">IF(OFFSET(マスタ非採用削除!M$4,統合マスタ!$A750,0)="","",OFFSET(マスタ非採用削除!M$4,統合マスタ!$A750,0))</f>
        <v>26</v>
      </c>
      <c r="AA750" s="27" t="str">
        <f t="shared" si="33"/>
        <v/>
      </c>
      <c r="AB750" s="27" t="str">
        <f ca="1">IF(A750="非採用特別","非採用特別",IF(R750=2,"臨時",
IF(COUNTIF(分類!$H$8:$H$15, 統合マスタ!V750)&gt;0, 分類!$G$7,
IF(COUNTIF(分類!$K$8:$K$15, 統合マスタ!V750)&gt;0, 分類!$J$7,
IF(COUNTIF(分類!$N$8:$N$15, 統合マスタ!V750)&gt;0, 分類!$M$7,
IF(COUNTIF(分類!$Q$8:$Q$15, 統合マスタ!V750)&gt;0, 分類!$P$7,
"無し"))))))</f>
        <v>錠剤</v>
      </c>
      <c r="AC750" s="27">
        <f t="shared" ca="1" si="34"/>
        <v>200746</v>
      </c>
      <c r="AD750" s="27" cm="1">
        <f t="array" aca="1" ref="AD750" ca="1">IF(A750="非採用","非採用",OFFSET(
   INDIRECT("'" &amp; AB750 &amp; "'!A4"),
   MATCH(B750, INDIRECT("'" &amp; AB750 &amp; "'!C5:C1000"), 0),
   MATCH("合計", INDIRECT("'" &amp; AB750 &amp; "'!4:4"), 0) - 1
))</f>
        <v>0</v>
      </c>
    </row>
    <row r="751" spans="1:30">
      <c r="A751" s="40">
        <f>元データ!P748</f>
        <v>641</v>
      </c>
      <c r="B751" s="27">
        <f t="shared" si="35"/>
        <v>747</v>
      </c>
      <c r="C751" s="27" t="str">
        <f>DBCS(元データ!A748)</f>
        <v>レキサルティＯＤ錠０．５ｍｇ</v>
      </c>
      <c r="D751" s="53" t="str">
        <f>元データ!B748</f>
        <v>スズケン</v>
      </c>
      <c r="E751" s="27" t="str">
        <f>DBCS(元データ!C748)</f>
        <v>ＰＴＰ</v>
      </c>
      <c r="F751" s="27" t="str">
        <f>DBCS(元データ!D748)</f>
        <v>１００Ｔ</v>
      </c>
      <c r="G751" s="27" t="str">
        <f>元データ!E748</f>
        <v>大塚製薬</v>
      </c>
      <c r="H751" s="27">
        <f>元データ!F748</f>
        <v>128.69999999999999</v>
      </c>
      <c r="I751" s="27">
        <f>元データ!G748</f>
        <v>12870</v>
      </c>
      <c r="J751" s="27">
        <f>元データ!H748</f>
        <v>100.00000000000001</v>
      </c>
      <c r="K751" s="27" t="str">
        <f>元データ!I748</f>
        <v>錠</v>
      </c>
      <c r="L751" s="27">
        <f>元データ!J748</f>
        <v>11300</v>
      </c>
      <c r="M751" s="27">
        <f>元データ!K748</f>
        <v>112.99999999999999</v>
      </c>
      <c r="N751" s="53" t="str">
        <f ca="1">IF(OFFSET(マスタ非採用削除!A$4,統合マスタ!$A751,0)="","",OFFSET(マスタ非採用削除!A$4,統合マスタ!$A751,0))</f>
        <v>ﾚｷｻ003</v>
      </c>
      <c r="O751" s="53" t="str">
        <f ca="1">IF(OFFSET(マスタ非採用削除!B$4,統合マスタ!$A751,0)="","",OFFSET(マスタ非採用削除!B$4,統合マスタ!$A751,0))</f>
        <v>ﾚｷｻ003</v>
      </c>
      <c r="P751" s="27" t="str">
        <f ca="1">IF(OFFSET(マスタ非採用削除!C$4,統合マスタ!$A751,0)="","",OFFSET(マスタ非採用削除!C$4,統合マスタ!$A751,0))</f>
        <v>レキサルティＯＤ錠０．５ｍｇ</v>
      </c>
      <c r="Q751" s="53" t="str">
        <f ca="1">IF(OFFSET(マスタ非採用削除!D$4,統合マスタ!$A751,0)="","",OFFSET(マスタ非採用削除!D$4,統合マスタ!$A751,0))</f>
        <v/>
      </c>
      <c r="R751" s="27">
        <f ca="1">IF(OR(A751="非採用",A751="処置薬",A751="非採用特別"),0,IF(OFFSET(マスタ非採用削除!E$4,統合マスタ!$A751,0)="","",OFFSET(マスタ非採用削除!E$4,統合マスタ!$A751,0)))</f>
        <v>1</v>
      </c>
      <c r="S751" s="53" t="str">
        <f ca="1">IF(OFFSET(マスタ非採用削除!F$4,統合マスタ!$A751,0)="","",OFFSET(マスタ非採用削除!F$4,統合マスタ!$A751,0))</f>
        <v/>
      </c>
      <c r="T751" s="27">
        <f ca="1">IF(OFFSET(マスタ非採用削除!G$4,統合マスタ!$A751,0)="","",OFFSET(マスタ非採用削除!G$4,統合マスタ!$A751,0))</f>
        <v>128.69999999999999</v>
      </c>
      <c r="U751" s="53" t="str">
        <f ca="1">IF(OFFSET(マスタ非採用削除!H$4,統合マスタ!$A751,0)="","",OFFSET(マスタ非採用削除!H$4,統合マスタ!$A751,0))</f>
        <v>ﾚｷｻﾙﾃｲODｼﾞﾖｳ0.5MG</v>
      </c>
      <c r="V751" s="27">
        <f ca="1">IF(OFFSET(マスタ非採用削除!I$4,統合マスタ!$A751,0)="","",OFFSET(マスタ非採用削除!I$4,統合マスタ!$A751,0))</f>
        <v>1</v>
      </c>
      <c r="W751" s="27" t="str">
        <f ca="1">IF(OFFSET(マスタ非採用削除!J$4,統合マスタ!$A751,0)="","",OFFSET(マスタ非採用削除!J$4,統合マスタ!$A751,0))</f>
        <v>錠剤</v>
      </c>
      <c r="X751" s="27">
        <f ca="1">IF(OFFSET(マスタ非採用削除!K$4,統合マスタ!$A751,0)="","",OFFSET(マスタ非採用削除!K$4,統合マスタ!$A751,0))</f>
        <v>2</v>
      </c>
      <c r="Y751" s="53" t="str">
        <f ca="1">IF(OFFSET(マスタ非採用削除!L$4,統合マスタ!$A751,0)="","",OFFSET(マスタ非採用削除!L$4,統合マスタ!$A751,0))</f>
        <v/>
      </c>
      <c r="Z751" s="27">
        <f ca="1">IF(OFFSET(マスタ非採用削除!M$4,統合マスタ!$A751,0)="","",OFFSET(マスタ非採用削除!M$4,統合マスタ!$A751,0))</f>
        <v>26</v>
      </c>
      <c r="AA751" s="27" t="str">
        <f t="shared" si="33"/>
        <v/>
      </c>
      <c r="AB751" s="27" t="str">
        <f ca="1">IF(A751="非採用特別","非採用特別",IF(R751=2,"臨時",
IF(COUNTIF(分類!$H$8:$H$15, 統合マスタ!V751)&gt;0, 分類!$G$7,
IF(COUNTIF(分類!$K$8:$K$15, 統合マスタ!V751)&gt;0, 分類!$J$7,
IF(COUNTIF(分類!$N$8:$N$15, 統合マスタ!V751)&gt;0, 分類!$M$7,
IF(COUNTIF(分類!$Q$8:$Q$15, 統合マスタ!V751)&gt;0, 分類!$P$7,
"無し"))))))</f>
        <v>錠剤</v>
      </c>
      <c r="AC751" s="27">
        <f t="shared" ca="1" si="34"/>
        <v>200747</v>
      </c>
      <c r="AD751" s="27" cm="1">
        <f t="array" aca="1" ref="AD751" ca="1">IF(A751="非採用","非採用",OFFSET(
   INDIRECT("'" &amp; AB751 &amp; "'!A4"),
   MATCH(B751, INDIRECT("'" &amp; AB751 &amp; "'!C5:C1000"), 0),
   MATCH("合計", INDIRECT("'" &amp; AB751 &amp; "'!4:4"), 0) - 1
))</f>
        <v>0</v>
      </c>
    </row>
    <row r="752" spans="1:30">
      <c r="A752" s="40">
        <f>元データ!P749</f>
        <v>641</v>
      </c>
      <c r="B752" s="27">
        <f t="shared" si="35"/>
        <v>748</v>
      </c>
      <c r="C752" s="27" t="str">
        <f>DBCS(元データ!A749)</f>
        <v>レキサルティＯＤ錠０．５ｍｇ</v>
      </c>
      <c r="D752" s="53" t="str">
        <f>元データ!B749</f>
        <v>スズケン</v>
      </c>
      <c r="E752" s="27" t="str">
        <f>DBCS(元データ!C749)</f>
        <v>バラ</v>
      </c>
      <c r="F752" s="27" t="str">
        <f>DBCS(元データ!D749)</f>
        <v>５００Ｔ</v>
      </c>
      <c r="G752" s="27" t="str">
        <f>元データ!E749</f>
        <v>大塚製薬</v>
      </c>
      <c r="H752" s="27">
        <f>元データ!F749</f>
        <v>128.69999999999999</v>
      </c>
      <c r="I752" s="27">
        <f>元データ!G749</f>
        <v>64350</v>
      </c>
      <c r="J752" s="27">
        <f>元データ!H749</f>
        <v>500.00000000000006</v>
      </c>
      <c r="K752" s="27" t="str">
        <f>元データ!I749</f>
        <v>錠</v>
      </c>
      <c r="L752" s="27">
        <f>元データ!J749</f>
        <v>56499</v>
      </c>
      <c r="M752" s="27">
        <f>元データ!K749</f>
        <v>112.99799999999999</v>
      </c>
      <c r="N752" s="53" t="str">
        <f ca="1">IF(OFFSET(マスタ非採用削除!A$4,統合マスタ!$A752,0)="","",OFFSET(マスタ非採用削除!A$4,統合マスタ!$A752,0))</f>
        <v>ﾚｷｻ003</v>
      </c>
      <c r="O752" s="53" t="str">
        <f ca="1">IF(OFFSET(マスタ非採用削除!B$4,統合マスタ!$A752,0)="","",OFFSET(マスタ非採用削除!B$4,統合マスタ!$A752,0))</f>
        <v>ﾚｷｻ003</v>
      </c>
      <c r="P752" s="27" t="str">
        <f ca="1">IF(OFFSET(マスタ非採用削除!C$4,統合マスタ!$A752,0)="","",OFFSET(マスタ非採用削除!C$4,統合マスタ!$A752,0))</f>
        <v>レキサルティＯＤ錠０．５ｍｇ</v>
      </c>
      <c r="Q752" s="53" t="str">
        <f ca="1">IF(OFFSET(マスタ非採用削除!D$4,統合マスタ!$A752,0)="","",OFFSET(マスタ非採用削除!D$4,統合マスタ!$A752,0))</f>
        <v/>
      </c>
      <c r="R752" s="27">
        <f ca="1">IF(OR(A752="非採用",A752="処置薬",A752="非採用特別"),0,IF(OFFSET(マスタ非採用削除!E$4,統合マスタ!$A752,0)="","",OFFSET(マスタ非採用削除!E$4,統合マスタ!$A752,0)))</f>
        <v>1</v>
      </c>
      <c r="S752" s="53" t="str">
        <f ca="1">IF(OFFSET(マスタ非採用削除!F$4,統合マスタ!$A752,0)="","",OFFSET(マスタ非採用削除!F$4,統合マスタ!$A752,0))</f>
        <v/>
      </c>
      <c r="T752" s="27">
        <f ca="1">IF(OFFSET(マスタ非採用削除!G$4,統合マスタ!$A752,0)="","",OFFSET(マスタ非採用削除!G$4,統合マスタ!$A752,0))</f>
        <v>128.69999999999999</v>
      </c>
      <c r="U752" s="53" t="str">
        <f ca="1">IF(OFFSET(マスタ非採用削除!H$4,統合マスタ!$A752,0)="","",OFFSET(マスタ非採用削除!H$4,統合マスタ!$A752,0))</f>
        <v>ﾚｷｻﾙﾃｲODｼﾞﾖｳ0.5MG</v>
      </c>
      <c r="V752" s="27">
        <f ca="1">IF(OFFSET(マスタ非採用削除!I$4,統合マスタ!$A752,0)="","",OFFSET(マスタ非採用削除!I$4,統合マスタ!$A752,0))</f>
        <v>1</v>
      </c>
      <c r="W752" s="27" t="str">
        <f ca="1">IF(OFFSET(マスタ非採用削除!J$4,統合マスタ!$A752,0)="","",OFFSET(マスタ非採用削除!J$4,統合マスタ!$A752,0))</f>
        <v>錠剤</v>
      </c>
      <c r="X752" s="27">
        <f ca="1">IF(OFFSET(マスタ非採用削除!K$4,統合マスタ!$A752,0)="","",OFFSET(マスタ非採用削除!K$4,統合マスタ!$A752,0))</f>
        <v>2</v>
      </c>
      <c r="Y752" s="53" t="str">
        <f ca="1">IF(OFFSET(マスタ非採用削除!L$4,統合マスタ!$A752,0)="","",OFFSET(マスタ非採用削除!L$4,統合マスタ!$A752,0))</f>
        <v/>
      </c>
      <c r="Z752" s="27">
        <f ca="1">IF(OFFSET(マスタ非採用削除!M$4,統合マスタ!$A752,0)="","",OFFSET(マスタ非採用削除!M$4,統合マスタ!$A752,0))</f>
        <v>26</v>
      </c>
      <c r="AA752" s="27" t="str">
        <f t="shared" si="33"/>
        <v/>
      </c>
      <c r="AB752" s="27" t="str">
        <f ca="1">IF(A752="非採用特別","非採用特別",IF(R752=2,"臨時",
IF(COUNTIF(分類!$H$8:$H$15, 統合マスタ!V752)&gt;0, 分類!$G$7,
IF(COUNTIF(分類!$K$8:$K$15, 統合マスタ!V752)&gt;0, 分類!$J$7,
IF(COUNTIF(分類!$N$8:$N$15, 統合マスタ!V752)&gt;0, 分類!$M$7,
IF(COUNTIF(分類!$Q$8:$Q$15, 統合マスタ!V752)&gt;0, 分類!$P$7,
"無し"))))))</f>
        <v>錠剤</v>
      </c>
      <c r="AC752" s="27">
        <f t="shared" ca="1" si="34"/>
        <v>200748</v>
      </c>
      <c r="AD752" s="27" cm="1">
        <f t="array" aca="1" ref="AD752" ca="1">IF(A752="非採用","非採用",OFFSET(
   INDIRECT("'" &amp; AB752 &amp; "'!A4"),
   MATCH(B752, INDIRECT("'" &amp; AB752 &amp; "'!C5:C1000"), 0),
   MATCH("合計", INDIRECT("'" &amp; AB752 &amp; "'!4:4"), 0) - 1
))</f>
        <v>0</v>
      </c>
    </row>
    <row r="753" spans="1:30">
      <c r="A753" s="40">
        <f>元データ!P750</f>
        <v>639</v>
      </c>
      <c r="B753" s="27">
        <f t="shared" si="35"/>
        <v>749</v>
      </c>
      <c r="C753" s="27" t="str">
        <f>DBCS(元データ!A750)</f>
        <v>レキサルティＯＤ錠１ｍｇ</v>
      </c>
      <c r="D753" s="53" t="str">
        <f>元データ!B750</f>
        <v>スズケン</v>
      </c>
      <c r="E753" s="27" t="str">
        <f>DBCS(元データ!C750)</f>
        <v>ＰＴＰ</v>
      </c>
      <c r="F753" s="27" t="str">
        <f>DBCS(元データ!D750)</f>
        <v>１００Ｔ</v>
      </c>
      <c r="G753" s="27" t="str">
        <f>元データ!E750</f>
        <v>大塚製薬</v>
      </c>
      <c r="H753" s="27">
        <f>元データ!F750</f>
        <v>241.8</v>
      </c>
      <c r="I753" s="27">
        <f>元データ!G750</f>
        <v>24180</v>
      </c>
      <c r="J753" s="27">
        <f>元データ!H750</f>
        <v>100</v>
      </c>
      <c r="K753" s="27" t="str">
        <f>元データ!I750</f>
        <v>錠</v>
      </c>
      <c r="L753" s="27">
        <f>元データ!J750</f>
        <v>21230</v>
      </c>
      <c r="M753" s="27">
        <f>元データ!K750</f>
        <v>212.3</v>
      </c>
      <c r="N753" s="53" t="str">
        <f ca="1">IF(OFFSET(マスタ非採用削除!A$4,統合マスタ!$A753,0)="","",OFFSET(マスタ非採用削除!A$4,統合マスタ!$A753,0))</f>
        <v>ﾚｷｻ001</v>
      </c>
      <c r="O753" s="53" t="str">
        <f ca="1">IF(OFFSET(マスタ非採用削除!B$4,統合マスタ!$A753,0)="","",OFFSET(マスタ非採用削除!B$4,統合マスタ!$A753,0))</f>
        <v>ﾚｷｻ001</v>
      </c>
      <c r="P753" s="27" t="str">
        <f ca="1">IF(OFFSET(マスタ非採用削除!C$4,統合マスタ!$A753,0)="","",OFFSET(マスタ非採用削除!C$4,統合マスタ!$A753,0))</f>
        <v>レキサルティＯＤ錠１ｍｇ</v>
      </c>
      <c r="Q753" s="53" t="str">
        <f ca="1">IF(OFFSET(マスタ非採用削除!D$4,統合マスタ!$A753,0)="","",OFFSET(マスタ非採用削除!D$4,統合マスタ!$A753,0))</f>
        <v>ﾚｷｻﾙ1</v>
      </c>
      <c r="R753" s="27">
        <f ca="1">IF(OR(A753="非採用",A753="処置薬",A753="非採用特別"),0,IF(OFFSET(マスタ非採用削除!E$4,統合マスタ!$A753,0)="","",OFFSET(マスタ非採用削除!E$4,統合マスタ!$A753,0)))</f>
        <v>1</v>
      </c>
      <c r="S753" s="53" t="str">
        <f ca="1">IF(OFFSET(マスタ非採用削除!F$4,統合マスタ!$A753,0)="","",OFFSET(マスタ非採用削除!F$4,統合マスタ!$A753,0))</f>
        <v/>
      </c>
      <c r="T753" s="27">
        <f ca="1">IF(OFFSET(マスタ非採用削除!G$4,統合マスタ!$A753,0)="","",OFFSET(マスタ非採用削除!G$4,統合マスタ!$A753,0))</f>
        <v>241.8</v>
      </c>
      <c r="U753" s="53" t="str">
        <f ca="1">IF(OFFSET(マスタ非採用削除!H$4,統合マスタ!$A753,0)="","",OFFSET(マスタ非採用削除!H$4,統合マスタ!$A753,0))</f>
        <v>ﾚｷｻﾙﾃｨODｼﾞｮｳ1mg</v>
      </c>
      <c r="V753" s="27">
        <f ca="1">IF(OFFSET(マスタ非採用削除!I$4,統合マスタ!$A753,0)="","",OFFSET(マスタ非採用削除!I$4,統合マスタ!$A753,0))</f>
        <v>1</v>
      </c>
      <c r="W753" s="27" t="str">
        <f ca="1">IF(OFFSET(マスタ非採用削除!J$4,統合マスタ!$A753,0)="","",OFFSET(マスタ非採用削除!J$4,統合マスタ!$A753,0))</f>
        <v>錠剤</v>
      </c>
      <c r="X753" s="27">
        <f ca="1">IF(OFFSET(マスタ非採用削除!K$4,統合マスタ!$A753,0)="","",OFFSET(マスタ非採用削除!K$4,統合マスタ!$A753,0))</f>
        <v>2</v>
      </c>
      <c r="Y753" s="53" t="str">
        <f ca="1">IF(OFFSET(マスタ非採用削除!L$4,統合マスタ!$A753,0)="","",OFFSET(マスタ非採用削除!L$4,統合マスタ!$A753,0))</f>
        <v/>
      </c>
      <c r="Z753" s="27">
        <f ca="1">IF(OFFSET(マスタ非採用削除!M$4,統合マスタ!$A753,0)="","",OFFSET(マスタ非採用削除!M$4,統合マスタ!$A753,0))</f>
        <v>26</v>
      </c>
      <c r="AA753" s="27" t="str">
        <f t="shared" si="33"/>
        <v/>
      </c>
      <c r="AB753" s="27" t="str">
        <f ca="1">IF(A753="非採用特別","非採用特別",IF(R753=2,"臨時",
IF(COUNTIF(分類!$H$8:$H$15, 統合マスタ!V753)&gt;0, 分類!$G$7,
IF(COUNTIF(分類!$K$8:$K$15, 統合マスタ!V753)&gt;0, 分類!$J$7,
IF(COUNTIF(分類!$N$8:$N$15, 統合マスタ!V753)&gt;0, 分類!$M$7,
IF(COUNTIF(分類!$Q$8:$Q$15, 統合マスタ!V753)&gt;0, 分類!$P$7,
"無し"))))))</f>
        <v>錠剤</v>
      </c>
      <c r="AC753" s="27">
        <f t="shared" ca="1" si="34"/>
        <v>200749</v>
      </c>
      <c r="AD753" s="27" cm="1">
        <f t="array" aca="1" ref="AD753" ca="1">IF(A753="非採用","非採用",OFFSET(
   INDIRECT("'" &amp; AB753 &amp; "'!A4"),
   MATCH(B753, INDIRECT("'" &amp; AB753 &amp; "'!C5:C1000"), 0),
   MATCH("合計", INDIRECT("'" &amp; AB753 &amp; "'!4:4"), 0) - 1
))</f>
        <v>0</v>
      </c>
    </row>
    <row r="754" spans="1:30">
      <c r="A754" s="40">
        <f>元データ!P751</f>
        <v>639</v>
      </c>
      <c r="B754" s="27">
        <f t="shared" si="35"/>
        <v>750</v>
      </c>
      <c r="C754" s="27" t="str">
        <f>DBCS(元データ!A751)</f>
        <v>レキサルティＯＤ錠１ｍｇ</v>
      </c>
      <c r="D754" s="53" t="str">
        <f>元データ!B751</f>
        <v>スズケン</v>
      </c>
      <c r="E754" s="27" t="str">
        <f>DBCS(元データ!C751)</f>
        <v>バラ</v>
      </c>
      <c r="F754" s="27" t="str">
        <f>DBCS(元データ!D751)</f>
        <v>５００Ｔ</v>
      </c>
      <c r="G754" s="27" t="str">
        <f>元データ!E751</f>
        <v>大塚製薬</v>
      </c>
      <c r="H754" s="27">
        <f>元データ!F751</f>
        <v>241.8</v>
      </c>
      <c r="I754" s="27">
        <f>元データ!G751</f>
        <v>120900</v>
      </c>
      <c r="J754" s="27">
        <f>元データ!H751</f>
        <v>500</v>
      </c>
      <c r="K754" s="27" t="str">
        <f>元データ!I751</f>
        <v>錠</v>
      </c>
      <c r="L754" s="27">
        <f>元データ!J751</f>
        <v>106150</v>
      </c>
      <c r="M754" s="27">
        <f>元データ!K751</f>
        <v>212.3</v>
      </c>
      <c r="N754" s="53" t="str">
        <f ca="1">IF(OFFSET(マスタ非採用削除!A$4,統合マスタ!$A754,0)="","",OFFSET(マスタ非採用削除!A$4,統合マスタ!$A754,0))</f>
        <v>ﾚｷｻ001</v>
      </c>
      <c r="O754" s="53" t="str">
        <f ca="1">IF(OFFSET(マスタ非採用削除!B$4,統合マスタ!$A754,0)="","",OFFSET(マスタ非採用削除!B$4,統合マスタ!$A754,0))</f>
        <v>ﾚｷｻ001</v>
      </c>
      <c r="P754" s="27" t="str">
        <f ca="1">IF(OFFSET(マスタ非採用削除!C$4,統合マスタ!$A754,0)="","",OFFSET(マスタ非採用削除!C$4,統合マスタ!$A754,0))</f>
        <v>レキサルティＯＤ錠１ｍｇ</v>
      </c>
      <c r="Q754" s="53" t="str">
        <f ca="1">IF(OFFSET(マスタ非採用削除!D$4,統合マスタ!$A754,0)="","",OFFSET(マスタ非採用削除!D$4,統合マスタ!$A754,0))</f>
        <v>ﾚｷｻﾙ1</v>
      </c>
      <c r="R754" s="27">
        <f ca="1">IF(OR(A754="非採用",A754="処置薬",A754="非採用特別"),0,IF(OFFSET(マスタ非採用削除!E$4,統合マスタ!$A754,0)="","",OFFSET(マスタ非採用削除!E$4,統合マスタ!$A754,0)))</f>
        <v>1</v>
      </c>
      <c r="S754" s="53" t="str">
        <f ca="1">IF(OFFSET(マスタ非採用削除!F$4,統合マスタ!$A754,0)="","",OFFSET(マスタ非採用削除!F$4,統合マスタ!$A754,0))</f>
        <v/>
      </c>
      <c r="T754" s="27">
        <f ca="1">IF(OFFSET(マスタ非採用削除!G$4,統合マスタ!$A754,0)="","",OFFSET(マスタ非採用削除!G$4,統合マスタ!$A754,0))</f>
        <v>241.8</v>
      </c>
      <c r="U754" s="53" t="str">
        <f ca="1">IF(OFFSET(マスタ非採用削除!H$4,統合マスタ!$A754,0)="","",OFFSET(マスタ非採用削除!H$4,統合マスタ!$A754,0))</f>
        <v>ﾚｷｻﾙﾃｨODｼﾞｮｳ1mg</v>
      </c>
      <c r="V754" s="27">
        <f ca="1">IF(OFFSET(マスタ非採用削除!I$4,統合マスタ!$A754,0)="","",OFFSET(マスタ非採用削除!I$4,統合マスタ!$A754,0))</f>
        <v>1</v>
      </c>
      <c r="W754" s="27" t="str">
        <f ca="1">IF(OFFSET(マスタ非採用削除!J$4,統合マスタ!$A754,0)="","",OFFSET(マスタ非採用削除!J$4,統合マスタ!$A754,0))</f>
        <v>錠剤</v>
      </c>
      <c r="X754" s="27">
        <f ca="1">IF(OFFSET(マスタ非採用削除!K$4,統合マスタ!$A754,0)="","",OFFSET(マスタ非採用削除!K$4,統合マスタ!$A754,0))</f>
        <v>2</v>
      </c>
      <c r="Y754" s="53" t="str">
        <f ca="1">IF(OFFSET(マスタ非採用削除!L$4,統合マスタ!$A754,0)="","",OFFSET(マスタ非採用削除!L$4,統合マスタ!$A754,0))</f>
        <v/>
      </c>
      <c r="Z754" s="27">
        <f ca="1">IF(OFFSET(マスタ非採用削除!M$4,統合マスタ!$A754,0)="","",OFFSET(マスタ非採用削除!M$4,統合マスタ!$A754,0))</f>
        <v>26</v>
      </c>
      <c r="AA754" s="27" t="str">
        <f t="shared" si="33"/>
        <v/>
      </c>
      <c r="AB754" s="27" t="str">
        <f ca="1">IF(A754="非採用特別","非採用特別",IF(R754=2,"臨時",
IF(COUNTIF(分類!$H$8:$H$15, 統合マスタ!V754)&gt;0, 分類!$G$7,
IF(COUNTIF(分類!$K$8:$K$15, 統合マスタ!V754)&gt;0, 分類!$J$7,
IF(COUNTIF(分類!$N$8:$N$15, 統合マスタ!V754)&gt;0, 分類!$M$7,
IF(COUNTIF(分類!$Q$8:$Q$15, 統合マスタ!V754)&gt;0, 分類!$P$7,
"無し"))))))</f>
        <v>錠剤</v>
      </c>
      <c r="AC754" s="27">
        <f t="shared" ca="1" si="34"/>
        <v>200750</v>
      </c>
      <c r="AD754" s="27" cm="1">
        <f t="array" aca="1" ref="AD754" ca="1">IF(A754="非採用","非採用",OFFSET(
   INDIRECT("'" &amp; AB754 &amp; "'!A4"),
   MATCH(B754, INDIRECT("'" &amp; AB754 &amp; "'!C5:C1000"), 0),
   MATCH("合計", INDIRECT("'" &amp; AB754 &amp; "'!4:4"), 0) - 1
))</f>
        <v>0</v>
      </c>
    </row>
    <row r="755" spans="1:30">
      <c r="A755" s="40">
        <f>元データ!P752</f>
        <v>640</v>
      </c>
      <c r="B755" s="27">
        <f t="shared" si="35"/>
        <v>751</v>
      </c>
      <c r="C755" s="27" t="str">
        <f>DBCS(元データ!A752)</f>
        <v>レキサルティＯＤ錠２ｍｇ</v>
      </c>
      <c r="D755" s="53" t="str">
        <f>元データ!B752</f>
        <v>スズケン</v>
      </c>
      <c r="E755" s="27" t="str">
        <f>DBCS(元データ!C752)</f>
        <v>ＰＴＰ</v>
      </c>
      <c r="F755" s="27" t="str">
        <f>DBCS(元データ!D752)</f>
        <v>１００Ｔ</v>
      </c>
      <c r="G755" s="27" t="str">
        <f>元データ!E752</f>
        <v>大塚製薬</v>
      </c>
      <c r="H755" s="27">
        <f>元データ!F752</f>
        <v>461.9</v>
      </c>
      <c r="I755" s="27">
        <f>元データ!G752</f>
        <v>46190</v>
      </c>
      <c r="J755" s="27">
        <f>元データ!H752</f>
        <v>100</v>
      </c>
      <c r="K755" s="27" t="str">
        <f>元データ!I752</f>
        <v>錠</v>
      </c>
      <c r="L755" s="27">
        <f>元データ!J752</f>
        <v>40555</v>
      </c>
      <c r="M755" s="27">
        <f>元データ!K752</f>
        <v>405.55</v>
      </c>
      <c r="N755" s="53" t="str">
        <f ca="1">IF(OFFSET(マスタ非採用削除!A$4,統合マスタ!$A755,0)="","",OFFSET(マスタ非採用削除!A$4,統合マスタ!$A755,0))</f>
        <v>ﾚｷｻ002</v>
      </c>
      <c r="O755" s="53" t="str">
        <f ca="1">IF(OFFSET(マスタ非採用削除!B$4,統合マスタ!$A755,0)="","",OFFSET(マスタ非採用削除!B$4,統合マスタ!$A755,0))</f>
        <v>ﾚｷｻ002</v>
      </c>
      <c r="P755" s="27" t="str">
        <f ca="1">IF(OFFSET(マスタ非採用削除!C$4,統合マスタ!$A755,0)="","",OFFSET(マスタ非採用削除!C$4,統合マスタ!$A755,0))</f>
        <v>レキサルティＯＤ錠２ｍｇ</v>
      </c>
      <c r="Q755" s="53" t="str">
        <f ca="1">IF(OFFSET(マスタ非採用削除!D$4,統合マスタ!$A755,0)="","",OFFSET(マスタ非採用削除!D$4,統合マスタ!$A755,0))</f>
        <v>ﾚｷｻﾙ2</v>
      </c>
      <c r="R755" s="27">
        <f ca="1">IF(OR(A755="非採用",A755="処置薬",A755="非採用特別"),0,IF(OFFSET(マスタ非採用削除!E$4,統合マスタ!$A755,0)="","",OFFSET(マスタ非採用削除!E$4,統合マスタ!$A755,0)))</f>
        <v>1</v>
      </c>
      <c r="S755" s="53" t="str">
        <f ca="1">IF(OFFSET(マスタ非採用削除!F$4,統合マスタ!$A755,0)="","",OFFSET(マスタ非採用削除!F$4,統合マスタ!$A755,0))</f>
        <v/>
      </c>
      <c r="T755" s="27">
        <f ca="1">IF(OFFSET(マスタ非採用削除!G$4,統合マスタ!$A755,0)="","",OFFSET(マスタ非採用削除!G$4,統合マスタ!$A755,0))</f>
        <v>461.9</v>
      </c>
      <c r="U755" s="53" t="str">
        <f ca="1">IF(OFFSET(マスタ非採用削除!H$4,統合マスタ!$A755,0)="","",OFFSET(マスタ非採用削除!H$4,統合マスタ!$A755,0))</f>
        <v>ﾚｷｻﾙﾃｨODｼﾞｮｳ2mg</v>
      </c>
      <c r="V755" s="27">
        <f ca="1">IF(OFFSET(マスタ非採用削除!I$4,統合マスタ!$A755,0)="","",OFFSET(マスタ非採用削除!I$4,統合マスタ!$A755,0))</f>
        <v>1</v>
      </c>
      <c r="W755" s="27" t="str">
        <f ca="1">IF(OFFSET(マスタ非採用削除!J$4,統合マスタ!$A755,0)="","",OFFSET(マスタ非採用削除!J$4,統合マスタ!$A755,0))</f>
        <v>錠剤</v>
      </c>
      <c r="X755" s="27">
        <f ca="1">IF(OFFSET(マスタ非採用削除!K$4,統合マスタ!$A755,0)="","",OFFSET(マスタ非採用削除!K$4,統合マスタ!$A755,0))</f>
        <v>2</v>
      </c>
      <c r="Y755" s="53" t="str">
        <f ca="1">IF(OFFSET(マスタ非採用削除!L$4,統合マスタ!$A755,0)="","",OFFSET(マスタ非採用削除!L$4,統合マスタ!$A755,0))</f>
        <v/>
      </c>
      <c r="Z755" s="27">
        <f ca="1">IF(OFFSET(マスタ非採用削除!M$4,統合マスタ!$A755,0)="","",OFFSET(マスタ非採用削除!M$4,統合マスタ!$A755,0))</f>
        <v>26</v>
      </c>
      <c r="AA755" s="27" t="str">
        <f t="shared" si="33"/>
        <v/>
      </c>
      <c r="AB755" s="27" t="str">
        <f ca="1">IF(A755="非採用特別","非採用特別",IF(R755=2,"臨時",
IF(COUNTIF(分類!$H$8:$H$15, 統合マスタ!V755)&gt;0, 分類!$G$7,
IF(COUNTIF(分類!$K$8:$K$15, 統合マスタ!V755)&gt;0, 分類!$J$7,
IF(COUNTIF(分類!$N$8:$N$15, 統合マスタ!V755)&gt;0, 分類!$M$7,
IF(COUNTIF(分類!$Q$8:$Q$15, 統合マスタ!V755)&gt;0, 分類!$P$7,
"無し"))))))</f>
        <v>錠剤</v>
      </c>
      <c r="AC755" s="27">
        <f t="shared" ca="1" si="34"/>
        <v>200751</v>
      </c>
      <c r="AD755" s="27" cm="1">
        <f t="array" aca="1" ref="AD755" ca="1">IF(A755="非採用","非採用",OFFSET(
   INDIRECT("'" &amp; AB755 &amp; "'!A4"),
   MATCH(B755, INDIRECT("'" &amp; AB755 &amp; "'!C5:C1000"), 0),
   MATCH("合計", INDIRECT("'" &amp; AB755 &amp; "'!4:4"), 0) - 1
))</f>
        <v>0</v>
      </c>
    </row>
    <row r="756" spans="1:30">
      <c r="A756" s="40">
        <f>元データ!P753</f>
        <v>640</v>
      </c>
      <c r="B756" s="27">
        <f t="shared" si="35"/>
        <v>752</v>
      </c>
      <c r="C756" s="27" t="str">
        <f>DBCS(元データ!A753)</f>
        <v>レキサルティＯＤ錠２ｍｇ</v>
      </c>
      <c r="D756" s="53" t="str">
        <f>元データ!B753</f>
        <v>スズケン</v>
      </c>
      <c r="E756" s="27" t="str">
        <f>DBCS(元データ!C753)</f>
        <v>バラ</v>
      </c>
      <c r="F756" s="27" t="str">
        <f>DBCS(元データ!D753)</f>
        <v>５００Ｔ</v>
      </c>
      <c r="G756" s="27" t="str">
        <f>元データ!E753</f>
        <v>大塚製薬</v>
      </c>
      <c r="H756" s="27">
        <f>元データ!F753</f>
        <v>461.9</v>
      </c>
      <c r="I756" s="27">
        <f>元データ!G753</f>
        <v>230950</v>
      </c>
      <c r="J756" s="27">
        <f>元データ!H753</f>
        <v>500</v>
      </c>
      <c r="K756" s="27" t="str">
        <f>元データ!I753</f>
        <v>錠</v>
      </c>
      <c r="L756" s="27">
        <f>元データ!J753</f>
        <v>202774</v>
      </c>
      <c r="M756" s="27">
        <f>元データ!K753</f>
        <v>405.548</v>
      </c>
      <c r="N756" s="53" t="str">
        <f ca="1">IF(OFFSET(マスタ非採用削除!A$4,統合マスタ!$A756,0)="","",OFFSET(マスタ非採用削除!A$4,統合マスタ!$A756,0))</f>
        <v>ﾚｷｻ002</v>
      </c>
      <c r="O756" s="53" t="str">
        <f ca="1">IF(OFFSET(マスタ非採用削除!B$4,統合マスタ!$A756,0)="","",OFFSET(マスタ非採用削除!B$4,統合マスタ!$A756,0))</f>
        <v>ﾚｷｻ002</v>
      </c>
      <c r="P756" s="27" t="str">
        <f ca="1">IF(OFFSET(マスタ非採用削除!C$4,統合マスタ!$A756,0)="","",OFFSET(マスタ非採用削除!C$4,統合マスタ!$A756,0))</f>
        <v>レキサルティＯＤ錠２ｍｇ</v>
      </c>
      <c r="Q756" s="53" t="str">
        <f ca="1">IF(OFFSET(マスタ非採用削除!D$4,統合マスタ!$A756,0)="","",OFFSET(マスタ非採用削除!D$4,統合マスタ!$A756,0))</f>
        <v>ﾚｷｻﾙ2</v>
      </c>
      <c r="R756" s="27">
        <f ca="1">IF(OR(A756="非採用",A756="処置薬",A756="非採用特別"),0,IF(OFFSET(マスタ非採用削除!E$4,統合マスタ!$A756,0)="","",OFFSET(マスタ非採用削除!E$4,統合マスタ!$A756,0)))</f>
        <v>1</v>
      </c>
      <c r="S756" s="53" t="str">
        <f ca="1">IF(OFFSET(マスタ非採用削除!F$4,統合マスタ!$A756,0)="","",OFFSET(マスタ非採用削除!F$4,統合マスタ!$A756,0))</f>
        <v/>
      </c>
      <c r="T756" s="27">
        <f ca="1">IF(OFFSET(マスタ非採用削除!G$4,統合マスタ!$A756,0)="","",OFFSET(マスタ非採用削除!G$4,統合マスタ!$A756,0))</f>
        <v>461.9</v>
      </c>
      <c r="U756" s="53" t="str">
        <f ca="1">IF(OFFSET(マスタ非採用削除!H$4,統合マスタ!$A756,0)="","",OFFSET(マスタ非採用削除!H$4,統合マスタ!$A756,0))</f>
        <v>ﾚｷｻﾙﾃｨODｼﾞｮｳ2mg</v>
      </c>
      <c r="V756" s="27">
        <f ca="1">IF(OFFSET(マスタ非採用削除!I$4,統合マスタ!$A756,0)="","",OFFSET(マスタ非採用削除!I$4,統合マスタ!$A756,0))</f>
        <v>1</v>
      </c>
      <c r="W756" s="27" t="str">
        <f ca="1">IF(OFFSET(マスタ非採用削除!J$4,統合マスタ!$A756,0)="","",OFFSET(マスタ非採用削除!J$4,統合マスタ!$A756,0))</f>
        <v>錠剤</v>
      </c>
      <c r="X756" s="27">
        <f ca="1">IF(OFFSET(マスタ非採用削除!K$4,統合マスタ!$A756,0)="","",OFFSET(マスタ非採用削除!K$4,統合マスタ!$A756,0))</f>
        <v>2</v>
      </c>
      <c r="Y756" s="53" t="str">
        <f ca="1">IF(OFFSET(マスタ非採用削除!L$4,統合マスタ!$A756,0)="","",OFFSET(マスタ非採用削除!L$4,統合マスタ!$A756,0))</f>
        <v/>
      </c>
      <c r="Z756" s="27">
        <f ca="1">IF(OFFSET(マスタ非採用削除!M$4,統合マスタ!$A756,0)="","",OFFSET(マスタ非採用削除!M$4,統合マスタ!$A756,0))</f>
        <v>26</v>
      </c>
      <c r="AA756" s="27" t="str">
        <f t="shared" si="33"/>
        <v/>
      </c>
      <c r="AB756" s="27" t="str">
        <f ca="1">IF(A756="非採用特別","非採用特別",IF(R756=2,"臨時",
IF(COUNTIF(分類!$H$8:$H$15, 統合マスタ!V756)&gt;0, 分類!$G$7,
IF(COUNTIF(分類!$K$8:$K$15, 統合マスタ!V756)&gt;0, 分類!$J$7,
IF(COUNTIF(分類!$N$8:$N$15, 統合マスタ!V756)&gt;0, 分類!$M$7,
IF(COUNTIF(分類!$Q$8:$Q$15, 統合マスタ!V756)&gt;0, 分類!$P$7,
"無し"))))))</f>
        <v>錠剤</v>
      </c>
      <c r="AC756" s="27">
        <f t="shared" ca="1" si="34"/>
        <v>200752</v>
      </c>
      <c r="AD756" s="27" cm="1">
        <f t="array" aca="1" ref="AD756" ca="1">IF(A756="非採用","非採用",OFFSET(
   INDIRECT("'" &amp; AB756 &amp; "'!A4"),
   MATCH(B756, INDIRECT("'" &amp; AB756 &amp; "'!C5:C1000"), 0),
   MATCH("合計", INDIRECT("'" &amp; AB756 &amp; "'!4:4"), 0) - 1
))</f>
        <v>0</v>
      </c>
    </row>
    <row r="757" spans="1:30">
      <c r="A757" s="40">
        <f>元データ!P754</f>
        <v>642</v>
      </c>
      <c r="B757" s="27">
        <f t="shared" si="35"/>
        <v>753</v>
      </c>
      <c r="C757" s="27" t="str">
        <f>DBCS(元データ!A754)</f>
        <v>レキソタン錠２</v>
      </c>
      <c r="D757" s="53" t="str">
        <f>元データ!B754</f>
        <v>メディセオ</v>
      </c>
      <c r="E757" s="27" t="str">
        <f>DBCS(元データ!C754)</f>
        <v>ＰＴＰ</v>
      </c>
      <c r="F757" s="27" t="str">
        <f>DBCS(元データ!D754)</f>
        <v>１００Ｔ</v>
      </c>
      <c r="G757" s="27" t="str">
        <f>元データ!E754</f>
        <v>サンドファーマ</v>
      </c>
      <c r="H757" s="27">
        <f>元データ!F754</f>
        <v>6.1</v>
      </c>
      <c r="I757" s="27">
        <f>元データ!G754</f>
        <v>610</v>
      </c>
      <c r="J757" s="27">
        <f>元データ!H754</f>
        <v>100</v>
      </c>
      <c r="K757" s="27" t="str">
        <f>元データ!I754</f>
        <v>錠</v>
      </c>
      <c r="L757" s="27">
        <f>元データ!J754</f>
        <v>554</v>
      </c>
      <c r="M757" s="27">
        <f>元データ!K754</f>
        <v>5.54</v>
      </c>
      <c r="N757" s="53" t="str">
        <f ca="1">IF(OFFSET(マスタ非採用削除!A$4,統合マスタ!$A757,0)="","",OFFSET(マスタ非採用削除!A$4,統合マスタ!$A757,0))</f>
        <v>ﾚｷｿ001</v>
      </c>
      <c r="O757" s="53" t="str">
        <f ca="1">IF(OFFSET(マスタ非採用削除!B$4,統合マスタ!$A757,0)="","",OFFSET(マスタ非採用削除!B$4,統合マスタ!$A757,0))</f>
        <v>ﾚｷｿ001</v>
      </c>
      <c r="P757" s="27" t="str">
        <f ca="1">IF(OFFSET(マスタ非採用削除!C$4,統合マスタ!$A757,0)="","",OFFSET(マスタ非採用削除!C$4,統合マスタ!$A757,0))</f>
        <v>レキソタン錠２</v>
      </c>
      <c r="Q757" s="53" t="str">
        <f ca="1">IF(OFFSET(マスタ非採用削除!D$4,統合マスタ!$A757,0)="","",OFFSET(マスタ非採用削除!D$4,統合マスタ!$A757,0))</f>
        <v>ﾚｷｿﾀﾝ2</v>
      </c>
      <c r="R757" s="27">
        <f ca="1">IF(OR(A757="非採用",A757="処置薬",A757="非採用特別"),0,IF(OFFSET(マスタ非採用削除!E$4,統合マスタ!$A757,0)="","",OFFSET(マスタ非採用削除!E$4,統合マスタ!$A757,0)))</f>
        <v>1</v>
      </c>
      <c r="S757" s="53" t="str">
        <f ca="1">IF(OFFSET(マスタ非採用削除!F$4,統合マスタ!$A757,0)="","",OFFSET(マスタ非採用削除!F$4,統合マスタ!$A757,0))</f>
        <v/>
      </c>
      <c r="T757" s="27">
        <f ca="1">IF(OFFSET(マスタ非採用削除!G$4,統合マスタ!$A757,0)="","",OFFSET(マスタ非採用削除!G$4,統合マスタ!$A757,0))</f>
        <v>6.1</v>
      </c>
      <c r="U757" s="53" t="str">
        <f ca="1">IF(OFFSET(マスタ非採用削除!H$4,統合マスタ!$A757,0)="","",OFFSET(マスタ非採用削除!H$4,統合マスタ!$A757,0))</f>
        <v>ﾚｷｿﾀﾝｼﾞｮｳ2</v>
      </c>
      <c r="V757" s="27">
        <f ca="1">IF(OFFSET(マスタ非採用削除!I$4,統合マスタ!$A757,0)="","",OFFSET(マスタ非採用削除!I$4,統合マスタ!$A757,0))</f>
        <v>1</v>
      </c>
      <c r="W757" s="27" t="str">
        <f ca="1">IF(OFFSET(マスタ非採用削除!J$4,統合マスタ!$A757,0)="","",OFFSET(マスタ非採用削除!J$4,統合マスタ!$A757,0))</f>
        <v>錠剤</v>
      </c>
      <c r="X757" s="27">
        <f ca="1">IF(OFFSET(マスタ非採用削除!K$4,統合マスタ!$A757,0)="","",OFFSET(マスタ非採用削除!K$4,統合マスタ!$A757,0))</f>
        <v>0</v>
      </c>
      <c r="Y757" s="53" t="str">
        <f ca="1">IF(OFFSET(マスタ非採用削除!L$4,統合マスタ!$A757,0)="","",OFFSET(マスタ非採用削除!L$4,統合マスタ!$A757,0))</f>
        <v/>
      </c>
      <c r="Z757" s="27">
        <f ca="1">IF(OFFSET(マスタ非採用削除!M$4,統合マスタ!$A757,0)="","",OFFSET(マスタ非採用削除!M$4,統合マスタ!$A757,0))</f>
        <v>25</v>
      </c>
      <c r="AA757" s="27" t="str">
        <f t="shared" si="33"/>
        <v/>
      </c>
      <c r="AB757" s="27" t="str">
        <f ca="1">IF(A757="非採用特別","非採用特別",IF(R757=2,"臨時",
IF(COUNTIF(分類!$H$8:$H$15, 統合マスタ!V757)&gt;0, 分類!$G$7,
IF(COUNTIF(分類!$K$8:$K$15, 統合マスタ!V757)&gt;0, 分類!$J$7,
IF(COUNTIF(分類!$N$8:$N$15, 統合マスタ!V757)&gt;0, 分類!$M$7,
IF(COUNTIF(分類!$Q$8:$Q$15, 統合マスタ!V757)&gt;0, 分類!$P$7,
"無し"))))))</f>
        <v>錠剤</v>
      </c>
      <c r="AC757" s="27">
        <f t="shared" ca="1" si="34"/>
        <v>753</v>
      </c>
      <c r="AD757" s="27" cm="1">
        <f t="array" aca="1" ref="AD757" ca="1">IF(A757="非採用","非採用",OFFSET(
   INDIRECT("'" &amp; AB757 &amp; "'!A4"),
   MATCH(B757, INDIRECT("'" &amp; AB757 &amp; "'!C5:C1000"), 0),
   MATCH("合計", INDIRECT("'" &amp; AB757 &amp; "'!4:4"), 0) - 1
))</f>
        <v>0</v>
      </c>
    </row>
    <row r="758" spans="1:30">
      <c r="A758" s="40">
        <f>元データ!P755</f>
        <v>642</v>
      </c>
      <c r="B758" s="27">
        <f t="shared" si="35"/>
        <v>754</v>
      </c>
      <c r="C758" s="27" t="str">
        <f>DBCS(元データ!A755)</f>
        <v>レキソタン錠２</v>
      </c>
      <c r="D758" s="53" t="str">
        <f>元データ!B755</f>
        <v>メディセオ</v>
      </c>
      <c r="E758" s="27" t="str">
        <f>DBCS(元データ!C755)</f>
        <v>バラ</v>
      </c>
      <c r="F758" s="27" t="str">
        <f>DBCS(元データ!D755)</f>
        <v>５００Ｔ</v>
      </c>
      <c r="G758" s="27" t="str">
        <f>元データ!E755</f>
        <v>サンドファーマ</v>
      </c>
      <c r="H758" s="27">
        <f>元データ!F755</f>
        <v>6.1</v>
      </c>
      <c r="I758" s="27">
        <f>元データ!G755</f>
        <v>3050</v>
      </c>
      <c r="J758" s="27">
        <f>元データ!H755</f>
        <v>500.00000000000006</v>
      </c>
      <c r="K758" s="27" t="str">
        <f>元データ!I755</f>
        <v>錠</v>
      </c>
      <c r="L758" s="27">
        <f>元データ!J755</f>
        <v>2770</v>
      </c>
      <c r="M758" s="27">
        <f>元データ!K755</f>
        <v>5.5399999999999991</v>
      </c>
      <c r="N758" s="53" t="str">
        <f ca="1">IF(OFFSET(マスタ非採用削除!A$4,統合マスタ!$A758,0)="","",OFFSET(マスタ非採用削除!A$4,統合マスタ!$A758,0))</f>
        <v>ﾚｷｿ001</v>
      </c>
      <c r="O758" s="53" t="str">
        <f ca="1">IF(OFFSET(マスタ非採用削除!B$4,統合マスタ!$A758,0)="","",OFFSET(マスタ非採用削除!B$4,統合マスタ!$A758,0))</f>
        <v>ﾚｷｿ001</v>
      </c>
      <c r="P758" s="27" t="str">
        <f ca="1">IF(OFFSET(マスタ非採用削除!C$4,統合マスタ!$A758,0)="","",OFFSET(マスタ非採用削除!C$4,統合マスタ!$A758,0))</f>
        <v>レキソタン錠２</v>
      </c>
      <c r="Q758" s="53" t="str">
        <f ca="1">IF(OFFSET(マスタ非採用削除!D$4,統合マスタ!$A758,0)="","",OFFSET(マスタ非採用削除!D$4,統合マスタ!$A758,0))</f>
        <v>ﾚｷｿﾀﾝ2</v>
      </c>
      <c r="R758" s="27">
        <f ca="1">IF(OR(A758="非採用",A758="処置薬",A758="非採用特別"),0,IF(OFFSET(マスタ非採用削除!E$4,統合マスタ!$A758,0)="","",OFFSET(マスタ非採用削除!E$4,統合マスタ!$A758,0)))</f>
        <v>1</v>
      </c>
      <c r="S758" s="53" t="str">
        <f ca="1">IF(OFFSET(マスタ非採用削除!F$4,統合マスタ!$A758,0)="","",OFFSET(マスタ非採用削除!F$4,統合マスタ!$A758,0))</f>
        <v/>
      </c>
      <c r="T758" s="27">
        <f ca="1">IF(OFFSET(マスタ非採用削除!G$4,統合マスタ!$A758,0)="","",OFFSET(マスタ非採用削除!G$4,統合マスタ!$A758,0))</f>
        <v>6.1</v>
      </c>
      <c r="U758" s="53" t="str">
        <f ca="1">IF(OFFSET(マスタ非採用削除!H$4,統合マスタ!$A758,0)="","",OFFSET(マスタ非採用削除!H$4,統合マスタ!$A758,0))</f>
        <v>ﾚｷｿﾀﾝｼﾞｮｳ2</v>
      </c>
      <c r="V758" s="27">
        <f ca="1">IF(OFFSET(マスタ非採用削除!I$4,統合マスタ!$A758,0)="","",OFFSET(マスタ非採用削除!I$4,統合マスタ!$A758,0))</f>
        <v>1</v>
      </c>
      <c r="W758" s="27" t="str">
        <f ca="1">IF(OFFSET(マスタ非採用削除!J$4,統合マスタ!$A758,0)="","",OFFSET(マスタ非採用削除!J$4,統合マスタ!$A758,0))</f>
        <v>錠剤</v>
      </c>
      <c r="X758" s="27">
        <f ca="1">IF(OFFSET(マスタ非採用削除!K$4,統合マスタ!$A758,0)="","",OFFSET(マスタ非採用削除!K$4,統合マスタ!$A758,0))</f>
        <v>0</v>
      </c>
      <c r="Y758" s="53" t="str">
        <f ca="1">IF(OFFSET(マスタ非採用削除!L$4,統合マスタ!$A758,0)="","",OFFSET(マスタ非採用削除!L$4,統合マスタ!$A758,0))</f>
        <v/>
      </c>
      <c r="Z758" s="27">
        <f ca="1">IF(OFFSET(マスタ非採用削除!M$4,統合マスタ!$A758,0)="","",OFFSET(マスタ非採用削除!M$4,統合マスタ!$A758,0))</f>
        <v>25</v>
      </c>
      <c r="AA758" s="27" t="str">
        <f t="shared" si="33"/>
        <v/>
      </c>
      <c r="AB758" s="27" t="str">
        <f ca="1">IF(A758="非採用特別","非採用特別",IF(R758=2,"臨時",
IF(COUNTIF(分類!$H$8:$H$15, 統合マスタ!V758)&gt;0, 分類!$G$7,
IF(COUNTIF(分類!$K$8:$K$15, 統合マスタ!V758)&gt;0, 分類!$J$7,
IF(COUNTIF(分類!$N$8:$N$15, 統合マスタ!V758)&gt;0, 分類!$M$7,
IF(COUNTIF(分類!$Q$8:$Q$15, 統合マスタ!V758)&gt;0, 分類!$P$7,
"無し"))))))</f>
        <v>錠剤</v>
      </c>
      <c r="AC758" s="27">
        <f t="shared" ca="1" si="34"/>
        <v>754</v>
      </c>
      <c r="AD758" s="27" cm="1">
        <f t="array" aca="1" ref="AD758" ca="1">IF(A758="非採用","非採用",OFFSET(
   INDIRECT("'" &amp; AB758 &amp; "'!A4"),
   MATCH(B758, INDIRECT("'" &amp; AB758 &amp; "'!C5:C1000"), 0),
   MATCH("合計", INDIRECT("'" &amp; AB758 &amp; "'!4:4"), 0) - 1
))</f>
        <v>0</v>
      </c>
    </row>
    <row r="759" spans="1:30">
      <c r="A759" s="40">
        <f>元データ!P756</f>
        <v>643</v>
      </c>
      <c r="B759" s="27">
        <f t="shared" si="35"/>
        <v>755</v>
      </c>
      <c r="C759" s="27" t="str">
        <f>DBCS(元データ!A756)</f>
        <v>レキソタン錠５</v>
      </c>
      <c r="D759" s="53" t="str">
        <f>元データ!B756</f>
        <v>メディセオ</v>
      </c>
      <c r="E759" s="27" t="str">
        <f>DBCS(元データ!C756)</f>
        <v>ＰＴＰ</v>
      </c>
      <c r="F759" s="27" t="str">
        <f>DBCS(元データ!D756)</f>
        <v>１００Ｔ</v>
      </c>
      <c r="G759" s="27" t="str">
        <f>元データ!E756</f>
        <v>サンドファーマ</v>
      </c>
      <c r="H759" s="27">
        <f>元データ!F756</f>
        <v>7</v>
      </c>
      <c r="I759" s="27">
        <f>元データ!G756</f>
        <v>700</v>
      </c>
      <c r="J759" s="27">
        <f>元データ!H756</f>
        <v>100</v>
      </c>
      <c r="K759" s="27" t="str">
        <f>元データ!I756</f>
        <v>錠</v>
      </c>
      <c r="L759" s="27">
        <f>元データ!J756</f>
        <v>636</v>
      </c>
      <c r="M759" s="27">
        <f>元データ!K756</f>
        <v>6.36</v>
      </c>
      <c r="N759" s="53" t="str">
        <f ca="1">IF(OFFSET(マスタ非採用削除!A$4,統合マスタ!$A759,0)="","",OFFSET(マスタ非採用削除!A$4,統合マスタ!$A759,0))</f>
        <v>ﾚｷｿ002</v>
      </c>
      <c r="O759" s="53" t="str">
        <f ca="1">IF(OFFSET(マスタ非採用削除!B$4,統合マスタ!$A759,0)="","",OFFSET(マスタ非採用削除!B$4,統合マスタ!$A759,0))</f>
        <v>ﾚｷｿ002</v>
      </c>
      <c r="P759" s="27" t="str">
        <f ca="1">IF(OFFSET(マスタ非採用削除!C$4,統合マスタ!$A759,0)="","",OFFSET(マスタ非採用削除!C$4,統合マスタ!$A759,0))</f>
        <v>レキソタン錠５</v>
      </c>
      <c r="Q759" s="53" t="str">
        <f ca="1">IF(OFFSET(マスタ非採用削除!D$4,統合マスタ!$A759,0)="","",OFFSET(マスタ非採用削除!D$4,統合マスタ!$A759,0))</f>
        <v>ﾚｷｿﾀﾝ4</v>
      </c>
      <c r="R759" s="27">
        <f ca="1">IF(OR(A759="非採用",A759="処置薬",A759="非採用特別"),0,IF(OFFSET(マスタ非採用削除!E$4,統合マスタ!$A759,0)="","",OFFSET(マスタ非採用削除!E$4,統合マスタ!$A759,0)))</f>
        <v>1</v>
      </c>
      <c r="S759" s="53" t="str">
        <f ca="1">IF(OFFSET(マスタ非採用削除!F$4,統合マスタ!$A759,0)="","",OFFSET(マスタ非採用削除!F$4,統合マスタ!$A759,0))</f>
        <v/>
      </c>
      <c r="T759" s="27">
        <f ca="1">IF(OFFSET(マスタ非採用削除!G$4,統合マスタ!$A759,0)="","",OFFSET(マスタ非採用削除!G$4,統合マスタ!$A759,0))</f>
        <v>7</v>
      </c>
      <c r="U759" s="53" t="str">
        <f ca="1">IF(OFFSET(マスタ非採用削除!H$4,統合マスタ!$A759,0)="","",OFFSET(マスタ非採用削除!H$4,統合マスタ!$A759,0))</f>
        <v>ﾚｷｿﾀﾝｼﾞｮｳ5</v>
      </c>
      <c r="V759" s="27">
        <f ca="1">IF(OFFSET(マスタ非採用削除!I$4,統合マスタ!$A759,0)="","",OFFSET(マスタ非採用削除!I$4,統合マスタ!$A759,0))</f>
        <v>1</v>
      </c>
      <c r="W759" s="27" t="str">
        <f ca="1">IF(OFFSET(マスタ非採用削除!J$4,統合マスタ!$A759,0)="","",OFFSET(マスタ非採用削除!J$4,統合マスタ!$A759,0))</f>
        <v>錠剤</v>
      </c>
      <c r="X759" s="27">
        <f ca="1">IF(OFFSET(マスタ非採用削除!K$4,統合マスタ!$A759,0)="","",OFFSET(マスタ非採用削除!K$4,統合マスタ!$A759,0))</f>
        <v>0</v>
      </c>
      <c r="Y759" s="53" t="str">
        <f ca="1">IF(OFFSET(マスタ非採用削除!L$4,統合マスタ!$A759,0)="","",OFFSET(マスタ非採用削除!L$4,統合マスタ!$A759,0))</f>
        <v/>
      </c>
      <c r="Z759" s="27">
        <f ca="1">IF(OFFSET(マスタ非採用削除!M$4,統合マスタ!$A759,0)="","",OFFSET(マスタ非採用削除!M$4,統合マスタ!$A759,0))</f>
        <v>25</v>
      </c>
      <c r="AA759" s="27" t="str">
        <f t="shared" si="33"/>
        <v/>
      </c>
      <c r="AB759" s="27" t="str">
        <f ca="1">IF(A759="非採用特別","非採用特別",IF(R759=2,"臨時",
IF(COUNTIF(分類!$H$8:$H$15, 統合マスタ!V759)&gt;0, 分類!$G$7,
IF(COUNTIF(分類!$K$8:$K$15, 統合マスタ!V759)&gt;0, 分類!$J$7,
IF(COUNTIF(分類!$N$8:$N$15, 統合マスタ!V759)&gt;0, 分類!$M$7,
IF(COUNTIF(分類!$Q$8:$Q$15, 統合マスタ!V759)&gt;0, 分類!$P$7,
"無し"))))))</f>
        <v>錠剤</v>
      </c>
      <c r="AC759" s="27">
        <f t="shared" ca="1" si="34"/>
        <v>755</v>
      </c>
      <c r="AD759" s="27" cm="1">
        <f t="array" aca="1" ref="AD759" ca="1">IF(A759="非採用","非採用",OFFSET(
   INDIRECT("'" &amp; AB759 &amp; "'!A4"),
   MATCH(B759, INDIRECT("'" &amp; AB759 &amp; "'!C5:C1000"), 0),
   MATCH("合計", INDIRECT("'" &amp; AB759 &amp; "'!4:4"), 0) - 1
))</f>
        <v>0</v>
      </c>
    </row>
    <row r="760" spans="1:30">
      <c r="A760" s="40">
        <f>元データ!P757</f>
        <v>643</v>
      </c>
      <c r="B760" s="27">
        <f t="shared" si="35"/>
        <v>756</v>
      </c>
      <c r="C760" s="27" t="str">
        <f>DBCS(元データ!A757)</f>
        <v>レキソタン錠５</v>
      </c>
      <c r="D760" s="53" t="str">
        <f>元データ!B757</f>
        <v>メディセオ</v>
      </c>
      <c r="E760" s="27" t="str">
        <f>DBCS(元データ!C757)</f>
        <v>バラ</v>
      </c>
      <c r="F760" s="27" t="str">
        <f>DBCS(元データ!D757)</f>
        <v>５００Ｔ</v>
      </c>
      <c r="G760" s="27" t="str">
        <f>元データ!E757</f>
        <v>サンドファーマ</v>
      </c>
      <c r="H760" s="27">
        <f>元データ!F757</f>
        <v>7</v>
      </c>
      <c r="I760" s="27">
        <f>元データ!G757</f>
        <v>3500</v>
      </c>
      <c r="J760" s="27">
        <f>元データ!H757</f>
        <v>500</v>
      </c>
      <c r="K760" s="27" t="str">
        <f>元データ!I757</f>
        <v>錠</v>
      </c>
      <c r="L760" s="27">
        <f>元データ!J757</f>
        <v>3180</v>
      </c>
      <c r="M760" s="27">
        <f>元データ!K757</f>
        <v>6.36</v>
      </c>
      <c r="N760" s="53" t="str">
        <f ca="1">IF(OFFSET(マスタ非採用削除!A$4,統合マスタ!$A760,0)="","",OFFSET(マスタ非採用削除!A$4,統合マスタ!$A760,0))</f>
        <v>ﾚｷｿ002</v>
      </c>
      <c r="O760" s="53" t="str">
        <f ca="1">IF(OFFSET(マスタ非採用削除!B$4,統合マスタ!$A760,0)="","",OFFSET(マスタ非採用削除!B$4,統合マスタ!$A760,0))</f>
        <v>ﾚｷｿ002</v>
      </c>
      <c r="P760" s="27" t="str">
        <f ca="1">IF(OFFSET(マスタ非採用削除!C$4,統合マスタ!$A760,0)="","",OFFSET(マスタ非採用削除!C$4,統合マスタ!$A760,0))</f>
        <v>レキソタン錠５</v>
      </c>
      <c r="Q760" s="53" t="str">
        <f ca="1">IF(OFFSET(マスタ非採用削除!D$4,統合マスタ!$A760,0)="","",OFFSET(マスタ非採用削除!D$4,統合マスタ!$A760,0))</f>
        <v>ﾚｷｿﾀﾝ4</v>
      </c>
      <c r="R760" s="27">
        <f ca="1">IF(OR(A760="非採用",A760="処置薬",A760="非採用特別"),0,IF(OFFSET(マスタ非採用削除!E$4,統合マスタ!$A760,0)="","",OFFSET(マスタ非採用削除!E$4,統合マスタ!$A760,0)))</f>
        <v>1</v>
      </c>
      <c r="S760" s="53" t="str">
        <f ca="1">IF(OFFSET(マスタ非採用削除!F$4,統合マスタ!$A760,0)="","",OFFSET(マスタ非採用削除!F$4,統合マスタ!$A760,0))</f>
        <v/>
      </c>
      <c r="T760" s="27">
        <f ca="1">IF(OFFSET(マスタ非採用削除!G$4,統合マスタ!$A760,0)="","",OFFSET(マスタ非採用削除!G$4,統合マスタ!$A760,0))</f>
        <v>7</v>
      </c>
      <c r="U760" s="53" t="str">
        <f ca="1">IF(OFFSET(マスタ非採用削除!H$4,統合マスタ!$A760,0)="","",OFFSET(マスタ非採用削除!H$4,統合マスタ!$A760,0))</f>
        <v>ﾚｷｿﾀﾝｼﾞｮｳ5</v>
      </c>
      <c r="V760" s="27">
        <f ca="1">IF(OFFSET(マスタ非採用削除!I$4,統合マスタ!$A760,0)="","",OFFSET(マスタ非採用削除!I$4,統合マスタ!$A760,0))</f>
        <v>1</v>
      </c>
      <c r="W760" s="27" t="str">
        <f ca="1">IF(OFFSET(マスタ非採用削除!J$4,統合マスタ!$A760,0)="","",OFFSET(マスタ非採用削除!J$4,統合マスタ!$A760,0))</f>
        <v>錠剤</v>
      </c>
      <c r="X760" s="27">
        <f ca="1">IF(OFFSET(マスタ非採用削除!K$4,統合マスタ!$A760,0)="","",OFFSET(マスタ非採用削除!K$4,統合マスタ!$A760,0))</f>
        <v>0</v>
      </c>
      <c r="Y760" s="53" t="str">
        <f ca="1">IF(OFFSET(マスタ非採用削除!L$4,統合マスタ!$A760,0)="","",OFFSET(マスタ非採用削除!L$4,統合マスタ!$A760,0))</f>
        <v/>
      </c>
      <c r="Z760" s="27">
        <f ca="1">IF(OFFSET(マスタ非採用削除!M$4,統合マスタ!$A760,0)="","",OFFSET(マスタ非採用削除!M$4,統合マスタ!$A760,0))</f>
        <v>25</v>
      </c>
      <c r="AA760" s="27" t="str">
        <f t="shared" si="33"/>
        <v/>
      </c>
      <c r="AB760" s="27" t="str">
        <f ca="1">IF(A760="非採用特別","非採用特別",IF(R760=2,"臨時",
IF(COUNTIF(分類!$H$8:$H$15, 統合マスタ!V760)&gt;0, 分類!$G$7,
IF(COUNTIF(分類!$K$8:$K$15, 統合マスタ!V760)&gt;0, 分類!$J$7,
IF(COUNTIF(分類!$N$8:$N$15, 統合マスタ!V760)&gt;0, 分類!$M$7,
IF(COUNTIF(分類!$Q$8:$Q$15, 統合マスタ!V760)&gt;0, 分類!$P$7,
"無し"))))))</f>
        <v>錠剤</v>
      </c>
      <c r="AC760" s="27">
        <f t="shared" ca="1" si="34"/>
        <v>756</v>
      </c>
      <c r="AD760" s="27" cm="1">
        <f t="array" aca="1" ref="AD760" ca="1">IF(A760="非採用","非採用",OFFSET(
   INDIRECT("'" &amp; AB760 &amp; "'!A4"),
   MATCH(B760, INDIRECT("'" &amp; AB760 &amp; "'!C5:C1000"), 0),
   MATCH("合計", INDIRECT("'" &amp; AB760 &amp; "'!4:4"), 0) - 1
))</f>
        <v>0</v>
      </c>
    </row>
    <row r="761" spans="1:30">
      <c r="A761" s="40">
        <f>元データ!P758</f>
        <v>645</v>
      </c>
      <c r="B761" s="27">
        <f t="shared" si="35"/>
        <v>757</v>
      </c>
      <c r="C761" s="27" t="str">
        <f>DBCS(元データ!A758)</f>
        <v>レグテクト錠３３３ｍｇ</v>
      </c>
      <c r="D761" s="53" t="str">
        <f>元データ!B758</f>
        <v>メディセオ</v>
      </c>
      <c r="E761" s="27" t="str">
        <f>DBCS(元データ!C758)</f>
        <v>ＰＴＰ</v>
      </c>
      <c r="F761" s="27" t="str">
        <f>DBCS(元データ!D758)</f>
        <v>１００Ｔ　</v>
      </c>
      <c r="G761" s="27" t="str">
        <f>元データ!E758</f>
        <v>日本新薬</v>
      </c>
      <c r="H761" s="27">
        <f>元データ!F758</f>
        <v>34.200000000000003</v>
      </c>
      <c r="I761" s="27">
        <f>元データ!G758</f>
        <v>3420</v>
      </c>
      <c r="J761" s="27">
        <f>元データ!H758</f>
        <v>99.999999999999986</v>
      </c>
      <c r="K761" s="27" t="str">
        <f>元データ!I758</f>
        <v>錠</v>
      </c>
      <c r="L761" s="27">
        <f>元データ!J758</f>
        <v>2970</v>
      </c>
      <c r="M761" s="27">
        <f>元データ!K758</f>
        <v>29.700000000000003</v>
      </c>
      <c r="N761" s="53" t="str">
        <f ca="1">IF(OFFSET(マスタ非採用削除!A$4,統合マスタ!$A761,0)="","",OFFSET(マスタ非採用削除!A$4,統合マスタ!$A761,0))</f>
        <v>ﾚｸﾃ001</v>
      </c>
      <c r="O761" s="53" t="str">
        <f ca="1">IF(OFFSET(マスタ非採用削除!B$4,統合マスタ!$A761,0)="","",OFFSET(マスタ非採用削除!B$4,統合マスタ!$A761,0))</f>
        <v>ﾚｸﾃ001</v>
      </c>
      <c r="P761" s="27" t="str">
        <f ca="1">IF(OFFSET(マスタ非採用削除!C$4,統合マスタ!$A761,0)="","",OFFSET(マスタ非採用削除!C$4,統合マスタ!$A761,0))</f>
        <v>レグテクト錠３３３ｍｇ</v>
      </c>
      <c r="Q761" s="53" t="str">
        <f ca="1">IF(OFFSET(マスタ非採用削除!D$4,統合マスタ!$A761,0)="","",OFFSET(マスタ非採用削除!D$4,統合マスタ!$A761,0))</f>
        <v>ﾚｸﾞﾃ</v>
      </c>
      <c r="R761" s="27">
        <f ca="1">IF(OR(A761="非採用",A761="処置薬",A761="非採用特別"),0,IF(OFFSET(マスタ非採用削除!E$4,統合マスタ!$A761,0)="","",OFFSET(マスタ非採用削除!E$4,統合マスタ!$A761,0)))</f>
        <v>1</v>
      </c>
      <c r="S761" s="53" t="str">
        <f ca="1">IF(OFFSET(マスタ非採用削除!F$4,統合マスタ!$A761,0)="","",OFFSET(マスタ非採用削除!F$4,統合マスタ!$A761,0))</f>
        <v/>
      </c>
      <c r="T761" s="27">
        <f ca="1">IF(OFFSET(マスタ非採用削除!G$4,統合マスタ!$A761,0)="","",OFFSET(マスタ非採用削除!G$4,統合マスタ!$A761,0))</f>
        <v>34.200000000000003</v>
      </c>
      <c r="U761" s="53" t="str">
        <f ca="1">IF(OFFSET(マスタ非採用削除!H$4,統合マスタ!$A761,0)="","",OFFSET(マスタ非採用削除!H$4,統合マスタ!$A761,0))</f>
        <v>ﾚｸﾞﾃｸﾄｼﾞｮｳ333mg</v>
      </c>
      <c r="V761" s="27">
        <f ca="1">IF(OFFSET(マスタ非採用削除!I$4,統合マスタ!$A761,0)="","",OFFSET(マスタ非採用削除!I$4,統合マスタ!$A761,0))</f>
        <v>1</v>
      </c>
      <c r="W761" s="27" t="str">
        <f ca="1">IF(OFFSET(マスタ非採用削除!J$4,統合マスタ!$A761,0)="","",OFFSET(マスタ非採用削除!J$4,統合マスタ!$A761,0))</f>
        <v>錠剤</v>
      </c>
      <c r="X761" s="27">
        <f ca="1">IF(OFFSET(マスタ非採用削除!K$4,統合マスタ!$A761,0)="","",OFFSET(マスタ非採用削除!K$4,統合マスタ!$A761,0))</f>
        <v>0</v>
      </c>
      <c r="Y761" s="53" t="str">
        <f ca="1">IF(OFFSET(マスタ非採用削除!L$4,統合マスタ!$A761,0)="","",OFFSET(マスタ非採用削除!L$4,統合マスタ!$A761,0))</f>
        <v/>
      </c>
      <c r="Z761" s="27">
        <f ca="1">IF(OFFSET(マスタ非採用削除!M$4,統合マスタ!$A761,0)="","",OFFSET(マスタ非採用削除!M$4,統合マスタ!$A761,0))</f>
        <v>25</v>
      </c>
      <c r="AA761" s="27" t="str">
        <f t="shared" si="33"/>
        <v/>
      </c>
      <c r="AB761" s="27" t="str">
        <f ca="1">IF(A761="非採用特別","非採用特別",IF(R761=2,"臨時",
IF(COUNTIF(分類!$H$8:$H$15, 統合マスタ!V761)&gt;0, 分類!$G$7,
IF(COUNTIF(分類!$K$8:$K$15, 統合マスタ!V761)&gt;0, 分類!$J$7,
IF(COUNTIF(分類!$N$8:$N$15, 統合マスタ!V761)&gt;0, 分類!$M$7,
IF(COUNTIF(分類!$Q$8:$Q$15, 統合マスタ!V761)&gt;0, 分類!$P$7,
"無し"))))))</f>
        <v>錠剤</v>
      </c>
      <c r="AC761" s="27">
        <f t="shared" ca="1" si="34"/>
        <v>757</v>
      </c>
      <c r="AD761" s="27" cm="1">
        <f t="array" aca="1" ref="AD761" ca="1">IF(A761="非採用","非採用",OFFSET(
   INDIRECT("'" &amp; AB761 &amp; "'!A4"),
   MATCH(B761, INDIRECT("'" &amp; AB761 &amp; "'!C5:C1000"), 0),
   MATCH("合計", INDIRECT("'" &amp; AB761 &amp; "'!4:4"), 0) - 1
))</f>
        <v>0</v>
      </c>
    </row>
    <row r="762" spans="1:30">
      <c r="A762" s="40">
        <f>元データ!P759</f>
        <v>645</v>
      </c>
      <c r="B762" s="27">
        <f t="shared" si="35"/>
        <v>758</v>
      </c>
      <c r="C762" s="27" t="str">
        <f>DBCS(元データ!A759)</f>
        <v>レグテクト錠３３３ｍｇ</v>
      </c>
      <c r="D762" s="53" t="str">
        <f>元データ!B759</f>
        <v>メディセオ</v>
      </c>
      <c r="E762" s="27" t="str">
        <f>DBCS(元データ!C759)</f>
        <v>バラ</v>
      </c>
      <c r="F762" s="27" t="str">
        <f>DBCS(元データ!D759)</f>
        <v>５００Ｔ　</v>
      </c>
      <c r="G762" s="27" t="str">
        <f>元データ!E759</f>
        <v>日本新薬</v>
      </c>
      <c r="H762" s="27">
        <f>元データ!F759</f>
        <v>34.200000000000003</v>
      </c>
      <c r="I762" s="27">
        <f>元データ!G759</f>
        <v>17100</v>
      </c>
      <c r="J762" s="27">
        <f>元データ!H759</f>
        <v>499.99999999999994</v>
      </c>
      <c r="K762" s="27" t="str">
        <f>元データ!I759</f>
        <v>錠</v>
      </c>
      <c r="L762" s="27">
        <f>元データ!J759</f>
        <v>14850</v>
      </c>
      <c r="M762" s="27">
        <f>元データ!K759</f>
        <v>29.700000000000003</v>
      </c>
      <c r="N762" s="53" t="str">
        <f ca="1">IF(OFFSET(マスタ非採用削除!A$4,統合マスタ!$A762,0)="","",OFFSET(マスタ非採用削除!A$4,統合マスタ!$A762,0))</f>
        <v>ﾚｸﾃ001</v>
      </c>
      <c r="O762" s="53" t="str">
        <f ca="1">IF(OFFSET(マスタ非採用削除!B$4,統合マスタ!$A762,0)="","",OFFSET(マスタ非採用削除!B$4,統合マスタ!$A762,0))</f>
        <v>ﾚｸﾃ001</v>
      </c>
      <c r="P762" s="27" t="str">
        <f ca="1">IF(OFFSET(マスタ非採用削除!C$4,統合マスタ!$A762,0)="","",OFFSET(マスタ非採用削除!C$4,統合マスタ!$A762,0))</f>
        <v>レグテクト錠３３３ｍｇ</v>
      </c>
      <c r="Q762" s="53" t="str">
        <f ca="1">IF(OFFSET(マスタ非採用削除!D$4,統合マスタ!$A762,0)="","",OFFSET(マスタ非採用削除!D$4,統合マスタ!$A762,0))</f>
        <v>ﾚｸﾞﾃ</v>
      </c>
      <c r="R762" s="27">
        <f ca="1">IF(OR(A762="非採用",A762="処置薬",A762="非採用特別"),0,IF(OFFSET(マスタ非採用削除!E$4,統合マスタ!$A762,0)="","",OFFSET(マスタ非採用削除!E$4,統合マスタ!$A762,0)))</f>
        <v>1</v>
      </c>
      <c r="S762" s="53" t="str">
        <f ca="1">IF(OFFSET(マスタ非採用削除!F$4,統合マスタ!$A762,0)="","",OFFSET(マスタ非採用削除!F$4,統合マスタ!$A762,0))</f>
        <v/>
      </c>
      <c r="T762" s="27">
        <f ca="1">IF(OFFSET(マスタ非採用削除!G$4,統合マスタ!$A762,0)="","",OFFSET(マスタ非採用削除!G$4,統合マスタ!$A762,0))</f>
        <v>34.200000000000003</v>
      </c>
      <c r="U762" s="53" t="str">
        <f ca="1">IF(OFFSET(マスタ非採用削除!H$4,統合マスタ!$A762,0)="","",OFFSET(マスタ非採用削除!H$4,統合マスタ!$A762,0))</f>
        <v>ﾚｸﾞﾃｸﾄｼﾞｮｳ333mg</v>
      </c>
      <c r="V762" s="27">
        <f ca="1">IF(OFFSET(マスタ非採用削除!I$4,統合マスタ!$A762,0)="","",OFFSET(マスタ非採用削除!I$4,統合マスタ!$A762,0))</f>
        <v>1</v>
      </c>
      <c r="W762" s="27" t="str">
        <f ca="1">IF(OFFSET(マスタ非採用削除!J$4,統合マスタ!$A762,0)="","",OFFSET(マスタ非採用削除!J$4,統合マスタ!$A762,0))</f>
        <v>錠剤</v>
      </c>
      <c r="X762" s="27">
        <f ca="1">IF(OFFSET(マスタ非採用削除!K$4,統合マスタ!$A762,0)="","",OFFSET(マスタ非採用削除!K$4,統合マスタ!$A762,0))</f>
        <v>0</v>
      </c>
      <c r="Y762" s="53" t="str">
        <f ca="1">IF(OFFSET(マスタ非採用削除!L$4,統合マスタ!$A762,0)="","",OFFSET(マスタ非採用削除!L$4,統合マスタ!$A762,0))</f>
        <v/>
      </c>
      <c r="Z762" s="27">
        <f ca="1">IF(OFFSET(マスタ非採用削除!M$4,統合マスタ!$A762,0)="","",OFFSET(マスタ非採用削除!M$4,統合マスタ!$A762,0))</f>
        <v>25</v>
      </c>
      <c r="AA762" s="27" t="str">
        <f t="shared" si="33"/>
        <v/>
      </c>
      <c r="AB762" s="27" t="str">
        <f ca="1">IF(A762="非採用特別","非採用特別",IF(R762=2,"臨時",
IF(COUNTIF(分類!$H$8:$H$15, 統合マスタ!V762)&gt;0, 分類!$G$7,
IF(COUNTIF(分類!$K$8:$K$15, 統合マスタ!V762)&gt;0, 分類!$J$7,
IF(COUNTIF(分類!$N$8:$N$15, 統合マスタ!V762)&gt;0, 分類!$M$7,
IF(COUNTIF(分類!$Q$8:$Q$15, 統合マスタ!V762)&gt;0, 分類!$P$7,
"無し"))))))</f>
        <v>錠剤</v>
      </c>
      <c r="AC762" s="27">
        <f t="shared" ca="1" si="34"/>
        <v>758</v>
      </c>
      <c r="AD762" s="27" cm="1">
        <f t="array" aca="1" ref="AD762" ca="1">IF(A762="非採用","非採用",OFFSET(
   INDIRECT("'" &amp; AB762 &amp; "'!A4"),
   MATCH(B762, INDIRECT("'" &amp; AB762 &amp; "'!C5:C1000"), 0),
   MATCH("合計", INDIRECT("'" &amp; AB762 &amp; "'!4:4"), 0) - 1
))</f>
        <v>0</v>
      </c>
    </row>
    <row r="763" spans="1:30">
      <c r="A763" s="40">
        <f>元データ!P760</f>
        <v>646</v>
      </c>
      <c r="B763" s="27">
        <f t="shared" si="35"/>
        <v>759</v>
      </c>
      <c r="C763" s="27" t="str">
        <f>DBCS(元データ!A760)</f>
        <v>レスタミンコーワクリーム１％</v>
      </c>
      <c r="D763" s="53" t="str">
        <f>元データ!B760</f>
        <v>アルフレッサ</v>
      </c>
      <c r="E763" s="27" t="str">
        <f>DBCS(元データ!C760)</f>
        <v/>
      </c>
      <c r="F763" s="27" t="str">
        <f>DBCS(元データ!D760)</f>
        <v>５００ｇ</v>
      </c>
      <c r="G763" s="27" t="str">
        <f>元データ!E760</f>
        <v>興和</v>
      </c>
      <c r="H763" s="27">
        <f>元データ!F760</f>
        <v>21.3</v>
      </c>
      <c r="I763" s="27">
        <f>元データ!G760</f>
        <v>1065</v>
      </c>
      <c r="J763" s="27">
        <f>元データ!H760</f>
        <v>50</v>
      </c>
      <c r="K763" s="27" t="str">
        <f>元データ!I760</f>
        <v>10ｇ</v>
      </c>
      <c r="L763" s="27">
        <f>元データ!J760</f>
        <v>948</v>
      </c>
      <c r="M763" s="27">
        <f>元データ!K760</f>
        <v>18.96</v>
      </c>
      <c r="N763" s="53" t="str">
        <f ca="1">IF(OFFSET(マスタ非採用削除!A$4,統合マスタ!$A763,0)="","",OFFSET(マスタ非採用削除!A$4,統合マスタ!$A763,0))</f>
        <v>ﾚｽﾀ001</v>
      </c>
      <c r="O763" s="53" t="str">
        <f ca="1">IF(OFFSET(マスタ非採用削除!B$4,統合マスタ!$A763,0)="","",OFFSET(マスタ非採用削除!B$4,統合マスタ!$A763,0))</f>
        <v>ﾚｽﾀ001</v>
      </c>
      <c r="P763" s="27" t="str">
        <f ca="1">IF(OFFSET(マスタ非採用削除!C$4,統合マスタ!$A763,0)="","",OFFSET(マスタ非採用削除!C$4,統合マスタ!$A763,0))</f>
        <v>レスタミンコーワクリーム１％</v>
      </c>
      <c r="Q763" s="53" t="str">
        <f ca="1">IF(OFFSET(マスタ非採用削除!D$4,統合マスタ!$A763,0)="","",OFFSET(マスタ非採用削除!D$4,統合マスタ!$A763,0))</f>
        <v/>
      </c>
      <c r="R763" s="27">
        <f ca="1">IF(OR(A763="非採用",A763="処置薬",A763="非採用特別"),0,IF(OFFSET(マスタ非採用削除!E$4,統合マスタ!$A763,0)="","",OFFSET(マスタ非採用削除!E$4,統合マスタ!$A763,0)))</f>
        <v>1</v>
      </c>
      <c r="S763" s="53" t="str">
        <f ca="1">IF(OFFSET(マスタ非採用削除!F$4,統合マスタ!$A763,0)="","",OFFSET(マスタ非採用削除!F$4,統合マスタ!$A763,0))</f>
        <v/>
      </c>
      <c r="T763" s="27">
        <f ca="1">IF(OFFSET(マスタ非採用削除!G$4,統合マスタ!$A763,0)="","",OFFSET(マスタ非採用削除!G$4,統合マスタ!$A763,0))</f>
        <v>2.13</v>
      </c>
      <c r="U763" s="53" t="str">
        <f ca="1">IF(OFFSET(マスタ非採用削除!H$4,統合マスタ!$A763,0)="","",OFFSET(マスタ非採用削除!H$4,統合マスタ!$A763,0))</f>
        <v>ﾚｽﾀﾐﾝｺ-ﾜｸﾘ-ﾑ1%</v>
      </c>
      <c r="V763" s="27">
        <f ca="1">IF(OFFSET(マスタ非採用削除!I$4,統合マスタ!$A763,0)="","",OFFSET(マスタ非採用削除!I$4,統合マスタ!$A763,0))</f>
        <v>15</v>
      </c>
      <c r="W763" s="27" t="str">
        <f ca="1">IF(OFFSET(マスタ非採用削除!J$4,統合マスタ!$A763,0)="","",OFFSET(マスタ非採用削除!J$4,統合マスタ!$A763,0))</f>
        <v>クリーム</v>
      </c>
      <c r="X763" s="27">
        <f ca="1">IF(OFFSET(マスタ非採用削除!K$4,統合マスタ!$A763,0)="","",OFFSET(マスタ非採用削除!K$4,統合マスタ!$A763,0))</f>
        <v>0</v>
      </c>
      <c r="Y763" s="53" t="str">
        <f ca="1">IF(OFFSET(マスタ非採用削除!L$4,統合マスタ!$A763,0)="","",OFFSET(マスタ非採用削除!L$4,統合マスタ!$A763,0))</f>
        <v/>
      </c>
      <c r="Z763" s="27">
        <f ca="1">IF(OFFSET(マスタ非採用削除!M$4,統合マスタ!$A763,0)="","",OFFSET(マスタ非採用削除!M$4,統合マスタ!$A763,0))</f>
        <v>7</v>
      </c>
      <c r="AA763" s="27" t="str">
        <f t="shared" si="33"/>
        <v/>
      </c>
      <c r="AB763" s="27" t="str">
        <f ca="1">IF(A763="非採用特別","非採用特別",IF(R763=2,"臨時",
IF(COUNTIF(分類!$H$8:$H$15, 統合マスタ!V763)&gt;0, 分類!$G$7,
IF(COUNTIF(分類!$K$8:$K$15, 統合マスタ!V763)&gt;0, 分類!$J$7,
IF(COUNTIF(分類!$N$8:$N$15, 統合マスタ!V763)&gt;0, 分類!$M$7,
IF(COUNTIF(分類!$Q$8:$Q$15, 統合マスタ!V763)&gt;0, 分類!$P$7,
"無し"))))))</f>
        <v>外用</v>
      </c>
      <c r="AC763" s="27">
        <f t="shared" ca="1" si="34"/>
        <v>759</v>
      </c>
      <c r="AD763" s="27" cm="1">
        <f t="array" aca="1" ref="AD763" ca="1">IF(A763="非採用","非採用",OFFSET(
   INDIRECT("'" &amp; AB763 &amp; "'!A4"),
   MATCH(B763, INDIRECT("'" &amp; AB763 &amp; "'!C5:C1000"), 0),
   MATCH("合計", INDIRECT("'" &amp; AB763 &amp; "'!4:4"), 0) - 1
))</f>
        <v>0</v>
      </c>
    </row>
    <row r="764" spans="1:30">
      <c r="A764" s="40">
        <f>元データ!P761</f>
        <v>647</v>
      </c>
      <c r="B764" s="27">
        <f t="shared" si="35"/>
        <v>760</v>
      </c>
      <c r="C764" s="27" t="str">
        <f>DBCS(元データ!A761)</f>
        <v>レスプレン錠２０ｍｇ</v>
      </c>
      <c r="D764" s="53" t="str">
        <f>元データ!B761</f>
        <v>メディセオ</v>
      </c>
      <c r="E764" s="27" t="str">
        <f>DBCS(元データ!C761)</f>
        <v>ＰＴＰ</v>
      </c>
      <c r="F764" s="27" t="str">
        <f>DBCS(元データ!D761)</f>
        <v>５００Ｔ</v>
      </c>
      <c r="G764" s="27" t="str">
        <f>元データ!E761</f>
        <v>中外製薬</v>
      </c>
      <c r="H764" s="27">
        <f>元データ!F761</f>
        <v>10.8</v>
      </c>
      <c r="I764" s="27">
        <f>元データ!G761</f>
        <v>5400</v>
      </c>
      <c r="J764" s="27">
        <f>元データ!H761</f>
        <v>499.99999999999994</v>
      </c>
      <c r="K764" s="27" t="str">
        <f>元データ!I761</f>
        <v>錠</v>
      </c>
      <c r="L764" s="27">
        <f>元データ!J761</f>
        <v>4908</v>
      </c>
      <c r="M764" s="27">
        <f>元データ!K761</f>
        <v>9.8160000000000007</v>
      </c>
      <c r="N764" s="53" t="str">
        <f ca="1">IF(OFFSET(マスタ非採用削除!A$4,統合マスタ!$A764,0)="","",OFFSET(マスタ非採用削除!A$4,統合マスタ!$A764,0))</f>
        <v>ﾚｽﾌ001</v>
      </c>
      <c r="O764" s="53" t="str">
        <f ca="1">IF(OFFSET(マスタ非採用削除!B$4,統合マスタ!$A764,0)="","",OFFSET(マスタ非採用削除!B$4,統合マスタ!$A764,0))</f>
        <v>ﾚｽﾌ001</v>
      </c>
      <c r="P764" s="27" t="str">
        <f ca="1">IF(OFFSET(マスタ非採用削除!C$4,統合マスタ!$A764,0)="","",OFFSET(マスタ非採用削除!C$4,統合マスタ!$A764,0))</f>
        <v>レスプレン錠２０ｍｇ</v>
      </c>
      <c r="Q764" s="53" t="str">
        <f ca="1">IF(OFFSET(マスタ非採用削除!D$4,統合マスタ!$A764,0)="","",OFFSET(マスタ非採用削除!D$4,統合マスタ!$A764,0))</f>
        <v>ﾚｽﾌﾟ2*</v>
      </c>
      <c r="R764" s="27">
        <f ca="1">IF(OR(A764="非採用",A764="処置薬",A764="非採用特別"),0,IF(OFFSET(マスタ非採用削除!E$4,統合マスタ!$A764,0)="","",OFFSET(マスタ非採用削除!E$4,統合マスタ!$A764,0)))</f>
        <v>1</v>
      </c>
      <c r="S764" s="53" t="str">
        <f ca="1">IF(OFFSET(マスタ非採用削除!F$4,統合マスタ!$A764,0)="","",OFFSET(マスタ非採用削除!F$4,統合マスタ!$A764,0))</f>
        <v/>
      </c>
      <c r="T764" s="27">
        <f ca="1">IF(OFFSET(マスタ非採用削除!G$4,統合マスタ!$A764,0)="","",OFFSET(マスタ非採用削除!G$4,統合マスタ!$A764,0))</f>
        <v>10.8</v>
      </c>
      <c r="U764" s="53" t="str">
        <f ca="1">IF(OFFSET(マスタ非採用削除!H$4,統合マスタ!$A764,0)="","",OFFSET(マスタ非採用削除!H$4,統合マスタ!$A764,0))</f>
        <v>ﾚｽﾌﾟﾚﾝｼﾞｮｳ20mg</v>
      </c>
      <c r="V764" s="27">
        <f ca="1">IF(OFFSET(マスタ非採用削除!I$4,統合マスタ!$A764,0)="","",OFFSET(マスタ非採用削除!I$4,統合マスタ!$A764,0))</f>
        <v>1</v>
      </c>
      <c r="W764" s="27" t="str">
        <f ca="1">IF(OFFSET(マスタ非採用削除!J$4,統合マスタ!$A764,0)="","",OFFSET(マスタ非採用削除!J$4,統合マスタ!$A764,0))</f>
        <v>錠剤</v>
      </c>
      <c r="X764" s="27">
        <f ca="1">IF(OFFSET(マスタ非採用削除!K$4,統合マスタ!$A764,0)="","",OFFSET(マスタ非採用削除!K$4,統合マスタ!$A764,0))</f>
        <v>0</v>
      </c>
      <c r="Y764" s="53" t="str">
        <f ca="1">IF(OFFSET(マスタ非採用削除!L$4,統合マスタ!$A764,0)="","",OFFSET(マスタ非採用削除!L$4,統合マスタ!$A764,0))</f>
        <v/>
      </c>
      <c r="Z764" s="27">
        <f ca="1">IF(OFFSET(マスタ非採用削除!M$4,統合マスタ!$A764,0)="","",OFFSET(マスタ非採用削除!M$4,統合マスタ!$A764,0))</f>
        <v>1</v>
      </c>
      <c r="AA764" s="27" t="str">
        <f t="shared" si="33"/>
        <v/>
      </c>
      <c r="AB764" s="27" t="str">
        <f ca="1">IF(A764="非採用特別","非採用特別",IF(R764=2,"臨時",
IF(COUNTIF(分類!$H$8:$H$15, 統合マスタ!V764)&gt;0, 分類!$G$7,
IF(COUNTIF(分類!$K$8:$K$15, 統合マスタ!V764)&gt;0, 分類!$J$7,
IF(COUNTIF(分類!$N$8:$N$15, 統合マスタ!V764)&gt;0, 分類!$M$7,
IF(COUNTIF(分類!$Q$8:$Q$15, 統合マスタ!V764)&gt;0, 分類!$P$7,
"無し"))))))</f>
        <v>錠剤</v>
      </c>
      <c r="AC764" s="27">
        <f t="shared" ca="1" si="34"/>
        <v>760</v>
      </c>
      <c r="AD764" s="27" cm="1">
        <f t="array" aca="1" ref="AD764" ca="1">IF(A764="非採用","非採用",OFFSET(
   INDIRECT("'" &amp; AB764 &amp; "'!A4"),
   MATCH(B764, INDIRECT("'" &amp; AB764 &amp; "'!C5:C1000"), 0),
   MATCH("合計", INDIRECT("'" &amp; AB764 &amp; "'!4:4"), 0) - 1
))</f>
        <v>0</v>
      </c>
    </row>
    <row r="765" spans="1:30">
      <c r="A765" s="40">
        <f>元データ!P762</f>
        <v>648</v>
      </c>
      <c r="B765" s="27">
        <f t="shared" si="35"/>
        <v>761</v>
      </c>
      <c r="C765" s="27" t="str">
        <f>DBCS(元データ!A762)</f>
        <v>レトロゾール錠２．５ｍｇ「サワイ」</v>
      </c>
      <c r="D765" s="53" t="str">
        <f>元データ!B762</f>
        <v>メディセオ</v>
      </c>
      <c r="E765" s="27" t="str">
        <f>DBCS(元データ!C762)</f>
        <v>ＰＴＰ</v>
      </c>
      <c r="F765" s="27" t="str">
        <f>DBCS(元データ!D762)</f>
        <v>３０Ｔ</v>
      </c>
      <c r="G765" s="27" t="str">
        <f>元データ!E762</f>
        <v>沢井製薬</v>
      </c>
      <c r="H765" s="27">
        <f>元データ!F762</f>
        <v>52.4</v>
      </c>
      <c r="I765" s="27">
        <f>元データ!G762</f>
        <v>1572</v>
      </c>
      <c r="J765" s="27">
        <f>元データ!H762</f>
        <v>30</v>
      </c>
      <c r="K765" s="27" t="str">
        <f>元データ!I762</f>
        <v>錠</v>
      </c>
      <c r="L765" s="27">
        <f>元データ!J762</f>
        <v>1305</v>
      </c>
      <c r="M765" s="27">
        <f>元データ!K762</f>
        <v>43.5</v>
      </c>
      <c r="N765" s="53" t="str">
        <f ca="1">IF(OFFSET(マスタ非採用削除!A$4,統合マスタ!$A765,0)="","",OFFSET(マスタ非採用削除!A$4,統合マスタ!$A765,0))</f>
        <v>ﾚﾄﾛ002</v>
      </c>
      <c r="O765" s="53" t="str">
        <f ca="1">IF(OFFSET(マスタ非採用削除!B$4,統合マスタ!$A765,0)="","",OFFSET(マスタ非採用削除!B$4,統合マスタ!$A765,0))</f>
        <v>ﾚﾄﾛ002</v>
      </c>
      <c r="P765" s="27" t="str">
        <f ca="1">IF(OFFSET(マスタ非採用削除!C$4,統合マスタ!$A765,0)="","",OFFSET(マスタ非採用削除!C$4,統合マスタ!$A765,0))</f>
        <v>レトロゾール錠２．５ｍｇ「サワイ」</v>
      </c>
      <c r="Q765" s="53" t="str">
        <f ca="1">IF(OFFSET(マスタ非採用削除!D$4,統合マスタ!$A765,0)="","",OFFSET(マスタ非採用削除!D$4,統合マスタ!$A765,0))</f>
        <v/>
      </c>
      <c r="R765" s="27">
        <f ca="1">IF(OR(A765="非採用",A765="処置薬",A765="非採用特別"),0,IF(OFFSET(マスタ非採用削除!E$4,統合マスタ!$A765,0)="","",OFFSET(マスタ非採用削除!E$4,統合マスタ!$A765,0)))</f>
        <v>2</v>
      </c>
      <c r="S765" s="53" t="str">
        <f ca="1">IF(OFFSET(マスタ非採用削除!F$4,統合マスタ!$A765,0)="","",OFFSET(マスタ非採用削除!F$4,統合マスタ!$A765,0))</f>
        <v/>
      </c>
      <c r="T765" s="27">
        <f ca="1">IF(OFFSET(マスタ非採用削除!G$4,統合マスタ!$A765,0)="","",OFFSET(マスタ非採用削除!G$4,統合マスタ!$A765,0))</f>
        <v>52.4</v>
      </c>
      <c r="U765" s="53" t="str">
        <f ca="1">IF(OFFSET(マスタ非採用削除!H$4,統合マスタ!$A765,0)="","",OFFSET(マスタ非採用削除!H$4,統合マスタ!$A765,0))</f>
        <v>ﾚﾄﾛｿﾞ-ﾙｼﾞﾖｳ2.5MGｻﾜｲ</v>
      </c>
      <c r="V765" s="27">
        <f ca="1">IF(OFFSET(マスタ非採用削除!I$4,統合マスタ!$A765,0)="","",OFFSET(マスタ非採用削除!I$4,統合マスタ!$A765,0))</f>
        <v>1</v>
      </c>
      <c r="W765" s="27" t="str">
        <f ca="1">IF(OFFSET(マスタ非採用削除!J$4,統合マスタ!$A765,0)="","",OFFSET(マスタ非採用削除!J$4,統合マスタ!$A765,0))</f>
        <v>錠剤</v>
      </c>
      <c r="X765" s="27">
        <f ca="1">IF(OFFSET(マスタ非採用削除!K$4,統合マスタ!$A765,0)="","",OFFSET(マスタ非採用削除!K$4,統合マスタ!$A765,0))</f>
        <v>2</v>
      </c>
      <c r="Y765" s="53" t="str">
        <f ca="1">IF(OFFSET(マスタ非採用削除!L$4,統合マスタ!$A765,0)="","",OFFSET(マスタ非採用削除!L$4,統合マスタ!$A765,0))</f>
        <v/>
      </c>
      <c r="Z765" s="27">
        <f ca="1">IF(OFFSET(マスタ非採用削除!M$4,統合マスタ!$A765,0)="","",OFFSET(マスタ非採用削除!M$4,統合マスタ!$A765,0))</f>
        <v>3</v>
      </c>
      <c r="AA765" s="27" t="str">
        <f t="shared" si="33"/>
        <v/>
      </c>
      <c r="AB765" s="27" t="str">
        <f ca="1">IF(A765="非採用特別","非採用特別",IF(R765=2,"臨時",
IF(COUNTIF(分類!$H$8:$H$15, 統合マスタ!V765)&gt;0, 分類!$G$7,
IF(COUNTIF(分類!$K$8:$K$15, 統合マスタ!V765)&gt;0, 分類!$J$7,
IF(COUNTIF(分類!$N$8:$N$15, 統合マスタ!V765)&gt;0, 分類!$M$7,
IF(COUNTIF(分類!$Q$8:$Q$15, 統合マスタ!V765)&gt;0, 分類!$P$7,
"無し"))))))</f>
        <v>臨時</v>
      </c>
      <c r="AC765" s="27">
        <f t="shared" ca="1" si="34"/>
        <v>200761</v>
      </c>
      <c r="AD765" s="27" cm="1">
        <f t="array" aca="1" ref="AD765" ca="1">IF(A765="非採用","非採用",OFFSET(
   INDIRECT("'" &amp; AB765 &amp; "'!A4"),
   MATCH(B765, INDIRECT("'" &amp; AB765 &amp; "'!C5:C1000"), 0),
   MATCH("合計", INDIRECT("'" &amp; AB765 &amp; "'!4:4"), 0) - 1
))</f>
        <v>0</v>
      </c>
    </row>
    <row r="766" spans="1:30">
      <c r="A766" s="40">
        <f>元データ!P763</f>
        <v>649</v>
      </c>
      <c r="B766" s="27">
        <f t="shared" si="35"/>
        <v>762</v>
      </c>
      <c r="C766" s="27" t="str">
        <f>DBCS(元データ!A763)</f>
        <v>レバミピド錠１００ｍｇ「オーツカ」</v>
      </c>
      <c r="D766" s="53" t="str">
        <f>元データ!B763</f>
        <v>メディセオ</v>
      </c>
      <c r="E766" s="27" t="str">
        <f>DBCS(元データ!C763)</f>
        <v>ＰＴＰ</v>
      </c>
      <c r="F766" s="27" t="str">
        <f>DBCS(元データ!D763)</f>
        <v>５００Ｔ</v>
      </c>
      <c r="G766" s="27" t="str">
        <f>元データ!E763</f>
        <v>大塚製薬</v>
      </c>
      <c r="H766" s="27">
        <f>元データ!F763</f>
        <v>10.4</v>
      </c>
      <c r="I766" s="27">
        <f>元データ!G763</f>
        <v>5200</v>
      </c>
      <c r="J766" s="27">
        <f>元データ!H763</f>
        <v>500</v>
      </c>
      <c r="K766" s="27" t="str">
        <f>元データ!I763</f>
        <v>錠</v>
      </c>
      <c r="L766" s="27">
        <f>元データ!J763</f>
        <v>4100</v>
      </c>
      <c r="M766" s="27">
        <f>元データ!K763</f>
        <v>8.1999999999999993</v>
      </c>
      <c r="N766" s="53" t="str">
        <f ca="1">IF(OFFSET(マスタ非採用削除!A$4,統合マスタ!$A766,0)="","",OFFSET(マスタ非採用削除!A$4,統合マスタ!$A766,0))</f>
        <v>ﾚﾊﾐ001</v>
      </c>
      <c r="O766" s="53" t="str">
        <f ca="1">IF(OFFSET(マスタ非採用削除!B$4,統合マスタ!$A766,0)="","",OFFSET(マスタ非採用削除!B$4,統合マスタ!$A766,0))</f>
        <v>ﾚﾊﾐ001</v>
      </c>
      <c r="P766" s="27" t="str">
        <f ca="1">IF(OFFSET(マスタ非採用削除!C$4,統合マスタ!$A766,0)="","",OFFSET(マスタ非採用削除!C$4,統合マスタ!$A766,0))</f>
        <v>レバミピド錠１００ｍｇ「オーツカ」</v>
      </c>
      <c r="Q766" s="53" t="str">
        <f ca="1">IF(OFFSET(マスタ非採用削除!D$4,統合マスタ!$A766,0)="","",OFFSET(マスタ非採用削除!D$4,統合マスタ!$A766,0))</f>
        <v>ﾚﾊﾞﾐ4</v>
      </c>
      <c r="R766" s="27">
        <f ca="1">IF(OR(A766="非採用",A766="処置薬",A766="非採用特別"),0,IF(OFFSET(マスタ非採用削除!E$4,統合マスタ!$A766,0)="","",OFFSET(マスタ非採用削除!E$4,統合マスタ!$A766,0)))</f>
        <v>1</v>
      </c>
      <c r="S766" s="53" t="str">
        <f ca="1">IF(OFFSET(マスタ非採用削除!F$4,統合マスタ!$A766,0)="","",OFFSET(マスタ非採用削除!F$4,統合マスタ!$A766,0))</f>
        <v/>
      </c>
      <c r="T766" s="27">
        <f ca="1">IF(OFFSET(マスタ非採用削除!G$4,統合マスタ!$A766,0)="","",OFFSET(マスタ非採用削除!G$4,統合マスタ!$A766,0))</f>
        <v>10.4</v>
      </c>
      <c r="U766" s="53" t="str">
        <f ca="1">IF(OFFSET(マスタ非採用削除!H$4,統合マスタ!$A766,0)="","",OFFSET(マスタ非採用削除!H$4,統合マスタ!$A766,0))</f>
        <v>ﾚﾊﾞﾐﾋﾟﾄﾞｼﾞﾖｳ100MGｵ-ﾂｶ</v>
      </c>
      <c r="V766" s="27">
        <f ca="1">IF(OFFSET(マスタ非採用削除!I$4,統合マスタ!$A766,0)="","",OFFSET(マスタ非採用削除!I$4,統合マスタ!$A766,0))</f>
        <v>1</v>
      </c>
      <c r="W766" s="27" t="str">
        <f ca="1">IF(OFFSET(マスタ非採用削除!J$4,統合マスタ!$A766,0)="","",OFFSET(マスタ非採用削除!J$4,統合マスタ!$A766,0))</f>
        <v>錠剤</v>
      </c>
      <c r="X766" s="27">
        <f ca="1">IF(OFFSET(マスタ非採用削除!K$4,統合マスタ!$A766,0)="","",OFFSET(マスタ非採用削除!K$4,統合マスタ!$A766,0))</f>
        <v>0</v>
      </c>
      <c r="Y766" s="53" t="str">
        <f ca="1">IF(OFFSET(マスタ非採用削除!L$4,統合マスタ!$A766,0)="","",OFFSET(マスタ非採用削除!L$4,統合マスタ!$A766,0))</f>
        <v/>
      </c>
      <c r="Z766" s="27">
        <f ca="1">IF(OFFSET(マスタ非採用削除!M$4,統合マスタ!$A766,0)="","",OFFSET(マスタ非採用削除!M$4,統合マスタ!$A766,0))</f>
        <v>25</v>
      </c>
      <c r="AA766" s="27" t="str">
        <f t="shared" si="33"/>
        <v/>
      </c>
      <c r="AB766" s="27" t="str">
        <f ca="1">IF(A766="非採用特別","非採用特別",IF(R766=2,"臨時",
IF(COUNTIF(分類!$H$8:$H$15, 統合マスタ!V766)&gt;0, 分類!$G$7,
IF(COUNTIF(分類!$K$8:$K$15, 統合マスタ!V766)&gt;0, 分類!$J$7,
IF(COUNTIF(分類!$N$8:$N$15, 統合マスタ!V766)&gt;0, 分類!$M$7,
IF(COUNTIF(分類!$Q$8:$Q$15, 統合マスタ!V766)&gt;0, 分類!$P$7,
"無し"))))))</f>
        <v>錠剤</v>
      </c>
      <c r="AC766" s="27">
        <f t="shared" ca="1" si="34"/>
        <v>762</v>
      </c>
      <c r="AD766" s="27" cm="1">
        <f t="array" aca="1" ref="AD766" ca="1">IF(A766="非採用","非採用",OFFSET(
   INDIRECT("'" &amp; AB766 &amp; "'!A4"),
   MATCH(B766, INDIRECT("'" &amp; AB766 &amp; "'!C5:C1000"), 0),
   MATCH("合計", INDIRECT("'" &amp; AB766 &amp; "'!4:4"), 0) - 1
))</f>
        <v>0</v>
      </c>
    </row>
    <row r="767" spans="1:30">
      <c r="A767" s="40">
        <f>元データ!P764</f>
        <v>649</v>
      </c>
      <c r="B767" s="27">
        <f t="shared" si="35"/>
        <v>763</v>
      </c>
      <c r="C767" s="27" t="str">
        <f>DBCS(元データ!A764)</f>
        <v>レバミピド錠１００ｍｇ「オーツカ」</v>
      </c>
      <c r="D767" s="53" t="str">
        <f>元データ!B764</f>
        <v>メディセオ</v>
      </c>
      <c r="E767" s="27" t="str">
        <f>DBCS(元データ!C764)</f>
        <v>バラ</v>
      </c>
      <c r="F767" s="27" t="str">
        <f>DBCS(元データ!D764)</f>
        <v>５００Ｔ</v>
      </c>
      <c r="G767" s="27" t="str">
        <f>元データ!E764</f>
        <v>大塚製薬</v>
      </c>
      <c r="H767" s="27">
        <f>元データ!F764</f>
        <v>10.4</v>
      </c>
      <c r="I767" s="27">
        <f>元データ!G764</f>
        <v>5200</v>
      </c>
      <c r="J767" s="27">
        <f>元データ!H764</f>
        <v>500</v>
      </c>
      <c r="K767" s="27" t="str">
        <f>元データ!I764</f>
        <v>錠</v>
      </c>
      <c r="L767" s="27">
        <f>元データ!J764</f>
        <v>4100</v>
      </c>
      <c r="M767" s="27">
        <f>元データ!K764</f>
        <v>8.1999999999999993</v>
      </c>
      <c r="N767" s="53" t="str">
        <f ca="1">IF(OFFSET(マスタ非採用削除!A$4,統合マスタ!$A767,0)="","",OFFSET(マスタ非採用削除!A$4,統合マスタ!$A767,0))</f>
        <v>ﾚﾊﾐ001</v>
      </c>
      <c r="O767" s="53" t="str">
        <f ca="1">IF(OFFSET(マスタ非採用削除!B$4,統合マスタ!$A767,0)="","",OFFSET(マスタ非採用削除!B$4,統合マスタ!$A767,0))</f>
        <v>ﾚﾊﾐ001</v>
      </c>
      <c r="P767" s="27" t="str">
        <f ca="1">IF(OFFSET(マスタ非採用削除!C$4,統合マスタ!$A767,0)="","",OFFSET(マスタ非採用削除!C$4,統合マスタ!$A767,0))</f>
        <v>レバミピド錠１００ｍｇ「オーツカ」</v>
      </c>
      <c r="Q767" s="53" t="str">
        <f ca="1">IF(OFFSET(マスタ非採用削除!D$4,統合マスタ!$A767,0)="","",OFFSET(マスタ非採用削除!D$4,統合マスタ!$A767,0))</f>
        <v>ﾚﾊﾞﾐ4</v>
      </c>
      <c r="R767" s="27">
        <f ca="1">IF(OR(A767="非採用",A767="処置薬",A767="非採用特別"),0,IF(OFFSET(マスタ非採用削除!E$4,統合マスタ!$A767,0)="","",OFFSET(マスタ非採用削除!E$4,統合マスタ!$A767,0)))</f>
        <v>1</v>
      </c>
      <c r="S767" s="53" t="str">
        <f ca="1">IF(OFFSET(マスタ非採用削除!F$4,統合マスタ!$A767,0)="","",OFFSET(マスタ非採用削除!F$4,統合マスタ!$A767,0))</f>
        <v/>
      </c>
      <c r="T767" s="27">
        <f ca="1">IF(OFFSET(マスタ非採用削除!G$4,統合マスタ!$A767,0)="","",OFFSET(マスタ非採用削除!G$4,統合マスタ!$A767,0))</f>
        <v>10.4</v>
      </c>
      <c r="U767" s="53" t="str">
        <f ca="1">IF(OFFSET(マスタ非採用削除!H$4,統合マスタ!$A767,0)="","",OFFSET(マスタ非採用削除!H$4,統合マスタ!$A767,0))</f>
        <v>ﾚﾊﾞﾐﾋﾟﾄﾞｼﾞﾖｳ100MGｵ-ﾂｶ</v>
      </c>
      <c r="V767" s="27">
        <f ca="1">IF(OFFSET(マスタ非採用削除!I$4,統合マスタ!$A767,0)="","",OFFSET(マスタ非採用削除!I$4,統合マスタ!$A767,0))</f>
        <v>1</v>
      </c>
      <c r="W767" s="27" t="str">
        <f ca="1">IF(OFFSET(マスタ非採用削除!J$4,統合マスタ!$A767,0)="","",OFFSET(マスタ非採用削除!J$4,統合マスタ!$A767,0))</f>
        <v>錠剤</v>
      </c>
      <c r="X767" s="27">
        <f ca="1">IF(OFFSET(マスタ非採用削除!K$4,統合マスタ!$A767,0)="","",OFFSET(マスタ非採用削除!K$4,統合マスタ!$A767,0))</f>
        <v>0</v>
      </c>
      <c r="Y767" s="53" t="str">
        <f ca="1">IF(OFFSET(マスタ非採用削除!L$4,統合マスタ!$A767,0)="","",OFFSET(マスタ非採用削除!L$4,統合マスタ!$A767,0))</f>
        <v/>
      </c>
      <c r="Z767" s="27">
        <f ca="1">IF(OFFSET(マスタ非採用削除!M$4,統合マスタ!$A767,0)="","",OFFSET(マスタ非採用削除!M$4,統合マスタ!$A767,0))</f>
        <v>25</v>
      </c>
      <c r="AA767" s="27" t="str">
        <f t="shared" si="33"/>
        <v/>
      </c>
      <c r="AB767" s="27" t="str">
        <f ca="1">IF(A767="非採用特別","非採用特別",IF(R767=2,"臨時",
IF(COUNTIF(分類!$H$8:$H$15, 統合マスタ!V767)&gt;0, 分類!$G$7,
IF(COUNTIF(分類!$K$8:$K$15, 統合マスタ!V767)&gt;0, 分類!$J$7,
IF(COUNTIF(分類!$N$8:$N$15, 統合マスタ!V767)&gt;0, 分類!$M$7,
IF(COUNTIF(分類!$Q$8:$Q$15, 統合マスタ!V767)&gt;0, 分類!$P$7,
"無し"))))))</f>
        <v>錠剤</v>
      </c>
      <c r="AC767" s="27">
        <f t="shared" ca="1" si="34"/>
        <v>763</v>
      </c>
      <c r="AD767" s="27" cm="1">
        <f t="array" aca="1" ref="AD767" ca="1">IF(A767="非採用","非採用",OFFSET(
   INDIRECT("'" &amp; AB767 &amp; "'!A4"),
   MATCH(B767, INDIRECT("'" &amp; AB767 &amp; "'!C5:C1000"), 0),
   MATCH("合計", INDIRECT("'" &amp; AB767 &amp; "'!4:4"), 0) - 1
))</f>
        <v>0</v>
      </c>
    </row>
    <row r="768" spans="1:30">
      <c r="A768" s="40">
        <f>元データ!P765</f>
        <v>653</v>
      </c>
      <c r="B768" s="27">
        <f t="shared" si="35"/>
        <v>764</v>
      </c>
      <c r="C768" s="27" t="str">
        <f>DBCS(元データ!A765)</f>
        <v>レベチラセタムＤＳ５０％「トーワ」</v>
      </c>
      <c r="D768" s="53" t="str">
        <f>元データ!B765</f>
        <v>東和薬品</v>
      </c>
      <c r="E768" s="27" t="str">
        <f>DBCS(元データ!C765)</f>
        <v>粉</v>
      </c>
      <c r="F768" s="27" t="str">
        <f>DBCS(元データ!D765)</f>
        <v>１００Ｇ</v>
      </c>
      <c r="G768" s="27" t="str">
        <f>元データ!E765</f>
        <v>東和薬品</v>
      </c>
      <c r="H768" s="27">
        <f>元データ!F765</f>
        <v>63.7</v>
      </c>
      <c r="I768" s="27">
        <f>元データ!G765</f>
        <v>6370</v>
      </c>
      <c r="J768" s="27">
        <f>元データ!H765</f>
        <v>100</v>
      </c>
      <c r="K768" s="27" t="str">
        <f>元データ!I765</f>
        <v>ｇ</v>
      </c>
      <c r="L768" s="27">
        <f>元データ!J765</f>
        <v>5223</v>
      </c>
      <c r="M768" s="27">
        <f>元データ!K765</f>
        <v>52.23</v>
      </c>
      <c r="N768" s="53" t="str">
        <f ca="1">IF(OFFSET(マスタ非採用削除!A$4,統合マスタ!$A768,0)="","",OFFSET(マスタ非採用削除!A$4,統合マスタ!$A768,0))</f>
        <v>ﾚﾍﾁ005</v>
      </c>
      <c r="O768" s="53" t="str">
        <f ca="1">IF(OFFSET(マスタ非採用削除!B$4,統合マスタ!$A768,0)="","",OFFSET(マスタ非採用削除!B$4,統合マスタ!$A768,0))</f>
        <v>ﾚﾍﾁ005</v>
      </c>
      <c r="P768" s="27" t="str">
        <f ca="1">IF(OFFSET(マスタ非採用削除!C$4,統合マスタ!$A768,0)="","",OFFSET(マスタ非採用削除!C$4,統合マスタ!$A768,0))</f>
        <v>レベチラセタムＤＳ５０％「トーワ」</v>
      </c>
      <c r="Q768" s="53" t="str">
        <f ca="1">IF(OFFSET(マスタ非採用削除!D$4,統合マスタ!$A768,0)="","",OFFSET(マスタ非採用削除!D$4,統合マスタ!$A768,0))</f>
        <v/>
      </c>
      <c r="R768" s="27">
        <f ca="1">IF(OR(A768="非採用",A768="処置薬",A768="非採用特別"),0,IF(OFFSET(マスタ非採用削除!E$4,統合マスタ!$A768,0)="","",OFFSET(マスタ非採用削除!E$4,統合マスタ!$A768,0)))</f>
        <v>1</v>
      </c>
      <c r="S768" s="53" t="str">
        <f ca="1">IF(OFFSET(マスタ非採用削除!F$4,統合マスタ!$A768,0)="","",OFFSET(マスタ非採用削除!F$4,統合マスタ!$A768,0))</f>
        <v/>
      </c>
      <c r="T768" s="27">
        <f ca="1">IF(OFFSET(マスタ非採用削除!G$4,統合マスタ!$A768,0)="","",OFFSET(マスタ非採用削除!G$4,統合マスタ!$A768,0))</f>
        <v>63.7</v>
      </c>
      <c r="U768" s="53" t="str">
        <f ca="1">IF(OFFSET(マスタ非採用削除!H$4,統合マスタ!$A768,0)="","",OFFSET(マスタ非採用削除!H$4,統合マスタ!$A768,0))</f>
        <v>ﾚﾍﾞﾁﾗｾﾀﾑDS50%ﾄ-ﾜ</v>
      </c>
      <c r="V768" s="27">
        <f ca="1">IF(OFFSET(マスタ非採用削除!I$4,統合マスタ!$A768,0)="","",OFFSET(マスタ非採用削除!I$4,統合マスタ!$A768,0))</f>
        <v>3</v>
      </c>
      <c r="W768" s="27" t="str">
        <f ca="1">IF(OFFSET(マスタ非採用削除!J$4,統合マスタ!$A768,0)="","",OFFSET(マスタ非採用削除!J$4,統合マスタ!$A768,0))</f>
        <v>散</v>
      </c>
      <c r="X768" s="27">
        <f ca="1">IF(OFFSET(マスタ非採用削除!K$4,統合マスタ!$A768,0)="","",OFFSET(マスタ非採用削除!K$4,統合マスタ!$A768,0))</f>
        <v>0</v>
      </c>
      <c r="Y768" s="53" t="str">
        <f ca="1">IF(OFFSET(マスタ非採用削除!L$4,統合マスタ!$A768,0)="","",OFFSET(マスタ非採用削除!L$4,統合マスタ!$A768,0))</f>
        <v/>
      </c>
      <c r="Z768" s="27">
        <f ca="1">IF(OFFSET(マスタ非採用削除!M$4,統合マスタ!$A768,0)="","",OFFSET(マスタ非採用削除!M$4,統合マスタ!$A768,0))</f>
        <v>2</v>
      </c>
      <c r="AA768" s="27" t="str">
        <f t="shared" si="33"/>
        <v/>
      </c>
      <c r="AB768" s="27" t="str">
        <f ca="1">IF(A768="非採用特別","非採用特別",IF(R768=2,"臨時",
IF(COUNTIF(分類!$H$8:$H$15, 統合マスタ!V768)&gt;0, 分類!$G$7,
IF(COUNTIF(分類!$K$8:$K$15, 統合マスタ!V768)&gt;0, 分類!$J$7,
IF(COUNTIF(分類!$N$8:$N$15, 統合マスタ!V768)&gt;0, 分類!$M$7,
IF(COUNTIF(分類!$Q$8:$Q$15, 統合マスタ!V768)&gt;0, 分類!$P$7,
"無し"))))))</f>
        <v>散剤</v>
      </c>
      <c r="AC768" s="27">
        <f t="shared" ca="1" si="34"/>
        <v>764</v>
      </c>
      <c r="AD768" s="27" cm="1">
        <f t="array" aca="1" ref="AD768" ca="1">IF(A768="非採用","非採用",OFFSET(
   INDIRECT("'" &amp; AB768 &amp; "'!A4"),
   MATCH(B768, INDIRECT("'" &amp; AB768 &amp; "'!C5:C1000"), 0),
   MATCH("合計", INDIRECT("'" &amp; AB768 &amp; "'!4:4"), 0) - 1
))</f>
        <v>0</v>
      </c>
    </row>
    <row r="769" spans="1:30">
      <c r="A769" s="40">
        <f>元データ!P766</f>
        <v>652</v>
      </c>
      <c r="B769" s="27">
        <f t="shared" si="35"/>
        <v>765</v>
      </c>
      <c r="C769" s="27" t="str">
        <f>DBCS(元データ!A766)</f>
        <v>レベチラセタム錠２５０ｍｇ「トーワ」</v>
      </c>
      <c r="D769" s="53" t="str">
        <f>元データ!B766</f>
        <v>東和薬品</v>
      </c>
      <c r="E769" s="27" t="str">
        <f>DBCS(元データ!C766)</f>
        <v>ＰＴＰ</v>
      </c>
      <c r="F769" s="27" t="str">
        <f>DBCS(元データ!D766)</f>
        <v>１００Ｔ</v>
      </c>
      <c r="G769" s="27" t="str">
        <f>元データ!E766</f>
        <v>東和薬品</v>
      </c>
      <c r="H769" s="27">
        <f>元データ!F766</f>
        <v>25.4</v>
      </c>
      <c r="I769" s="27">
        <f>元データ!G766</f>
        <v>2540</v>
      </c>
      <c r="J769" s="27">
        <f>元データ!H766</f>
        <v>100</v>
      </c>
      <c r="K769" s="27" t="str">
        <f>元データ!I766</f>
        <v>錠</v>
      </c>
      <c r="L769" s="27">
        <f>元データ!J766</f>
        <v>2082</v>
      </c>
      <c r="M769" s="27">
        <f>元データ!K766</f>
        <v>20.82</v>
      </c>
      <c r="N769" s="53" t="str">
        <f ca="1">IF(OFFSET(マスタ非採用削除!A$4,統合マスタ!$A769,0)="","",OFFSET(マスタ非採用削除!A$4,統合マスタ!$A769,0))</f>
        <v>ﾚﾍﾁ004</v>
      </c>
      <c r="O769" s="53" t="str">
        <f ca="1">IF(OFFSET(マスタ非採用削除!B$4,統合マスタ!$A769,0)="","",OFFSET(マスタ非採用削除!B$4,統合マスタ!$A769,0))</f>
        <v>ﾚﾍﾁ004</v>
      </c>
      <c r="P769" s="27" t="str">
        <f ca="1">IF(OFFSET(マスタ非採用削除!C$4,統合マスタ!$A769,0)="","",OFFSET(マスタ非採用削除!C$4,統合マスタ!$A769,0))</f>
        <v>レベチラセタム錠２５０ｍｇ「トーワ」</v>
      </c>
      <c r="Q769" s="53" t="str">
        <f ca="1">IF(OFFSET(マスタ非採用削除!D$4,統合マスタ!$A769,0)="","",OFFSET(マスタ非採用削除!D$4,統合マスタ!$A769,0))</f>
        <v/>
      </c>
      <c r="R769" s="27">
        <f ca="1">IF(OR(A769="非採用",A769="処置薬",A769="非採用特別"),0,IF(OFFSET(マスタ非採用削除!E$4,統合マスタ!$A769,0)="","",OFFSET(マスタ非採用削除!E$4,統合マスタ!$A769,0)))</f>
        <v>1</v>
      </c>
      <c r="S769" s="53" t="str">
        <f ca="1">IF(OFFSET(マスタ非採用削除!F$4,統合マスタ!$A769,0)="","",OFFSET(マスタ非採用削除!F$4,統合マスタ!$A769,0))</f>
        <v/>
      </c>
      <c r="T769" s="27">
        <f ca="1">IF(OFFSET(マスタ非採用削除!G$4,統合マスタ!$A769,0)="","",OFFSET(マスタ非採用削除!G$4,統合マスタ!$A769,0))</f>
        <v>25.4</v>
      </c>
      <c r="U769" s="53" t="str">
        <f ca="1">IF(OFFSET(マスタ非採用削除!H$4,統合マスタ!$A769,0)="","",OFFSET(マスタ非採用削除!H$4,統合マスタ!$A769,0))</f>
        <v>ﾚﾍﾞﾁﾗｾﾀﾑｼﾞﾖｳ250MGﾄ-ﾜ</v>
      </c>
      <c r="V769" s="27">
        <f ca="1">IF(OFFSET(マスタ非採用削除!I$4,統合マスタ!$A769,0)="","",OFFSET(マスタ非採用削除!I$4,統合マスタ!$A769,0))</f>
        <v>1</v>
      </c>
      <c r="W769" s="27" t="str">
        <f ca="1">IF(OFFSET(マスタ非採用削除!J$4,統合マスタ!$A769,0)="","",OFFSET(マスタ非採用削除!J$4,統合マスタ!$A769,0))</f>
        <v>錠剤</v>
      </c>
      <c r="X769" s="27">
        <f ca="1">IF(OFFSET(マスタ非採用削除!K$4,統合マスタ!$A769,0)="","",OFFSET(マスタ非採用削除!K$4,統合マスタ!$A769,0))</f>
        <v>0</v>
      </c>
      <c r="Y769" s="53" t="str">
        <f ca="1">IF(OFFSET(マスタ非採用削除!L$4,統合マスタ!$A769,0)="","",OFFSET(マスタ非採用削除!L$4,統合マスタ!$A769,0))</f>
        <v/>
      </c>
      <c r="Z769" s="27">
        <f ca="1">IF(OFFSET(マスタ非採用削除!M$4,統合マスタ!$A769,0)="","",OFFSET(マスタ非採用削除!M$4,統合マスタ!$A769,0))</f>
        <v>25</v>
      </c>
      <c r="AA769" s="27" t="str">
        <f t="shared" si="33"/>
        <v/>
      </c>
      <c r="AB769" s="27" t="str">
        <f ca="1">IF(A769="非採用特別","非採用特別",IF(R769=2,"臨時",
IF(COUNTIF(分類!$H$8:$H$15, 統合マスタ!V769)&gt;0, 分類!$G$7,
IF(COUNTIF(分類!$K$8:$K$15, 統合マスタ!V769)&gt;0, 分類!$J$7,
IF(COUNTIF(分類!$N$8:$N$15, 統合マスタ!V769)&gt;0, 分類!$M$7,
IF(COUNTIF(分類!$Q$8:$Q$15, 統合マスタ!V769)&gt;0, 分類!$P$7,
"無し"))))))</f>
        <v>錠剤</v>
      </c>
      <c r="AC769" s="27">
        <f t="shared" ca="1" si="34"/>
        <v>765</v>
      </c>
      <c r="AD769" s="27" cm="1">
        <f t="array" aca="1" ref="AD769" ca="1">IF(A769="非採用","非採用",OFFSET(
   INDIRECT("'" &amp; AB769 &amp; "'!A4"),
   MATCH(B769, INDIRECT("'" &amp; AB769 &amp; "'!C5:C1000"), 0),
   MATCH("合計", INDIRECT("'" &amp; AB769 &amp; "'!4:4"), 0) - 1
))</f>
        <v>0</v>
      </c>
    </row>
    <row r="770" spans="1:30">
      <c r="A770" s="40">
        <f>元データ!P767</f>
        <v>652</v>
      </c>
      <c r="B770" s="27">
        <f t="shared" si="35"/>
        <v>766</v>
      </c>
      <c r="C770" s="27" t="str">
        <f>DBCS(元データ!A767)</f>
        <v>レベチラセタム錠２５０ｍｇ「トーワ」</v>
      </c>
      <c r="D770" s="53" t="str">
        <f>元データ!B767</f>
        <v>東和薬品</v>
      </c>
      <c r="E770" s="27" t="str">
        <f>DBCS(元データ!C767)</f>
        <v>バラ</v>
      </c>
      <c r="F770" s="27" t="str">
        <f>DBCS(元データ!D767)</f>
        <v>３００Ｔ</v>
      </c>
      <c r="G770" s="27" t="str">
        <f>元データ!E767</f>
        <v>東和薬品</v>
      </c>
      <c r="H770" s="27">
        <f>元データ!F767</f>
        <v>25.4</v>
      </c>
      <c r="I770" s="27">
        <f>元データ!G767</f>
        <v>7620</v>
      </c>
      <c r="J770" s="27">
        <f>元データ!H767</f>
        <v>300</v>
      </c>
      <c r="K770" s="27" t="str">
        <f>元データ!I767</f>
        <v>錠</v>
      </c>
      <c r="L770" s="27">
        <f>元データ!J767</f>
        <v>6246</v>
      </c>
      <c r="M770" s="27">
        <f>元データ!K767</f>
        <v>20.82</v>
      </c>
      <c r="N770" s="53" t="str">
        <f ca="1">IF(OFFSET(マスタ非採用削除!A$4,統合マスタ!$A770,0)="","",OFFSET(マスタ非採用削除!A$4,統合マスタ!$A770,0))</f>
        <v>ﾚﾍﾁ004</v>
      </c>
      <c r="O770" s="53" t="str">
        <f ca="1">IF(OFFSET(マスタ非採用削除!B$4,統合マスタ!$A770,0)="","",OFFSET(マスタ非採用削除!B$4,統合マスタ!$A770,0))</f>
        <v>ﾚﾍﾁ004</v>
      </c>
      <c r="P770" s="27" t="str">
        <f ca="1">IF(OFFSET(マスタ非採用削除!C$4,統合マスタ!$A770,0)="","",OFFSET(マスタ非採用削除!C$4,統合マスタ!$A770,0))</f>
        <v>レベチラセタム錠２５０ｍｇ「トーワ」</v>
      </c>
      <c r="Q770" s="53" t="str">
        <f ca="1">IF(OFFSET(マスタ非採用削除!D$4,統合マスタ!$A770,0)="","",OFFSET(マスタ非採用削除!D$4,統合マスタ!$A770,0))</f>
        <v/>
      </c>
      <c r="R770" s="27">
        <f ca="1">IF(OR(A770="非採用",A770="処置薬",A770="非採用特別"),0,IF(OFFSET(マスタ非採用削除!E$4,統合マスタ!$A770,0)="","",OFFSET(マスタ非採用削除!E$4,統合マスタ!$A770,0)))</f>
        <v>1</v>
      </c>
      <c r="S770" s="53" t="str">
        <f ca="1">IF(OFFSET(マスタ非採用削除!F$4,統合マスタ!$A770,0)="","",OFFSET(マスタ非採用削除!F$4,統合マスタ!$A770,0))</f>
        <v/>
      </c>
      <c r="T770" s="27">
        <f ca="1">IF(OFFSET(マスタ非採用削除!G$4,統合マスタ!$A770,0)="","",OFFSET(マスタ非採用削除!G$4,統合マスタ!$A770,0))</f>
        <v>25.4</v>
      </c>
      <c r="U770" s="53" t="str">
        <f ca="1">IF(OFFSET(マスタ非採用削除!H$4,統合マスタ!$A770,0)="","",OFFSET(マスタ非採用削除!H$4,統合マスタ!$A770,0))</f>
        <v>ﾚﾍﾞﾁﾗｾﾀﾑｼﾞﾖｳ250MGﾄ-ﾜ</v>
      </c>
      <c r="V770" s="27">
        <f ca="1">IF(OFFSET(マスタ非採用削除!I$4,統合マスタ!$A770,0)="","",OFFSET(マスタ非採用削除!I$4,統合マスタ!$A770,0))</f>
        <v>1</v>
      </c>
      <c r="W770" s="27" t="str">
        <f ca="1">IF(OFFSET(マスタ非採用削除!J$4,統合マスタ!$A770,0)="","",OFFSET(マスタ非採用削除!J$4,統合マスタ!$A770,0))</f>
        <v>錠剤</v>
      </c>
      <c r="X770" s="27">
        <f ca="1">IF(OFFSET(マスタ非採用削除!K$4,統合マスタ!$A770,0)="","",OFFSET(マスタ非採用削除!K$4,統合マスタ!$A770,0))</f>
        <v>0</v>
      </c>
      <c r="Y770" s="53" t="str">
        <f ca="1">IF(OFFSET(マスタ非採用削除!L$4,統合マスタ!$A770,0)="","",OFFSET(マスタ非採用削除!L$4,統合マスタ!$A770,0))</f>
        <v/>
      </c>
      <c r="Z770" s="27">
        <f ca="1">IF(OFFSET(マスタ非採用削除!M$4,統合マスタ!$A770,0)="","",OFFSET(マスタ非採用削除!M$4,統合マスタ!$A770,0))</f>
        <v>25</v>
      </c>
      <c r="AA770" s="27" t="str">
        <f t="shared" si="33"/>
        <v/>
      </c>
      <c r="AB770" s="27" t="str">
        <f ca="1">IF(A770="非採用特別","非採用特別",IF(R770=2,"臨時",
IF(COUNTIF(分類!$H$8:$H$15, 統合マスタ!V770)&gt;0, 分類!$G$7,
IF(COUNTIF(分類!$K$8:$K$15, 統合マスタ!V770)&gt;0, 分類!$J$7,
IF(COUNTIF(分類!$N$8:$N$15, 統合マスタ!V770)&gt;0, 分類!$M$7,
IF(COUNTIF(分類!$Q$8:$Q$15, 統合マスタ!V770)&gt;0, 分類!$P$7,
"無し"))))))</f>
        <v>錠剤</v>
      </c>
      <c r="AC770" s="27">
        <f t="shared" ca="1" si="34"/>
        <v>766</v>
      </c>
      <c r="AD770" s="27" cm="1">
        <f t="array" aca="1" ref="AD770" ca="1">IF(A770="非採用","非採用",OFFSET(
   INDIRECT("'" &amp; AB770 &amp; "'!A4"),
   MATCH(B770, INDIRECT("'" &amp; AB770 &amp; "'!C5:C1000"), 0),
   MATCH("合計", INDIRECT("'" &amp; AB770 &amp; "'!4:4"), 0) - 1
))</f>
        <v>0</v>
      </c>
    </row>
    <row r="771" spans="1:30">
      <c r="A771" s="40">
        <f>元データ!P768</f>
        <v>651</v>
      </c>
      <c r="B771" s="27">
        <f t="shared" si="35"/>
        <v>767</v>
      </c>
      <c r="C771" s="27" t="str">
        <f>DBCS(元データ!A768)</f>
        <v>レベチラセタム点滴静注５００ｍｇ「明治」</v>
      </c>
      <c r="D771" s="53" t="str">
        <f>元データ!B768</f>
        <v>アルフレッサ</v>
      </c>
      <c r="E771" s="27" t="str">
        <f>DBCS(元データ!C768)</f>
        <v/>
      </c>
      <c r="F771" s="27" t="str">
        <f>DBCS(元データ!D768)</f>
        <v>５ｍｌｘ１０Ａ</v>
      </c>
      <c r="G771" s="27" t="str">
        <f>元データ!E768</f>
        <v>meijiseika</v>
      </c>
      <c r="H771" s="27">
        <f>元データ!F768</f>
        <v>669</v>
      </c>
      <c r="I771" s="27">
        <f>元データ!G768</f>
        <v>6690</v>
      </c>
      <c r="J771" s="27">
        <f>元データ!H768</f>
        <v>10</v>
      </c>
      <c r="K771" s="27" t="str">
        <f>元データ!I768</f>
        <v>A</v>
      </c>
      <c r="L771" s="27">
        <f>元データ!J768</f>
        <v>5887</v>
      </c>
      <c r="M771" s="27">
        <f>元データ!K768</f>
        <v>588.70000000000005</v>
      </c>
      <c r="N771" s="53" t="str">
        <f ca="1">IF(OFFSET(マスタ非採用削除!A$4,統合マスタ!$A771,0)="","",OFFSET(マスタ非採用削除!A$4,統合マスタ!$A771,0))</f>
        <v>ﾚﾍﾁ003</v>
      </c>
      <c r="O771" s="53" t="str">
        <f ca="1">IF(OFFSET(マスタ非採用削除!B$4,統合マスタ!$A771,0)="","",OFFSET(マスタ非採用削除!B$4,統合マスタ!$A771,0))</f>
        <v>ﾚﾍﾁ003</v>
      </c>
      <c r="P771" s="27" t="str">
        <f ca="1">IF(OFFSET(マスタ非採用削除!C$4,統合マスタ!$A771,0)="","",OFFSET(マスタ非採用削除!C$4,統合マスタ!$A771,0))</f>
        <v>レベチラセタム点滴静注５００ｍｇ「明治」</v>
      </c>
      <c r="Q771" s="53" t="str">
        <f ca="1">IF(OFFSET(マスタ非採用削除!D$4,統合マスタ!$A771,0)="","",OFFSET(マスタ非採用削除!D$4,統合マスタ!$A771,0))</f>
        <v>ﾚﾍﾞﾁﾁ</v>
      </c>
      <c r="R771" s="27">
        <f ca="1">IF(OR(A771="非採用",A771="処置薬",A771="非採用特別"),0,IF(OFFSET(マスタ非採用削除!E$4,統合マスタ!$A771,0)="","",OFFSET(マスタ非採用削除!E$4,統合マスタ!$A771,0)))</f>
        <v>1</v>
      </c>
      <c r="S771" s="53" t="str">
        <f ca="1">IF(OFFSET(マスタ非採用削除!F$4,統合マスタ!$A771,0)="","",OFFSET(マスタ非採用削除!F$4,統合マスタ!$A771,0))</f>
        <v/>
      </c>
      <c r="T771" s="27">
        <f ca="1">IF(OFFSET(マスタ非採用削除!G$4,統合マスタ!$A771,0)="","",OFFSET(マスタ非採用削除!G$4,統合マスタ!$A771,0))</f>
        <v>669</v>
      </c>
      <c r="U771" s="53" t="str">
        <f ca="1">IF(OFFSET(マスタ非採用削除!H$4,統合マスタ!$A771,0)="","",OFFSET(マスタ非採用削除!H$4,統合マスタ!$A771,0))</f>
        <v>ﾚﾍﾞﾁﾗｾﾀﾑﾃﾝﾃｷｼﾞｮｳﾁｭｳ500mg｢ﾒｲｼﾞ｣</v>
      </c>
      <c r="V771" s="27">
        <f ca="1">IF(OFFSET(マスタ非採用削除!I$4,統合マスタ!$A771,0)="","",OFFSET(マスタ非採用削除!I$4,統合マスタ!$A771,0))</f>
        <v>25</v>
      </c>
      <c r="W771" s="27" t="str">
        <f ca="1">IF(OFFSET(マスタ非採用削除!J$4,統合マスタ!$A771,0)="","",OFFSET(マスタ非採用削除!J$4,統合マスタ!$A771,0))</f>
        <v>注射剤</v>
      </c>
      <c r="X771" s="27">
        <f ca="1">IF(OFFSET(マスタ非採用削除!K$4,統合マスタ!$A771,0)="","",OFFSET(マスタ非採用削除!K$4,統合マスタ!$A771,0))</f>
        <v>0</v>
      </c>
      <c r="Y771" s="53" t="str">
        <f ca="1">IF(OFFSET(マスタ非採用削除!L$4,統合マスタ!$A771,0)="","",OFFSET(マスタ非採用削除!L$4,統合マスタ!$A771,0))</f>
        <v/>
      </c>
      <c r="Z771" s="27">
        <f ca="1">IF(OFFSET(マスタ非採用削除!M$4,統合マスタ!$A771,0)="","",OFFSET(マスタ非採用削除!M$4,統合マスタ!$A771,0))</f>
        <v>9</v>
      </c>
      <c r="AA771" s="27" t="str">
        <f t="shared" si="33"/>
        <v/>
      </c>
      <c r="AB771" s="27" t="str">
        <f ca="1">IF(A771="非採用特別","非採用特別",IF(R771=2,"臨時",
IF(COUNTIF(分類!$H$8:$H$15, 統合マスタ!V771)&gt;0, 分類!$G$7,
IF(COUNTIF(分類!$K$8:$K$15, 統合マスタ!V771)&gt;0, 分類!$J$7,
IF(COUNTIF(分類!$N$8:$N$15, 統合マスタ!V771)&gt;0, 分類!$M$7,
IF(COUNTIF(分類!$Q$8:$Q$15, 統合マスタ!V771)&gt;0, 分類!$P$7,
"無し"))))))</f>
        <v>注射</v>
      </c>
      <c r="AC771" s="27">
        <f t="shared" ca="1" si="34"/>
        <v>767</v>
      </c>
      <c r="AD771" s="27" cm="1">
        <f t="array" aca="1" ref="AD771" ca="1">IF(A771="非採用","非採用",OFFSET(
   INDIRECT("'" &amp; AB771 &amp; "'!A4"),
   MATCH(B771, INDIRECT("'" &amp; AB771 &amp; "'!C5:C1000"), 0),
   MATCH("合計", INDIRECT("'" &amp; AB771 &amp; "'!4:4"), 0) - 1
))</f>
        <v>0</v>
      </c>
    </row>
    <row r="772" spans="1:30">
      <c r="A772" s="40">
        <f>元データ!P769</f>
        <v>654</v>
      </c>
      <c r="B772" s="27">
        <f t="shared" si="35"/>
        <v>768</v>
      </c>
      <c r="C772" s="27" t="str">
        <f>DBCS(元データ!A769)</f>
        <v>レボカルニチンＦＦ錠２５０ｍｇ「アメル」</v>
      </c>
      <c r="D772" s="53" t="str">
        <f>元データ!B769</f>
        <v/>
      </c>
      <c r="E772" s="27" t="str">
        <f>DBCS(元データ!C769)</f>
        <v>ＰＴＰ</v>
      </c>
      <c r="F772" s="27" t="str">
        <f>DBCS(元データ!D769)</f>
        <v>１００Ｔ</v>
      </c>
      <c r="G772" s="27" t="str">
        <f>元データ!E769</f>
        <v>共和薬品</v>
      </c>
      <c r="H772" s="27">
        <f>元データ!F769</f>
        <v>75.900000000000006</v>
      </c>
      <c r="I772" s="27">
        <f>元データ!G769</f>
        <v>7590</v>
      </c>
      <c r="J772" s="27">
        <f>元データ!H769</f>
        <v>99.999999999999986</v>
      </c>
      <c r="K772" s="27" t="str">
        <f>元データ!I769</f>
        <v>錠</v>
      </c>
      <c r="L772" s="27">
        <f>元データ!J769</f>
        <v>6050</v>
      </c>
      <c r="M772" s="27">
        <f>元データ!K769</f>
        <v>60.500000000000007</v>
      </c>
      <c r="N772" s="53" t="str">
        <f ca="1">IF(OFFSET(マスタ非採用削除!A$4,統合マスタ!$A772,0)="","",OFFSET(マスタ非採用削除!A$4,統合マスタ!$A772,0))</f>
        <v>ﾚﾎｶ001</v>
      </c>
      <c r="O772" s="53" t="str">
        <f ca="1">IF(OFFSET(マスタ非採用削除!B$4,統合マスタ!$A772,0)="","",OFFSET(マスタ非採用削除!B$4,統合マスタ!$A772,0))</f>
        <v>ﾚﾎｶ001</v>
      </c>
      <c r="P772" s="27" t="str">
        <f ca="1">IF(OFFSET(マスタ非採用削除!C$4,統合マスタ!$A772,0)="","",OFFSET(マスタ非採用削除!C$4,統合マスタ!$A772,0))</f>
        <v>レボカルニチンＦＦ錠２５０ｍｇ「アメル」</v>
      </c>
      <c r="Q772" s="53" t="str">
        <f ca="1">IF(OFFSET(マスタ非採用削除!D$4,統合マスタ!$A772,0)="","",OFFSET(マスタ非採用削除!D$4,統合マスタ!$A772,0))</f>
        <v/>
      </c>
      <c r="R772" s="27">
        <f ca="1">IF(OR(A772="非採用",A772="処置薬",A772="非採用特別"),0,IF(OFFSET(マスタ非採用削除!E$4,統合マスタ!$A772,0)="","",OFFSET(マスタ非採用削除!E$4,統合マスタ!$A772,0)))</f>
        <v>2</v>
      </c>
      <c r="S772" s="53" t="str">
        <f ca="1">IF(OFFSET(マスタ非採用削除!F$4,統合マスタ!$A772,0)="","",OFFSET(マスタ非採用削除!F$4,統合マスタ!$A772,0))</f>
        <v/>
      </c>
      <c r="T772" s="27">
        <f ca="1">IF(OFFSET(マスタ非採用削除!G$4,統合マスタ!$A772,0)="","",OFFSET(マスタ非採用削除!G$4,統合マスタ!$A772,0))</f>
        <v>75.900000000000006</v>
      </c>
      <c r="U772" s="53" t="str">
        <f ca="1">IF(OFFSET(マスタ非採用削除!H$4,統合マスタ!$A772,0)="","",OFFSET(マスタ非採用削除!H$4,統合マスタ!$A772,0))</f>
        <v>ﾚﾎﾞｶﾙﾆﾁﾝFFｼﾞﾖｳ250MGｱﾒﾙ</v>
      </c>
      <c r="V772" s="27">
        <f ca="1">IF(OFFSET(マスタ非採用削除!I$4,統合マスタ!$A772,0)="","",OFFSET(マスタ非採用削除!I$4,統合マスタ!$A772,0))</f>
        <v>1</v>
      </c>
      <c r="W772" s="27" t="str">
        <f ca="1">IF(OFFSET(マスタ非採用削除!J$4,統合マスタ!$A772,0)="","",OFFSET(マスタ非採用削除!J$4,統合マスタ!$A772,0))</f>
        <v>錠剤</v>
      </c>
      <c r="X772" s="27">
        <f ca="1">IF(OFFSET(マスタ非採用削除!K$4,統合マスタ!$A772,0)="","",OFFSET(マスタ非採用削除!K$4,統合マスタ!$A772,0))</f>
        <v>0</v>
      </c>
      <c r="Y772" s="53" t="str">
        <f ca="1">IF(OFFSET(マスタ非採用削除!L$4,統合マスタ!$A772,0)="","",OFFSET(マスタ非採用削除!L$4,統合マスタ!$A772,0))</f>
        <v/>
      </c>
      <c r="Z772" s="27">
        <f ca="1">IF(OFFSET(マスタ非採用削除!M$4,統合マスタ!$A772,0)="","",OFFSET(マスタ非採用削除!M$4,統合マスタ!$A772,0))</f>
        <v>15</v>
      </c>
      <c r="AA772" s="27" t="str">
        <f t="shared" si="33"/>
        <v/>
      </c>
      <c r="AB772" s="27" t="str">
        <f ca="1">IF(A772="非採用特別","非採用特別",IF(R772=2,"臨時",
IF(COUNTIF(分類!$H$8:$H$15, 統合マスタ!V772)&gt;0, 分類!$G$7,
IF(COUNTIF(分類!$K$8:$K$15, 統合マスタ!V772)&gt;0, 分類!$J$7,
IF(COUNTIF(分類!$N$8:$N$15, 統合マスタ!V772)&gt;0, 分類!$M$7,
IF(COUNTIF(分類!$Q$8:$Q$15, 統合マスタ!V772)&gt;0, 分類!$P$7,
"無し"))))))</f>
        <v>臨時</v>
      </c>
      <c r="AC772" s="27">
        <f t="shared" ca="1" si="34"/>
        <v>768</v>
      </c>
      <c r="AD772" s="27" cm="1">
        <f t="array" aca="1" ref="AD772" ca="1">IF(A772="非採用","非採用",OFFSET(
   INDIRECT("'" &amp; AB772 &amp; "'!A4"),
   MATCH(B772, INDIRECT("'" &amp; AB772 &amp; "'!C5:C1000"), 0),
   MATCH("合計", INDIRECT("'" &amp; AB772 &amp; "'!4:4"), 0) - 1
))</f>
        <v>0</v>
      </c>
    </row>
    <row r="773" spans="1:30">
      <c r="A773" s="40">
        <f>元データ!P770</f>
        <v>655</v>
      </c>
      <c r="B773" s="27">
        <f t="shared" si="35"/>
        <v>769</v>
      </c>
      <c r="C773" s="27" t="str">
        <f>DBCS(元データ!A770)</f>
        <v>レボフロキサシン細粒１０％「ＤＳＥＰ」</v>
      </c>
      <c r="D773" s="53" t="str">
        <f>元データ!B770</f>
        <v>メディセオ</v>
      </c>
      <c r="E773" s="27" t="str">
        <f>DBCS(元データ!C770)</f>
        <v>粉</v>
      </c>
      <c r="F773" s="27" t="str">
        <f>DBCS(元データ!D770)</f>
        <v>１００ｇ</v>
      </c>
      <c r="G773" s="27" t="str">
        <f>元データ!E770</f>
        <v>第一三共</v>
      </c>
      <c r="H773" s="27">
        <f>元データ!F770</f>
        <v>27.7</v>
      </c>
      <c r="I773" s="27">
        <f>元データ!G770</f>
        <v>2770</v>
      </c>
      <c r="J773" s="27">
        <f>元データ!H770</f>
        <v>100</v>
      </c>
      <c r="K773" s="27" t="str">
        <f>元データ!I770</f>
        <v>ｇ</v>
      </c>
      <c r="L773" s="27">
        <f>元データ!J770</f>
        <v>2467</v>
      </c>
      <c r="M773" s="27">
        <f>元データ!K770</f>
        <v>24.67</v>
      </c>
      <c r="N773" s="53" t="str">
        <f ca="1">IF(OFFSET(マスタ非採用削除!A$4,統合マスタ!$A773,0)="","",OFFSET(マスタ非採用削除!A$4,統合マスタ!$A773,0))</f>
        <v>ﾚﾎﾌ001</v>
      </c>
      <c r="O773" s="53" t="str">
        <f ca="1">IF(OFFSET(マスタ非採用削除!B$4,統合マスタ!$A773,0)="","",OFFSET(マスタ非採用削除!B$4,統合マスタ!$A773,0))</f>
        <v>ﾚﾎﾌ001</v>
      </c>
      <c r="P773" s="27" t="str">
        <f ca="1">IF(OFFSET(マスタ非採用削除!C$4,統合マスタ!$A773,0)="","",OFFSET(マスタ非採用削除!C$4,統合マスタ!$A773,0))</f>
        <v>レボフロキサシン細粒１０％「ＤＳＥＰ」</v>
      </c>
      <c r="Q773" s="53" t="str">
        <f ca="1">IF(OFFSET(マスタ非採用削除!D$4,統合マスタ!$A773,0)="","",OFFSET(マスタ非採用削除!D$4,統合マスタ!$A773,0))</f>
        <v>ﾚﾎﾞﾌ10</v>
      </c>
      <c r="R773" s="27">
        <f ca="1">IF(OR(A773="非採用",A773="処置薬",A773="非採用特別"),0,IF(OFFSET(マスタ非採用削除!E$4,統合マスタ!$A773,0)="","",OFFSET(マスタ非採用削除!E$4,統合マスタ!$A773,0)))</f>
        <v>2</v>
      </c>
      <c r="S773" s="53" t="str">
        <f ca="1">IF(OFFSET(マスタ非採用削除!F$4,統合マスタ!$A773,0)="","",OFFSET(マスタ非採用削除!F$4,統合マスタ!$A773,0))</f>
        <v/>
      </c>
      <c r="T773" s="27">
        <f ca="1">IF(OFFSET(マスタ非採用削除!G$4,統合マスタ!$A773,0)="","",OFFSET(マスタ非採用削除!G$4,統合マスタ!$A773,0))</f>
        <v>27.7</v>
      </c>
      <c r="U773" s="53" t="str">
        <f ca="1">IF(OFFSET(マスタ非採用削除!H$4,統合マスタ!$A773,0)="","",OFFSET(マスタ非採用削除!H$4,統合マスタ!$A773,0))</f>
        <v>ﾚﾎﾞﾌﾛｷｻｼﾝｻｲﾘｭｳ10%｢DSEP｣</v>
      </c>
      <c r="V773" s="27">
        <f ca="1">IF(OFFSET(マスタ非採用削除!I$4,統合マスタ!$A773,0)="","",OFFSET(マスタ非採用削除!I$4,統合マスタ!$A773,0))</f>
        <v>3</v>
      </c>
      <c r="W773" s="27" t="str">
        <f ca="1">IF(OFFSET(マスタ非採用削除!J$4,統合マスタ!$A773,0)="","",OFFSET(マスタ非採用削除!J$4,統合マスタ!$A773,0))</f>
        <v>散</v>
      </c>
      <c r="X773" s="27">
        <f ca="1">IF(OFFSET(マスタ非採用削除!K$4,統合マスタ!$A773,0)="","",OFFSET(マスタ非採用削除!K$4,統合マスタ!$A773,0))</f>
        <v>0</v>
      </c>
      <c r="Y773" s="53" t="str">
        <f ca="1">IF(OFFSET(マスタ非採用削除!L$4,統合マスタ!$A773,0)="","",OFFSET(マスタ非採用削除!L$4,統合マスタ!$A773,0))</f>
        <v/>
      </c>
      <c r="Z773" s="27">
        <f ca="1">IF(OFFSET(マスタ非採用削除!M$4,統合マスタ!$A773,0)="","",OFFSET(マスタ非採用削除!M$4,統合マスタ!$A773,0))</f>
        <v>2</v>
      </c>
      <c r="AA773" s="27" t="str">
        <f t="shared" si="33"/>
        <v/>
      </c>
      <c r="AB773" s="27" t="str">
        <f ca="1">IF(A773="非採用特別","非採用特別",IF(R773=2,"臨時",
IF(COUNTIF(分類!$H$8:$H$15, 統合マスタ!V773)&gt;0, 分類!$G$7,
IF(COUNTIF(分類!$K$8:$K$15, 統合マスタ!V773)&gt;0, 分類!$J$7,
IF(COUNTIF(分類!$N$8:$N$15, 統合マスタ!V773)&gt;0, 分類!$M$7,
IF(COUNTIF(分類!$Q$8:$Q$15, 統合マスタ!V773)&gt;0, 分類!$P$7,
"無し"))))))</f>
        <v>臨時</v>
      </c>
      <c r="AC773" s="27">
        <f t="shared" ca="1" si="34"/>
        <v>769</v>
      </c>
      <c r="AD773" s="27" cm="1">
        <f t="array" aca="1" ref="AD773" ca="1">IF(A773="非採用","非採用",OFFSET(
   INDIRECT("'" &amp; AB773 &amp; "'!A4"),
   MATCH(B773, INDIRECT("'" &amp; AB773 &amp; "'!C5:C1000"), 0),
   MATCH("合計", INDIRECT("'" &amp; AB773 &amp; "'!4:4"), 0) - 1
))</f>
        <v>0</v>
      </c>
    </row>
    <row r="774" spans="1:30">
      <c r="A774" s="40">
        <f>元データ!P771</f>
        <v>656</v>
      </c>
      <c r="B774" s="27">
        <f t="shared" si="35"/>
        <v>770</v>
      </c>
      <c r="C774" s="27" t="str">
        <f>DBCS(元データ!A771)</f>
        <v>レボフロキサシン錠２５０ｍｇ「ＤＳＥＰ」</v>
      </c>
      <c r="D774" s="53" t="str">
        <f>元データ!B771</f>
        <v>メディセオ</v>
      </c>
      <c r="E774" s="27" t="str">
        <f>DBCS(元データ!C771)</f>
        <v>ＰＴＰ</v>
      </c>
      <c r="F774" s="27" t="str">
        <f>DBCS(元データ!D771)</f>
        <v>１００Ｔ</v>
      </c>
      <c r="G774" s="27" t="str">
        <f>元データ!E771</f>
        <v>第一三共</v>
      </c>
      <c r="H774" s="27">
        <f>元データ!F771</f>
        <v>32.9</v>
      </c>
      <c r="I774" s="27">
        <f>元データ!G771</f>
        <v>3290</v>
      </c>
      <c r="J774" s="27">
        <f>元データ!H771</f>
        <v>100</v>
      </c>
      <c r="K774" s="27" t="str">
        <f>元データ!I771</f>
        <v>錠</v>
      </c>
      <c r="L774" s="27">
        <f>元データ!J771</f>
        <v>2931</v>
      </c>
      <c r="M774" s="27">
        <f>元データ!K771</f>
        <v>29.31</v>
      </c>
      <c r="N774" s="53" t="str">
        <f ca="1">IF(OFFSET(マスタ非採用削除!A$4,統合マスタ!$A774,0)="","",OFFSET(マスタ非採用削除!A$4,統合マスタ!$A774,0))</f>
        <v>ﾚﾎﾌ002</v>
      </c>
      <c r="O774" s="53" t="str">
        <f ca="1">IF(OFFSET(マスタ非採用削除!B$4,統合マスタ!$A774,0)="","",OFFSET(マスタ非採用削除!B$4,統合マスタ!$A774,0))</f>
        <v>ﾚﾎﾌ002</v>
      </c>
      <c r="P774" s="27" t="str">
        <f ca="1">IF(OFFSET(マスタ非採用削除!C$4,統合マスタ!$A774,0)="","",OFFSET(マスタ非採用削除!C$4,統合マスタ!$A774,0))</f>
        <v>レボフロキサシン錠２５０ｍｇ「ＤＳＥＰ」</v>
      </c>
      <c r="Q774" s="53" t="str">
        <f ca="1">IF(OFFSET(マスタ非採用削除!D$4,統合マスタ!$A774,0)="","",OFFSET(マスタ非採用削除!D$4,統合マスタ!$A774,0))</f>
        <v>ﾚﾎﾞﾌ25</v>
      </c>
      <c r="R774" s="27">
        <f ca="1">IF(OR(A774="非採用",A774="処置薬",A774="非採用特別"),0,IF(OFFSET(マスタ非採用削除!E$4,統合マスタ!$A774,0)="","",OFFSET(マスタ非採用削除!E$4,統合マスタ!$A774,0)))</f>
        <v>1</v>
      </c>
      <c r="S774" s="53" t="str">
        <f ca="1">IF(OFFSET(マスタ非採用削除!F$4,統合マスタ!$A774,0)="","",OFFSET(マスタ非採用削除!F$4,統合マスタ!$A774,0))</f>
        <v/>
      </c>
      <c r="T774" s="27">
        <f ca="1">IF(OFFSET(マスタ非採用削除!G$4,統合マスタ!$A774,0)="","",OFFSET(マスタ非採用削除!G$4,統合マスタ!$A774,0))</f>
        <v>32.9</v>
      </c>
      <c r="U774" s="53" t="str">
        <f ca="1">IF(OFFSET(マスタ非採用削除!H$4,統合マスタ!$A774,0)="","",OFFSET(マスタ非採用削除!H$4,統合マスタ!$A774,0))</f>
        <v>ﾚﾎﾞﾌﾛｷｻｼﾝｼﾞｮｳ250mg｢DSEP｣</v>
      </c>
      <c r="V774" s="27">
        <f ca="1">IF(OFFSET(マスタ非採用削除!I$4,統合マスタ!$A774,0)="","",OFFSET(マスタ非採用削除!I$4,統合マスタ!$A774,0))</f>
        <v>1</v>
      </c>
      <c r="W774" s="27" t="str">
        <f ca="1">IF(OFFSET(マスタ非採用削除!J$4,統合マスタ!$A774,0)="","",OFFSET(マスタ非採用削除!J$4,統合マスタ!$A774,0))</f>
        <v>錠剤</v>
      </c>
      <c r="X774" s="27">
        <f ca="1">IF(OFFSET(マスタ非採用削除!K$4,統合マスタ!$A774,0)="","",OFFSET(マスタ非採用削除!K$4,統合マスタ!$A774,0))</f>
        <v>0</v>
      </c>
      <c r="Y774" s="53" t="str">
        <f ca="1">IF(OFFSET(マスタ非採用削除!L$4,統合マスタ!$A774,0)="","",OFFSET(マスタ非採用削除!L$4,統合マスタ!$A774,0))</f>
        <v/>
      </c>
      <c r="Z774" s="27">
        <f ca="1">IF(OFFSET(マスタ非採用削除!M$4,統合マスタ!$A774,0)="","",OFFSET(マスタ非採用削除!M$4,統合マスタ!$A774,0))</f>
        <v>1</v>
      </c>
      <c r="AA774" s="27" t="str">
        <f t="shared" ref="AA774:AA837" si="36">IF(A774="非採用","非採用",IF(A774="処置薬","処置薬",""))</f>
        <v/>
      </c>
      <c r="AB774" s="27" t="str">
        <f ca="1">IF(A774="非採用特別","非採用特別",IF(R774=2,"臨時",
IF(COUNTIF(分類!$H$8:$H$15, 統合マスタ!V774)&gt;0, 分類!$G$7,
IF(COUNTIF(分類!$K$8:$K$15, 統合マスタ!V774)&gt;0, 分類!$J$7,
IF(COUNTIF(分類!$N$8:$N$15, 統合マスタ!V774)&gt;0, 分類!$M$7,
IF(COUNTIF(分類!$Q$8:$Q$15, 統合マスタ!V774)&gt;0, 分類!$P$7,
"無し"))))))</f>
        <v>錠剤</v>
      </c>
      <c r="AC774" s="27">
        <f t="shared" ref="AC774:AC837" ca="1" si="37">X774*100000+B774</f>
        <v>770</v>
      </c>
      <c r="AD774" s="27" cm="1">
        <f t="array" aca="1" ref="AD774" ca="1">IF(A774="非採用","非採用",OFFSET(
   INDIRECT("'" &amp; AB774 &amp; "'!A4"),
   MATCH(B774, INDIRECT("'" &amp; AB774 &amp; "'!C5:C1000"), 0),
   MATCH("合計", INDIRECT("'" &amp; AB774 &amp; "'!4:4"), 0) - 1
))</f>
        <v>0</v>
      </c>
    </row>
    <row r="775" spans="1:30">
      <c r="A775" s="40">
        <f>元データ!P772</f>
        <v>658</v>
      </c>
      <c r="B775" s="27">
        <f t="shared" ref="B775:B837" si="38">B774+1</f>
        <v>771</v>
      </c>
      <c r="C775" s="27" t="str">
        <f>DBCS(元データ!A772)</f>
        <v>レボフロキサシン点眼液１．５％「ニットー」</v>
      </c>
      <c r="D775" s="53" t="str">
        <f>元データ!B772</f>
        <v>アルフレッサ</v>
      </c>
      <c r="E775" s="27" t="str">
        <f>DBCS(元データ!C772)</f>
        <v/>
      </c>
      <c r="F775" s="27" t="str">
        <f>DBCS(元データ!D772)</f>
        <v>５ｍｌｘ１０</v>
      </c>
      <c r="G775" s="27" t="str">
        <f>元データ!E772</f>
        <v>日東メディック</v>
      </c>
      <c r="H775" s="27">
        <f>元データ!F772</f>
        <v>26.6</v>
      </c>
      <c r="I775" s="27">
        <f>元データ!G772</f>
        <v>1330</v>
      </c>
      <c r="J775" s="27">
        <f>元データ!H772</f>
        <v>50</v>
      </c>
      <c r="K775" s="27" t="str">
        <f>元データ!I772</f>
        <v>ｍｌ</v>
      </c>
      <c r="L775" s="27">
        <f>元データ!J772</f>
        <v>1184</v>
      </c>
      <c r="M775" s="27">
        <f>元データ!K772</f>
        <v>23.68</v>
      </c>
      <c r="N775" s="53" t="str">
        <f ca="1">IF(OFFSET(マスタ非採用削除!A$4,統合マスタ!$A775,0)="","",OFFSET(マスタ非採用削除!A$4,統合マスタ!$A775,0))</f>
        <v>ﾚﾎﾌ004</v>
      </c>
      <c r="O775" s="53" t="str">
        <f ca="1">IF(OFFSET(マスタ非採用削除!B$4,統合マスタ!$A775,0)="","",OFFSET(マスタ非採用削除!B$4,統合マスタ!$A775,0))</f>
        <v>ﾚﾎﾌ004</v>
      </c>
      <c r="P775" s="27" t="str">
        <f ca="1">IF(OFFSET(マスタ非採用削除!C$4,統合マスタ!$A775,0)="","",OFFSET(マスタ非採用削除!C$4,統合マスタ!$A775,0))</f>
        <v>レボフロキサシン点眼液１．５％「ニットー」</v>
      </c>
      <c r="Q775" s="53" t="str">
        <f ca="1">IF(OFFSET(マスタ非採用削除!D$4,統合マスタ!$A775,0)="","",OFFSET(マスタ非採用削除!D$4,統合マスタ!$A775,0))</f>
        <v/>
      </c>
      <c r="R775" s="27">
        <f ca="1">IF(OR(A775="非採用",A775="処置薬",A775="非採用特別"),0,IF(OFFSET(マスタ非採用削除!E$4,統合マスタ!$A775,0)="","",OFFSET(マスタ非採用削除!E$4,統合マスタ!$A775,0)))</f>
        <v>2</v>
      </c>
      <c r="S775" s="53" t="str">
        <f ca="1">IF(OFFSET(マスタ非採用削除!F$4,統合マスタ!$A775,0)="","",OFFSET(マスタ非採用削除!F$4,統合マスタ!$A775,0))</f>
        <v/>
      </c>
      <c r="T775" s="27">
        <f ca="1">IF(OFFSET(マスタ非採用削除!G$4,統合マスタ!$A775,0)="","",OFFSET(マスタ非採用削除!G$4,統合マスタ!$A775,0))</f>
        <v>26.6</v>
      </c>
      <c r="U775" s="53" t="str">
        <f ca="1">IF(OFFSET(マスタ非採用削除!H$4,統合マスタ!$A775,0)="","",OFFSET(マスタ非採用削除!H$4,統合マスタ!$A775,0))</f>
        <v>ﾚﾎﾞﾌﾛｷｻｼﾝﾃﾝｶﾞﾝｴｷ1.5%ﾆﾂﾄ-</v>
      </c>
      <c r="V775" s="27">
        <f ca="1">IF(OFFSET(マスタ非採用削除!I$4,統合マスタ!$A775,0)="","",OFFSET(マスタ非採用削除!I$4,統合マスタ!$A775,0))</f>
        <v>21</v>
      </c>
      <c r="W775" s="27" t="str">
        <f ca="1">IF(OFFSET(マスタ非採用削除!J$4,統合マスタ!$A775,0)="","",OFFSET(マスタ非採用削除!J$4,統合マスタ!$A775,0))</f>
        <v>点眼剤</v>
      </c>
      <c r="X775" s="27">
        <f ca="1">IF(OFFSET(マスタ非採用削除!K$4,統合マスタ!$A775,0)="","",OFFSET(マスタ非採用削除!K$4,統合マスタ!$A775,0))</f>
        <v>0</v>
      </c>
      <c r="Y775" s="53" t="str">
        <f ca="1">IF(OFFSET(マスタ非採用削除!L$4,統合マスタ!$A775,0)="","",OFFSET(マスタ非採用削除!L$4,統合マスタ!$A775,0))</f>
        <v/>
      </c>
      <c r="Z775" s="27">
        <f ca="1">IF(OFFSET(マスタ非採用削除!M$4,統合マスタ!$A775,0)="","",OFFSET(マスタ非採用削除!M$4,統合マスタ!$A775,0))</f>
        <v>3</v>
      </c>
      <c r="AA775" s="27" t="str">
        <f t="shared" si="36"/>
        <v/>
      </c>
      <c r="AB775" s="27" t="str">
        <f ca="1">IF(A775="非採用特別","非採用特別",IF(R775=2,"臨時",
IF(COUNTIF(分類!$H$8:$H$15, 統合マスタ!V775)&gt;0, 分類!$G$7,
IF(COUNTIF(分類!$K$8:$K$15, 統合マスタ!V775)&gt;0, 分類!$J$7,
IF(COUNTIF(分類!$N$8:$N$15, 統合マスタ!V775)&gt;0, 分類!$M$7,
IF(COUNTIF(分類!$Q$8:$Q$15, 統合マスタ!V775)&gt;0, 分類!$P$7,
"無し"))))))</f>
        <v>臨時</v>
      </c>
      <c r="AC775" s="27">
        <f t="shared" ca="1" si="37"/>
        <v>771</v>
      </c>
      <c r="AD775" s="27" cm="1">
        <f t="array" aca="1" ref="AD775" ca="1">IF(A775="非採用","非採用",OFFSET(
   INDIRECT("'" &amp; AB775 &amp; "'!A4"),
   MATCH(B775, INDIRECT("'" &amp; AB775 &amp; "'!C5:C1000"), 0),
   MATCH("合計", INDIRECT("'" &amp; AB775 &amp; "'!4:4"), 0) - 1
))</f>
        <v>0</v>
      </c>
    </row>
    <row r="776" spans="1:30">
      <c r="A776" s="40">
        <f>元データ!P773</f>
        <v>657</v>
      </c>
      <c r="B776" s="27">
        <f t="shared" si="38"/>
        <v>772</v>
      </c>
      <c r="C776" s="27" t="str">
        <f>DBCS(元データ!A773)</f>
        <v>レボフロキサシン点滴静注バッグ５００ｍｇ／１００ｍｌ「ＤＳＥＰ」</v>
      </c>
      <c r="D776" s="53" t="str">
        <f>元データ!B773</f>
        <v>メディセオ</v>
      </c>
      <c r="E776" s="27" t="str">
        <f>DBCS(元データ!C773)</f>
        <v/>
      </c>
      <c r="F776" s="27" t="str">
        <f>DBCS(元データ!D773)</f>
        <v>１０袋</v>
      </c>
      <c r="G776" s="27" t="str">
        <f>元データ!E773</f>
        <v>第一三共エスファ</v>
      </c>
      <c r="H776" s="27">
        <f>元データ!F773</f>
        <v>1044</v>
      </c>
      <c r="I776" s="27">
        <f>元データ!G773</f>
        <v>10440</v>
      </c>
      <c r="J776" s="27">
        <f>元データ!H773</f>
        <v>10</v>
      </c>
      <c r="K776" s="27" t="str">
        <f>元データ!I773</f>
        <v>袋</v>
      </c>
      <c r="L776" s="27">
        <f>元データ!J773</f>
        <v>9300</v>
      </c>
      <c r="M776" s="27">
        <f>元データ!K773</f>
        <v>930</v>
      </c>
      <c r="N776" s="53" t="str">
        <f ca="1">IF(OFFSET(マスタ非採用削除!A$4,統合マスタ!$A776,0)="","",OFFSET(マスタ非採用削除!A$4,統合マスタ!$A776,0))</f>
        <v>ﾚﾎﾌ003</v>
      </c>
      <c r="O776" s="53" t="str">
        <f ca="1">IF(OFFSET(マスタ非採用削除!B$4,統合マスタ!$A776,0)="","",OFFSET(マスタ非採用削除!B$4,統合マスタ!$A776,0))</f>
        <v>ﾚﾎﾌ003</v>
      </c>
      <c r="P776" s="27" t="str">
        <f ca="1">IF(OFFSET(マスタ非採用削除!C$4,統合マスタ!$A776,0)="","",OFFSET(マスタ非採用削除!C$4,統合マスタ!$A776,0))</f>
        <v>レボフロキサシン点滴静注バッグ５００ｍｇ／１００ｍＬ「ＤＳＥＰ」</v>
      </c>
      <c r="Q776" s="53" t="str">
        <f ca="1">IF(OFFSET(マスタ非採用削除!D$4,統合マスタ!$A776,0)="","",OFFSET(マスタ非採用削除!D$4,統合マスタ!$A776,0))</f>
        <v/>
      </c>
      <c r="R776" s="27">
        <f ca="1">IF(OR(A776="非採用",A776="処置薬",A776="非採用特別"),0,IF(OFFSET(マスタ非採用削除!E$4,統合マスタ!$A776,0)="","",OFFSET(マスタ非採用削除!E$4,統合マスタ!$A776,0)))</f>
        <v>1</v>
      </c>
      <c r="S776" s="53" t="str">
        <f ca="1">IF(OFFSET(マスタ非採用削除!F$4,統合マスタ!$A776,0)="","",OFFSET(マスタ非採用削除!F$4,統合マスタ!$A776,0))</f>
        <v/>
      </c>
      <c r="T776" s="27">
        <f ca="1">IF(OFFSET(マスタ非採用削除!G$4,統合マスタ!$A776,0)="","",OFFSET(マスタ非採用削除!G$4,統合マスタ!$A776,0))</f>
        <v>1044</v>
      </c>
      <c r="U776" s="53" t="str">
        <f ca="1">IF(OFFSET(マスタ非採用削除!H$4,統合マスタ!$A776,0)="","",OFFSET(マスタ非採用削除!H$4,統合マスタ!$A776,0))</f>
        <v>ﾚﾎﾞﾌﾛｷｻｼﾝﾃﾝﾃｷｼﾞﾖｳﾁﾕｳﾊﾞﾂｸﾞ500MG/100MLDSEP</v>
      </c>
      <c r="V776" s="27">
        <f ca="1">IF(OFFSET(マスタ非採用削除!I$4,統合マスタ!$A776,0)="","",OFFSET(マスタ非採用削除!I$4,統合マスタ!$A776,0))</f>
        <v>25</v>
      </c>
      <c r="W776" s="27" t="str">
        <f ca="1">IF(OFFSET(マスタ非採用削除!J$4,統合マスタ!$A776,0)="","",OFFSET(マスタ非採用削除!J$4,統合マスタ!$A776,0))</f>
        <v>注射剤</v>
      </c>
      <c r="X776" s="27">
        <f ca="1">IF(OFFSET(マスタ非採用削除!K$4,統合マスタ!$A776,0)="","",OFFSET(マスタ非採用削除!K$4,統合マスタ!$A776,0))</f>
        <v>0</v>
      </c>
      <c r="Y776" s="53" t="str">
        <f ca="1">IF(OFFSET(マスタ非採用削除!L$4,統合マスタ!$A776,0)="","",OFFSET(マスタ非採用削除!L$4,統合マスタ!$A776,0))</f>
        <v/>
      </c>
      <c r="Z776" s="27">
        <f ca="1">IF(OFFSET(マスタ非採用削除!M$4,統合マスタ!$A776,0)="","",OFFSET(マスタ非採用削除!M$4,統合マスタ!$A776,0))</f>
        <v>9</v>
      </c>
      <c r="AA776" s="27" t="str">
        <f t="shared" si="36"/>
        <v/>
      </c>
      <c r="AB776" s="27" t="str">
        <f ca="1">IF(A776="非採用特別","非採用特別",IF(R776=2,"臨時",
IF(COUNTIF(分類!$H$8:$H$15, 統合マスタ!V776)&gt;0, 分類!$G$7,
IF(COUNTIF(分類!$K$8:$K$15, 統合マスタ!V776)&gt;0, 分類!$J$7,
IF(COUNTIF(分類!$N$8:$N$15, 統合マスタ!V776)&gt;0, 分類!$M$7,
IF(COUNTIF(分類!$Q$8:$Q$15, 統合マスタ!V776)&gt;0, 分類!$P$7,
"無し"))))))</f>
        <v>注射</v>
      </c>
      <c r="AC776" s="27">
        <f t="shared" ca="1" si="37"/>
        <v>772</v>
      </c>
      <c r="AD776" s="27" cm="1">
        <f t="array" aca="1" ref="AD776" ca="1">IF(A776="非採用","非採用",OFFSET(
   INDIRECT("'" &amp; AB776 &amp; "'!A4"),
   MATCH(B776, INDIRECT("'" &amp; AB776 &amp; "'!C5:C1000"), 0),
   MATCH("合計", INDIRECT("'" &amp; AB776 &amp; "'!4:4"), 0) - 1
))</f>
        <v>0</v>
      </c>
    </row>
    <row r="777" spans="1:30">
      <c r="A777" s="40">
        <f>元データ!P774</f>
        <v>659</v>
      </c>
      <c r="B777" s="27">
        <f t="shared" si="38"/>
        <v>773</v>
      </c>
      <c r="C777" s="27" t="str">
        <f>DBCS(元データ!A774)</f>
        <v>レボレード錠１２．５ｍｇ</v>
      </c>
      <c r="D777" s="53" t="str">
        <f>元データ!B774</f>
        <v/>
      </c>
      <c r="E777" s="27" t="str">
        <f>DBCS(元データ!C774)</f>
        <v>ＰＴＰ</v>
      </c>
      <c r="F777" s="27" t="str">
        <f>DBCS(元データ!D774)</f>
        <v>７０Ｔ</v>
      </c>
      <c r="G777" s="27" t="str">
        <f>元データ!E774</f>
        <v>ノバルティス</v>
      </c>
      <c r="H777" s="27">
        <f>元データ!F774</f>
        <v>2377.3000000000002</v>
      </c>
      <c r="I777" s="27">
        <f>元データ!G774</f>
        <v>166411</v>
      </c>
      <c r="J777" s="27">
        <f>元データ!H774</f>
        <v>70</v>
      </c>
      <c r="K777" s="27" t="str">
        <f>元データ!I774</f>
        <v>錠</v>
      </c>
      <c r="L777" s="27">
        <f>元データ!J774</f>
        <v>148189</v>
      </c>
      <c r="M777" s="27">
        <f>元データ!K774</f>
        <v>2116.9857142857145</v>
      </c>
      <c r="N777" s="53" t="str">
        <f ca="1">IF(OFFSET(マスタ非採用削除!A$4,統合マスタ!$A777,0)="","",OFFSET(マスタ非採用削除!A$4,統合マスタ!$A777,0))</f>
        <v>ﾚﾎﾚ001</v>
      </c>
      <c r="O777" s="53" t="str">
        <f ca="1">IF(OFFSET(マスタ非採用削除!B$4,統合マスタ!$A777,0)="","",OFFSET(マスタ非採用削除!B$4,統合マスタ!$A777,0))</f>
        <v>ﾚﾎﾚ001</v>
      </c>
      <c r="P777" s="27" t="str">
        <f ca="1">IF(OFFSET(マスタ非採用削除!C$4,統合マスタ!$A777,0)="","",OFFSET(マスタ非採用削除!C$4,統合マスタ!$A777,0))</f>
        <v>レボレード錠１２．５ｍｇ</v>
      </c>
      <c r="Q777" s="53" t="str">
        <f ca="1">IF(OFFSET(マスタ非採用削除!D$4,統合マスタ!$A777,0)="","",OFFSET(マスタ非採用削除!D$4,統合マスタ!$A777,0))</f>
        <v>ﾚﾎﾞﾚ</v>
      </c>
      <c r="R777" s="27">
        <f ca="1">IF(OR(A777="非採用",A777="処置薬",A777="非採用特別"),0,IF(OFFSET(マスタ非採用削除!E$4,統合マスタ!$A777,0)="","",OFFSET(マスタ非採用削除!E$4,統合マスタ!$A777,0)))</f>
        <v>2</v>
      </c>
      <c r="S777" s="53" t="str">
        <f ca="1">IF(OFFSET(マスタ非採用削除!F$4,統合マスタ!$A777,0)="","",OFFSET(マスタ非採用削除!F$4,統合マスタ!$A777,0))</f>
        <v/>
      </c>
      <c r="T777" s="27">
        <f ca="1">IF(OFFSET(マスタ非採用削除!G$4,統合マスタ!$A777,0)="","",OFFSET(マスタ非採用削除!G$4,統合マスタ!$A777,0))</f>
        <v>2377.3000000000002</v>
      </c>
      <c r="U777" s="53" t="str">
        <f ca="1">IF(OFFSET(マスタ非採用削除!H$4,統合マスタ!$A777,0)="","",OFFSET(マスタ非採用削除!H$4,統合マスタ!$A777,0))</f>
        <v>ﾚﾎﾞﾚｰﾄﾞｼﾞｮｳ12.5mg</v>
      </c>
      <c r="V777" s="27">
        <f ca="1">IF(OFFSET(マスタ非採用削除!I$4,統合マスタ!$A777,0)="","",OFFSET(マスタ非採用削除!I$4,統合マスタ!$A777,0))</f>
        <v>1</v>
      </c>
      <c r="W777" s="27" t="str">
        <f ca="1">IF(OFFSET(マスタ非採用削除!J$4,統合マスタ!$A777,0)="","",OFFSET(マスタ非採用削除!J$4,統合マスタ!$A777,0))</f>
        <v>錠剤</v>
      </c>
      <c r="X777" s="27">
        <f ca="1">IF(OFFSET(マスタ非採用削除!K$4,統合マスタ!$A777,0)="","",OFFSET(マスタ非採用削除!K$4,統合マスタ!$A777,0))</f>
        <v>2</v>
      </c>
      <c r="Y777" s="53" t="str">
        <f ca="1">IF(OFFSET(マスタ非採用削除!L$4,統合マスタ!$A777,0)="","",OFFSET(マスタ非採用削除!L$4,統合マスタ!$A777,0))</f>
        <v/>
      </c>
      <c r="Z777" s="27">
        <f ca="1">IF(OFFSET(マスタ非採用削除!M$4,統合マスタ!$A777,0)="","",OFFSET(マスタ非採用削除!M$4,統合マスタ!$A777,0))</f>
        <v>15</v>
      </c>
      <c r="AA777" s="27" t="str">
        <f t="shared" si="36"/>
        <v/>
      </c>
      <c r="AB777" s="27" t="str">
        <f ca="1">IF(A777="非採用特別","非採用特別",IF(R777=2,"臨時",
IF(COUNTIF(分類!$H$8:$H$15, 統合マスタ!V777)&gt;0, 分類!$G$7,
IF(COUNTIF(分類!$K$8:$K$15, 統合マスタ!V777)&gt;0, 分類!$J$7,
IF(COUNTIF(分類!$N$8:$N$15, 統合マスタ!V777)&gt;0, 分類!$M$7,
IF(COUNTIF(分類!$Q$8:$Q$15, 統合マスタ!V777)&gt;0, 分類!$P$7,
"無し"))))))</f>
        <v>臨時</v>
      </c>
      <c r="AC777" s="27">
        <f t="shared" ca="1" si="37"/>
        <v>200773</v>
      </c>
      <c r="AD777" s="27" cm="1">
        <f t="array" aca="1" ref="AD777" ca="1">IF(A777="非採用","非採用",OFFSET(
   INDIRECT("'" &amp; AB777 &amp; "'!A4"),
   MATCH(B777, INDIRECT("'" &amp; AB777 &amp; "'!C5:C1000"), 0),
   MATCH("合計", INDIRECT("'" &amp; AB777 &amp; "'!4:4"), 0) - 1
))</f>
        <v>0</v>
      </c>
    </row>
    <row r="778" spans="1:30">
      <c r="A778" s="40">
        <f>元データ!P775</f>
        <v>660</v>
      </c>
      <c r="B778" s="27">
        <f t="shared" si="38"/>
        <v>774</v>
      </c>
      <c r="C778" s="27" t="str">
        <f>DBCS(元データ!A775)</f>
        <v>レルパックス錠２０ｍｇ</v>
      </c>
      <c r="D778" s="53" t="str">
        <f>元データ!B775</f>
        <v>アルフレッサ</v>
      </c>
      <c r="E778" s="27" t="str">
        <f>DBCS(元データ!C775)</f>
        <v>ＰＴＰ</v>
      </c>
      <c r="F778" s="27" t="str">
        <f>DBCS(元データ!D775)</f>
        <v>１０Ｔ</v>
      </c>
      <c r="G778" s="27" t="str">
        <f>元データ!E775</f>
        <v>ファイザー</v>
      </c>
      <c r="H778" s="27">
        <f>元データ!F775</f>
        <v>346.9</v>
      </c>
      <c r="I778" s="27">
        <f>元データ!G775</f>
        <v>3469</v>
      </c>
      <c r="J778" s="27">
        <f>元データ!H775</f>
        <v>10</v>
      </c>
      <c r="K778" s="27" t="str">
        <f>元データ!I775</f>
        <v>錠</v>
      </c>
      <c r="L778" s="27">
        <f>元データ!J775</f>
        <v>3053</v>
      </c>
      <c r="M778" s="27">
        <f>元データ!K775</f>
        <v>305.3</v>
      </c>
      <c r="N778" s="53" t="str">
        <f ca="1">IF(OFFSET(マスタ非採用削除!A$4,統合マスタ!$A778,0)="","",OFFSET(マスタ非採用削除!A$4,統合マスタ!$A778,0))</f>
        <v>ﾚﾙﾊ001</v>
      </c>
      <c r="O778" s="53" t="str">
        <f ca="1">IF(OFFSET(マスタ非採用削除!B$4,統合マスタ!$A778,0)="","",OFFSET(マスタ非採用削除!B$4,統合マスタ!$A778,0))</f>
        <v>ﾚﾙﾊ001</v>
      </c>
      <c r="P778" s="27" t="str">
        <f ca="1">IF(OFFSET(マスタ非採用削除!C$4,統合マスタ!$A778,0)="","",OFFSET(マスタ非採用削除!C$4,統合マスタ!$A778,0))</f>
        <v>レルパックス錠２０ｍｇ</v>
      </c>
      <c r="Q778" s="53" t="str">
        <f ca="1">IF(OFFSET(マスタ非採用削除!D$4,統合マスタ!$A778,0)="","",OFFSET(マスタ非採用削除!D$4,統合マスタ!$A778,0))</f>
        <v>ﾚﾙﾊﾟ</v>
      </c>
      <c r="R778" s="27">
        <f ca="1">IF(OR(A778="非採用",A778="処置薬",A778="非採用特別"),0,IF(OFFSET(マスタ非採用削除!E$4,統合マスタ!$A778,0)="","",OFFSET(マスタ非採用削除!E$4,統合マスタ!$A778,0)))</f>
        <v>2</v>
      </c>
      <c r="S778" s="53" t="str">
        <f ca="1">IF(OFFSET(マスタ非採用削除!F$4,統合マスタ!$A778,0)="","",OFFSET(マスタ非採用削除!F$4,統合マスタ!$A778,0))</f>
        <v/>
      </c>
      <c r="T778" s="27">
        <f ca="1">IF(OFFSET(マスタ非採用削除!G$4,統合マスタ!$A778,0)="","",OFFSET(マスタ非採用削除!G$4,統合マスタ!$A778,0))</f>
        <v>346.9</v>
      </c>
      <c r="U778" s="53" t="str">
        <f ca="1">IF(OFFSET(マスタ非採用削除!H$4,統合マスタ!$A778,0)="","",OFFSET(マスタ非採用削除!H$4,統合マスタ!$A778,0))</f>
        <v>ﾚﾙﾊﾟｯｸｽｼﾞｮｳ20mg</v>
      </c>
      <c r="V778" s="27">
        <f ca="1">IF(OFFSET(マスタ非採用削除!I$4,統合マスタ!$A778,0)="","",OFFSET(マスタ非採用削除!I$4,統合マスタ!$A778,0))</f>
        <v>1</v>
      </c>
      <c r="W778" s="27" t="str">
        <f ca="1">IF(OFFSET(マスタ非採用削除!J$4,統合マスタ!$A778,0)="","",OFFSET(マスタ非採用削除!J$4,統合マスタ!$A778,0))</f>
        <v>錠剤</v>
      </c>
      <c r="X778" s="27">
        <f ca="1">IF(OFFSET(マスタ非採用削除!K$4,統合マスタ!$A778,0)="","",OFFSET(マスタ非採用削除!K$4,統合マスタ!$A778,0))</f>
        <v>2</v>
      </c>
      <c r="Y778" s="53" t="str">
        <f ca="1">IF(OFFSET(マスタ非採用削除!L$4,統合マスタ!$A778,0)="","",OFFSET(マスタ非採用削除!L$4,統合マスタ!$A778,0))</f>
        <v/>
      </c>
      <c r="Z778" s="27">
        <f ca="1">IF(OFFSET(マスタ非採用削除!M$4,統合マスタ!$A778,0)="","",OFFSET(マスタ非採用削除!M$4,統合マスタ!$A778,0))</f>
        <v>3</v>
      </c>
      <c r="AA778" s="27" t="str">
        <f t="shared" si="36"/>
        <v/>
      </c>
      <c r="AB778" s="27" t="str">
        <f ca="1">IF(A778="非採用特別","非採用特別",IF(R778=2,"臨時",
IF(COUNTIF(分類!$H$8:$H$15, 統合マスタ!V778)&gt;0, 分類!$G$7,
IF(COUNTIF(分類!$K$8:$K$15, 統合マスタ!V778)&gt;0, 分類!$J$7,
IF(COUNTIF(分類!$N$8:$N$15, 統合マスタ!V778)&gt;0, 分類!$M$7,
IF(COUNTIF(分類!$Q$8:$Q$15, 統合マスタ!V778)&gt;0, 分類!$P$7,
"無し"))))))</f>
        <v>臨時</v>
      </c>
      <c r="AC778" s="27">
        <f t="shared" ca="1" si="37"/>
        <v>200774</v>
      </c>
      <c r="AD778" s="27" cm="1">
        <f t="array" aca="1" ref="AD778" ca="1">IF(A778="非採用","非採用",OFFSET(
   INDIRECT("'" &amp; AB778 &amp; "'!A4"),
   MATCH(B778, INDIRECT("'" &amp; AB778 &amp; "'!C5:C1000"), 0),
   MATCH("合計", INDIRECT("'" &amp; AB778 &amp; "'!4:4"), 0) - 1
))</f>
        <v>0</v>
      </c>
    </row>
    <row r="779" spans="1:30">
      <c r="A779" s="40">
        <f>元データ!P776</f>
        <v>662</v>
      </c>
      <c r="B779" s="27">
        <f t="shared" si="38"/>
        <v>775</v>
      </c>
      <c r="C779" s="27" t="str">
        <f>DBCS(元データ!A776)</f>
        <v>レルベア１００エリプタ３０吸入用</v>
      </c>
      <c r="D779" s="53" t="str">
        <f>元データ!B776</f>
        <v>東邦</v>
      </c>
      <c r="E779" s="27" t="str">
        <f>DBCS(元データ!C776)</f>
        <v/>
      </c>
      <c r="F779" s="27" t="str">
        <f>DBCS(元データ!D776)</f>
        <v>１個</v>
      </c>
      <c r="G779" s="27" t="str">
        <f>元データ!E776</f>
        <v>ＧＳＫ</v>
      </c>
      <c r="H779" s="27">
        <f>元データ!F776</f>
        <v>4829.8999999999996</v>
      </c>
      <c r="I779" s="27">
        <f>元データ!G776</f>
        <v>4829.8999999999996</v>
      </c>
      <c r="J779" s="27">
        <f>元データ!H776</f>
        <v>1</v>
      </c>
      <c r="K779" s="27" t="str">
        <f>元データ!I776</f>
        <v>個</v>
      </c>
      <c r="L779" s="27">
        <f>元データ!J776</f>
        <v>4193</v>
      </c>
      <c r="M779" s="27">
        <f>元データ!K776</f>
        <v>4193</v>
      </c>
      <c r="N779" s="53" t="str">
        <f ca="1">IF(OFFSET(マスタ非採用削除!A$4,統合マスタ!$A779,0)="","",OFFSET(マスタ非採用削除!A$4,統合マスタ!$A779,0))</f>
        <v>ﾚﾙﾍ002</v>
      </c>
      <c r="O779" s="53" t="str">
        <f ca="1">IF(OFFSET(マスタ非採用削除!B$4,統合マスタ!$A779,0)="","",OFFSET(マスタ非採用削除!B$4,統合マスタ!$A779,0))</f>
        <v>ﾚﾙﾍ002</v>
      </c>
      <c r="P779" s="27" t="str">
        <f ca="1">IF(OFFSET(マスタ非採用削除!C$4,統合マスタ!$A779,0)="","",OFFSET(マスタ非採用削除!C$4,統合マスタ!$A779,0))</f>
        <v>レルベア１００エリプタ３０吸入用</v>
      </c>
      <c r="Q779" s="53" t="str">
        <f ca="1">IF(OFFSET(マスタ非採用削除!D$4,統合マスタ!$A779,0)="","",OFFSET(マスタ非採用削除!D$4,統合マスタ!$A779,0))</f>
        <v>ﾚﾙﾍﾞｱ</v>
      </c>
      <c r="R779" s="27">
        <f ca="1">IF(OR(A779="非採用",A779="処置薬",A779="非採用特別"),0,IF(OFFSET(マスタ非採用削除!E$4,統合マスタ!$A779,0)="","",OFFSET(マスタ非採用削除!E$4,統合マスタ!$A779,0)))</f>
        <v>2</v>
      </c>
      <c r="S779" s="53" t="str">
        <f ca="1">IF(OFFSET(マスタ非採用削除!F$4,統合マスタ!$A779,0)="","",OFFSET(マスタ非採用削除!F$4,統合マスタ!$A779,0))</f>
        <v/>
      </c>
      <c r="T779" s="27">
        <f ca="1">IF(OFFSET(マスタ非採用削除!G$4,統合マスタ!$A779,0)="","",OFFSET(マスタ非採用削除!G$4,統合マスタ!$A779,0))</f>
        <v>4829.8999999999996</v>
      </c>
      <c r="U779" s="53" t="str">
        <f ca="1">IF(OFFSET(マスタ非採用削除!H$4,統合マスタ!$A779,0)="","",OFFSET(マスタ非採用削除!H$4,統合マスタ!$A779,0))</f>
        <v>ﾚﾙﾍﾞｱ100ｴﾘﾌﾟﾀ30ｷｭｳﾆｭｳﾖｳ</v>
      </c>
      <c r="V779" s="27">
        <f ca="1">IF(OFFSET(マスタ非採用削除!I$4,統合マスタ!$A779,0)="","",OFFSET(マスタ非採用削除!I$4,統合マスタ!$A779,0))</f>
        <v>10</v>
      </c>
      <c r="W779" s="27" t="str">
        <f ca="1">IF(OFFSET(マスタ非採用削除!J$4,統合マスタ!$A779,0)="","",OFFSET(マスタ非採用削除!J$4,統合マスタ!$A779,0))</f>
        <v>吸入剤</v>
      </c>
      <c r="X779" s="27">
        <f ca="1">IF(OFFSET(マスタ非採用削除!K$4,統合マスタ!$A779,0)="","",OFFSET(マスタ非採用削除!K$4,統合マスタ!$A779,0))</f>
        <v>0</v>
      </c>
      <c r="Y779" s="53" t="str">
        <f ca="1">IF(OFFSET(マスタ非採用削除!L$4,統合マスタ!$A779,0)="","",OFFSET(マスタ非採用削除!L$4,統合マスタ!$A779,0))</f>
        <v/>
      </c>
      <c r="Z779" s="27">
        <f ca="1">IF(OFFSET(マスタ非採用削除!M$4,統合マスタ!$A779,0)="","",OFFSET(マスタ非採用削除!M$4,統合マスタ!$A779,0))</f>
        <v>3</v>
      </c>
      <c r="AA779" s="27" t="str">
        <f t="shared" si="36"/>
        <v/>
      </c>
      <c r="AB779" s="27" t="str">
        <f ca="1">IF(A779="非採用特別","非採用特別",IF(R779=2,"臨時",
IF(COUNTIF(分類!$H$8:$H$15, 統合マスタ!V779)&gt;0, 分類!$G$7,
IF(COUNTIF(分類!$K$8:$K$15, 統合マスタ!V779)&gt;0, 分類!$J$7,
IF(COUNTIF(分類!$N$8:$N$15, 統合マスタ!V779)&gt;0, 分類!$M$7,
IF(COUNTIF(分類!$Q$8:$Q$15, 統合マスタ!V779)&gt;0, 分類!$P$7,
"無し"))))))</f>
        <v>臨時</v>
      </c>
      <c r="AC779" s="27">
        <f t="shared" ca="1" si="37"/>
        <v>775</v>
      </c>
      <c r="AD779" s="27" cm="1">
        <f t="array" aca="1" ref="AD779" ca="1">IF(A779="非採用","非採用",OFFSET(
   INDIRECT("'" &amp; AB779 &amp; "'!A4"),
   MATCH(B779, INDIRECT("'" &amp; AB779 &amp; "'!C5:C1000"), 0),
   MATCH("合計", INDIRECT("'" &amp; AB779 &amp; "'!4:4"), 0) - 1
))</f>
        <v>0</v>
      </c>
    </row>
    <row r="780" spans="1:30">
      <c r="A780" s="40">
        <f>元データ!P777</f>
        <v>661</v>
      </c>
      <c r="B780" s="27">
        <f t="shared" si="38"/>
        <v>776</v>
      </c>
      <c r="C780" s="27" t="str">
        <f>DBCS(元データ!A777)</f>
        <v>レルベア２００エリプタ３０吸入用</v>
      </c>
      <c r="D780" s="53" t="str">
        <f>元データ!B777</f>
        <v>東邦</v>
      </c>
      <c r="E780" s="27" t="str">
        <f>DBCS(元データ!C777)</f>
        <v/>
      </c>
      <c r="F780" s="27" t="str">
        <f>DBCS(元データ!D777)</f>
        <v>１個</v>
      </c>
      <c r="G780" s="27" t="str">
        <f>元データ!E777</f>
        <v>ＧＳＫ</v>
      </c>
      <c r="H780" s="27">
        <f>元データ!F777</f>
        <v>5220.8</v>
      </c>
      <c r="I780" s="27">
        <f>元データ!G777</f>
        <v>5220.8</v>
      </c>
      <c r="J780" s="27">
        <f>元データ!H777</f>
        <v>1</v>
      </c>
      <c r="K780" s="27" t="str">
        <f>元データ!I777</f>
        <v>個</v>
      </c>
      <c r="L780" s="27">
        <f>元データ!J777</f>
        <v>4531</v>
      </c>
      <c r="M780" s="27">
        <f>元データ!K777</f>
        <v>4531</v>
      </c>
      <c r="N780" s="53" t="str">
        <f ca="1">IF(OFFSET(マスタ非採用削除!A$4,統合マスタ!$A780,0)="","",OFFSET(マスタ非採用削除!A$4,統合マスタ!$A780,0))</f>
        <v>ﾚﾙﾍ001</v>
      </c>
      <c r="O780" s="53" t="str">
        <f ca="1">IF(OFFSET(マスタ非採用削除!B$4,統合マスタ!$A780,0)="","",OFFSET(マスタ非採用削除!B$4,統合マスタ!$A780,0))</f>
        <v>ﾚﾙﾍ001</v>
      </c>
      <c r="P780" s="27" t="str">
        <f ca="1">IF(OFFSET(マスタ非採用削除!C$4,統合マスタ!$A780,0)="","",OFFSET(マスタ非採用削除!C$4,統合マスタ!$A780,0))</f>
        <v>レルベア２００エリプタ３０吸入用</v>
      </c>
      <c r="Q780" s="53" t="str">
        <f ca="1">IF(OFFSET(マスタ非採用削除!D$4,統合マスタ!$A780,0)="","",OFFSET(マスタ非採用削除!D$4,統合マスタ!$A780,0))</f>
        <v>ﾚﾙﾍﾞ</v>
      </c>
      <c r="R780" s="27">
        <f ca="1">IF(OR(A780="非採用",A780="処置薬",A780="非採用特別"),0,IF(OFFSET(マスタ非採用削除!E$4,統合マスタ!$A780,0)="","",OFFSET(マスタ非採用削除!E$4,統合マスタ!$A780,0)))</f>
        <v>2</v>
      </c>
      <c r="S780" s="53" t="str">
        <f ca="1">IF(OFFSET(マスタ非採用削除!F$4,統合マスタ!$A780,0)="","",OFFSET(マスタ非採用削除!F$4,統合マスタ!$A780,0))</f>
        <v/>
      </c>
      <c r="T780" s="27">
        <f ca="1">IF(OFFSET(マスタ非採用削除!G$4,統合マスタ!$A780,0)="","",OFFSET(マスタ非採用削除!G$4,統合マスタ!$A780,0))</f>
        <v>5220.8</v>
      </c>
      <c r="U780" s="53" t="str">
        <f ca="1">IF(OFFSET(マスタ非採用削除!H$4,統合マスタ!$A780,0)="","",OFFSET(マスタ非採用削除!H$4,統合マスタ!$A780,0))</f>
        <v>ﾚﾙﾍﾞｱ200ｴﾘﾌﾟﾀ30ｷｭｳﾆｭｳﾖｳ</v>
      </c>
      <c r="V780" s="27">
        <f ca="1">IF(OFFSET(マスタ非採用削除!I$4,統合マスタ!$A780,0)="","",OFFSET(マスタ非採用削除!I$4,統合マスタ!$A780,0))</f>
        <v>10</v>
      </c>
      <c r="W780" s="27" t="str">
        <f ca="1">IF(OFFSET(マスタ非採用削除!J$4,統合マスタ!$A780,0)="","",OFFSET(マスタ非採用削除!J$4,統合マスタ!$A780,0))</f>
        <v>吸入剤</v>
      </c>
      <c r="X780" s="27">
        <f ca="1">IF(OFFSET(マスタ非採用削除!K$4,統合マスタ!$A780,0)="","",OFFSET(マスタ非採用削除!K$4,統合マスタ!$A780,0))</f>
        <v>0</v>
      </c>
      <c r="Y780" s="53" t="str">
        <f ca="1">IF(OFFSET(マスタ非採用削除!L$4,統合マスタ!$A780,0)="","",OFFSET(マスタ非採用削除!L$4,統合マスタ!$A780,0))</f>
        <v/>
      </c>
      <c r="Z780" s="27">
        <f ca="1">IF(OFFSET(マスタ非採用削除!M$4,統合マスタ!$A780,0)="","",OFFSET(マスタ非採用削除!M$4,統合マスタ!$A780,0))</f>
        <v>3</v>
      </c>
      <c r="AA780" s="27" t="str">
        <f t="shared" si="36"/>
        <v/>
      </c>
      <c r="AB780" s="27" t="str">
        <f ca="1">IF(A780="非採用特別","非採用特別",IF(R780=2,"臨時",
IF(COUNTIF(分類!$H$8:$H$15, 統合マスタ!V780)&gt;0, 分類!$G$7,
IF(COUNTIF(分類!$K$8:$K$15, 統合マスタ!V780)&gt;0, 分類!$J$7,
IF(COUNTIF(分類!$N$8:$N$15, 統合マスタ!V780)&gt;0, 分類!$M$7,
IF(COUNTIF(分類!$Q$8:$Q$15, 統合マスタ!V780)&gt;0, 分類!$P$7,
"無し"))))))</f>
        <v>臨時</v>
      </c>
      <c r="AC780" s="27">
        <f t="shared" ca="1" si="37"/>
        <v>776</v>
      </c>
      <c r="AD780" s="27" cm="1">
        <f t="array" aca="1" ref="AD780" ca="1">IF(A780="非採用","非採用",OFFSET(
   INDIRECT("'" &amp; AB780 &amp; "'!A4"),
   MATCH(B780, INDIRECT("'" &amp; AB780 &amp; "'!C5:C1000"), 0),
   MATCH("合計", INDIRECT("'" &amp; AB780 &amp; "'!4:4"), 0) - 1
))</f>
        <v>0</v>
      </c>
    </row>
    <row r="781" spans="1:30" s="80" customFormat="1">
      <c r="A781" s="78" t="str">
        <f>元データ!P778</f>
        <v>非採用特別</v>
      </c>
      <c r="B781" s="79">
        <f t="shared" si="38"/>
        <v>777</v>
      </c>
      <c r="C781" s="79" t="str">
        <f>DBCS(元データ!A778)</f>
        <v>ロイコボリン注３ｍｇ</v>
      </c>
      <c r="D781" s="79" t="str">
        <f>元データ!B778</f>
        <v/>
      </c>
      <c r="E781" s="79" t="str">
        <f>DBCS(元データ!C778)</f>
        <v/>
      </c>
      <c r="F781" s="79" t="str">
        <f>DBCS(元データ!D778)</f>
        <v>１ｍｌｘ１０Ａ</v>
      </c>
      <c r="G781" s="79" t="str">
        <f>元データ!E778</f>
        <v>ファイザー</v>
      </c>
      <c r="H781" s="79">
        <f>元データ!F778</f>
        <v>263</v>
      </c>
      <c r="I781" s="79">
        <f>元データ!G778</f>
        <v>2630</v>
      </c>
      <c r="J781" s="79">
        <f>元データ!H778</f>
        <v>10</v>
      </c>
      <c r="K781" s="79" t="str">
        <f>元データ!I778</f>
        <v>A</v>
      </c>
      <c r="L781" s="79">
        <f>元データ!J778</f>
        <v>2343</v>
      </c>
      <c r="M781" s="79">
        <f>元データ!K778</f>
        <v>234.3</v>
      </c>
      <c r="N781" s="79" t="e">
        <f ca="1">IF(OFFSET(マスタ非採用削除!A$4,統合マスタ!$A781,0)="","",OFFSET(マスタ非採用削除!A$4,統合マスタ!$A781,0))</f>
        <v>#VALUE!</v>
      </c>
      <c r="O781" s="79" t="e">
        <f ca="1">IF(OFFSET(マスタ非採用削除!B$4,統合マスタ!$A781,0)="","",OFFSET(マスタ非採用削除!B$4,統合マスタ!$A781,0))</f>
        <v>#VALUE!</v>
      </c>
      <c r="P781" s="79" t="e">
        <f ca="1">IF(OFFSET(マスタ非採用削除!C$4,統合マスタ!$A781,0)="","",OFFSET(マスタ非採用削除!C$4,統合マスタ!$A781,0))</f>
        <v>#VALUE!</v>
      </c>
      <c r="Q781" s="79" t="e">
        <f ca="1">IF(OFFSET(マスタ非採用削除!D$4,統合マスタ!$A781,0)="","",OFFSET(マスタ非採用削除!D$4,統合マスタ!$A781,0))</f>
        <v>#VALUE!</v>
      </c>
      <c r="R781" s="79">
        <f ca="1">IF(OR(A781="非採用",A781="処置薬",A781="非採用特別"),0,IF(OFFSET(マスタ非採用削除!E$4,統合マスタ!$A781,0)="","",OFFSET(マスタ非採用削除!E$4,統合マスタ!$A781,0)))</f>
        <v>0</v>
      </c>
      <c r="S781" s="79" t="e">
        <f ca="1">IF(OFFSET(マスタ非採用削除!F$4,統合マスタ!$A781,0)="","",OFFSET(マスタ非採用削除!F$4,統合マスタ!$A781,0))</f>
        <v>#VALUE!</v>
      </c>
      <c r="T781" s="79" t="e">
        <f ca="1">IF(OFFSET(マスタ非採用削除!G$4,統合マスタ!$A781,0)="","",OFFSET(マスタ非採用削除!G$4,統合マスタ!$A781,0))</f>
        <v>#VALUE!</v>
      </c>
      <c r="U781" s="79" t="e">
        <f ca="1">IF(OFFSET(マスタ非採用削除!H$4,統合マスタ!$A781,0)="","",OFFSET(マスタ非採用削除!H$4,統合マスタ!$A781,0))</f>
        <v>#VALUE!</v>
      </c>
      <c r="V781" s="79" t="e">
        <f ca="1">IF(OFFSET(マスタ非採用削除!I$4,統合マスタ!$A781,0)="","",OFFSET(マスタ非採用削除!I$4,統合マスタ!$A781,0))</f>
        <v>#VALUE!</v>
      </c>
      <c r="W781" s="79" t="e">
        <f ca="1">IF(OFFSET(マスタ非採用削除!J$4,統合マスタ!$A781,0)="","",OFFSET(マスタ非採用削除!J$4,統合マスタ!$A781,0))</f>
        <v>#VALUE!</v>
      </c>
      <c r="X781" s="79" t="e">
        <f ca="1">IF(OFFSET(マスタ非採用削除!K$4,統合マスタ!$A781,0)="","",OFFSET(マスタ非採用削除!K$4,統合マスタ!$A781,0))</f>
        <v>#VALUE!</v>
      </c>
      <c r="Y781" s="79" t="e">
        <f ca="1">IF(OFFSET(マスタ非採用削除!L$4,統合マスタ!$A781,0)="","",OFFSET(マスタ非採用削除!L$4,統合マスタ!$A781,0))</f>
        <v>#VALUE!</v>
      </c>
      <c r="Z781" s="79" t="e">
        <f ca="1">IF(OFFSET(マスタ非採用削除!M$4,統合マスタ!$A781,0)="","",OFFSET(マスタ非採用削除!M$4,統合マスタ!$A781,0))</f>
        <v>#VALUE!</v>
      </c>
      <c r="AA781" s="79" t="str">
        <f t="shared" si="36"/>
        <v/>
      </c>
      <c r="AB781" s="27" t="str">
        <f>IF(A781="非採用特別","非採用特別",IF(R781=2,"臨時",
IF(COUNTIF(分類!$H$8:$H$15, 統合マスタ!V781)&gt;0, 分類!$G$7,
IF(COUNTIF(分類!$K$8:$K$15, 統合マスタ!V781)&gt;0, 分類!$J$7,
IF(COUNTIF(分類!$N$8:$N$15, 統合マスタ!V781)&gt;0, 分類!$M$7,
IF(COUNTIF(分類!$Q$8:$Q$15, 統合マスタ!V781)&gt;0, 分類!$P$7,
"無し"))))))</f>
        <v>非採用特別</v>
      </c>
      <c r="AC781" s="79" t="e">
        <f t="shared" ca="1" si="37"/>
        <v>#VALUE!</v>
      </c>
      <c r="AD781" s="79" cm="1">
        <f t="array" aca="1" ref="AD781" ca="1">IF(A781="非採用","非採用",OFFSET(
   INDIRECT("'" &amp; AB781 &amp; "'!A4"),
   MATCH(B781, INDIRECT("'" &amp; AB781 &amp; "'!C5:C1000"), 0),
   MATCH("合計", INDIRECT("'" &amp; AB781 &amp; "'!4:4"), 0) - 1
))</f>
        <v>0</v>
      </c>
    </row>
    <row r="782" spans="1:30">
      <c r="A782" s="40">
        <f>元データ!P779</f>
        <v>664</v>
      </c>
      <c r="B782" s="27">
        <f t="shared" si="38"/>
        <v>778</v>
      </c>
      <c r="C782" s="27" t="str">
        <f>DBCS(元データ!A779)</f>
        <v>ロキソニン細粒１０％</v>
      </c>
      <c r="D782" s="53" t="str">
        <f>元データ!B779</f>
        <v/>
      </c>
      <c r="E782" s="27" t="str">
        <f>DBCS(元データ!C779)</f>
        <v>粉</v>
      </c>
      <c r="F782" s="27" t="str">
        <f>DBCS(元データ!D779)</f>
        <v>１００ｇ</v>
      </c>
      <c r="G782" s="27" t="str">
        <f>元データ!E779</f>
        <v>第一三共</v>
      </c>
      <c r="H782" s="27">
        <f>元データ!F779</f>
        <v>13.8</v>
      </c>
      <c r="I782" s="27">
        <f>元データ!G779</f>
        <v>1380</v>
      </c>
      <c r="J782" s="27">
        <f>元データ!H779</f>
        <v>100</v>
      </c>
      <c r="K782" s="27" t="str">
        <f>元データ!I779</f>
        <v>ｇ</v>
      </c>
      <c r="L782" s="27">
        <f>元データ!J779</f>
        <v>1228</v>
      </c>
      <c r="M782" s="27">
        <f>元データ!K779</f>
        <v>12.28</v>
      </c>
      <c r="N782" s="53" t="str">
        <f ca="1">IF(OFFSET(マスタ非採用削除!A$4,統合マスタ!$A782,0)="","",OFFSET(マスタ非採用削除!A$4,統合マスタ!$A782,0))</f>
        <v>ﾛｷｿ002</v>
      </c>
      <c r="O782" s="53" t="str">
        <f ca="1">IF(OFFSET(マスタ非採用削除!B$4,統合マスタ!$A782,0)="","",OFFSET(マスタ非採用削除!B$4,統合マスタ!$A782,0))</f>
        <v>ﾛｷｿ002</v>
      </c>
      <c r="P782" s="27" t="str">
        <f ca="1">IF(OFFSET(マスタ非採用削除!C$4,統合マスタ!$A782,0)="","",OFFSET(マスタ非採用削除!C$4,統合マスタ!$A782,0))</f>
        <v>ロキソニン細粒１０％</v>
      </c>
      <c r="Q782" s="53" t="str">
        <f ca="1">IF(OFFSET(マスタ非採用削除!D$4,統合マスタ!$A782,0)="","",OFFSET(マスタ非採用削除!D$4,統合マスタ!$A782,0))</f>
        <v>ﾛｷｿﾆ</v>
      </c>
      <c r="R782" s="27">
        <f ca="1">IF(OR(A782="非採用",A782="処置薬",A782="非採用特別"),0,IF(OFFSET(マスタ非採用削除!E$4,統合マスタ!$A782,0)="","",OFFSET(マスタ非採用削除!E$4,統合マスタ!$A782,0)))</f>
        <v>1</v>
      </c>
      <c r="S782" s="53" t="str">
        <f ca="1">IF(OFFSET(マスタ非採用削除!F$4,統合マスタ!$A782,0)="","",OFFSET(マスタ非採用削除!F$4,統合マスタ!$A782,0))</f>
        <v/>
      </c>
      <c r="T782" s="27">
        <f ca="1">IF(OFFSET(マスタ非採用削除!G$4,統合マスタ!$A782,0)="","",OFFSET(マスタ非採用削除!G$4,統合マスタ!$A782,0))</f>
        <v>13.8</v>
      </c>
      <c r="U782" s="53" t="str">
        <f ca="1">IF(OFFSET(マスタ非採用削除!H$4,統合マスタ!$A782,0)="","",OFFSET(マスタ非採用削除!H$4,統合マスタ!$A782,0))</f>
        <v>ﾛｷｿﾆﾝｻｲﾘｭｳ10%</v>
      </c>
      <c r="V782" s="27">
        <f ca="1">IF(OFFSET(マスタ非採用削除!I$4,統合マスタ!$A782,0)="","",OFFSET(マスタ非採用削除!I$4,統合マスタ!$A782,0))</f>
        <v>3</v>
      </c>
      <c r="W782" s="27" t="str">
        <f ca="1">IF(OFFSET(マスタ非採用削除!J$4,統合マスタ!$A782,0)="","",OFFSET(マスタ非採用削除!J$4,統合マスタ!$A782,0))</f>
        <v>散</v>
      </c>
      <c r="X782" s="27">
        <f ca="1">IF(OFFSET(マスタ非採用削除!K$4,統合マスタ!$A782,0)="","",OFFSET(マスタ非採用削除!K$4,統合マスタ!$A782,0))</f>
        <v>0</v>
      </c>
      <c r="Y782" s="53" t="str">
        <f ca="1">IF(OFFSET(マスタ非採用削除!L$4,統合マスタ!$A782,0)="","",OFFSET(マスタ非採用削除!L$4,統合マスタ!$A782,0))</f>
        <v/>
      </c>
      <c r="Z782" s="27">
        <f ca="1">IF(OFFSET(マスタ非採用削除!M$4,統合マスタ!$A782,0)="","",OFFSET(マスタ非採用削除!M$4,統合マスタ!$A782,0))</f>
        <v>2</v>
      </c>
      <c r="AA782" s="27" t="str">
        <f t="shared" si="36"/>
        <v/>
      </c>
      <c r="AB782" s="27" t="str">
        <f ca="1">IF(A782="非採用特別","非採用特別",IF(R782=2,"臨時",
IF(COUNTIF(分類!$H$8:$H$15, 統合マスタ!V782)&gt;0, 分類!$G$7,
IF(COUNTIF(分類!$K$8:$K$15, 統合マスタ!V782)&gt;0, 分類!$J$7,
IF(COUNTIF(分類!$N$8:$N$15, 統合マスタ!V782)&gt;0, 分類!$M$7,
IF(COUNTIF(分類!$Q$8:$Q$15, 統合マスタ!V782)&gt;0, 分類!$P$7,
"無し"))))))</f>
        <v>散剤</v>
      </c>
      <c r="AC782" s="27">
        <f t="shared" ca="1" si="37"/>
        <v>778</v>
      </c>
      <c r="AD782" s="27" cm="1">
        <f t="array" aca="1" ref="AD782" ca="1">IF(A782="非採用","非採用",OFFSET(
   INDIRECT("'" &amp; AB782 &amp; "'!A4"),
   MATCH(B782, INDIRECT("'" &amp; AB782 &amp; "'!C5:C1000"), 0),
   MATCH("合計", INDIRECT("'" &amp; AB782 &amp; "'!4:4"), 0) - 1
))</f>
        <v>0</v>
      </c>
    </row>
    <row r="783" spans="1:30">
      <c r="A783" s="40">
        <f>元データ!P780</f>
        <v>665</v>
      </c>
      <c r="B783" s="27">
        <f t="shared" si="38"/>
        <v>779</v>
      </c>
      <c r="C783" s="27" t="str">
        <f>DBCS(元データ!A780)</f>
        <v>ロキソプロフェンＮａテープ１００ｍｇ「ＤＳＥＰ」</v>
      </c>
      <c r="D783" s="53" t="str">
        <f>元データ!B780</f>
        <v>メディセオ</v>
      </c>
      <c r="E783" s="27" t="str">
        <f>DBCS(元データ!C780)</f>
        <v/>
      </c>
      <c r="F783" s="27" t="str">
        <f>DBCS(元データ!D780)</f>
        <v>７００枚</v>
      </c>
      <c r="G783" s="27" t="str">
        <f>元データ!E780</f>
        <v>第一三共</v>
      </c>
      <c r="H783" s="27">
        <f>元データ!F780</f>
        <v>17.600000000000001</v>
      </c>
      <c r="I783" s="27">
        <f>元データ!G780</f>
        <v>12320</v>
      </c>
      <c r="J783" s="27">
        <f>元データ!H780</f>
        <v>700</v>
      </c>
      <c r="K783" s="27" t="str">
        <f>元データ!I780</f>
        <v>枚</v>
      </c>
      <c r="L783" s="27">
        <f>元データ!J780</f>
        <v>10500</v>
      </c>
      <c r="M783" s="27">
        <f>元データ!K780</f>
        <v>15</v>
      </c>
      <c r="N783" s="53" t="str">
        <f ca="1">IF(OFFSET(マスタ非採用削除!A$4,統合マスタ!$A783,0)="","",OFFSET(マスタ非採用削除!A$4,統合マスタ!$A783,0))</f>
        <v>ﾛｷｿ005</v>
      </c>
      <c r="O783" s="53" t="str">
        <f ca="1">IF(OFFSET(マスタ非採用削除!B$4,統合マスタ!$A783,0)="","",OFFSET(マスタ非採用削除!B$4,統合マスタ!$A783,0))</f>
        <v>ﾛｷｿ005</v>
      </c>
      <c r="P783" s="27" t="str">
        <f ca="1">IF(OFFSET(マスタ非採用削除!C$4,統合マスタ!$A783,0)="","",OFFSET(マスタ非採用削除!C$4,統合マスタ!$A783,0))</f>
        <v>ロキソプロフェンＮａテープ１００ｍｇ「ＤＳＥＰ」</v>
      </c>
      <c r="Q783" s="53" t="str">
        <f ca="1">IF(OFFSET(マスタ非採用削除!D$4,統合マスタ!$A783,0)="","",OFFSET(マスタ非採用削除!D$4,統合マスタ!$A783,0))</f>
        <v/>
      </c>
      <c r="R783" s="27">
        <f ca="1">IF(OR(A783="非採用",A783="処置薬",A783="非採用特別"),0,IF(OFFSET(マスタ非採用削除!E$4,統合マスタ!$A783,0)="","",OFFSET(マスタ非採用削除!E$4,統合マスタ!$A783,0)))</f>
        <v>1</v>
      </c>
      <c r="S783" s="53" t="str">
        <f ca="1">IF(OFFSET(マスタ非採用削除!F$4,統合マスタ!$A783,0)="","",OFFSET(マスタ非採用削除!F$4,統合マスタ!$A783,0))</f>
        <v/>
      </c>
      <c r="T783" s="27">
        <f ca="1">IF(OFFSET(マスタ非採用削除!G$4,統合マスタ!$A783,0)="","",OFFSET(マスタ非採用削除!G$4,統合マスタ!$A783,0))</f>
        <v>17.600000000000001</v>
      </c>
      <c r="U783" s="53" t="str">
        <f ca="1">IF(OFFSET(マスタ非採用削除!H$4,統合マスタ!$A783,0)="","",OFFSET(マスタ非採用削除!H$4,統合マスタ!$A783,0))</f>
        <v>ﾛｷｿﾌﾟﾛﾌｴﾝNAﾃ-ﾌﾟ100MGDSEP</v>
      </c>
      <c r="V783" s="27">
        <f ca="1">IF(OFFSET(マスタ非採用削除!I$4,統合マスタ!$A783,0)="","",OFFSET(マスタ非採用削除!I$4,統合マスタ!$A783,0))</f>
        <v>19</v>
      </c>
      <c r="W783" s="27" t="str">
        <f ca="1">IF(OFFSET(マスタ非採用削除!J$4,統合マスタ!$A783,0)="","",OFFSET(マスタ非採用削除!J$4,統合マスタ!$A783,0))</f>
        <v>貼付剤</v>
      </c>
      <c r="X783" s="27">
        <f ca="1">IF(OFFSET(マスタ非採用削除!K$4,統合マスタ!$A783,0)="","",OFFSET(マスタ非採用削除!K$4,統合マスタ!$A783,0))</f>
        <v>0</v>
      </c>
      <c r="Y783" s="53" t="str">
        <f ca="1">IF(OFFSET(マスタ非採用削除!L$4,統合マスタ!$A783,0)="","",OFFSET(マスタ非採用削除!L$4,統合マスタ!$A783,0))</f>
        <v/>
      </c>
      <c r="Z783" s="27">
        <f ca="1">IF(OFFSET(マスタ非採用削除!M$4,統合マスタ!$A783,0)="","",OFFSET(マスタ非採用削除!M$4,統合マスタ!$A783,0))</f>
        <v>12</v>
      </c>
      <c r="AA783" s="27" t="str">
        <f t="shared" si="36"/>
        <v/>
      </c>
      <c r="AB783" s="27" t="str">
        <f ca="1">IF(A783="非採用特別","非採用特別",IF(R783=2,"臨時",
IF(COUNTIF(分類!$H$8:$H$15, 統合マスタ!V783)&gt;0, 分類!$G$7,
IF(COUNTIF(分類!$K$8:$K$15, 統合マスタ!V783)&gt;0, 分類!$J$7,
IF(COUNTIF(分類!$N$8:$N$15, 統合マスタ!V783)&gt;0, 分類!$M$7,
IF(COUNTIF(分類!$Q$8:$Q$15, 統合マスタ!V783)&gt;0, 分類!$P$7,
"無し"))))))</f>
        <v>外用</v>
      </c>
      <c r="AC783" s="27">
        <f t="shared" ca="1" si="37"/>
        <v>779</v>
      </c>
      <c r="AD783" s="27" cm="1">
        <f t="array" aca="1" ref="AD783" ca="1">IF(A783="非採用","非採用",OFFSET(
   INDIRECT("'" &amp; AB783 &amp; "'!A4"),
   MATCH(B783, INDIRECT("'" &amp; AB783 &amp; "'!C5:C1000"), 0),
   MATCH("合計", INDIRECT("'" &amp; AB783 &amp; "'!4:4"), 0) - 1
))</f>
        <v>0</v>
      </c>
    </row>
    <row r="784" spans="1:30">
      <c r="A784" s="40">
        <f>元データ!P781</f>
        <v>663</v>
      </c>
      <c r="B784" s="27">
        <f t="shared" si="38"/>
        <v>780</v>
      </c>
      <c r="C784" s="27" t="str">
        <f>DBCS(元データ!A781)</f>
        <v>ロキソプロフェンナトリウム錠６０ｍｇ「日医工」</v>
      </c>
      <c r="D784" s="53" t="str">
        <f>元データ!B781</f>
        <v>メディセオ</v>
      </c>
      <c r="E784" s="27" t="str">
        <f>DBCS(元データ!C781)</f>
        <v>ＰＴＰ</v>
      </c>
      <c r="F784" s="27" t="str">
        <f>DBCS(元データ!D781)</f>
        <v>１０００Ｔ</v>
      </c>
      <c r="G784" s="27" t="str">
        <f>元データ!E781</f>
        <v>日医工</v>
      </c>
      <c r="H784" s="27">
        <f>元データ!F781</f>
        <v>10.1</v>
      </c>
      <c r="I784" s="27">
        <f>元データ!G781</f>
        <v>10100</v>
      </c>
      <c r="J784" s="27">
        <f>元データ!H781</f>
        <v>1000</v>
      </c>
      <c r="K784" s="27" t="str">
        <f>元データ!I781</f>
        <v>錠</v>
      </c>
      <c r="L784" s="27">
        <f>元データ!J781</f>
        <v>8950</v>
      </c>
      <c r="M784" s="27">
        <f>元データ!K781</f>
        <v>8.9499999999999993</v>
      </c>
      <c r="N784" s="53" t="str">
        <f ca="1">IF(OFFSET(マスタ非採用削除!A$4,統合マスタ!$A784,0)="","",OFFSET(マスタ非採用削除!A$4,統合マスタ!$A784,0))</f>
        <v>ﾛｷｿ001</v>
      </c>
      <c r="O784" s="53" t="str">
        <f ca="1">IF(OFFSET(マスタ非採用削除!B$4,統合マスタ!$A784,0)="","",OFFSET(マスタ非採用削除!B$4,統合マスタ!$A784,0))</f>
        <v>ﾛｷｿ001</v>
      </c>
      <c r="P784" s="27" t="str">
        <f ca="1">IF(OFFSET(マスタ非採用削除!C$4,統合マスタ!$A784,0)="","",OFFSET(マスタ非採用削除!C$4,統合マスタ!$A784,0))</f>
        <v>ロキソプロフェンナトリウム錠６０ｍｇ「日医工」</v>
      </c>
      <c r="Q784" s="53" t="str">
        <f ca="1">IF(OFFSET(マスタ非採用削除!D$4,統合マスタ!$A784,0)="","",OFFSET(マスタ非採用削除!D$4,統合マスタ!$A784,0))</f>
        <v>ﾛｷｿ</v>
      </c>
      <c r="R784" s="27">
        <f ca="1">IF(OR(A784="非採用",A784="処置薬",A784="非採用特別"),0,IF(OFFSET(マスタ非採用削除!E$4,統合マスタ!$A784,0)="","",OFFSET(マスタ非採用削除!E$4,統合マスタ!$A784,0)))</f>
        <v>1</v>
      </c>
      <c r="S784" s="53" t="str">
        <f ca="1">IF(OFFSET(マスタ非採用削除!F$4,統合マスタ!$A784,0)="","",OFFSET(マスタ非採用削除!F$4,統合マスタ!$A784,0))</f>
        <v/>
      </c>
      <c r="T784" s="27">
        <f ca="1">IF(OFFSET(マスタ非採用削除!G$4,統合マスタ!$A784,0)="","",OFFSET(マスタ非採用削除!G$4,統合マスタ!$A784,0))</f>
        <v>10.1</v>
      </c>
      <c r="U784" s="53" t="str">
        <f ca="1">IF(OFFSET(マスタ非採用削除!H$4,統合マスタ!$A784,0)="","",OFFSET(マスタ非採用削除!H$4,統合マスタ!$A784,0))</f>
        <v>ﾛｷｿﾌﾟﾛﾌｪﾝﾅﾄﾘｳﾑｼﾞｮｳ60mg｢ﾆﾁｲｺｳ｣</v>
      </c>
      <c r="V784" s="27">
        <f ca="1">IF(OFFSET(マスタ非採用削除!I$4,統合マスタ!$A784,0)="","",OFFSET(マスタ非採用削除!I$4,統合マスタ!$A784,0))</f>
        <v>1</v>
      </c>
      <c r="W784" s="27" t="str">
        <f ca="1">IF(OFFSET(マスタ非採用削除!J$4,統合マスタ!$A784,0)="","",OFFSET(マスタ非採用削除!J$4,統合マスタ!$A784,0))</f>
        <v>錠剤</v>
      </c>
      <c r="X784" s="27">
        <f ca="1">IF(OFFSET(マスタ非採用削除!K$4,統合マスタ!$A784,0)="","",OFFSET(マスタ非採用削除!K$4,統合マスタ!$A784,0))</f>
        <v>0</v>
      </c>
      <c r="Y784" s="53" t="str">
        <f ca="1">IF(OFFSET(マスタ非採用削除!L$4,統合マスタ!$A784,0)="","",OFFSET(マスタ非採用削除!L$4,統合マスタ!$A784,0))</f>
        <v/>
      </c>
      <c r="Z784" s="27">
        <f ca="1">IF(OFFSET(マスタ非採用削除!M$4,統合マスタ!$A784,0)="","",OFFSET(マスタ非採用削除!M$4,統合マスタ!$A784,0))</f>
        <v>25</v>
      </c>
      <c r="AA784" s="27" t="str">
        <f t="shared" si="36"/>
        <v/>
      </c>
      <c r="AB784" s="27" t="str">
        <f ca="1">IF(A784="非採用特別","非採用特別",IF(R784=2,"臨時",
IF(COUNTIF(分類!$H$8:$H$15, 統合マスタ!V784)&gt;0, 分類!$G$7,
IF(COUNTIF(分類!$K$8:$K$15, 統合マスタ!V784)&gt;0, 分類!$J$7,
IF(COUNTIF(分類!$N$8:$N$15, 統合マスタ!V784)&gt;0, 分類!$M$7,
IF(COUNTIF(分類!$Q$8:$Q$15, 統合マスタ!V784)&gt;0, 分類!$P$7,
"無し"))))))</f>
        <v>錠剤</v>
      </c>
      <c r="AC784" s="27">
        <f t="shared" ca="1" si="37"/>
        <v>780</v>
      </c>
      <c r="AD784" s="27" cm="1">
        <f t="array" aca="1" ref="AD784" ca="1">IF(A784="非採用","非採用",OFFSET(
   INDIRECT("'" &amp; AB784 &amp; "'!A4"),
   MATCH(B784, INDIRECT("'" &amp; AB784 &amp; "'!C5:C1000"), 0),
   MATCH("合計", INDIRECT("'" &amp; AB784 &amp; "'!4:4"), 0) - 1
))</f>
        <v>0</v>
      </c>
    </row>
    <row r="785" spans="1:30">
      <c r="A785" s="40">
        <f>元データ!P782</f>
        <v>663</v>
      </c>
      <c r="B785" s="27">
        <f t="shared" si="38"/>
        <v>781</v>
      </c>
      <c r="C785" s="27" t="str">
        <f>DBCS(元データ!A782)</f>
        <v>ロキソプロフェンナトリウム錠６０ｍｇ「日医工」</v>
      </c>
      <c r="D785" s="53" t="str">
        <f>元データ!B782</f>
        <v>メディセオ</v>
      </c>
      <c r="E785" s="27" t="str">
        <f>DBCS(元データ!C782)</f>
        <v>バラ</v>
      </c>
      <c r="F785" s="27" t="str">
        <f>DBCS(元データ!D782)</f>
        <v>１０００Ｔ</v>
      </c>
      <c r="G785" s="27" t="str">
        <f>元データ!E782</f>
        <v>日医工</v>
      </c>
      <c r="H785" s="27">
        <f>元データ!F782</f>
        <v>10.1</v>
      </c>
      <c r="I785" s="27">
        <f>元データ!G782</f>
        <v>10100</v>
      </c>
      <c r="J785" s="27">
        <f>元データ!H782</f>
        <v>1000</v>
      </c>
      <c r="K785" s="27" t="str">
        <f>元データ!I782</f>
        <v>錠</v>
      </c>
      <c r="L785" s="27">
        <f>元データ!J782</f>
        <v>8950</v>
      </c>
      <c r="M785" s="27">
        <f>元データ!K782</f>
        <v>8.9499999999999993</v>
      </c>
      <c r="N785" s="53" t="str">
        <f ca="1">IF(OFFSET(マスタ非採用削除!A$4,統合マスタ!$A785,0)="","",OFFSET(マスタ非採用削除!A$4,統合マスタ!$A785,0))</f>
        <v>ﾛｷｿ001</v>
      </c>
      <c r="O785" s="53" t="str">
        <f ca="1">IF(OFFSET(マスタ非採用削除!B$4,統合マスタ!$A785,0)="","",OFFSET(マスタ非採用削除!B$4,統合マスタ!$A785,0))</f>
        <v>ﾛｷｿ001</v>
      </c>
      <c r="P785" s="27" t="str">
        <f ca="1">IF(OFFSET(マスタ非採用削除!C$4,統合マスタ!$A785,0)="","",OFFSET(マスタ非採用削除!C$4,統合マスタ!$A785,0))</f>
        <v>ロキソプロフェンナトリウム錠６０ｍｇ「日医工」</v>
      </c>
      <c r="Q785" s="53" t="str">
        <f ca="1">IF(OFFSET(マスタ非採用削除!D$4,統合マスタ!$A785,0)="","",OFFSET(マスタ非採用削除!D$4,統合マスタ!$A785,0))</f>
        <v>ﾛｷｿ</v>
      </c>
      <c r="R785" s="27">
        <f ca="1">IF(OR(A785="非採用",A785="処置薬",A785="非採用特別"),0,IF(OFFSET(マスタ非採用削除!E$4,統合マスタ!$A785,0)="","",OFFSET(マスタ非採用削除!E$4,統合マスタ!$A785,0)))</f>
        <v>1</v>
      </c>
      <c r="S785" s="53" t="str">
        <f ca="1">IF(OFFSET(マスタ非採用削除!F$4,統合マスタ!$A785,0)="","",OFFSET(マスタ非採用削除!F$4,統合マスタ!$A785,0))</f>
        <v/>
      </c>
      <c r="T785" s="27">
        <f ca="1">IF(OFFSET(マスタ非採用削除!G$4,統合マスタ!$A785,0)="","",OFFSET(マスタ非採用削除!G$4,統合マスタ!$A785,0))</f>
        <v>10.1</v>
      </c>
      <c r="U785" s="53" t="str">
        <f ca="1">IF(OFFSET(マスタ非採用削除!H$4,統合マスタ!$A785,0)="","",OFFSET(マスタ非採用削除!H$4,統合マスタ!$A785,0))</f>
        <v>ﾛｷｿﾌﾟﾛﾌｪﾝﾅﾄﾘｳﾑｼﾞｮｳ60mg｢ﾆﾁｲｺｳ｣</v>
      </c>
      <c r="V785" s="27">
        <f ca="1">IF(OFFSET(マスタ非採用削除!I$4,統合マスタ!$A785,0)="","",OFFSET(マスタ非採用削除!I$4,統合マスタ!$A785,0))</f>
        <v>1</v>
      </c>
      <c r="W785" s="27" t="str">
        <f ca="1">IF(OFFSET(マスタ非採用削除!J$4,統合マスタ!$A785,0)="","",OFFSET(マスタ非採用削除!J$4,統合マスタ!$A785,0))</f>
        <v>錠剤</v>
      </c>
      <c r="X785" s="27">
        <f ca="1">IF(OFFSET(マスタ非採用削除!K$4,統合マスタ!$A785,0)="","",OFFSET(マスタ非採用削除!K$4,統合マスタ!$A785,0))</f>
        <v>0</v>
      </c>
      <c r="Y785" s="53" t="str">
        <f ca="1">IF(OFFSET(マスタ非採用削除!L$4,統合マスタ!$A785,0)="","",OFFSET(マスタ非採用削除!L$4,統合マスタ!$A785,0))</f>
        <v/>
      </c>
      <c r="Z785" s="27">
        <f ca="1">IF(OFFSET(マスタ非採用削除!M$4,統合マスタ!$A785,0)="","",OFFSET(マスタ非採用削除!M$4,統合マスタ!$A785,0))</f>
        <v>25</v>
      </c>
      <c r="AA785" s="27" t="str">
        <f t="shared" si="36"/>
        <v/>
      </c>
      <c r="AB785" s="27" t="str">
        <f ca="1">IF(A785="非採用特別","非採用特別",IF(R785=2,"臨時",
IF(COUNTIF(分類!$H$8:$H$15, 統合マスタ!V785)&gt;0, 分類!$G$7,
IF(COUNTIF(分類!$K$8:$K$15, 統合マスタ!V785)&gt;0, 分類!$J$7,
IF(COUNTIF(分類!$N$8:$N$15, 統合マスタ!V785)&gt;0, 分類!$M$7,
IF(COUNTIF(分類!$Q$8:$Q$15, 統合マスタ!V785)&gt;0, 分類!$P$7,
"無し"))))))</f>
        <v>錠剤</v>
      </c>
      <c r="AC785" s="27">
        <f t="shared" ca="1" si="37"/>
        <v>781</v>
      </c>
      <c r="AD785" s="27" cm="1">
        <f t="array" aca="1" ref="AD785" ca="1">IF(A785="非採用","非採用",OFFSET(
   INDIRECT("'" &amp; AB785 &amp; "'!A4"),
   MATCH(B785, INDIRECT("'" &amp; AB785 &amp; "'!C5:C1000"), 0),
   MATCH("合計", INDIRECT("'" &amp; AB785 &amp; "'!4:4"), 0) - 1
))</f>
        <v>0</v>
      </c>
    </row>
    <row r="786" spans="1:30">
      <c r="A786" s="40">
        <f>元データ!P783</f>
        <v>666</v>
      </c>
      <c r="B786" s="27">
        <f t="shared" si="38"/>
        <v>782</v>
      </c>
      <c r="C786" s="27" t="str">
        <f>DBCS(元データ!A783)</f>
        <v>ロケルマ懸濁用散分包５ｇ</v>
      </c>
      <c r="D786" s="53" t="str">
        <f>元データ!B783</f>
        <v>アルフレッサ</v>
      </c>
      <c r="E786" s="27" t="str">
        <f>DBCS(元データ!C783)</f>
        <v>粉</v>
      </c>
      <c r="F786" s="27" t="str">
        <f>DBCS(元データ!D783)</f>
        <v>２８包</v>
      </c>
      <c r="G786" s="27" t="str">
        <f>元データ!E783</f>
        <v>アストラゼネカ</v>
      </c>
      <c r="H786" s="27">
        <f>元データ!F783</f>
        <v>1024.3</v>
      </c>
      <c r="I786" s="27">
        <f>元データ!G783</f>
        <v>28680.400000000001</v>
      </c>
      <c r="J786" s="27">
        <f>元データ!H783</f>
        <v>28.000000000000004</v>
      </c>
      <c r="K786" s="27" t="str">
        <f>元データ!I783</f>
        <v>包</v>
      </c>
      <c r="L786" s="27">
        <f>元データ!J783</f>
        <v>25067</v>
      </c>
      <c r="M786" s="27">
        <f>元データ!K783</f>
        <v>895.24999999999989</v>
      </c>
      <c r="N786" s="53" t="str">
        <f ca="1">IF(OFFSET(マスタ非採用削除!A$4,統合マスタ!$A786,0)="","",OFFSET(マスタ非採用削除!A$4,統合マスタ!$A786,0))</f>
        <v>ﾛｹﾙ001</v>
      </c>
      <c r="O786" s="53" t="str">
        <f ca="1">IF(OFFSET(マスタ非採用削除!B$4,統合マスタ!$A786,0)="","",OFFSET(マスタ非採用削除!B$4,統合マスタ!$A786,0))</f>
        <v>ﾛｹﾙ001</v>
      </c>
      <c r="P786" s="27" t="str">
        <f ca="1">IF(OFFSET(マスタ非採用削除!C$4,統合マスタ!$A786,0)="","",OFFSET(マスタ非採用削除!C$4,統合マスタ!$A786,0))</f>
        <v>ロケルマ懸濁用散分包５ｇ</v>
      </c>
      <c r="Q786" s="53" t="str">
        <f ca="1">IF(OFFSET(マスタ非採用削除!D$4,統合マスタ!$A786,0)="","",OFFSET(マスタ非採用削除!D$4,統合マスタ!$A786,0))</f>
        <v/>
      </c>
      <c r="R786" s="27">
        <f ca="1">IF(OR(A786="非採用",A786="処置薬",A786="非採用特別"),0,IF(OFFSET(マスタ非採用削除!E$4,統合マスタ!$A786,0)="","",OFFSET(マスタ非採用削除!E$4,統合マスタ!$A786,0)))</f>
        <v>2</v>
      </c>
      <c r="S786" s="53" t="str">
        <f ca="1">IF(OFFSET(マスタ非採用削除!F$4,統合マスタ!$A786,0)="","",OFFSET(マスタ非採用削除!F$4,統合マスタ!$A786,0))</f>
        <v/>
      </c>
      <c r="T786" s="27">
        <f ca="1">IF(OFFSET(マスタ非採用削除!G$4,統合マスタ!$A786,0)="","",OFFSET(マスタ非採用削除!G$4,統合マスタ!$A786,0))</f>
        <v>1024.3</v>
      </c>
      <c r="U786" s="53" t="str">
        <f ca="1">IF(OFFSET(マスタ非採用削除!H$4,統合マスタ!$A786,0)="","",OFFSET(マスタ非採用削除!H$4,統合マスタ!$A786,0))</f>
        <v>ﾛｹﾙﾏｹﾝﾀﾞｸﾖｳｻﾝﾌﾞﾝﾎﾟｳ5G</v>
      </c>
      <c r="V786" s="27">
        <f ca="1">IF(OFFSET(マスタ非採用削除!I$4,統合マスタ!$A786,0)="","",OFFSET(マスタ非採用削除!I$4,統合マスタ!$A786,0))</f>
        <v>3</v>
      </c>
      <c r="W786" s="27" t="str">
        <f ca="1">IF(OFFSET(マスタ非採用削除!J$4,統合マスタ!$A786,0)="","",OFFSET(マスタ非採用削除!J$4,統合マスタ!$A786,0))</f>
        <v>散</v>
      </c>
      <c r="X786" s="27">
        <f ca="1">IF(OFFSET(マスタ非採用削除!K$4,統合マスタ!$A786,0)="","",OFFSET(マスタ非採用削除!K$4,統合マスタ!$A786,0))</f>
        <v>0</v>
      </c>
      <c r="Y786" s="53" t="str">
        <f ca="1">IF(OFFSET(マスタ非採用削除!L$4,統合マスタ!$A786,0)="","",OFFSET(マスタ非採用削除!L$4,統合マスタ!$A786,0))</f>
        <v/>
      </c>
      <c r="Z786" s="27">
        <f ca="1">IF(OFFSET(マスタ非採用削除!M$4,統合マスタ!$A786,0)="","",OFFSET(マスタ非採用削除!M$4,統合マスタ!$A786,0))</f>
        <v>3</v>
      </c>
      <c r="AA786" s="27" t="str">
        <f t="shared" si="36"/>
        <v/>
      </c>
      <c r="AB786" s="27" t="str">
        <f ca="1">IF(A786="非採用特別","非採用特別",IF(R786=2,"臨時",
IF(COUNTIF(分類!$H$8:$H$15, 統合マスタ!V786)&gt;0, 分類!$G$7,
IF(COUNTIF(分類!$K$8:$K$15, 統合マスタ!V786)&gt;0, 分類!$J$7,
IF(COUNTIF(分類!$N$8:$N$15, 統合マスタ!V786)&gt;0, 分類!$M$7,
IF(COUNTIF(分類!$Q$8:$Q$15, 統合マスタ!V786)&gt;0, 分類!$P$7,
"無し"))))))</f>
        <v>臨時</v>
      </c>
      <c r="AC786" s="27">
        <f t="shared" ca="1" si="37"/>
        <v>782</v>
      </c>
      <c r="AD786" s="27" cm="1">
        <f t="array" aca="1" ref="AD786" ca="1">IF(A786="非採用","非採用",OFFSET(
   INDIRECT("'" &amp; AB786 &amp; "'!A4"),
   MATCH(B786, INDIRECT("'" &amp; AB786 &amp; "'!C5:C1000"), 0),
   MATCH("合計", INDIRECT("'" &amp; AB786 &amp; "'!4:4"), 0) - 1
))</f>
        <v>0</v>
      </c>
    </row>
    <row r="787" spans="1:30">
      <c r="A787" s="40">
        <f>元データ!P784</f>
        <v>667</v>
      </c>
      <c r="B787" s="27">
        <f t="shared" si="38"/>
        <v>783</v>
      </c>
      <c r="C787" s="27" t="str">
        <f>DBCS(元データ!A784)</f>
        <v>ロコイド軟膏０．１％</v>
      </c>
      <c r="D787" s="53" t="str">
        <f>元データ!B784</f>
        <v>KSK</v>
      </c>
      <c r="E787" s="27" t="str">
        <f>DBCS(元データ!C784)</f>
        <v/>
      </c>
      <c r="F787" s="27" t="str">
        <f>DBCS(元データ!D784)</f>
        <v>５ｇｘ１０</v>
      </c>
      <c r="G787" s="27" t="str">
        <f>元データ!E784</f>
        <v>鳥居薬品</v>
      </c>
      <c r="H787" s="27">
        <f>元データ!F784</f>
        <v>14.9</v>
      </c>
      <c r="I787" s="27">
        <f>元データ!G784</f>
        <v>745</v>
      </c>
      <c r="J787" s="27">
        <f>元データ!H784</f>
        <v>50</v>
      </c>
      <c r="K787" s="27" t="str">
        <f>元データ!I784</f>
        <v>ｇ</v>
      </c>
      <c r="L787" s="27">
        <f>元データ!J784</f>
        <v>663</v>
      </c>
      <c r="M787" s="27">
        <f>元データ!K784</f>
        <v>13.26</v>
      </c>
      <c r="N787" s="53" t="str">
        <f ca="1">IF(OFFSET(マスタ非採用削除!A$4,統合マスタ!$A787,0)="","",OFFSET(マスタ非採用削除!A$4,統合マスタ!$A787,0))</f>
        <v>ﾛｺｲ001</v>
      </c>
      <c r="O787" s="53" t="str">
        <f ca="1">IF(OFFSET(マスタ非採用削除!B$4,統合マスタ!$A787,0)="","",OFFSET(マスタ非採用削除!B$4,統合マスタ!$A787,0))</f>
        <v>ﾛｺｲ001</v>
      </c>
      <c r="P787" s="27" t="str">
        <f ca="1">IF(OFFSET(マスタ非採用削除!C$4,統合マスタ!$A787,0)="","",OFFSET(マスタ非採用削除!C$4,統合マスタ!$A787,0))</f>
        <v>ロコイド軟膏０．１％</v>
      </c>
      <c r="Q787" s="53" t="str">
        <f ca="1">IF(OFFSET(マスタ非採用削除!D$4,統合マスタ!$A787,0)="","",OFFSET(マスタ非採用削除!D$4,統合マスタ!$A787,0))</f>
        <v/>
      </c>
      <c r="R787" s="27">
        <f ca="1">IF(OR(A787="非採用",A787="処置薬",A787="非採用特別"),0,IF(OFFSET(マスタ非採用削除!E$4,統合マスタ!$A787,0)="","",OFFSET(マスタ非採用削除!E$4,統合マスタ!$A787,0)))</f>
        <v>1</v>
      </c>
      <c r="S787" s="53" t="str">
        <f ca="1">IF(OFFSET(マスタ非採用削除!F$4,統合マスタ!$A787,0)="","",OFFSET(マスタ非採用削除!F$4,統合マスタ!$A787,0))</f>
        <v/>
      </c>
      <c r="T787" s="27">
        <f ca="1">IF(OFFSET(マスタ非採用削除!G$4,統合マスタ!$A787,0)="","",OFFSET(マスタ非採用削除!G$4,統合マスタ!$A787,0))</f>
        <v>14.9</v>
      </c>
      <c r="U787" s="53" t="str">
        <f ca="1">IF(OFFSET(マスタ非採用削除!H$4,統合マスタ!$A787,0)="","",OFFSET(マスタ非採用削除!H$4,統合マスタ!$A787,0))</f>
        <v>ﾛｺｲﾄﾞﾅﾝｺｳ0.1%</v>
      </c>
      <c r="V787" s="27">
        <f ca="1">IF(OFFSET(マスタ非採用削除!I$4,統合マスタ!$A787,0)="","",OFFSET(マスタ非採用削除!I$4,統合マスタ!$A787,0))</f>
        <v>14</v>
      </c>
      <c r="W787" s="27" t="str">
        <f ca="1">IF(OFFSET(マスタ非採用削除!J$4,統合マスタ!$A787,0)="","",OFFSET(マスタ非採用削除!J$4,統合マスタ!$A787,0))</f>
        <v>軟膏</v>
      </c>
      <c r="X787" s="27">
        <f ca="1">IF(OFFSET(マスタ非採用削除!K$4,統合マスタ!$A787,0)="","",OFFSET(マスタ非採用削除!K$4,統合マスタ!$A787,0))</f>
        <v>0</v>
      </c>
      <c r="Y787" s="53" t="str">
        <f ca="1">IF(OFFSET(マスタ非採用削除!L$4,統合マスタ!$A787,0)="","",OFFSET(マスタ非採用削除!L$4,統合マスタ!$A787,0))</f>
        <v/>
      </c>
      <c r="Z787" s="27">
        <f ca="1">IF(OFFSET(マスタ非採用削除!M$4,統合マスタ!$A787,0)="","",OFFSET(マスタ非採用削除!M$4,統合マスタ!$A787,0))</f>
        <v>3</v>
      </c>
      <c r="AA787" s="27" t="str">
        <f t="shared" si="36"/>
        <v/>
      </c>
      <c r="AB787" s="27" t="str">
        <f ca="1">IF(A787="非採用特別","非採用特別",IF(R787=2,"臨時",
IF(COUNTIF(分類!$H$8:$H$15, 統合マスタ!V787)&gt;0, 分類!$G$7,
IF(COUNTIF(分類!$K$8:$K$15, 統合マスタ!V787)&gt;0, 分類!$J$7,
IF(COUNTIF(分類!$N$8:$N$15, 統合マスタ!V787)&gt;0, 分類!$M$7,
IF(COUNTIF(分類!$Q$8:$Q$15, 統合マスタ!V787)&gt;0, 分類!$P$7,
"無し"))))))</f>
        <v>外用</v>
      </c>
      <c r="AC787" s="27">
        <f t="shared" ca="1" si="37"/>
        <v>783</v>
      </c>
      <c r="AD787" s="27" cm="1">
        <f t="array" aca="1" ref="AD787" ca="1">IF(A787="非採用","非採用",OFFSET(
   INDIRECT("'" &amp; AB787 &amp; "'!A4"),
   MATCH(B787, INDIRECT("'" &amp; AB787 &amp; "'!C5:C1000"), 0),
   MATCH("合計", INDIRECT("'" &amp; AB787 &amp; "'!4:4"), 0) - 1
))</f>
        <v>0</v>
      </c>
    </row>
    <row r="788" spans="1:30">
      <c r="A788" s="40">
        <f>元データ!P785</f>
        <v>668</v>
      </c>
      <c r="B788" s="27">
        <f t="shared" si="38"/>
        <v>784</v>
      </c>
      <c r="C788" s="27" t="str">
        <f>DBCS(元データ!A785)</f>
        <v>ロスバスタチン錠２．５ｍｇ「トーワ」</v>
      </c>
      <c r="D788" s="53" t="str">
        <f>元データ!B785</f>
        <v>東和薬品</v>
      </c>
      <c r="E788" s="27" t="str">
        <f>DBCS(元データ!C785)</f>
        <v>ＰＴＰ</v>
      </c>
      <c r="F788" s="27" t="str">
        <f>DBCS(元データ!D785)</f>
        <v>１００Ｔ</v>
      </c>
      <c r="G788" s="27" t="str">
        <f>元データ!E785</f>
        <v>東和薬品</v>
      </c>
      <c r="H788" s="27">
        <f>元データ!F785</f>
        <v>10.4</v>
      </c>
      <c r="I788" s="27">
        <f>元データ!G785</f>
        <v>1040</v>
      </c>
      <c r="J788" s="27">
        <f>元データ!H785</f>
        <v>100</v>
      </c>
      <c r="K788" s="27" t="str">
        <f>元データ!I785</f>
        <v>錠</v>
      </c>
      <c r="L788" s="27">
        <f>元データ!J785</f>
        <v>830</v>
      </c>
      <c r="M788" s="27">
        <f>元データ!K785</f>
        <v>8.3000000000000007</v>
      </c>
      <c r="N788" s="53" t="str">
        <f ca="1">IF(OFFSET(マスタ非採用削除!A$4,統合マスタ!$A788,0)="","",OFFSET(マスタ非採用削除!A$4,統合マスタ!$A788,0))</f>
        <v>ﾛｽﾊ002</v>
      </c>
      <c r="O788" s="53" t="str">
        <f ca="1">IF(OFFSET(マスタ非採用削除!B$4,統合マスタ!$A788,0)="","",OFFSET(マスタ非採用削除!B$4,統合マスタ!$A788,0))</f>
        <v>ﾛｽﾊ002</v>
      </c>
      <c r="P788" s="27" t="str">
        <f ca="1">IF(OFFSET(マスタ非採用削除!C$4,統合マスタ!$A788,0)="","",OFFSET(マスタ非採用削除!C$4,統合マスタ!$A788,0))</f>
        <v>ロスバスタチン錠２．５ｍｇ「トーワ」</v>
      </c>
      <c r="Q788" s="53" t="str">
        <f ca="1">IF(OFFSET(マスタ非採用削除!D$4,統合マスタ!$A788,0)="","",OFFSET(マスタ非採用削除!D$4,統合マスタ!$A788,0))</f>
        <v/>
      </c>
      <c r="R788" s="27">
        <f ca="1">IF(OR(A788="非採用",A788="処置薬",A788="非採用特別"),0,IF(OFFSET(マスタ非採用削除!E$4,統合マスタ!$A788,0)="","",OFFSET(マスタ非採用削除!E$4,統合マスタ!$A788,0)))</f>
        <v>1</v>
      </c>
      <c r="S788" s="53" t="str">
        <f ca="1">IF(OFFSET(マスタ非採用削除!F$4,統合マスタ!$A788,0)="","",OFFSET(マスタ非採用削除!F$4,統合マスタ!$A788,0))</f>
        <v/>
      </c>
      <c r="T788" s="27">
        <f ca="1">IF(OFFSET(マスタ非採用削除!G$4,統合マスタ!$A788,0)="","",OFFSET(マスタ非採用削除!G$4,統合マスタ!$A788,0))</f>
        <v>10.4</v>
      </c>
      <c r="U788" s="53" t="str">
        <f ca="1">IF(OFFSET(マスタ非採用削除!H$4,統合マスタ!$A788,0)="","",OFFSET(マスタ非採用削除!H$4,統合マスタ!$A788,0))</f>
        <v>ﾛｽﾊﾞｽﾀﾁﾝｼﾞﾖｳ2.5MGﾄ-ﾜ</v>
      </c>
      <c r="V788" s="27">
        <f ca="1">IF(OFFSET(マスタ非採用削除!I$4,統合マスタ!$A788,0)="","",OFFSET(マスタ非採用削除!I$4,統合マスタ!$A788,0))</f>
        <v>1</v>
      </c>
      <c r="W788" s="27" t="str">
        <f ca="1">IF(OFFSET(マスタ非採用削除!J$4,統合マスタ!$A788,0)="","",OFFSET(マスタ非採用削除!J$4,統合マスタ!$A788,0))</f>
        <v>錠剤</v>
      </c>
      <c r="X788" s="27">
        <f ca="1">IF(OFFSET(マスタ非採用削除!K$4,統合マスタ!$A788,0)="","",OFFSET(マスタ非採用削除!K$4,統合マスタ!$A788,0))</f>
        <v>0</v>
      </c>
      <c r="Y788" s="53" t="str">
        <f ca="1">IF(OFFSET(マスタ非採用削除!L$4,統合マスタ!$A788,0)="","",OFFSET(マスタ非採用削除!L$4,統合マスタ!$A788,0))</f>
        <v/>
      </c>
      <c r="Z788" s="27">
        <f ca="1">IF(OFFSET(マスタ非採用削除!M$4,統合マスタ!$A788,0)="","",OFFSET(マスタ非採用削除!M$4,統合マスタ!$A788,0))</f>
        <v>25</v>
      </c>
      <c r="AA788" s="27" t="str">
        <f t="shared" si="36"/>
        <v/>
      </c>
      <c r="AB788" s="27" t="str">
        <f ca="1">IF(A788="非採用特別","非採用特別",IF(R788=2,"臨時",
IF(COUNTIF(分類!$H$8:$H$15, 統合マスタ!V788)&gt;0, 分類!$G$7,
IF(COUNTIF(分類!$K$8:$K$15, 統合マスタ!V788)&gt;0, 分類!$J$7,
IF(COUNTIF(分類!$N$8:$N$15, 統合マスタ!V788)&gt;0, 分類!$M$7,
IF(COUNTIF(分類!$Q$8:$Q$15, 統合マスタ!V788)&gt;0, 分類!$P$7,
"無し"))))))</f>
        <v>錠剤</v>
      </c>
      <c r="AC788" s="27">
        <f t="shared" ca="1" si="37"/>
        <v>784</v>
      </c>
      <c r="AD788" s="27" cm="1">
        <f t="array" aca="1" ref="AD788" ca="1">IF(A788="非採用","非採用",OFFSET(
   INDIRECT("'" &amp; AB788 &amp; "'!A4"),
   MATCH(B788, INDIRECT("'" &amp; AB788 &amp; "'!C5:C1000"), 0),
   MATCH("合計", INDIRECT("'" &amp; AB788 &amp; "'!4:4"), 0) - 1
))</f>
        <v>0</v>
      </c>
    </row>
    <row r="789" spans="1:30">
      <c r="A789" s="40">
        <f>元データ!P786</f>
        <v>668</v>
      </c>
      <c r="B789" s="27">
        <f t="shared" si="38"/>
        <v>785</v>
      </c>
      <c r="C789" s="27" t="str">
        <f>DBCS(元データ!A786)</f>
        <v>ロスバスタチン錠２．５ｍｇ「トーワ」</v>
      </c>
      <c r="D789" s="53" t="str">
        <f>元データ!B786</f>
        <v>東和薬品</v>
      </c>
      <c r="E789" s="27" t="str">
        <f>DBCS(元データ!C786)</f>
        <v>バラ</v>
      </c>
      <c r="F789" s="27" t="str">
        <f>DBCS(元データ!D786)</f>
        <v>３００Ｔ</v>
      </c>
      <c r="G789" s="27" t="str">
        <f>元データ!E786</f>
        <v>東和薬品</v>
      </c>
      <c r="H789" s="27">
        <f>元データ!F786</f>
        <v>10.4</v>
      </c>
      <c r="I789" s="27">
        <f>元データ!G786</f>
        <v>3120</v>
      </c>
      <c r="J789" s="27">
        <f>元データ!H786</f>
        <v>300</v>
      </c>
      <c r="K789" s="27" t="str">
        <f>元データ!I786</f>
        <v>錠</v>
      </c>
      <c r="L789" s="27">
        <f>元データ!J786</f>
        <v>2490</v>
      </c>
      <c r="M789" s="27">
        <f>元データ!K786</f>
        <v>8.3000000000000007</v>
      </c>
      <c r="N789" s="53" t="str">
        <f ca="1">IF(OFFSET(マスタ非採用削除!A$4,統合マスタ!$A789,0)="","",OFFSET(マスタ非採用削除!A$4,統合マスタ!$A789,0))</f>
        <v>ﾛｽﾊ002</v>
      </c>
      <c r="O789" s="53" t="str">
        <f ca="1">IF(OFFSET(マスタ非採用削除!B$4,統合マスタ!$A789,0)="","",OFFSET(マスタ非採用削除!B$4,統合マスタ!$A789,0))</f>
        <v>ﾛｽﾊ002</v>
      </c>
      <c r="P789" s="27" t="str">
        <f ca="1">IF(OFFSET(マスタ非採用削除!C$4,統合マスタ!$A789,0)="","",OFFSET(マスタ非採用削除!C$4,統合マスタ!$A789,0))</f>
        <v>ロスバスタチン錠２．５ｍｇ「トーワ」</v>
      </c>
      <c r="Q789" s="53" t="str">
        <f ca="1">IF(OFFSET(マスタ非採用削除!D$4,統合マスタ!$A789,0)="","",OFFSET(マスタ非採用削除!D$4,統合マスタ!$A789,0))</f>
        <v/>
      </c>
      <c r="R789" s="27">
        <f ca="1">IF(OR(A789="非採用",A789="処置薬",A789="非採用特別"),0,IF(OFFSET(マスタ非採用削除!E$4,統合マスタ!$A789,0)="","",OFFSET(マスタ非採用削除!E$4,統合マスタ!$A789,0)))</f>
        <v>1</v>
      </c>
      <c r="S789" s="53" t="str">
        <f ca="1">IF(OFFSET(マスタ非採用削除!F$4,統合マスタ!$A789,0)="","",OFFSET(マスタ非採用削除!F$4,統合マスタ!$A789,0))</f>
        <v/>
      </c>
      <c r="T789" s="27">
        <f ca="1">IF(OFFSET(マスタ非採用削除!G$4,統合マスタ!$A789,0)="","",OFFSET(マスタ非採用削除!G$4,統合マスタ!$A789,0))</f>
        <v>10.4</v>
      </c>
      <c r="U789" s="53" t="str">
        <f ca="1">IF(OFFSET(マスタ非採用削除!H$4,統合マスタ!$A789,0)="","",OFFSET(マスタ非採用削除!H$4,統合マスタ!$A789,0))</f>
        <v>ﾛｽﾊﾞｽﾀﾁﾝｼﾞﾖｳ2.5MGﾄ-ﾜ</v>
      </c>
      <c r="V789" s="27">
        <f ca="1">IF(OFFSET(マスタ非採用削除!I$4,統合マスタ!$A789,0)="","",OFFSET(マスタ非採用削除!I$4,統合マスタ!$A789,0))</f>
        <v>1</v>
      </c>
      <c r="W789" s="27" t="str">
        <f ca="1">IF(OFFSET(マスタ非採用削除!J$4,統合マスタ!$A789,0)="","",OFFSET(マスタ非採用削除!J$4,統合マスタ!$A789,0))</f>
        <v>錠剤</v>
      </c>
      <c r="X789" s="27">
        <f ca="1">IF(OFFSET(マスタ非採用削除!K$4,統合マスタ!$A789,0)="","",OFFSET(マスタ非採用削除!K$4,統合マスタ!$A789,0))</f>
        <v>0</v>
      </c>
      <c r="Y789" s="53" t="str">
        <f ca="1">IF(OFFSET(マスタ非採用削除!L$4,統合マスタ!$A789,0)="","",OFFSET(マスタ非採用削除!L$4,統合マスタ!$A789,0))</f>
        <v/>
      </c>
      <c r="Z789" s="27">
        <f ca="1">IF(OFFSET(マスタ非採用削除!M$4,統合マスタ!$A789,0)="","",OFFSET(マスタ非採用削除!M$4,統合マスタ!$A789,0))</f>
        <v>25</v>
      </c>
      <c r="AA789" s="27" t="str">
        <f t="shared" si="36"/>
        <v/>
      </c>
      <c r="AB789" s="27" t="str">
        <f ca="1">IF(A789="非採用特別","非採用特別",IF(R789=2,"臨時",
IF(COUNTIF(分類!$H$8:$H$15, 統合マスタ!V789)&gt;0, 分類!$G$7,
IF(COUNTIF(分類!$K$8:$K$15, 統合マスタ!V789)&gt;0, 分類!$J$7,
IF(COUNTIF(分類!$N$8:$N$15, 統合マスタ!V789)&gt;0, 分類!$M$7,
IF(COUNTIF(分類!$Q$8:$Q$15, 統合マスタ!V789)&gt;0, 分類!$P$7,
"無し"))))))</f>
        <v>錠剤</v>
      </c>
      <c r="AC789" s="27">
        <f t="shared" ca="1" si="37"/>
        <v>785</v>
      </c>
      <c r="AD789" s="27" cm="1">
        <f t="array" aca="1" ref="AD789" ca="1">IF(A789="非採用","非採用",OFFSET(
   INDIRECT("'" &amp; AB789 &amp; "'!A4"),
   MATCH(B789, INDIRECT("'" &amp; AB789 &amp; "'!C5:C1000"), 0),
   MATCH("合計", INDIRECT("'" &amp; AB789 &amp; "'!4:4"), 0) - 1
))</f>
        <v>0</v>
      </c>
    </row>
    <row r="790" spans="1:30">
      <c r="A790" s="40">
        <f>元データ!P787</f>
        <v>669</v>
      </c>
      <c r="B790" s="27">
        <f t="shared" si="38"/>
        <v>786</v>
      </c>
      <c r="C790" s="27" t="str">
        <f>DBCS(元データ!A787)</f>
        <v>ロゼレム錠８ｍｇ</v>
      </c>
      <c r="D790" s="53" t="str">
        <f>元データ!B787</f>
        <v>アルフレッサ</v>
      </c>
      <c r="E790" s="27" t="str">
        <f>DBCS(元データ!C787)</f>
        <v>ＰＴＰ</v>
      </c>
      <c r="F790" s="27" t="str">
        <f>DBCS(元データ!D787)</f>
        <v>１００Ｔ</v>
      </c>
      <c r="G790" s="27" t="str">
        <f>元データ!E787</f>
        <v>武田薬品工業</v>
      </c>
      <c r="H790" s="27">
        <f>元データ!F787</f>
        <v>41.1</v>
      </c>
      <c r="I790" s="27">
        <f>元データ!G787</f>
        <v>4110</v>
      </c>
      <c r="J790" s="27">
        <f>元データ!H787</f>
        <v>100</v>
      </c>
      <c r="K790" s="27" t="str">
        <f>元データ!I787</f>
        <v>錠</v>
      </c>
      <c r="L790" s="27">
        <f>元データ!J787</f>
        <v>3535</v>
      </c>
      <c r="M790" s="27">
        <f>元データ!K787</f>
        <v>35.35</v>
      </c>
      <c r="N790" s="53" t="str">
        <f ca="1">IF(OFFSET(マスタ非採用削除!A$4,統合マスタ!$A790,0)="","",OFFSET(マスタ非採用削除!A$4,統合マスタ!$A790,0))</f>
        <v>ﾛｾﾚ001</v>
      </c>
      <c r="O790" s="53" t="str">
        <f ca="1">IF(OFFSET(マスタ非採用削除!B$4,統合マスタ!$A790,0)="","",OFFSET(マスタ非採用削除!B$4,統合マスタ!$A790,0))</f>
        <v>ﾛｾﾚ001</v>
      </c>
      <c r="P790" s="27" t="str">
        <f ca="1">IF(OFFSET(マスタ非採用削除!C$4,統合マスタ!$A790,0)="","",OFFSET(マスタ非採用削除!C$4,統合マスタ!$A790,0))</f>
        <v>ロゼレム錠８ｍｇ</v>
      </c>
      <c r="Q790" s="53" t="str">
        <f ca="1">IF(OFFSET(マスタ非採用削除!D$4,統合マスタ!$A790,0)="","",OFFSET(マスタ非採用削除!D$4,統合マスタ!$A790,0))</f>
        <v>ﾛｾﾞﾚ</v>
      </c>
      <c r="R790" s="27">
        <f ca="1">IF(OR(A790="非採用",A790="処置薬",A790="非採用特別"),0,IF(OFFSET(マスタ非採用削除!E$4,統合マスタ!$A790,0)="","",OFFSET(マスタ非採用削除!E$4,統合マスタ!$A790,0)))</f>
        <v>2</v>
      </c>
      <c r="S790" s="53" t="str">
        <f ca="1">IF(OFFSET(マスタ非採用削除!F$4,統合マスタ!$A790,0)="","",OFFSET(マスタ非採用削除!F$4,統合マスタ!$A790,0))</f>
        <v/>
      </c>
      <c r="T790" s="27">
        <f ca="1">IF(OFFSET(マスタ非採用削除!G$4,統合マスタ!$A790,0)="","",OFFSET(マスタ非採用削除!G$4,統合マスタ!$A790,0))</f>
        <v>41.1</v>
      </c>
      <c r="U790" s="53" t="str">
        <f ca="1">IF(OFFSET(マスタ非採用削除!H$4,統合マスタ!$A790,0)="","",OFFSET(マスタ非採用削除!H$4,統合マスタ!$A790,0))</f>
        <v>ﾛｾﾞﾚﾑｼﾞｮｳ8mg</v>
      </c>
      <c r="V790" s="27">
        <f ca="1">IF(OFFSET(マスタ非採用削除!I$4,統合マスタ!$A790,0)="","",OFFSET(マスタ非採用削除!I$4,統合マスタ!$A790,0))</f>
        <v>1</v>
      </c>
      <c r="W790" s="27" t="str">
        <f ca="1">IF(OFFSET(マスタ非採用削除!J$4,統合マスタ!$A790,0)="","",OFFSET(マスタ非採用削除!J$4,統合マスタ!$A790,0))</f>
        <v>錠剤</v>
      </c>
      <c r="X790" s="27">
        <f ca="1">IF(OFFSET(マスタ非採用削除!K$4,統合マスタ!$A790,0)="","",OFFSET(マスタ非採用削除!K$4,統合マスタ!$A790,0))</f>
        <v>0</v>
      </c>
      <c r="Y790" s="53" t="str">
        <f ca="1">IF(OFFSET(マスタ非採用削除!L$4,統合マスタ!$A790,0)="","",OFFSET(マスタ非採用削除!L$4,統合マスタ!$A790,0))</f>
        <v/>
      </c>
      <c r="Z790" s="27">
        <f ca="1">IF(OFFSET(マスタ非採用削除!M$4,統合マスタ!$A790,0)="","",OFFSET(マスタ非採用削除!M$4,統合マスタ!$A790,0))</f>
        <v>3</v>
      </c>
      <c r="AA790" s="27" t="str">
        <f t="shared" si="36"/>
        <v/>
      </c>
      <c r="AB790" s="27" t="str">
        <f ca="1">IF(A790="非採用特別","非採用特別",IF(R790=2,"臨時",
IF(COUNTIF(分類!$H$8:$H$15, 統合マスタ!V790)&gt;0, 分類!$G$7,
IF(COUNTIF(分類!$K$8:$K$15, 統合マスタ!V790)&gt;0, 分類!$J$7,
IF(COUNTIF(分類!$N$8:$N$15, 統合マスタ!V790)&gt;0, 分類!$M$7,
IF(COUNTIF(分類!$Q$8:$Q$15, 統合マスタ!V790)&gt;0, 分類!$P$7,
"無し"))))))</f>
        <v>臨時</v>
      </c>
      <c r="AC790" s="27">
        <f t="shared" ca="1" si="37"/>
        <v>786</v>
      </c>
      <c r="AD790" s="27" cm="1">
        <f t="array" aca="1" ref="AD790" ca="1">IF(A790="非採用","非採用",OFFSET(
   INDIRECT("'" &amp; AB790 &amp; "'!A4"),
   MATCH(B790, INDIRECT("'" &amp; AB790 &amp; "'!C5:C1000"), 0),
   MATCH("合計", INDIRECT("'" &amp; AB790 &amp; "'!4:4"), 0) - 1
))</f>
        <v>0</v>
      </c>
    </row>
    <row r="791" spans="1:30">
      <c r="A791" s="40">
        <f>元データ!P788</f>
        <v>672</v>
      </c>
      <c r="B791" s="27">
        <f t="shared" si="38"/>
        <v>787</v>
      </c>
      <c r="C791" s="27" t="str">
        <f>DBCS(元データ!A788)</f>
        <v>ロドピン細粒５０％</v>
      </c>
      <c r="D791" s="53" t="str">
        <f>元データ!B788</f>
        <v>メディセオ</v>
      </c>
      <c r="E791" s="27" t="str">
        <f>DBCS(元データ!C788)</f>
        <v/>
      </c>
      <c r="F791" s="27" t="str">
        <f>DBCS(元データ!D788)</f>
        <v>１００ｇ</v>
      </c>
      <c r="G791" s="27" t="str">
        <f>元データ!E788</f>
        <v>ＬＴＬファーマ</v>
      </c>
      <c r="H791" s="27">
        <f>元データ!F788</f>
        <v>202.6</v>
      </c>
      <c r="I791" s="27">
        <f>元データ!G788</f>
        <v>20260</v>
      </c>
      <c r="J791" s="27">
        <f>元データ!H788</f>
        <v>100</v>
      </c>
      <c r="K791" s="27" t="str">
        <f>元データ!I788</f>
        <v>ｇ</v>
      </c>
      <c r="L791" s="27">
        <f>元データ!J788</f>
        <v>17728</v>
      </c>
      <c r="M791" s="27">
        <f>元データ!K788</f>
        <v>177.28</v>
      </c>
      <c r="N791" s="53" t="str">
        <f ca="1">IF(OFFSET(マスタ非採用削除!A$4,統合マスタ!$A791,0)="","",OFFSET(マスタ非採用削除!A$4,統合マスタ!$A791,0))</f>
        <v>ﾛﾄﾋ003</v>
      </c>
      <c r="O791" s="53" t="str">
        <f ca="1">IF(OFFSET(マスタ非採用削除!B$4,統合マスタ!$A791,0)="","",OFFSET(マスタ非採用削除!B$4,統合マスタ!$A791,0))</f>
        <v>ﾛﾄﾋ003</v>
      </c>
      <c r="P791" s="27" t="str">
        <f ca="1">IF(OFFSET(マスタ非採用削除!C$4,統合マスタ!$A791,0)="","",OFFSET(マスタ非採用削除!C$4,統合マスタ!$A791,0))</f>
        <v>ロドピン細粒５０％</v>
      </c>
      <c r="Q791" s="53" t="str">
        <f ca="1">IF(OFFSET(マスタ非採用削除!D$4,統合マスタ!$A791,0)="","",OFFSET(マスタ非採用削除!D$4,統合マスタ!$A791,0))</f>
        <v>ﾛﾄﾞﾋﾟ4</v>
      </c>
      <c r="R791" s="27">
        <f ca="1">IF(OR(A791="非採用",A791="処置薬",A791="非採用特別"),0,IF(OFFSET(マスタ非採用削除!E$4,統合マスタ!$A791,0)="","",OFFSET(マスタ非採用削除!E$4,統合マスタ!$A791,0)))</f>
        <v>1</v>
      </c>
      <c r="S791" s="53" t="str">
        <f ca="1">IF(OFFSET(マスタ非採用削除!F$4,統合マスタ!$A791,0)="","",OFFSET(マスタ非採用削除!F$4,統合マスタ!$A791,0))</f>
        <v/>
      </c>
      <c r="T791" s="27">
        <f ca="1">IF(OFFSET(マスタ非採用削除!G$4,統合マスタ!$A791,0)="","",OFFSET(マスタ非採用削除!G$4,統合マスタ!$A791,0))</f>
        <v>202.6</v>
      </c>
      <c r="U791" s="53" t="str">
        <f ca="1">IF(OFFSET(マスタ非採用削除!H$4,統合マスタ!$A791,0)="","",OFFSET(マスタ非採用削除!H$4,統合マスタ!$A791,0))</f>
        <v>ﾛﾄﾞﾋﾟﾝｻｲﾘｭｳ50%</v>
      </c>
      <c r="V791" s="27">
        <f ca="1">IF(OFFSET(マスタ非採用削除!I$4,統合マスタ!$A791,0)="","",OFFSET(マスタ非採用削除!I$4,統合マスタ!$A791,0))</f>
        <v>3</v>
      </c>
      <c r="W791" s="27" t="str">
        <f ca="1">IF(OFFSET(マスタ非採用削除!J$4,統合マスタ!$A791,0)="","",OFFSET(マスタ非採用削除!J$4,統合マスタ!$A791,0))</f>
        <v>散</v>
      </c>
      <c r="X791" s="27">
        <f ca="1">IF(OFFSET(マスタ非採用削除!K$4,統合マスタ!$A791,0)="","",OFFSET(マスタ非採用削除!K$4,統合マスタ!$A791,0))</f>
        <v>2</v>
      </c>
      <c r="Y791" s="53" t="str">
        <f ca="1">IF(OFFSET(マスタ非採用削除!L$4,統合マスタ!$A791,0)="","",OFFSET(マスタ非採用削除!L$4,統合マスタ!$A791,0))</f>
        <v/>
      </c>
      <c r="Z791" s="27">
        <f ca="1">IF(OFFSET(マスタ非採用削除!M$4,統合マスタ!$A791,0)="","",OFFSET(マスタ非採用削除!M$4,統合マスタ!$A791,0))</f>
        <v>2</v>
      </c>
      <c r="AA791" s="27" t="str">
        <f t="shared" si="36"/>
        <v/>
      </c>
      <c r="AB791" s="27" t="str">
        <f ca="1">IF(A791="非採用特別","非採用特別",IF(R791=2,"臨時",
IF(COUNTIF(分類!$H$8:$H$15, 統合マスタ!V791)&gt;0, 分類!$G$7,
IF(COUNTIF(分類!$K$8:$K$15, 統合マスタ!V791)&gt;0, 分類!$J$7,
IF(COUNTIF(分類!$N$8:$N$15, 統合マスタ!V791)&gt;0, 分類!$M$7,
IF(COUNTIF(分類!$Q$8:$Q$15, 統合マスタ!V791)&gt;0, 分類!$P$7,
"無し"))))))</f>
        <v>散剤</v>
      </c>
      <c r="AC791" s="27">
        <f t="shared" ca="1" si="37"/>
        <v>200787</v>
      </c>
      <c r="AD791" s="27" cm="1">
        <f t="array" aca="1" ref="AD791" ca="1">IF(A791="非採用","非採用",OFFSET(
   INDIRECT("'" &amp; AB791 &amp; "'!A4"),
   MATCH(B791, INDIRECT("'" &amp; AB791 &amp; "'!C5:C1000"), 0),
   MATCH("合計", INDIRECT("'" &amp; AB791 &amp; "'!4:4"), 0) - 1
))</f>
        <v>0</v>
      </c>
    </row>
    <row r="792" spans="1:30">
      <c r="A792" s="40">
        <f>元データ!P789</f>
        <v>670</v>
      </c>
      <c r="B792" s="27">
        <f t="shared" si="38"/>
        <v>788</v>
      </c>
      <c r="C792" s="27" t="str">
        <f>DBCS(元データ!A789)</f>
        <v>ロドピン錠２５ｍｇ</v>
      </c>
      <c r="D792" s="53" t="str">
        <f>元データ!B789</f>
        <v>メディセオ</v>
      </c>
      <c r="E792" s="27" t="str">
        <f>DBCS(元データ!C789)</f>
        <v>ＰＴＰ</v>
      </c>
      <c r="F792" s="27" t="str">
        <f>DBCS(元データ!D789)</f>
        <v>１００Ｔ</v>
      </c>
      <c r="G792" s="27" t="str">
        <f>元データ!E789</f>
        <v>ＬＴＬファーマ</v>
      </c>
      <c r="H792" s="27">
        <f>元データ!F789</f>
        <v>10.199999999999999</v>
      </c>
      <c r="I792" s="27">
        <f>元データ!G789</f>
        <v>1020</v>
      </c>
      <c r="J792" s="27">
        <f>元データ!H789</f>
        <v>100</v>
      </c>
      <c r="K792" s="27" t="str">
        <f>元データ!I789</f>
        <v>錠</v>
      </c>
      <c r="L792" s="27">
        <f>元データ!J789</f>
        <v>892</v>
      </c>
      <c r="M792" s="27">
        <f>元データ!K789</f>
        <v>8.92</v>
      </c>
      <c r="N792" s="53" t="str">
        <f ca="1">IF(OFFSET(マスタ非採用削除!A$4,統合マスタ!$A792,0)="","",OFFSET(マスタ非採用削除!A$4,統合マスタ!$A792,0))</f>
        <v>ﾛﾄﾋ001</v>
      </c>
      <c r="O792" s="53" t="str">
        <f ca="1">IF(OFFSET(マスタ非採用削除!B$4,統合マスタ!$A792,0)="","",OFFSET(マスタ非採用削除!B$4,統合マスタ!$A792,0))</f>
        <v>ﾛﾄﾋ001</v>
      </c>
      <c r="P792" s="27" t="str">
        <f ca="1">IF(OFFSET(マスタ非採用削除!C$4,統合マスタ!$A792,0)="","",OFFSET(マスタ非採用削除!C$4,統合マスタ!$A792,0))</f>
        <v>ロドピン錠２５ｍｇ</v>
      </c>
      <c r="Q792" s="53" t="str">
        <f ca="1">IF(OFFSET(マスタ非採用削除!D$4,統合マスタ!$A792,0)="","",OFFSET(マスタ非採用削除!D$4,統合マスタ!$A792,0))</f>
        <v>ﾛﾄﾞﾋﾟ2</v>
      </c>
      <c r="R792" s="27">
        <f ca="1">IF(OR(A792="非採用",A792="処置薬",A792="非採用特別"),0,IF(OFFSET(マスタ非採用削除!E$4,統合マスタ!$A792,0)="","",OFFSET(マスタ非採用削除!E$4,統合マスタ!$A792,0)))</f>
        <v>1</v>
      </c>
      <c r="S792" s="53" t="str">
        <f ca="1">IF(OFFSET(マスタ非採用削除!F$4,統合マスタ!$A792,0)="","",OFFSET(マスタ非採用削除!F$4,統合マスタ!$A792,0))</f>
        <v/>
      </c>
      <c r="T792" s="27">
        <f ca="1">IF(OFFSET(マスタ非採用削除!G$4,統合マスタ!$A792,0)="","",OFFSET(マスタ非採用削除!G$4,統合マスタ!$A792,0))</f>
        <v>10.199999999999999</v>
      </c>
      <c r="U792" s="53" t="str">
        <f ca="1">IF(OFFSET(マスタ非採用削除!H$4,統合マスタ!$A792,0)="","",OFFSET(マスタ非採用削除!H$4,統合マスタ!$A792,0))</f>
        <v>ﾛﾄﾞﾋﾟﾝｼﾞｮｳ25mg</v>
      </c>
      <c r="V792" s="27">
        <f ca="1">IF(OFFSET(マスタ非採用削除!I$4,統合マスタ!$A792,0)="","",OFFSET(マスタ非採用削除!I$4,統合マスタ!$A792,0))</f>
        <v>1</v>
      </c>
      <c r="W792" s="27" t="str">
        <f ca="1">IF(OFFSET(マスタ非採用削除!J$4,統合マスタ!$A792,0)="","",OFFSET(マスタ非採用削除!J$4,統合マスタ!$A792,0))</f>
        <v>錠剤</v>
      </c>
      <c r="X792" s="27">
        <f ca="1">IF(OFFSET(マスタ非採用削除!K$4,統合マスタ!$A792,0)="","",OFFSET(マスタ非採用削除!K$4,統合マスタ!$A792,0))</f>
        <v>2</v>
      </c>
      <c r="Y792" s="53" t="str">
        <f ca="1">IF(OFFSET(マスタ非採用削除!L$4,統合マスタ!$A792,0)="","",OFFSET(マスタ非採用削除!L$4,統合マスタ!$A792,0))</f>
        <v/>
      </c>
      <c r="Z792" s="27">
        <f ca="1">IF(OFFSET(マスタ非採用削除!M$4,統合マスタ!$A792,0)="","",OFFSET(マスタ非採用削除!M$4,統合マスタ!$A792,0))</f>
        <v>26</v>
      </c>
      <c r="AA792" s="27" t="str">
        <f t="shared" si="36"/>
        <v/>
      </c>
      <c r="AB792" s="27" t="str">
        <f ca="1">IF(A792="非採用特別","非採用特別",IF(R792=2,"臨時",
IF(COUNTIF(分類!$H$8:$H$15, 統合マスタ!V792)&gt;0, 分類!$G$7,
IF(COUNTIF(分類!$K$8:$K$15, 統合マスタ!V792)&gt;0, 分類!$J$7,
IF(COUNTIF(分類!$N$8:$N$15, 統合マスタ!V792)&gt;0, 分類!$M$7,
IF(COUNTIF(分類!$Q$8:$Q$15, 統合マスタ!V792)&gt;0, 分類!$P$7,
"無し"))))))</f>
        <v>錠剤</v>
      </c>
      <c r="AC792" s="27">
        <f t="shared" ca="1" si="37"/>
        <v>200788</v>
      </c>
      <c r="AD792" s="27" cm="1">
        <f t="array" aca="1" ref="AD792" ca="1">IF(A792="非採用","非採用",OFFSET(
   INDIRECT("'" &amp; AB792 &amp; "'!A4"),
   MATCH(B792, INDIRECT("'" &amp; AB792 &amp; "'!C5:C1000"), 0),
   MATCH("合計", INDIRECT("'" &amp; AB792 &amp; "'!4:4"), 0) - 1
))</f>
        <v>0</v>
      </c>
    </row>
    <row r="793" spans="1:30">
      <c r="A793" s="40">
        <f>元データ!P790</f>
        <v>670</v>
      </c>
      <c r="B793" s="27">
        <f t="shared" si="38"/>
        <v>789</v>
      </c>
      <c r="C793" s="27" t="str">
        <f>DBCS(元データ!A790)</f>
        <v>ロドピン錠２５ｍｇ</v>
      </c>
      <c r="D793" s="53" t="str">
        <f>元データ!B790</f>
        <v>メディセオ</v>
      </c>
      <c r="E793" s="27" t="str">
        <f>DBCS(元データ!C790)</f>
        <v>バラ</v>
      </c>
      <c r="F793" s="27" t="str">
        <f>DBCS(元データ!D790)</f>
        <v>１０００Ｔ</v>
      </c>
      <c r="G793" s="27" t="str">
        <f>元データ!E790</f>
        <v>ＬＴＬファーマ</v>
      </c>
      <c r="H793" s="27">
        <f>元データ!F790</f>
        <v>10.199999999999999</v>
      </c>
      <c r="I793" s="27">
        <f>元データ!G790</f>
        <v>10200</v>
      </c>
      <c r="J793" s="27">
        <f>元データ!H790</f>
        <v>1000.0000000000001</v>
      </c>
      <c r="K793" s="27" t="str">
        <f>元データ!I790</f>
        <v>錠</v>
      </c>
      <c r="L793" s="27">
        <f>元データ!J790</f>
        <v>8925</v>
      </c>
      <c r="M793" s="27">
        <f>元データ!K790</f>
        <v>8.9249999999999989</v>
      </c>
      <c r="N793" s="53" t="str">
        <f ca="1">IF(OFFSET(マスタ非採用削除!A$4,統合マスタ!$A793,0)="","",OFFSET(マスタ非採用削除!A$4,統合マスタ!$A793,0))</f>
        <v>ﾛﾄﾋ001</v>
      </c>
      <c r="O793" s="53" t="str">
        <f ca="1">IF(OFFSET(マスタ非採用削除!B$4,統合マスタ!$A793,0)="","",OFFSET(マスタ非採用削除!B$4,統合マスタ!$A793,0))</f>
        <v>ﾛﾄﾋ001</v>
      </c>
      <c r="P793" s="27" t="str">
        <f ca="1">IF(OFFSET(マスタ非採用削除!C$4,統合マスタ!$A793,0)="","",OFFSET(マスタ非採用削除!C$4,統合マスタ!$A793,0))</f>
        <v>ロドピン錠２５ｍｇ</v>
      </c>
      <c r="Q793" s="53" t="str">
        <f ca="1">IF(OFFSET(マスタ非採用削除!D$4,統合マスタ!$A793,0)="","",OFFSET(マスタ非採用削除!D$4,統合マスタ!$A793,0))</f>
        <v>ﾛﾄﾞﾋﾟ2</v>
      </c>
      <c r="R793" s="27">
        <f ca="1">IF(OR(A793="非採用",A793="処置薬",A793="非採用特別"),0,IF(OFFSET(マスタ非採用削除!E$4,統合マスタ!$A793,0)="","",OFFSET(マスタ非採用削除!E$4,統合マスタ!$A793,0)))</f>
        <v>1</v>
      </c>
      <c r="S793" s="53" t="str">
        <f ca="1">IF(OFFSET(マスタ非採用削除!F$4,統合マスタ!$A793,0)="","",OFFSET(マスタ非採用削除!F$4,統合マスタ!$A793,0))</f>
        <v/>
      </c>
      <c r="T793" s="27">
        <f ca="1">IF(OFFSET(マスタ非採用削除!G$4,統合マスタ!$A793,0)="","",OFFSET(マスタ非採用削除!G$4,統合マスタ!$A793,0))</f>
        <v>10.199999999999999</v>
      </c>
      <c r="U793" s="53" t="str">
        <f ca="1">IF(OFFSET(マスタ非採用削除!H$4,統合マスタ!$A793,0)="","",OFFSET(マスタ非採用削除!H$4,統合マスタ!$A793,0))</f>
        <v>ﾛﾄﾞﾋﾟﾝｼﾞｮｳ25mg</v>
      </c>
      <c r="V793" s="27">
        <f ca="1">IF(OFFSET(マスタ非採用削除!I$4,統合マスタ!$A793,0)="","",OFFSET(マスタ非採用削除!I$4,統合マスタ!$A793,0))</f>
        <v>1</v>
      </c>
      <c r="W793" s="27" t="str">
        <f ca="1">IF(OFFSET(マスタ非採用削除!J$4,統合マスタ!$A793,0)="","",OFFSET(マスタ非採用削除!J$4,統合マスタ!$A793,0))</f>
        <v>錠剤</v>
      </c>
      <c r="X793" s="27">
        <f ca="1">IF(OFFSET(マスタ非採用削除!K$4,統合マスタ!$A793,0)="","",OFFSET(マスタ非採用削除!K$4,統合マスタ!$A793,0))</f>
        <v>2</v>
      </c>
      <c r="Y793" s="53" t="str">
        <f ca="1">IF(OFFSET(マスタ非採用削除!L$4,統合マスタ!$A793,0)="","",OFFSET(マスタ非採用削除!L$4,統合マスタ!$A793,0))</f>
        <v/>
      </c>
      <c r="Z793" s="27">
        <f ca="1">IF(OFFSET(マスタ非採用削除!M$4,統合マスタ!$A793,0)="","",OFFSET(マスタ非採用削除!M$4,統合マスタ!$A793,0))</f>
        <v>26</v>
      </c>
      <c r="AA793" s="27" t="str">
        <f t="shared" si="36"/>
        <v/>
      </c>
      <c r="AB793" s="27" t="str">
        <f ca="1">IF(A793="非採用特別","非採用特別",IF(R793=2,"臨時",
IF(COUNTIF(分類!$H$8:$H$15, 統合マスタ!V793)&gt;0, 分類!$G$7,
IF(COUNTIF(分類!$K$8:$K$15, 統合マスタ!V793)&gt;0, 分類!$J$7,
IF(COUNTIF(分類!$N$8:$N$15, 統合マスタ!V793)&gt;0, 分類!$M$7,
IF(COUNTIF(分類!$Q$8:$Q$15, 統合マスタ!V793)&gt;0, 分類!$P$7,
"無し"))))))</f>
        <v>錠剤</v>
      </c>
      <c r="AC793" s="27">
        <f t="shared" ca="1" si="37"/>
        <v>200789</v>
      </c>
      <c r="AD793" s="27" cm="1">
        <f t="array" aca="1" ref="AD793" ca="1">IF(A793="非採用","非採用",OFFSET(
   INDIRECT("'" &amp; AB793 &amp; "'!A4"),
   MATCH(B793, INDIRECT("'" &amp; AB793 &amp; "'!C5:C1000"), 0),
   MATCH("合計", INDIRECT("'" &amp; AB793 &amp; "'!4:4"), 0) - 1
))</f>
        <v>0</v>
      </c>
    </row>
    <row r="794" spans="1:30">
      <c r="A794" s="40">
        <f>元データ!P791</f>
        <v>671</v>
      </c>
      <c r="B794" s="27">
        <f t="shared" si="38"/>
        <v>790</v>
      </c>
      <c r="C794" s="27" t="str">
        <f>DBCS(元データ!A791)</f>
        <v>ロドピン錠５０ｍｇ</v>
      </c>
      <c r="D794" s="53" t="str">
        <f>元データ!B791</f>
        <v/>
      </c>
      <c r="E794" s="27" t="str">
        <f>DBCS(元データ!C791)</f>
        <v>ＰＴＰ</v>
      </c>
      <c r="F794" s="27" t="str">
        <f>DBCS(元データ!D791)</f>
        <v>１００Ｔ</v>
      </c>
      <c r="G794" s="27" t="str">
        <f>元データ!E791</f>
        <v>ＬＴＬファーマ</v>
      </c>
      <c r="H794" s="27">
        <f>元データ!F791</f>
        <v>18.899999999999999</v>
      </c>
      <c r="I794" s="27">
        <f>元データ!G791</f>
        <v>1890</v>
      </c>
      <c r="J794" s="27">
        <f>元データ!H791</f>
        <v>100.00000000000001</v>
      </c>
      <c r="K794" s="27" t="str">
        <f>元データ!I791</f>
        <v>錠</v>
      </c>
      <c r="L794" s="27">
        <f>元データ!J791</f>
        <v>1654</v>
      </c>
      <c r="M794" s="27">
        <f>元データ!K791</f>
        <v>16.54</v>
      </c>
      <c r="N794" s="53" t="str">
        <f ca="1">IF(OFFSET(マスタ非採用削除!A$4,統合マスタ!$A794,0)="","",OFFSET(マスタ非採用削除!A$4,統合マスタ!$A794,0))</f>
        <v>ﾛﾄﾋ002</v>
      </c>
      <c r="O794" s="53" t="str">
        <f ca="1">IF(OFFSET(マスタ非採用削除!B$4,統合マスタ!$A794,0)="","",OFFSET(マスタ非採用削除!B$4,統合マスタ!$A794,0))</f>
        <v>ﾛﾄﾋ002</v>
      </c>
      <c r="P794" s="27" t="str">
        <f ca="1">IF(OFFSET(マスタ非採用削除!C$4,統合マスタ!$A794,0)="","",OFFSET(マスタ非採用削除!C$4,統合マスタ!$A794,0))</f>
        <v>ロドピン錠５０ｍｇ</v>
      </c>
      <c r="Q794" s="53" t="str">
        <f ca="1">IF(OFFSET(マスタ非採用削除!D$4,統合マスタ!$A794,0)="","",OFFSET(マスタ非採用削除!D$4,統合マスタ!$A794,0))</f>
        <v>ﾛﾄﾞﾋﾟ1</v>
      </c>
      <c r="R794" s="27">
        <f ca="1">IF(OR(A794="非採用",A794="処置薬",A794="非採用特別"),0,IF(OFFSET(マスタ非採用削除!E$4,統合マスタ!$A794,0)="","",OFFSET(マスタ非採用削除!E$4,統合マスタ!$A794,0)))</f>
        <v>1</v>
      </c>
      <c r="S794" s="53" t="str">
        <f ca="1">IF(OFFSET(マスタ非採用削除!F$4,統合マスタ!$A794,0)="","",OFFSET(マスタ非採用削除!F$4,統合マスタ!$A794,0))</f>
        <v/>
      </c>
      <c r="T794" s="27">
        <f ca="1">IF(OFFSET(マスタ非採用削除!G$4,統合マスタ!$A794,0)="","",OFFSET(マスタ非採用削除!G$4,統合マスタ!$A794,0))</f>
        <v>18.899999999999999</v>
      </c>
      <c r="U794" s="53" t="str">
        <f ca="1">IF(OFFSET(マスタ非採用削除!H$4,統合マスタ!$A794,0)="","",OFFSET(マスタ非採用削除!H$4,統合マスタ!$A794,0))</f>
        <v>ﾛﾄﾞﾋﾟﾝｼﾞｮｳ50mg</v>
      </c>
      <c r="V794" s="27">
        <f ca="1">IF(OFFSET(マスタ非採用削除!I$4,統合マスタ!$A794,0)="","",OFFSET(マスタ非採用削除!I$4,統合マスタ!$A794,0))</f>
        <v>1</v>
      </c>
      <c r="W794" s="27" t="str">
        <f ca="1">IF(OFFSET(マスタ非採用削除!J$4,統合マスタ!$A794,0)="","",OFFSET(マスタ非採用削除!J$4,統合マスタ!$A794,0))</f>
        <v>錠剤</v>
      </c>
      <c r="X794" s="27">
        <f ca="1">IF(OFFSET(マスタ非採用削除!K$4,統合マスタ!$A794,0)="","",OFFSET(マスタ非採用削除!K$4,統合マスタ!$A794,0))</f>
        <v>2</v>
      </c>
      <c r="Y794" s="53" t="str">
        <f ca="1">IF(OFFSET(マスタ非採用削除!L$4,統合マスタ!$A794,0)="","",OFFSET(マスタ非採用削除!L$4,統合マスタ!$A794,0))</f>
        <v/>
      </c>
      <c r="Z794" s="27">
        <f ca="1">IF(OFFSET(マスタ非採用削除!M$4,統合マスタ!$A794,0)="","",OFFSET(マスタ非採用削除!M$4,統合マスタ!$A794,0))</f>
        <v>26</v>
      </c>
      <c r="AA794" s="27" t="str">
        <f t="shared" si="36"/>
        <v/>
      </c>
      <c r="AB794" s="27" t="str">
        <f ca="1">IF(A794="非採用特別","非採用特別",IF(R794=2,"臨時",
IF(COUNTIF(分類!$H$8:$H$15, 統合マスタ!V794)&gt;0, 分類!$G$7,
IF(COUNTIF(分類!$K$8:$K$15, 統合マスタ!V794)&gt;0, 分類!$J$7,
IF(COUNTIF(分類!$N$8:$N$15, 統合マスタ!V794)&gt;0, 分類!$M$7,
IF(COUNTIF(分類!$Q$8:$Q$15, 統合マスタ!V794)&gt;0, 分類!$P$7,
"無し"))))))</f>
        <v>錠剤</v>
      </c>
      <c r="AC794" s="27">
        <f t="shared" ca="1" si="37"/>
        <v>200790</v>
      </c>
      <c r="AD794" s="27" cm="1">
        <f t="array" aca="1" ref="AD794" ca="1">IF(A794="非採用","非採用",OFFSET(
   INDIRECT("'" &amp; AB794 &amp; "'!A4"),
   MATCH(B794, INDIRECT("'" &amp; AB794 &amp; "'!C5:C1000"), 0),
   MATCH("合計", INDIRECT("'" &amp; AB794 &amp; "'!4:4"), 0) - 1
))</f>
        <v>0</v>
      </c>
    </row>
    <row r="795" spans="1:30">
      <c r="A795" s="40">
        <f>元データ!P792</f>
        <v>671</v>
      </c>
      <c r="B795" s="27">
        <f t="shared" si="38"/>
        <v>791</v>
      </c>
      <c r="C795" s="27" t="str">
        <f>DBCS(元データ!A792)</f>
        <v>ロドピン錠５０ｍｇ</v>
      </c>
      <c r="D795" s="53" t="str">
        <f>元データ!B792</f>
        <v>メディセオ</v>
      </c>
      <c r="E795" s="27" t="str">
        <f>DBCS(元データ!C792)</f>
        <v>バラ</v>
      </c>
      <c r="F795" s="27" t="str">
        <f>DBCS(元データ!D792)</f>
        <v>１０００Ｔ</v>
      </c>
      <c r="G795" s="27" t="str">
        <f>元データ!E792</f>
        <v>ＬＴＬファーマ</v>
      </c>
      <c r="H795" s="27">
        <f>元データ!F792</f>
        <v>18.899999999999999</v>
      </c>
      <c r="I795" s="27">
        <f>元データ!G792</f>
        <v>18900</v>
      </c>
      <c r="J795" s="27">
        <f>元データ!H792</f>
        <v>1000.0000000000001</v>
      </c>
      <c r="K795" s="27" t="str">
        <f>元データ!I792</f>
        <v>錠</v>
      </c>
      <c r="L795" s="27">
        <f>元データ!J792</f>
        <v>16538</v>
      </c>
      <c r="M795" s="27">
        <f>元データ!K792</f>
        <v>16.537999999999997</v>
      </c>
      <c r="N795" s="53" t="str">
        <f ca="1">IF(OFFSET(マスタ非採用削除!A$4,統合マスタ!$A795,0)="","",OFFSET(マスタ非採用削除!A$4,統合マスタ!$A795,0))</f>
        <v>ﾛﾄﾋ002</v>
      </c>
      <c r="O795" s="53" t="str">
        <f ca="1">IF(OFFSET(マスタ非採用削除!B$4,統合マスタ!$A795,0)="","",OFFSET(マスタ非採用削除!B$4,統合マスタ!$A795,0))</f>
        <v>ﾛﾄﾋ002</v>
      </c>
      <c r="P795" s="27" t="str">
        <f ca="1">IF(OFFSET(マスタ非採用削除!C$4,統合マスタ!$A795,0)="","",OFFSET(マスタ非採用削除!C$4,統合マスタ!$A795,0))</f>
        <v>ロドピン錠５０ｍｇ</v>
      </c>
      <c r="Q795" s="53" t="str">
        <f ca="1">IF(OFFSET(マスタ非採用削除!D$4,統合マスタ!$A795,0)="","",OFFSET(マスタ非採用削除!D$4,統合マスタ!$A795,0))</f>
        <v>ﾛﾄﾞﾋﾟ1</v>
      </c>
      <c r="R795" s="27">
        <f ca="1">IF(OR(A795="非採用",A795="処置薬",A795="非採用特別"),0,IF(OFFSET(マスタ非採用削除!E$4,統合マスタ!$A795,0)="","",OFFSET(マスタ非採用削除!E$4,統合マスタ!$A795,0)))</f>
        <v>1</v>
      </c>
      <c r="S795" s="53" t="str">
        <f ca="1">IF(OFFSET(マスタ非採用削除!F$4,統合マスタ!$A795,0)="","",OFFSET(マスタ非採用削除!F$4,統合マスタ!$A795,0))</f>
        <v/>
      </c>
      <c r="T795" s="27">
        <f ca="1">IF(OFFSET(マスタ非採用削除!G$4,統合マスタ!$A795,0)="","",OFFSET(マスタ非採用削除!G$4,統合マスタ!$A795,0))</f>
        <v>18.899999999999999</v>
      </c>
      <c r="U795" s="53" t="str">
        <f ca="1">IF(OFFSET(マスタ非採用削除!H$4,統合マスタ!$A795,0)="","",OFFSET(マスタ非採用削除!H$4,統合マスタ!$A795,0))</f>
        <v>ﾛﾄﾞﾋﾟﾝｼﾞｮｳ50mg</v>
      </c>
      <c r="V795" s="27">
        <f ca="1">IF(OFFSET(マスタ非採用削除!I$4,統合マスタ!$A795,0)="","",OFFSET(マスタ非採用削除!I$4,統合マスタ!$A795,0))</f>
        <v>1</v>
      </c>
      <c r="W795" s="27" t="str">
        <f ca="1">IF(OFFSET(マスタ非採用削除!J$4,統合マスタ!$A795,0)="","",OFFSET(マスタ非採用削除!J$4,統合マスタ!$A795,0))</f>
        <v>錠剤</v>
      </c>
      <c r="X795" s="27">
        <f ca="1">IF(OFFSET(マスタ非採用削除!K$4,統合マスタ!$A795,0)="","",OFFSET(マスタ非採用削除!K$4,統合マスタ!$A795,0))</f>
        <v>2</v>
      </c>
      <c r="Y795" s="53" t="str">
        <f ca="1">IF(OFFSET(マスタ非採用削除!L$4,統合マスタ!$A795,0)="","",OFFSET(マスタ非採用削除!L$4,統合マスタ!$A795,0))</f>
        <v/>
      </c>
      <c r="Z795" s="27">
        <f ca="1">IF(OFFSET(マスタ非採用削除!M$4,統合マスタ!$A795,0)="","",OFFSET(マスタ非採用削除!M$4,統合マスタ!$A795,0))</f>
        <v>26</v>
      </c>
      <c r="AA795" s="27" t="str">
        <f t="shared" si="36"/>
        <v/>
      </c>
      <c r="AB795" s="27" t="str">
        <f ca="1">IF(A795="非採用特別","非採用特別",IF(R795=2,"臨時",
IF(COUNTIF(分類!$H$8:$H$15, 統合マスタ!V795)&gt;0, 分類!$G$7,
IF(COUNTIF(分類!$K$8:$K$15, 統合マスタ!V795)&gt;0, 分類!$J$7,
IF(COUNTIF(分類!$N$8:$N$15, 統合マスタ!V795)&gt;0, 分類!$M$7,
IF(COUNTIF(分類!$Q$8:$Q$15, 統合マスタ!V795)&gt;0, 分類!$P$7,
"無し"))))))</f>
        <v>錠剤</v>
      </c>
      <c r="AC795" s="27">
        <f t="shared" ca="1" si="37"/>
        <v>200791</v>
      </c>
      <c r="AD795" s="27" cm="1">
        <f t="array" aca="1" ref="AD795" ca="1">IF(A795="非採用","非採用",OFFSET(
   INDIRECT("'" &amp; AB795 &amp; "'!A4"),
   MATCH(B795, INDIRECT("'" &amp; AB795 &amp; "'!C5:C1000"), 0),
   MATCH("合計", INDIRECT("'" &amp; AB795 &amp; "'!4:4"), 0) - 1
))</f>
        <v>0</v>
      </c>
    </row>
    <row r="796" spans="1:30">
      <c r="A796" s="40">
        <f>元データ!P793</f>
        <v>673</v>
      </c>
      <c r="B796" s="27">
        <f t="shared" si="38"/>
        <v>792</v>
      </c>
      <c r="C796" s="27" t="str">
        <f>DBCS(元データ!A793)</f>
        <v>ロナセンテープ２０ｍｇ</v>
      </c>
      <c r="D796" s="53" t="str">
        <f>元データ!B793</f>
        <v>メディセオ</v>
      </c>
      <c r="E796" s="27" t="str">
        <f>DBCS(元データ!C793)</f>
        <v/>
      </c>
      <c r="F796" s="27" t="str">
        <f>DBCS(元データ!D793)</f>
        <v>７０枚</v>
      </c>
      <c r="G796" s="27" t="str">
        <f>元データ!E793</f>
        <v>住友ファーマ</v>
      </c>
      <c r="H796" s="27">
        <f>元データ!F793</f>
        <v>229</v>
      </c>
      <c r="I796" s="27">
        <f>元データ!G793</f>
        <v>16030</v>
      </c>
      <c r="J796" s="27">
        <f>元データ!H793</f>
        <v>70</v>
      </c>
      <c r="K796" s="27" t="str">
        <f>元データ!I793</f>
        <v>枚</v>
      </c>
      <c r="L796" s="27">
        <f>元データ!J793</f>
        <v>13890</v>
      </c>
      <c r="M796" s="27">
        <f>元データ!K793</f>
        <v>198.42857142857142</v>
      </c>
      <c r="N796" s="53" t="str">
        <f ca="1">IF(OFFSET(マスタ非採用削除!A$4,統合マスタ!$A796,0)="","",OFFSET(マスタ非採用削除!A$4,統合マスタ!$A796,0))</f>
        <v>ﾛﾅｾ001</v>
      </c>
      <c r="O796" s="53" t="str">
        <f ca="1">IF(OFFSET(マスタ非採用削除!B$4,統合マスタ!$A796,0)="","",OFFSET(マスタ非採用削除!B$4,統合マスタ!$A796,0))</f>
        <v>ﾛﾅｾ001</v>
      </c>
      <c r="P796" s="27" t="str">
        <f ca="1">IF(OFFSET(マスタ非採用削除!C$4,統合マスタ!$A796,0)="","",OFFSET(マスタ非採用削除!C$4,統合マスタ!$A796,0))</f>
        <v>ロナセンテープ２０ｍｇ</v>
      </c>
      <c r="Q796" s="53" t="str">
        <f ca="1">IF(OFFSET(マスタ非採用削除!D$4,統合マスタ!$A796,0)="","",OFFSET(マスタ非採用削除!D$4,統合マスタ!$A796,0))</f>
        <v>ﾛﾅｾﾝ</v>
      </c>
      <c r="R796" s="27">
        <f ca="1">IF(OR(A796="非採用",A796="処置薬",A796="非採用特別"),0,IF(OFFSET(マスタ非採用削除!E$4,統合マスタ!$A796,0)="","",OFFSET(マスタ非採用削除!E$4,統合マスタ!$A796,0)))</f>
        <v>1</v>
      </c>
      <c r="S796" s="53" t="str">
        <f ca="1">IF(OFFSET(マスタ非採用削除!F$4,統合マスタ!$A796,0)="","",OFFSET(マスタ非採用削除!F$4,統合マスタ!$A796,0))</f>
        <v/>
      </c>
      <c r="T796" s="27">
        <f ca="1">IF(OFFSET(マスタ非採用削除!G$4,統合マスタ!$A796,0)="","",OFFSET(マスタ非採用削除!G$4,統合マスタ!$A796,0))</f>
        <v>229</v>
      </c>
      <c r="U796" s="53" t="str">
        <f ca="1">IF(OFFSET(マスタ非採用削除!H$4,統合マスタ!$A796,0)="","",OFFSET(マスタ非採用削除!H$4,統合マスタ!$A796,0))</f>
        <v>ﾛﾅｾﾝﾃｰﾌﾟ20mg</v>
      </c>
      <c r="V796" s="27">
        <f ca="1">IF(OFFSET(マスタ非採用削除!I$4,統合マスタ!$A796,0)="","",OFFSET(マスタ非採用削除!I$4,統合マスタ!$A796,0))</f>
        <v>19</v>
      </c>
      <c r="W796" s="27" t="str">
        <f ca="1">IF(OFFSET(マスタ非採用削除!J$4,統合マスタ!$A796,0)="","",OFFSET(マスタ非採用削除!J$4,統合マスタ!$A796,0))</f>
        <v>貼付剤</v>
      </c>
      <c r="X796" s="27">
        <f ca="1">IF(OFFSET(マスタ非採用削除!K$4,統合マスタ!$A796,0)="","",OFFSET(マスタ非採用削除!K$4,統合マスタ!$A796,0))</f>
        <v>2</v>
      </c>
      <c r="Y796" s="53" t="str">
        <f ca="1">IF(OFFSET(マスタ非採用削除!L$4,統合マスタ!$A796,0)="","",OFFSET(マスタ非採用削除!L$4,統合マスタ!$A796,0))</f>
        <v/>
      </c>
      <c r="Z796" s="27">
        <f ca="1">IF(OFFSET(マスタ非採用削除!M$4,統合マスタ!$A796,0)="","",OFFSET(マスタ非採用削除!M$4,統合マスタ!$A796,0))</f>
        <v>3</v>
      </c>
      <c r="AA796" s="27" t="str">
        <f t="shared" si="36"/>
        <v/>
      </c>
      <c r="AB796" s="27" t="str">
        <f ca="1">IF(A796="非採用特別","非採用特別",IF(R796=2,"臨時",
IF(COUNTIF(分類!$H$8:$H$15, 統合マスタ!V796)&gt;0, 分類!$G$7,
IF(COUNTIF(分類!$K$8:$K$15, 統合マスタ!V796)&gt;0, 分類!$J$7,
IF(COUNTIF(分類!$N$8:$N$15, 統合マスタ!V796)&gt;0, 分類!$M$7,
IF(COUNTIF(分類!$Q$8:$Q$15, 統合マスタ!V796)&gt;0, 分類!$P$7,
"無し"))))))</f>
        <v>外用</v>
      </c>
      <c r="AC796" s="27">
        <f t="shared" ca="1" si="37"/>
        <v>200792</v>
      </c>
      <c r="AD796" s="27" cm="1">
        <f t="array" aca="1" ref="AD796" ca="1">IF(A796="非採用","非採用",OFFSET(
   INDIRECT("'" &amp; AB796 &amp; "'!A4"),
   MATCH(B796, INDIRECT("'" &amp; AB796 &amp; "'!C5:C1000"), 0),
   MATCH("合計", INDIRECT("'" &amp; AB796 &amp; "'!4:4"), 0) - 1
))</f>
        <v>0</v>
      </c>
    </row>
    <row r="797" spans="1:30">
      <c r="A797" s="40">
        <f>元データ!P794</f>
        <v>674</v>
      </c>
      <c r="B797" s="27">
        <f t="shared" si="38"/>
        <v>793</v>
      </c>
      <c r="C797" s="27" t="str">
        <f>DBCS(元データ!A794)</f>
        <v>ロナセンテープ４０ｍｇ</v>
      </c>
      <c r="D797" s="53" t="str">
        <f>元データ!B794</f>
        <v>メディセオ</v>
      </c>
      <c r="E797" s="27" t="str">
        <f>DBCS(元データ!C794)</f>
        <v/>
      </c>
      <c r="F797" s="27" t="str">
        <f>DBCS(元データ!D794)</f>
        <v>７０枚</v>
      </c>
      <c r="G797" s="27" t="str">
        <f>元データ!E794</f>
        <v>住友ファーマ</v>
      </c>
      <c r="H797" s="27">
        <f>元データ!F794</f>
        <v>429.1</v>
      </c>
      <c r="I797" s="27">
        <f>元データ!G794</f>
        <v>30037</v>
      </c>
      <c r="J797" s="27">
        <f>元データ!H794</f>
        <v>70</v>
      </c>
      <c r="K797" s="27" t="str">
        <f>元データ!I794</f>
        <v>枚</v>
      </c>
      <c r="L797" s="27">
        <f>元データ!J794</f>
        <v>25980</v>
      </c>
      <c r="M797" s="27">
        <f>元データ!K794</f>
        <v>371.14285714285717</v>
      </c>
      <c r="N797" s="53" t="str">
        <f ca="1">IF(OFFSET(マスタ非採用削除!A$4,統合マスタ!$A797,0)="","",OFFSET(マスタ非採用削除!A$4,統合マスタ!$A797,0))</f>
        <v>ﾛﾅｾ002</v>
      </c>
      <c r="O797" s="53" t="str">
        <f ca="1">IF(OFFSET(マスタ非採用削除!B$4,統合マスタ!$A797,0)="","",OFFSET(マスタ非採用削除!B$4,統合マスタ!$A797,0))</f>
        <v>ﾛﾅｾ002</v>
      </c>
      <c r="P797" s="27" t="str">
        <f ca="1">IF(OFFSET(マスタ非採用削除!C$4,統合マスタ!$A797,0)="","",OFFSET(マスタ非採用削除!C$4,統合マスタ!$A797,0))</f>
        <v>ロナセンテープ４０ｍｇ</v>
      </c>
      <c r="Q797" s="53" t="str">
        <f ca="1">IF(OFFSET(マスタ非採用削除!D$4,統合マスタ!$A797,0)="","",OFFSET(マスタ非採用削除!D$4,統合マスタ!$A797,0))</f>
        <v>ﾛﾅｾ5</v>
      </c>
      <c r="R797" s="27">
        <f ca="1">IF(OR(A797="非採用",A797="処置薬",A797="非採用特別"),0,IF(OFFSET(マスタ非採用削除!E$4,統合マスタ!$A797,0)="","",OFFSET(マスタ非採用削除!E$4,統合マスタ!$A797,0)))</f>
        <v>1</v>
      </c>
      <c r="S797" s="53" t="str">
        <f ca="1">IF(OFFSET(マスタ非採用削除!F$4,統合マスタ!$A797,0)="","",OFFSET(マスタ非採用削除!F$4,統合マスタ!$A797,0))</f>
        <v/>
      </c>
      <c r="T797" s="27">
        <f ca="1">IF(OFFSET(マスタ非採用削除!G$4,統合マスタ!$A797,0)="","",OFFSET(マスタ非採用削除!G$4,統合マスタ!$A797,0))</f>
        <v>429.1</v>
      </c>
      <c r="U797" s="53" t="str">
        <f ca="1">IF(OFFSET(マスタ非採用削除!H$4,統合マスタ!$A797,0)="","",OFFSET(マスタ非採用削除!H$4,統合マスタ!$A797,0))</f>
        <v>ﾛﾅｾﾝﾃｰﾌﾟ40mg</v>
      </c>
      <c r="V797" s="27">
        <f ca="1">IF(OFFSET(マスタ非採用削除!I$4,統合マスタ!$A797,0)="","",OFFSET(マスタ非採用削除!I$4,統合マスタ!$A797,0))</f>
        <v>19</v>
      </c>
      <c r="W797" s="27" t="str">
        <f ca="1">IF(OFFSET(マスタ非採用削除!J$4,統合マスタ!$A797,0)="","",OFFSET(マスタ非採用削除!J$4,統合マスタ!$A797,0))</f>
        <v>貼付剤</v>
      </c>
      <c r="X797" s="27">
        <f ca="1">IF(OFFSET(マスタ非採用削除!K$4,統合マスタ!$A797,0)="","",OFFSET(マスタ非採用削除!K$4,統合マスタ!$A797,0))</f>
        <v>2</v>
      </c>
      <c r="Y797" s="53" t="str">
        <f ca="1">IF(OFFSET(マスタ非採用削除!L$4,統合マスタ!$A797,0)="","",OFFSET(マスタ非採用削除!L$4,統合マスタ!$A797,0))</f>
        <v/>
      </c>
      <c r="Z797" s="27">
        <f ca="1">IF(OFFSET(マスタ非採用削除!M$4,統合マスタ!$A797,0)="","",OFFSET(マスタ非採用削除!M$4,統合マスタ!$A797,0))</f>
        <v>3</v>
      </c>
      <c r="AA797" s="27" t="str">
        <f t="shared" si="36"/>
        <v/>
      </c>
      <c r="AB797" s="27" t="str">
        <f ca="1">IF(A797="非採用特別","非採用特別",IF(R797=2,"臨時",
IF(COUNTIF(分類!$H$8:$H$15, 統合マスタ!V797)&gt;0, 分類!$G$7,
IF(COUNTIF(分類!$K$8:$K$15, 統合マスタ!V797)&gt;0, 分類!$J$7,
IF(COUNTIF(分類!$N$8:$N$15, 統合マスタ!V797)&gt;0, 分類!$M$7,
IF(COUNTIF(分類!$Q$8:$Q$15, 統合マスタ!V797)&gt;0, 分類!$P$7,
"無し"))))))</f>
        <v>外用</v>
      </c>
      <c r="AC797" s="27">
        <f t="shared" ca="1" si="37"/>
        <v>200793</v>
      </c>
      <c r="AD797" s="27" cm="1">
        <f t="array" aca="1" ref="AD797" ca="1">IF(A797="非採用","非採用",OFFSET(
   INDIRECT("'" &amp; AB797 &amp; "'!A4"),
   MATCH(B797, INDIRECT("'" &amp; AB797 &amp; "'!C5:C1000"), 0),
   MATCH("合計", INDIRECT("'" &amp; AB797 &amp; "'!4:4"), 0) - 1
))</f>
        <v>0</v>
      </c>
    </row>
    <row r="798" spans="1:30">
      <c r="A798" s="40">
        <f>元データ!P795</f>
        <v>675</v>
      </c>
      <c r="B798" s="27">
        <f t="shared" si="38"/>
        <v>794</v>
      </c>
      <c r="C798" s="27" t="str">
        <f>DBCS(元データ!A795)</f>
        <v>ロペミンカプセル１ｍｇ</v>
      </c>
      <c r="D798" s="53" t="str">
        <f>元データ!B795</f>
        <v>スズケン</v>
      </c>
      <c r="E798" s="27" t="str">
        <f>DBCS(元データ!C795)</f>
        <v>ＰＴＰ</v>
      </c>
      <c r="F798" s="27" t="str">
        <f>DBCS(元データ!D795)</f>
        <v>１００Ｐ</v>
      </c>
      <c r="G798" s="27" t="str">
        <f>元データ!E795</f>
        <v>帝国製薬</v>
      </c>
      <c r="H798" s="27">
        <f>元データ!F795</f>
        <v>9.8000000000000007</v>
      </c>
      <c r="I798" s="27">
        <f>元データ!G795</f>
        <v>980</v>
      </c>
      <c r="J798" s="27">
        <f>元データ!H795</f>
        <v>99.999999999999986</v>
      </c>
      <c r="K798" s="27" t="str">
        <f>元データ!I795</f>
        <v>cap</v>
      </c>
      <c r="L798" s="27">
        <f>元データ!J795</f>
        <v>838</v>
      </c>
      <c r="M798" s="27">
        <f>元データ!K795</f>
        <v>8.3800000000000008</v>
      </c>
      <c r="N798" s="53" t="str">
        <f ca="1">IF(OFFSET(マスタ非採用削除!A$4,統合マスタ!$A798,0)="","",OFFSET(マスタ非採用削除!A$4,統合マスタ!$A798,0))</f>
        <v>ﾛﾍﾐ001</v>
      </c>
      <c r="O798" s="53" t="str">
        <f ca="1">IF(OFFSET(マスタ非採用削除!B$4,統合マスタ!$A798,0)="","",OFFSET(マスタ非採用削除!B$4,統合マスタ!$A798,0))</f>
        <v>ﾛﾍﾐ001</v>
      </c>
      <c r="P798" s="27" t="str">
        <f ca="1">IF(OFFSET(マスタ非採用削除!C$4,統合マスタ!$A798,0)="","",OFFSET(マスタ非採用削除!C$4,統合マスタ!$A798,0))</f>
        <v>ロペミンカプセル１ｍｇ</v>
      </c>
      <c r="Q798" s="53" t="str">
        <f ca="1">IF(OFFSET(マスタ非採用削除!D$4,統合マスタ!$A798,0)="","",OFFSET(マスタ非採用削除!D$4,統合マスタ!$A798,0))</f>
        <v>ﾛﾍﾟﾐﾝ1</v>
      </c>
      <c r="R798" s="27">
        <f ca="1">IF(OR(A798="非採用",A798="処置薬",A798="非採用特別"),0,IF(OFFSET(マスタ非採用削除!E$4,統合マスタ!$A798,0)="","",OFFSET(マスタ非採用削除!E$4,統合マスタ!$A798,0)))</f>
        <v>1</v>
      </c>
      <c r="S798" s="53" t="str">
        <f ca="1">IF(OFFSET(マスタ非採用削除!F$4,統合マスタ!$A798,0)="","",OFFSET(マスタ非採用削除!F$4,統合マスタ!$A798,0))</f>
        <v/>
      </c>
      <c r="T798" s="27">
        <f ca="1">IF(OFFSET(マスタ非採用削除!G$4,統合マスタ!$A798,0)="","",OFFSET(マスタ非採用削除!G$4,統合マスタ!$A798,0))</f>
        <v>9.8000000000000007</v>
      </c>
      <c r="U798" s="53" t="str">
        <f ca="1">IF(OFFSET(マスタ非採用削除!H$4,統合マスタ!$A798,0)="","",OFFSET(マスタ非採用削除!H$4,統合マスタ!$A798,0))</f>
        <v>ﾛﾍﾟﾐﾝｶﾌﾟｾﾙ1mg</v>
      </c>
      <c r="V798" s="27">
        <f ca="1">IF(OFFSET(マスタ非採用削除!I$4,統合マスタ!$A798,0)="","",OFFSET(マスタ非採用削除!I$4,統合マスタ!$A798,0))</f>
        <v>2</v>
      </c>
      <c r="W798" s="27" t="str">
        <f ca="1">IF(OFFSET(マスタ非採用削除!J$4,統合マスタ!$A798,0)="","",OFFSET(マスタ非採用削除!J$4,統合マスタ!$A798,0))</f>
        <v>カプセル</v>
      </c>
      <c r="X798" s="27">
        <f ca="1">IF(OFFSET(マスタ非採用削除!K$4,統合マスタ!$A798,0)="","",OFFSET(マスタ非採用削除!K$4,統合マスタ!$A798,0))</f>
        <v>0</v>
      </c>
      <c r="Y798" s="53" t="str">
        <f ca="1">IF(OFFSET(マスタ非採用削除!L$4,統合マスタ!$A798,0)="","",OFFSET(マスタ非採用削除!L$4,統合マスタ!$A798,0))</f>
        <v/>
      </c>
      <c r="Z798" s="27">
        <f ca="1">IF(OFFSET(マスタ非採用削除!M$4,統合マスタ!$A798,0)="","",OFFSET(マスタ非採用削除!M$4,統合マスタ!$A798,0))</f>
        <v>1</v>
      </c>
      <c r="AA798" s="27" t="str">
        <f t="shared" si="36"/>
        <v/>
      </c>
      <c r="AB798" s="27" t="str">
        <f ca="1">IF(A798="非採用特別","非採用特別",IF(R798=2,"臨時",
IF(COUNTIF(分類!$H$8:$H$15, 統合マスタ!V798)&gt;0, 分類!$G$7,
IF(COUNTIF(分類!$K$8:$K$15, 統合マスタ!V798)&gt;0, 分類!$J$7,
IF(COUNTIF(分類!$N$8:$N$15, 統合マスタ!V798)&gt;0, 分類!$M$7,
IF(COUNTIF(分類!$Q$8:$Q$15, 統合マスタ!V798)&gt;0, 分類!$P$7,
"無し"))))))</f>
        <v>無し</v>
      </c>
      <c r="AC798" s="27">
        <f t="shared" ca="1" si="37"/>
        <v>794</v>
      </c>
      <c r="AD798" s="27" t="e" cm="1">
        <f t="array" aca="1" ref="AD798" ca="1">IF(A798="非採用","非採用",OFFSET(
   INDIRECT("'" &amp; AB798 &amp; "'!A4"),
   MATCH(B798, INDIRECT("'" &amp; AB798 &amp; "'!C5:C1000"), 0),
   MATCH("合計", INDIRECT("'" &amp; AB798 &amp; "'!4:4"), 0) - 1
))</f>
        <v>#REF!</v>
      </c>
    </row>
    <row r="799" spans="1:30">
      <c r="A799" s="40">
        <f>元データ!P796</f>
        <v>676</v>
      </c>
      <c r="B799" s="27">
        <f t="shared" si="38"/>
        <v>795</v>
      </c>
      <c r="C799" s="27" t="str">
        <f>DBCS(元データ!A796)</f>
        <v>ロラゼパム錠０．５ｍｇ「サワイ」</v>
      </c>
      <c r="D799" s="53" t="str">
        <f>元データ!B796</f>
        <v>アルフレッサ</v>
      </c>
      <c r="E799" s="27" t="str">
        <f>DBCS(元データ!C796)</f>
        <v>ＰＴＰ</v>
      </c>
      <c r="F799" s="27" t="str">
        <f>DBCS(元データ!D796)</f>
        <v>１０００Ｔ</v>
      </c>
      <c r="G799" s="27" t="str">
        <f>元データ!E796</f>
        <v>沢井製薬</v>
      </c>
      <c r="H799" s="27">
        <f>元データ!F796</f>
        <v>5.3</v>
      </c>
      <c r="I799" s="27">
        <f>元データ!G796</f>
        <v>5300</v>
      </c>
      <c r="J799" s="27">
        <f>元データ!H796</f>
        <v>1000</v>
      </c>
      <c r="K799" s="27" t="str">
        <f>元データ!I796</f>
        <v>錠</v>
      </c>
      <c r="L799" s="27">
        <f>元データ!J796</f>
        <v>4611</v>
      </c>
      <c r="M799" s="27">
        <f>元データ!K796</f>
        <v>4.6109999999999998</v>
      </c>
      <c r="N799" s="53" t="str">
        <f ca="1">IF(OFFSET(マスタ非採用削除!A$4,統合マスタ!$A799,0)="","",OFFSET(マスタ非採用削除!A$4,統合マスタ!$A799,0))</f>
        <v>ﾛﾗｾ001</v>
      </c>
      <c r="O799" s="53" t="str">
        <f ca="1">IF(OFFSET(マスタ非採用削除!B$4,統合マスタ!$A799,0)="","",OFFSET(マスタ非採用削除!B$4,統合マスタ!$A799,0))</f>
        <v>ﾛﾗｾ001</v>
      </c>
      <c r="P799" s="27" t="str">
        <f ca="1">IF(OFFSET(マスタ非採用削除!C$4,統合マスタ!$A799,0)="","",OFFSET(マスタ非採用削除!C$4,統合マスタ!$A799,0))</f>
        <v>ロラゼパム錠０．５ｍｇ「サワイ」</v>
      </c>
      <c r="Q799" s="53" t="str">
        <f ca="1">IF(OFFSET(マスタ非採用削除!D$4,統合マスタ!$A799,0)="","",OFFSET(マスタ非採用削除!D$4,統合マスタ!$A799,0))</f>
        <v>ﾛﾗｾﾞ</v>
      </c>
      <c r="R799" s="27">
        <f ca="1">IF(OR(A799="非採用",A799="処置薬",A799="非採用特別"),0,IF(OFFSET(マスタ非採用削除!E$4,統合マスタ!$A799,0)="","",OFFSET(マスタ非採用削除!E$4,統合マスタ!$A799,0)))</f>
        <v>1</v>
      </c>
      <c r="S799" s="53" t="str">
        <f ca="1">IF(OFFSET(マスタ非採用削除!F$4,統合マスタ!$A799,0)="","",OFFSET(マスタ非採用削除!F$4,統合マスタ!$A799,0))</f>
        <v/>
      </c>
      <c r="T799" s="27">
        <f ca="1">IF(OFFSET(マスタ非採用削除!G$4,統合マスタ!$A799,0)="","",OFFSET(マスタ非採用削除!G$4,統合マスタ!$A799,0))</f>
        <v>5.3</v>
      </c>
      <c r="U799" s="53" t="str">
        <f ca="1">IF(OFFSET(マスタ非採用削除!H$4,統合マスタ!$A799,0)="","",OFFSET(マスタ非採用削除!H$4,統合マスタ!$A799,0))</f>
        <v>ﾛﾗｾﾞﾊﾟﾑｼﾞｮｳ0.5mg｢ｻﾜｲ｣</v>
      </c>
      <c r="V799" s="27">
        <f ca="1">IF(OFFSET(マスタ非採用削除!I$4,統合マスタ!$A799,0)="","",OFFSET(マスタ非採用削除!I$4,統合マスタ!$A799,0))</f>
        <v>1</v>
      </c>
      <c r="W799" s="27" t="str">
        <f ca="1">IF(OFFSET(マスタ非採用削除!J$4,統合マスタ!$A799,0)="","",OFFSET(マスタ非採用削除!J$4,統合マスタ!$A799,0))</f>
        <v>錠剤</v>
      </c>
      <c r="X799" s="27">
        <f ca="1">IF(OFFSET(マスタ非採用削除!K$4,統合マスタ!$A799,0)="","",OFFSET(マスタ非採用削除!K$4,統合マスタ!$A799,0))</f>
        <v>0</v>
      </c>
      <c r="Y799" s="53" t="str">
        <f ca="1">IF(OFFSET(マスタ非採用削除!L$4,統合マスタ!$A799,0)="","",OFFSET(マスタ非採用削除!L$4,統合マスタ!$A799,0))</f>
        <v/>
      </c>
      <c r="Z799" s="27">
        <f ca="1">IF(OFFSET(マスタ非採用削除!M$4,統合マスタ!$A799,0)="","",OFFSET(マスタ非採用削除!M$4,統合マスタ!$A799,0))</f>
        <v>25</v>
      </c>
      <c r="AA799" s="27" t="str">
        <f t="shared" si="36"/>
        <v/>
      </c>
      <c r="AB799" s="27" t="str">
        <f ca="1">IF(A799="非採用特別","非採用特別",IF(R799=2,"臨時",
IF(COUNTIF(分類!$H$8:$H$15, 統合マスタ!V799)&gt;0, 分類!$G$7,
IF(COUNTIF(分類!$K$8:$K$15, 統合マスタ!V799)&gt;0, 分類!$J$7,
IF(COUNTIF(分類!$N$8:$N$15, 統合マスタ!V799)&gt;0, 分類!$M$7,
IF(COUNTIF(分類!$Q$8:$Q$15, 統合マスタ!V799)&gt;0, 分類!$P$7,
"無し"))))))</f>
        <v>錠剤</v>
      </c>
      <c r="AC799" s="27">
        <f t="shared" ca="1" si="37"/>
        <v>795</v>
      </c>
      <c r="AD799" s="27" cm="1">
        <f t="array" aca="1" ref="AD799" ca="1">IF(A799="非採用","非採用",OFFSET(
   INDIRECT("'" &amp; AB799 &amp; "'!A4"),
   MATCH(B799, INDIRECT("'" &amp; AB799 &amp; "'!C5:C1000"), 0),
   MATCH("合計", INDIRECT("'" &amp; AB799 &amp; "'!4:4"), 0) - 1
))</f>
        <v>0</v>
      </c>
    </row>
    <row r="800" spans="1:30">
      <c r="A800" s="40">
        <f>元データ!P797</f>
        <v>677</v>
      </c>
      <c r="B800" s="27">
        <f t="shared" si="38"/>
        <v>796</v>
      </c>
      <c r="C800" s="27" t="str">
        <f>DBCS(元データ!A797)</f>
        <v>ロラメット錠１．０（アスカ）</v>
      </c>
      <c r="D800" s="53" t="str">
        <f>元データ!B797</f>
        <v>メディセオ</v>
      </c>
      <c r="E800" s="27" t="str">
        <f>DBCS(元データ!C797)</f>
        <v>ＰＴＰ</v>
      </c>
      <c r="F800" s="27" t="str">
        <f>DBCS(元データ!D797)</f>
        <v>１００Ｔ</v>
      </c>
      <c r="G800" s="27" t="str">
        <f>元データ!E797</f>
        <v>武田薬品工業</v>
      </c>
      <c r="H800" s="27">
        <f>元データ!F797</f>
        <v>13.8</v>
      </c>
      <c r="I800" s="27">
        <f>元データ!G797</f>
        <v>1380</v>
      </c>
      <c r="J800" s="27">
        <f>元データ!H797</f>
        <v>100</v>
      </c>
      <c r="K800" s="27" t="str">
        <f>元データ!I797</f>
        <v>錠</v>
      </c>
      <c r="L800" s="27">
        <f>元データ!J797</f>
        <v>1230</v>
      </c>
      <c r="M800" s="27">
        <f>元データ!K797</f>
        <v>12.3</v>
      </c>
      <c r="N800" s="53" t="str">
        <f ca="1">IF(OFFSET(マスタ非採用削除!A$4,統合マスタ!$A800,0)="","",OFFSET(マスタ非採用削除!A$4,統合マスタ!$A800,0))</f>
        <v>ﾛﾗﾒ001</v>
      </c>
      <c r="O800" s="53" t="str">
        <f ca="1">IF(OFFSET(マスタ非採用削除!B$4,統合マスタ!$A800,0)="","",OFFSET(マスタ非採用削除!B$4,統合マスタ!$A800,0))</f>
        <v>ﾛﾗﾒ001</v>
      </c>
      <c r="P800" s="27" t="str">
        <f ca="1">IF(OFFSET(マスタ非採用削除!C$4,統合マスタ!$A800,0)="","",OFFSET(マスタ非採用削除!C$4,統合マスタ!$A800,0))</f>
        <v>ロラメット錠１．０</v>
      </c>
      <c r="Q800" s="53" t="str">
        <f ca="1">IF(OFFSET(マスタ非採用削除!D$4,統合マスタ!$A800,0)="","",OFFSET(マスタ非採用削除!D$4,統合マスタ!$A800,0))</f>
        <v>ﾛﾗﾒｯﾄ</v>
      </c>
      <c r="R800" s="27">
        <f ca="1">IF(OR(A800="非採用",A800="処置薬",A800="非採用特別"),0,IF(OFFSET(マスタ非採用削除!E$4,統合マスタ!$A800,0)="","",OFFSET(マスタ非採用削除!E$4,統合マスタ!$A800,0)))</f>
        <v>1</v>
      </c>
      <c r="S800" s="53" t="str">
        <f ca="1">IF(OFFSET(マスタ非採用削除!F$4,統合マスタ!$A800,0)="","",OFFSET(マスタ非採用削除!F$4,統合マスタ!$A800,0))</f>
        <v/>
      </c>
      <c r="T800" s="27">
        <f ca="1">IF(OFFSET(マスタ非採用削除!G$4,統合マスタ!$A800,0)="","",OFFSET(マスタ非採用削除!G$4,統合マスタ!$A800,0))</f>
        <v>13.8</v>
      </c>
      <c r="U800" s="53" t="str">
        <f ca="1">IF(OFFSET(マスタ非採用削除!H$4,統合マスタ!$A800,0)="","",OFFSET(マスタ非採用削除!H$4,統合マスタ!$A800,0))</f>
        <v>ﾛﾗﾒｯﾄｼﾞｮｳ1.0</v>
      </c>
      <c r="V800" s="27">
        <f ca="1">IF(OFFSET(マスタ非採用削除!I$4,統合マスタ!$A800,0)="","",OFFSET(マスタ非採用削除!I$4,統合マスタ!$A800,0))</f>
        <v>1</v>
      </c>
      <c r="W800" s="27" t="str">
        <f ca="1">IF(OFFSET(マスタ非採用削除!J$4,統合マスタ!$A800,0)="","",OFFSET(マスタ非採用削除!J$4,統合マスタ!$A800,0))</f>
        <v>錠剤</v>
      </c>
      <c r="X800" s="27">
        <f ca="1">IF(OFFSET(マスタ非採用削除!K$4,統合マスタ!$A800,0)="","",OFFSET(マスタ非採用削除!K$4,統合マスタ!$A800,0))</f>
        <v>0</v>
      </c>
      <c r="Y800" s="53" t="str">
        <f ca="1">IF(OFFSET(マスタ非採用削除!L$4,統合マスタ!$A800,0)="","",OFFSET(マスタ非採用削除!L$4,統合マスタ!$A800,0))</f>
        <v/>
      </c>
      <c r="Z800" s="27">
        <f ca="1">IF(OFFSET(マスタ非採用削除!M$4,統合マスタ!$A800,0)="","",OFFSET(マスタ非採用削除!M$4,統合マスタ!$A800,0))</f>
        <v>25</v>
      </c>
      <c r="AA800" s="27" t="str">
        <f t="shared" si="36"/>
        <v/>
      </c>
      <c r="AB800" s="27" t="str">
        <f ca="1">IF(A800="非採用特別","非採用特別",IF(R800=2,"臨時",
IF(COUNTIF(分類!$H$8:$H$15, 統合マスタ!V800)&gt;0, 分類!$G$7,
IF(COUNTIF(分類!$K$8:$K$15, 統合マスタ!V800)&gt;0, 分類!$J$7,
IF(COUNTIF(分類!$N$8:$N$15, 統合マスタ!V800)&gt;0, 分類!$M$7,
IF(COUNTIF(分類!$Q$8:$Q$15, 統合マスタ!V800)&gt;0, 分類!$P$7,
"無し"))))))</f>
        <v>錠剤</v>
      </c>
      <c r="AC800" s="27">
        <f t="shared" ca="1" si="37"/>
        <v>796</v>
      </c>
      <c r="AD800" s="27" cm="1">
        <f t="array" aca="1" ref="AD800" ca="1">IF(A800="非採用","非採用",OFFSET(
   INDIRECT("'" &amp; AB800 &amp; "'!A4"),
   MATCH(B800, INDIRECT("'" &amp; AB800 &amp; "'!C5:C1000"), 0),
   MATCH("合計", INDIRECT("'" &amp; AB800 &amp; "'!4:4"), 0) - 1
))</f>
        <v>0</v>
      </c>
    </row>
    <row r="801" spans="1:30">
      <c r="A801" s="40">
        <f>元データ!P798</f>
        <v>677</v>
      </c>
      <c r="B801" s="27">
        <f t="shared" si="38"/>
        <v>797</v>
      </c>
      <c r="C801" s="27" t="str">
        <f>DBCS(元データ!A798)</f>
        <v>ロラメット錠１．０（アスカ）</v>
      </c>
      <c r="D801" s="53" t="str">
        <f>元データ!B798</f>
        <v>メディセオ</v>
      </c>
      <c r="E801" s="27" t="str">
        <f>DBCS(元データ!C798)</f>
        <v>バラ</v>
      </c>
      <c r="F801" s="27" t="str">
        <f>DBCS(元データ!D798)</f>
        <v>５００Ｔ</v>
      </c>
      <c r="G801" s="27" t="str">
        <f>元データ!E798</f>
        <v>武田薬品工業</v>
      </c>
      <c r="H801" s="27">
        <f>元データ!F798</f>
        <v>13.8</v>
      </c>
      <c r="I801" s="27">
        <f>元データ!G798</f>
        <v>6900</v>
      </c>
      <c r="J801" s="27">
        <f>元データ!H798</f>
        <v>500</v>
      </c>
      <c r="K801" s="27" t="str">
        <f>元データ!I798</f>
        <v>錠</v>
      </c>
      <c r="L801" s="27">
        <f>元データ!J798</f>
        <v>6147</v>
      </c>
      <c r="M801" s="27">
        <f>元データ!K798</f>
        <v>12.294</v>
      </c>
      <c r="N801" s="53" t="str">
        <f ca="1">IF(OFFSET(マスタ非採用削除!A$4,統合マスタ!$A801,0)="","",OFFSET(マスタ非採用削除!A$4,統合マスタ!$A801,0))</f>
        <v>ﾛﾗﾒ001</v>
      </c>
      <c r="O801" s="53" t="str">
        <f ca="1">IF(OFFSET(マスタ非採用削除!B$4,統合マスタ!$A801,0)="","",OFFSET(マスタ非採用削除!B$4,統合マスタ!$A801,0))</f>
        <v>ﾛﾗﾒ001</v>
      </c>
      <c r="P801" s="27" t="str">
        <f ca="1">IF(OFFSET(マスタ非採用削除!C$4,統合マスタ!$A801,0)="","",OFFSET(マスタ非採用削除!C$4,統合マスタ!$A801,0))</f>
        <v>ロラメット錠１．０</v>
      </c>
      <c r="Q801" s="53" t="str">
        <f ca="1">IF(OFFSET(マスタ非採用削除!D$4,統合マスタ!$A801,0)="","",OFFSET(マスタ非採用削除!D$4,統合マスタ!$A801,0))</f>
        <v>ﾛﾗﾒｯﾄ</v>
      </c>
      <c r="R801" s="27">
        <f ca="1">IF(OR(A801="非採用",A801="処置薬",A801="非採用特別"),0,IF(OFFSET(マスタ非採用削除!E$4,統合マスタ!$A801,0)="","",OFFSET(マスタ非採用削除!E$4,統合マスタ!$A801,0)))</f>
        <v>1</v>
      </c>
      <c r="S801" s="53" t="str">
        <f ca="1">IF(OFFSET(マスタ非採用削除!F$4,統合マスタ!$A801,0)="","",OFFSET(マスタ非採用削除!F$4,統合マスタ!$A801,0))</f>
        <v/>
      </c>
      <c r="T801" s="27">
        <f ca="1">IF(OFFSET(マスタ非採用削除!G$4,統合マスタ!$A801,0)="","",OFFSET(マスタ非採用削除!G$4,統合マスタ!$A801,0))</f>
        <v>13.8</v>
      </c>
      <c r="U801" s="53" t="str">
        <f ca="1">IF(OFFSET(マスタ非採用削除!H$4,統合マスタ!$A801,0)="","",OFFSET(マスタ非採用削除!H$4,統合マスタ!$A801,0))</f>
        <v>ﾛﾗﾒｯﾄｼﾞｮｳ1.0</v>
      </c>
      <c r="V801" s="27">
        <f ca="1">IF(OFFSET(マスタ非採用削除!I$4,統合マスタ!$A801,0)="","",OFFSET(マスタ非採用削除!I$4,統合マスタ!$A801,0))</f>
        <v>1</v>
      </c>
      <c r="W801" s="27" t="str">
        <f ca="1">IF(OFFSET(マスタ非採用削除!J$4,統合マスタ!$A801,0)="","",OFFSET(マスタ非採用削除!J$4,統合マスタ!$A801,0))</f>
        <v>錠剤</v>
      </c>
      <c r="X801" s="27">
        <f ca="1">IF(OFFSET(マスタ非採用削除!K$4,統合マスタ!$A801,0)="","",OFFSET(マスタ非採用削除!K$4,統合マスタ!$A801,0))</f>
        <v>0</v>
      </c>
      <c r="Y801" s="53" t="str">
        <f ca="1">IF(OFFSET(マスタ非採用削除!L$4,統合マスタ!$A801,0)="","",OFFSET(マスタ非採用削除!L$4,統合マスタ!$A801,0))</f>
        <v/>
      </c>
      <c r="Z801" s="27">
        <f ca="1">IF(OFFSET(マスタ非採用削除!M$4,統合マスタ!$A801,0)="","",OFFSET(マスタ非採用削除!M$4,統合マスタ!$A801,0))</f>
        <v>25</v>
      </c>
      <c r="AA801" s="27" t="str">
        <f t="shared" si="36"/>
        <v/>
      </c>
      <c r="AB801" s="27" t="str">
        <f ca="1">IF(A801="非採用特別","非採用特別",IF(R801=2,"臨時",
IF(COUNTIF(分類!$H$8:$H$15, 統合マスタ!V801)&gt;0, 分類!$G$7,
IF(COUNTIF(分類!$K$8:$K$15, 統合マスタ!V801)&gt;0, 分類!$J$7,
IF(COUNTIF(分類!$N$8:$N$15, 統合マスタ!V801)&gt;0, 分類!$M$7,
IF(COUNTIF(分類!$Q$8:$Q$15, 統合マスタ!V801)&gt;0, 分類!$P$7,
"無し"))))))</f>
        <v>錠剤</v>
      </c>
      <c r="AC801" s="27">
        <f t="shared" ca="1" si="37"/>
        <v>797</v>
      </c>
      <c r="AD801" s="27" cm="1">
        <f t="array" aca="1" ref="AD801" ca="1">IF(A801="非採用","非採用",OFFSET(
   INDIRECT("'" &amp; AB801 &amp; "'!A4"),
   MATCH(B801, INDIRECT("'" &amp; AB801 &amp; "'!C5:C1000"), 0),
   MATCH("合計", INDIRECT("'" &amp; AB801 &amp; "'!4:4"), 0) - 1
))</f>
        <v>0</v>
      </c>
    </row>
    <row r="802" spans="1:30">
      <c r="A802" s="40">
        <f>元データ!P799</f>
        <v>681</v>
      </c>
      <c r="B802" s="27">
        <f t="shared" si="38"/>
        <v>798</v>
      </c>
      <c r="C802" s="27" t="str">
        <f>DBCS(元データ!A799)</f>
        <v>ワーファリン錠１ｍｇ</v>
      </c>
      <c r="D802" s="53" t="str">
        <f>元データ!B799</f>
        <v>アルフレッサ</v>
      </c>
      <c r="E802" s="27" t="str">
        <f>DBCS(元データ!C799)</f>
        <v>バラ</v>
      </c>
      <c r="F802" s="27" t="str">
        <f>DBCS(元データ!D799)</f>
        <v>１００Ｔ</v>
      </c>
      <c r="G802" s="27" t="str">
        <f>元データ!E799</f>
        <v>エーザイ</v>
      </c>
      <c r="H802" s="27">
        <f>元データ!F799</f>
        <v>10.4</v>
      </c>
      <c r="I802" s="27">
        <f>元データ!G799</f>
        <v>1040</v>
      </c>
      <c r="J802" s="27">
        <f>元データ!H799</f>
        <v>100</v>
      </c>
      <c r="K802" s="27" t="str">
        <f>元データ!I799</f>
        <v>錠</v>
      </c>
      <c r="L802" s="27">
        <f>元データ!J799</f>
        <v>926</v>
      </c>
      <c r="M802" s="27">
        <f>元データ!K799</f>
        <v>9.26</v>
      </c>
      <c r="N802" s="53" t="str">
        <f ca="1">IF(OFFSET(マスタ非採用削除!A$4,統合マスタ!$A802,0)="","",OFFSET(マスタ非採用削除!A$4,統合マスタ!$A802,0))</f>
        <v>ﾜﾌｱ001</v>
      </c>
      <c r="O802" s="53" t="str">
        <f ca="1">IF(OFFSET(マスタ非採用削除!B$4,統合マスタ!$A802,0)="","",OFFSET(マスタ非採用削除!B$4,統合マスタ!$A802,0))</f>
        <v>ﾜﾌｱ001</v>
      </c>
      <c r="P802" s="27" t="str">
        <f ca="1">IF(OFFSET(マスタ非採用削除!C$4,統合マスタ!$A802,0)="","",OFFSET(マスタ非採用削除!C$4,統合マスタ!$A802,0))</f>
        <v>ワーファリン錠１ｍｇ</v>
      </c>
      <c r="Q802" s="53" t="str">
        <f ca="1">IF(OFFSET(マスタ非採用削除!D$4,統合マスタ!$A802,0)="","",OFFSET(マスタ非採用削除!D$4,統合マスタ!$A802,0))</f>
        <v>ﾜｰﾌｧ</v>
      </c>
      <c r="R802" s="27">
        <f ca="1">IF(OR(A802="非採用",A802="処置薬",A802="非採用特別"),0,IF(OFFSET(マスタ非採用削除!E$4,統合マスタ!$A802,0)="","",OFFSET(マスタ非採用削除!E$4,統合マスタ!$A802,0)))</f>
        <v>1</v>
      </c>
      <c r="S802" s="53" t="str">
        <f ca="1">IF(OFFSET(マスタ非採用削除!F$4,統合マスタ!$A802,0)="","",OFFSET(マスタ非採用削除!F$4,統合マスタ!$A802,0))</f>
        <v/>
      </c>
      <c r="T802" s="27">
        <f ca="1">IF(OFFSET(マスタ非採用削除!G$4,統合マスタ!$A802,0)="","",OFFSET(マスタ非採用削除!G$4,統合マスタ!$A802,0))</f>
        <v>10.4</v>
      </c>
      <c r="U802" s="53" t="str">
        <f ca="1">IF(OFFSET(マスタ非採用削除!H$4,統合マスタ!$A802,0)="","",OFFSET(マスタ非採用削除!H$4,統合マスタ!$A802,0))</f>
        <v>ﾜｰﾌｧﾘﾝｼﾞｮｳ1mg</v>
      </c>
      <c r="V802" s="27">
        <f ca="1">IF(OFFSET(マスタ非採用削除!I$4,統合マスタ!$A802,0)="","",OFFSET(マスタ非採用削除!I$4,統合マスタ!$A802,0))</f>
        <v>1</v>
      </c>
      <c r="W802" s="27" t="str">
        <f ca="1">IF(OFFSET(マスタ非採用削除!J$4,統合マスタ!$A802,0)="","",OFFSET(マスタ非採用削除!J$4,統合マスタ!$A802,0))</f>
        <v>錠剤</v>
      </c>
      <c r="X802" s="27">
        <f ca="1">IF(OFFSET(マスタ非採用削除!K$4,統合マスタ!$A802,0)="","",OFFSET(マスタ非採用削除!K$4,統合マスタ!$A802,0))</f>
        <v>0</v>
      </c>
      <c r="Y802" s="53" t="str">
        <f ca="1">IF(OFFSET(マスタ非採用削除!L$4,統合マスタ!$A802,0)="","",OFFSET(マスタ非採用削除!L$4,統合マスタ!$A802,0))</f>
        <v/>
      </c>
      <c r="Z802" s="27">
        <f ca="1">IF(OFFSET(マスタ非採用削除!M$4,統合マスタ!$A802,0)="","",OFFSET(マスタ非採用削除!M$4,統合マスタ!$A802,0))</f>
        <v>25</v>
      </c>
      <c r="AA802" s="27" t="str">
        <f t="shared" si="36"/>
        <v/>
      </c>
      <c r="AB802" s="27" t="str">
        <f ca="1">IF(A802="非採用特別","非採用特別",IF(R802=2,"臨時",
IF(COUNTIF(分類!$H$8:$H$15, 統合マスタ!V802)&gt;0, 分類!$G$7,
IF(COUNTIF(分類!$K$8:$K$15, 統合マスタ!V802)&gt;0, 分類!$J$7,
IF(COUNTIF(分類!$N$8:$N$15, 統合マスタ!V802)&gt;0, 分類!$M$7,
IF(COUNTIF(分類!$Q$8:$Q$15, 統合マスタ!V802)&gt;0, 分類!$P$7,
"無し"))))))</f>
        <v>錠剤</v>
      </c>
      <c r="AC802" s="27">
        <f t="shared" ca="1" si="37"/>
        <v>798</v>
      </c>
      <c r="AD802" s="27" cm="1">
        <f t="array" aca="1" ref="AD802" ca="1">IF(A802="非採用","非採用",OFFSET(
   INDIRECT("'" &amp; AB802 &amp; "'!A4"),
   MATCH(B802, INDIRECT("'" &amp; AB802 &amp; "'!C5:C1000"), 0),
   MATCH("合計", INDIRECT("'" &amp; AB802 &amp; "'!4:4"), 0) - 1
))</f>
        <v>0</v>
      </c>
    </row>
    <row r="803" spans="1:30">
      <c r="A803" s="40">
        <f>元データ!P800</f>
        <v>678</v>
      </c>
      <c r="B803" s="27">
        <f t="shared" si="38"/>
        <v>799</v>
      </c>
      <c r="C803" s="27" t="str">
        <f>DBCS(元データ!A800)</f>
        <v>ワゴスチグミン注　０．５ｍｇ</v>
      </c>
      <c r="D803" s="53" t="str">
        <f>元データ!B800</f>
        <v/>
      </c>
      <c r="E803" s="27" t="str">
        <f>DBCS(元データ!C800)</f>
        <v/>
      </c>
      <c r="F803" s="27" t="str">
        <f>DBCS(元データ!D800)</f>
        <v>０．５ｍｇｘ１０Ａ</v>
      </c>
      <c r="G803" s="27" t="str">
        <f>元データ!E800</f>
        <v>塩野義製薬</v>
      </c>
      <c r="H803" s="27">
        <f>元データ!F800</f>
        <v>100</v>
      </c>
      <c r="I803" s="27">
        <f>元データ!G800</f>
        <v>1000</v>
      </c>
      <c r="J803" s="27">
        <f>元データ!H800</f>
        <v>10</v>
      </c>
      <c r="K803" s="27" t="str">
        <f>元データ!I800</f>
        <v>Ａ</v>
      </c>
      <c r="L803" s="27">
        <f>元データ!J800</f>
        <v>890</v>
      </c>
      <c r="M803" s="27">
        <f>元データ!K800</f>
        <v>89</v>
      </c>
      <c r="N803" s="53" t="str">
        <f ca="1">IF(OFFSET(マスタ非採用削除!A$4,統合マスタ!$A803,0)="","",OFFSET(マスタ非採用削除!A$4,統合マスタ!$A803,0))</f>
        <v>ﾜｺｽ001</v>
      </c>
      <c r="O803" s="53" t="str">
        <f ca="1">IF(OFFSET(マスタ非採用削除!B$4,統合マスタ!$A803,0)="","",OFFSET(マスタ非採用削除!B$4,統合マスタ!$A803,0))</f>
        <v>ﾜｺｽ001</v>
      </c>
      <c r="P803" s="27" t="str">
        <f ca="1">IF(OFFSET(マスタ非採用削除!C$4,統合マスタ!$A803,0)="","",OFFSET(マスタ非採用削除!C$4,統合マスタ!$A803,0))</f>
        <v>ワゴスチグミン注０．５ｍｇ</v>
      </c>
      <c r="Q803" s="53" t="str">
        <f ca="1">IF(OFFSET(マスタ非採用削除!D$4,統合マスタ!$A803,0)="","",OFFSET(マスタ非採用削除!D$4,統合マスタ!$A803,0))</f>
        <v>ﾜｺﾞｽﾁ</v>
      </c>
      <c r="R803" s="27">
        <f ca="1">IF(OR(A803="非採用",A803="処置薬",A803="非採用特別"),0,IF(OFFSET(マスタ非採用削除!E$4,統合マスタ!$A803,0)="","",OFFSET(マスタ非採用削除!E$4,統合マスタ!$A803,0)))</f>
        <v>1</v>
      </c>
      <c r="S803" s="53" t="str">
        <f ca="1">IF(OFFSET(マスタ非採用削除!F$4,統合マスタ!$A803,0)="","",OFFSET(マスタ非採用削除!F$4,統合マスタ!$A803,0))</f>
        <v/>
      </c>
      <c r="T803" s="27">
        <f ca="1">IF(OFFSET(マスタ非採用削除!G$4,統合マスタ!$A803,0)="","",OFFSET(マスタ非採用削除!G$4,統合マスタ!$A803,0))</f>
        <v>100</v>
      </c>
      <c r="U803" s="53" t="str">
        <f ca="1">IF(OFFSET(マスタ非採用削除!H$4,統合マスタ!$A803,0)="","",OFFSET(マスタ非採用削除!H$4,統合マスタ!$A803,0))</f>
        <v>ﾜｺﾞｽﾁｸﾞﾐﾝﾁｭｳ0.5mg</v>
      </c>
      <c r="V803" s="27">
        <f ca="1">IF(OFFSET(マスタ非採用削除!I$4,統合マスタ!$A803,0)="","",OFFSET(マスタ非採用削除!I$4,統合マスタ!$A803,0))</f>
        <v>25</v>
      </c>
      <c r="W803" s="27" t="str">
        <f ca="1">IF(OFFSET(マスタ非採用削除!J$4,統合マスタ!$A803,0)="","",OFFSET(マスタ非採用削除!J$4,統合マスタ!$A803,0))</f>
        <v>注射剤</v>
      </c>
      <c r="X803" s="27">
        <f ca="1">IF(OFFSET(マスタ非採用削除!K$4,統合マスタ!$A803,0)="","",OFFSET(マスタ非採用削除!K$4,統合マスタ!$A803,0))</f>
        <v>2</v>
      </c>
      <c r="Y803" s="53" t="str">
        <f ca="1">IF(OFFSET(マスタ非採用削除!L$4,統合マスタ!$A803,0)="","",OFFSET(マスタ非採用削除!L$4,統合マスタ!$A803,0))</f>
        <v/>
      </c>
      <c r="Z803" s="27">
        <f ca="1">IF(OFFSET(マスタ非採用削除!M$4,統合マスタ!$A803,0)="","",OFFSET(マスタ非採用削除!M$4,統合マスタ!$A803,0))</f>
        <v>15</v>
      </c>
      <c r="AA803" s="27" t="str">
        <f t="shared" si="36"/>
        <v/>
      </c>
      <c r="AB803" s="27" t="str">
        <f ca="1">IF(A803="非採用特別","非採用特別",IF(R803=2,"臨時",
IF(COUNTIF(分類!$H$8:$H$15, 統合マスタ!V803)&gt;0, 分類!$G$7,
IF(COUNTIF(分類!$K$8:$K$15, 統合マスタ!V803)&gt;0, 分類!$J$7,
IF(COUNTIF(分類!$N$8:$N$15, 統合マスタ!V803)&gt;0, 分類!$M$7,
IF(COUNTIF(分類!$Q$8:$Q$15, 統合マスタ!V803)&gt;0, 分類!$P$7,
"無し"))))))</f>
        <v>注射</v>
      </c>
      <c r="AC803" s="27">
        <f t="shared" ca="1" si="37"/>
        <v>200799</v>
      </c>
      <c r="AD803" s="27" cm="1">
        <f t="array" aca="1" ref="AD803" ca="1">IF(A803="非採用","非採用",OFFSET(
   INDIRECT("'" &amp; AB803 &amp; "'!A4"),
   MATCH(B803, INDIRECT("'" &amp; AB803 &amp; "'!C5:C1000"), 0),
   MATCH("合計", INDIRECT("'" &amp; AB803 &amp; "'!4:4"), 0) - 1
))</f>
        <v>0</v>
      </c>
    </row>
    <row r="804" spans="1:30">
      <c r="A804" s="40">
        <f>元データ!P801</f>
        <v>680</v>
      </c>
      <c r="B804" s="27">
        <f t="shared" si="38"/>
        <v>800</v>
      </c>
      <c r="C804" s="27" t="str">
        <f>DBCS(元データ!A801)</f>
        <v>ワソラン錠４０ｍｇ</v>
      </c>
      <c r="D804" s="53" t="str">
        <f>元データ!B801</f>
        <v>スズケン</v>
      </c>
      <c r="E804" s="27" t="str">
        <f>DBCS(元データ!C801)</f>
        <v>バラ</v>
      </c>
      <c r="F804" s="27" t="str">
        <f>DBCS(元データ!D801)</f>
        <v>１００Ｔ</v>
      </c>
      <c r="G804" s="27" t="str">
        <f>元データ!E801</f>
        <v>エーザイ</v>
      </c>
      <c r="H804" s="27">
        <f>元データ!F801</f>
        <v>7.4</v>
      </c>
      <c r="I804" s="27">
        <f>元データ!G801</f>
        <v>740</v>
      </c>
      <c r="J804" s="27">
        <f>元データ!H801</f>
        <v>100</v>
      </c>
      <c r="K804" s="27" t="str">
        <f>元データ!I801</f>
        <v>錠</v>
      </c>
      <c r="L804" s="27">
        <f>元データ!J801</f>
        <v>649</v>
      </c>
      <c r="M804" s="27">
        <f>元データ!K801</f>
        <v>6.49</v>
      </c>
      <c r="N804" s="53" t="str">
        <f ca="1">IF(OFFSET(マスタ非採用削除!A$4,統合マスタ!$A804,0)="","",OFFSET(マスタ非採用削除!A$4,統合マスタ!$A804,0))</f>
        <v>ﾜｿﾗ002</v>
      </c>
      <c r="O804" s="53" t="str">
        <f ca="1">IF(OFFSET(マスタ非採用削除!B$4,統合マスタ!$A804,0)="","",OFFSET(マスタ非採用削除!B$4,統合マスタ!$A804,0))</f>
        <v>ﾜｿﾗ002</v>
      </c>
      <c r="P804" s="27" t="str">
        <f ca="1">IF(OFFSET(マスタ非採用削除!C$4,統合マスタ!$A804,0)="","",OFFSET(マスタ非採用削除!C$4,統合マスタ!$A804,0))</f>
        <v>ワソラン錠４０ｍｇ</v>
      </c>
      <c r="Q804" s="53" t="str">
        <f ca="1">IF(OFFSET(マスタ非採用削除!D$4,統合マスタ!$A804,0)="","",OFFSET(マスタ非採用削除!D$4,統合マスタ!$A804,0))</f>
        <v>ﾜｿﾗﾝ**</v>
      </c>
      <c r="R804" s="27">
        <f ca="1">IF(OR(A804="非採用",A804="処置薬",A804="非採用特別"),0,IF(OFFSET(マスタ非採用削除!E$4,統合マスタ!$A804,0)="","",OFFSET(マスタ非採用削除!E$4,統合マスタ!$A804,0)))</f>
        <v>1</v>
      </c>
      <c r="S804" s="53" t="str">
        <f ca="1">IF(OFFSET(マスタ非採用削除!F$4,統合マスタ!$A804,0)="","",OFFSET(マスタ非採用削除!F$4,統合マスタ!$A804,0))</f>
        <v/>
      </c>
      <c r="T804" s="27">
        <f ca="1">IF(OFFSET(マスタ非採用削除!G$4,統合マスタ!$A804,0)="","",OFFSET(マスタ非採用削除!G$4,統合マスタ!$A804,0))</f>
        <v>7.4</v>
      </c>
      <c r="U804" s="53" t="str">
        <f ca="1">IF(OFFSET(マスタ非採用削除!H$4,統合マスタ!$A804,0)="","",OFFSET(マスタ非採用削除!H$4,統合マスタ!$A804,0))</f>
        <v>ﾜｿﾗﾝｼﾞｮｳ40mg</v>
      </c>
      <c r="V804" s="27">
        <f ca="1">IF(OFFSET(マスタ非採用削除!I$4,統合マスタ!$A804,0)="","",OFFSET(マスタ非採用削除!I$4,統合マスタ!$A804,0))</f>
        <v>1</v>
      </c>
      <c r="W804" s="27" t="str">
        <f ca="1">IF(OFFSET(マスタ非採用削除!J$4,統合マスタ!$A804,0)="","",OFFSET(マスタ非採用削除!J$4,統合マスタ!$A804,0))</f>
        <v>錠剤</v>
      </c>
      <c r="X804" s="27">
        <f ca="1">IF(OFFSET(マスタ非採用削除!K$4,統合マスタ!$A804,0)="","",OFFSET(マスタ非採用削除!K$4,統合マスタ!$A804,0))</f>
        <v>0</v>
      </c>
      <c r="Y804" s="53" t="str">
        <f ca="1">IF(OFFSET(マスタ非採用削除!L$4,統合マスタ!$A804,0)="","",OFFSET(マスタ非採用削除!L$4,統合マスタ!$A804,0))</f>
        <v/>
      </c>
      <c r="Z804" s="27">
        <f ca="1">IF(OFFSET(マスタ非採用削除!M$4,統合マスタ!$A804,0)="","",OFFSET(マスタ非採用削除!M$4,統合マスタ!$A804,0))</f>
        <v>4</v>
      </c>
      <c r="AA804" s="27" t="str">
        <f t="shared" si="36"/>
        <v/>
      </c>
      <c r="AB804" s="27" t="str">
        <f ca="1">IF(A804="非採用特別","非採用特別",IF(R804=2,"臨時",
IF(COUNTIF(分類!$H$8:$H$15, 統合マスタ!V804)&gt;0, 分類!$G$7,
IF(COUNTIF(分類!$K$8:$K$15, 統合マスタ!V804)&gt;0, 分類!$J$7,
IF(COUNTIF(分類!$N$8:$N$15, 統合マスタ!V804)&gt;0, 分類!$M$7,
IF(COUNTIF(分類!$Q$8:$Q$15, 統合マスタ!V804)&gt;0, 分類!$P$7,
"無し"))))))</f>
        <v>錠剤</v>
      </c>
      <c r="AC804" s="27">
        <f t="shared" ca="1" si="37"/>
        <v>800</v>
      </c>
      <c r="AD804" s="27" cm="1">
        <f t="array" aca="1" ref="AD804" ca="1">IF(A804="非採用","非採用",OFFSET(
   INDIRECT("'" &amp; AB804 &amp; "'!A4"),
   MATCH(B804, INDIRECT("'" &amp; AB804 &amp; "'!C5:C1000"), 0),
   MATCH("合計", INDIRECT("'" &amp; AB804 &amp; "'!4:4"), 0) - 1
))</f>
        <v>0</v>
      </c>
    </row>
    <row r="805" spans="1:30">
      <c r="A805" s="40">
        <f>元データ!P802</f>
        <v>679</v>
      </c>
      <c r="B805" s="27">
        <f t="shared" si="38"/>
        <v>801</v>
      </c>
      <c r="C805" s="27" t="str">
        <f>DBCS(元データ!A802)</f>
        <v>ワソラン静注５ｍｇ</v>
      </c>
      <c r="D805" s="53" t="str">
        <f>元データ!B802</f>
        <v>スズケン</v>
      </c>
      <c r="E805" s="27" t="str">
        <f>DBCS(元データ!C802)</f>
        <v/>
      </c>
      <c r="F805" s="27" t="str">
        <f>DBCS(元データ!D802)</f>
        <v>２ｍｌｘ１０Ａ</v>
      </c>
      <c r="G805" s="27" t="str">
        <f>元データ!E802</f>
        <v>エーザイ</v>
      </c>
      <c r="H805" s="27">
        <f>元データ!F802</f>
        <v>206</v>
      </c>
      <c r="I805" s="27">
        <f>元データ!G802</f>
        <v>2060</v>
      </c>
      <c r="J805" s="27">
        <f>元データ!H802</f>
        <v>10</v>
      </c>
      <c r="K805" s="27" t="str">
        <f>元データ!I802</f>
        <v>A</v>
      </c>
      <c r="L805" s="27">
        <f>元データ!J802</f>
        <v>1769</v>
      </c>
      <c r="M805" s="27">
        <f>元データ!K802</f>
        <v>176.9</v>
      </c>
      <c r="N805" s="53" t="str">
        <f ca="1">IF(OFFSET(マスタ非採用削除!A$4,統合マスタ!$A805,0)="","",OFFSET(マスタ非採用削除!A$4,統合マスタ!$A805,0))</f>
        <v>ﾜｿﾗ001</v>
      </c>
      <c r="O805" s="53" t="str">
        <f ca="1">IF(OFFSET(マスタ非採用削除!B$4,統合マスタ!$A805,0)="","",OFFSET(マスタ非採用削除!B$4,統合マスタ!$A805,0))</f>
        <v>ﾜｿﾗ001</v>
      </c>
      <c r="P805" s="27" t="str">
        <f ca="1">IF(OFFSET(マスタ非採用削除!C$4,統合マスタ!$A805,0)="","",OFFSET(マスタ非採用削除!C$4,統合マスタ!$A805,0))</f>
        <v>ワソラン静注５ｍｇ</v>
      </c>
      <c r="Q805" s="53" t="str">
        <f ca="1">IF(OFFSET(マスタ非採用削除!D$4,統合マスタ!$A805,0)="","",OFFSET(マスタ非採用削除!D$4,統合マスタ!$A805,0))</f>
        <v>ﾜｿﾗ</v>
      </c>
      <c r="R805" s="27">
        <f ca="1">IF(OR(A805="非採用",A805="処置薬",A805="非採用特別"),0,IF(OFFSET(マスタ非採用削除!E$4,統合マスタ!$A805,0)="","",OFFSET(マスタ非採用削除!E$4,統合マスタ!$A805,0)))</f>
        <v>1</v>
      </c>
      <c r="S805" s="53" t="str">
        <f ca="1">IF(OFFSET(マスタ非採用削除!F$4,統合マスタ!$A805,0)="","",OFFSET(マスタ非採用削除!F$4,統合マスタ!$A805,0))</f>
        <v/>
      </c>
      <c r="T805" s="27">
        <f ca="1">IF(OFFSET(マスタ非採用削除!G$4,統合マスタ!$A805,0)="","",OFFSET(マスタ非採用削除!G$4,統合マスタ!$A805,0))</f>
        <v>206</v>
      </c>
      <c r="U805" s="53" t="str">
        <f ca="1">IF(OFFSET(マスタ非採用削除!H$4,統合マスタ!$A805,0)="","",OFFSET(マスタ非採用削除!H$4,統合マスタ!$A805,0))</f>
        <v>ﾜｿﾗﾝｼﾞｮｳﾁｭｳ5mg</v>
      </c>
      <c r="V805" s="27">
        <f ca="1">IF(OFFSET(マスタ非採用削除!I$4,統合マスタ!$A805,0)="","",OFFSET(マスタ非採用削除!I$4,統合マスタ!$A805,0))</f>
        <v>25</v>
      </c>
      <c r="W805" s="27" t="str">
        <f ca="1">IF(OFFSET(マスタ非採用削除!J$4,統合マスタ!$A805,0)="","",OFFSET(マスタ非採用削除!J$4,統合マスタ!$A805,0))</f>
        <v>注射剤</v>
      </c>
      <c r="X805" s="27">
        <f ca="1">IF(OFFSET(マスタ非採用削除!K$4,統合マスタ!$A805,0)="","",OFFSET(マスタ非採用削除!K$4,統合マスタ!$A805,0))</f>
        <v>2</v>
      </c>
      <c r="Y805" s="53" t="str">
        <f ca="1">IF(OFFSET(マスタ非採用削除!L$4,統合マスタ!$A805,0)="","",OFFSET(マスタ非採用削除!L$4,統合マスタ!$A805,0))</f>
        <v/>
      </c>
      <c r="Z805" s="27">
        <f ca="1">IF(OFFSET(マスタ非採用削除!M$4,統合マスタ!$A805,0)="","",OFFSET(マスタ非採用削除!M$4,統合マスタ!$A805,0))</f>
        <v>9</v>
      </c>
      <c r="AA805" s="27" t="str">
        <f t="shared" si="36"/>
        <v/>
      </c>
      <c r="AB805" s="27" t="str">
        <f ca="1">IF(A805="非採用特別","非採用特別",IF(R805=2,"臨時",
IF(COUNTIF(分類!$H$8:$H$15, 統合マスタ!V805)&gt;0, 分類!$G$7,
IF(COUNTIF(分類!$K$8:$K$15, 統合マスタ!V805)&gt;0, 分類!$J$7,
IF(COUNTIF(分類!$N$8:$N$15, 統合マスタ!V805)&gt;0, 分類!$M$7,
IF(COUNTIF(分類!$Q$8:$Q$15, 統合マスタ!V805)&gt;0, 分類!$P$7,
"無し"))))))</f>
        <v>注射</v>
      </c>
      <c r="AC805" s="27">
        <f t="shared" ca="1" si="37"/>
        <v>200801</v>
      </c>
      <c r="AD805" s="27" cm="1">
        <f t="array" aca="1" ref="AD805" ca="1">IF(A805="非採用","非採用",OFFSET(
   INDIRECT("'" &amp; AB805 &amp; "'!A4"),
   MATCH(B805, INDIRECT("'" &amp; AB805 &amp; "'!C5:C1000"), 0),
   MATCH("合計", INDIRECT("'" &amp; AB805 &amp; "'!4:4"), 0) - 1
))</f>
        <v>0</v>
      </c>
    </row>
    <row r="806" spans="1:30">
      <c r="A806" s="40">
        <f>元データ!P803</f>
        <v>683</v>
      </c>
      <c r="B806" s="27">
        <f t="shared" si="38"/>
        <v>802</v>
      </c>
      <c r="C806" s="27" t="str">
        <f>DBCS(元データ!A803)</f>
        <v>ワンパル２号輸液（１）</v>
      </c>
      <c r="D806" s="53" t="str">
        <f>元データ!B803</f>
        <v>スズケン</v>
      </c>
      <c r="E806" s="27" t="str">
        <f>DBCS(元データ!C803)</f>
        <v/>
      </c>
      <c r="F806" s="27" t="str">
        <f>DBCS(元データ!D803)</f>
        <v>８００ｍｌｘ１０袋</v>
      </c>
      <c r="G806" s="27" t="str">
        <f>元データ!E803</f>
        <v>陽進堂</v>
      </c>
      <c r="H806" s="27">
        <f>元データ!F803</f>
        <v>1399</v>
      </c>
      <c r="I806" s="27">
        <f>元データ!G803</f>
        <v>13990</v>
      </c>
      <c r="J806" s="27">
        <f>元データ!H803</f>
        <v>10</v>
      </c>
      <c r="K806" s="27" t="str">
        <f>元データ!I803</f>
        <v>袋</v>
      </c>
      <c r="L806" s="27">
        <f>元データ!J803</f>
        <v>12717</v>
      </c>
      <c r="M806" s="27">
        <f>元データ!K803</f>
        <v>1271.7</v>
      </c>
      <c r="N806" s="53" t="str">
        <f ca="1">IF(OFFSET(マスタ非採用削除!A$4,統合マスタ!$A806,0)="","",OFFSET(マスタ非採用削除!A$4,統合マスタ!$A806,0))</f>
        <v>ﾜﾝﾊ002</v>
      </c>
      <c r="O806" s="53" t="str">
        <f ca="1">IF(OFFSET(マスタ非採用削除!B$4,統合マスタ!$A806,0)="","",OFFSET(マスタ非採用削除!B$4,統合マスタ!$A806,0))</f>
        <v>ﾜﾝﾊ002</v>
      </c>
      <c r="P806" s="27" t="str">
        <f ca="1">IF(OFFSET(マスタ非採用削除!C$4,統合マスタ!$A806,0)="","",OFFSET(マスタ非採用削除!C$4,統合マスタ!$A806,0))</f>
        <v>ワンパル２号輸液</v>
      </c>
      <c r="Q806" s="53" t="str">
        <f ca="1">IF(OFFSET(マスタ非採用削除!D$4,統合マスタ!$A806,0)="","",OFFSET(マスタ非採用削除!D$4,統合マスタ!$A806,0))</f>
        <v>ﾜﾝﾊﾟ2</v>
      </c>
      <c r="R806" s="27">
        <f ca="1">IF(OR(A806="非採用",A806="処置薬",A806="非採用特別"),0,IF(OFFSET(マスタ非採用削除!E$4,統合マスタ!$A806,0)="","",OFFSET(マスタ非採用削除!E$4,統合マスタ!$A806,0)))</f>
        <v>1</v>
      </c>
      <c r="S806" s="53" t="str">
        <f ca="1">IF(OFFSET(マスタ非採用削除!F$4,統合マスタ!$A806,0)="","",OFFSET(マスタ非採用削除!F$4,統合マスタ!$A806,0))</f>
        <v/>
      </c>
      <c r="T806" s="27">
        <f ca="1">IF(OFFSET(マスタ非採用削除!G$4,統合マスタ!$A806,0)="","",OFFSET(マスタ非採用削除!G$4,統合マスタ!$A806,0))</f>
        <v>1399</v>
      </c>
      <c r="U806" s="53" t="str">
        <f ca="1">IF(OFFSET(マスタ非採用削除!H$4,統合マスタ!$A806,0)="","",OFFSET(マスタ非採用削除!H$4,統合マスタ!$A806,0))</f>
        <v>ﾜﾝﾊﾟﾙ2ｺﾞｳﾕｴｷ</v>
      </c>
      <c r="V806" s="27">
        <f ca="1">IF(OFFSET(マスタ非採用削除!I$4,統合マスタ!$A806,0)="","",OFFSET(マスタ非採用削除!I$4,統合マスタ!$A806,0))</f>
        <v>25</v>
      </c>
      <c r="W806" s="27" t="str">
        <f ca="1">IF(OFFSET(マスタ非採用削除!J$4,統合マスタ!$A806,0)="","",OFFSET(マスタ非採用削除!J$4,統合マスタ!$A806,0))</f>
        <v>注射剤</v>
      </c>
      <c r="X806" s="27">
        <f ca="1">IF(OFFSET(マスタ非採用削除!K$4,統合マスタ!$A806,0)="","",OFFSET(マスタ非採用削除!K$4,統合マスタ!$A806,0))</f>
        <v>0</v>
      </c>
      <c r="Y806" s="53" t="str">
        <f ca="1">IF(OFFSET(マスタ非採用削除!L$4,統合マスタ!$A806,0)="","",OFFSET(マスタ非採用削除!L$4,統合マスタ!$A806,0))</f>
        <v/>
      </c>
      <c r="Z806" s="27">
        <f ca="1">IF(OFFSET(マスタ非採用削除!M$4,統合マスタ!$A806,0)="","",OFFSET(マスタ非採用削除!M$4,統合マスタ!$A806,0))</f>
        <v>10</v>
      </c>
      <c r="AA806" s="27" t="str">
        <f t="shared" si="36"/>
        <v/>
      </c>
      <c r="AB806" s="27" t="str">
        <f ca="1">IF(A806="非採用特別","非採用特別",IF(R806=2,"臨時",
IF(COUNTIF(分類!$H$8:$H$15, 統合マスタ!V806)&gt;0, 分類!$G$7,
IF(COUNTIF(分類!$K$8:$K$15, 統合マスタ!V806)&gt;0, 分類!$J$7,
IF(COUNTIF(分類!$N$8:$N$15, 統合マスタ!V806)&gt;0, 分類!$M$7,
IF(COUNTIF(分類!$Q$8:$Q$15, 統合マスタ!V806)&gt;0, 分類!$P$7,
"無し"))))))</f>
        <v>注射</v>
      </c>
      <c r="AC806" s="27">
        <f t="shared" ca="1" si="37"/>
        <v>802</v>
      </c>
      <c r="AD806" s="27" cm="1">
        <f t="array" aca="1" ref="AD806" ca="1">IF(A806="非採用","非採用",OFFSET(
   INDIRECT("'" &amp; AB806 &amp; "'!A4"),
   MATCH(B806, INDIRECT("'" &amp; AB806 &amp; "'!C5:C1000"), 0),
   MATCH("合計", INDIRECT("'" &amp; AB806 &amp; "'!4:4"), 0) - 1
))</f>
        <v>0</v>
      </c>
    </row>
    <row r="807" spans="1:30">
      <c r="A807" s="40">
        <f>元データ!P804</f>
        <v>682</v>
      </c>
      <c r="B807" s="27">
        <f t="shared" si="38"/>
        <v>803</v>
      </c>
      <c r="C807" s="27" t="str">
        <f>DBCS(元データ!A804)</f>
        <v>ワンパル２号輸液１２００ｍｌ</v>
      </c>
      <c r="D807" s="53" t="str">
        <f>元データ!B804</f>
        <v>スズケン</v>
      </c>
      <c r="E807" s="27" t="str">
        <f>DBCS(元データ!C804)</f>
        <v/>
      </c>
      <c r="F807" s="27" t="str">
        <f>DBCS(元データ!D804)</f>
        <v>１２００ｍｌｘ７</v>
      </c>
      <c r="G807" s="27" t="str">
        <f>元データ!E804</f>
        <v>陽進堂</v>
      </c>
      <c r="H807" s="27">
        <f>元データ!F804</f>
        <v>1825</v>
      </c>
      <c r="I807" s="27">
        <f>元データ!G804</f>
        <v>12775</v>
      </c>
      <c r="J807" s="27">
        <f>元データ!H804</f>
        <v>7</v>
      </c>
      <c r="K807" s="27" t="str">
        <f>元データ!I804</f>
        <v>袋</v>
      </c>
      <c r="L807" s="27">
        <f>元データ!J804</f>
        <v>11613</v>
      </c>
      <c r="M807" s="27">
        <f>元データ!K804</f>
        <v>1659</v>
      </c>
      <c r="N807" s="53" t="str">
        <f ca="1">IF(OFFSET(マスタ非採用削除!A$4,統合マスタ!$A807,0)="","",OFFSET(マスタ非採用削除!A$4,統合マスタ!$A807,0))</f>
        <v>ﾜﾝﾊ001</v>
      </c>
      <c r="O807" s="53" t="str">
        <f ca="1">IF(OFFSET(マスタ非採用削除!B$4,統合マスタ!$A807,0)="","",OFFSET(マスタ非採用削除!B$4,統合マスタ!$A807,0))</f>
        <v>ﾜﾝﾊ001</v>
      </c>
      <c r="P807" s="27" t="str">
        <f ca="1">IF(OFFSET(マスタ非採用削除!C$4,統合マスタ!$A807,0)="","",OFFSET(マスタ非採用削除!C$4,統合マスタ!$A807,0))</f>
        <v>ワンパル２号輸液1200</v>
      </c>
      <c r="Q807" s="53" t="str">
        <f ca="1">IF(OFFSET(マスタ非採用削除!D$4,統合マスタ!$A807,0)="","",OFFSET(マスタ非採用削除!D$4,統合マスタ!$A807,0))</f>
        <v>ﾜﾝﾊﾟ</v>
      </c>
      <c r="R807" s="27">
        <f ca="1">IF(OR(A807="非採用",A807="処置薬",A807="非採用特別"),0,IF(OFFSET(マスタ非採用削除!E$4,統合マスタ!$A807,0)="","",OFFSET(マスタ非採用削除!E$4,統合マスタ!$A807,0)))</f>
        <v>1</v>
      </c>
      <c r="S807" s="53" t="str">
        <f ca="1">IF(OFFSET(マスタ非採用削除!F$4,統合マスタ!$A807,0)="","",OFFSET(マスタ非採用削除!F$4,統合マスタ!$A807,0))</f>
        <v/>
      </c>
      <c r="T807" s="27">
        <f ca="1">IF(OFFSET(マスタ非採用削除!G$4,統合マスタ!$A807,0)="","",OFFSET(マスタ非採用削除!G$4,統合マスタ!$A807,0))</f>
        <v>1825</v>
      </c>
      <c r="U807" s="53" t="str">
        <f ca="1">IF(OFFSET(マスタ非採用削除!H$4,統合マスタ!$A807,0)="","",OFFSET(マスタ非採用削除!H$4,統合マスタ!$A807,0))</f>
        <v>ﾜﾝﾊﾟﾙ2ｺﾞｳﾕｴｷ</v>
      </c>
      <c r="V807" s="27">
        <f ca="1">IF(OFFSET(マスタ非採用削除!I$4,統合マスタ!$A807,0)="","",OFFSET(マスタ非採用削除!I$4,統合マスタ!$A807,0))</f>
        <v>25</v>
      </c>
      <c r="W807" s="27" t="str">
        <f ca="1">IF(OFFSET(マスタ非採用削除!J$4,統合マスタ!$A807,0)="","",OFFSET(マスタ非採用削除!J$4,統合マスタ!$A807,0))</f>
        <v>注射剤</v>
      </c>
      <c r="X807" s="27">
        <f ca="1">IF(OFFSET(マスタ非採用削除!K$4,統合マスタ!$A807,0)="","",OFFSET(マスタ非採用削除!K$4,統合マスタ!$A807,0))</f>
        <v>0</v>
      </c>
      <c r="Y807" s="53" t="str">
        <f ca="1">IF(OFFSET(マスタ非採用削除!L$4,統合マスタ!$A807,0)="","",OFFSET(マスタ非採用削除!L$4,統合マスタ!$A807,0))</f>
        <v/>
      </c>
      <c r="Z807" s="27">
        <f ca="1">IF(OFFSET(マスタ非採用削除!M$4,統合マスタ!$A807,0)="","",OFFSET(マスタ非採用削除!M$4,統合マスタ!$A807,0))</f>
        <v>10</v>
      </c>
      <c r="AA807" s="27" t="str">
        <f t="shared" si="36"/>
        <v/>
      </c>
      <c r="AB807" s="27" t="str">
        <f ca="1">IF(A807="非採用特別","非採用特別",IF(R807=2,"臨時",
IF(COUNTIF(分類!$H$8:$H$15, 統合マスタ!V807)&gt;0, 分類!$G$7,
IF(COUNTIF(分類!$K$8:$K$15, 統合マスタ!V807)&gt;0, 分類!$J$7,
IF(COUNTIF(分類!$N$8:$N$15, 統合マスタ!V807)&gt;0, 分類!$M$7,
IF(COUNTIF(分類!$Q$8:$Q$15, 統合マスタ!V807)&gt;0, 分類!$P$7,
"無し"))))))</f>
        <v>注射</v>
      </c>
      <c r="AC807" s="27">
        <f t="shared" ca="1" si="37"/>
        <v>803</v>
      </c>
      <c r="AD807" s="27" cm="1">
        <f t="array" aca="1" ref="AD807" ca="1">IF(A807="非採用","非採用",OFFSET(
   INDIRECT("'" &amp; AB807 &amp; "'!A4"),
   MATCH(B807, INDIRECT("'" &amp; AB807 &amp; "'!C5:C1000"), 0),
   MATCH("合計", INDIRECT("'" &amp; AB807 &amp; "'!4:4"), 0) - 1
))</f>
        <v>0</v>
      </c>
    </row>
    <row r="808" spans="1:30">
      <c r="A808" s="40">
        <f>元データ!P805</f>
        <v>1</v>
      </c>
      <c r="B808" s="27">
        <f t="shared" si="38"/>
        <v>804</v>
      </c>
      <c r="C808" s="27" t="str">
        <f>DBCS(元データ!A805)</f>
        <v>亜鉛華軟膏「ニッコー」　</v>
      </c>
      <c r="D808" s="53" t="str">
        <f>元データ!B805</f>
        <v/>
      </c>
      <c r="E808" s="27" t="str">
        <f>DBCS(元データ!C805)</f>
        <v/>
      </c>
      <c r="F808" s="27" t="str">
        <f>DBCS(元データ!D805)</f>
        <v>５００ｇ</v>
      </c>
      <c r="G808" s="27" t="str">
        <f>元データ!E805</f>
        <v>丸石製薬</v>
      </c>
      <c r="H808" s="27">
        <f>元データ!F805</f>
        <v>33</v>
      </c>
      <c r="I808" s="27">
        <f>元データ!G805</f>
        <v>1650</v>
      </c>
      <c r="J808" s="27">
        <f>元データ!H805</f>
        <v>50</v>
      </c>
      <c r="K808" s="27" t="str">
        <f>元データ!I805</f>
        <v>10ｇ</v>
      </c>
      <c r="L808" s="27">
        <f>元データ!J805</f>
        <v>1470</v>
      </c>
      <c r="M808" s="27">
        <f>元データ!K805</f>
        <v>29.4</v>
      </c>
      <c r="N808" s="53" t="str">
        <f ca="1">IF(OFFSET(マスタ非採用削除!A$4,統合マスタ!$A808,0)="","",OFFSET(マスタ非採用削除!A$4,統合マスタ!$A808,0))</f>
        <v>ｱｴﾝ001</v>
      </c>
      <c r="O808" s="53" t="str">
        <f ca="1">IF(OFFSET(マスタ非採用削除!B$4,統合マスタ!$A808,0)="","",OFFSET(マスタ非採用削除!B$4,統合マスタ!$A808,0))</f>
        <v>ｱｴﾝ001</v>
      </c>
      <c r="P808" s="27" t="str">
        <f ca="1">IF(OFFSET(マスタ非採用削除!C$4,統合マスタ!$A808,0)="","",OFFSET(マスタ非採用削除!C$4,統合マスタ!$A808,0))</f>
        <v>亜鉛華軟膏「ニッコー」</v>
      </c>
      <c r="Q808" s="53" t="str">
        <f ca="1">IF(OFFSET(マスタ非採用削除!D$4,統合マスタ!$A808,0)="","",OFFSET(マスタ非採用削除!D$4,統合マスタ!$A808,0))</f>
        <v>ｱｴﾝｶﾅﾝ</v>
      </c>
      <c r="R808" s="27">
        <f ca="1">IF(OR(A808="非採用",A808="処置薬",A808="非採用特別"),0,IF(OFFSET(マスタ非採用削除!E$4,統合マスタ!$A808,0)="","",OFFSET(マスタ非採用削除!E$4,統合マスタ!$A808,0)))</f>
        <v>1</v>
      </c>
      <c r="S808" s="53" t="str">
        <f ca="1">IF(OFFSET(マスタ非採用削除!F$4,統合マスタ!$A808,0)="","",OFFSET(マスタ非採用削除!F$4,統合マスタ!$A808,0))</f>
        <v/>
      </c>
      <c r="T808" s="27">
        <f ca="1">IF(OFFSET(マスタ非採用削除!G$4,統合マスタ!$A808,0)="","",OFFSET(マスタ非採用削除!G$4,統合マスタ!$A808,0))</f>
        <v>3.3</v>
      </c>
      <c r="U808" s="53" t="str">
        <f ca="1">IF(OFFSET(マスタ非採用削除!H$4,統合マスタ!$A808,0)="","",OFFSET(マスタ非採用削除!H$4,統合マスタ!$A808,0))</f>
        <v>ｱｴﾝｶﾅﾝｺｳ｢ﾆｯｺｰ｣</v>
      </c>
      <c r="V808" s="27">
        <f ca="1">IF(OFFSET(マスタ非採用削除!I$4,統合マスタ!$A808,0)="","",OFFSET(マスタ非採用削除!I$4,統合マスタ!$A808,0))</f>
        <v>14</v>
      </c>
      <c r="W808" s="27" t="str">
        <f ca="1">IF(OFFSET(マスタ非採用削除!J$4,統合マスタ!$A808,0)="","",OFFSET(マスタ非採用削除!J$4,統合マスタ!$A808,0))</f>
        <v>軟膏</v>
      </c>
      <c r="X808" s="27">
        <f ca="1">IF(OFFSET(マスタ非採用削除!K$4,統合マスタ!$A808,0)="","",OFFSET(マスタ非採用削除!K$4,統合マスタ!$A808,0))</f>
        <v>0</v>
      </c>
      <c r="Y808" s="53" t="str">
        <f ca="1">IF(OFFSET(マスタ非採用削除!L$4,統合マスタ!$A808,0)="","",OFFSET(マスタ非採用削除!L$4,統合マスタ!$A808,0))</f>
        <v/>
      </c>
      <c r="Z808" s="27">
        <f ca="1">IF(OFFSET(マスタ非採用削除!M$4,統合マスタ!$A808,0)="","",OFFSET(マスタ非採用削除!M$4,統合マスタ!$A808,0))</f>
        <v>7</v>
      </c>
      <c r="AA808" s="27" t="str">
        <f t="shared" si="36"/>
        <v/>
      </c>
      <c r="AB808" s="27" t="str">
        <f ca="1">IF(A808="非採用特別","非採用特別",IF(R808=2,"臨時",
IF(COUNTIF(分類!$H$8:$H$15, 統合マスタ!V808)&gt;0, 分類!$G$7,
IF(COUNTIF(分類!$K$8:$K$15, 統合マスタ!V808)&gt;0, 分類!$J$7,
IF(COUNTIF(分類!$N$8:$N$15, 統合マスタ!V808)&gt;0, 分類!$M$7,
IF(COUNTIF(分類!$Q$8:$Q$15, 統合マスタ!V808)&gt;0, 分類!$P$7,
"無し"))))))</f>
        <v>外用</v>
      </c>
      <c r="AC808" s="27">
        <f t="shared" ca="1" si="37"/>
        <v>804</v>
      </c>
      <c r="AD808" s="27" cm="1">
        <f t="array" aca="1" ref="AD808" ca="1">IF(A808="非採用","非採用",OFFSET(
   INDIRECT("'" &amp; AB808 &amp; "'!A4"),
   MATCH(B808, INDIRECT("'" &amp; AB808 &amp; "'!C5:C1000"), 0),
   MATCH("合計", INDIRECT("'" &amp; AB808 &amp; "'!4:4"), 0) - 1
))</f>
        <v>0</v>
      </c>
    </row>
    <row r="809" spans="1:30">
      <c r="A809" s="40">
        <f>元データ!P806</f>
        <v>96</v>
      </c>
      <c r="B809" s="27">
        <f t="shared" si="38"/>
        <v>805</v>
      </c>
      <c r="C809" s="27" t="str">
        <f>DBCS(元データ!A806)</f>
        <v>塩化カリウム</v>
      </c>
      <c r="D809" s="53" t="str">
        <f>元データ!B806</f>
        <v>メディセオ</v>
      </c>
      <c r="E809" s="27" t="str">
        <f>DBCS(元データ!C806)</f>
        <v>粉</v>
      </c>
      <c r="F809" s="27" t="str">
        <f>DBCS(元データ!D806)</f>
        <v>５００ｇ</v>
      </c>
      <c r="G809" s="27" t="str">
        <f>元データ!E806</f>
        <v>山善製薬</v>
      </c>
      <c r="H809" s="27">
        <f>元データ!F806</f>
        <v>7.8</v>
      </c>
      <c r="I809" s="27">
        <f>元データ!G806</f>
        <v>390</v>
      </c>
      <c r="J809" s="27">
        <f>元データ!H806</f>
        <v>50</v>
      </c>
      <c r="K809" s="27" t="str">
        <f>元データ!I806</f>
        <v>10ｇ</v>
      </c>
      <c r="L809" s="27">
        <f>元データ!J806</f>
        <v>1300</v>
      </c>
      <c r="M809" s="27">
        <f>元データ!K806</f>
        <v>26</v>
      </c>
      <c r="N809" s="53" t="str">
        <f ca="1">IF(OFFSET(マスタ非採用削除!A$4,統合マスタ!$A809,0)="","",OFFSET(マスタ非採用削除!A$4,統合マスタ!$A809,0))</f>
        <v>ｴﾝｶ001</v>
      </c>
      <c r="O809" s="53" t="str">
        <f ca="1">IF(OFFSET(マスタ非採用削除!B$4,統合マスタ!$A809,0)="","",OFFSET(マスタ非採用削除!B$4,統合マスタ!$A809,0))</f>
        <v>ｴﾝｶ001</v>
      </c>
      <c r="P809" s="27" t="str">
        <f ca="1">IF(OFFSET(マスタ非採用削除!C$4,統合マスタ!$A809,0)="","",OFFSET(マスタ非採用削除!C$4,統合マスタ!$A809,0))</f>
        <v>塩化カリウム</v>
      </c>
      <c r="Q809" s="53" t="str">
        <f ca="1">IF(OFFSET(マスタ非採用削除!D$4,統合マスタ!$A809,0)="","",OFFSET(マスタ非採用削除!D$4,統合マスタ!$A809,0))</f>
        <v>ｴﾝｶｶ2*</v>
      </c>
      <c r="R809" s="27">
        <f ca="1">IF(OR(A809="非採用",A809="処置薬",A809="非採用特別"),0,IF(OFFSET(マスタ非採用削除!E$4,統合マスタ!$A809,0)="","",OFFSET(マスタ非採用削除!E$4,統合マスタ!$A809,0)))</f>
        <v>1</v>
      </c>
      <c r="S809" s="53" t="str">
        <f ca="1">IF(OFFSET(マスタ非採用削除!F$4,統合マスタ!$A809,0)="","",OFFSET(マスタ非採用削除!F$4,統合マスタ!$A809,0))</f>
        <v/>
      </c>
      <c r="T809" s="27">
        <f ca="1">IF(OFFSET(マスタ非採用削除!G$4,統合マスタ!$A809,0)="","",OFFSET(マスタ非採用削除!G$4,統合マスタ!$A809,0))</f>
        <v>0.78</v>
      </c>
      <c r="U809" s="53" t="str">
        <f ca="1">IF(OFFSET(マスタ非採用削除!H$4,統合マスタ!$A809,0)="","",OFFSET(マスタ非採用削除!H$4,統合マスタ!$A809,0))</f>
        <v>ｴﾝｶｶﾘｳﾑ</v>
      </c>
      <c r="V809" s="27">
        <f ca="1">IF(OFFSET(マスタ非採用削除!I$4,統合マスタ!$A809,0)="","",OFFSET(マスタ非採用削除!I$4,統合マスタ!$A809,0))</f>
        <v>3</v>
      </c>
      <c r="W809" s="27" t="str">
        <f ca="1">IF(OFFSET(マスタ非採用削除!J$4,統合マスタ!$A809,0)="","",OFFSET(マスタ非採用削除!J$4,統合マスタ!$A809,0))</f>
        <v>散</v>
      </c>
      <c r="X809" s="27">
        <f ca="1">IF(OFFSET(マスタ非採用削除!K$4,統合マスタ!$A809,0)="","",OFFSET(マスタ非採用削除!K$4,統合マスタ!$A809,0))</f>
        <v>0</v>
      </c>
      <c r="Y809" s="53" t="str">
        <f ca="1">IF(OFFSET(マスタ非採用削除!L$4,統合マスタ!$A809,0)="","",OFFSET(マスタ非採用削除!L$4,統合マスタ!$A809,0))</f>
        <v/>
      </c>
      <c r="Z809" s="27">
        <f ca="1">IF(OFFSET(マスタ非採用削除!M$4,統合マスタ!$A809,0)="","",OFFSET(マスタ非採用削除!M$4,統合マスタ!$A809,0))</f>
        <v>2</v>
      </c>
      <c r="AA809" s="27" t="str">
        <f t="shared" si="36"/>
        <v/>
      </c>
      <c r="AB809" s="27" t="str">
        <f ca="1">IF(A809="非採用特別","非採用特別",IF(R809=2,"臨時",
IF(COUNTIF(分類!$H$8:$H$15, 統合マスタ!V809)&gt;0, 分類!$G$7,
IF(COUNTIF(分類!$K$8:$K$15, 統合マスタ!V809)&gt;0, 分類!$J$7,
IF(COUNTIF(分類!$N$8:$N$15, 統合マスタ!V809)&gt;0, 分類!$M$7,
IF(COUNTIF(分類!$Q$8:$Q$15, 統合マスタ!V809)&gt;0, 分類!$P$7,
"無し"))))))</f>
        <v>散剤</v>
      </c>
      <c r="AC809" s="27">
        <f t="shared" ca="1" si="37"/>
        <v>805</v>
      </c>
      <c r="AD809" s="27" cm="1">
        <f t="array" aca="1" ref="AD809" ca="1">IF(A809="非採用","非採用",OFFSET(
   INDIRECT("'" &amp; AB809 &amp; "'!A4"),
   MATCH(B809, INDIRECT("'" &amp; AB809 &amp; "'!C5:C1000"), 0),
   MATCH("合計", INDIRECT("'" &amp; AB809 &amp; "'!4:4"), 0) - 1
))</f>
        <v>0</v>
      </c>
    </row>
    <row r="810" spans="1:30">
      <c r="A810" s="40">
        <f>元データ!P807</f>
        <v>97</v>
      </c>
      <c r="B810" s="27">
        <f t="shared" si="38"/>
        <v>806</v>
      </c>
      <c r="C810" s="27" t="str">
        <f>DBCS(元データ!A807)</f>
        <v>塩化ナトリウム</v>
      </c>
      <c r="D810" s="53" t="str">
        <f>元データ!B807</f>
        <v>メディセオ</v>
      </c>
      <c r="E810" s="27" t="str">
        <f>DBCS(元データ!C807)</f>
        <v>粉</v>
      </c>
      <c r="F810" s="27" t="str">
        <f>DBCS(元データ!D807)</f>
        <v>５００ｇ</v>
      </c>
      <c r="G810" s="27" t="str">
        <f>元データ!E807</f>
        <v>山善製薬</v>
      </c>
      <c r="H810" s="27">
        <f>元データ!F807</f>
        <v>9.1</v>
      </c>
      <c r="I810" s="27">
        <f>元データ!G807</f>
        <v>455</v>
      </c>
      <c r="J810" s="27">
        <f>元データ!H807</f>
        <v>50</v>
      </c>
      <c r="K810" s="27" t="str">
        <f>元データ!I807</f>
        <v>10ｇ</v>
      </c>
      <c r="L810" s="27">
        <f>元データ!J807</f>
        <v>550</v>
      </c>
      <c r="M810" s="27">
        <f>元データ!K807</f>
        <v>11</v>
      </c>
      <c r="N810" s="53" t="str">
        <f ca="1">IF(OFFSET(マスタ非採用削除!A$4,統合マスタ!$A810,0)="","",OFFSET(マスタ非採用削除!A$4,統合マスタ!$A810,0))</f>
        <v>ｴﾝｶ002</v>
      </c>
      <c r="O810" s="53" t="str">
        <f ca="1">IF(OFFSET(マスタ非採用削除!B$4,統合マスタ!$A810,0)="","",OFFSET(マスタ非採用削除!B$4,統合マスタ!$A810,0))</f>
        <v>ｴﾝｶ002</v>
      </c>
      <c r="P810" s="27" t="str">
        <f ca="1">IF(OFFSET(マスタ非採用削除!C$4,統合マスタ!$A810,0)="","",OFFSET(マスタ非採用削除!C$4,統合マスタ!$A810,0))</f>
        <v>塩化ナトリウム</v>
      </c>
      <c r="Q810" s="53" t="str">
        <f ca="1">IF(OFFSET(マスタ非採用削除!D$4,統合マスタ!$A810,0)="","",OFFSET(マスタ非採用削除!D$4,統合マスタ!$A810,0))</f>
        <v>ｴﾝｶﾅﾄ</v>
      </c>
      <c r="R810" s="27">
        <f ca="1">IF(OR(A810="非採用",A810="処置薬",A810="非採用特別"),0,IF(OFFSET(マスタ非採用削除!E$4,統合マスタ!$A810,0)="","",OFFSET(マスタ非採用削除!E$4,統合マスタ!$A810,0)))</f>
        <v>1</v>
      </c>
      <c r="S810" s="53" t="str">
        <f ca="1">IF(OFFSET(マスタ非採用削除!F$4,統合マスタ!$A810,0)="","",OFFSET(マスタ非採用削除!F$4,統合マスタ!$A810,0))</f>
        <v/>
      </c>
      <c r="T810" s="27">
        <f ca="1">IF(OFFSET(マスタ非採用削除!G$4,統合マスタ!$A810,0)="","",OFFSET(マスタ非採用削除!G$4,統合マスタ!$A810,0))</f>
        <v>0.77</v>
      </c>
      <c r="U810" s="53" t="str">
        <f ca="1">IF(OFFSET(マスタ非採用削除!H$4,統合マスタ!$A810,0)="","",OFFSET(マスタ非採用削除!H$4,統合マスタ!$A810,0))</f>
        <v>ｴﾝｶﾅﾄﾘｳﾑ</v>
      </c>
      <c r="V810" s="27">
        <f ca="1">IF(OFFSET(マスタ非採用削除!I$4,統合マスタ!$A810,0)="","",OFFSET(マスタ非採用削除!I$4,統合マスタ!$A810,0))</f>
        <v>3</v>
      </c>
      <c r="W810" s="27" t="str">
        <f ca="1">IF(OFFSET(マスタ非採用削除!J$4,統合マスタ!$A810,0)="","",OFFSET(マスタ非採用削除!J$4,統合マスタ!$A810,0))</f>
        <v>散</v>
      </c>
      <c r="X810" s="27">
        <f ca="1">IF(OFFSET(マスタ非採用削除!K$4,統合マスタ!$A810,0)="","",OFFSET(マスタ非採用削除!K$4,統合マスタ!$A810,0))</f>
        <v>0</v>
      </c>
      <c r="Y810" s="53" t="str">
        <f ca="1">IF(OFFSET(マスタ非採用削除!L$4,統合マスタ!$A810,0)="","",OFFSET(マスタ非採用削除!L$4,統合マスタ!$A810,0))</f>
        <v/>
      </c>
      <c r="Z810" s="27">
        <f ca="1">IF(OFFSET(マスタ非採用削除!M$4,統合マスタ!$A810,0)="","",OFFSET(マスタ非採用削除!M$4,統合マスタ!$A810,0))</f>
        <v>2</v>
      </c>
      <c r="AA810" s="27" t="str">
        <f t="shared" si="36"/>
        <v/>
      </c>
      <c r="AB810" s="27" t="str">
        <f ca="1">IF(A810="非採用特別","非採用特別",IF(R810=2,"臨時",
IF(COUNTIF(分類!$H$8:$H$15, 統合マスタ!V810)&gt;0, 分類!$G$7,
IF(COUNTIF(分類!$K$8:$K$15, 統合マスタ!V810)&gt;0, 分類!$J$7,
IF(COUNTIF(分類!$N$8:$N$15, 統合マスタ!V810)&gt;0, 分類!$M$7,
IF(COUNTIF(分類!$Q$8:$Q$15, 統合マスタ!V810)&gt;0, 分類!$P$7,
"無し"))))))</f>
        <v>散剤</v>
      </c>
      <c r="AC810" s="27">
        <f t="shared" ca="1" si="37"/>
        <v>806</v>
      </c>
      <c r="AD810" s="27" cm="1">
        <f t="array" aca="1" ref="AD810" ca="1">IF(A810="非採用","非採用",OFFSET(
   INDIRECT("'" &amp; AB810 &amp; "'!A4"),
   MATCH(B810, INDIRECT("'" &amp; AB810 &amp; "'!C5:C1000"), 0),
   MATCH("合計", INDIRECT("'" &amp; AB810 &amp; "'!4:4"), 0) - 1
))</f>
        <v>0</v>
      </c>
    </row>
    <row r="811" spans="1:30">
      <c r="A811" s="40" t="str">
        <f>元データ!P808</f>
        <v>非採用</v>
      </c>
      <c r="B811" s="27">
        <f t="shared" si="38"/>
        <v>807</v>
      </c>
      <c r="C811" s="27" t="str">
        <f>DBCS(元データ!A808)</f>
        <v>塩酸メトクロプラミド注射液１０ｍｇ「タカタ」</v>
      </c>
      <c r="D811" s="53" t="str">
        <f>元データ!B808</f>
        <v/>
      </c>
      <c r="E811" s="27" t="str">
        <f>DBCS(元データ!C808)</f>
        <v/>
      </c>
      <c r="F811" s="27" t="str">
        <f>DBCS(元データ!D808)</f>
        <v>２ｍｌｘ５０Ａ</v>
      </c>
      <c r="G811" s="27" t="str">
        <f>元データ!E808</f>
        <v>高田製薬</v>
      </c>
      <c r="H811" s="27">
        <f>元データ!F808</f>
        <v>61</v>
      </c>
      <c r="I811" s="27">
        <f>元データ!G808</f>
        <v>3050</v>
      </c>
      <c r="J811" s="27">
        <f>元データ!H808</f>
        <v>50</v>
      </c>
      <c r="K811" s="27" t="str">
        <f>元データ!I808</f>
        <v>A</v>
      </c>
      <c r="L811" s="27">
        <f>元データ!J808</f>
        <v>2772</v>
      </c>
      <c r="M811" s="27">
        <f>元データ!K808</f>
        <v>55.44</v>
      </c>
      <c r="N811" s="53" t="e">
        <f ca="1">IF(OFFSET(マスタ非採用削除!A$4,統合マスタ!$A811,0)="","",OFFSET(マスタ非採用削除!A$4,統合マスタ!$A811,0))</f>
        <v>#VALUE!</v>
      </c>
      <c r="O811" s="53" t="e">
        <f ca="1">IF(OFFSET(マスタ非採用削除!B$4,統合マスタ!$A811,0)="","",OFFSET(マスタ非採用削除!B$4,統合マスタ!$A811,0))</f>
        <v>#VALUE!</v>
      </c>
      <c r="P811" s="27" t="e">
        <f ca="1">IF(OFFSET(マスタ非採用削除!C$4,統合マスタ!$A811,0)="","",OFFSET(マスタ非採用削除!C$4,統合マスタ!$A811,0))</f>
        <v>#VALUE!</v>
      </c>
      <c r="Q811" s="53" t="e">
        <f ca="1">IF(OFFSET(マスタ非採用削除!D$4,統合マスタ!$A811,0)="","",OFFSET(マスタ非採用削除!D$4,統合マスタ!$A811,0))</f>
        <v>#VALUE!</v>
      </c>
      <c r="R811" s="27">
        <f ca="1">IF(OR(A811="非採用",A811="処置薬",A811="非採用特別"),0,IF(OFFSET(マスタ非採用削除!E$4,統合マスタ!$A811,0)="","",OFFSET(マスタ非採用削除!E$4,統合マスタ!$A811,0)))</f>
        <v>0</v>
      </c>
      <c r="S811" s="53" t="e">
        <f ca="1">IF(OFFSET(マスタ非採用削除!F$4,統合マスタ!$A811,0)="","",OFFSET(マスタ非採用削除!F$4,統合マスタ!$A811,0))</f>
        <v>#VALUE!</v>
      </c>
      <c r="T811" s="27" t="e">
        <f ca="1">IF(OFFSET(マスタ非採用削除!G$4,統合マスタ!$A811,0)="","",OFFSET(マスタ非採用削除!G$4,統合マスタ!$A811,0))</f>
        <v>#VALUE!</v>
      </c>
      <c r="U811" s="53" t="e">
        <f ca="1">IF(OFFSET(マスタ非採用削除!H$4,統合マスタ!$A811,0)="","",OFFSET(マスタ非採用削除!H$4,統合マスタ!$A811,0))</f>
        <v>#VALUE!</v>
      </c>
      <c r="V811" s="27" t="e">
        <f ca="1">IF(OFFSET(マスタ非採用削除!I$4,統合マスタ!$A811,0)="","",OFFSET(マスタ非採用削除!I$4,統合マスタ!$A811,0))</f>
        <v>#VALUE!</v>
      </c>
      <c r="W811" s="27" t="e">
        <f ca="1">IF(OFFSET(マスタ非採用削除!J$4,統合マスタ!$A811,0)="","",OFFSET(マスタ非採用削除!J$4,統合マスタ!$A811,0))</f>
        <v>#VALUE!</v>
      </c>
      <c r="X811" s="27" t="e">
        <f ca="1">IF(OFFSET(マスタ非採用削除!K$4,統合マスタ!$A811,0)="","",OFFSET(マスタ非採用削除!K$4,統合マスタ!$A811,0))</f>
        <v>#VALUE!</v>
      </c>
      <c r="Y811" s="53" t="e">
        <f ca="1">IF(OFFSET(マスタ非採用削除!L$4,統合マスタ!$A811,0)="","",OFFSET(マスタ非採用削除!L$4,統合マスタ!$A811,0))</f>
        <v>#VALUE!</v>
      </c>
      <c r="Z811" s="27" t="e">
        <f ca="1">IF(OFFSET(マスタ非採用削除!M$4,統合マスタ!$A811,0)="","",OFFSET(マスタ非採用削除!M$4,統合マスタ!$A811,0))</f>
        <v>#VALUE!</v>
      </c>
      <c r="AA811" s="27" t="str">
        <f t="shared" si="36"/>
        <v>非採用</v>
      </c>
      <c r="AB811" s="27" t="str">
        <f ca="1">IF(A811="非採用特別","非採用特別",IF(R811=2,"臨時",
IF(COUNTIF(分類!$H$8:$H$15, 統合マスタ!V811)&gt;0, 分類!$G$7,
IF(COUNTIF(分類!$K$8:$K$15, 統合マスタ!V811)&gt;0, 分類!$J$7,
IF(COUNTIF(分類!$N$8:$N$15, 統合マスタ!V811)&gt;0, 分類!$M$7,
IF(COUNTIF(分類!$Q$8:$Q$15, 統合マスタ!V811)&gt;0, 分類!$P$7,
"無し"))))))</f>
        <v>無し</v>
      </c>
      <c r="AC811" s="27" t="e">
        <f t="shared" ca="1" si="37"/>
        <v>#VALUE!</v>
      </c>
      <c r="AD811" s="27" t="str" cm="1">
        <f t="array" aca="1" ref="AD811" ca="1">IF(A811="非採用","非採用",OFFSET(
   INDIRECT("'" &amp; AB811 &amp; "'!A4"),
   MATCH(B811, INDIRECT("'" &amp; AB811 &amp; "'!C5:C1000"), 0),
   MATCH("合計", INDIRECT("'" &amp; AB811 &amp; "'!4:4"), 0) - 1
))</f>
        <v>非採用</v>
      </c>
    </row>
    <row r="812" spans="1:30">
      <c r="A812" s="40" t="str">
        <f>元データ!P809</f>
        <v>処置薬</v>
      </c>
      <c r="B812" s="27">
        <f t="shared" si="38"/>
        <v>808</v>
      </c>
      <c r="C812" s="27" t="str">
        <f>DBCS(元データ!A809)</f>
        <v>逆性石ケン液１０％「ヨシダ」</v>
      </c>
      <c r="D812" s="53" t="str">
        <f>元データ!B809</f>
        <v>メディセオ</v>
      </c>
      <c r="E812" s="27" t="str">
        <f>DBCS(元データ!C809)</f>
        <v/>
      </c>
      <c r="F812" s="27" t="str">
        <f>DBCS(元データ!D809)</f>
        <v>５００ＭＬ</v>
      </c>
      <c r="G812" s="27" t="str">
        <f>元データ!E809</f>
        <v>吉田製薬　　</v>
      </c>
      <c r="H812" s="27">
        <f>元データ!F809</f>
        <v>6.7</v>
      </c>
      <c r="I812" s="27">
        <f>元データ!G809</f>
        <v>335</v>
      </c>
      <c r="J812" s="27">
        <f>元データ!H809</f>
        <v>50</v>
      </c>
      <c r="K812" s="27" t="str">
        <f>元データ!I809</f>
        <v>10ｍｌ</v>
      </c>
      <c r="L812" s="27">
        <f>元データ!J809</f>
        <v>298</v>
      </c>
      <c r="M812" s="27">
        <f>元データ!K809</f>
        <v>5.96</v>
      </c>
      <c r="N812" s="53" t="e">
        <f ca="1">IF(OFFSET(マスタ非採用削除!A$4,統合マスタ!$A812,0)="","",OFFSET(マスタ非採用削除!A$4,統合マスタ!$A812,0))</f>
        <v>#VALUE!</v>
      </c>
      <c r="O812" s="53" t="e">
        <f ca="1">IF(OFFSET(マスタ非採用削除!B$4,統合マスタ!$A812,0)="","",OFFSET(マスタ非採用削除!B$4,統合マスタ!$A812,0))</f>
        <v>#VALUE!</v>
      </c>
      <c r="P812" s="27" t="e">
        <f ca="1">IF(OFFSET(マスタ非採用削除!C$4,統合マスタ!$A812,0)="","",OFFSET(マスタ非採用削除!C$4,統合マスタ!$A812,0))</f>
        <v>#VALUE!</v>
      </c>
      <c r="Q812" s="53" t="e">
        <f ca="1">IF(OFFSET(マスタ非採用削除!D$4,統合マスタ!$A812,0)="","",OFFSET(マスタ非採用削除!D$4,統合マスタ!$A812,0))</f>
        <v>#VALUE!</v>
      </c>
      <c r="R812" s="27">
        <f ca="1">IF(OR(A812="非採用",A812="処置薬",A812="非採用特別"),0,IF(OFFSET(マスタ非採用削除!E$4,統合マスタ!$A812,0)="","",OFFSET(マスタ非採用削除!E$4,統合マスタ!$A812,0)))</f>
        <v>0</v>
      </c>
      <c r="S812" s="53" t="e">
        <f ca="1">IF(OFFSET(マスタ非採用削除!F$4,統合マスタ!$A812,0)="","",OFFSET(マスタ非採用削除!F$4,統合マスタ!$A812,0))</f>
        <v>#VALUE!</v>
      </c>
      <c r="T812" s="27" t="e">
        <f ca="1">IF(OFFSET(マスタ非採用削除!G$4,統合マスタ!$A812,0)="","",OFFSET(マスタ非採用削除!G$4,統合マスタ!$A812,0))</f>
        <v>#VALUE!</v>
      </c>
      <c r="U812" s="53" t="e">
        <f ca="1">IF(OFFSET(マスタ非採用削除!H$4,統合マスタ!$A812,0)="","",OFFSET(マスタ非採用削除!H$4,統合マスタ!$A812,0))</f>
        <v>#VALUE!</v>
      </c>
      <c r="V812" s="27" t="e">
        <f ca="1">IF(OFFSET(マスタ非採用削除!I$4,統合マスタ!$A812,0)="","",OFFSET(マスタ非採用削除!I$4,統合マスタ!$A812,0))</f>
        <v>#VALUE!</v>
      </c>
      <c r="W812" s="27" t="e">
        <f ca="1">IF(OFFSET(マスタ非採用削除!J$4,統合マスタ!$A812,0)="","",OFFSET(マスタ非採用削除!J$4,統合マスタ!$A812,0))</f>
        <v>#VALUE!</v>
      </c>
      <c r="X812" s="27" t="e">
        <f ca="1">IF(OFFSET(マスタ非採用削除!K$4,統合マスタ!$A812,0)="","",OFFSET(マスタ非採用削除!K$4,統合マスタ!$A812,0))</f>
        <v>#VALUE!</v>
      </c>
      <c r="Y812" s="53" t="e">
        <f ca="1">IF(OFFSET(マスタ非採用削除!L$4,統合マスタ!$A812,0)="","",OFFSET(マスタ非採用削除!L$4,統合マスタ!$A812,0))</f>
        <v>#VALUE!</v>
      </c>
      <c r="Z812" s="27" t="e">
        <f ca="1">IF(OFFSET(マスタ非採用削除!M$4,統合マスタ!$A812,0)="","",OFFSET(マスタ非採用削除!M$4,統合マスタ!$A812,0))</f>
        <v>#VALUE!</v>
      </c>
      <c r="AA812" s="27" t="str">
        <f t="shared" si="36"/>
        <v>処置薬</v>
      </c>
      <c r="AB812" s="27" t="str">
        <f ca="1">IF(A812="非採用特別","非採用特別",IF(R812=2,"臨時",
IF(COUNTIF(分類!$H$8:$H$15, 統合マスタ!V812)&gt;0, 分類!$G$7,
IF(COUNTIF(分類!$K$8:$K$15, 統合マスタ!V812)&gt;0, 分類!$J$7,
IF(COUNTIF(分類!$N$8:$N$15, 統合マスタ!V812)&gt;0, 分類!$M$7,
IF(COUNTIF(分類!$Q$8:$Q$15, 統合マスタ!V812)&gt;0, 分類!$P$7,
"無し"))))))</f>
        <v>無し</v>
      </c>
      <c r="AC812" s="27" t="e">
        <f t="shared" ca="1" si="37"/>
        <v>#VALUE!</v>
      </c>
      <c r="AD812" s="27" t="e" cm="1">
        <f t="array" aca="1" ref="AD812" ca="1">IF(A812="非採用","非採用",OFFSET(
   INDIRECT("'" &amp; AB812 &amp; "'!A4"),
   MATCH(B812, INDIRECT("'" &amp; AB812 &amp; "'!C5:C1000"), 0),
   MATCH("合計", INDIRECT("'" &amp; AB812 &amp; "'!4:4"), 0) - 1
))</f>
        <v>#REF!</v>
      </c>
    </row>
    <row r="813" spans="1:30">
      <c r="A813" s="40">
        <f>元データ!P810</f>
        <v>180</v>
      </c>
      <c r="B813" s="27">
        <f t="shared" si="38"/>
        <v>809</v>
      </c>
      <c r="C813" s="27" t="str">
        <f>DBCS(元データ!A810)</f>
        <v>重カマ「ヨシダ」（細粒状）</v>
      </c>
      <c r="D813" s="53" t="str">
        <f>元データ!B810</f>
        <v>メディセオ</v>
      </c>
      <c r="E813" s="27" t="str">
        <f>DBCS(元データ!C810)</f>
        <v>粉</v>
      </c>
      <c r="F813" s="27" t="str">
        <f>DBCS(元データ!D810)</f>
        <v>１ｋｇ</v>
      </c>
      <c r="G813" s="27" t="str">
        <f>元データ!E810</f>
        <v>吉田製薬　　</v>
      </c>
      <c r="H813" s="27">
        <f>元データ!F810</f>
        <v>16.5</v>
      </c>
      <c r="I813" s="27">
        <f>元データ!G810</f>
        <v>1650</v>
      </c>
      <c r="J813" s="27">
        <f>元データ!H810</f>
        <v>100</v>
      </c>
      <c r="K813" s="27" t="str">
        <f>元データ!I810</f>
        <v>10ｇ</v>
      </c>
      <c r="L813" s="27">
        <f>元データ!J810</f>
        <v>1469</v>
      </c>
      <c r="M813" s="27">
        <f>元データ!K810</f>
        <v>14.69</v>
      </c>
      <c r="N813" s="53" t="str">
        <f ca="1">IF(OFFSET(マスタ非採用削除!A$4,統合マスタ!$A813,0)="","",OFFSET(マスタ非採用削除!A$4,統合マスタ!$A813,0))</f>
        <v>ｻﾝｶ001</v>
      </c>
      <c r="O813" s="53" t="str">
        <f ca="1">IF(OFFSET(マスタ非採用削除!B$4,統合マスタ!$A813,0)="","",OFFSET(マスタ非採用削除!B$4,統合マスタ!$A813,0))</f>
        <v>ｻﾝｶ001</v>
      </c>
      <c r="P813" s="27" t="str">
        <f ca="1">IF(OFFSET(マスタ非採用削除!C$4,統合マスタ!$A813,0)="","",OFFSET(マスタ非採用削除!C$4,統合マスタ!$A813,0))</f>
        <v>酸化マグネシウム</v>
      </c>
      <c r="Q813" s="53" t="str">
        <f ca="1">IF(OFFSET(マスタ非採用削除!D$4,統合マスタ!$A813,0)="","",OFFSET(マスタ非採用削除!D$4,統合マスタ!$A813,0))</f>
        <v>ｶﾏｸﾞ**</v>
      </c>
      <c r="R813" s="27">
        <f ca="1">IF(OR(A813="非採用",A813="処置薬",A813="非採用特別"),0,IF(OFFSET(マスタ非採用削除!E$4,統合マスタ!$A813,0)="","",OFFSET(マスタ非採用削除!E$4,統合マスタ!$A813,0)))</f>
        <v>1</v>
      </c>
      <c r="S813" s="53" t="str">
        <f ca="1">IF(OFFSET(マスタ非採用削除!F$4,統合マスタ!$A813,0)="","",OFFSET(マスタ非採用削除!F$4,統合マスタ!$A813,0))</f>
        <v/>
      </c>
      <c r="T813" s="27">
        <f ca="1">IF(OFFSET(マスタ非採用削除!G$4,統合マスタ!$A813,0)="","",OFFSET(マスタ非採用削除!G$4,統合マスタ!$A813,0))</f>
        <v>0.93</v>
      </c>
      <c r="U813" s="53" t="str">
        <f ca="1">IF(OFFSET(マスタ非採用削除!H$4,統合マスタ!$A813,0)="","",OFFSET(マスタ非採用削除!H$4,統合マスタ!$A813,0))</f>
        <v>ｻﾝｶﾏｸﾞﾈｼｳﾑ</v>
      </c>
      <c r="V813" s="27">
        <f ca="1">IF(OFFSET(マスタ非採用削除!I$4,統合マスタ!$A813,0)="","",OFFSET(マスタ非採用削除!I$4,統合マスタ!$A813,0))</f>
        <v>3</v>
      </c>
      <c r="W813" s="27" t="str">
        <f ca="1">IF(OFFSET(マスタ非採用削除!J$4,統合マスタ!$A813,0)="","",OFFSET(マスタ非採用削除!J$4,統合マスタ!$A813,0))</f>
        <v>散</v>
      </c>
      <c r="X813" s="27">
        <f ca="1">IF(OFFSET(マスタ非採用削除!K$4,統合マスタ!$A813,0)="","",OFFSET(マスタ非採用削除!K$4,統合マスタ!$A813,0))</f>
        <v>0</v>
      </c>
      <c r="Y813" s="53" t="str">
        <f ca="1">IF(OFFSET(マスタ非採用削除!L$4,統合マスタ!$A813,0)="","",OFFSET(マスタ非採用削除!L$4,統合マスタ!$A813,0))</f>
        <v/>
      </c>
      <c r="Z813" s="27">
        <f ca="1">IF(OFFSET(マスタ非採用削除!M$4,統合マスタ!$A813,0)="","",OFFSET(マスタ非採用削除!M$4,統合マスタ!$A813,0))</f>
        <v>2</v>
      </c>
      <c r="AA813" s="27" t="str">
        <f t="shared" si="36"/>
        <v/>
      </c>
      <c r="AB813" s="27" t="str">
        <f ca="1">IF(A813="非採用特別","非採用特別",IF(R813=2,"臨時",
IF(COUNTIF(分類!$H$8:$H$15, 統合マスタ!V813)&gt;0, 分類!$G$7,
IF(COUNTIF(分類!$K$8:$K$15, 統合マスタ!V813)&gt;0, 分類!$J$7,
IF(COUNTIF(分類!$N$8:$N$15, 統合マスタ!V813)&gt;0, 分類!$M$7,
IF(COUNTIF(分類!$Q$8:$Q$15, 統合マスタ!V813)&gt;0, 分類!$P$7,
"無し"))))))</f>
        <v>散剤</v>
      </c>
      <c r="AC813" s="27">
        <f t="shared" ca="1" si="37"/>
        <v>809</v>
      </c>
      <c r="AD813" s="27" cm="1">
        <f t="array" aca="1" ref="AD813" ca="1">IF(A813="非採用","非採用",OFFSET(
   INDIRECT("'" &amp; AB813 &amp; "'!A4"),
   MATCH(B813, INDIRECT("'" &amp; AB813 &amp; "'!C5:C1000"), 0),
   MATCH("合計", INDIRECT("'" &amp; AB813 &amp; "'!4:4"), 0) - 1
))</f>
        <v>0</v>
      </c>
    </row>
    <row r="814" spans="1:30">
      <c r="A814" s="40">
        <f>元データ!P811</f>
        <v>203</v>
      </c>
      <c r="B814" s="27">
        <f t="shared" si="38"/>
        <v>810</v>
      </c>
      <c r="C814" s="27" t="str">
        <f>DBCS(元データ!A811)</f>
        <v>硝酸イソソルビド徐放カプセル２０ｍｇ「Ｓｔ」</v>
      </c>
      <c r="D814" s="53" t="str">
        <f>元データ!B811</f>
        <v>メディセオ</v>
      </c>
      <c r="E814" s="27" t="str">
        <f>DBCS(元データ!C811)</f>
        <v>バラ</v>
      </c>
      <c r="F814" s="27" t="str">
        <f>DBCS(元データ!D811)</f>
        <v>１０００Ｐ</v>
      </c>
      <c r="G814" s="27" t="str">
        <f>元データ!E811</f>
        <v>日医工</v>
      </c>
      <c r="H814" s="27">
        <f>元データ!F811</f>
        <v>6.1</v>
      </c>
      <c r="I814" s="27">
        <f>元データ!G811</f>
        <v>6100</v>
      </c>
      <c r="J814" s="27">
        <f>元データ!H811</f>
        <v>1000.0000000000001</v>
      </c>
      <c r="K814" s="27" t="str">
        <f>元データ!I811</f>
        <v>cap</v>
      </c>
      <c r="L814" s="27">
        <f>元データ!J811</f>
        <v>5540</v>
      </c>
      <c r="M814" s="27">
        <f>元データ!K811</f>
        <v>5.5399999999999991</v>
      </c>
      <c r="N814" s="53" t="str">
        <f ca="1">IF(OFFSET(マスタ非採用削除!A$4,統合マスタ!$A814,0)="","",OFFSET(マスタ非採用削除!A$4,統合マスタ!$A814,0))</f>
        <v>ｼﾖｳ001</v>
      </c>
      <c r="O814" s="53" t="str">
        <f ca="1">IF(OFFSET(マスタ非採用削除!B$4,統合マスタ!$A814,0)="","",OFFSET(マスタ非採用削除!B$4,統合マスタ!$A814,0))</f>
        <v>ｼﾖｳ001</v>
      </c>
      <c r="P814" s="27" t="str">
        <f ca="1">IF(OFFSET(マスタ非採用削除!C$4,統合マスタ!$A814,0)="","",OFFSET(マスタ非採用削除!C$4,統合マスタ!$A814,0))</f>
        <v>硝酸イソソルビド徐放カプセル２０ｍｇ「Ｓｔ」</v>
      </c>
      <c r="Q814" s="53" t="str">
        <f ca="1">IF(OFFSET(マスタ非採用削除!D$4,統合マスタ!$A814,0)="","",OFFSET(マスタ非採用削除!D$4,統合マスタ!$A814,0))</f>
        <v>ｼｮｳ20</v>
      </c>
      <c r="R814" s="27">
        <f ca="1">IF(OR(A814="非採用",A814="処置薬",A814="非採用特別"),0,IF(OFFSET(マスタ非採用削除!E$4,統合マスタ!$A814,0)="","",OFFSET(マスタ非採用削除!E$4,統合マスタ!$A814,0)))</f>
        <v>1</v>
      </c>
      <c r="S814" s="53" t="str">
        <f ca="1">IF(OFFSET(マスタ非採用削除!F$4,統合マスタ!$A814,0)="","",OFFSET(マスタ非採用削除!F$4,統合マスタ!$A814,0))</f>
        <v/>
      </c>
      <c r="T814" s="27">
        <f ca="1">IF(OFFSET(マスタ非採用削除!G$4,統合マスタ!$A814,0)="","",OFFSET(マスタ非採用削除!G$4,統合マスタ!$A814,0))</f>
        <v>6.1</v>
      </c>
      <c r="U814" s="53" t="str">
        <f ca="1">IF(OFFSET(マスタ非採用削除!H$4,統合マスタ!$A814,0)="","",OFFSET(マスタ非採用削除!H$4,統合マスタ!$A814,0))</f>
        <v>ｼｮｳｻﾝｲｿｿﾙﾋﾞﾄﾞｼﾞｮﾎｳｶﾌﾟｾﾙ20mg｢St｣</v>
      </c>
      <c r="V814" s="27">
        <f ca="1">IF(OFFSET(マスタ非採用削除!I$4,統合マスタ!$A814,0)="","",OFFSET(マスタ非採用削除!I$4,統合マスタ!$A814,0))</f>
        <v>2</v>
      </c>
      <c r="W814" s="27" t="str">
        <f ca="1">IF(OFFSET(マスタ非採用削除!J$4,統合マスタ!$A814,0)="","",OFFSET(マスタ非採用削除!J$4,統合マスタ!$A814,0))</f>
        <v>カプセル</v>
      </c>
      <c r="X814" s="27">
        <f ca="1">IF(OFFSET(マスタ非採用削除!K$4,統合マスタ!$A814,0)="","",OFFSET(マスタ非採用削除!K$4,統合マスタ!$A814,0))</f>
        <v>0</v>
      </c>
      <c r="Y814" s="53" t="str">
        <f ca="1">IF(OFFSET(マスタ非採用削除!L$4,統合マスタ!$A814,0)="","",OFFSET(マスタ非採用削除!L$4,統合マスタ!$A814,0))</f>
        <v/>
      </c>
      <c r="Z814" s="27">
        <f ca="1">IF(OFFSET(マスタ非採用削除!M$4,統合マスタ!$A814,0)="","",OFFSET(マスタ非採用削除!M$4,統合マスタ!$A814,0))</f>
        <v>5</v>
      </c>
      <c r="AA814" s="27" t="str">
        <f t="shared" si="36"/>
        <v/>
      </c>
      <c r="AB814" s="27" t="str">
        <f ca="1">IF(A814="非採用特別","非採用特別",IF(R814=2,"臨時",
IF(COUNTIF(分類!$H$8:$H$15, 統合マスタ!V814)&gt;0, 分類!$G$7,
IF(COUNTIF(分類!$K$8:$K$15, 統合マスタ!V814)&gt;0, 分類!$J$7,
IF(COUNTIF(分類!$N$8:$N$15, 統合マスタ!V814)&gt;0, 分類!$M$7,
IF(COUNTIF(分類!$Q$8:$Q$15, 統合マスタ!V814)&gt;0, 分類!$P$7,
"無し"))))))</f>
        <v>無し</v>
      </c>
      <c r="AC814" s="27">
        <f t="shared" ca="1" si="37"/>
        <v>810</v>
      </c>
      <c r="AD814" s="27" t="e" cm="1">
        <f t="array" aca="1" ref="AD814" ca="1">IF(A814="非採用","非採用",OFFSET(
   INDIRECT("'" &amp; AB814 &amp; "'!A4"),
   MATCH(B814, INDIRECT("'" &amp; AB814 &amp; "'!C5:C1000"), 0),
   MATCH("合計", INDIRECT("'" &amp; AB814 &amp; "'!4:4"), 0) - 1
))</f>
        <v>#REF!</v>
      </c>
    </row>
    <row r="815" spans="1:30">
      <c r="A815" s="40">
        <f>元データ!P812</f>
        <v>208</v>
      </c>
      <c r="B815" s="27">
        <f t="shared" si="38"/>
        <v>811</v>
      </c>
      <c r="C815" s="27" t="str">
        <f>DBCS(元データ!A812)</f>
        <v>新レシカルボン坐剤　　　　　　　　　　　</v>
      </c>
      <c r="D815" s="53" t="str">
        <f>元データ!B812</f>
        <v>アルフレッサ</v>
      </c>
      <c r="E815" s="27" t="str">
        <f>DBCS(元データ!C812)</f>
        <v/>
      </c>
      <c r="F815" s="27" t="str">
        <f>DBCS(元データ!D812)</f>
        <v>１２Ｓｘ５</v>
      </c>
      <c r="G815" s="27" t="str">
        <f>元データ!E812</f>
        <v>ゼリア</v>
      </c>
      <c r="H815" s="27">
        <f>元データ!F812</f>
        <v>73.7</v>
      </c>
      <c r="I815" s="27">
        <f>元データ!G812</f>
        <v>4422</v>
      </c>
      <c r="J815" s="27">
        <f>元データ!H812</f>
        <v>60</v>
      </c>
      <c r="K815" s="27" t="str">
        <f>元データ!I812</f>
        <v>個</v>
      </c>
      <c r="L815" s="27">
        <f>元データ!J812</f>
        <v>3936</v>
      </c>
      <c r="M815" s="27">
        <f>元データ!K812</f>
        <v>65.599999999999994</v>
      </c>
      <c r="N815" s="53" t="str">
        <f ca="1">IF(OFFSET(マスタ非採用削除!A$4,統合マスタ!$A815,0)="","",OFFSET(マスタ非採用削除!A$4,統合マスタ!$A815,0))</f>
        <v>ｼﾝﾚ001</v>
      </c>
      <c r="O815" s="53" t="str">
        <f ca="1">IF(OFFSET(マスタ非採用削除!B$4,統合マスタ!$A815,0)="","",OFFSET(マスタ非採用削除!B$4,統合マスタ!$A815,0))</f>
        <v>ｼﾝﾚ001</v>
      </c>
      <c r="P815" s="27" t="str">
        <f ca="1">IF(OFFSET(マスタ非採用削除!C$4,統合マスタ!$A815,0)="","",OFFSET(マスタ非採用削除!C$4,統合マスタ!$A815,0))</f>
        <v>新レシカルボン坐剤</v>
      </c>
      <c r="Q815" s="53" t="str">
        <f ca="1">IF(OFFSET(マスタ非採用削除!D$4,統合マスタ!$A815,0)="","",OFFSET(マスタ非採用削除!D$4,統合マスタ!$A815,0))</f>
        <v>ﾚｼｶﾙ</v>
      </c>
      <c r="R815" s="27">
        <f ca="1">IF(OR(A815="非採用",A815="処置薬",A815="非採用特別"),0,IF(OFFSET(マスタ非採用削除!E$4,統合マスタ!$A815,0)="","",OFFSET(マスタ非採用削除!E$4,統合マスタ!$A815,0)))</f>
        <v>1</v>
      </c>
      <c r="S815" s="53" t="str">
        <f ca="1">IF(OFFSET(マスタ非採用削除!F$4,統合マスタ!$A815,0)="","",OFFSET(マスタ非採用削除!F$4,統合マスタ!$A815,0))</f>
        <v/>
      </c>
      <c r="T815" s="27">
        <f ca="1">IF(OFFSET(マスタ非採用削除!G$4,統合マスタ!$A815,0)="","",OFFSET(マスタ非採用削除!G$4,統合マスタ!$A815,0))</f>
        <v>73.7</v>
      </c>
      <c r="U815" s="53" t="str">
        <f ca="1">IF(OFFSET(マスタ非採用削除!H$4,統合マスタ!$A815,0)="","",OFFSET(マスタ非採用削除!H$4,統合マスタ!$A815,0))</f>
        <v>ｼﾝﾚｼｶﾙﾎﾞﾝｻﾞｻﾞｲ</v>
      </c>
      <c r="V815" s="27">
        <f ca="1">IF(OFFSET(マスタ非採用削除!I$4,統合マスタ!$A815,0)="","",OFFSET(マスタ非採用削除!I$4,統合マスタ!$A815,0))</f>
        <v>12</v>
      </c>
      <c r="W815" s="27" t="str">
        <f ca="1">IF(OFFSET(マスタ非採用削除!J$4,統合マスタ!$A815,0)="","",OFFSET(マスタ非採用削除!J$4,統合マスタ!$A815,0))</f>
        <v>坐剤</v>
      </c>
      <c r="X815" s="27">
        <f ca="1">IF(OFFSET(マスタ非採用削除!K$4,統合マスタ!$A815,0)="","",OFFSET(マスタ非採用削除!K$4,統合マスタ!$A815,0))</f>
        <v>0</v>
      </c>
      <c r="Y815" s="53" t="str">
        <f ca="1">IF(OFFSET(マスタ非採用削除!L$4,統合マスタ!$A815,0)="","",OFFSET(マスタ非採用削除!L$4,統合マスタ!$A815,0))</f>
        <v/>
      </c>
      <c r="Z815" s="27">
        <f ca="1">IF(OFFSET(マスタ非採用削除!M$4,統合マスタ!$A815,0)="","",OFFSET(マスタ非採用削除!M$4,統合マスタ!$A815,0))</f>
        <v>11</v>
      </c>
      <c r="AA815" s="27" t="str">
        <f t="shared" si="36"/>
        <v/>
      </c>
      <c r="AB815" s="27" t="str">
        <f ca="1">IF(A815="非採用特別","非採用特別",IF(R815=2,"臨時",
IF(COUNTIF(分類!$H$8:$H$15, 統合マスタ!V815)&gt;0, 分類!$G$7,
IF(COUNTIF(分類!$K$8:$K$15, 統合マスタ!V815)&gt;0, 分類!$J$7,
IF(COUNTIF(分類!$N$8:$N$15, 統合マスタ!V815)&gt;0, 分類!$M$7,
IF(COUNTIF(分類!$Q$8:$Q$15, 統合マスタ!V815)&gt;0, 分類!$P$7,
"無し"))))))</f>
        <v>無し</v>
      </c>
      <c r="AC815" s="27">
        <f t="shared" ca="1" si="37"/>
        <v>811</v>
      </c>
      <c r="AD815" s="27" t="e" cm="1">
        <f t="array" aca="1" ref="AD815" ca="1">IF(A815="非採用","非採用",OFFSET(
   INDIRECT("'" &amp; AB815 &amp; "'!A4"),
   MATCH(B815, INDIRECT("'" &amp; AB815 &amp; "'!C5:C1000"), 0),
   MATCH("合計", INDIRECT("'" &amp; AB815 &amp; "'!4:4"), 0) - 1
))</f>
        <v>#REF!</v>
      </c>
    </row>
    <row r="816" spans="1:30">
      <c r="A816" s="40">
        <f>元データ!P813</f>
        <v>209</v>
      </c>
      <c r="B816" s="27">
        <f t="shared" si="38"/>
        <v>812</v>
      </c>
      <c r="C816" s="27" t="str">
        <f>DBCS(元データ!A813)</f>
        <v>水溶性ハイドロコートン注射１００ｍｇ</v>
      </c>
      <c r="D816" s="53" t="str">
        <f>元データ!B813</f>
        <v>メディセオ</v>
      </c>
      <c r="E816" s="27" t="str">
        <f>DBCS(元データ!C813)</f>
        <v/>
      </c>
      <c r="F816" s="27" t="str">
        <f>DBCS(元データ!D813)</f>
        <v>２ｍＬＸ１０瓶</v>
      </c>
      <c r="G816" s="27" t="str">
        <f>元データ!E813</f>
        <v>日医工</v>
      </c>
      <c r="H816" s="27">
        <f>元データ!F813</f>
        <v>495</v>
      </c>
      <c r="I816" s="27">
        <f>元データ!G813</f>
        <v>4950</v>
      </c>
      <c r="J816" s="27">
        <f>元データ!H813</f>
        <v>10</v>
      </c>
      <c r="K816" s="27" t="str">
        <f>元データ!I813</f>
        <v>A</v>
      </c>
      <c r="L816" s="27">
        <f>元データ!J813</f>
        <v>4499</v>
      </c>
      <c r="M816" s="27">
        <f>元データ!K813</f>
        <v>449.9</v>
      </c>
      <c r="N816" s="53" t="str">
        <f ca="1">IF(OFFSET(マスタ非採用削除!A$4,統合マスタ!$A816,0)="","",OFFSET(マスタ非採用削除!A$4,統合マスタ!$A816,0))</f>
        <v>ｽｲﾖ001</v>
      </c>
      <c r="O816" s="53" t="str">
        <f ca="1">IF(OFFSET(マスタ非採用削除!B$4,統合マスタ!$A816,0)="","",OFFSET(マスタ非採用削除!B$4,統合マスタ!$A816,0))</f>
        <v>ｽｲﾖ001</v>
      </c>
      <c r="P816" s="27" t="str">
        <f ca="1">IF(OFFSET(マスタ非採用削除!C$4,統合マスタ!$A816,0)="","",OFFSET(マスタ非採用削除!C$4,統合マスタ!$A816,0))</f>
        <v>水溶性ハイドロコートン注射液１００ｍｇ</v>
      </c>
      <c r="Q816" s="53" t="str">
        <f ca="1">IF(OFFSET(マスタ非採用削除!D$4,統合マスタ!$A816,0)="","",OFFSET(マスタ非採用削除!D$4,統合マスタ!$A816,0))</f>
        <v>ﾊｲﾄﾞﾛ</v>
      </c>
      <c r="R816" s="27">
        <f ca="1">IF(OR(A816="非採用",A816="処置薬",A816="非採用特別"),0,IF(OFFSET(マスタ非採用削除!E$4,統合マスタ!$A816,0)="","",OFFSET(マスタ非採用削除!E$4,統合マスタ!$A816,0)))</f>
        <v>1</v>
      </c>
      <c r="S816" s="53" t="str">
        <f ca="1">IF(OFFSET(マスタ非採用削除!F$4,統合マスタ!$A816,0)="","",OFFSET(マスタ非採用削除!F$4,統合マスタ!$A816,0))</f>
        <v/>
      </c>
      <c r="T816" s="27">
        <f ca="1">IF(OFFSET(マスタ非採用削除!G$4,統合マスタ!$A816,0)="","",OFFSET(マスタ非採用削除!G$4,統合マスタ!$A816,0))</f>
        <v>495</v>
      </c>
      <c r="U816" s="53" t="str">
        <f ca="1">IF(OFFSET(マスタ非採用削除!H$4,統合マスタ!$A816,0)="","",OFFSET(マスタ非採用削除!H$4,統合マスタ!$A816,0))</f>
        <v>ｽｲﾖｳｾｲﾊｲﾄﾞﾛｺ-ﾄﾝﾁﾕｳｼﾔｴｷ100MG</v>
      </c>
      <c r="V816" s="27">
        <f ca="1">IF(OFFSET(マスタ非採用削除!I$4,統合マスタ!$A816,0)="","",OFFSET(マスタ非採用削除!I$4,統合マスタ!$A816,0))</f>
        <v>25</v>
      </c>
      <c r="W816" s="27" t="str">
        <f ca="1">IF(OFFSET(マスタ非採用削除!J$4,統合マスタ!$A816,0)="","",OFFSET(マスタ非採用削除!J$4,統合マスタ!$A816,0))</f>
        <v>注射剤</v>
      </c>
      <c r="X816" s="27">
        <f ca="1">IF(OFFSET(マスタ非採用削除!K$4,統合マスタ!$A816,0)="","",OFFSET(マスタ非採用削除!K$4,統合マスタ!$A816,0))</f>
        <v>0</v>
      </c>
      <c r="Y816" s="53" t="str">
        <f ca="1">IF(OFFSET(マスタ非採用削除!L$4,統合マスタ!$A816,0)="","",OFFSET(マスタ非採用削除!L$4,統合マスタ!$A816,0))</f>
        <v/>
      </c>
      <c r="Z816" s="27">
        <f ca="1">IF(OFFSET(マスタ非採用削除!M$4,統合マスタ!$A816,0)="","",OFFSET(マスタ非採用削除!M$4,統合マスタ!$A816,0))</f>
        <v>9</v>
      </c>
      <c r="AA816" s="27" t="str">
        <f t="shared" si="36"/>
        <v/>
      </c>
      <c r="AB816" s="27" t="str">
        <f ca="1">IF(A816="非採用特別","非採用特別",IF(R816=2,"臨時",
IF(COUNTIF(分類!$H$8:$H$15, 統合マスタ!V816)&gt;0, 分類!$G$7,
IF(COUNTIF(分類!$K$8:$K$15, 統合マスタ!V816)&gt;0, 分類!$J$7,
IF(COUNTIF(分類!$N$8:$N$15, 統合マスタ!V816)&gt;0, 分類!$M$7,
IF(COUNTIF(分類!$Q$8:$Q$15, 統合マスタ!V816)&gt;0, 分類!$P$7,
"無し"))))))</f>
        <v>注射</v>
      </c>
      <c r="AC816" s="27">
        <f t="shared" ca="1" si="37"/>
        <v>812</v>
      </c>
      <c r="AD816" s="27" cm="1">
        <f t="array" aca="1" ref="AD816" ca="1">IF(A816="非採用","非採用",OFFSET(
   INDIRECT("'" &amp; AB816 &amp; "'!A4"),
   MATCH(B816, INDIRECT("'" &amp; AB816 &amp; "'!C5:C1000"), 0),
   MATCH("合計", INDIRECT("'" &amp; AB816 &amp; "'!4:4"), 0) - 1
))</f>
        <v>0</v>
      </c>
    </row>
    <row r="817" spans="1:30">
      <c r="A817" s="40">
        <f>元データ!P814</f>
        <v>486</v>
      </c>
      <c r="B817" s="27">
        <f t="shared" si="38"/>
        <v>813</v>
      </c>
      <c r="C817" s="27" t="str">
        <f>DBCS(元データ!A814)</f>
        <v>水溶性プレドニン１０ｍｇ</v>
      </c>
      <c r="D817" s="53" t="str">
        <f>元データ!B814</f>
        <v>スズケン</v>
      </c>
      <c r="E817" s="27" t="str">
        <f>DBCS(元データ!C814)</f>
        <v/>
      </c>
      <c r="F817" s="27" t="str">
        <f>DBCS(元データ!D814)</f>
        <v>１０Ａ</v>
      </c>
      <c r="G817" s="27" t="str">
        <f>元データ!E814</f>
        <v>塩野義製薬</v>
      </c>
      <c r="H817" s="27">
        <f>元データ!F814</f>
        <v>205</v>
      </c>
      <c r="I817" s="27">
        <f>元データ!G814</f>
        <v>2050</v>
      </c>
      <c r="J817" s="27">
        <f>元データ!H814</f>
        <v>10</v>
      </c>
      <c r="K817" s="27" t="str">
        <f>元データ!I814</f>
        <v>A</v>
      </c>
      <c r="L817" s="27">
        <f>元データ!J814</f>
        <v>1826</v>
      </c>
      <c r="M817" s="27">
        <f>元データ!K814</f>
        <v>182.6</v>
      </c>
      <c r="N817" s="53" t="str">
        <f ca="1">IF(OFFSET(マスタ非採用削除!A$4,統合マスタ!$A817,0)="","",OFFSET(マスタ非採用削除!A$4,統合マスタ!$A817,0))</f>
        <v>ﾌﾚﾄ003</v>
      </c>
      <c r="O817" s="53" t="str">
        <f ca="1">IF(OFFSET(マスタ非採用削除!B$4,統合マスタ!$A817,0)="","",OFFSET(マスタ非採用削除!B$4,統合マスタ!$A817,0))</f>
        <v>ﾌﾚﾄ003</v>
      </c>
      <c r="P817" s="27" t="str">
        <f ca="1">IF(OFFSET(マスタ非採用削除!C$4,統合マスタ!$A817,0)="","",OFFSET(マスタ非採用削除!C$4,統合マスタ!$A817,0))</f>
        <v>水溶性プレドニン１０ｍｇ</v>
      </c>
      <c r="Q817" s="53" t="str">
        <f ca="1">IF(OFFSET(マスタ非採用削除!D$4,統合マスタ!$A817,0)="","",OFFSET(マスタ非採用削除!D$4,統合マスタ!$A817,0))</f>
        <v/>
      </c>
      <c r="R817" s="27">
        <f ca="1">IF(OR(A817="非採用",A817="処置薬",A817="非採用特別"),0,IF(OFFSET(マスタ非採用削除!E$4,統合マスタ!$A817,0)="","",OFFSET(マスタ非採用削除!E$4,統合マスタ!$A817,0)))</f>
        <v>2</v>
      </c>
      <c r="S817" s="53" t="str">
        <f ca="1">IF(OFFSET(マスタ非採用削除!F$4,統合マスタ!$A817,0)="","",OFFSET(マスタ非採用削除!F$4,統合マスタ!$A817,0))</f>
        <v/>
      </c>
      <c r="T817" s="27">
        <f ca="1">IF(OFFSET(マスタ非採用削除!G$4,統合マスタ!$A817,0)="","",OFFSET(マスタ非採用削除!G$4,統合マスタ!$A817,0))</f>
        <v>205</v>
      </c>
      <c r="U817" s="53" t="str">
        <f ca="1">IF(OFFSET(マスタ非採用削除!H$4,統合マスタ!$A817,0)="","",OFFSET(マスタ非採用削除!H$4,統合マスタ!$A817,0))</f>
        <v>ｽｲﾖｳｾｲﾌﾟﾚﾄﾞﾆﾝ10MG</v>
      </c>
      <c r="V817" s="27">
        <f ca="1">IF(OFFSET(マスタ非採用削除!I$4,統合マスタ!$A817,0)="","",OFFSET(マスタ非採用削除!I$4,統合マスタ!$A817,0))</f>
        <v>25</v>
      </c>
      <c r="W817" s="27" t="str">
        <f ca="1">IF(OFFSET(マスタ非採用削除!J$4,統合マスタ!$A817,0)="","",OFFSET(マスタ非採用削除!J$4,統合マスタ!$A817,0))</f>
        <v>注射剤</v>
      </c>
      <c r="X817" s="27">
        <f ca="1">IF(OFFSET(マスタ非採用削除!K$4,統合マスタ!$A817,0)="","",OFFSET(マスタ非採用削除!K$4,統合マスタ!$A817,0))</f>
        <v>0</v>
      </c>
      <c r="Y817" s="53" t="str">
        <f ca="1">IF(OFFSET(マスタ非採用削除!L$4,統合マスタ!$A817,0)="","",OFFSET(マスタ非採用削除!L$4,統合マスタ!$A817,0))</f>
        <v/>
      </c>
      <c r="Z817" s="27">
        <f ca="1">IF(OFFSET(マスタ非採用削除!M$4,統合マスタ!$A817,0)="","",OFFSET(マスタ非採用削除!M$4,統合マスタ!$A817,0))</f>
        <v>9</v>
      </c>
      <c r="AA817" s="27" t="str">
        <f t="shared" si="36"/>
        <v/>
      </c>
      <c r="AB817" s="27" t="str">
        <f ca="1">IF(A817="非採用特別","非採用特別",IF(R817=2,"臨時",
IF(COUNTIF(分類!$H$8:$H$15, 統合マスタ!V817)&gt;0, 分類!$G$7,
IF(COUNTIF(分類!$K$8:$K$15, 統合マスタ!V817)&gt;0, 分類!$J$7,
IF(COUNTIF(分類!$N$8:$N$15, 統合マスタ!V817)&gt;0, 分類!$M$7,
IF(COUNTIF(分類!$Q$8:$Q$15, 統合マスタ!V817)&gt;0, 分類!$P$7,
"無し"))))))</f>
        <v>臨時</v>
      </c>
      <c r="AC817" s="27">
        <f t="shared" ca="1" si="37"/>
        <v>813</v>
      </c>
      <c r="AD817" s="27" cm="1">
        <f t="array" aca="1" ref="AD817" ca="1">IF(A817="非採用","非採用",OFFSET(
   INDIRECT("'" &amp; AB817 &amp; "'!A4"),
   MATCH(B817, INDIRECT("'" &amp; AB817 &amp; "'!C5:C1000"), 0),
   MATCH("合計", INDIRECT("'" &amp; AB817 &amp; "'!4:4"), 0) - 1
))</f>
        <v>0</v>
      </c>
    </row>
    <row r="818" spans="1:30">
      <c r="A818" s="40">
        <f>元データ!P815</f>
        <v>687</v>
      </c>
      <c r="B818" s="27">
        <f t="shared" si="38"/>
        <v>814</v>
      </c>
      <c r="C818" s="27" t="str">
        <f>DBCS(元データ!A815)</f>
        <v>生食注シリンジ「ＮＰ」中口１０ｍｌ</v>
      </c>
      <c r="D818" s="53" t="str">
        <f>元データ!B815</f>
        <v>スズケン</v>
      </c>
      <c r="E818" s="27" t="str">
        <f>DBCS(元データ!C815)</f>
        <v/>
      </c>
      <c r="F818" s="27" t="str">
        <f>DBCS(元データ!D815)</f>
        <v>１０ｍｌｘ１０</v>
      </c>
      <c r="G818" s="27" t="str">
        <f>元データ!E815</f>
        <v>ニプロ</v>
      </c>
      <c r="H818" s="27">
        <f>元データ!F815</f>
        <v>100</v>
      </c>
      <c r="I818" s="27">
        <f>元データ!G815</f>
        <v>1000</v>
      </c>
      <c r="J818" s="27">
        <f>元データ!H815</f>
        <v>10</v>
      </c>
      <c r="K818" s="27" t="str">
        <f>元データ!I815</f>
        <v>10ｍｌ</v>
      </c>
      <c r="L818" s="27">
        <f>元データ!J815</f>
        <v>900</v>
      </c>
      <c r="M818" s="27">
        <f>元データ!K815</f>
        <v>90</v>
      </c>
      <c r="N818" s="53" t="str">
        <f ca="1">IF(OFFSET(マスタ非採用削除!A$4,統合マスタ!$A818,0)="","",OFFSET(マスタ非採用削除!A$4,統合マスタ!$A818,0))</f>
        <v>ｾｲｼ004</v>
      </c>
      <c r="O818" s="53" t="str">
        <f ca="1">IF(OFFSET(マスタ非採用削除!B$4,統合マスタ!$A818,0)="","",OFFSET(マスタ非採用削除!B$4,統合マスタ!$A818,0))</f>
        <v>ｾｲｼ004</v>
      </c>
      <c r="P818" s="27" t="str">
        <f ca="1">IF(OFFSET(マスタ非採用削除!C$4,統合マスタ!$A818,0)="","",OFFSET(マスタ非採用削除!C$4,統合マスタ!$A818,0))</f>
        <v>生食注シリンジ「オーツカ」１０ｍＬ</v>
      </c>
      <c r="Q818" s="53" t="str">
        <f ca="1">IF(OFFSET(マスタ非採用削除!D$4,統合マスタ!$A818,0)="","",OFFSET(マスタ非採用削除!D$4,統合マスタ!$A818,0))</f>
        <v>ｾｲｼｮｸ8</v>
      </c>
      <c r="R818" s="27">
        <f ca="1">IF(OR(A818="非採用",A818="処置薬",A818="非採用特別"),0,IF(OFFSET(マスタ非採用削除!E$4,統合マスタ!$A818,0)="","",OFFSET(マスタ非採用削除!E$4,統合マスタ!$A818,0)))</f>
        <v>0</v>
      </c>
      <c r="S818" s="53" t="str">
        <f ca="1">IF(OFFSET(マスタ非採用削除!F$4,統合マスタ!$A818,0)="","",OFFSET(マスタ非採用削除!F$4,統合マスタ!$A818,0))</f>
        <v/>
      </c>
      <c r="T818" s="27">
        <f ca="1">IF(OFFSET(マスタ非採用削除!G$4,統合マスタ!$A818,0)="","",OFFSET(マスタ非採用削除!G$4,統合マスタ!$A818,0))</f>
        <v>100</v>
      </c>
      <c r="U818" s="53" t="str">
        <f ca="1">IF(OFFSET(マスタ非採用削除!H$4,統合マスタ!$A818,0)="","",OFFSET(マスタ非採用削除!H$4,統合マスタ!$A818,0))</f>
        <v>ｾｲｼｮｸﾁｭｳｼﾘﾝｼﾞ｢ｵｰﾂｶ｣10mL</v>
      </c>
      <c r="V818" s="27">
        <f ca="1">IF(OFFSET(マスタ非採用削除!I$4,統合マスタ!$A818,0)="","",OFFSET(マスタ非採用削除!I$4,統合マスタ!$A818,0))</f>
        <v>25</v>
      </c>
      <c r="W818" s="27" t="str">
        <f ca="1">IF(OFFSET(マスタ非採用削除!J$4,統合マスタ!$A818,0)="","",OFFSET(マスタ非採用削除!J$4,統合マスタ!$A818,0))</f>
        <v>注射剤</v>
      </c>
      <c r="X818" s="27">
        <f ca="1">IF(OFFSET(マスタ非採用削除!K$4,統合マスタ!$A818,0)="","",OFFSET(マスタ非採用削除!K$4,統合マスタ!$A818,0))</f>
        <v>0</v>
      </c>
      <c r="Y818" s="53" t="str">
        <f ca="1">IF(OFFSET(マスタ非採用削除!L$4,統合マスタ!$A818,0)="","",OFFSET(マスタ非採用削除!L$4,統合マスタ!$A818,0))</f>
        <v/>
      </c>
      <c r="Z818" s="27">
        <f ca="1">IF(OFFSET(マスタ非採用削除!M$4,統合マスタ!$A818,0)="","",OFFSET(マスタ非採用削除!M$4,統合マスタ!$A818,0))</f>
        <v>9</v>
      </c>
      <c r="AA818" s="27" t="str">
        <f t="shared" si="36"/>
        <v/>
      </c>
      <c r="AB818" s="27" t="str">
        <f ca="1">IF(A818="非採用特別","非採用特別",IF(R818=2,"臨時",
IF(COUNTIF(分類!$H$8:$H$15, 統合マスタ!V818)&gt;0, 分類!$G$7,
IF(COUNTIF(分類!$K$8:$K$15, 統合マスタ!V818)&gt;0, 分類!$J$7,
IF(COUNTIF(分類!$N$8:$N$15, 統合マスタ!V818)&gt;0, 分類!$M$7,
IF(COUNTIF(分類!$Q$8:$Q$15, 統合マスタ!V818)&gt;0, 分類!$P$7,
"無し"))))))</f>
        <v>注射</v>
      </c>
      <c r="AC818" s="27">
        <f t="shared" ca="1" si="37"/>
        <v>814</v>
      </c>
      <c r="AD818" s="27" t="e" cm="1">
        <f t="array" aca="1" ref="AD818" ca="1">IF(A818="非採用","非採用",OFFSET(
   INDIRECT("'" &amp; AB818 &amp; "'!A4"),
   MATCH(B818, INDIRECT("'" &amp; AB818 &amp; "'!C5:C1000"), 0),
   MATCH("合計", INDIRECT("'" &amp; AB818 &amp; "'!4:4"), 0) - 1
))</f>
        <v>#N/A</v>
      </c>
    </row>
    <row r="819" spans="1:30">
      <c r="A819" s="40">
        <f>元データ!P816</f>
        <v>222</v>
      </c>
      <c r="B819" s="27">
        <f t="shared" si="38"/>
        <v>815</v>
      </c>
      <c r="C819" s="27" t="str">
        <f>DBCS(元データ!A816)</f>
        <v>生食溶解液キットＨ（１）</v>
      </c>
      <c r="D819" s="53" t="str">
        <f>元データ!B816</f>
        <v>アルフレッサ</v>
      </c>
      <c r="E819" s="27" t="str">
        <f>DBCS(元データ!C816)</f>
        <v/>
      </c>
      <c r="F819" s="27" t="str">
        <f>DBCS(元データ!D816)</f>
        <v>１００ｍｌｘ１０</v>
      </c>
      <c r="G819" s="27" t="str">
        <f>元データ!E816</f>
        <v>ニプロファーマ</v>
      </c>
      <c r="H819" s="27">
        <f>元データ!F816</f>
        <v>212</v>
      </c>
      <c r="I819" s="27">
        <f>元データ!G816</f>
        <v>2120</v>
      </c>
      <c r="J819" s="27">
        <f>元データ!H816</f>
        <v>10</v>
      </c>
      <c r="K819" s="27" t="str">
        <f>元データ!I816</f>
        <v>瓶</v>
      </c>
      <c r="L819" s="27">
        <f>元データ!J816</f>
        <v>1888</v>
      </c>
      <c r="M819" s="27">
        <f>元データ!K816</f>
        <v>188.8</v>
      </c>
      <c r="N819" s="53" t="str">
        <f ca="1">IF(OFFSET(マスタ非採用削除!A$4,統合マスタ!$A819,0)="","",OFFSET(マスタ非採用削除!A$4,統合マスタ!$A819,0))</f>
        <v>ｾｲｼ003</v>
      </c>
      <c r="O819" s="53" t="str">
        <f ca="1">IF(OFFSET(マスタ非採用削除!B$4,統合マスタ!$A819,0)="","",OFFSET(マスタ非採用削除!B$4,統合マスタ!$A819,0))</f>
        <v>ｾｲｼ003</v>
      </c>
      <c r="P819" s="27" t="str">
        <f ca="1">IF(OFFSET(マスタ非採用削除!C$4,統合マスタ!$A819,0)="","",OFFSET(マスタ非採用削除!C$4,統合マスタ!$A819,0))</f>
        <v>生食溶解液キットＨ</v>
      </c>
      <c r="Q819" s="53" t="str">
        <f ca="1">IF(OFFSET(マスタ非採用削除!D$4,統合マスタ!$A819,0)="","",OFFSET(マスタ非採用削除!D$4,統合マスタ!$A819,0))</f>
        <v>ｾｲｼｮｸ6</v>
      </c>
      <c r="R819" s="27">
        <f ca="1">IF(OR(A819="非採用",A819="処置薬",A819="非採用特別"),0,IF(OFFSET(マスタ非採用削除!E$4,統合マスタ!$A819,0)="","",OFFSET(マスタ非採用削除!E$4,統合マスタ!$A819,0)))</f>
        <v>1</v>
      </c>
      <c r="S819" s="53" t="str">
        <f ca="1">IF(OFFSET(マスタ非採用削除!F$4,統合マスタ!$A819,0)="","",OFFSET(マスタ非採用削除!F$4,統合マスタ!$A819,0))</f>
        <v/>
      </c>
      <c r="T819" s="27">
        <f ca="1">IF(OFFSET(マスタ非採用削除!G$4,統合マスタ!$A819,0)="","",OFFSET(マスタ非採用削除!G$4,統合マスタ!$A819,0))</f>
        <v>212</v>
      </c>
      <c r="U819" s="53" t="str">
        <f ca="1">IF(OFFSET(マスタ非採用削除!H$4,統合マスタ!$A819,0)="","",OFFSET(マスタ非採用削除!H$4,統合マスタ!$A819,0))</f>
        <v>ｾｲｼｮｸﾖｳｶｲｴｷｷｯﾄH</v>
      </c>
      <c r="V819" s="27">
        <f ca="1">IF(OFFSET(マスタ非採用削除!I$4,統合マスタ!$A819,0)="","",OFFSET(マスタ非採用削除!I$4,統合マスタ!$A819,0))</f>
        <v>25</v>
      </c>
      <c r="W819" s="27" t="str">
        <f ca="1">IF(OFFSET(マスタ非採用削除!J$4,統合マスタ!$A819,0)="","",OFFSET(マスタ非採用削除!J$4,統合マスタ!$A819,0))</f>
        <v>注射剤</v>
      </c>
      <c r="X819" s="27">
        <f ca="1">IF(OFFSET(マスタ非採用削除!K$4,統合マスタ!$A819,0)="","",OFFSET(マスタ非採用削除!K$4,統合マスタ!$A819,0))</f>
        <v>0</v>
      </c>
      <c r="Y819" s="53" t="str">
        <f ca="1">IF(OFFSET(マスタ非採用削除!L$4,統合マスタ!$A819,0)="","",OFFSET(マスタ非採用削除!L$4,統合マスタ!$A819,0))</f>
        <v/>
      </c>
      <c r="Z819" s="27">
        <f ca="1">IF(OFFSET(マスタ非採用削除!M$4,統合マスタ!$A819,0)="","",OFFSET(マスタ非採用削除!M$4,統合マスタ!$A819,0))</f>
        <v>9</v>
      </c>
      <c r="AA819" s="27" t="str">
        <f t="shared" si="36"/>
        <v/>
      </c>
      <c r="AB819" s="27" t="str">
        <f ca="1">IF(A819="非採用特別","非採用特別",IF(R819=2,"臨時",
IF(COUNTIF(分類!$H$8:$H$15, 統合マスタ!V819)&gt;0, 分類!$G$7,
IF(COUNTIF(分類!$K$8:$K$15, 統合マスタ!V819)&gt;0, 分類!$J$7,
IF(COUNTIF(分類!$N$8:$N$15, 統合マスタ!V819)&gt;0, 分類!$M$7,
IF(COUNTIF(分類!$Q$8:$Q$15, 統合マスタ!V819)&gt;0, 分類!$P$7,
"無し"))))))</f>
        <v>注射</v>
      </c>
      <c r="AC819" s="27">
        <f t="shared" ca="1" si="37"/>
        <v>815</v>
      </c>
      <c r="AD819" s="27" cm="1">
        <f t="array" aca="1" ref="AD819" ca="1">IF(A819="非採用","非採用",OFFSET(
   INDIRECT("'" &amp; AB819 &amp; "'!A4"),
   MATCH(B819, INDIRECT("'" &amp; AB819 &amp; "'!C5:C1000"), 0),
   MATCH("合計", INDIRECT("'" &amp; AB819 &amp; "'!4:4"), 0) - 1
))</f>
        <v>0</v>
      </c>
    </row>
    <row r="820" spans="1:30">
      <c r="A820" s="40">
        <f>元データ!P817</f>
        <v>224</v>
      </c>
      <c r="B820" s="27">
        <f t="shared" si="38"/>
        <v>816</v>
      </c>
      <c r="C820" s="27" t="str">
        <f>DBCS(元データ!A817)</f>
        <v>生理食塩液「ＶＴＲＳ」１００ｍｌ</v>
      </c>
      <c r="D820" s="53" t="str">
        <f>元データ!B817</f>
        <v>メディセオ</v>
      </c>
      <c r="E820" s="27" t="str">
        <f>DBCS(元データ!C817)</f>
        <v/>
      </c>
      <c r="F820" s="27" t="str">
        <f>DBCS(元データ!D817)</f>
        <v>１００ｍｌｘ１０Ｖ</v>
      </c>
      <c r="G820" s="27" t="str">
        <f>元データ!E817</f>
        <v>ヴィアトリス</v>
      </c>
      <c r="H820" s="27">
        <f>元データ!F817</f>
        <v>147</v>
      </c>
      <c r="I820" s="27">
        <f>元データ!G817</f>
        <v>1470</v>
      </c>
      <c r="J820" s="27">
        <f>元データ!H817</f>
        <v>10</v>
      </c>
      <c r="K820" s="27" t="str">
        <f>元データ!I817</f>
        <v>瓶</v>
      </c>
      <c r="L820" s="27">
        <f>元データ!J817</f>
        <v>1300</v>
      </c>
      <c r="M820" s="27">
        <f>元データ!K817</f>
        <v>130</v>
      </c>
      <c r="N820" s="53" t="str">
        <f ca="1">IF(OFFSET(マスタ非採用削除!A$4,統合マスタ!$A820,0)="","",OFFSET(マスタ非採用削除!A$4,統合マスタ!$A820,0))</f>
        <v>ｾｲﾘ001</v>
      </c>
      <c r="O820" s="53" t="str">
        <f ca="1">IF(OFFSET(マスタ非採用削除!B$4,統合マスタ!$A820,0)="","",OFFSET(マスタ非採用削除!B$4,統合マスタ!$A820,0))</f>
        <v>ｾｲﾘ001</v>
      </c>
      <c r="P820" s="27" t="str">
        <f ca="1">IF(OFFSET(マスタ非採用削除!C$4,統合マスタ!$A820,0)="","",OFFSET(マスタ非採用削除!C$4,統合マスタ!$A820,0))</f>
        <v>生理食塩液「ＶＴＲＳ」</v>
      </c>
      <c r="Q820" s="53" t="str">
        <f ca="1">IF(OFFSET(マスタ非採用削除!D$4,統合マスタ!$A820,0)="","",OFFSET(マスタ非採用削除!D$4,統合マスタ!$A820,0))</f>
        <v>ｾｲｼｮｸ9</v>
      </c>
      <c r="R820" s="27">
        <f ca="1">IF(OR(A820="非採用",A820="処置薬",A820="非採用特別"),0,IF(OFFSET(マスタ非採用削除!E$4,統合マスタ!$A820,0)="","",OFFSET(マスタ非採用削除!E$4,統合マスタ!$A820,0)))</f>
        <v>1</v>
      </c>
      <c r="S820" s="53" t="str">
        <f ca="1">IF(OFFSET(マスタ非採用削除!F$4,統合マスタ!$A820,0)="","",OFFSET(マスタ非採用削除!F$4,統合マスタ!$A820,0))</f>
        <v/>
      </c>
      <c r="T820" s="27">
        <f ca="1">IF(OFFSET(マスタ非採用削除!G$4,統合マスタ!$A820,0)="","",OFFSET(マスタ非採用削除!G$4,統合マスタ!$A820,0))</f>
        <v>147</v>
      </c>
      <c r="U820" s="53" t="str">
        <f ca="1">IF(OFFSET(マスタ非採用削除!H$4,統合マスタ!$A820,0)="","",OFFSET(マスタ非採用削除!H$4,統合マスタ!$A820,0))</f>
        <v>ｾｲﾘｼｮｸｴﾝｴｷ｢VTRS｣</v>
      </c>
      <c r="V820" s="27">
        <f ca="1">IF(OFFSET(マスタ非採用削除!I$4,統合マスタ!$A820,0)="","",OFFSET(マスタ非採用削除!I$4,統合マスタ!$A820,0))</f>
        <v>25</v>
      </c>
      <c r="W820" s="27" t="str">
        <f ca="1">IF(OFFSET(マスタ非採用削除!J$4,統合マスタ!$A820,0)="","",OFFSET(マスタ非採用削除!J$4,統合マスタ!$A820,0))</f>
        <v>注射剤</v>
      </c>
      <c r="X820" s="27">
        <f ca="1">IF(OFFSET(マスタ非採用削除!K$4,統合マスタ!$A820,0)="","",OFFSET(マスタ非採用削除!K$4,統合マスタ!$A820,0))</f>
        <v>0</v>
      </c>
      <c r="Y820" s="53" t="str">
        <f ca="1">IF(OFFSET(マスタ非採用削除!L$4,統合マスタ!$A820,0)="","",OFFSET(マスタ非採用削除!L$4,統合マスタ!$A820,0))</f>
        <v/>
      </c>
      <c r="Z820" s="27">
        <f ca="1">IF(OFFSET(マスタ非採用削除!M$4,統合マスタ!$A820,0)="","",OFFSET(マスタ非採用削除!M$4,統合マスタ!$A820,0))</f>
        <v>9</v>
      </c>
      <c r="AA820" s="27" t="str">
        <f t="shared" si="36"/>
        <v/>
      </c>
      <c r="AB820" s="27" t="str">
        <f ca="1">IF(A820="非採用特別","非採用特別",IF(R820=2,"臨時",
IF(COUNTIF(分類!$H$8:$H$15, 統合マスタ!V820)&gt;0, 分類!$G$7,
IF(COUNTIF(分類!$K$8:$K$15, 統合マスタ!V820)&gt;0, 分類!$J$7,
IF(COUNTIF(分類!$N$8:$N$15, 統合マスタ!V820)&gt;0, 分類!$M$7,
IF(COUNTIF(分類!$Q$8:$Q$15, 統合マスタ!V820)&gt;0, 分類!$P$7,
"無し"))))))</f>
        <v>注射</v>
      </c>
      <c r="AC820" s="27">
        <f t="shared" ca="1" si="37"/>
        <v>816</v>
      </c>
      <c r="AD820" s="27" cm="1">
        <f t="array" aca="1" ref="AD820" ca="1">IF(A820="非採用","非採用",OFFSET(
   INDIRECT("'" &amp; AB820 &amp; "'!A4"),
   MATCH(B820, INDIRECT("'" &amp; AB820 &amp; "'!C5:C1000"), 0),
   MATCH("合計", INDIRECT("'" &amp; AB820 &amp; "'!4:4"), 0) - 1
))</f>
        <v>0</v>
      </c>
    </row>
    <row r="821" spans="1:30">
      <c r="A821" s="40">
        <f>元データ!P818</f>
        <v>225</v>
      </c>
      <c r="B821" s="27">
        <f t="shared" si="38"/>
        <v>817</v>
      </c>
      <c r="C821" s="27" t="str">
        <f>DBCS(元データ!A818)</f>
        <v>生理食塩液「ＶＴＲＳ」２０ｍｌ</v>
      </c>
      <c r="D821" s="53" t="str">
        <f>元データ!B818</f>
        <v/>
      </c>
      <c r="E821" s="27" t="str">
        <f>DBCS(元データ!C818)</f>
        <v/>
      </c>
      <c r="F821" s="27" t="str">
        <f>DBCS(元データ!D818)</f>
        <v>２０ｍｌ×１００Ａ</v>
      </c>
      <c r="G821" s="27" t="str">
        <f>元データ!E818</f>
        <v>ヴィアトリス</v>
      </c>
      <c r="H821" s="27">
        <f>元データ!F818</f>
        <v>100</v>
      </c>
      <c r="I821" s="27">
        <f>元データ!G818</f>
        <v>10000</v>
      </c>
      <c r="J821" s="27">
        <f>元データ!H818</f>
        <v>100</v>
      </c>
      <c r="K821" s="27" t="str">
        <f>元データ!I818</f>
        <v>A</v>
      </c>
      <c r="L821" s="27">
        <f>元データ!J818</f>
        <v>8909</v>
      </c>
      <c r="M821" s="27">
        <f>元データ!K818</f>
        <v>89.09</v>
      </c>
      <c r="N821" s="53" t="str">
        <f ca="1">IF(OFFSET(マスタ非採用削除!A$4,統合マスタ!$A821,0)="","",OFFSET(マスタ非採用削除!A$4,統合マスタ!$A821,0))</f>
        <v>ｾｲﾘ002</v>
      </c>
      <c r="O821" s="53" t="str">
        <f ca="1">IF(OFFSET(マスタ非採用削除!B$4,統合マスタ!$A821,0)="","",OFFSET(マスタ非採用削除!B$4,統合マスタ!$A821,0))</f>
        <v>ｾｲﾘ002</v>
      </c>
      <c r="P821" s="27" t="str">
        <f ca="1">IF(OFFSET(マスタ非採用削除!C$4,統合マスタ!$A821,0)="","",OFFSET(マスタ非採用削除!C$4,統合マスタ!$A821,0))</f>
        <v>生理食塩液「ＶＴＲＳ」</v>
      </c>
      <c r="Q821" s="53" t="str">
        <f ca="1">IF(OFFSET(マスタ非採用削除!D$4,統合マスタ!$A821,0)="","",OFFSET(マスタ非採用削除!D$4,統合マスタ!$A821,0))</f>
        <v/>
      </c>
      <c r="R821" s="27">
        <f ca="1">IF(OR(A821="非採用",A821="処置薬",A821="非採用特別"),0,IF(OFFSET(マスタ非採用削除!E$4,統合マスタ!$A821,0)="","",OFFSET(マスタ非採用削除!E$4,統合マスタ!$A821,0)))</f>
        <v>1</v>
      </c>
      <c r="S821" s="53" t="str">
        <f ca="1">IF(OFFSET(マスタ非採用削除!F$4,統合マスタ!$A821,0)="","",OFFSET(マスタ非採用削除!F$4,統合マスタ!$A821,0))</f>
        <v/>
      </c>
      <c r="T821" s="27">
        <f ca="1">IF(OFFSET(マスタ非採用削除!G$4,統合マスタ!$A821,0)="","",OFFSET(マスタ非採用削除!G$4,統合マスタ!$A821,0))</f>
        <v>100</v>
      </c>
      <c r="U821" s="53" t="str">
        <f ca="1">IF(OFFSET(マスタ非採用削除!H$4,統合マスタ!$A821,0)="","",OFFSET(マスタ非採用削除!H$4,統合マスタ!$A821,0))</f>
        <v>ｾｲﾘｼﾖｸｴﾝｴｷVTRS</v>
      </c>
      <c r="V821" s="27">
        <f ca="1">IF(OFFSET(マスタ非採用削除!I$4,統合マスタ!$A821,0)="","",OFFSET(マスタ非採用削除!I$4,統合マスタ!$A821,0))</f>
        <v>25</v>
      </c>
      <c r="W821" s="27" t="str">
        <f ca="1">IF(OFFSET(マスタ非採用削除!J$4,統合マスタ!$A821,0)="","",OFFSET(マスタ非採用削除!J$4,統合マスタ!$A821,0))</f>
        <v>注射剤</v>
      </c>
      <c r="X821" s="27">
        <f ca="1">IF(OFFSET(マスタ非採用削除!K$4,統合マスタ!$A821,0)="","",OFFSET(マスタ非採用削除!K$4,統合マスタ!$A821,0))</f>
        <v>0</v>
      </c>
      <c r="Y821" s="53" t="str">
        <f ca="1">IF(OFFSET(マスタ非採用削除!L$4,統合マスタ!$A821,0)="","",OFFSET(マスタ非採用削除!L$4,統合マスタ!$A821,0))</f>
        <v/>
      </c>
      <c r="Z821" s="27">
        <f ca="1">IF(OFFSET(マスタ非採用削除!M$4,統合マスタ!$A821,0)="","",OFFSET(マスタ非採用削除!M$4,統合マスタ!$A821,0))</f>
        <v>8</v>
      </c>
      <c r="AA821" s="27" t="str">
        <f t="shared" si="36"/>
        <v/>
      </c>
      <c r="AB821" s="27" t="str">
        <f ca="1">IF(A821="非採用特別","非採用特別",IF(R821=2,"臨時",
IF(COUNTIF(分類!$H$8:$H$15, 統合マスタ!V821)&gt;0, 分類!$G$7,
IF(COUNTIF(分類!$K$8:$K$15, 統合マスタ!V821)&gt;0, 分類!$J$7,
IF(COUNTIF(分類!$N$8:$N$15, 統合マスタ!V821)&gt;0, 分類!$M$7,
IF(COUNTIF(分類!$Q$8:$Q$15, 統合マスタ!V821)&gt;0, 分類!$P$7,
"無し"))))))</f>
        <v>注射</v>
      </c>
      <c r="AC821" s="27">
        <f t="shared" ca="1" si="37"/>
        <v>817</v>
      </c>
      <c r="AD821" s="27" cm="1">
        <f t="array" aca="1" ref="AD821" ca="1">IF(A821="非採用","非採用",OFFSET(
   INDIRECT("'" &amp; AB821 &amp; "'!A4"),
   MATCH(B821, INDIRECT("'" &amp; AB821 &amp; "'!C5:C1000"), 0),
   MATCH("合計", INDIRECT("'" &amp; AB821 &amp; "'!4:4"), 0) - 1
))</f>
        <v>0</v>
      </c>
    </row>
    <row r="822" spans="1:30">
      <c r="A822" s="40" t="str">
        <f>元データ!P819</f>
        <v>処置薬</v>
      </c>
      <c r="B822" s="27">
        <f t="shared" si="38"/>
        <v>818</v>
      </c>
      <c r="C822" s="27" t="str">
        <f>DBCS(元データ!A819)</f>
        <v>精製水「ケンエー」</v>
      </c>
      <c r="D822" s="53" t="str">
        <f>元データ!B819</f>
        <v>アルフレッサ</v>
      </c>
      <c r="E822" s="27" t="str">
        <f>DBCS(元データ!C819)</f>
        <v/>
      </c>
      <c r="F822" s="27" t="str">
        <f>DBCS(元データ!D819)</f>
        <v>５００ｍｌ</v>
      </c>
      <c r="G822" s="27" t="str">
        <f>元データ!E819</f>
        <v>健栄製薬</v>
      </c>
      <c r="H822" s="27">
        <f>元データ!F819</f>
        <v>2.5</v>
      </c>
      <c r="I822" s="27">
        <f>元データ!G819</f>
        <v>125</v>
      </c>
      <c r="J822" s="27">
        <f>元データ!H819</f>
        <v>50</v>
      </c>
      <c r="K822" s="27" t="str">
        <f>元データ!I819</f>
        <v>10ｍｌ</v>
      </c>
      <c r="L822" s="27">
        <f>元データ!J819</f>
        <v>111</v>
      </c>
      <c r="M822" s="27">
        <f>元データ!K819</f>
        <v>2.2200000000000002</v>
      </c>
      <c r="N822" s="53" t="e">
        <f ca="1">IF(OFFSET(マスタ非採用削除!A$4,統合マスタ!$A822,0)="","",OFFSET(マスタ非採用削除!A$4,統合マスタ!$A822,0))</f>
        <v>#VALUE!</v>
      </c>
      <c r="O822" s="53" t="e">
        <f ca="1">IF(OFFSET(マスタ非採用削除!B$4,統合マスタ!$A822,0)="","",OFFSET(マスタ非採用削除!B$4,統合マスタ!$A822,0))</f>
        <v>#VALUE!</v>
      </c>
      <c r="P822" s="27" t="e">
        <f ca="1">IF(OFFSET(マスタ非採用削除!C$4,統合マスタ!$A822,0)="","",OFFSET(マスタ非採用削除!C$4,統合マスタ!$A822,0))</f>
        <v>#VALUE!</v>
      </c>
      <c r="Q822" s="53" t="e">
        <f ca="1">IF(OFFSET(マスタ非採用削除!D$4,統合マスタ!$A822,0)="","",OFFSET(マスタ非採用削除!D$4,統合マスタ!$A822,0))</f>
        <v>#VALUE!</v>
      </c>
      <c r="R822" s="27">
        <f ca="1">IF(OR(A822="非採用",A822="処置薬",A822="非採用特別"),0,IF(OFFSET(マスタ非採用削除!E$4,統合マスタ!$A822,0)="","",OFFSET(マスタ非採用削除!E$4,統合マスタ!$A822,0)))</f>
        <v>0</v>
      </c>
      <c r="S822" s="53" t="e">
        <f ca="1">IF(OFFSET(マスタ非採用削除!F$4,統合マスタ!$A822,0)="","",OFFSET(マスタ非採用削除!F$4,統合マスタ!$A822,0))</f>
        <v>#VALUE!</v>
      </c>
      <c r="T822" s="27" t="e">
        <f ca="1">IF(OFFSET(マスタ非採用削除!G$4,統合マスタ!$A822,0)="","",OFFSET(マスタ非採用削除!G$4,統合マスタ!$A822,0))</f>
        <v>#VALUE!</v>
      </c>
      <c r="U822" s="53" t="e">
        <f ca="1">IF(OFFSET(マスタ非採用削除!H$4,統合マスタ!$A822,0)="","",OFFSET(マスタ非採用削除!H$4,統合マスタ!$A822,0))</f>
        <v>#VALUE!</v>
      </c>
      <c r="V822" s="27" t="e">
        <f ca="1">IF(OFFSET(マスタ非採用削除!I$4,統合マスタ!$A822,0)="","",OFFSET(マスタ非採用削除!I$4,統合マスタ!$A822,0))</f>
        <v>#VALUE!</v>
      </c>
      <c r="W822" s="27" t="e">
        <f ca="1">IF(OFFSET(マスタ非採用削除!J$4,統合マスタ!$A822,0)="","",OFFSET(マスタ非採用削除!J$4,統合マスタ!$A822,0))</f>
        <v>#VALUE!</v>
      </c>
      <c r="X822" s="27" t="e">
        <f ca="1">IF(OFFSET(マスタ非採用削除!K$4,統合マスタ!$A822,0)="","",OFFSET(マスタ非採用削除!K$4,統合マスタ!$A822,0))</f>
        <v>#VALUE!</v>
      </c>
      <c r="Y822" s="53" t="e">
        <f ca="1">IF(OFFSET(マスタ非採用削除!L$4,統合マスタ!$A822,0)="","",OFFSET(マスタ非採用削除!L$4,統合マスタ!$A822,0))</f>
        <v>#VALUE!</v>
      </c>
      <c r="Z822" s="27" t="e">
        <f ca="1">IF(OFFSET(マスタ非採用削除!M$4,統合マスタ!$A822,0)="","",OFFSET(マスタ非採用削除!M$4,統合マスタ!$A822,0))</f>
        <v>#VALUE!</v>
      </c>
      <c r="AA822" s="27" t="str">
        <f t="shared" si="36"/>
        <v>処置薬</v>
      </c>
      <c r="AB822" s="27" t="str">
        <f ca="1">IF(A822="非採用特別","非採用特別",IF(R822=2,"臨時",
IF(COUNTIF(分類!$H$8:$H$15, 統合マスタ!V822)&gt;0, 分類!$G$7,
IF(COUNTIF(分類!$K$8:$K$15, 統合マスタ!V822)&gt;0, 分類!$J$7,
IF(COUNTIF(分類!$N$8:$N$15, 統合マスタ!V822)&gt;0, 分類!$M$7,
IF(COUNTIF(分類!$Q$8:$Q$15, 統合マスタ!V822)&gt;0, 分類!$P$7,
"無し"))))))</f>
        <v>無し</v>
      </c>
      <c r="AC822" s="27" t="e">
        <f t="shared" ca="1" si="37"/>
        <v>#VALUE!</v>
      </c>
      <c r="AD822" s="27" t="e" cm="1">
        <f t="array" aca="1" ref="AD822" ca="1">IF(A822="非採用","非採用",OFFSET(
   INDIRECT("'" &amp; AB822 &amp; "'!A4"),
   MATCH(B822, INDIRECT("'" &amp; AB822 &amp; "'!C5:C1000"), 0),
   MATCH("合計", INDIRECT("'" &amp; AB822 &amp; "'!4:4"), 0) - 1
))</f>
        <v>#REF!</v>
      </c>
    </row>
    <row r="823" spans="1:30">
      <c r="A823" s="40" t="str">
        <f>元データ!P820</f>
        <v>非採用</v>
      </c>
      <c r="B823" s="27">
        <f t="shared" si="38"/>
        <v>819</v>
      </c>
      <c r="C823" s="27" t="str">
        <f>DBCS(元データ!A820)</f>
        <v>静注用キシロカイン２％</v>
      </c>
      <c r="D823" s="53" t="str">
        <f>元データ!B820</f>
        <v>メディセオ</v>
      </c>
      <c r="E823" s="27" t="str">
        <f>DBCS(元データ!C820)</f>
        <v/>
      </c>
      <c r="F823" s="27" t="str">
        <f>DBCS(元データ!D820)</f>
        <v>５ｘ１０Ａ</v>
      </c>
      <c r="G823" s="27" t="str">
        <f>元データ!E820</f>
        <v>アストラゼネカ</v>
      </c>
      <c r="H823" s="27">
        <f>元データ!F820</f>
        <v>119</v>
      </c>
      <c r="I823" s="27">
        <f>元データ!G820</f>
        <v>1190</v>
      </c>
      <c r="J823" s="27">
        <f>元データ!H820</f>
        <v>10</v>
      </c>
      <c r="K823" s="27" t="str">
        <f>元データ!I820</f>
        <v>A</v>
      </c>
      <c r="L823" s="27">
        <f>元データ!J820</f>
        <v>1081</v>
      </c>
      <c r="M823" s="27">
        <f>元データ!K820</f>
        <v>108.1</v>
      </c>
      <c r="N823" s="53" t="e">
        <f ca="1">IF(OFFSET(マスタ非採用削除!A$4,統合マスタ!$A823,0)="","",OFFSET(マスタ非採用削除!A$4,統合マスタ!$A823,0))</f>
        <v>#VALUE!</v>
      </c>
      <c r="O823" s="53" t="e">
        <f ca="1">IF(OFFSET(マスタ非採用削除!B$4,統合マスタ!$A823,0)="","",OFFSET(マスタ非採用削除!B$4,統合マスタ!$A823,0))</f>
        <v>#VALUE!</v>
      </c>
      <c r="P823" s="27" t="e">
        <f ca="1">IF(OFFSET(マスタ非採用削除!C$4,統合マスタ!$A823,0)="","",OFFSET(マスタ非採用削除!C$4,統合マスタ!$A823,0))</f>
        <v>#VALUE!</v>
      </c>
      <c r="Q823" s="53" t="e">
        <f ca="1">IF(OFFSET(マスタ非採用削除!D$4,統合マスタ!$A823,0)="","",OFFSET(マスタ非採用削除!D$4,統合マスタ!$A823,0))</f>
        <v>#VALUE!</v>
      </c>
      <c r="R823" s="27">
        <f ca="1">IF(OR(A823="非採用",A823="処置薬",A823="非採用特別"),0,IF(OFFSET(マスタ非採用削除!E$4,統合マスタ!$A823,0)="","",OFFSET(マスタ非採用削除!E$4,統合マスタ!$A823,0)))</f>
        <v>0</v>
      </c>
      <c r="S823" s="53" t="e">
        <f ca="1">IF(OFFSET(マスタ非採用削除!F$4,統合マスタ!$A823,0)="","",OFFSET(マスタ非採用削除!F$4,統合マスタ!$A823,0))</f>
        <v>#VALUE!</v>
      </c>
      <c r="T823" s="27" t="e">
        <f ca="1">IF(OFFSET(マスタ非採用削除!G$4,統合マスタ!$A823,0)="","",OFFSET(マスタ非採用削除!G$4,統合マスタ!$A823,0))</f>
        <v>#VALUE!</v>
      </c>
      <c r="U823" s="53" t="e">
        <f ca="1">IF(OFFSET(マスタ非採用削除!H$4,統合マスタ!$A823,0)="","",OFFSET(マスタ非採用削除!H$4,統合マスタ!$A823,0))</f>
        <v>#VALUE!</v>
      </c>
      <c r="V823" s="27" t="e">
        <f ca="1">IF(OFFSET(マスタ非採用削除!I$4,統合マスタ!$A823,0)="","",OFFSET(マスタ非採用削除!I$4,統合マスタ!$A823,0))</f>
        <v>#VALUE!</v>
      </c>
      <c r="W823" s="27" t="e">
        <f ca="1">IF(OFFSET(マスタ非採用削除!J$4,統合マスタ!$A823,0)="","",OFFSET(マスタ非採用削除!J$4,統合マスタ!$A823,0))</f>
        <v>#VALUE!</v>
      </c>
      <c r="X823" s="27" t="e">
        <f ca="1">IF(OFFSET(マスタ非採用削除!K$4,統合マスタ!$A823,0)="","",OFFSET(マスタ非採用削除!K$4,統合マスタ!$A823,0))</f>
        <v>#VALUE!</v>
      </c>
      <c r="Y823" s="53" t="e">
        <f ca="1">IF(OFFSET(マスタ非採用削除!L$4,統合マスタ!$A823,0)="","",OFFSET(マスタ非採用削除!L$4,統合マスタ!$A823,0))</f>
        <v>#VALUE!</v>
      </c>
      <c r="Z823" s="27" t="e">
        <f ca="1">IF(OFFSET(マスタ非採用削除!M$4,統合マスタ!$A823,0)="","",OFFSET(マスタ非採用削除!M$4,統合マスタ!$A823,0))</f>
        <v>#VALUE!</v>
      </c>
      <c r="AA823" s="27" t="str">
        <f t="shared" si="36"/>
        <v>非採用</v>
      </c>
      <c r="AB823" s="27" t="str">
        <f ca="1">IF(A823="非採用特別","非採用特別",IF(R823=2,"臨時",
IF(COUNTIF(分類!$H$8:$H$15, 統合マスタ!V823)&gt;0, 分類!$G$7,
IF(COUNTIF(分類!$K$8:$K$15, 統合マスタ!V823)&gt;0, 分類!$J$7,
IF(COUNTIF(分類!$N$8:$N$15, 統合マスタ!V823)&gt;0, 分類!$M$7,
IF(COUNTIF(分類!$Q$8:$Q$15, 統合マスタ!V823)&gt;0, 分類!$P$7,
"無し"))))))</f>
        <v>無し</v>
      </c>
      <c r="AC823" s="27" t="e">
        <f t="shared" ca="1" si="37"/>
        <v>#VALUE!</v>
      </c>
      <c r="AD823" s="27" t="str" cm="1">
        <f t="array" aca="1" ref="AD823" ca="1">IF(A823="非採用","非採用",OFFSET(
   INDIRECT("'" &amp; AB823 &amp; "'!A4"),
   MATCH(B823, INDIRECT("'" &amp; AB823 &amp; "'!C5:C1000"), 0),
   MATCH("合計", INDIRECT("'" &amp; AB823 &amp; "'!4:4"), 0) - 1
))</f>
        <v>非採用</v>
      </c>
    </row>
    <row r="824" spans="1:30">
      <c r="A824" s="40">
        <f>元データ!P821</f>
        <v>221</v>
      </c>
      <c r="B824" s="27">
        <f t="shared" si="38"/>
        <v>820</v>
      </c>
      <c r="C824" s="27" t="str">
        <f>DBCS(元データ!A821)</f>
        <v>大塚生食注　　プラ細口　</v>
      </c>
      <c r="D824" s="53" t="str">
        <f>元データ!B821</f>
        <v/>
      </c>
      <c r="E824" s="27" t="str">
        <f>DBCS(元データ!C821)</f>
        <v/>
      </c>
      <c r="F824" s="27" t="str">
        <f>DBCS(元データ!D821)</f>
        <v>５００ｍｌ×２０Ｂ　</v>
      </c>
      <c r="G824" s="27" t="str">
        <f>元データ!E821</f>
        <v>大塚製薬</v>
      </c>
      <c r="H824" s="27">
        <f>元データ!F821</f>
        <v>236</v>
      </c>
      <c r="I824" s="27">
        <f>元データ!G821</f>
        <v>4720</v>
      </c>
      <c r="J824" s="27">
        <f>元データ!H821</f>
        <v>20</v>
      </c>
      <c r="K824" s="27" t="str">
        <f>元データ!I821</f>
        <v>瓶</v>
      </c>
      <c r="L824" s="27">
        <f>元データ!J821</f>
        <v>4205</v>
      </c>
      <c r="M824" s="27">
        <f>元データ!K821</f>
        <v>210.25</v>
      </c>
      <c r="N824" s="53" t="str">
        <f ca="1">IF(OFFSET(マスタ非採用削除!A$4,統合マスタ!$A824,0)="","",OFFSET(マスタ非採用削除!A$4,統合マスタ!$A824,0))</f>
        <v>ｾｲｼ002</v>
      </c>
      <c r="O824" s="53" t="str">
        <f ca="1">IF(OFFSET(マスタ非採用削除!B$4,統合マスタ!$A824,0)="","",OFFSET(マスタ非採用削除!B$4,統合マスタ!$A824,0))</f>
        <v>ｾｲｼ002</v>
      </c>
      <c r="P824" s="27" t="str">
        <f ca="1">IF(OFFSET(マスタ非採用削除!C$4,統合マスタ!$A824,0)="","",OFFSET(マスタ非採用削除!C$4,統合マスタ!$A824,0))</f>
        <v>大塚生食注</v>
      </c>
      <c r="Q824" s="53" t="str">
        <f ca="1">IF(OFFSET(マスタ非採用削除!D$4,統合マスタ!$A824,0)="","",OFFSET(マスタ非採用削除!D$4,統合マスタ!$A824,0))</f>
        <v>ｾｲｼｮｸ4</v>
      </c>
      <c r="R824" s="27">
        <f ca="1">IF(OR(A824="非採用",A824="処置薬",A824="非採用特別"),0,IF(OFFSET(マスタ非採用削除!E$4,統合マスタ!$A824,0)="","",OFFSET(マスタ非採用削除!E$4,統合マスタ!$A824,0)))</f>
        <v>1</v>
      </c>
      <c r="S824" s="53" t="str">
        <f ca="1">IF(OFFSET(マスタ非採用削除!F$4,統合マスタ!$A824,0)="","",OFFSET(マスタ非採用削除!F$4,統合マスタ!$A824,0))</f>
        <v/>
      </c>
      <c r="T824" s="27">
        <f ca="1">IF(OFFSET(マスタ非採用削除!G$4,統合マスタ!$A824,0)="","",OFFSET(マスタ非採用削除!G$4,統合マスタ!$A824,0))</f>
        <v>236</v>
      </c>
      <c r="U824" s="53" t="str">
        <f ca="1">IF(OFFSET(マスタ非採用削除!H$4,統合マスタ!$A824,0)="","",OFFSET(マスタ非採用削除!H$4,統合マスタ!$A824,0))</f>
        <v>ｵｵﾂｶｾｲｼｮｸﾁｭｳ</v>
      </c>
      <c r="V824" s="27">
        <f ca="1">IF(OFFSET(マスタ非採用削除!I$4,統合マスタ!$A824,0)="","",OFFSET(マスタ非採用削除!I$4,統合マスタ!$A824,0))</f>
        <v>25</v>
      </c>
      <c r="W824" s="27" t="str">
        <f ca="1">IF(OFFSET(マスタ非採用削除!J$4,統合マスタ!$A824,0)="","",OFFSET(マスタ非採用削除!J$4,統合マスタ!$A824,0))</f>
        <v>注射剤</v>
      </c>
      <c r="X824" s="27">
        <f ca="1">IF(OFFSET(マスタ非採用削除!K$4,統合マスタ!$A824,0)="","",OFFSET(マスタ非採用削除!K$4,統合マスタ!$A824,0))</f>
        <v>0</v>
      </c>
      <c r="Y824" s="53" t="str">
        <f ca="1">IF(OFFSET(マスタ非採用削除!L$4,統合マスタ!$A824,0)="","",OFFSET(マスタ非採用削除!L$4,統合マスタ!$A824,0))</f>
        <v/>
      </c>
      <c r="Z824" s="27">
        <f ca="1">IF(OFFSET(マスタ非採用削除!M$4,統合マスタ!$A824,0)="","",OFFSET(マスタ非採用削除!M$4,統合マスタ!$A824,0))</f>
        <v>8</v>
      </c>
      <c r="AA824" s="27" t="str">
        <f t="shared" si="36"/>
        <v/>
      </c>
      <c r="AB824" s="27" t="str">
        <f ca="1">IF(A824="非採用特別","非採用特別",IF(R824=2,"臨時",
IF(COUNTIF(分類!$H$8:$H$15, 統合マスタ!V824)&gt;0, 分類!$G$7,
IF(COUNTIF(分類!$K$8:$K$15, 統合マスタ!V824)&gt;0, 分類!$J$7,
IF(COUNTIF(分類!$N$8:$N$15, 統合マスタ!V824)&gt;0, 分類!$M$7,
IF(COUNTIF(分類!$Q$8:$Q$15, 統合マスタ!V824)&gt;0, 分類!$P$7,
"無し"))))))</f>
        <v>注射</v>
      </c>
      <c r="AC824" s="27">
        <f t="shared" ca="1" si="37"/>
        <v>820</v>
      </c>
      <c r="AD824" s="27" cm="1">
        <f t="array" aca="1" ref="AD824" ca="1">IF(A824="非採用","非採用",OFFSET(
   INDIRECT("'" &amp; AB824 &amp; "'!A4"),
   MATCH(B824, INDIRECT("'" &amp; AB824 &amp; "'!C5:C1000"), 0),
   MATCH("合計", INDIRECT("'" &amp; AB824 &amp; "'!4:4"), 0) - 1
))</f>
        <v>0</v>
      </c>
    </row>
    <row r="825" spans="1:30">
      <c r="A825" s="40">
        <f>元データ!P822</f>
        <v>220</v>
      </c>
      <c r="B825" s="27">
        <f t="shared" si="38"/>
        <v>821</v>
      </c>
      <c r="C825" s="27" t="str">
        <f>DBCS(元データ!A822)</f>
        <v>大塚生食注　ソフトバッグ</v>
      </c>
      <c r="D825" s="53" t="str">
        <f>元データ!B822</f>
        <v>メディセオ</v>
      </c>
      <c r="E825" s="27" t="str">
        <f>DBCS(元データ!C822)</f>
        <v/>
      </c>
      <c r="F825" s="27" t="str">
        <f>DBCS(元データ!D822)</f>
        <v>５００ｍｌｘ２０袋</v>
      </c>
      <c r="G825" s="27" t="str">
        <f>元データ!E822</f>
        <v>大塚製薬</v>
      </c>
      <c r="H825" s="27">
        <f>元データ!F822</f>
        <v>236</v>
      </c>
      <c r="I825" s="27">
        <f>元データ!G822</f>
        <v>4720</v>
      </c>
      <c r="J825" s="27">
        <f>元データ!H822</f>
        <v>20</v>
      </c>
      <c r="K825" s="27" t="str">
        <f>元データ!I822</f>
        <v>袋</v>
      </c>
      <c r="L825" s="27">
        <f>元データ!J822</f>
        <v>4205</v>
      </c>
      <c r="M825" s="27">
        <f>元データ!K822</f>
        <v>210.25</v>
      </c>
      <c r="N825" s="53" t="str">
        <f ca="1">IF(OFFSET(マスタ非採用削除!A$4,統合マスタ!$A825,0)="","",OFFSET(マスタ非採用削除!A$4,統合マスタ!$A825,0))</f>
        <v>ｾｲｼ001</v>
      </c>
      <c r="O825" s="53" t="str">
        <f ca="1">IF(OFFSET(マスタ非採用削除!B$4,統合マスタ!$A825,0)="","",OFFSET(マスタ非採用削除!B$4,統合マスタ!$A825,0))</f>
        <v>ｾｲｼ001</v>
      </c>
      <c r="P825" s="27" t="str">
        <f ca="1">IF(OFFSET(マスタ非採用削除!C$4,統合マスタ!$A825,0)="","",OFFSET(マスタ非採用削除!C$4,統合マスタ!$A825,0))</f>
        <v>大塚生食注</v>
      </c>
      <c r="Q825" s="53" t="str">
        <f ca="1">IF(OFFSET(マスタ非採用削除!D$4,統合マスタ!$A825,0)="","",OFFSET(マスタ非採用削除!D$4,統合マスタ!$A825,0))</f>
        <v>ｾｲｼｮｸ3</v>
      </c>
      <c r="R825" s="27">
        <f ca="1">IF(OR(A825="非採用",A825="処置薬",A825="非採用特別"),0,IF(OFFSET(マスタ非採用削除!E$4,統合マスタ!$A825,0)="","",OFFSET(マスタ非採用削除!E$4,統合マスタ!$A825,0)))</f>
        <v>1</v>
      </c>
      <c r="S825" s="53" t="str">
        <f ca="1">IF(OFFSET(マスタ非採用削除!F$4,統合マスタ!$A825,0)="","",OFFSET(マスタ非採用削除!F$4,統合マスタ!$A825,0))</f>
        <v/>
      </c>
      <c r="T825" s="27">
        <f ca="1">IF(OFFSET(マスタ非採用削除!G$4,統合マスタ!$A825,0)="","",OFFSET(マスタ非採用削除!G$4,統合マスタ!$A825,0))</f>
        <v>236</v>
      </c>
      <c r="U825" s="53" t="str">
        <f ca="1">IF(OFFSET(マスタ非採用削除!H$4,統合マスタ!$A825,0)="","",OFFSET(マスタ非採用削除!H$4,統合マスタ!$A825,0))</f>
        <v>ｵｵﾂｶｾｲｼｮｸﾁｭｳ</v>
      </c>
      <c r="V825" s="27">
        <f ca="1">IF(OFFSET(マスタ非採用削除!I$4,統合マスタ!$A825,0)="","",OFFSET(マスタ非採用削除!I$4,統合マスタ!$A825,0))</f>
        <v>25</v>
      </c>
      <c r="W825" s="27" t="str">
        <f ca="1">IF(OFFSET(マスタ非採用削除!J$4,統合マスタ!$A825,0)="","",OFFSET(マスタ非採用削除!J$4,統合マスタ!$A825,0))</f>
        <v>注射剤</v>
      </c>
      <c r="X825" s="27">
        <f ca="1">IF(OFFSET(マスタ非採用削除!K$4,統合マスタ!$A825,0)="","",OFFSET(マスタ非採用削除!K$4,統合マスタ!$A825,0))</f>
        <v>0</v>
      </c>
      <c r="Y825" s="53" t="str">
        <f ca="1">IF(OFFSET(マスタ非採用削除!L$4,統合マスタ!$A825,0)="","",OFFSET(マスタ非採用削除!L$4,統合マスタ!$A825,0))</f>
        <v/>
      </c>
      <c r="Z825" s="27">
        <f ca="1">IF(OFFSET(マスタ非採用削除!M$4,統合マスタ!$A825,0)="","",OFFSET(マスタ非採用削除!M$4,統合マスタ!$A825,0))</f>
        <v>8</v>
      </c>
      <c r="AA825" s="27" t="str">
        <f t="shared" si="36"/>
        <v/>
      </c>
      <c r="AB825" s="27" t="str">
        <f ca="1">IF(A825="非採用特別","非採用特別",IF(R825=2,"臨時",
IF(COUNTIF(分類!$H$8:$H$15, 統合マスタ!V825)&gt;0, 分類!$G$7,
IF(COUNTIF(分類!$K$8:$K$15, 統合マスタ!V825)&gt;0, 分類!$J$7,
IF(COUNTIF(分類!$N$8:$N$15, 統合マスタ!V825)&gt;0, 分類!$M$7,
IF(COUNTIF(分類!$Q$8:$Q$15, 統合マスタ!V825)&gt;0, 分類!$P$7,
"無し"))))))</f>
        <v>注射</v>
      </c>
      <c r="AC825" s="27">
        <f t="shared" ca="1" si="37"/>
        <v>821</v>
      </c>
      <c r="AD825" s="27" cm="1">
        <f t="array" aca="1" ref="AD825" ca="1">IF(A825="非採用","非採用",OFFSET(
   INDIRECT("'" &amp; AB825 &amp; "'!A4"),
   MATCH(B825, INDIRECT("'" &amp; AB825 &amp; "'!C5:C1000"), 0),
   MATCH("合計", INDIRECT("'" &amp; AB825 &amp; "'!4:4"), 0) - 1
))</f>
        <v>0</v>
      </c>
    </row>
    <row r="826" spans="1:30">
      <c r="A826" s="40">
        <f>元データ!P823</f>
        <v>335</v>
      </c>
      <c r="B826" s="27">
        <f t="shared" si="38"/>
        <v>822</v>
      </c>
      <c r="C826" s="27" t="str">
        <f>DBCS(元データ!A823)</f>
        <v>大塚糖液５％　　　　　　　　　　　　　</v>
      </c>
      <c r="D826" s="53" t="str">
        <f>元データ!B823</f>
        <v>アルフレッサ</v>
      </c>
      <c r="E826" s="27" t="str">
        <f>DBCS(元データ!C823)</f>
        <v/>
      </c>
      <c r="F826" s="27" t="str">
        <f>DBCS(元データ!D823)</f>
        <v>５００ｍｌｘ２０袋</v>
      </c>
      <c r="G826" s="27" t="str">
        <f>元データ!E823</f>
        <v>大塚製薬</v>
      </c>
      <c r="H826" s="27">
        <f>元データ!F823</f>
        <v>332</v>
      </c>
      <c r="I826" s="27">
        <f>元データ!G823</f>
        <v>6640</v>
      </c>
      <c r="J826" s="27">
        <f>元データ!H823</f>
        <v>20</v>
      </c>
      <c r="K826" s="27" t="str">
        <f>元データ!I823</f>
        <v>袋</v>
      </c>
      <c r="L826" s="27">
        <f>元データ!J823</f>
        <v>5890</v>
      </c>
      <c r="M826" s="27">
        <f>元データ!K823</f>
        <v>294.5</v>
      </c>
      <c r="N826" s="53" t="str">
        <f ca="1">IF(OFFSET(マスタ非採用削除!A$4,統合マスタ!$A826,0)="","",OFFSET(マスタ非採用削除!A$4,統合マスタ!$A826,0))</f>
        <v>ﾄｳｴ002</v>
      </c>
      <c r="O826" s="53" t="str">
        <f ca="1">IF(OFFSET(マスタ非採用削除!B$4,統合マスタ!$A826,0)="","",OFFSET(マスタ非採用削除!B$4,統合マスタ!$A826,0))</f>
        <v>ﾄｳｴ002</v>
      </c>
      <c r="P826" s="27" t="str">
        <f ca="1">IF(OFFSET(マスタ非採用削除!C$4,統合マスタ!$A826,0)="","",OFFSET(マスタ非採用削除!C$4,統合マスタ!$A826,0))</f>
        <v>大塚糖液５％</v>
      </c>
      <c r="Q826" s="53" t="str">
        <f ca="1">IF(OFFSET(マスタ非採用削除!D$4,統合マスタ!$A826,0)="","",OFFSET(マスタ非採用削除!D$4,統合マスタ!$A826,0))</f>
        <v>ﾄｳｴｷ</v>
      </c>
      <c r="R826" s="27">
        <f ca="1">IF(OR(A826="非採用",A826="処置薬",A826="非採用特別"),0,IF(OFFSET(マスタ非採用削除!E$4,統合マスタ!$A826,0)="","",OFFSET(マスタ非採用削除!E$4,統合マスタ!$A826,0)))</f>
        <v>1</v>
      </c>
      <c r="S826" s="53" t="str">
        <f ca="1">IF(OFFSET(マスタ非採用削除!F$4,統合マスタ!$A826,0)="","",OFFSET(マスタ非採用削除!F$4,統合マスタ!$A826,0))</f>
        <v/>
      </c>
      <c r="T826" s="27">
        <f ca="1">IF(OFFSET(マスタ非採用削除!G$4,統合マスタ!$A826,0)="","",OFFSET(マスタ非採用削除!G$4,統合マスタ!$A826,0))</f>
        <v>332</v>
      </c>
      <c r="U826" s="53" t="str">
        <f ca="1">IF(OFFSET(マスタ非採用削除!H$4,統合マスタ!$A826,0)="","",OFFSET(マスタ非採用削除!H$4,統合マスタ!$A826,0))</f>
        <v>ｵｵﾂｶﾄｳｴｷ5%</v>
      </c>
      <c r="V826" s="27">
        <f ca="1">IF(OFFSET(マスタ非採用削除!I$4,統合マスタ!$A826,0)="","",OFFSET(マスタ非採用削除!I$4,統合マスタ!$A826,0))</f>
        <v>25</v>
      </c>
      <c r="W826" s="27" t="str">
        <f ca="1">IF(OFFSET(マスタ非採用削除!J$4,統合マスタ!$A826,0)="","",OFFSET(マスタ非採用削除!J$4,統合マスタ!$A826,0))</f>
        <v>注射剤</v>
      </c>
      <c r="X826" s="27">
        <f ca="1">IF(OFFSET(マスタ非採用削除!K$4,統合マスタ!$A826,0)="","",OFFSET(マスタ非採用削除!K$4,統合マスタ!$A826,0))</f>
        <v>0</v>
      </c>
      <c r="Y826" s="53" t="str">
        <f ca="1">IF(OFFSET(マスタ非採用削除!L$4,統合マスタ!$A826,0)="","",OFFSET(マスタ非採用削除!L$4,統合マスタ!$A826,0))</f>
        <v/>
      </c>
      <c r="Z826" s="27">
        <f ca="1">IF(OFFSET(マスタ非採用削除!M$4,統合マスタ!$A826,0)="","",OFFSET(マスタ非採用削除!M$4,統合マスタ!$A826,0))</f>
        <v>10</v>
      </c>
      <c r="AA826" s="27" t="str">
        <f t="shared" si="36"/>
        <v/>
      </c>
      <c r="AB826" s="27" t="str">
        <f ca="1">IF(A826="非採用特別","非採用特別",IF(R826=2,"臨時",
IF(COUNTIF(分類!$H$8:$H$15, 統合マスタ!V826)&gt;0, 分類!$G$7,
IF(COUNTIF(分類!$K$8:$K$15, 統合マスタ!V826)&gt;0, 分類!$J$7,
IF(COUNTIF(分類!$N$8:$N$15, 統合マスタ!V826)&gt;0, 分類!$M$7,
IF(COUNTIF(分類!$Q$8:$Q$15, 統合マスタ!V826)&gt;0, 分類!$P$7,
"無し"))))))</f>
        <v>注射</v>
      </c>
      <c r="AC826" s="27">
        <f t="shared" ca="1" si="37"/>
        <v>822</v>
      </c>
      <c r="AD826" s="27" cm="1">
        <f t="array" aca="1" ref="AD826" ca="1">IF(A826="非採用","非採用",OFFSET(
   INDIRECT("'" &amp; AB826 &amp; "'!A4"),
   MATCH(B826, INDIRECT("'" &amp; AB826 &amp; "'!C5:C1000"), 0),
   MATCH("合計", INDIRECT("'" &amp; AB826 &amp; "'!4:4"), 0) - 1
))</f>
        <v>0</v>
      </c>
    </row>
    <row r="827" spans="1:30">
      <c r="A827" s="40">
        <f>元データ!P824</f>
        <v>335</v>
      </c>
      <c r="B827" s="27">
        <f t="shared" si="38"/>
        <v>823</v>
      </c>
      <c r="C827" s="27" t="str">
        <f>DBCS(元データ!A824)</f>
        <v>大塚糖液５％　　　　　　　　　　　　　</v>
      </c>
      <c r="D827" s="53" t="str">
        <f>元データ!B824</f>
        <v>KSK</v>
      </c>
      <c r="E827" s="27" t="str">
        <f>DBCS(元データ!C824)</f>
        <v/>
      </c>
      <c r="F827" s="27" t="str">
        <f>DBCS(元データ!D824)</f>
        <v>１００ｍｌｘ１０Ｂ</v>
      </c>
      <c r="G827" s="27" t="str">
        <f>元データ!E824</f>
        <v>大塚製薬</v>
      </c>
      <c r="H827" s="27">
        <f>元データ!F824</f>
        <v>151</v>
      </c>
      <c r="I827" s="27">
        <f>元データ!G824</f>
        <v>1510</v>
      </c>
      <c r="J827" s="27">
        <f>元データ!H824</f>
        <v>10</v>
      </c>
      <c r="K827" s="27" t="str">
        <f>元データ!I824</f>
        <v>B</v>
      </c>
      <c r="L827" s="27">
        <f>元データ!J824</f>
        <v>1345</v>
      </c>
      <c r="M827" s="27">
        <f>元データ!K824</f>
        <v>134.5</v>
      </c>
      <c r="N827" s="53" t="str">
        <f ca="1">IF(OFFSET(マスタ非採用削除!A$4,統合マスタ!$A827,0)="","",OFFSET(マスタ非採用削除!A$4,統合マスタ!$A827,0))</f>
        <v>ﾄｳｴ002</v>
      </c>
      <c r="O827" s="53" t="str">
        <f ca="1">IF(OFFSET(マスタ非採用削除!B$4,統合マスタ!$A827,0)="","",OFFSET(マスタ非採用削除!B$4,統合マスタ!$A827,0))</f>
        <v>ﾄｳｴ002</v>
      </c>
      <c r="P827" s="27" t="str">
        <f ca="1">IF(OFFSET(マスタ非採用削除!C$4,統合マスタ!$A827,0)="","",OFFSET(マスタ非採用削除!C$4,統合マスタ!$A827,0))</f>
        <v>大塚糖液５％</v>
      </c>
      <c r="Q827" s="53" t="str">
        <f ca="1">IF(OFFSET(マスタ非採用削除!D$4,統合マスタ!$A827,0)="","",OFFSET(マスタ非採用削除!D$4,統合マスタ!$A827,0))</f>
        <v>ﾄｳｴｷ</v>
      </c>
      <c r="R827" s="27">
        <f ca="1">IF(OR(A827="非採用",A827="処置薬",A827="非採用特別"),0,IF(OFFSET(マスタ非採用削除!E$4,統合マスタ!$A827,0)="","",OFFSET(マスタ非採用削除!E$4,統合マスタ!$A827,0)))</f>
        <v>1</v>
      </c>
      <c r="S827" s="53" t="str">
        <f ca="1">IF(OFFSET(マスタ非採用削除!F$4,統合マスタ!$A827,0)="","",OFFSET(マスタ非採用削除!F$4,統合マスタ!$A827,0))</f>
        <v/>
      </c>
      <c r="T827" s="27">
        <f ca="1">IF(OFFSET(マスタ非採用削除!G$4,統合マスタ!$A827,0)="","",OFFSET(マスタ非採用削除!G$4,統合マスタ!$A827,0))</f>
        <v>332</v>
      </c>
      <c r="U827" s="53" t="str">
        <f ca="1">IF(OFFSET(マスタ非採用削除!H$4,統合マスタ!$A827,0)="","",OFFSET(マスタ非採用削除!H$4,統合マスタ!$A827,0))</f>
        <v>ｵｵﾂｶﾄｳｴｷ5%</v>
      </c>
      <c r="V827" s="27">
        <f ca="1">IF(OFFSET(マスタ非採用削除!I$4,統合マスタ!$A827,0)="","",OFFSET(マスタ非採用削除!I$4,統合マスタ!$A827,0))</f>
        <v>25</v>
      </c>
      <c r="W827" s="27" t="str">
        <f ca="1">IF(OFFSET(マスタ非採用削除!J$4,統合マスタ!$A827,0)="","",OFFSET(マスタ非採用削除!J$4,統合マスタ!$A827,0))</f>
        <v>注射剤</v>
      </c>
      <c r="X827" s="27">
        <f ca="1">IF(OFFSET(マスタ非採用削除!K$4,統合マスタ!$A827,0)="","",OFFSET(マスタ非採用削除!K$4,統合マスタ!$A827,0))</f>
        <v>0</v>
      </c>
      <c r="Y827" s="53" t="str">
        <f ca="1">IF(OFFSET(マスタ非採用削除!L$4,統合マスタ!$A827,0)="","",OFFSET(マスタ非採用削除!L$4,統合マスタ!$A827,0))</f>
        <v/>
      </c>
      <c r="Z827" s="27">
        <f ca="1">IF(OFFSET(マスタ非採用削除!M$4,統合マスタ!$A827,0)="","",OFFSET(マスタ非採用削除!M$4,統合マスタ!$A827,0))</f>
        <v>10</v>
      </c>
      <c r="AA827" s="27" t="str">
        <f t="shared" si="36"/>
        <v/>
      </c>
      <c r="AB827" s="27" t="str">
        <f ca="1">IF(A827="非採用特別","非採用特別",IF(R827=2,"臨時",
IF(COUNTIF(分類!$H$8:$H$15, 統合マスタ!V827)&gt;0, 分類!$G$7,
IF(COUNTIF(分類!$K$8:$K$15, 統合マスタ!V827)&gt;0, 分類!$J$7,
IF(COUNTIF(分類!$N$8:$N$15, 統合マスタ!V827)&gt;0, 分類!$M$7,
IF(COUNTIF(分類!$Q$8:$Q$15, 統合マスタ!V827)&gt;0, 分類!$P$7,
"無し"))))))</f>
        <v>注射</v>
      </c>
      <c r="AC827" s="27">
        <f t="shared" ca="1" si="37"/>
        <v>823</v>
      </c>
      <c r="AD827" s="27" cm="1">
        <f t="array" aca="1" ref="AD827" ca="1">IF(A827="非採用","非採用",OFFSET(
   INDIRECT("'" &amp; AB827 &amp; "'!A4"),
   MATCH(B827, INDIRECT("'" &amp; AB827 &amp; "'!C5:C1000"), 0),
   MATCH("合計", INDIRECT("'" &amp; AB827 &amp; "'!4:4"), 0) - 1
))</f>
        <v>0</v>
      </c>
    </row>
    <row r="828" spans="1:30">
      <c r="A828" s="40">
        <f>元データ!P825</f>
        <v>280</v>
      </c>
      <c r="B828" s="27">
        <f t="shared" si="38"/>
        <v>824</v>
      </c>
      <c r="C828" s="27" t="str">
        <f>DBCS(元データ!A825)</f>
        <v>炭酸リチウム錠１００ｍｇ「大正」</v>
      </c>
      <c r="D828" s="53" t="str">
        <f>元データ!B825</f>
        <v>アルフレッサ</v>
      </c>
      <c r="E828" s="27" t="str">
        <f>DBCS(元データ!C825)</f>
        <v>ＰＴＰ</v>
      </c>
      <c r="F828" s="27" t="str">
        <f>DBCS(元データ!D825)</f>
        <v>１００Ｔ　　</v>
      </c>
      <c r="G828" s="27" t="str">
        <f>元データ!E825</f>
        <v>大正製薬</v>
      </c>
      <c r="H828" s="27">
        <f>元データ!F825</f>
        <v>8.9</v>
      </c>
      <c r="I828" s="27">
        <f>元データ!G825</f>
        <v>890</v>
      </c>
      <c r="J828" s="27">
        <f>元データ!H825</f>
        <v>100</v>
      </c>
      <c r="K828" s="27" t="str">
        <f>元データ!I825</f>
        <v>錠</v>
      </c>
      <c r="L828" s="27">
        <f>元データ!J825</f>
        <v>791</v>
      </c>
      <c r="M828" s="27">
        <f>元データ!K825</f>
        <v>7.91</v>
      </c>
      <c r="N828" s="53" t="str">
        <f ca="1">IF(OFFSET(マスタ非採用削除!A$4,統合マスタ!$A828,0)="","",OFFSET(マスタ非採用削除!A$4,統合マスタ!$A828,0))</f>
        <v>ﾀﾝｻ005</v>
      </c>
      <c r="O828" s="53" t="str">
        <f ca="1">IF(OFFSET(マスタ非採用削除!B$4,統合マスタ!$A828,0)="","",OFFSET(マスタ非採用削除!B$4,統合マスタ!$A828,0))</f>
        <v>ﾀﾝｻ005</v>
      </c>
      <c r="P828" s="27" t="str">
        <f ca="1">IF(OFFSET(マスタ非採用削除!C$4,統合マスタ!$A828,0)="","",OFFSET(マスタ非採用削除!C$4,統合マスタ!$A828,0))</f>
        <v>炭酸リチウム錠１００ｍｇ「大正」</v>
      </c>
      <c r="Q828" s="53" t="str">
        <f ca="1">IF(OFFSET(マスタ非採用削除!D$4,統合マスタ!$A828,0)="","",OFFSET(マスタ非採用削除!D$4,統合マスタ!$A828,0))</f>
        <v/>
      </c>
      <c r="R828" s="27">
        <f ca="1">IF(OR(A828="非採用",A828="処置薬",A828="非採用特別"),0,IF(OFFSET(マスタ非採用削除!E$4,統合マスタ!$A828,0)="","",OFFSET(マスタ非採用削除!E$4,統合マスタ!$A828,0)))</f>
        <v>1</v>
      </c>
      <c r="S828" s="53" t="str">
        <f ca="1">IF(OFFSET(マスタ非採用削除!F$4,統合マスタ!$A828,0)="","",OFFSET(マスタ非採用削除!F$4,統合マスタ!$A828,0))</f>
        <v/>
      </c>
      <c r="T828" s="27">
        <f ca="1">IF(OFFSET(マスタ非採用削除!G$4,統合マスタ!$A828,0)="","",OFFSET(マスタ非採用削除!G$4,統合マスタ!$A828,0))</f>
        <v>8.9</v>
      </c>
      <c r="U828" s="53" t="str">
        <f ca="1">IF(OFFSET(マスタ非採用削除!H$4,統合マスタ!$A828,0)="","",OFFSET(マスタ非採用削除!H$4,統合マスタ!$A828,0))</f>
        <v>ﾀﾝｻﾝﾘﾁｳﾑｼﾞﾖｳ100MGﾀｲｼﾖｳ</v>
      </c>
      <c r="V828" s="27">
        <f ca="1">IF(OFFSET(マスタ非採用削除!I$4,統合マスタ!$A828,0)="","",OFFSET(マスタ非採用削除!I$4,統合マスタ!$A828,0))</f>
        <v>1</v>
      </c>
      <c r="W828" s="27" t="str">
        <f ca="1">IF(OFFSET(マスタ非採用削除!J$4,統合マスタ!$A828,0)="","",OFFSET(マスタ非採用削除!J$4,統合マスタ!$A828,0))</f>
        <v>錠剤</v>
      </c>
      <c r="X828" s="27">
        <f ca="1">IF(OFFSET(マスタ非採用削除!K$4,統合マスタ!$A828,0)="","",OFFSET(マスタ非採用削除!K$4,統合マスタ!$A828,0))</f>
        <v>2</v>
      </c>
      <c r="Y828" s="53" t="str">
        <f ca="1">IF(OFFSET(マスタ非採用削除!L$4,統合マスタ!$A828,0)="","",OFFSET(マスタ非採用削除!L$4,統合マスタ!$A828,0))</f>
        <v/>
      </c>
      <c r="Z828" s="27">
        <f ca="1">IF(OFFSET(マスタ非採用削除!M$4,統合マスタ!$A828,0)="","",OFFSET(マスタ非採用削除!M$4,統合マスタ!$A828,0))</f>
        <v>26</v>
      </c>
      <c r="AA828" s="27" t="str">
        <f t="shared" si="36"/>
        <v/>
      </c>
      <c r="AB828" s="27" t="str">
        <f ca="1">IF(A828="非採用特別","非採用特別",IF(R828=2,"臨時",
IF(COUNTIF(分類!$H$8:$H$15, 統合マスタ!V828)&gt;0, 分類!$G$7,
IF(COUNTIF(分類!$K$8:$K$15, 統合マスタ!V828)&gt;0, 分類!$J$7,
IF(COUNTIF(分類!$N$8:$N$15, 統合マスタ!V828)&gt;0, 分類!$M$7,
IF(COUNTIF(分類!$Q$8:$Q$15, 統合マスタ!V828)&gt;0, 分類!$P$7,
"無し"))))))</f>
        <v>錠剤</v>
      </c>
      <c r="AC828" s="27">
        <f t="shared" ca="1" si="37"/>
        <v>200824</v>
      </c>
      <c r="AD828" s="27" cm="1">
        <f t="array" aca="1" ref="AD828" ca="1">IF(A828="非採用","非採用",OFFSET(
   INDIRECT("'" &amp; AB828 &amp; "'!A4"),
   MATCH(B828, INDIRECT("'" &amp; AB828 &amp; "'!C5:C1000"), 0),
   MATCH("合計", INDIRECT("'" &amp; AB828 &amp; "'!4:4"), 0) - 1
))</f>
        <v>0</v>
      </c>
    </row>
    <row r="829" spans="1:30">
      <c r="A829" s="40">
        <f>元データ!P826</f>
        <v>280</v>
      </c>
      <c r="B829" s="27">
        <f t="shared" si="38"/>
        <v>825</v>
      </c>
      <c r="C829" s="27" t="str">
        <f>DBCS(元データ!A826)</f>
        <v>炭酸リチウム錠１００ｍｇ「大正」</v>
      </c>
      <c r="D829" s="53" t="str">
        <f>元データ!B826</f>
        <v/>
      </c>
      <c r="E829" s="27" t="str">
        <f>DBCS(元データ!C826)</f>
        <v>バラ</v>
      </c>
      <c r="F829" s="27" t="str">
        <f>DBCS(元データ!D826)</f>
        <v>１０００Ｔ　　</v>
      </c>
      <c r="G829" s="27" t="str">
        <f>元データ!E826</f>
        <v>大正製薬</v>
      </c>
      <c r="H829" s="27">
        <f>元データ!F826</f>
        <v>8.9</v>
      </c>
      <c r="I829" s="27">
        <f>元データ!G826</f>
        <v>8900</v>
      </c>
      <c r="J829" s="27">
        <f>元データ!H826</f>
        <v>1000</v>
      </c>
      <c r="K829" s="27" t="str">
        <f>元データ!I826</f>
        <v>錠</v>
      </c>
      <c r="L829" s="27">
        <f>元データ!J826</f>
        <v>7912</v>
      </c>
      <c r="M829" s="27">
        <f>元データ!K826</f>
        <v>7.9119999999999999</v>
      </c>
      <c r="N829" s="53" t="str">
        <f ca="1">IF(OFFSET(マスタ非採用削除!A$4,統合マスタ!$A829,0)="","",OFFSET(マスタ非採用削除!A$4,統合マスタ!$A829,0))</f>
        <v>ﾀﾝｻ005</v>
      </c>
      <c r="O829" s="53" t="str">
        <f ca="1">IF(OFFSET(マスタ非採用削除!B$4,統合マスタ!$A829,0)="","",OFFSET(マスタ非採用削除!B$4,統合マスタ!$A829,0))</f>
        <v>ﾀﾝｻ005</v>
      </c>
      <c r="P829" s="27" t="str">
        <f ca="1">IF(OFFSET(マスタ非採用削除!C$4,統合マスタ!$A829,0)="","",OFFSET(マスタ非採用削除!C$4,統合マスタ!$A829,0))</f>
        <v>炭酸リチウム錠１００ｍｇ「大正」</v>
      </c>
      <c r="Q829" s="53" t="str">
        <f ca="1">IF(OFFSET(マスタ非採用削除!D$4,統合マスタ!$A829,0)="","",OFFSET(マスタ非採用削除!D$4,統合マスタ!$A829,0))</f>
        <v/>
      </c>
      <c r="R829" s="27">
        <f ca="1">IF(OR(A829="非採用",A829="処置薬",A829="非採用特別"),0,IF(OFFSET(マスタ非採用削除!E$4,統合マスタ!$A829,0)="","",OFFSET(マスタ非採用削除!E$4,統合マスタ!$A829,0)))</f>
        <v>1</v>
      </c>
      <c r="S829" s="53" t="str">
        <f ca="1">IF(OFFSET(マスタ非採用削除!F$4,統合マスタ!$A829,0)="","",OFFSET(マスタ非採用削除!F$4,統合マスタ!$A829,0))</f>
        <v/>
      </c>
      <c r="T829" s="27">
        <f ca="1">IF(OFFSET(マスタ非採用削除!G$4,統合マスタ!$A829,0)="","",OFFSET(マスタ非採用削除!G$4,統合マスタ!$A829,0))</f>
        <v>8.9</v>
      </c>
      <c r="U829" s="53" t="str">
        <f ca="1">IF(OFFSET(マスタ非採用削除!H$4,統合マスタ!$A829,0)="","",OFFSET(マスタ非採用削除!H$4,統合マスタ!$A829,0))</f>
        <v>ﾀﾝｻﾝﾘﾁｳﾑｼﾞﾖｳ100MGﾀｲｼﾖｳ</v>
      </c>
      <c r="V829" s="27">
        <f ca="1">IF(OFFSET(マスタ非採用削除!I$4,統合マスタ!$A829,0)="","",OFFSET(マスタ非採用削除!I$4,統合マスタ!$A829,0))</f>
        <v>1</v>
      </c>
      <c r="W829" s="27" t="str">
        <f ca="1">IF(OFFSET(マスタ非採用削除!J$4,統合マスタ!$A829,0)="","",OFFSET(マスタ非採用削除!J$4,統合マスタ!$A829,0))</f>
        <v>錠剤</v>
      </c>
      <c r="X829" s="27">
        <f ca="1">IF(OFFSET(マスタ非採用削除!K$4,統合マスタ!$A829,0)="","",OFFSET(マスタ非採用削除!K$4,統合マスタ!$A829,0))</f>
        <v>2</v>
      </c>
      <c r="Y829" s="53" t="str">
        <f ca="1">IF(OFFSET(マスタ非採用削除!L$4,統合マスタ!$A829,0)="","",OFFSET(マスタ非採用削除!L$4,統合マスタ!$A829,0))</f>
        <v/>
      </c>
      <c r="Z829" s="27">
        <f ca="1">IF(OFFSET(マスタ非採用削除!M$4,統合マスタ!$A829,0)="","",OFFSET(マスタ非採用削除!M$4,統合マスタ!$A829,0))</f>
        <v>26</v>
      </c>
      <c r="AA829" s="27" t="str">
        <f t="shared" si="36"/>
        <v/>
      </c>
      <c r="AB829" s="27" t="str">
        <f ca="1">IF(A829="非採用特別","非採用特別",IF(R829=2,"臨時",
IF(COUNTIF(分類!$H$8:$H$15, 統合マスタ!V829)&gt;0, 分類!$G$7,
IF(COUNTIF(分類!$K$8:$K$15, 統合マスタ!V829)&gt;0, 分類!$J$7,
IF(COUNTIF(分類!$N$8:$N$15, 統合マスタ!V829)&gt;0, 分類!$M$7,
IF(COUNTIF(分類!$Q$8:$Q$15, 統合マスタ!V829)&gt;0, 分類!$P$7,
"無し"))))))</f>
        <v>錠剤</v>
      </c>
      <c r="AC829" s="27">
        <f t="shared" ca="1" si="37"/>
        <v>200825</v>
      </c>
      <c r="AD829" s="27" cm="1">
        <f t="array" aca="1" ref="AD829" ca="1">IF(A829="非採用","非採用",OFFSET(
   INDIRECT("'" &amp; AB829 &amp; "'!A4"),
   MATCH(B829, INDIRECT("'" &amp; AB829 &amp; "'!C5:C1000"), 0),
   MATCH("合計", INDIRECT("'" &amp; AB829 &amp; "'!4:4"), 0) - 1
))</f>
        <v>0</v>
      </c>
    </row>
    <row r="830" spans="1:30">
      <c r="A830" s="40">
        <f>元データ!P827</f>
        <v>279</v>
      </c>
      <c r="B830" s="27">
        <f t="shared" si="38"/>
        <v>826</v>
      </c>
      <c r="C830" s="27" t="str">
        <f>DBCS(元データ!A827)</f>
        <v>炭酸リチウム錠２００ｍｇ「大正」</v>
      </c>
      <c r="D830" s="53" t="str">
        <f>元データ!B827</f>
        <v>アルフレッサ</v>
      </c>
      <c r="E830" s="27" t="str">
        <f>DBCS(元データ!C827)</f>
        <v>ＰＴＰ</v>
      </c>
      <c r="F830" s="27" t="str">
        <f>DBCS(元データ!D827)</f>
        <v>１００Ｔ</v>
      </c>
      <c r="G830" s="27" t="str">
        <f>元データ!E827</f>
        <v>大正製薬</v>
      </c>
      <c r="H830" s="27">
        <f>元データ!F827</f>
        <v>12.6</v>
      </c>
      <c r="I830" s="27">
        <f>元データ!G827</f>
        <v>1260</v>
      </c>
      <c r="J830" s="27">
        <f>元データ!H827</f>
        <v>100</v>
      </c>
      <c r="K830" s="27" t="str">
        <f>元データ!I827</f>
        <v>錠</v>
      </c>
      <c r="L830" s="27">
        <f>元データ!J827</f>
        <v>1120</v>
      </c>
      <c r="M830" s="27">
        <f>元データ!K827</f>
        <v>11.2</v>
      </c>
      <c r="N830" s="53" t="str">
        <f ca="1">IF(OFFSET(マスタ非採用削除!A$4,統合マスタ!$A830,0)="","",OFFSET(マスタ非採用削除!A$4,統合マスタ!$A830,0))</f>
        <v>ﾀﾝｻ004</v>
      </c>
      <c r="O830" s="53" t="str">
        <f ca="1">IF(OFFSET(マスタ非採用削除!B$4,統合マスタ!$A830,0)="","",OFFSET(マスタ非採用削除!B$4,統合マスタ!$A830,0))</f>
        <v>ﾀﾝｻ004</v>
      </c>
      <c r="P830" s="27" t="str">
        <f ca="1">IF(OFFSET(マスタ非採用削除!C$4,統合マスタ!$A830,0)="","",OFFSET(マスタ非採用削除!C$4,統合マスタ!$A830,0))</f>
        <v>炭酸リチウム錠２００ｍｇ「大正」</v>
      </c>
      <c r="Q830" s="53" t="str">
        <f ca="1">IF(OFFSET(マスタ非採用削除!D$4,統合マスタ!$A830,0)="","",OFFSET(マスタ非採用削除!D$4,統合マスタ!$A830,0))</f>
        <v/>
      </c>
      <c r="R830" s="27">
        <f ca="1">IF(OR(A830="非採用",A830="処置薬",A830="非採用特別"),0,IF(OFFSET(マスタ非採用削除!E$4,統合マスタ!$A830,0)="","",OFFSET(マスタ非採用削除!E$4,統合マスタ!$A830,0)))</f>
        <v>1</v>
      </c>
      <c r="S830" s="53" t="str">
        <f ca="1">IF(OFFSET(マスタ非採用削除!F$4,統合マスタ!$A830,0)="","",OFFSET(マスタ非採用削除!F$4,統合マスタ!$A830,0))</f>
        <v/>
      </c>
      <c r="T830" s="27">
        <f ca="1">IF(OFFSET(マスタ非採用削除!G$4,統合マスタ!$A830,0)="","",OFFSET(マスタ非採用削除!G$4,統合マスタ!$A830,0))</f>
        <v>12.6</v>
      </c>
      <c r="U830" s="53" t="str">
        <f ca="1">IF(OFFSET(マスタ非採用削除!H$4,統合マスタ!$A830,0)="","",OFFSET(マスタ非採用削除!H$4,統合マスタ!$A830,0))</f>
        <v>ﾀﾝｻﾝﾘﾁｳﾑｼﾞﾖｳ200MGﾀｲｼﾖｳ</v>
      </c>
      <c r="V830" s="27">
        <f ca="1">IF(OFFSET(マスタ非採用削除!I$4,統合マスタ!$A830,0)="","",OFFSET(マスタ非採用削除!I$4,統合マスタ!$A830,0))</f>
        <v>1</v>
      </c>
      <c r="W830" s="27" t="str">
        <f ca="1">IF(OFFSET(マスタ非採用削除!J$4,統合マスタ!$A830,0)="","",OFFSET(マスタ非採用削除!J$4,統合マスタ!$A830,0))</f>
        <v>錠剤</v>
      </c>
      <c r="X830" s="27">
        <f ca="1">IF(OFFSET(マスタ非採用削除!K$4,統合マスタ!$A830,0)="","",OFFSET(マスタ非採用削除!K$4,統合マスタ!$A830,0))</f>
        <v>2</v>
      </c>
      <c r="Y830" s="53" t="str">
        <f ca="1">IF(OFFSET(マスタ非採用削除!L$4,統合マスタ!$A830,0)="","",OFFSET(マスタ非採用削除!L$4,統合マスタ!$A830,0))</f>
        <v/>
      </c>
      <c r="Z830" s="27">
        <f ca="1">IF(OFFSET(マスタ非採用削除!M$4,統合マスタ!$A830,0)="","",OFFSET(マスタ非採用削除!M$4,統合マスタ!$A830,0))</f>
        <v>26</v>
      </c>
      <c r="AA830" s="27" t="str">
        <f t="shared" si="36"/>
        <v/>
      </c>
      <c r="AB830" s="27" t="str">
        <f ca="1">IF(A830="非採用特別","非採用特別",IF(R830=2,"臨時",
IF(COUNTIF(分類!$H$8:$H$15, 統合マスタ!V830)&gt;0, 分類!$G$7,
IF(COUNTIF(分類!$K$8:$K$15, 統合マスタ!V830)&gt;0, 分類!$J$7,
IF(COUNTIF(分類!$N$8:$N$15, 統合マスタ!V830)&gt;0, 分類!$M$7,
IF(COUNTIF(分類!$Q$8:$Q$15, 統合マスタ!V830)&gt;0, 分類!$P$7,
"無し"))))))</f>
        <v>錠剤</v>
      </c>
      <c r="AC830" s="27">
        <f t="shared" ca="1" si="37"/>
        <v>200826</v>
      </c>
      <c r="AD830" s="27" cm="1">
        <f t="array" aca="1" ref="AD830" ca="1">IF(A830="非採用","非採用",OFFSET(
   INDIRECT("'" &amp; AB830 &amp; "'!A4"),
   MATCH(B830, INDIRECT("'" &amp; AB830 &amp; "'!C5:C1000"), 0),
   MATCH("合計", INDIRECT("'" &amp; AB830 &amp; "'!4:4"), 0) - 1
))</f>
        <v>0</v>
      </c>
    </row>
    <row r="831" spans="1:30">
      <c r="A831" s="40">
        <f>元データ!P828</f>
        <v>279</v>
      </c>
      <c r="B831" s="27">
        <f t="shared" si="38"/>
        <v>827</v>
      </c>
      <c r="C831" s="27" t="str">
        <f>DBCS(元データ!A828)</f>
        <v>炭酸リチウム錠２００ｍｇ「大正」</v>
      </c>
      <c r="D831" s="53" t="str">
        <f>元データ!B828</f>
        <v>アルフレッサ</v>
      </c>
      <c r="E831" s="27" t="str">
        <f>DBCS(元データ!C828)</f>
        <v>バラ</v>
      </c>
      <c r="F831" s="27" t="str">
        <f>DBCS(元データ!D828)</f>
        <v>１０００Ｔ</v>
      </c>
      <c r="G831" s="27" t="str">
        <f>元データ!E828</f>
        <v>大正製薬</v>
      </c>
      <c r="H831" s="27">
        <f>元データ!F828</f>
        <v>12.6</v>
      </c>
      <c r="I831" s="27">
        <f>元データ!G828</f>
        <v>12600</v>
      </c>
      <c r="J831" s="27">
        <f>元データ!H828</f>
        <v>1000</v>
      </c>
      <c r="K831" s="27" t="str">
        <f>元データ!I828</f>
        <v>錠</v>
      </c>
      <c r="L831" s="27">
        <f>元データ!J828</f>
        <v>11201</v>
      </c>
      <c r="M831" s="27">
        <f>元データ!K828</f>
        <v>11.201000000000001</v>
      </c>
      <c r="N831" s="53" t="str">
        <f ca="1">IF(OFFSET(マスタ非採用削除!A$4,統合マスタ!$A831,0)="","",OFFSET(マスタ非採用削除!A$4,統合マスタ!$A831,0))</f>
        <v>ﾀﾝｻ004</v>
      </c>
      <c r="O831" s="53" t="str">
        <f ca="1">IF(OFFSET(マスタ非採用削除!B$4,統合マスタ!$A831,0)="","",OFFSET(マスタ非採用削除!B$4,統合マスタ!$A831,0))</f>
        <v>ﾀﾝｻ004</v>
      </c>
      <c r="P831" s="27" t="str">
        <f ca="1">IF(OFFSET(マスタ非採用削除!C$4,統合マスタ!$A831,0)="","",OFFSET(マスタ非採用削除!C$4,統合マスタ!$A831,0))</f>
        <v>炭酸リチウム錠２００ｍｇ「大正」</v>
      </c>
      <c r="Q831" s="53" t="str">
        <f ca="1">IF(OFFSET(マスタ非採用削除!D$4,統合マスタ!$A831,0)="","",OFFSET(マスタ非採用削除!D$4,統合マスタ!$A831,0))</f>
        <v/>
      </c>
      <c r="R831" s="27">
        <f ca="1">IF(OR(A831="非採用",A831="処置薬",A831="非採用特別"),0,IF(OFFSET(マスタ非採用削除!E$4,統合マスタ!$A831,0)="","",OFFSET(マスタ非採用削除!E$4,統合マスタ!$A831,0)))</f>
        <v>1</v>
      </c>
      <c r="S831" s="53" t="str">
        <f ca="1">IF(OFFSET(マスタ非採用削除!F$4,統合マスタ!$A831,0)="","",OFFSET(マスタ非採用削除!F$4,統合マスタ!$A831,0))</f>
        <v/>
      </c>
      <c r="T831" s="27">
        <f ca="1">IF(OFFSET(マスタ非採用削除!G$4,統合マスタ!$A831,0)="","",OFFSET(マスタ非採用削除!G$4,統合マスタ!$A831,0))</f>
        <v>12.6</v>
      </c>
      <c r="U831" s="53" t="str">
        <f ca="1">IF(OFFSET(マスタ非採用削除!H$4,統合マスタ!$A831,0)="","",OFFSET(マスタ非採用削除!H$4,統合マスタ!$A831,0))</f>
        <v>ﾀﾝｻﾝﾘﾁｳﾑｼﾞﾖｳ200MGﾀｲｼﾖｳ</v>
      </c>
      <c r="V831" s="27">
        <f ca="1">IF(OFFSET(マスタ非採用削除!I$4,統合マスタ!$A831,0)="","",OFFSET(マスタ非採用削除!I$4,統合マスタ!$A831,0))</f>
        <v>1</v>
      </c>
      <c r="W831" s="27" t="str">
        <f ca="1">IF(OFFSET(マスタ非採用削除!J$4,統合マスタ!$A831,0)="","",OFFSET(マスタ非採用削除!J$4,統合マスタ!$A831,0))</f>
        <v>錠剤</v>
      </c>
      <c r="X831" s="27">
        <f ca="1">IF(OFFSET(マスタ非採用削除!K$4,統合マスタ!$A831,0)="","",OFFSET(マスタ非採用削除!K$4,統合マスタ!$A831,0))</f>
        <v>2</v>
      </c>
      <c r="Y831" s="53" t="str">
        <f ca="1">IF(OFFSET(マスタ非採用削除!L$4,統合マスタ!$A831,0)="","",OFFSET(マスタ非採用削除!L$4,統合マスタ!$A831,0))</f>
        <v/>
      </c>
      <c r="Z831" s="27">
        <f ca="1">IF(OFFSET(マスタ非採用削除!M$4,統合マスタ!$A831,0)="","",OFFSET(マスタ非採用削除!M$4,統合マスタ!$A831,0))</f>
        <v>26</v>
      </c>
      <c r="AA831" s="27" t="str">
        <f t="shared" si="36"/>
        <v/>
      </c>
      <c r="AB831" s="27" t="str">
        <f ca="1">IF(A831="非採用特別","非採用特別",IF(R831=2,"臨時",
IF(COUNTIF(分類!$H$8:$H$15, 統合マスタ!V831)&gt;0, 分類!$G$7,
IF(COUNTIF(分類!$K$8:$K$15, 統合マスタ!V831)&gt;0, 分類!$J$7,
IF(COUNTIF(分類!$N$8:$N$15, 統合マスタ!V831)&gt;0, 分類!$M$7,
IF(COUNTIF(分類!$Q$8:$Q$15, 統合マスタ!V831)&gt;0, 分類!$P$7,
"無し"))))))</f>
        <v>錠剤</v>
      </c>
      <c r="AC831" s="27">
        <f t="shared" ca="1" si="37"/>
        <v>200827</v>
      </c>
      <c r="AD831" s="27" cm="1">
        <f t="array" aca="1" ref="AD831" ca="1">IF(A831="非採用","非採用",OFFSET(
   INDIRECT("'" &amp; AB831 &amp; "'!A4"),
   MATCH(B831, INDIRECT("'" &amp; AB831 &amp; "'!C5:C1000"), 0),
   MATCH("合計", INDIRECT("'" &amp; AB831 &amp; "'!4:4"), 0) - 1
))</f>
        <v>0</v>
      </c>
    </row>
    <row r="832" spans="1:30">
      <c r="A832" s="40">
        <f>元データ!P829</f>
        <v>278</v>
      </c>
      <c r="B832" s="27">
        <f t="shared" si="38"/>
        <v>828</v>
      </c>
      <c r="C832" s="27" t="str">
        <f>DBCS(元データ!A829)</f>
        <v>炭酸水素ナトリウム</v>
      </c>
      <c r="D832" s="53" t="str">
        <f>元データ!B829</f>
        <v>アルフレッサ</v>
      </c>
      <c r="E832" s="27" t="str">
        <f>DBCS(元データ!C829)</f>
        <v>粉</v>
      </c>
      <c r="F832" s="27" t="str">
        <f>DBCS(元データ!D829)</f>
        <v>５００ｇ</v>
      </c>
      <c r="G832" s="27" t="str">
        <f>元データ!E829</f>
        <v>扶桑薬品</v>
      </c>
      <c r="H832" s="27">
        <f>元データ!F829</f>
        <v>7.7</v>
      </c>
      <c r="I832" s="27">
        <f>元データ!G829</f>
        <v>385</v>
      </c>
      <c r="J832" s="27">
        <f>元データ!H829</f>
        <v>50</v>
      </c>
      <c r="K832" s="27" t="str">
        <f>元データ!I829</f>
        <v>10ｇ</v>
      </c>
      <c r="L832" s="27">
        <f>元データ!J829</f>
        <v>350</v>
      </c>
      <c r="M832" s="27">
        <f>元データ!K829</f>
        <v>7</v>
      </c>
      <c r="N832" s="53" t="str">
        <f ca="1">IF(OFFSET(マスタ非採用削除!A$4,統合マスタ!$A832,0)="","",OFFSET(マスタ非採用削除!A$4,統合マスタ!$A832,0))</f>
        <v>ﾀﾝｻ003</v>
      </c>
      <c r="O832" s="53" t="str">
        <f ca="1">IF(OFFSET(マスタ非採用削除!B$4,統合マスタ!$A832,0)="","",OFFSET(マスタ非採用削除!B$4,統合マスタ!$A832,0))</f>
        <v>ﾀﾝｻ003</v>
      </c>
      <c r="P832" s="27" t="str">
        <f ca="1">IF(OFFSET(マスタ非採用削除!C$4,統合マスタ!$A832,0)="","",OFFSET(マスタ非採用削除!C$4,統合マスタ!$A832,0))</f>
        <v>炭酸水素ナトリウム</v>
      </c>
      <c r="Q832" s="53" t="str">
        <f ca="1">IF(OFFSET(マスタ非採用削除!D$4,統合マスタ!$A832,0)="","",OFFSET(マスタ非採用削除!D$4,統合マスタ!$A832,0))</f>
        <v>ﾀﾝｻﾝｽ*</v>
      </c>
      <c r="R832" s="27">
        <f ca="1">IF(OR(A832="非採用",A832="処置薬",A832="非採用特別"),0,IF(OFFSET(マスタ非採用削除!E$4,統合マスタ!$A832,0)="","",OFFSET(マスタ非採用削除!E$4,統合マスタ!$A832,0)))</f>
        <v>1</v>
      </c>
      <c r="S832" s="53" t="str">
        <f ca="1">IF(OFFSET(マスタ非採用削除!F$4,統合マスタ!$A832,0)="","",OFFSET(マスタ非採用削除!F$4,統合マスタ!$A832,0))</f>
        <v/>
      </c>
      <c r="T832" s="27">
        <f ca="1">IF(OFFSET(マスタ非採用削除!G$4,統合マスタ!$A832,0)="","",OFFSET(マスタ非採用削除!G$4,統合マスタ!$A832,0))</f>
        <v>0.77</v>
      </c>
      <c r="U832" s="53" t="str">
        <f ca="1">IF(OFFSET(マスタ非採用削除!H$4,統合マスタ!$A832,0)="","",OFFSET(マスタ非採用削除!H$4,統合マスタ!$A832,0))</f>
        <v>ﾀﾝｻﾝｽｲｿﾅﾄﾘｳﾑ</v>
      </c>
      <c r="V832" s="27">
        <f ca="1">IF(OFFSET(マスタ非採用削除!I$4,統合マスタ!$A832,0)="","",OFFSET(マスタ非採用削除!I$4,統合マスタ!$A832,0))</f>
        <v>3</v>
      </c>
      <c r="W832" s="27" t="str">
        <f ca="1">IF(OFFSET(マスタ非採用削除!J$4,統合マスタ!$A832,0)="","",OFFSET(マスタ非採用削除!J$4,統合マスタ!$A832,0))</f>
        <v>散</v>
      </c>
      <c r="X832" s="27">
        <f ca="1">IF(OFFSET(マスタ非採用削除!K$4,統合マスタ!$A832,0)="","",OFFSET(マスタ非採用削除!K$4,統合マスタ!$A832,0))</f>
        <v>0</v>
      </c>
      <c r="Y832" s="53" t="str">
        <f ca="1">IF(OFFSET(マスタ非採用削除!L$4,統合マスタ!$A832,0)="","",OFFSET(マスタ非採用削除!L$4,統合マスタ!$A832,0))</f>
        <v/>
      </c>
      <c r="Z832" s="27">
        <f ca="1">IF(OFFSET(マスタ非採用削除!M$4,統合マスタ!$A832,0)="","",OFFSET(マスタ非採用削除!M$4,統合マスタ!$A832,0))</f>
        <v>2</v>
      </c>
      <c r="AA832" s="27" t="str">
        <f t="shared" si="36"/>
        <v/>
      </c>
      <c r="AB832" s="27" t="str">
        <f ca="1">IF(A832="非採用特別","非採用特別",IF(R832=2,"臨時",
IF(COUNTIF(分類!$H$8:$H$15, 統合マスタ!V832)&gt;0, 分類!$G$7,
IF(COUNTIF(分類!$K$8:$K$15, 統合マスタ!V832)&gt;0, 分類!$J$7,
IF(COUNTIF(分類!$N$8:$N$15, 統合マスタ!V832)&gt;0, 分類!$M$7,
IF(COUNTIF(分類!$Q$8:$Q$15, 統合マスタ!V832)&gt;0, 分類!$P$7,
"無し"))))))</f>
        <v>散剤</v>
      </c>
      <c r="AC832" s="27">
        <f t="shared" ca="1" si="37"/>
        <v>828</v>
      </c>
      <c r="AD832" s="27" cm="1">
        <f t="array" aca="1" ref="AD832" ca="1">IF(A832="非採用","非採用",OFFSET(
   INDIRECT("'" &amp; AB832 &amp; "'!A4"),
   MATCH(B832, INDIRECT("'" &amp; AB832 &amp; "'!C5:C1000"), 0),
   MATCH("合計", INDIRECT("'" &amp; AB832 &amp; "'!4:4"), 0) - 1
))</f>
        <v>0</v>
      </c>
    </row>
    <row r="833" spans="1:30">
      <c r="A833" s="40" t="str">
        <f>元データ!P830</f>
        <v>非採用</v>
      </c>
      <c r="B833" s="27">
        <f t="shared" si="38"/>
        <v>829</v>
      </c>
      <c r="C833" s="27" t="str">
        <f>DBCS(元データ!A830)</f>
        <v>注射用水ＰＬ「フソー」１００ｍｌ（スタンタフル）</v>
      </c>
      <c r="D833" s="53" t="str">
        <f>元データ!B830</f>
        <v/>
      </c>
      <c r="E833" s="27" t="str">
        <f>DBCS(元データ!C830)</f>
        <v/>
      </c>
      <c r="F833" s="27" t="str">
        <f>DBCS(元データ!D830)</f>
        <v>１００ｍｌ×１０Ｐ　</v>
      </c>
      <c r="G833" s="27" t="str">
        <f>元データ!E830</f>
        <v>扶桑薬品</v>
      </c>
      <c r="H833" s="27">
        <f>元データ!F830</f>
        <v>147</v>
      </c>
      <c r="I833" s="27">
        <f>元データ!G830</f>
        <v>1470</v>
      </c>
      <c r="J833" s="27">
        <f>元データ!H830</f>
        <v>10</v>
      </c>
      <c r="K833" s="27" t="str">
        <f>元データ!I830</f>
        <v>筒</v>
      </c>
      <c r="L833" s="27">
        <f>元データ!J830</f>
        <v>1308</v>
      </c>
      <c r="M833" s="27">
        <f>元データ!K830</f>
        <v>130.80000000000001</v>
      </c>
      <c r="N833" s="53" t="e">
        <f ca="1">IF(OFFSET(マスタ非採用削除!A$4,統合マスタ!$A833,0)="","",OFFSET(マスタ非採用削除!A$4,統合マスタ!$A833,0))</f>
        <v>#VALUE!</v>
      </c>
      <c r="O833" s="53" t="e">
        <f ca="1">IF(OFFSET(マスタ非採用削除!B$4,統合マスタ!$A833,0)="","",OFFSET(マスタ非採用削除!B$4,統合マスタ!$A833,0))</f>
        <v>#VALUE!</v>
      </c>
      <c r="P833" s="27" t="e">
        <f ca="1">IF(OFFSET(マスタ非採用削除!C$4,統合マスタ!$A833,0)="","",OFFSET(マスタ非採用削除!C$4,統合マスタ!$A833,0))</f>
        <v>#VALUE!</v>
      </c>
      <c r="Q833" s="53" t="e">
        <f ca="1">IF(OFFSET(マスタ非採用削除!D$4,統合マスタ!$A833,0)="","",OFFSET(マスタ非採用削除!D$4,統合マスタ!$A833,0))</f>
        <v>#VALUE!</v>
      </c>
      <c r="R833" s="27">
        <f ca="1">IF(OR(A833="非採用",A833="処置薬",A833="非採用特別"),0,IF(OFFSET(マスタ非採用削除!E$4,統合マスタ!$A833,0)="","",OFFSET(マスタ非採用削除!E$4,統合マスタ!$A833,0)))</f>
        <v>0</v>
      </c>
      <c r="S833" s="53" t="e">
        <f ca="1">IF(OFFSET(マスタ非採用削除!F$4,統合マスタ!$A833,0)="","",OFFSET(マスタ非採用削除!F$4,統合マスタ!$A833,0))</f>
        <v>#VALUE!</v>
      </c>
      <c r="T833" s="27" t="e">
        <f ca="1">IF(OFFSET(マスタ非採用削除!G$4,統合マスタ!$A833,0)="","",OFFSET(マスタ非採用削除!G$4,統合マスタ!$A833,0))</f>
        <v>#VALUE!</v>
      </c>
      <c r="U833" s="53" t="e">
        <f ca="1">IF(OFFSET(マスタ非採用削除!H$4,統合マスタ!$A833,0)="","",OFFSET(マスタ非採用削除!H$4,統合マスタ!$A833,0))</f>
        <v>#VALUE!</v>
      </c>
      <c r="V833" s="27" t="e">
        <f ca="1">IF(OFFSET(マスタ非採用削除!I$4,統合マスタ!$A833,0)="","",OFFSET(マスタ非採用削除!I$4,統合マスタ!$A833,0))</f>
        <v>#VALUE!</v>
      </c>
      <c r="W833" s="27" t="e">
        <f ca="1">IF(OFFSET(マスタ非採用削除!J$4,統合マスタ!$A833,0)="","",OFFSET(マスタ非採用削除!J$4,統合マスタ!$A833,0))</f>
        <v>#VALUE!</v>
      </c>
      <c r="X833" s="27" t="e">
        <f ca="1">IF(OFFSET(マスタ非採用削除!K$4,統合マスタ!$A833,0)="","",OFFSET(マスタ非採用削除!K$4,統合マスタ!$A833,0))</f>
        <v>#VALUE!</v>
      </c>
      <c r="Y833" s="53" t="e">
        <f ca="1">IF(OFFSET(マスタ非採用削除!L$4,統合マスタ!$A833,0)="","",OFFSET(マスタ非採用削除!L$4,統合マスタ!$A833,0))</f>
        <v>#VALUE!</v>
      </c>
      <c r="Z833" s="27" t="e">
        <f ca="1">IF(OFFSET(マスタ非採用削除!M$4,統合マスタ!$A833,0)="","",OFFSET(マスタ非採用削除!M$4,統合マスタ!$A833,0))</f>
        <v>#VALUE!</v>
      </c>
      <c r="AA833" s="27" t="str">
        <f t="shared" si="36"/>
        <v>非採用</v>
      </c>
      <c r="AB833" s="27" t="str">
        <f ca="1">IF(A833="非採用特別","非採用特別",IF(R833=2,"臨時",
IF(COUNTIF(分類!$H$8:$H$15, 統合マスタ!V833)&gt;0, 分類!$G$7,
IF(COUNTIF(分類!$K$8:$K$15, 統合マスタ!V833)&gt;0, 分類!$J$7,
IF(COUNTIF(分類!$N$8:$N$15, 統合マスタ!V833)&gt;0, 分類!$M$7,
IF(COUNTIF(分類!$Q$8:$Q$15, 統合マスタ!V833)&gt;0, 分類!$P$7,
"無し"))))))</f>
        <v>無し</v>
      </c>
      <c r="AC833" s="27" t="e">
        <f t="shared" ca="1" si="37"/>
        <v>#VALUE!</v>
      </c>
      <c r="AD833" s="27" t="str" cm="1">
        <f t="array" aca="1" ref="AD833" ca="1">IF(A833="非採用","非採用",OFFSET(
   INDIRECT("'" &amp; AB833 &amp; "'!A4"),
   MATCH(B833, INDIRECT("'" &amp; AB833 &amp; "'!C5:C1000"), 0),
   MATCH("合計", INDIRECT("'" &amp; AB833 &amp; "'!4:4"), 0) - 1
))</f>
        <v>非採用</v>
      </c>
    </row>
    <row r="834" spans="1:30">
      <c r="A834" s="40">
        <f>元データ!P831</f>
        <v>289</v>
      </c>
      <c r="B834" s="27">
        <f t="shared" si="38"/>
        <v>830</v>
      </c>
      <c r="C834" s="27" t="str">
        <f>DBCS(元データ!A831)</f>
        <v>注射用水ＰＬ「フソー」２０ｍｌ（スノープル）</v>
      </c>
      <c r="D834" s="53" t="str">
        <f>元データ!B831</f>
        <v>メディセオ</v>
      </c>
      <c r="E834" s="27" t="str">
        <f>DBCS(元データ!C831)</f>
        <v/>
      </c>
      <c r="F834" s="27" t="str">
        <f>DBCS(元データ!D831)</f>
        <v>２０ｍｌ×５０Ｐ　</v>
      </c>
      <c r="G834" s="27" t="str">
        <f>元データ!E831</f>
        <v>扶桑薬品</v>
      </c>
      <c r="H834" s="27">
        <f>元データ!F831</f>
        <v>100</v>
      </c>
      <c r="I834" s="27">
        <f>元データ!G831</f>
        <v>5000</v>
      </c>
      <c r="J834" s="27">
        <f>元データ!H831</f>
        <v>50</v>
      </c>
      <c r="K834" s="27" t="str">
        <f>元データ!I831</f>
        <v>筒</v>
      </c>
      <c r="L834" s="27">
        <f>元データ!J831</f>
        <v>4454</v>
      </c>
      <c r="M834" s="27">
        <f>元データ!K831</f>
        <v>89.08</v>
      </c>
      <c r="N834" s="53" t="str">
        <f ca="1">IF(OFFSET(マスタ非採用削除!A$4,統合マスタ!$A834,0)="","",OFFSET(マスタ非採用削除!A$4,統合マスタ!$A834,0))</f>
        <v>ﾁﾕｳ002</v>
      </c>
      <c r="O834" s="53" t="str">
        <f ca="1">IF(OFFSET(マスタ非採用削除!B$4,統合マスタ!$A834,0)="","",OFFSET(マスタ非採用削除!B$4,統合マスタ!$A834,0))</f>
        <v>ﾁﾕｳ002</v>
      </c>
      <c r="P834" s="27" t="str">
        <f ca="1">IF(OFFSET(マスタ非採用削除!C$4,統合マスタ!$A834,0)="","",OFFSET(マスタ非採用削除!C$4,統合マスタ!$A834,0))</f>
        <v>注射用水ＰＬ「フソー」</v>
      </c>
      <c r="Q834" s="53" t="str">
        <f ca="1">IF(OFFSET(マスタ非採用削除!D$4,統合マスタ!$A834,0)="","",OFFSET(マスタ非採用削除!D$4,統合マスタ!$A834,0))</f>
        <v>ﾁｭｳｼｬｽ</v>
      </c>
      <c r="R834" s="27">
        <f ca="1">IF(OR(A834="非採用",A834="処置薬",A834="非採用特別"),0,IF(OFFSET(マスタ非採用削除!E$4,統合マスタ!$A834,0)="","",OFFSET(マスタ非採用削除!E$4,統合マスタ!$A834,0)))</f>
        <v>1</v>
      </c>
      <c r="S834" s="53" t="str">
        <f ca="1">IF(OFFSET(マスタ非採用削除!F$4,統合マスタ!$A834,0)="","",OFFSET(マスタ非採用削除!F$4,統合マスタ!$A834,0))</f>
        <v/>
      </c>
      <c r="T834" s="27">
        <f ca="1">IF(OFFSET(マスタ非採用削除!G$4,統合マスタ!$A834,0)="","",OFFSET(マスタ非採用削除!G$4,統合マスタ!$A834,0))</f>
        <v>100</v>
      </c>
      <c r="U834" s="53" t="str">
        <f ca="1">IF(OFFSET(マスタ非採用削除!H$4,統合マスタ!$A834,0)="","",OFFSET(マスタ非採用削除!H$4,統合マスタ!$A834,0))</f>
        <v>ﾁｭｳｼｬﾖｳｽｲPL｢ﾌｿｰ｣</v>
      </c>
      <c r="V834" s="27">
        <f ca="1">IF(OFFSET(マスタ非採用削除!I$4,統合マスタ!$A834,0)="","",OFFSET(マスタ非採用削除!I$4,統合マスタ!$A834,0))</f>
        <v>25</v>
      </c>
      <c r="W834" s="27" t="str">
        <f ca="1">IF(OFFSET(マスタ非採用削除!J$4,統合マスタ!$A834,0)="","",OFFSET(マスタ非採用削除!J$4,統合マスタ!$A834,0))</f>
        <v>注射剤</v>
      </c>
      <c r="X834" s="27">
        <f ca="1">IF(OFFSET(マスタ非採用削除!K$4,統合マスタ!$A834,0)="","",OFFSET(マスタ非採用削除!K$4,統合マスタ!$A834,0))</f>
        <v>0</v>
      </c>
      <c r="Y834" s="53" t="str">
        <f ca="1">IF(OFFSET(マスタ非採用削除!L$4,統合マスタ!$A834,0)="","",OFFSET(マスタ非採用削除!L$4,統合マスタ!$A834,0))</f>
        <v/>
      </c>
      <c r="Z834" s="27">
        <f ca="1">IF(OFFSET(マスタ非採用削除!M$4,統合マスタ!$A834,0)="","",OFFSET(マスタ非採用削除!M$4,統合マスタ!$A834,0))</f>
        <v>8</v>
      </c>
      <c r="AA834" s="27" t="str">
        <f t="shared" si="36"/>
        <v/>
      </c>
      <c r="AB834" s="27" t="str">
        <f ca="1">IF(A834="非採用特別","非採用特別",IF(R834=2,"臨時",
IF(COUNTIF(分類!$H$8:$H$15, 統合マスタ!V834)&gt;0, 分類!$G$7,
IF(COUNTIF(分類!$K$8:$K$15, 統合マスタ!V834)&gt;0, 分類!$J$7,
IF(COUNTIF(分類!$N$8:$N$15, 統合マスタ!V834)&gt;0, 分類!$M$7,
IF(COUNTIF(分類!$Q$8:$Q$15, 統合マスタ!V834)&gt;0, 分類!$P$7,
"無し"))))))</f>
        <v>注射</v>
      </c>
      <c r="AC834" s="27">
        <f t="shared" ca="1" si="37"/>
        <v>830</v>
      </c>
      <c r="AD834" s="27" cm="1">
        <f t="array" aca="1" ref="AD834" ca="1">IF(A834="非採用","非採用",OFFSET(
   INDIRECT("'" &amp; AB834 &amp; "'!A4"),
   MATCH(B834, INDIRECT("'" &amp; AB834 &amp; "'!C5:C1000"), 0),
   MATCH("合計", INDIRECT("'" &amp; AB834 &amp; "'!4:4"), 0) - 1
))</f>
        <v>0</v>
      </c>
    </row>
    <row r="835" spans="1:30">
      <c r="A835" s="40">
        <f>元データ!P832</f>
        <v>686</v>
      </c>
      <c r="B835" s="27">
        <f t="shared" si="38"/>
        <v>831</v>
      </c>
      <c r="C835" s="27" t="str">
        <f>DBCS(元データ!A832)</f>
        <v>乳糖水和物「ケンエー」粒状</v>
      </c>
      <c r="D835" s="53" t="str">
        <f>元データ!B832</f>
        <v>アルフレッサ</v>
      </c>
      <c r="E835" s="27" t="str">
        <f>DBCS(元データ!C832)</f>
        <v>粉</v>
      </c>
      <c r="F835" s="27" t="str">
        <f>DBCS(元データ!D832)</f>
        <v>５００ｇ</v>
      </c>
      <c r="G835" s="27" t="str">
        <f>元データ!E832</f>
        <v>ケンエー</v>
      </c>
      <c r="H835" s="27">
        <f>元データ!F832</f>
        <v>14.9</v>
      </c>
      <c r="I835" s="27">
        <f>元データ!G832</f>
        <v>745</v>
      </c>
      <c r="J835" s="27">
        <f>元データ!H832</f>
        <v>50</v>
      </c>
      <c r="K835" s="27" t="str">
        <f>元データ!I832</f>
        <v>10ｇ</v>
      </c>
      <c r="L835" s="27">
        <f>元データ!J832</f>
        <v>663</v>
      </c>
      <c r="M835" s="27">
        <f>元データ!K832</f>
        <v>13.26</v>
      </c>
      <c r="N835" s="53" t="str">
        <f ca="1">IF(OFFSET(マスタ非採用削除!A$4,統合マスタ!$A835,0)="","",OFFSET(マスタ非採用削除!A$4,統合マスタ!$A835,0))</f>
        <v>ﾆﾕｳ001</v>
      </c>
      <c r="O835" s="53" t="str">
        <f ca="1">IF(OFFSET(マスタ非採用削除!B$4,統合マスタ!$A835,0)="","",OFFSET(マスタ非採用削除!B$4,統合マスタ!$A835,0))</f>
        <v>ﾆﾕｳ001</v>
      </c>
      <c r="P835" s="27" t="str">
        <f ca="1">IF(OFFSET(マスタ非採用削除!C$4,統合マスタ!$A835,0)="","",OFFSET(マスタ非採用削除!C$4,統合マスタ!$A835,0))</f>
        <v>乳糖水和物</v>
      </c>
      <c r="Q835" s="53" t="str">
        <f ca="1">IF(OFFSET(マスタ非採用削除!D$4,統合マスタ!$A835,0)="","",OFFSET(マスタ非採用削除!D$4,統合マスタ!$A835,0))</f>
        <v>ﾆｭｳﾄｳ</v>
      </c>
      <c r="R835" s="27">
        <f ca="1">IF(OR(A835="非採用",A835="処置薬",A835="非採用特別"),0,IF(OFFSET(マスタ非採用削除!E$4,統合マスタ!$A835,0)="","",OFFSET(マスタ非採用削除!E$4,統合マスタ!$A835,0)))</f>
        <v>1</v>
      </c>
      <c r="S835" s="53" t="str">
        <f ca="1">IF(OFFSET(マスタ非採用削除!F$4,統合マスタ!$A835,0)="","",OFFSET(マスタ非採用削除!F$4,統合マスタ!$A835,0))</f>
        <v/>
      </c>
      <c r="T835" s="27">
        <f ca="1">IF(OFFSET(マスタ非採用削除!G$4,統合マスタ!$A835,0)="","",OFFSET(マスタ非採用削除!G$4,統合マスタ!$A835,0))</f>
        <v>1.47</v>
      </c>
      <c r="U835" s="53" t="str">
        <f ca="1">IF(OFFSET(マスタ非採用削除!H$4,統合マスタ!$A835,0)="","",OFFSET(マスタ非採用削除!H$4,統合マスタ!$A835,0))</f>
        <v>ﾆｭｳﾄｳｽｲﾜﾌﾞﾂ</v>
      </c>
      <c r="V835" s="27">
        <f ca="1">IF(OFFSET(マスタ非採用削除!I$4,統合マスタ!$A835,0)="","",OFFSET(マスタ非採用削除!I$4,統合マスタ!$A835,0))</f>
        <v>3</v>
      </c>
      <c r="W835" s="27" t="str">
        <f ca="1">IF(OFFSET(マスタ非採用削除!J$4,統合マスタ!$A835,0)="","",OFFSET(マスタ非採用削除!J$4,統合マスタ!$A835,0))</f>
        <v>散</v>
      </c>
      <c r="X835" s="27">
        <f ca="1">IF(OFFSET(マスタ非採用削除!K$4,統合マスタ!$A835,0)="","",OFFSET(マスタ非採用削除!K$4,統合マスタ!$A835,0))</f>
        <v>0</v>
      </c>
      <c r="Y835" s="53" t="str">
        <f ca="1">IF(OFFSET(マスタ非採用削除!L$4,統合マスタ!$A835,0)="","",OFFSET(マスタ非採用削除!L$4,統合マスタ!$A835,0))</f>
        <v/>
      </c>
      <c r="Z835" s="27">
        <f ca="1">IF(OFFSET(マスタ非採用削除!M$4,統合マスタ!$A835,0)="","",OFFSET(マスタ非採用削除!M$4,統合マスタ!$A835,0))</f>
        <v>9</v>
      </c>
      <c r="AA835" s="27" t="str">
        <f t="shared" si="36"/>
        <v/>
      </c>
      <c r="AB835" s="27" t="str">
        <f ca="1">IF(A835="非採用特別","非採用特別",IF(R835=2,"臨時",
IF(COUNTIF(分類!$H$8:$H$15, 統合マスタ!V835)&gt;0, 分類!$G$7,
IF(COUNTIF(分類!$K$8:$K$15, 統合マスタ!V835)&gt;0, 分類!$J$7,
IF(COUNTIF(分類!$N$8:$N$15, 統合マスタ!V835)&gt;0, 分類!$M$7,
IF(COUNTIF(分類!$Q$8:$Q$15, 統合マスタ!V835)&gt;0, 分類!$P$7,
"無し"))))))</f>
        <v>散剤</v>
      </c>
      <c r="AC835" s="27">
        <f t="shared" ca="1" si="37"/>
        <v>831</v>
      </c>
      <c r="AD835" s="27" cm="1">
        <f t="array" aca="1" ref="AD835" ca="1">IF(A835="非採用","非採用",OFFSET(
   INDIRECT("'" &amp; AB835 &amp; "'!A4"),
   MATCH(B835, INDIRECT("'" &amp; AB835 &amp; "'!C5:C1000"), 0),
   MATCH("合計", INDIRECT("'" &amp; AB835 &amp; "'!4:4"), 0) - 1
))</f>
        <v>0</v>
      </c>
    </row>
    <row r="836" spans="1:30">
      <c r="A836" s="40">
        <f>元データ!P833</f>
        <v>381</v>
      </c>
      <c r="B836" s="27">
        <f t="shared" si="38"/>
        <v>832</v>
      </c>
      <c r="C836" s="27" t="str">
        <f>DBCS(元データ!A833)</f>
        <v>尿素クリーム１０％「日医工」</v>
      </c>
      <c r="D836" s="53" t="str">
        <f>元データ!B833</f>
        <v>メディセオ</v>
      </c>
      <c r="E836" s="27" t="str">
        <f>DBCS(元データ!C833)</f>
        <v/>
      </c>
      <c r="F836" s="27" t="str">
        <f>DBCS(元データ!D833)</f>
        <v>２０ｇＸ１０</v>
      </c>
      <c r="G836" s="27" t="str">
        <f>元データ!E833</f>
        <v>日医工</v>
      </c>
      <c r="H836" s="27">
        <f>元データ!F833</f>
        <v>2.9</v>
      </c>
      <c r="I836" s="27">
        <f>元データ!G833</f>
        <v>580</v>
      </c>
      <c r="J836" s="27">
        <f>元データ!H833</f>
        <v>200</v>
      </c>
      <c r="K836" s="27" t="str">
        <f>元データ!I833</f>
        <v>ｇ</v>
      </c>
      <c r="L836" s="27">
        <f>元データ!J833</f>
        <v>527</v>
      </c>
      <c r="M836" s="27">
        <f>元データ!K833</f>
        <v>2.6349999999999998</v>
      </c>
      <c r="N836" s="53" t="str">
        <f ca="1">IF(OFFSET(マスタ非採用削除!A$4,統合マスタ!$A836,0)="","",OFFSET(マスタ非採用削除!A$4,統合マスタ!$A836,0))</f>
        <v>ﾆﾖｳ001</v>
      </c>
      <c r="O836" s="53" t="str">
        <f ca="1">IF(OFFSET(マスタ非採用削除!B$4,統合マスタ!$A836,0)="","",OFFSET(マスタ非採用削除!B$4,統合マスタ!$A836,0))</f>
        <v>ﾆﾖｳ001</v>
      </c>
      <c r="P836" s="27" t="str">
        <f ca="1">IF(OFFSET(マスタ非採用削除!C$4,統合マスタ!$A836,0)="","",OFFSET(マスタ非採用削除!C$4,統合マスタ!$A836,0))</f>
        <v>尿素クリーム１０％「日医工」</v>
      </c>
      <c r="Q836" s="53" t="str">
        <f ca="1">IF(OFFSET(マスタ非採用削除!D$4,統合マスタ!$A836,0)="","",OFFSET(マスタ非採用削除!D$4,統合マスタ!$A836,0))</f>
        <v>ﾆｮｳｿ</v>
      </c>
      <c r="R836" s="27">
        <f ca="1">IF(OR(A836="非採用",A836="処置薬",A836="非採用特別"),0,IF(OFFSET(マスタ非採用削除!E$4,統合マスタ!$A836,0)="","",OFFSET(マスタ非採用削除!E$4,統合マスタ!$A836,0)))</f>
        <v>1</v>
      </c>
      <c r="S836" s="53" t="str">
        <f ca="1">IF(OFFSET(マスタ非採用削除!F$4,統合マスタ!$A836,0)="","",OFFSET(マスタ非採用削除!F$4,統合マスタ!$A836,0))</f>
        <v/>
      </c>
      <c r="T836" s="27">
        <f ca="1">IF(OFFSET(マスタ非採用削除!G$4,統合マスタ!$A836,0)="","",OFFSET(マスタ非採用削除!G$4,統合マスタ!$A836,0))</f>
        <v>2.9</v>
      </c>
      <c r="U836" s="53" t="str">
        <f ca="1">IF(OFFSET(マスタ非採用削除!H$4,統合マスタ!$A836,0)="","",OFFSET(マスタ非採用削除!H$4,統合マスタ!$A836,0))</f>
        <v>ﾆｮｳｿｸﾘｰﾑ10%｢ﾆﾁｲｺｳ｣</v>
      </c>
      <c r="V836" s="27">
        <f ca="1">IF(OFFSET(マスタ非採用削除!I$4,統合マスタ!$A836,0)="","",OFFSET(マスタ非採用削除!I$4,統合マスタ!$A836,0))</f>
        <v>15</v>
      </c>
      <c r="W836" s="27" t="str">
        <f ca="1">IF(OFFSET(マスタ非採用削除!J$4,統合マスタ!$A836,0)="","",OFFSET(マスタ非採用削除!J$4,統合マスタ!$A836,0))</f>
        <v>クリーム</v>
      </c>
      <c r="X836" s="27">
        <f ca="1">IF(OFFSET(マスタ非採用削除!K$4,統合マスタ!$A836,0)="","",OFFSET(マスタ非採用削除!K$4,統合マスタ!$A836,0))</f>
        <v>0</v>
      </c>
      <c r="Y836" s="53" t="str">
        <f ca="1">IF(OFFSET(マスタ非採用削除!L$4,統合マスタ!$A836,0)="","",OFFSET(マスタ非採用削除!L$4,統合マスタ!$A836,0))</f>
        <v/>
      </c>
      <c r="Z836" s="27">
        <f ca="1">IF(OFFSET(マスタ非採用削除!M$4,統合マスタ!$A836,0)="","",OFFSET(マスタ非採用削除!M$4,統合マスタ!$A836,0))</f>
        <v>3</v>
      </c>
      <c r="AA836" s="27" t="str">
        <f t="shared" si="36"/>
        <v/>
      </c>
      <c r="AB836" s="27" t="str">
        <f ca="1">IF(A836="非採用特別","非採用特別",IF(R836=2,"臨時",
IF(COUNTIF(分類!$H$8:$H$15, 統合マスタ!V836)&gt;0, 分類!$G$7,
IF(COUNTIF(分類!$K$8:$K$15, 統合マスタ!V836)&gt;0, 分類!$J$7,
IF(COUNTIF(分類!$N$8:$N$15, 統合マスタ!V836)&gt;0, 分類!$M$7,
IF(COUNTIF(分類!$Q$8:$Q$15, 統合マスタ!V836)&gt;0, 分類!$P$7,
"無し"))))))</f>
        <v>外用</v>
      </c>
      <c r="AC836" s="27">
        <f t="shared" ca="1" si="37"/>
        <v>832</v>
      </c>
      <c r="AD836" s="27" cm="1">
        <f t="array" aca="1" ref="AD836" ca="1">IF(A836="非採用","非採用",OFFSET(
   INDIRECT("'" &amp; AB836 &amp; "'!A4"),
   MATCH(B836, INDIRECT("'" &amp; AB836 &amp; "'!C5:C1000"), 0),
   MATCH("合計", INDIRECT("'" &amp; AB836 &amp; "'!4:4"), 0) - 1
))</f>
        <v>0</v>
      </c>
    </row>
    <row r="837" spans="1:30">
      <c r="A837" s="40">
        <f>元データ!P834</f>
        <v>685</v>
      </c>
      <c r="B837" s="27">
        <f t="shared" si="38"/>
        <v>833</v>
      </c>
      <c r="C837" s="27" t="str">
        <f>DBCS(元データ!A834)</f>
        <v>白色ワセリン「ケンエー」</v>
      </c>
      <c r="D837" s="53" t="str">
        <f>元データ!B834</f>
        <v>アルフレッサ</v>
      </c>
      <c r="E837" s="27" t="str">
        <f>DBCS(元データ!C834)</f>
        <v/>
      </c>
      <c r="F837" s="27" t="str">
        <f>DBCS(元データ!D834)</f>
        <v>５００ｇ</v>
      </c>
      <c r="G837" s="27" t="str">
        <f>元データ!E834</f>
        <v>ケンエー</v>
      </c>
      <c r="H837" s="27">
        <f>元データ!F834</f>
        <v>24.3</v>
      </c>
      <c r="I837" s="27">
        <f>元データ!G834</f>
        <v>1215</v>
      </c>
      <c r="J837" s="27">
        <f>元データ!H834</f>
        <v>50</v>
      </c>
      <c r="K837" s="27" t="str">
        <f>元データ!I834</f>
        <v>10ｇ</v>
      </c>
      <c r="L837" s="27">
        <f>元データ!J834</f>
        <v>1082</v>
      </c>
      <c r="M837" s="27">
        <f>元データ!K834</f>
        <v>21.64</v>
      </c>
      <c r="N837" s="53" t="str">
        <f ca="1">IF(OFFSET(マスタ非採用削除!A$4,統合マスタ!$A837,0)="","",OFFSET(マスタ非採用削除!A$4,統合マスタ!$A837,0))</f>
        <v>ﾊｸｼ001</v>
      </c>
      <c r="O837" s="53" t="str">
        <f ca="1">IF(OFFSET(マスタ非採用削除!B$4,統合マスタ!$A837,0)="","",OFFSET(マスタ非採用削除!B$4,統合マスタ!$A837,0))</f>
        <v>ﾊｸｼ001</v>
      </c>
      <c r="P837" s="27" t="str">
        <f ca="1">IF(OFFSET(マスタ非採用削除!C$4,統合マスタ!$A837,0)="","",OFFSET(マスタ非採用削除!C$4,統合マスタ!$A837,0))</f>
        <v>白色ワセリン</v>
      </c>
      <c r="Q837" s="53" t="str">
        <f ca="1">IF(OFFSET(マスタ非採用削除!D$4,統合マスタ!$A837,0)="","",OFFSET(マスタ非採用削除!D$4,統合マスタ!$A837,0))</f>
        <v>ﾜｾﾘﾝ</v>
      </c>
      <c r="R837" s="27">
        <f ca="1">IF(OR(A837="非採用",A837="処置薬",A837="非採用特別"),0,IF(OFFSET(マスタ非採用削除!E$4,統合マスタ!$A837,0)="","",OFFSET(マスタ非採用削除!E$4,統合マスタ!$A837,0)))</f>
        <v>1</v>
      </c>
      <c r="S837" s="53" t="str">
        <f ca="1">IF(OFFSET(マスタ非採用削除!F$4,統合マスタ!$A837,0)="","",OFFSET(マスタ非採用削除!F$4,統合マスタ!$A837,0))</f>
        <v/>
      </c>
      <c r="T837" s="27">
        <f ca="1">IF(OFFSET(マスタ非採用削除!G$4,統合マスタ!$A837,0)="","",OFFSET(マスタ非採用削除!G$4,統合マスタ!$A837,0))</f>
        <v>2.09</v>
      </c>
      <c r="U837" s="53" t="str">
        <f ca="1">IF(OFFSET(マスタ非採用削除!H$4,統合マスタ!$A837,0)="","",OFFSET(マスタ非採用削除!H$4,統合マスタ!$A837,0))</f>
        <v>ﾊｸｼｮｸﾜｾﾘﾝ</v>
      </c>
      <c r="V837" s="27">
        <f ca="1">IF(OFFSET(マスタ非採用削除!I$4,統合マスタ!$A837,0)="","",OFFSET(マスタ非採用削除!I$4,統合マスタ!$A837,0))</f>
        <v>24</v>
      </c>
      <c r="W837" s="27" t="str">
        <f ca="1">IF(OFFSET(マスタ非採用削除!J$4,統合マスタ!$A837,0)="","",OFFSET(マスタ非採用削除!J$4,統合マスタ!$A837,0))</f>
        <v>その他</v>
      </c>
      <c r="X837" s="27">
        <f ca="1">IF(OFFSET(マスタ非採用削除!K$4,統合マスタ!$A837,0)="","",OFFSET(マスタ非採用削除!K$4,統合マスタ!$A837,0))</f>
        <v>0</v>
      </c>
      <c r="Y837" s="53" t="str">
        <f ca="1">IF(OFFSET(マスタ非採用削除!L$4,統合マスタ!$A837,0)="","",OFFSET(マスタ非採用削除!L$4,統合マスタ!$A837,0))</f>
        <v/>
      </c>
      <c r="Z837" s="27">
        <f ca="1">IF(OFFSET(マスタ非採用削除!M$4,統合マスタ!$A837,0)="","",OFFSET(マスタ非採用削除!M$4,統合マスタ!$A837,0))</f>
        <v>7</v>
      </c>
      <c r="AA837" s="27" t="str">
        <f t="shared" si="36"/>
        <v/>
      </c>
      <c r="AB837" s="27" t="str">
        <f ca="1">IF(A837="非採用特別","非採用特別",IF(R837=2,"臨時",
IF(COUNTIF(分類!$H$8:$H$15, 統合マスタ!V837)&gt;0, 分類!$G$7,
IF(COUNTIF(分類!$K$8:$K$15, 統合マスタ!V837)&gt;0, 分類!$J$7,
IF(COUNTIF(分類!$N$8:$N$15, 統合マスタ!V837)&gt;0, 分類!$M$7,
IF(COUNTIF(分類!$Q$8:$Q$15, 統合マスタ!V837)&gt;0, 分類!$P$7,
"無し"))))))</f>
        <v>無し</v>
      </c>
      <c r="AC837" s="27">
        <f t="shared" ca="1" si="37"/>
        <v>833</v>
      </c>
      <c r="AD837" s="27" t="e" cm="1">
        <f t="array" aca="1" ref="AD837" ca="1">IF(A837="非採用","非採用",OFFSET(
   INDIRECT("'" &amp; AB837 &amp; "'!A4"),
   MATCH(B837, INDIRECT("'" &amp; AB837 &amp; "'!C5:C1000"), 0),
   MATCH("合計", INDIRECT("'" &amp; AB837 &amp; "'!4:4"), 0) - 1
))</f>
        <v>#REF!</v>
      </c>
    </row>
  </sheetData>
  <autoFilter ref="A4:AD837"/>
  <mergeCells count="2">
    <mergeCell ref="C3:M3"/>
    <mergeCell ref="N3:Z3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workbookViewId="0">
      <selection activeCell="D2" sqref="D2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375" style="29" bestFit="1" customWidth="1"/>
    <col min="9" max="9" width="7.75" style="29" customWidth="1"/>
    <col min="10" max="10" width="20.125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臨時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4204</v>
      </c>
      <c r="M4" s="61" t="s">
        <v>4209</v>
      </c>
    </row>
    <row r="5" spans="1:13">
      <c r="A5" s="66" cm="1">
        <f t="array" aca="1" ref="A5" ca="1">IFERROR(SMALL(IF(統合マスタ!$R$5:$R$1500=2,統合マスタ!$AC$5:$AC$1500),ROW(A1)),"")</f>
        <v>1</v>
      </c>
      <c r="B5" s="27">
        <v>1</v>
      </c>
      <c r="C5" s="27">
        <f ca="1">IF($A5="","",OFFSET(統合マスタ!$B$4,MATCH($A5,統合マスタ!$AC$5:$AC$1500,0),0))</f>
        <v>1</v>
      </c>
      <c r="D5" s="27" t="str">
        <f ca="1">IF($A5="","",OFFSET(統合マスタ!$C$4,MATCH($A5,統合マスタ!$AC$5:$AC$1500,0),0))</f>
        <v>００７　ツムラ　ハチミジオウガン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ｇ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</row>
    <row r="6" spans="1:13">
      <c r="A6" s="66" cm="1">
        <f t="array" aca="1" ref="A6" ca="1">IFERROR(SMALL(IF(統合マスタ!$R$5:$R$1500=2,統合マスタ!$AC$5:$AC$1500),ROW(A2)),"")</f>
        <v>2</v>
      </c>
      <c r="B6" s="27">
        <f>B5+1</f>
        <v>2</v>
      </c>
      <c r="C6" s="27">
        <f ca="1">IF(A6="","",OFFSET(統合マスタ!$B$4,MATCH(A6,統合マスタ!$AC$5:$AC$1500,0),0))</f>
        <v>2</v>
      </c>
      <c r="D6" s="27" t="str">
        <f ca="1">IF($A6="","",OFFSET(統合マスタ!$C$4,MATCH($A6,統合マスタ!$AC$5:$AC$1500,0),0))</f>
        <v>００７　ツムラ　ハチミジオウガン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２．５ｇｘ４２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</row>
    <row r="7" spans="1:13">
      <c r="A7" s="66" cm="1">
        <f t="array" aca="1" ref="A7" ca="1">IFERROR(SMALL(IF(統合マスタ!$R$5:$R$1500=2,統合マスタ!$AC$5:$AC$1500),ROW(A3)),"")</f>
        <v>3</v>
      </c>
      <c r="B7" s="27">
        <f t="shared" ref="B7:B70" si="2">B6+1</f>
        <v>3</v>
      </c>
      <c r="C7" s="27">
        <f ca="1">IF(A7="","",OFFSET(統合マスタ!$B$4,MATCH(A7,統合マスタ!$AC$5:$AC$1500,0),0))</f>
        <v>3</v>
      </c>
      <c r="D7" s="27" t="str">
        <f ca="1">IF($A7="","",OFFSET(統合マスタ!$C$4,MATCH($A7,統合マスタ!$AC$5:$AC$1500,0),0))</f>
        <v>０１２　ツムラ　サイコカリュウコツボレイトウ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</row>
    <row r="8" spans="1:13">
      <c r="A8" s="66" cm="1">
        <f t="array" aca="1" ref="A8" ca="1">IFERROR(SMALL(IF(統合マスタ!$R$5:$R$1500=2,統合マスタ!$AC$5:$AC$1500),ROW(A4)),"")</f>
        <v>4</v>
      </c>
      <c r="B8" s="27">
        <f t="shared" si="2"/>
        <v>4</v>
      </c>
      <c r="C8" s="27">
        <f ca="1">IF(A8="","",OFFSET(統合マスタ!$B$4,MATCH(A8,統合マスタ!$AC$5:$AC$1500,0),0))</f>
        <v>4</v>
      </c>
      <c r="D8" s="27" t="str">
        <f ca="1">IF($A8="","",OFFSET(統合マスタ!$C$4,MATCH($A8,統合マスタ!$AC$5:$AC$1500,0),0))</f>
        <v>０１６　ツムラ　ハンゲコウボクトウ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２．５ｇｘ１８９</v>
      </c>
      <c r="I8" s="27" t="str">
        <f ca="1">IF($A8="","",OFFSET(統合マスタ!$K$4,MATCH($A8,統合マスタ!$AC$5:$AC$1500,0),0))</f>
        <v>ｇ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</row>
    <row r="9" spans="1:13">
      <c r="A9" s="66" cm="1">
        <f t="array" aca="1" ref="A9" ca="1">IFERROR(SMALL(IF(統合マスタ!$R$5:$R$1500=2,統合マスタ!$AC$5:$AC$1500),ROW(A5)),"")</f>
        <v>6</v>
      </c>
      <c r="B9" s="27">
        <f t="shared" si="2"/>
        <v>5</v>
      </c>
      <c r="C9" s="27">
        <f ca="1">IF(A9="","",OFFSET(統合マスタ!$B$4,MATCH(A9,統合マスタ!$AC$5:$AC$1500,0),0))</f>
        <v>6</v>
      </c>
      <c r="D9" s="27" t="str">
        <f ca="1">IF($A9="","",OFFSET(統合マスタ!$C$4,MATCH($A9,統合マスタ!$AC$5:$AC$1500,0),0))</f>
        <v>０１９　ツムラ　ショウセイリュウトウ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３ｇＸ４２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3</v>
      </c>
      <c r="L9" s="65"/>
      <c r="M9" s="54">
        <f t="shared" ca="1" si="1"/>
        <v>0</v>
      </c>
    </row>
    <row r="10" spans="1:13">
      <c r="A10" s="66" cm="1">
        <f t="array" aca="1" ref="A10" ca="1">IFERROR(SMALL(IF(統合マスタ!$R$5:$R$1500=2,統合マスタ!$AC$5:$AC$1500),ROW(A6)),"")</f>
        <v>7</v>
      </c>
      <c r="B10" s="27">
        <f t="shared" si="2"/>
        <v>6</v>
      </c>
      <c r="C10" s="27">
        <f ca="1">IF(A10="","",OFFSET(統合マスタ!$B$4,MATCH(A10,統合マスタ!$AC$5:$AC$1500,0),0))</f>
        <v>7</v>
      </c>
      <c r="D10" s="27" t="str">
        <f ca="1">IF($A10="","",OFFSET(統合マスタ!$C$4,MATCH($A10,統合マスタ!$AC$5:$AC$1500,0),0))</f>
        <v>０４３　ツムラ　リツクンシトウ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</row>
    <row r="11" spans="1:13">
      <c r="A11" s="66" cm="1">
        <f t="array" aca="1" ref="A11" ca="1">IFERROR(SMALL(IF(統合マスタ!$R$5:$R$1500=2,統合マスタ!$AC$5:$AC$1500),ROW(A7)),"")</f>
        <v>14</v>
      </c>
      <c r="B11" s="27">
        <f t="shared" si="2"/>
        <v>7</v>
      </c>
      <c r="C11" s="27">
        <f ca="1">IF(A11="","",OFFSET(統合マスタ!$B$4,MATCH(A11,統合マスタ!$AC$5:$AC$1500,0),0))</f>
        <v>14</v>
      </c>
      <c r="D11" s="27" t="str">
        <f ca="1">IF($A11="","",OFFSET(統合マスタ!$C$4,MATCH($A11,統合マスタ!$AC$5:$AC$1500,0),0))</f>
        <v>１０８　ツムラ　ニンジンヨウエイトウ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３ｇｘ４２包</v>
      </c>
      <c r="I11" s="27" t="str">
        <f ca="1">IF($A11="","",OFFSET(統合マスタ!$K$4,MATCH($A11,統合マスタ!$AC$5:$AC$1500,0),0))</f>
        <v>ｇ</v>
      </c>
      <c r="J11" s="54" t="str">
        <f ca="1">IF(F11="","",OFFSET(分類!$B$29,MATCH(F11,分類!$A$30:$A$46,0),0))</f>
        <v>漢方薬</v>
      </c>
      <c r="K11" s="54">
        <f t="shared" ca="1" si="0"/>
        <v>3</v>
      </c>
      <c r="L11" s="65"/>
      <c r="M11" s="54">
        <f t="shared" ca="1" si="1"/>
        <v>0</v>
      </c>
    </row>
    <row r="12" spans="1:13">
      <c r="A12" s="66" cm="1">
        <f t="array" aca="1" ref="A12" ca="1">IFERROR(SMALL(IF(統合マスタ!$R$5:$R$1500=2,統合マスタ!$AC$5:$AC$1500),ROW(A8)),"")</f>
        <v>15</v>
      </c>
      <c r="B12" s="27">
        <f t="shared" si="2"/>
        <v>8</v>
      </c>
      <c r="C12" s="27">
        <f ca="1">IF(A12="","",OFFSET(統合マスタ!$B$4,MATCH(A12,統合マスタ!$AC$5:$AC$1500,0),0))</f>
        <v>15</v>
      </c>
      <c r="D12" s="27" t="str">
        <f ca="1">IF($A12="","",OFFSET(統合マスタ!$C$4,MATCH($A12,統合マスタ!$AC$5:$AC$1500,0),0))</f>
        <v>１１２　ツムラ　チョレイトウゴウシモットウ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２．５ｇｘ４２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2.5</v>
      </c>
      <c r="L12" s="65"/>
      <c r="M12" s="54">
        <f t="shared" ca="1" si="1"/>
        <v>0</v>
      </c>
    </row>
    <row r="13" spans="1:13">
      <c r="A13" s="66" cm="1">
        <f t="array" aca="1" ref="A13" ca="1">IFERROR(SMALL(IF(統合マスタ!$R$5:$R$1500=2,統合マスタ!$AC$5:$AC$1500),ROW(A9)),"")</f>
        <v>18</v>
      </c>
      <c r="B13" s="27">
        <f t="shared" si="2"/>
        <v>9</v>
      </c>
      <c r="C13" s="27">
        <f ca="1">IF(A13="","",OFFSET(統合マスタ!$B$4,MATCH(A13,統合マスタ!$AC$5:$AC$1500,0),0))</f>
        <v>18</v>
      </c>
      <c r="D13" s="27" t="str">
        <f ca="1">IF($A13="","",OFFSET(統合マスタ!$C$4,MATCH($A13,統合マスタ!$AC$5:$AC$1500,0),0))</f>
        <v>ＥＫ１１４　柴苓湯　　　　　　　　　　　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２．７ｇ×２９４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2.7</v>
      </c>
      <c r="L13" s="65"/>
      <c r="M13" s="54">
        <f t="shared" ca="1" si="1"/>
        <v>0</v>
      </c>
    </row>
    <row r="14" spans="1:13">
      <c r="A14" s="66" cm="1">
        <f t="array" aca="1" ref="A14" ca="1">IFERROR(SMALL(IF(統合マスタ!$R$5:$R$1500=2,統合マスタ!$AC$5:$AC$1500),ROW(A10)),"")</f>
        <v>19</v>
      </c>
      <c r="B14" s="27">
        <f t="shared" si="2"/>
        <v>10</v>
      </c>
      <c r="C14" s="27">
        <f ca="1">IF(A14="","",OFFSET(統合マスタ!$B$4,MATCH(A14,統合マスタ!$AC$5:$AC$1500,0),0))</f>
        <v>19</v>
      </c>
      <c r="D14" s="27" t="str">
        <f ca="1">IF($A14="","",OFFSET(統合マスタ!$C$4,MATCH($A14,統合マスタ!$AC$5:$AC$1500,0),0))</f>
        <v>ＥＫ１５　黄連解毒湯エキス細粒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4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２ｇｘ４２包</v>
      </c>
      <c r="I14" s="27" t="str">
        <f ca="1">IF($A14="","",OFFSET(統合マスタ!$K$4,MATCH($A14,統合マスタ!$AC$5:$AC$1500,0),0))</f>
        <v>g</v>
      </c>
      <c r="J14" s="54" t="str">
        <f ca="1">IF(F14="","",OFFSET(分類!$B$29,MATCH(F14,分類!$A$30:$A$46,0),0))</f>
        <v>漢方薬</v>
      </c>
      <c r="K14" s="54">
        <f t="shared" ca="1" si="0"/>
        <v>2</v>
      </c>
      <c r="L14" s="65"/>
      <c r="M14" s="54">
        <f t="shared" ca="1" si="1"/>
        <v>0</v>
      </c>
    </row>
    <row r="15" spans="1:13">
      <c r="A15" s="66" cm="1">
        <f t="array" aca="1" ref="A15" ca="1">IFERROR(SMALL(IF(統合マスタ!$R$5:$R$1500=2,統合マスタ!$AC$5:$AC$1500),ROW(A11)),"")</f>
        <v>22</v>
      </c>
      <c r="B15" s="27">
        <f t="shared" si="2"/>
        <v>11</v>
      </c>
      <c r="C15" s="27">
        <f ca="1">IF(A15="","",OFFSET(統合マスタ!$B$4,MATCH(A15,統合マスタ!$AC$5:$AC$1500,0),0))</f>
        <v>22</v>
      </c>
      <c r="D15" s="27" t="str">
        <f ca="1">IF($A15="","",OFFSET(統合マスタ!$C$4,MATCH($A15,統合マスタ!$AC$5:$AC$1500,0),0))</f>
        <v>ＥＫ４０　猪苓湯エキス細粒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4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２ｇｘ４２包</v>
      </c>
      <c r="I15" s="27" t="str">
        <f ca="1">IF($A15="","",OFFSET(統合マスタ!$K$4,MATCH($A15,統合マスタ!$AC$5:$AC$1500,0),0))</f>
        <v>g</v>
      </c>
      <c r="J15" s="54" t="str">
        <f ca="1">IF(F15="","",OFFSET(分類!$B$29,MATCH(F15,分類!$A$30:$A$46,0),0))</f>
        <v>漢方薬</v>
      </c>
      <c r="K15" s="54">
        <f t="shared" ca="1" si="0"/>
        <v>2</v>
      </c>
      <c r="L15" s="65"/>
      <c r="M15" s="54">
        <f t="shared" ca="1" si="1"/>
        <v>0</v>
      </c>
    </row>
    <row r="16" spans="1:13">
      <c r="A16" s="66" cm="1">
        <f t="array" aca="1" ref="A16" ca="1">IFERROR(SMALL(IF(統合マスタ!$R$5:$R$1500=2,統合マスタ!$AC$5:$AC$1500),ROW(A12)),"")</f>
        <v>26</v>
      </c>
      <c r="B16" s="27">
        <f t="shared" si="2"/>
        <v>12</v>
      </c>
      <c r="C16" s="27">
        <f ca="1">IF(A16="","",OFFSET(統合マスタ!$B$4,MATCH(A16,統合マスタ!$AC$5:$AC$1500,0),0))</f>
        <v>26</v>
      </c>
      <c r="D16" s="27" t="str">
        <f ca="1">IF($A16="","",OFFSET(統合マスタ!$C$4,MATCH($A16,統合マスタ!$AC$5:$AC$1500,0),0))</f>
        <v>Ｔ７２　ヨクイニンエキス錠「コタロー」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バラ</v>
      </c>
      <c r="H16" s="27" t="str">
        <f ca="1">IF($A16="","",OFFSET(統合マスタ!$F$4,MATCH($A16,統合マスタ!$AC$5:$AC$1500,0),0))</f>
        <v>１２６Ｔｘ１０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不良在庫</v>
      </c>
      <c r="K16" s="54" t="str">
        <f t="shared" ca="1" si="0"/>
        <v/>
      </c>
      <c r="L16" s="65"/>
      <c r="M16" s="54">
        <f t="shared" ca="1" si="1"/>
        <v>0</v>
      </c>
    </row>
    <row r="17" spans="1:13">
      <c r="A17" s="66" cm="1">
        <f t="array" aca="1" ref="A17" ca="1">IFERROR(SMALL(IF(統合マスタ!$R$5:$R$1500=2,統合マスタ!$AC$5:$AC$1500),ROW(A13)),"")</f>
        <v>35</v>
      </c>
      <c r="B17" s="27">
        <f t="shared" si="2"/>
        <v>13</v>
      </c>
      <c r="C17" s="27">
        <f ca="1">IF(A17="","",OFFSET(統合マスタ!$B$4,MATCH(A17,統合マスタ!$AC$5:$AC$1500,0),0))</f>
        <v>35</v>
      </c>
      <c r="D17" s="27" t="str">
        <f ca="1">IF($A17="","",OFFSET(統合マスタ!$C$4,MATCH($A17,統合マスタ!$AC$5:$AC$1500,0),0))</f>
        <v>アザルフィジンＥＮ錠５００ｍｇ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3</v>
      </c>
      <c r="G17" s="27" t="str">
        <f ca="1">IF($A17="","",OFFSET(統合マスタ!$E$4,MATCH($A17,統合マスタ!$AC$5:$AC$1500,0),0))</f>
        <v>ＰＴＰ</v>
      </c>
      <c r="H17" s="27" t="str">
        <f ca="1">IF($A17="","",OFFSET(統合マスタ!$F$4,MATCH($A17,統合マスタ!$AC$5:$AC$1500,0),0))</f>
        <v>１００Ｔ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外用.臨時.散薬ヒート</v>
      </c>
      <c r="K17" s="54" t="str">
        <f t="shared" ca="1" si="0"/>
        <v/>
      </c>
      <c r="L17" s="65"/>
      <c r="M17" s="54">
        <f t="shared" ca="1" si="1"/>
        <v>0</v>
      </c>
    </row>
    <row r="18" spans="1:13">
      <c r="A18" s="66" cm="1">
        <f t="array" aca="1" ref="A18" ca="1">IFERROR(SMALL(IF(統合マスタ!$R$5:$R$1500=2,統合マスタ!$AC$5:$AC$1500),ROW(A14)),"")</f>
        <v>36</v>
      </c>
      <c r="B18" s="27">
        <f t="shared" si="2"/>
        <v>14</v>
      </c>
      <c r="C18" s="27">
        <f ca="1">IF(A18="","",OFFSET(統合マスタ!$B$4,MATCH(A18,統合マスタ!$AC$5:$AC$1500,0),0))</f>
        <v>36</v>
      </c>
      <c r="D18" s="27" t="str">
        <f ca="1">IF($A18="","",OFFSET(統合マスタ!$C$4,MATCH($A18,統合マスタ!$AC$5:$AC$1500,0),0))</f>
        <v>アシクロビル点滴静注用２５０ｍｇ「サワイ」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9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注射</v>
      </c>
      <c r="K18" s="54" t="str">
        <f t="shared" ca="1" si="0"/>
        <v/>
      </c>
      <c r="L18" s="65"/>
      <c r="M18" s="54">
        <f t="shared" ca="1" si="1"/>
        <v>0</v>
      </c>
    </row>
    <row r="19" spans="1:13">
      <c r="A19" s="66" cm="1">
        <f t="array" aca="1" ref="A19" ca="1">IFERROR(SMALL(IF(統合マスタ!$R$5:$R$1500=2,統合マスタ!$AC$5:$AC$1500),ROW(A15)),"")</f>
        <v>53</v>
      </c>
      <c r="B19" s="27">
        <f t="shared" si="2"/>
        <v>15</v>
      </c>
      <c r="C19" s="27">
        <f ca="1">IF(A19="","",OFFSET(統合マスタ!$B$4,MATCH(A19,統合マスタ!$AC$5:$AC$1500,0),0))</f>
        <v>53</v>
      </c>
      <c r="D19" s="27" t="str">
        <f ca="1">IF($A19="","",OFFSET(統合マスタ!$C$4,MATCH($A19,統合マスタ!$AC$5:$AC$1500,0),0))</f>
        <v>アゾセミド錠３０ｍｇ「ＤＳＥＰ」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>ＰＴＰ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</row>
    <row r="20" spans="1:13">
      <c r="A20" s="66" cm="1">
        <f t="array" aca="1" ref="A20" ca="1">IFERROR(SMALL(IF(統合マスタ!$R$5:$R$1500=2,統合マスタ!$AC$5:$AC$1500),ROW(A16)),"")</f>
        <v>57</v>
      </c>
      <c r="B20" s="27">
        <f t="shared" si="2"/>
        <v>16</v>
      </c>
      <c r="C20" s="27">
        <f ca="1">IF(A20="","",OFFSET(統合マスタ!$B$4,MATCH(A20,統合マスタ!$AC$5:$AC$1500,0),0))</f>
        <v>57</v>
      </c>
      <c r="D20" s="27" t="str">
        <f ca="1">IF($A20="","",OFFSET(統合マスタ!$C$4,MATCH($A20,統合マスタ!$AC$5:$AC$1500,0),0))</f>
        <v>アドエア５００ディスカス
６０吸入用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６０ブリスターｘ１</v>
      </c>
      <c r="I20" s="27" t="str">
        <f ca="1">IF($A20="","",OFFSET(統合マスタ!$K$4,MATCH($A20,統合マスタ!$AC$5:$AC$1500,0),0))</f>
        <v>個</v>
      </c>
      <c r="J20" s="54" t="str">
        <f ca="1">IF(F20="","",OFFSET(分類!$B$29,MATCH(F20,分類!$A$30:$A$46,0),0))</f>
        <v>外用.臨時.散薬ヒート</v>
      </c>
      <c r="K20" s="54" t="str">
        <f t="shared" ca="1" si="0"/>
        <v/>
      </c>
      <c r="L20" s="65"/>
      <c r="M20" s="54">
        <f t="shared" ca="1" si="1"/>
        <v>0</v>
      </c>
    </row>
    <row r="21" spans="1:13">
      <c r="A21" s="66" cm="1">
        <f t="array" aca="1" ref="A21" ca="1">IFERROR(SMALL(IF(統合マスタ!$R$5:$R$1500=2,統合マスタ!$AC$5:$AC$1500),ROW(A17)),"")</f>
        <v>77</v>
      </c>
      <c r="B21" s="27">
        <f t="shared" si="2"/>
        <v>17</v>
      </c>
      <c r="C21" s="27">
        <f ca="1">IF(A21="","",OFFSET(統合マスタ!$B$4,MATCH(A21,統合マスタ!$AC$5:$AC$1500,0),0))</f>
        <v>77</v>
      </c>
      <c r="D21" s="27" t="str">
        <f ca="1">IF($A21="","",OFFSET(統合マスタ!$C$4,MATCH($A21,統合マスタ!$AC$5:$AC$1500,0),0))</f>
        <v>アミノレバン点滴静注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15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５００ｍｌｘ２０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不良在庫</v>
      </c>
      <c r="K21" s="54" t="str">
        <f t="shared" ca="1" si="0"/>
        <v/>
      </c>
      <c r="L21" s="65"/>
      <c r="M21" s="54">
        <f t="shared" ca="1" si="1"/>
        <v>0</v>
      </c>
    </row>
    <row r="22" spans="1:13">
      <c r="A22" s="66" cm="1">
        <f t="array" aca="1" ref="A22" ca="1">IFERROR(SMALL(IF(統合マスタ!$R$5:$R$1500=2,統合マスタ!$AC$5:$AC$1500),ROW(A18)),"")</f>
        <v>103</v>
      </c>
      <c r="B22" s="27">
        <f t="shared" si="2"/>
        <v>18</v>
      </c>
      <c r="C22" s="27">
        <f ca="1">IF(A22="","",OFFSET(統合マスタ!$B$4,MATCH(A22,統合マスタ!$AC$5:$AC$1500,0),0))</f>
        <v>103</v>
      </c>
      <c r="D22" s="27" t="str">
        <f ca="1">IF($A22="","",OFFSET(統合マスタ!$C$4,MATCH($A22,統合マスタ!$AC$5:$AC$1500,0),0))</f>
        <v>イノソリッド配合経腸用半固形剤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7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３００ｇｘ１８バッグ</v>
      </c>
      <c r="I22" s="27" t="str">
        <f ca="1">IF($A22="","",OFFSET(統合マスタ!$K$4,MATCH($A22,統合マスタ!$AC$5:$AC$1500,0),0))</f>
        <v>10ｇ</v>
      </c>
      <c r="J22" s="54" t="str">
        <f ca="1">IF(F22="","",OFFSET(分類!$B$29,MATCH(F22,分類!$A$30:$A$46,0),0))</f>
        <v>軟膏</v>
      </c>
      <c r="K22" s="54" t="str">
        <f t="shared" ca="1" si="0"/>
        <v/>
      </c>
      <c r="L22" s="65"/>
      <c r="M22" s="54">
        <f t="shared" ca="1" si="1"/>
        <v>0</v>
      </c>
    </row>
    <row r="23" spans="1:13">
      <c r="A23" s="66" cm="1">
        <f t="array" aca="1" ref="A23" ca="1">IFERROR(SMALL(IF(統合マスタ!$R$5:$R$1500=2,統合マスタ!$AC$5:$AC$1500),ROW(A19)),"")</f>
        <v>119</v>
      </c>
      <c r="B23" s="27">
        <f t="shared" si="2"/>
        <v>19</v>
      </c>
      <c r="C23" s="27">
        <f ca="1">IF(A23="","",OFFSET(統合マスタ!$B$4,MATCH(A23,統合マスタ!$AC$5:$AC$1500,0),0))</f>
        <v>119</v>
      </c>
      <c r="D23" s="27" t="str">
        <f ca="1">IF($A23="","",OFFSET(統合マスタ!$C$4,MATCH($A23,統合マスタ!$AC$5:$AC$1500,0),0))</f>
        <v>イントラリポス輸液２０％　　　　　　ソフトバッグ　１００ｍｌ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8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１００ｍｌｘ１０</v>
      </c>
      <c r="I23" s="27" t="str">
        <f ca="1">IF($A23="","",OFFSET(統合マスタ!$K$4,MATCH($A23,統合マスタ!$AC$5:$AC$1500,0),0))</f>
        <v>100ｍｌ</v>
      </c>
      <c r="J23" s="54" t="str">
        <f ca="1">IF(F23="","",OFFSET(分類!$B$29,MATCH(F23,分類!$A$30:$A$46,0),0))</f>
        <v>抗生剤.小輸液</v>
      </c>
      <c r="K23" s="54" t="str">
        <f t="shared" ca="1" si="0"/>
        <v/>
      </c>
      <c r="L23" s="65"/>
      <c r="M23" s="54">
        <f t="shared" ca="1" si="1"/>
        <v>0</v>
      </c>
    </row>
    <row r="24" spans="1:13">
      <c r="A24" s="66" cm="1">
        <f t="array" aca="1" ref="A24" ca="1">IFERROR(SMALL(IF(統合マスタ!$R$5:$R$1500=2,統合マスタ!$AC$5:$AC$1500),ROW(A20)),"")</f>
        <v>122</v>
      </c>
      <c r="B24" s="27">
        <f t="shared" si="2"/>
        <v>20</v>
      </c>
      <c r="C24" s="27">
        <f ca="1">IF(A24="","",OFFSET(統合マスタ!$B$4,MATCH(A24,統合マスタ!$AC$5:$AC$1500,0),0))</f>
        <v>122</v>
      </c>
      <c r="D24" s="27" t="str">
        <f ca="1">IF($A24="","",OFFSET(統合マスタ!$C$4,MATCH($A24,統合マスタ!$AC$5:$AC$1500,0),0))</f>
        <v>エイゾプト懸濁性点眼液１％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５ｍｌｘ１０</v>
      </c>
      <c r="I24" s="27" t="str">
        <f ca="1">IF($A24="","",OFFSET(統合マスタ!$K$4,MATCH($A24,統合マスタ!$AC$5:$AC$1500,0),0))</f>
        <v>ｍｌ</v>
      </c>
      <c r="J24" s="54" t="str">
        <f ca="1">IF(F24="","",OFFSET(分類!$B$29,MATCH(F24,分類!$A$30:$A$46,0),0))</f>
        <v>不良在庫</v>
      </c>
      <c r="K24" s="54" t="str">
        <f t="shared" ca="1" si="0"/>
        <v/>
      </c>
      <c r="L24" s="65"/>
      <c r="M24" s="54">
        <f t="shared" ca="1" si="1"/>
        <v>0</v>
      </c>
    </row>
    <row r="25" spans="1:13">
      <c r="A25" s="66" cm="1">
        <f t="array" aca="1" ref="A25" ca="1">IFERROR(SMALL(IF(統合マスタ!$R$5:$R$1500=2,統合マスタ!$AC$5:$AC$1500),ROW(A21)),"")</f>
        <v>127</v>
      </c>
      <c r="B25" s="27">
        <f t="shared" si="2"/>
        <v>21</v>
      </c>
      <c r="C25" s="27">
        <f ca="1">IF(A25="","",OFFSET(統合マスタ!$B$4,MATCH(A25,統合マスタ!$AC$5:$AC$1500,0),0))</f>
        <v>127</v>
      </c>
      <c r="D25" s="27" t="str">
        <f ca="1">IF($A25="","",OFFSET(統合マスタ!$C$4,MATCH($A25,統合マスタ!$AC$5:$AC$1500,0),0))</f>
        <v>エゼチミブＯＤ錠１０ｍｇ「トーワ」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外用.臨時.散薬ヒート</v>
      </c>
      <c r="K25" s="54" t="str">
        <f t="shared" ca="1" si="0"/>
        <v/>
      </c>
      <c r="L25" s="65"/>
      <c r="M25" s="54">
        <f t="shared" ca="1" si="1"/>
        <v>0</v>
      </c>
    </row>
    <row r="26" spans="1:13">
      <c r="A26" s="66" cm="1">
        <f t="array" aca="1" ref="A26" ca="1">IFERROR(SMALL(IF(統合マスタ!$R$5:$R$1500=2,統合マスタ!$AC$5:$AC$1500),ROW(A22)),"")</f>
        <v>143</v>
      </c>
      <c r="B26" s="27">
        <f t="shared" si="2"/>
        <v>22</v>
      </c>
      <c r="C26" s="27">
        <f ca="1">IF(A26="","",OFFSET(統合マスタ!$B$4,MATCH(A26,統合マスタ!$AC$5:$AC$1500,0),0))</f>
        <v>143</v>
      </c>
      <c r="D26" s="27" t="str">
        <f ca="1">IF($A26="","",OFFSET(統合マスタ!$C$4,MATCH($A26,統合マスタ!$AC$5:$AC$1500,0),0))</f>
        <v>エフィエント錠２．５ｍｇ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15</v>
      </c>
      <c r="G26" s="27" t="str">
        <f ca="1">IF($A26="","",OFFSET(統合マスタ!$E$4,MATCH($A26,統合マスタ!$AC$5:$AC$1500,0),0))</f>
        <v>ＰＴＰ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不良在庫</v>
      </c>
      <c r="K26" s="54" t="str">
        <f t="shared" ca="1" si="0"/>
        <v/>
      </c>
      <c r="L26" s="65"/>
      <c r="M26" s="54">
        <f t="shared" ca="1" si="1"/>
        <v>0</v>
      </c>
    </row>
    <row r="27" spans="1:13">
      <c r="A27" s="66" cm="1">
        <f t="array" aca="1" ref="A27" ca="1">IFERROR(SMALL(IF(統合マスタ!$R$5:$R$1500=2,統合マスタ!$AC$5:$AC$1500),ROW(A23)),"")</f>
        <v>144</v>
      </c>
      <c r="B27" s="27">
        <f t="shared" si="2"/>
        <v>23</v>
      </c>
      <c r="C27" s="27">
        <f ca="1">IF(A27="","",OFFSET(統合マスタ!$B$4,MATCH(A27,統合マスタ!$AC$5:$AC$1500,0),0))</f>
        <v>144</v>
      </c>
      <c r="D27" s="27" t="str">
        <f ca="1">IF($A27="","",OFFSET(統合マスタ!$C$4,MATCH($A27,統合マスタ!$AC$5:$AC$1500,0),0))</f>
        <v>エフィナコナゾール爪外用液１０％「サワイ」　３．５６ｇ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４．１ｍｌｘ５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str">
        <f t="shared" ca="1" si="0"/>
        <v/>
      </c>
      <c r="L27" s="65"/>
      <c r="M27" s="54">
        <f t="shared" ca="1" si="1"/>
        <v>0</v>
      </c>
    </row>
    <row r="28" spans="1:13">
      <c r="A28" s="66" cm="1">
        <f t="array" aca="1" ref="A28" ca="1">IFERROR(SMALL(IF(統合マスタ!$R$5:$R$1500=2,統合マスタ!$AC$5:$AC$1500),ROW(A24)),"")</f>
        <v>148</v>
      </c>
      <c r="B28" s="27">
        <f t="shared" si="2"/>
        <v>24</v>
      </c>
      <c r="C28" s="27">
        <f ca="1">IF(A28="","",OFFSET(統合マスタ!$B$4,MATCH(A28,統合マスタ!$AC$5:$AC$1500,0),0))</f>
        <v>148</v>
      </c>
      <c r="D28" s="27" t="str">
        <f ca="1">IF($A28="","",OFFSET(統合マスタ!$C$4,MATCH($A28,統合マスタ!$AC$5:$AC$1500,0),0))</f>
        <v>エリキュース錠２．５ｍｇ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>ＰＴＰ</v>
      </c>
      <c r="H28" s="27" t="str">
        <f ca="1">IF($A28="","",OFFSET(統合マスタ!$F$4,MATCH($A28,統合マスタ!$AC$5:$AC$1500,0),0))</f>
        <v>１００Ｔ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外用.臨時.散薬ヒート</v>
      </c>
      <c r="K28" s="54" t="str">
        <f t="shared" ca="1" si="0"/>
        <v/>
      </c>
      <c r="L28" s="65"/>
      <c r="M28" s="54">
        <f t="shared" ca="1" si="1"/>
        <v>0</v>
      </c>
    </row>
    <row r="29" spans="1:13">
      <c r="A29" s="66" cm="1">
        <f t="array" aca="1" ref="A29" ca="1">IFERROR(SMALL(IF(統合マスタ!$R$5:$R$1500=2,統合マスタ!$AC$5:$AC$1500),ROW(A25)),"")</f>
        <v>149</v>
      </c>
      <c r="B29" s="27">
        <f t="shared" si="2"/>
        <v>25</v>
      </c>
      <c r="C29" s="27">
        <f ca="1">IF(A29="","",OFFSET(統合マスタ!$B$4,MATCH(A29,統合マスタ!$AC$5:$AC$1500,0),0))</f>
        <v>149</v>
      </c>
      <c r="D29" s="27" t="str">
        <f ca="1">IF($A29="","",OFFSET(統合マスタ!$C$4,MATCH($A29,統合マスタ!$AC$5:$AC$1500,0),0))</f>
        <v>エリスロシン錠２００ｍｇ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不良在庫</v>
      </c>
      <c r="K29" s="54" t="str">
        <f t="shared" ca="1" si="0"/>
        <v/>
      </c>
      <c r="L29" s="65"/>
      <c r="M29" s="54">
        <f t="shared" ca="1" si="1"/>
        <v>0</v>
      </c>
    </row>
    <row r="30" spans="1:13">
      <c r="A30" s="66" cm="1">
        <f t="array" aca="1" ref="A30" ca="1">IFERROR(SMALL(IF(統合マスタ!$R$5:$R$1500=2,統合マスタ!$AC$5:$AC$1500),ROW(A26)),"")</f>
        <v>151</v>
      </c>
      <c r="B30" s="27">
        <f t="shared" si="2"/>
        <v>26</v>
      </c>
      <c r="C30" s="27">
        <f ca="1">IF(A30="","",OFFSET(統合マスタ!$B$4,MATCH(A30,統合マスタ!$AC$5:$AC$1500,0),0))</f>
        <v>151</v>
      </c>
      <c r="D30" s="27" t="str">
        <f ca="1">IF($A30="","",OFFSET(統合マスタ!$C$4,MATCH($A30,統合マスタ!$AC$5:$AC$1500,0),0))</f>
        <v>エンレスト錠１００ｍｇ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ＰＴＰ</v>
      </c>
      <c r="H30" s="27" t="str">
        <f ca="1">IF($A30="","",OFFSET(統合マスタ!$F$4,MATCH($A30,統合マスタ!$AC$5:$AC$1500,0),0))</f>
        <v>１００Ｔ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外用.臨時.散薬ヒート</v>
      </c>
      <c r="K30" s="54" t="str">
        <f t="shared" ca="1" si="0"/>
        <v/>
      </c>
      <c r="L30" s="65"/>
      <c r="M30" s="54">
        <f t="shared" ca="1" si="1"/>
        <v>0</v>
      </c>
    </row>
    <row r="31" spans="1:13">
      <c r="A31" s="66" cm="1">
        <f t="array" aca="1" ref="A31" ca="1">IFERROR(SMALL(IF(統合マスタ!$R$5:$R$1500=2,統合マスタ!$AC$5:$AC$1500),ROW(A27)),"")</f>
        <v>153</v>
      </c>
      <c r="B31" s="27">
        <f t="shared" si="2"/>
        <v>27</v>
      </c>
      <c r="C31" s="27">
        <f ca="1">IF(A31="","",OFFSET(統合マスタ!$B$4,MATCH(A31,統合マスタ!$AC$5:$AC$1500,0),0))</f>
        <v>153</v>
      </c>
      <c r="D31" s="27" t="str">
        <f ca="1">IF($A31="","",OFFSET(統合マスタ!$C$4,MATCH($A31,統合マスタ!$AC$5:$AC$1500,0),0))</f>
        <v>オーグメンチン配合錠２５０ＲＳ（３７５ｍｇ）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15</v>
      </c>
      <c r="G31" s="27" t="str">
        <f ca="1">IF($A31="","",OFFSET(統合マスタ!$E$4,MATCH($A31,統合マスタ!$AC$5:$AC$1500,0),0))</f>
        <v>ＰＴＰ</v>
      </c>
      <c r="H31" s="27" t="str">
        <f ca="1">IF($A31="","",OFFSET(統合マスタ!$F$4,MATCH($A31,統合マスタ!$AC$5:$AC$1500,0),0))</f>
        <v>３０Ｔ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不良在庫</v>
      </c>
      <c r="K31" s="54" t="str">
        <f t="shared" ca="1" si="0"/>
        <v/>
      </c>
      <c r="L31" s="65"/>
      <c r="M31" s="54">
        <f t="shared" ca="1" si="1"/>
        <v>0</v>
      </c>
    </row>
    <row r="32" spans="1:13">
      <c r="A32" s="66" cm="1">
        <f t="array" aca="1" ref="A32" ca="1">IFERROR(SMALL(IF(統合マスタ!$R$5:$R$1500=2,統合マスタ!$AC$5:$AC$1500),ROW(A28)),"")</f>
        <v>165</v>
      </c>
      <c r="B32" s="27">
        <f t="shared" si="2"/>
        <v>28</v>
      </c>
      <c r="C32" s="27">
        <f ca="1">IF(A32="","",OFFSET(統合マスタ!$B$4,MATCH(A32,統合マスタ!$AC$5:$AC$1500,0),0))</f>
        <v>165</v>
      </c>
      <c r="D32" s="27" t="str">
        <f ca="1">IF($A32="","",OFFSET(統合マスタ!$C$4,MATCH($A32,統合マスタ!$AC$5:$AC$1500,0),0))</f>
        <v>オルメテックＯＤ錠１０ｍｇ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外用.臨時.散薬ヒート</v>
      </c>
      <c r="K32" s="54" t="str">
        <f t="shared" ca="1" si="0"/>
        <v/>
      </c>
      <c r="L32" s="65"/>
      <c r="M32" s="54">
        <f t="shared" ca="1" si="1"/>
        <v>0</v>
      </c>
    </row>
    <row r="33" spans="1:13">
      <c r="A33" s="66" cm="1">
        <f t="array" aca="1" ref="A33" ca="1">IFERROR(SMALL(IF(統合マスタ!$R$5:$R$1500=2,統合マスタ!$AC$5:$AC$1500),ROW(A29)),"")</f>
        <v>171</v>
      </c>
      <c r="B33" s="27">
        <f t="shared" si="2"/>
        <v>29</v>
      </c>
      <c r="C33" s="27">
        <f ca="1">IF(A33="","",OFFSET(統合マスタ!$B$4,MATCH(A33,統合マスタ!$AC$5:$AC$1500,0),0))</f>
        <v>171</v>
      </c>
      <c r="D33" s="27" t="str">
        <f ca="1">IF($A33="","",OFFSET(統合マスタ!$C$4,MATCH($A33,統合マスタ!$AC$5:$AC$1500,0),0))</f>
        <v>カリメートドライシロップ９２．５９％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15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５．４ｇｘ１２６包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不良在庫</v>
      </c>
      <c r="K33" s="54" t="str">
        <f t="shared" ca="1" si="0"/>
        <v/>
      </c>
      <c r="L33" s="65"/>
      <c r="M33" s="54">
        <f t="shared" ca="1" si="1"/>
        <v>0</v>
      </c>
    </row>
    <row r="34" spans="1:13">
      <c r="A34" s="66" cm="1">
        <f t="array" aca="1" ref="A34" ca="1">IFERROR(SMALL(IF(統合マスタ!$R$5:$R$1500=2,統合マスタ!$AC$5:$AC$1500),ROW(A30)),"")</f>
        <v>198</v>
      </c>
      <c r="B34" s="27">
        <f t="shared" si="2"/>
        <v>30</v>
      </c>
      <c r="C34" s="27">
        <f ca="1">IF(A34="","",OFFSET(統合マスタ!$B$4,MATCH(A34,統合マスタ!$AC$5:$AC$1500,0),0))</f>
        <v>198</v>
      </c>
      <c r="D34" s="27" t="str">
        <f ca="1">IF($A34="","",OFFSET(統合マスタ!$C$4,MATCH($A34,統合マスタ!$AC$5:$AC$1500,0),0))</f>
        <v>グラアルファ配合点眼液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3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５ｍｌｘ５</v>
      </c>
      <c r="I34" s="27" t="str">
        <f ca="1">IF($A34="","",OFFSET(統合マスタ!$K$4,MATCH($A34,統合マスタ!$AC$5:$AC$1500,0),0))</f>
        <v>ｍｌ</v>
      </c>
      <c r="J34" s="54" t="str">
        <f ca="1">IF(F34="","",OFFSET(分類!$B$29,MATCH(F34,分類!$A$30:$A$46,0),0))</f>
        <v>外用.臨時.散薬ヒート</v>
      </c>
      <c r="K34" s="54" t="str">
        <f t="shared" ca="1" si="0"/>
        <v/>
      </c>
      <c r="L34" s="65"/>
      <c r="M34" s="54">
        <f t="shared" ca="1" si="1"/>
        <v>0</v>
      </c>
    </row>
    <row r="35" spans="1:13">
      <c r="A35" s="66" cm="1">
        <f t="array" aca="1" ref="A35" ca="1">IFERROR(SMALL(IF(統合マスタ!$R$5:$R$1500=2,統合マスタ!$AC$5:$AC$1500),ROW(A31)),"")</f>
        <v>213</v>
      </c>
      <c r="B35" s="27">
        <f t="shared" si="2"/>
        <v>31</v>
      </c>
      <c r="C35" s="27">
        <f ca="1">IF(A35="","",OFFSET(統合マスタ!$B$4,MATCH(A35,統合マスタ!$AC$5:$AC$1500,0),0))</f>
        <v>213</v>
      </c>
      <c r="D35" s="27" t="str">
        <f ca="1">IF($A35="","",OFFSET(統合マスタ!$C$4,MATCH($A35,統合マスタ!$AC$5:$AC$1500,0),0))</f>
        <v>クロピドグレル錠２５ｍｇ「ＪＧ」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外用.臨時.散薬ヒート</v>
      </c>
      <c r="K35" s="54" t="str">
        <f t="shared" ca="1" si="0"/>
        <v/>
      </c>
      <c r="L35" s="65"/>
      <c r="M35" s="54">
        <f t="shared" ca="1" si="1"/>
        <v>0</v>
      </c>
    </row>
    <row r="36" spans="1:13">
      <c r="A36" s="66" cm="1">
        <f t="array" aca="1" ref="A36" ca="1">IFERROR(SMALL(IF(統合マスタ!$R$5:$R$1500=2,統合マスタ!$AC$5:$AC$1500),ROW(A32)),"")</f>
        <v>216</v>
      </c>
      <c r="B36" s="27">
        <f t="shared" si="2"/>
        <v>32</v>
      </c>
      <c r="C36" s="27">
        <f ca="1">IF(A36="","",OFFSET(統合マスタ!$B$4,MATCH(A36,統合マスタ!$AC$5:$AC$1500,0),0))</f>
        <v>216</v>
      </c>
      <c r="D36" s="27" t="str">
        <f ca="1">IF($A36="","",OFFSET(統合マスタ!$C$4,MATCH($A36,統合マスタ!$AC$5:$AC$1500,0),0))</f>
        <v>クロフェクトン錠２５ｍｇ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外用.臨時.散薬ヒート</v>
      </c>
      <c r="K36" s="54" t="str">
        <f t="shared" ca="1" si="0"/>
        <v/>
      </c>
      <c r="L36" s="65"/>
      <c r="M36" s="54">
        <f t="shared" ca="1" si="1"/>
        <v>0</v>
      </c>
    </row>
    <row r="37" spans="1:13">
      <c r="A37" s="66" cm="1">
        <f t="array" aca="1" ref="A37" ca="1">IFERROR(SMALL(IF(統合マスタ!$R$5:$R$1500=2,統合マスタ!$AC$5:$AC$1500),ROW(A33)),"")</f>
        <v>231</v>
      </c>
      <c r="B37" s="27">
        <f t="shared" si="2"/>
        <v>33</v>
      </c>
      <c r="C37" s="27">
        <f ca="1">IF(A37="","",OFFSET(統合マスタ!$B$4,MATCH(A37,統合マスタ!$AC$5:$AC$1500,0),0))</f>
        <v>231</v>
      </c>
      <c r="D37" s="27" t="str">
        <f ca="1">IF($A37="","",OFFSET(統合マスタ!$C$4,MATCH($A37,統合マスタ!$AC$5:$AC$1500,0),0))</f>
        <v>コソプト配合点眼液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５ｍｌｘ１０</v>
      </c>
      <c r="I37" s="27" t="str">
        <f ca="1">IF($A37="","",OFFSET(統合マスタ!$K$4,MATCH($A37,統合マスタ!$AC$5:$AC$1500,0),0))</f>
        <v>ｍｌ</v>
      </c>
      <c r="J37" s="54" t="str">
        <f ca="1">IF(F37="","",OFFSET(分類!$B$29,MATCH(F37,分類!$A$30:$A$46,0),0))</f>
        <v>外用.臨時.散薬ヒート</v>
      </c>
      <c r="K37" s="54" t="str">
        <f t="shared" ca="1" si="0"/>
        <v/>
      </c>
      <c r="L37" s="65"/>
      <c r="M37" s="54">
        <f t="shared" ca="1" si="1"/>
        <v>0</v>
      </c>
    </row>
    <row r="38" spans="1:13">
      <c r="A38" s="66" cm="1">
        <f t="array" aca="1" ref="A38" ca="1">IFERROR(SMALL(IF(統合マスタ!$R$5:$R$1500=2,統合マスタ!$AC$5:$AC$1500),ROW(A34)),"")</f>
        <v>252</v>
      </c>
      <c r="B38" s="27">
        <f t="shared" si="2"/>
        <v>34</v>
      </c>
      <c r="C38" s="27">
        <f ca="1">IF(A38="","",OFFSET(統合マスタ!$B$4,MATCH(A38,統合マスタ!$AC$5:$AC$1500,0),0))</f>
        <v>252</v>
      </c>
      <c r="D38" s="27" t="str">
        <f ca="1">IF($A38="","",OFFSET(統合マスタ!$C$4,MATCH($A38,統合マスタ!$AC$5:$AC$1500,0),0))</f>
        <v>ジクアス点眼液３％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５ｍｌｘ１０</v>
      </c>
      <c r="I38" s="27" t="str">
        <f ca="1">IF($A38="","",OFFSET(統合マスタ!$K$4,MATCH($A38,統合マスタ!$AC$5:$AC$1500,0),0))</f>
        <v>本</v>
      </c>
      <c r="J38" s="54" t="str">
        <f ca="1">IF(F38="","",OFFSET(分類!$B$29,MATCH(F38,分類!$A$30:$A$46,0),0))</f>
        <v>外用.臨時.散薬ヒート</v>
      </c>
      <c r="K38" s="54" t="str">
        <f t="shared" ca="1" si="0"/>
        <v/>
      </c>
      <c r="L38" s="65"/>
      <c r="M38" s="54">
        <f t="shared" ca="1" si="1"/>
        <v>0</v>
      </c>
    </row>
    <row r="39" spans="1:13">
      <c r="A39" s="66" cm="1">
        <f t="array" aca="1" ref="A39" ca="1">IFERROR(SMALL(IF(統合マスタ!$R$5:$R$1500=2,統合マスタ!$AC$5:$AC$1500),ROW(A35)),"")</f>
        <v>276</v>
      </c>
      <c r="B39" s="27">
        <f t="shared" si="2"/>
        <v>35</v>
      </c>
      <c r="C39" s="27">
        <f ca="1">IF(A39="","",OFFSET(統合マスタ!$B$4,MATCH(A39,統合マスタ!$AC$5:$AC$1500,0),0))</f>
        <v>276</v>
      </c>
      <c r="D39" s="27" t="str">
        <f ca="1">IF($A39="","",OFFSET(統合マスタ!$C$4,MATCH($A39,統合マスタ!$AC$5:$AC$1500,0),0))</f>
        <v>スミスリンローション５％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３０ｇｘ２</v>
      </c>
      <c r="I39" s="27" t="str">
        <f ca="1">IF($A39="","",OFFSET(統合マスタ!$K$4,MATCH($A39,統合マスタ!$AC$5:$AC$1500,0),0))</f>
        <v>ｇ</v>
      </c>
      <c r="J39" s="54" t="str">
        <f ca="1">IF(F39="","",OFFSET(分類!$B$29,MATCH(F39,分類!$A$30:$A$46,0),0))</f>
        <v>外用.臨時.散薬ヒート</v>
      </c>
      <c r="K39" s="54" t="str">
        <f t="shared" ca="1" si="0"/>
        <v/>
      </c>
      <c r="L39" s="65"/>
      <c r="M39" s="54">
        <f t="shared" ca="1" si="1"/>
        <v>0</v>
      </c>
    </row>
    <row r="40" spans="1:13">
      <c r="A40" s="66" cm="1">
        <f t="array" aca="1" ref="A40" ca="1">IFERROR(SMALL(IF(統合マスタ!$R$5:$R$1500=2,統合マスタ!$AC$5:$AC$1500),ROW(A36)),"")</f>
        <v>297</v>
      </c>
      <c r="B40" s="27">
        <f t="shared" si="2"/>
        <v>36</v>
      </c>
      <c r="C40" s="27">
        <f ca="1">IF(A40="","",OFFSET(統合マスタ!$B$4,MATCH(A40,統合マスタ!$AC$5:$AC$1500,0),0))</f>
        <v>297</v>
      </c>
      <c r="D40" s="27" t="str">
        <f ca="1">IF($A40="","",OFFSET(統合マスタ!$C$4,MATCH($A40,統合マスタ!$AC$5:$AC$1500,0),0))</f>
        <v>セララ錠５０ｍｇ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外用.臨時.散薬ヒート</v>
      </c>
      <c r="K40" s="54" t="str">
        <f t="shared" ca="1" si="0"/>
        <v/>
      </c>
      <c r="L40" s="65"/>
      <c r="M40" s="54">
        <f t="shared" ca="1" si="1"/>
        <v>0</v>
      </c>
    </row>
    <row r="41" spans="1:13">
      <c r="A41" s="66" cm="1">
        <f t="array" aca="1" ref="A41" ca="1">IFERROR(SMALL(IF(統合マスタ!$R$5:$R$1500=2,統合マスタ!$AC$5:$AC$1500),ROW(A37)),"")</f>
        <v>310</v>
      </c>
      <c r="B41" s="27">
        <f t="shared" si="2"/>
        <v>37</v>
      </c>
      <c r="C41" s="27">
        <f ca="1">IF(A41="","",OFFSET(統合マスタ!$B$4,MATCH(A41,統合マスタ!$AC$5:$AC$1500,0),0))</f>
        <v>310</v>
      </c>
      <c r="D41" s="27" t="str">
        <f ca="1">IF($A41="","",OFFSET(統合マスタ!$C$4,MATCH($A41,統合マスタ!$AC$5:$AC$1500,0),0))</f>
        <v>ソタロール塩酸塩錠８０ｍｇ「ＴＥ」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15</v>
      </c>
      <c r="G41" s="27" t="str">
        <f ca="1">IF($A41="","",OFFSET(統合マスタ!$E$4,MATCH($A41,統合マスタ!$AC$5:$AC$1500,0),0))</f>
        <v>ＰＴＰ</v>
      </c>
      <c r="H41" s="27" t="str">
        <f ca="1">IF($A41="","",OFFSET(統合マスタ!$F$4,MATCH($A41,統合マスタ!$AC$5:$AC$1500,0),0))</f>
        <v>１４０Ｔ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不良在庫</v>
      </c>
      <c r="K41" s="54" t="str">
        <f t="shared" ca="1" si="0"/>
        <v/>
      </c>
      <c r="L41" s="65"/>
      <c r="M41" s="54">
        <f t="shared" ca="1" si="1"/>
        <v>0</v>
      </c>
    </row>
    <row r="42" spans="1:13">
      <c r="A42" s="66" cm="1">
        <f t="array" aca="1" ref="A42" ca="1">IFERROR(SMALL(IF(統合マスタ!$R$5:$R$1500=2,統合マスタ!$AC$5:$AC$1500),ROW(A38)),"")</f>
        <v>328</v>
      </c>
      <c r="B42" s="27">
        <f t="shared" si="2"/>
        <v>38</v>
      </c>
      <c r="C42" s="27">
        <f ca="1">IF(A42="","",OFFSET(統合マスタ!$B$4,MATCH(A42,統合マスタ!$AC$5:$AC$1500,0),0))</f>
        <v>328</v>
      </c>
      <c r="D42" s="27" t="str">
        <f ca="1">IF($A42="","",OFFSET(統合マスタ!$C$4,MATCH($A42,統合マスタ!$AC$5:$AC$1500,0),0))</f>
        <v>ダイフェン配合錠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15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不良在庫</v>
      </c>
      <c r="K42" s="54" t="str">
        <f t="shared" ca="1" si="0"/>
        <v/>
      </c>
      <c r="L42" s="65"/>
      <c r="M42" s="54">
        <f t="shared" ca="1" si="1"/>
        <v>0</v>
      </c>
    </row>
    <row r="43" spans="1:13">
      <c r="A43" s="66" cm="1">
        <f t="array" aca="1" ref="A43" ca="1">IFERROR(SMALL(IF(統合マスタ!$R$5:$R$1500=2,統合マスタ!$AC$5:$AC$1500),ROW(A39)),"")</f>
        <v>334</v>
      </c>
      <c r="B43" s="27">
        <f t="shared" si="2"/>
        <v>39</v>
      </c>
      <c r="C43" s="27">
        <f ca="1">IF(A43="","",OFFSET(統合マスタ!$B$4,MATCH(A43,統合マスタ!$AC$5:$AC$1500,0),0))</f>
        <v>334</v>
      </c>
      <c r="D43" s="27" t="str">
        <f ca="1">IF($A43="","",OFFSET(統合マスタ!$C$4,MATCH($A43,統合マスタ!$AC$5:$AC$1500,0),0))</f>
        <v>タチオン錠５０ｍｇ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１２０Ｔ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外用.臨時.散薬ヒート</v>
      </c>
      <c r="K43" s="54" t="str">
        <f t="shared" ca="1" si="0"/>
        <v/>
      </c>
      <c r="L43" s="65"/>
      <c r="M43" s="54">
        <f t="shared" ca="1" si="1"/>
        <v>0</v>
      </c>
    </row>
    <row r="44" spans="1:13">
      <c r="A44" s="66" cm="1">
        <f t="array" aca="1" ref="A44" ca="1">IFERROR(SMALL(IF(統合マスタ!$R$5:$R$1500=2,統合マスタ!$AC$5:$AC$1500),ROW(A40)),"")</f>
        <v>337</v>
      </c>
      <c r="B44" s="27">
        <f t="shared" si="2"/>
        <v>40</v>
      </c>
      <c r="C44" s="27">
        <f ca="1">IF(A44="","",OFFSET(統合マスタ!$B$4,MATCH(A44,統合マスタ!$AC$5:$AC$1500,0),0))</f>
        <v>337</v>
      </c>
      <c r="D44" s="27" t="str">
        <f ca="1">IF($A44="","",OFFSET(統合マスタ!$C$4,MATCH($A44,統合マスタ!$AC$5:$AC$1500,0),0))</f>
        <v>ダラシンカプセル１５０ｍｇ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15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１００Ｔ</v>
      </c>
      <c r="I44" s="27" t="str">
        <f ca="1">IF($A44="","",OFFSET(統合マスタ!$K$4,MATCH($A44,統合マスタ!$AC$5:$AC$1500,0),0))</f>
        <v>cap</v>
      </c>
      <c r="J44" s="54" t="str">
        <f ca="1">IF(F44="","",OFFSET(分類!$B$29,MATCH(F44,分類!$A$30:$A$46,0),0))</f>
        <v>不良在庫</v>
      </c>
      <c r="K44" s="54" t="str">
        <f t="shared" ca="1" si="0"/>
        <v/>
      </c>
      <c r="L44" s="65"/>
      <c r="M44" s="54">
        <f t="shared" ca="1" si="1"/>
        <v>0</v>
      </c>
    </row>
    <row r="45" spans="1:13">
      <c r="A45" s="66" cm="1">
        <f t="array" aca="1" ref="A45" ca="1">IFERROR(SMALL(IF(統合マスタ!$R$5:$R$1500=2,統合マスタ!$AC$5:$AC$1500),ROW(A41)),"")</f>
        <v>338</v>
      </c>
      <c r="B45" s="27">
        <f t="shared" si="2"/>
        <v>41</v>
      </c>
      <c r="C45" s="27">
        <f ca="1">IF(A45="","",OFFSET(統合マスタ!$B$4,MATCH(A45,統合マスタ!$AC$5:$AC$1500,0),0))</f>
        <v>338</v>
      </c>
      <c r="D45" s="27" t="str">
        <f ca="1">IF($A45="","",OFFSET(統合マスタ!$C$4,MATCH($A45,統合マスタ!$AC$5:$AC$1500,0),0))</f>
        <v>タリージェ錠５ｍｇ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>ＰＴＰ</v>
      </c>
      <c r="H45" s="27" t="str">
        <f ca="1">IF($A45="","",OFFSET(統合マスタ!$F$4,MATCH($A45,統合マスタ!$AC$5:$AC$1500,0),0))</f>
        <v>１００Ｔ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外用.臨時.散薬ヒート</v>
      </c>
      <c r="K45" s="54" t="str">
        <f t="shared" ca="1" si="0"/>
        <v/>
      </c>
      <c r="L45" s="65"/>
      <c r="M45" s="54">
        <f t="shared" ca="1" si="1"/>
        <v>0</v>
      </c>
    </row>
    <row r="46" spans="1:13">
      <c r="A46" s="66" cm="1">
        <f t="array" aca="1" ref="A46" ca="1">IFERROR(SMALL(IF(統合マスタ!$R$5:$R$1500=2,統合マスタ!$AC$5:$AC$1500),ROW(A42)),"")</f>
        <v>348</v>
      </c>
      <c r="B46" s="27">
        <f t="shared" si="2"/>
        <v>42</v>
      </c>
      <c r="C46" s="27">
        <f ca="1">IF(A46="","",OFFSET(統合マスタ!$B$4,MATCH(A46,統合マスタ!$AC$5:$AC$1500,0),0))</f>
        <v>348</v>
      </c>
      <c r="D46" s="27" t="str">
        <f ca="1">IF($A46="","",OFFSET(統合マスタ!$C$4,MATCH($A46,統合マスタ!$AC$5:$AC$1500,0),0))</f>
        <v>チエナム点滴静注用０．５ｇ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8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１０瓶</v>
      </c>
      <c r="I46" s="27" t="str">
        <f ca="1">IF($A46="","",OFFSET(統合マスタ!$K$4,MATCH($A46,統合マスタ!$AC$5:$AC$1500,0),0))</f>
        <v>瓶</v>
      </c>
      <c r="J46" s="54" t="str">
        <f ca="1">IF(F46="","",OFFSET(分類!$B$29,MATCH(F46,分類!$A$30:$A$46,0),0))</f>
        <v>抗生剤.小輸液</v>
      </c>
      <c r="K46" s="54" t="str">
        <f t="shared" ca="1" si="0"/>
        <v/>
      </c>
      <c r="L46" s="65"/>
      <c r="M46" s="54">
        <f t="shared" ca="1" si="1"/>
        <v>0</v>
      </c>
    </row>
    <row r="47" spans="1:13">
      <c r="A47" s="66" cm="1">
        <f t="array" aca="1" ref="A47" ca="1">IFERROR(SMALL(IF(統合マスタ!$R$5:$R$1500=2,統合マスタ!$AC$5:$AC$1500),ROW(A43)),"")</f>
        <v>351</v>
      </c>
      <c r="B47" s="27">
        <f t="shared" si="2"/>
        <v>43</v>
      </c>
      <c r="C47" s="27">
        <f ca="1">IF(A47="","",OFFSET(統合マスタ!$B$4,MATCH(A47,統合マスタ!$AC$5:$AC$1500,0),0))</f>
        <v>351</v>
      </c>
      <c r="D47" s="27" t="str">
        <f ca="1">IF($A47="","",OFFSET(統合マスタ!$C$4,MATCH($A47,統合マスタ!$AC$5:$AC$1500,0),0))</f>
        <v>チモロール点眼液０．５％「ニッテン」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ｍｌ</v>
      </c>
      <c r="J47" s="54" t="str">
        <f ca="1">IF(F47="","",OFFSET(分類!$B$29,MATCH(F47,分類!$A$30:$A$46,0),0))</f>
        <v>外用.臨時.散薬ヒート</v>
      </c>
      <c r="K47" s="54" t="str">
        <f t="shared" ca="1" si="0"/>
        <v/>
      </c>
      <c r="L47" s="65"/>
      <c r="M47" s="54">
        <f t="shared" ca="1" si="1"/>
        <v>0</v>
      </c>
    </row>
    <row r="48" spans="1:13">
      <c r="A48" s="66" cm="1">
        <f t="array" aca="1" ref="A48" ca="1">IFERROR(SMALL(IF(統合マスタ!$R$5:$R$1500=2,統合マスタ!$AC$5:$AC$1500),ROW(A44)),"")</f>
        <v>355</v>
      </c>
      <c r="B48" s="27">
        <f t="shared" si="2"/>
        <v>44</v>
      </c>
      <c r="C48" s="27">
        <f ca="1">IF(A48="","",OFFSET(統合マスタ!$B$4,MATCH(A48,統合マスタ!$AC$5:$AC$1500,0),0))</f>
        <v>355</v>
      </c>
      <c r="D48" s="27" t="str">
        <f ca="1">IF($A48="","",OFFSET(統合マスタ!$C$4,MATCH($A48,統合マスタ!$AC$5:$AC$1500,0),0))</f>
        <v>ツイミーグ錠５００ｍｇ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3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/>
      </c>
      <c r="J48" s="54" t="str">
        <f ca="1">IF(F48="","",OFFSET(分類!$B$29,MATCH(F48,分類!$A$30:$A$46,0),0))</f>
        <v>外用.臨時.散薬ヒート</v>
      </c>
      <c r="K48" s="54" t="str">
        <f t="shared" ca="1" si="0"/>
        <v/>
      </c>
      <c r="L48" s="65"/>
      <c r="M48" s="54">
        <f t="shared" ca="1" si="1"/>
        <v>0</v>
      </c>
    </row>
    <row r="49" spans="1:13">
      <c r="A49" s="66" cm="1">
        <f t="array" aca="1" ref="A49" ca="1">IFERROR(SMALL(IF(統合マスタ!$R$5:$R$1500=2,統合マスタ!$AC$5:$AC$1500),ROW(A45)),"")</f>
        <v>366</v>
      </c>
      <c r="B49" s="27">
        <f t="shared" si="2"/>
        <v>45</v>
      </c>
      <c r="C49" s="27">
        <f ca="1">IF(A49="","",OFFSET(統合マスタ!$B$4,MATCH(A49,統合マスタ!$AC$5:$AC$1500,0),0))</f>
        <v>366</v>
      </c>
      <c r="D49" s="27" t="str">
        <f ca="1">IF($A49="","",OFFSET(統合マスタ!$C$4,MATCH($A49,統合マスタ!$AC$5:$AC$1500,0),0))</f>
        <v>デキストロメトルファン臭化水素酸塩錠１５ｍｇ「トーワ」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>バラ</v>
      </c>
      <c r="H49" s="27" t="str">
        <f ca="1">IF($A49="","",OFFSET(統合マスタ!$F$4,MATCH($A49,統合マスタ!$AC$5:$AC$1500,0),0))</f>
        <v>１０００Ｔ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外用.臨時.散薬ヒート</v>
      </c>
      <c r="K49" s="54" t="str">
        <f t="shared" ca="1" si="0"/>
        <v/>
      </c>
      <c r="L49" s="65"/>
      <c r="M49" s="54">
        <f t="shared" ca="1" si="1"/>
        <v>0</v>
      </c>
    </row>
    <row r="50" spans="1:13">
      <c r="A50" s="66" cm="1">
        <f t="array" aca="1" ref="A50" ca="1">IFERROR(SMALL(IF(統合マスタ!$R$5:$R$1500=2,統合マスタ!$AC$5:$AC$1500),ROW(A46)),"")</f>
        <v>370</v>
      </c>
      <c r="B50" s="27">
        <f t="shared" si="2"/>
        <v>46</v>
      </c>
      <c r="C50" s="27">
        <f ca="1">IF(A50="","",OFFSET(統合マスタ!$B$4,MATCH(A50,統合マスタ!$AC$5:$AC$1500,0),0))</f>
        <v>370</v>
      </c>
      <c r="D50" s="27" t="str">
        <f ca="1">IF($A50="","",OFFSET(統合マスタ!$C$4,MATCH($A50,統合マスタ!$AC$5:$AC$1500,0),0))</f>
        <v>デノタスチュアブル配合錠</v>
      </c>
      <c r="E50" s="27">
        <f ca="1">IF($A50="","",OFFSET(統合マスタ!$X$4,MATCH($A50,統合マスタ!$AC$5:$AC$1500,0),0))</f>
        <v>0</v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>ＰＴＰ</v>
      </c>
      <c r="H50" s="27" t="str">
        <f ca="1">IF($A50="","",OFFSET(統合マスタ!$F$4,MATCH($A50,統合マスタ!$AC$5:$AC$1500,0),0))</f>
        <v>６０錠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3">
      <c r="A51" s="66" cm="1">
        <f t="array" aca="1" ref="A51" ca="1">IFERROR(SMALL(IF(統合マスタ!$R$5:$R$1500=2,統合マスタ!$AC$5:$AC$1500),ROW(A47)),"")</f>
        <v>373</v>
      </c>
      <c r="B51" s="27">
        <f t="shared" si="2"/>
        <v>47</v>
      </c>
      <c r="C51" s="27">
        <f ca="1">IF(A51="","",OFFSET(統合マスタ!$B$4,MATCH(A51,統合マスタ!$AC$5:$AC$1500,0),0))</f>
        <v>373</v>
      </c>
      <c r="D51" s="27" t="str">
        <f ca="1">IF($A51="","",OFFSET(統合マスタ!$C$4,MATCH($A51,統合マスタ!$AC$5:$AC$1500,0),0))</f>
        <v>デパス細粒１％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</v>
      </c>
      <c r="G51" s="27" t="str">
        <f ca="1">IF($A51="","",OFFSET(統合マスタ!$E$4,MATCH($A51,統合マスタ!$AC$5:$AC$1500,0),0))</f>
        <v>粉</v>
      </c>
      <c r="H51" s="27" t="str">
        <f ca="1">IF($A51="","",OFFSET(統合マスタ!$F$4,MATCH($A51,統合マスタ!$AC$5:$AC$1500,0),0))</f>
        <v>１００ｇ</v>
      </c>
      <c r="I51" s="27" t="str">
        <f ca="1">IF($A51="","",OFFSET(統合マスタ!$K$4,MATCH($A51,統合マスタ!$AC$5:$AC$1500,0),0))</f>
        <v>ｇ</v>
      </c>
      <c r="J51" s="54" t="str">
        <f ca="1">IF(F51="","",OFFSET(分類!$B$29,MATCH(F51,分類!$A$30:$A$46,0),0))</f>
        <v>散薬調剤台</v>
      </c>
      <c r="K51" s="54">
        <f t="shared" ca="1" si="0"/>
        <v>100</v>
      </c>
      <c r="L51" s="65"/>
      <c r="M51" s="54">
        <f t="shared" ca="1" si="1"/>
        <v>0</v>
      </c>
    </row>
    <row r="52" spans="1:13">
      <c r="A52" s="66" cm="1">
        <f t="array" aca="1" ref="A52" ca="1">IFERROR(SMALL(IF(統合マスタ!$R$5:$R$1500=2,統合マスタ!$AC$5:$AC$1500),ROW(A48)),"")</f>
        <v>381</v>
      </c>
      <c r="B52" s="27">
        <f t="shared" si="2"/>
        <v>48</v>
      </c>
      <c r="C52" s="27">
        <f ca="1">IF(A52="","",OFFSET(統合マスタ!$B$4,MATCH(A52,統合マスタ!$AC$5:$AC$1500,0),0))</f>
        <v>381</v>
      </c>
      <c r="D52" s="27" t="str">
        <f ca="1">IF($A52="","",OFFSET(統合マスタ!$C$4,MATCH($A52,統合マスタ!$AC$5:$AC$1500,0),0))</f>
        <v>テリボン皮下注用５６．５μｇ　溶解液付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15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１瓶</v>
      </c>
      <c r="I52" s="27" t="str">
        <f ca="1">IF($A52="","",OFFSET(統合マスタ!$K$4,MATCH($A52,統合マスタ!$AC$5:$AC$1500,0),0))</f>
        <v>瓶</v>
      </c>
      <c r="J52" s="54" t="str">
        <f ca="1">IF(F52="","",OFFSET(分類!$B$29,MATCH(F52,分類!$A$30:$A$46,0),0))</f>
        <v>不良在庫</v>
      </c>
      <c r="K52" s="54" t="str">
        <f t="shared" ca="1" si="0"/>
        <v/>
      </c>
      <c r="L52" s="65"/>
      <c r="M52" s="54">
        <f t="shared" ca="1" si="1"/>
        <v>0</v>
      </c>
    </row>
    <row r="53" spans="1:13">
      <c r="A53" s="66" cm="1">
        <f t="array" aca="1" ref="A53" ca="1">IFERROR(SMALL(IF(統合マスタ!$R$5:$R$1500=2,統合マスタ!$AC$5:$AC$1500),ROW(A49)),"")</f>
        <v>397</v>
      </c>
      <c r="B53" s="27">
        <f t="shared" si="2"/>
        <v>49</v>
      </c>
      <c r="C53" s="27">
        <f ca="1">IF(A53="","",OFFSET(統合マスタ!$B$4,MATCH(A53,統合マスタ!$AC$5:$AC$1500,0),0))</f>
        <v>397</v>
      </c>
      <c r="D53" s="27" t="str">
        <f ca="1">IF($A53="","",OFFSET(統合マスタ!$C$4,MATCH($A53,統合マスタ!$AC$5:$AC$1500,0),0))</f>
        <v>ドパストン静注５０ｍｇ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9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２０ｍｌｘ１０Ａ</v>
      </c>
      <c r="I53" s="27" t="str">
        <f ca="1">IF($A53="","",OFFSET(統合マスタ!$K$4,MATCH($A53,統合マスタ!$AC$5:$AC$1500,0),0))</f>
        <v>A</v>
      </c>
      <c r="J53" s="54" t="str">
        <f ca="1">IF(F53="","",OFFSET(分類!$B$29,MATCH(F53,分類!$A$30:$A$46,0),0))</f>
        <v>注射</v>
      </c>
      <c r="K53" s="54" t="str">
        <f t="shared" ca="1" si="0"/>
        <v/>
      </c>
      <c r="L53" s="65"/>
      <c r="M53" s="54">
        <f t="shared" ca="1" si="1"/>
        <v>0</v>
      </c>
    </row>
    <row r="54" spans="1:13">
      <c r="A54" s="66" cm="1">
        <f t="array" aca="1" ref="A54" ca="1">IFERROR(SMALL(IF(統合マスタ!$R$5:$R$1500=2,統合マスタ!$AC$5:$AC$1500),ROW(A50)),"")</f>
        <v>402</v>
      </c>
      <c r="B54" s="27">
        <f t="shared" si="2"/>
        <v>50</v>
      </c>
      <c r="C54" s="27">
        <f ca="1">IF(A54="","",OFFSET(統合マスタ!$B$4,MATCH(A54,統合マスタ!$AC$5:$AC$1500,0),0))</f>
        <v>402</v>
      </c>
      <c r="D54" s="27" t="str">
        <f ca="1">IF($A54="","",OFFSET(統合マスタ!$C$4,MATCH($A54,統合マスタ!$AC$5:$AC$1500,0),0))</f>
        <v>トラセミド錠４ｍｇ「ＫＯ」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3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外用.臨時.散薬ヒート</v>
      </c>
      <c r="K54" s="54" t="str">
        <f t="shared" ca="1" si="0"/>
        <v/>
      </c>
      <c r="L54" s="65"/>
      <c r="M54" s="54">
        <f t="shared" ca="1" si="1"/>
        <v>0</v>
      </c>
    </row>
    <row r="55" spans="1:13">
      <c r="A55" s="66" cm="1">
        <f t="array" aca="1" ref="A55" ca="1">IFERROR(SMALL(IF(統合マスタ!$R$5:$R$1500=2,統合マスタ!$AC$5:$AC$1500),ROW(A51)),"")</f>
        <v>403</v>
      </c>
      <c r="B55" s="27">
        <f t="shared" si="2"/>
        <v>51</v>
      </c>
      <c r="C55" s="27">
        <f ca="1">IF(A55="","",OFFSET(統合マスタ!$B$4,MATCH(A55,統合マスタ!$AC$5:$AC$1500,0),0))</f>
        <v>403</v>
      </c>
      <c r="D55" s="27" t="str">
        <f ca="1">IF($A55="","",OFFSET(統合マスタ!$C$4,MATCH($A55,統合マスタ!$AC$5:$AC$1500,0),0))</f>
        <v>トラゼンタ錠５ｍｇ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外用.臨時.散薬ヒート</v>
      </c>
      <c r="K55" s="54" t="str">
        <f t="shared" ca="1" si="0"/>
        <v/>
      </c>
      <c r="L55" s="65"/>
      <c r="M55" s="54">
        <f t="shared" ca="1" si="1"/>
        <v>0</v>
      </c>
    </row>
    <row r="56" spans="1:13">
      <c r="A56" s="66" cm="1">
        <f t="array" aca="1" ref="A56" ca="1">IFERROR(SMALL(IF(統合マスタ!$R$5:$R$1500=2,統合マスタ!$AC$5:$AC$1500),ROW(A52)),"")</f>
        <v>419</v>
      </c>
      <c r="B56" s="27">
        <f t="shared" si="2"/>
        <v>52</v>
      </c>
      <c r="C56" s="27">
        <f ca="1">IF(A56="","",OFFSET(統合マスタ!$B$4,MATCH(A56,統合マスタ!$AC$5:$AC$1500,0),0))</f>
        <v>419</v>
      </c>
      <c r="D56" s="27" t="str">
        <f ca="1">IF($A56="","",OFFSET(統合マスタ!$C$4,MATCH($A56,統合マスタ!$AC$5:$AC$1500,0),0))</f>
        <v>ドルミカム注射液１０ｍｇ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15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２ｍｌｘ１０Ａ</v>
      </c>
      <c r="I56" s="27" t="str">
        <f ca="1">IF($A56="","",OFFSET(統合マスタ!$K$4,MATCH($A56,統合マスタ!$AC$5:$AC$1500,0),0))</f>
        <v>A</v>
      </c>
      <c r="J56" s="54" t="str">
        <f ca="1">IF(F56="","",OFFSET(分類!$B$29,MATCH(F56,分類!$A$30:$A$46,0),0))</f>
        <v>不良在庫</v>
      </c>
      <c r="K56" s="54" t="str">
        <f t="shared" ca="1" si="0"/>
        <v/>
      </c>
      <c r="L56" s="65"/>
      <c r="M56" s="54">
        <f t="shared" ca="1" si="1"/>
        <v>0</v>
      </c>
    </row>
    <row r="57" spans="1:13">
      <c r="A57" s="66" cm="1">
        <f t="array" aca="1" ref="A57" ca="1">IFERROR(SMALL(IF(統合マスタ!$R$5:$R$1500=2,統合マスタ!$AC$5:$AC$1500),ROW(A53)),"")</f>
        <v>440</v>
      </c>
      <c r="B57" s="27">
        <f t="shared" si="2"/>
        <v>53</v>
      </c>
      <c r="C57" s="27">
        <f ca="1">IF(A57="","",OFFSET(統合マスタ!$B$4,MATCH(A57,統合マスタ!$AC$5:$AC$1500,0),0))</f>
        <v>440</v>
      </c>
      <c r="D57" s="27" t="str">
        <f ca="1">IF($A57="","",OFFSET(統合マスタ!$C$4,MATCH($A57,統合マスタ!$AC$5:$AC$1500,0),0))</f>
        <v>ネイリンカプセル１００ｍｇ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８４Ｔ</v>
      </c>
      <c r="I57" s="27" t="str">
        <f ca="1">IF($A57="","",OFFSET(統合マスタ!$K$4,MATCH($A57,統合マスタ!$AC$5:$AC$1500,0),0))</f>
        <v>cap</v>
      </c>
      <c r="J57" s="54" t="str">
        <f ca="1">IF(F57="","",OFFSET(分類!$B$29,MATCH(F57,分類!$A$30:$A$46,0),0))</f>
        <v>外用.臨時.散薬ヒート</v>
      </c>
      <c r="K57" s="54" t="str">
        <f t="shared" ca="1" si="0"/>
        <v/>
      </c>
      <c r="L57" s="65"/>
      <c r="M57" s="54">
        <f t="shared" ca="1" si="1"/>
        <v>0</v>
      </c>
    </row>
    <row r="58" spans="1:13">
      <c r="A58" s="66" cm="1">
        <f t="array" aca="1" ref="A58" ca="1">IFERROR(SMALL(IF(統合マスタ!$R$5:$R$1500=2,統合マスタ!$AC$5:$AC$1500),ROW(A54)),"")</f>
        <v>459</v>
      </c>
      <c r="B58" s="27">
        <f t="shared" si="2"/>
        <v>54</v>
      </c>
      <c r="C58" s="27">
        <f ca="1">IF(A58="","",OFFSET(統合マスタ!$B$4,MATCH(A58,統合マスタ!$AC$5:$AC$1500,0),0))</f>
        <v>459</v>
      </c>
      <c r="D58" s="27" t="str">
        <f ca="1">IF($A58="","",OFFSET(統合マスタ!$C$4,MATCH($A58,統合マスタ!$AC$5:$AC$1500,0),0))</f>
        <v>バルプロ酸ＮＡ徐放顆粒４０％「フジナガ」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15</v>
      </c>
      <c r="G58" s="27" t="str">
        <f ca="1">IF($A58="","",OFFSET(統合マスタ!$E$4,MATCH($A58,統合マスタ!$AC$5:$AC$1500,0),0))</f>
        <v>粉</v>
      </c>
      <c r="H58" s="27" t="str">
        <f ca="1">IF($A58="","",OFFSET(統合マスタ!$F$4,MATCH($A58,統合マスタ!$AC$5:$AC$1500,0),0))</f>
        <v>５００ｇ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不良在庫</v>
      </c>
      <c r="K58" s="54">
        <f t="shared" ca="1" si="0"/>
        <v>500</v>
      </c>
      <c r="L58" s="65"/>
      <c r="M58" s="54">
        <f t="shared" ca="1" si="1"/>
        <v>0</v>
      </c>
    </row>
    <row r="59" spans="1:13">
      <c r="A59" s="66" cm="1">
        <f t="array" aca="1" ref="A59" ca="1">IFERROR(SMALL(IF(統合マスタ!$R$5:$R$1500=2,統合マスタ!$AC$5:$AC$1500),ROW(A55)),"")</f>
        <v>480</v>
      </c>
      <c r="B59" s="27">
        <f t="shared" si="2"/>
        <v>55</v>
      </c>
      <c r="C59" s="27">
        <f ca="1">IF(A59="","",OFFSET(統合マスタ!$B$4,MATCH(A59,統合マスタ!$AC$5:$AC$1500,0),0))</f>
        <v>480</v>
      </c>
      <c r="D59" s="27" t="str">
        <f ca="1">IF($A59="","",OFFSET(統合マスタ!$C$4,MATCH($A59,統合マスタ!$AC$5:$AC$1500,0),0))</f>
        <v>ピーゼットシー糖衣錠４ｍｇ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外用.臨時.散薬ヒート</v>
      </c>
      <c r="K59" s="54" t="str">
        <f t="shared" ca="1" si="0"/>
        <v/>
      </c>
      <c r="L59" s="65"/>
      <c r="M59" s="54">
        <f t="shared" ca="1" si="1"/>
        <v>0</v>
      </c>
    </row>
    <row r="60" spans="1:13">
      <c r="A60" s="66" cm="1">
        <f t="array" aca="1" ref="A60" ca="1">IFERROR(SMALL(IF(統合マスタ!$R$5:$R$1500=2,統合マスタ!$AC$5:$AC$1500),ROW(A56)),"")</f>
        <v>491</v>
      </c>
      <c r="B60" s="27">
        <f t="shared" si="2"/>
        <v>56</v>
      </c>
      <c r="C60" s="27">
        <f ca="1">IF(A60="","",OFFSET(統合マスタ!$B$4,MATCH(A60,統合マスタ!$AC$5:$AC$1500,0),0))</f>
        <v>491</v>
      </c>
      <c r="D60" s="27" t="str">
        <f ca="1">IF($A60="","",OFFSET(統合マスタ!$C$4,MATCH($A60,統合マスタ!$AC$5:$AC$1500,0),0))</f>
        <v>ビソノテープ２ｍｇ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７０枚</v>
      </c>
      <c r="I60" s="27" t="str">
        <f ca="1">IF($A60="","",OFFSET(統合マスタ!$K$4,MATCH($A60,統合マスタ!$AC$5:$AC$1500,0),0))</f>
        <v>枚</v>
      </c>
      <c r="J60" s="54" t="str">
        <f ca="1">IF(F60="","",OFFSET(分類!$B$29,MATCH(F60,分類!$A$30:$A$46,0),0))</f>
        <v>外用.臨時.散薬ヒート</v>
      </c>
      <c r="K60" s="54" t="str">
        <f t="shared" ca="1" si="0"/>
        <v/>
      </c>
      <c r="L60" s="65"/>
      <c r="M60" s="54">
        <f t="shared" ca="1" si="1"/>
        <v>0</v>
      </c>
    </row>
    <row r="61" spans="1:13">
      <c r="A61" s="66" cm="1">
        <f t="array" aca="1" ref="A61" ca="1">IFERROR(SMALL(IF(統合マスタ!$R$5:$R$1500=2,統合マスタ!$AC$5:$AC$1500),ROW(A57)),"")</f>
        <v>492</v>
      </c>
      <c r="B61" s="27">
        <f t="shared" si="2"/>
        <v>57</v>
      </c>
      <c r="C61" s="27">
        <f ca="1">IF(A61="","",OFFSET(統合マスタ!$B$4,MATCH(A61,統合マスタ!$AC$5:$AC$1500,0),0))</f>
        <v>492</v>
      </c>
      <c r="D61" s="27" t="str">
        <f ca="1">IF($A61="","",OFFSET(統合マスタ!$C$4,MATCH($A61,統合マスタ!$AC$5:$AC$1500,0),0))</f>
        <v>ビソノテープ４ｍｇ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７０枚</v>
      </c>
      <c r="I61" s="27" t="str">
        <f ca="1">IF($A61="","",OFFSET(統合マスタ!$K$4,MATCH($A61,統合マスタ!$AC$5:$AC$1500,0),0))</f>
        <v>枚</v>
      </c>
      <c r="J61" s="54" t="str">
        <f ca="1">IF(F61="","",OFFSET(分類!$B$29,MATCH(F61,分類!$A$30:$A$46,0),0))</f>
        <v>外用.臨時.散薬ヒート</v>
      </c>
      <c r="K61" s="54" t="str">
        <f t="shared" ca="1" si="0"/>
        <v/>
      </c>
      <c r="L61" s="65"/>
      <c r="M61" s="54">
        <f t="shared" ca="1" si="1"/>
        <v>0</v>
      </c>
    </row>
    <row r="62" spans="1:13">
      <c r="A62" s="66" cm="1">
        <f t="array" aca="1" ref="A62" ca="1">IFERROR(SMALL(IF(統合マスタ!$R$5:$R$1500=2,統合マスタ!$AC$5:$AC$1500),ROW(A58)),"")</f>
        <v>509</v>
      </c>
      <c r="B62" s="27">
        <f t="shared" si="2"/>
        <v>58</v>
      </c>
      <c r="C62" s="27">
        <f ca="1">IF(A62="","",OFFSET(統合マスタ!$B$4,MATCH(A62,統合マスタ!$AC$5:$AC$1500,0),0))</f>
        <v>509</v>
      </c>
      <c r="D62" s="27" t="str">
        <f ca="1">IF($A62="","",OFFSET(統合マスタ!$C$4,MATCH($A62,統合マスタ!$AC$5:$AC$1500,0),0))</f>
        <v>ピモベンダン錠１．２５ｍｇ「ＴＥ」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15</v>
      </c>
      <c r="G62" s="27" t="str">
        <f ca="1">IF($A62="","",OFFSET(統合マスタ!$E$4,MATCH($A62,統合マスタ!$AC$5:$AC$1500,0),0))</f>
        <v>ＰＴＰ</v>
      </c>
      <c r="H62" s="27" t="str">
        <f ca="1">IF($A62="","",OFFSET(統合マスタ!$F$4,MATCH($A62,統合マスタ!$AC$5:$AC$1500,0),0))</f>
        <v>１００Ｔ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不良在庫</v>
      </c>
      <c r="K62" s="54" t="str">
        <f t="shared" ca="1" si="0"/>
        <v/>
      </c>
      <c r="L62" s="65"/>
      <c r="M62" s="54">
        <f t="shared" ca="1" si="1"/>
        <v>0</v>
      </c>
    </row>
    <row r="63" spans="1:13">
      <c r="A63" s="66" cm="1">
        <f t="array" aca="1" ref="A63" ca="1">IFERROR(SMALL(IF(統合マスタ!$R$5:$R$1500=2,統合マスタ!$AC$5:$AC$1500),ROW(A59)),"")</f>
        <v>523</v>
      </c>
      <c r="B63" s="27">
        <f t="shared" si="2"/>
        <v>59</v>
      </c>
      <c r="C63" s="27">
        <f ca="1">IF(A63="","",OFFSET(統合マスタ!$B$4,MATCH(A63,統合マスタ!$AC$5:$AC$1500,0),0))</f>
        <v>523</v>
      </c>
      <c r="D63" s="27" t="str">
        <f ca="1">IF($A63="","",OFFSET(統合マスタ!$C$4,MATCH($A63,統合マスタ!$AC$5:$AC$1500,0),0))</f>
        <v>ピレノキシン懸濁性点眼液０．００５％「参天」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５ｍｌｘ１０</v>
      </c>
      <c r="I63" s="27" t="str">
        <f ca="1">IF($A63="","",OFFSET(統合マスタ!$K$4,MATCH($A63,統合マスタ!$AC$5:$AC$1500,0),0))</f>
        <v>瓶</v>
      </c>
      <c r="J63" s="54" t="str">
        <f ca="1">IF(F63="","",OFFSET(分類!$B$29,MATCH(F63,分類!$A$30:$A$46,0),0))</f>
        <v>外用.臨時.散薬ヒート</v>
      </c>
      <c r="K63" s="54" t="str">
        <f t="shared" ca="1" si="0"/>
        <v/>
      </c>
      <c r="L63" s="65"/>
      <c r="M63" s="54">
        <f t="shared" ca="1" si="1"/>
        <v>0</v>
      </c>
    </row>
    <row r="64" spans="1:13">
      <c r="A64" s="66" cm="1">
        <f t="array" aca="1" ref="A64" ca="1">IFERROR(SMALL(IF(統合マスタ!$R$5:$R$1500=2,統合マスタ!$AC$5:$AC$1500),ROW(A60)),"")</f>
        <v>545</v>
      </c>
      <c r="B64" s="27">
        <f t="shared" si="2"/>
        <v>60</v>
      </c>
      <c r="C64" s="27">
        <f ca="1">IF(A64="","",OFFSET(統合マスタ!$B$4,MATCH(A64,統合マスタ!$AC$5:$AC$1500,0),0))</f>
        <v>545</v>
      </c>
      <c r="D64" s="27" t="str">
        <f ca="1">IF($A64="","",OFFSET(統合マスタ!$C$4,MATCH($A64,統合マスタ!$AC$5:$AC$1500,0),0))</f>
        <v>フラジール内服錠２５０ｍｇ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１００錠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外用.臨時.散薬ヒート</v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cm="1">
        <f t="array" aca="1" ref="A65" ca="1">IFERROR(SMALL(IF(統合マスタ!$R$5:$R$1500=2,統合マスタ!$AC$5:$AC$1500),ROW(A61)),"")</f>
        <v>546</v>
      </c>
      <c r="B65" s="27">
        <f t="shared" si="2"/>
        <v>61</v>
      </c>
      <c r="C65" s="27">
        <f ca="1">IF(A65="","",OFFSET(統合マスタ!$B$4,MATCH(A65,統合マスタ!$AC$5:$AC$1500,0),0))</f>
        <v>546</v>
      </c>
      <c r="D65" s="27" t="str">
        <f ca="1">IF($A65="","",OFFSET(統合マスタ!$C$4,MATCH($A65,統合マスタ!$AC$5:$AC$1500,0),0))</f>
        <v>フラジール腟錠２５０ｍｇ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15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６０Ｔ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不良在庫</v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cm="1">
        <f t="array" aca="1" ref="A66" ca="1">IFERROR(SMALL(IF(統合マスタ!$R$5:$R$1500=2,統合マスタ!$AC$5:$AC$1500),ROW(A62)),"")</f>
        <v>552</v>
      </c>
      <c r="B66" s="27">
        <f t="shared" si="2"/>
        <v>62</v>
      </c>
      <c r="C66" s="27">
        <f ca="1">IF(A66="","",OFFSET(統合マスタ!$B$4,MATCH(A66,統合マスタ!$AC$5:$AC$1500,0),0))</f>
        <v>552</v>
      </c>
      <c r="D66" s="27" t="str">
        <f ca="1">IF($A66="","",OFFSET(統合マスタ!$C$4,MATCH($A66,統合マスタ!$AC$5:$AC$1500,0),0))</f>
        <v>フルイトラン錠２ｍｇ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外用.臨時.散薬ヒート</v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cm="1">
        <f t="array" aca="1" ref="A67" ca="1">IFERROR(SMALL(IF(統合マスタ!$R$5:$R$1500=2,統合マスタ!$AC$5:$AC$1500),ROW(A63)),"")</f>
        <v>553</v>
      </c>
      <c r="B67" s="27">
        <f t="shared" si="2"/>
        <v>63</v>
      </c>
      <c r="C67" s="27">
        <f ca="1">IF(A67="","",OFFSET(統合マスタ!$B$4,MATCH(A67,統合マスタ!$AC$5:$AC$1500,0),0))</f>
        <v>553</v>
      </c>
      <c r="D67" s="27" t="str">
        <f ca="1">IF($A67="","",OFFSET(統合マスタ!$C$4,MATCH($A67,統合マスタ!$AC$5:$AC$1500,0),0))</f>
        <v>フルオロメトロン点眼液０．１％「ＮＩＴ」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</v>
      </c>
      <c r="I67" s="27" t="str">
        <f ca="1">IF($A67="","",OFFSET(統合マスタ!$K$4,MATCH($A67,統合マスタ!$AC$5:$AC$1500,0),0))</f>
        <v>ｍｌ</v>
      </c>
      <c r="J67" s="54" t="str">
        <f ca="1">IF(F67="","",OFFSET(分類!$B$29,MATCH(F67,分類!$A$30:$A$46,0),0))</f>
        <v>外用.臨時.散薬ヒート</v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cm="1">
        <f t="array" aca="1" ref="A68" ca="1">IFERROR(SMALL(IF(統合マスタ!$R$5:$R$1500=2,統合マスタ!$AC$5:$AC$1500),ROW(A64)),"")</f>
        <v>559</v>
      </c>
      <c r="B68" s="27">
        <f t="shared" si="2"/>
        <v>64</v>
      </c>
      <c r="C68" s="27">
        <f ca="1">IF(A68="","",OFFSET(統合マスタ!$B$4,MATCH(A68,統合マスタ!$AC$5:$AC$1500,0),0))</f>
        <v>559</v>
      </c>
      <c r="D68" s="27" t="str">
        <f ca="1">IF($A68="","",OFFSET(統合マスタ!$C$4,MATCH($A68,統合マスタ!$AC$5:$AC$1500,0),0))</f>
        <v>プレガバリンＯＤ錠２５ｍｇ「サワイ」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1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</v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cm="1">
        <f t="array" aca="1" ref="A69" ca="1">IFERROR(SMALL(IF(統合マスタ!$R$5:$R$1500=2,統合マスタ!$AC$5:$AC$1500),ROW(A65)),"")</f>
        <v>560</v>
      </c>
      <c r="B69" s="27">
        <f t="shared" si="2"/>
        <v>65</v>
      </c>
      <c r="C69" s="27">
        <f ca="1">IF(A69="","",OFFSET(統合マスタ!$B$4,MATCH(A69,統合マスタ!$AC$5:$AC$1500,0),0))</f>
        <v>560</v>
      </c>
      <c r="D69" s="27" t="str">
        <f ca="1">IF($A69="","",OFFSET(統合マスタ!$C$4,MATCH($A69,統合マスタ!$AC$5:$AC$1500,0),0))</f>
        <v>プレガバリンＯＤ錠７５ｍｇ「サワイ」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1</v>
      </c>
      <c r="G69" s="27" t="str">
        <f ca="1">IF($A69="","",OFFSET(統合マスタ!$E$4,MATCH($A69,統合マスタ!$AC$5:$AC$1500,0),0))</f>
        <v>ＰＴＰ</v>
      </c>
      <c r="H69" s="27" t="str">
        <f ca="1">IF($A69="","",OFFSET(統合マスタ!$F$4,MATCH($A69,統合マスタ!$AC$5:$AC$1500,0),0))</f>
        <v>１００Ｔ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</v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cm="1">
        <f t="array" aca="1" ref="A70" ca="1">IFERROR(SMALL(IF(統合マスタ!$R$5:$R$1500=2,統合マスタ!$AC$5:$AC$1500),ROW(A66)),"")</f>
        <v>561</v>
      </c>
      <c r="B70" s="27">
        <f t="shared" si="2"/>
        <v>66</v>
      </c>
      <c r="C70" s="27">
        <f ca="1">IF(A70="","",OFFSET(統合マスタ!$B$4,MATCH(A70,統合マスタ!$AC$5:$AC$1500,0),0))</f>
        <v>561</v>
      </c>
      <c r="D70" s="27" t="str">
        <f ca="1">IF($A70="","",OFFSET(統合マスタ!$C$4,MATCH($A70,統合マスタ!$AC$5:$AC$1500,0),0))</f>
        <v>プレドニゾロン錠１ｍｇ「ＶＴＲＳ」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1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</v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cm="1">
        <f t="array" aca="1" ref="A71" ca="1">IFERROR(SMALL(IF(統合マスタ!$R$5:$R$1500=2,統合マスタ!$AC$5:$AC$1500),ROW(A67)),"")</f>
        <v>570</v>
      </c>
      <c r="B71" s="27">
        <f t="shared" ref="B71:B134" si="5">B70+1</f>
        <v>67</v>
      </c>
      <c r="C71" s="27">
        <f ca="1">IF(A71="","",OFFSET(統合マスタ!$B$4,MATCH(A71,統合マスタ!$AC$5:$AC$1500,0),0))</f>
        <v>570</v>
      </c>
      <c r="D71" s="27" t="str">
        <f ca="1">IF($A71="","",OFFSET(統合マスタ!$C$4,MATCH($A71,統合マスタ!$AC$5:$AC$1500,0),0))</f>
        <v>ブロナック点眼液０．１％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3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５ｍｌｘ１０</v>
      </c>
      <c r="I71" s="27" t="str">
        <f ca="1">IF($A71="","",OFFSET(統合マスタ!$K$4,MATCH($A71,統合マスタ!$AC$5:$AC$1500,0),0))</f>
        <v>ｍｌ</v>
      </c>
      <c r="J71" s="54" t="str">
        <f ca="1">IF(F71="","",OFFSET(分類!$B$29,MATCH(F71,分類!$A$30:$A$46,0),0))</f>
        <v>外用.臨時.散薬ヒート</v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cm="1">
        <f t="array" aca="1" ref="A72" ca="1">IFERROR(SMALL(IF(統合マスタ!$R$5:$R$1500=2,統合マスタ!$AC$5:$AC$1500),ROW(A68)),"")</f>
        <v>588</v>
      </c>
      <c r="B72" s="27">
        <f t="shared" si="5"/>
        <v>68</v>
      </c>
      <c r="C72" s="27">
        <f ca="1">IF(A72="","",OFFSET(統合マスタ!$B$4,MATCH(A72,統合マスタ!$AC$5:$AC$1500,0),0))</f>
        <v>588</v>
      </c>
      <c r="D72" s="27" t="str">
        <f ca="1">IF($A72="","",OFFSET(統合マスタ!$C$4,MATCH($A72,統合マスタ!$AC$5:$AC$1500,0),0))</f>
        <v>ベタナミン錠１０ｍｇ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15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不良在庫</v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cm="1">
        <f t="array" aca="1" ref="A73" ca="1">IFERROR(SMALL(IF(統合マスタ!$R$5:$R$1500=2,統合マスタ!$AC$5:$AC$1500),ROW(A69)),"")</f>
        <v>607</v>
      </c>
      <c r="B73" s="27">
        <f t="shared" si="5"/>
        <v>69</v>
      </c>
      <c r="C73" s="27">
        <f ca="1">IF(A73="","",OFFSET(統合マスタ!$B$4,MATCH(A73,統合マスタ!$AC$5:$AC$1500,0),0))</f>
        <v>607</v>
      </c>
      <c r="D73" s="27" t="str">
        <f ca="1">IF($A73="","",OFFSET(統合マスタ!$C$4,MATCH($A73,統合マスタ!$AC$5:$AC$1500,0),0))</f>
        <v>ペンタサ顆粒９４％　５００ｍｇ含有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1</v>
      </c>
      <c r="G73" s="27" t="str">
        <f ca="1">IF($A73="","",OFFSET(統合マスタ!$E$4,MATCH($A73,統合マスタ!$AC$5:$AC$1500,0),0))</f>
        <v>粉</v>
      </c>
      <c r="H73" s="27" t="str">
        <f ca="1">IF($A73="","",OFFSET(統合マスタ!$F$4,MATCH($A73,統合マスタ!$AC$5:$AC$1500,0),0))</f>
        <v>０．５３ｇｘ１００包</v>
      </c>
      <c r="I73" s="27" t="str">
        <f ca="1">IF($A73="","",OFFSET(統合マスタ!$K$4,MATCH($A73,統合マスタ!$AC$5:$AC$1500,0),0))</f>
        <v>ｇ</v>
      </c>
      <c r="J73" s="54" t="str">
        <f ca="1">IF(F73="","",OFFSET(分類!$B$29,MATCH(F73,分類!$A$30:$A$46,0),0))</f>
        <v>調剤棚</v>
      </c>
      <c r="K73" s="54">
        <f t="shared" ca="1" si="3"/>
        <v>0.53</v>
      </c>
      <c r="L73" s="65"/>
      <c r="M73" s="54">
        <f t="shared" ca="1" si="4"/>
        <v>0</v>
      </c>
    </row>
    <row r="74" spans="1:13">
      <c r="A74" s="66" cm="1">
        <f t="array" aca="1" ref="A74" ca="1">IFERROR(SMALL(IF(統合マスタ!$R$5:$R$1500=2,統合マスタ!$AC$5:$AC$1500),ROW(A70)),"")</f>
        <v>610</v>
      </c>
      <c r="B74" s="27">
        <f t="shared" si="5"/>
        <v>70</v>
      </c>
      <c r="C74" s="27">
        <f ca="1">IF(A74="","",OFFSET(統合マスタ!$B$4,MATCH(A74,統合マスタ!$AC$5:$AC$1500,0),0))</f>
        <v>610</v>
      </c>
      <c r="D74" s="27" t="str">
        <f ca="1">IF($A74="","",OFFSET(統合マスタ!$C$4,MATCH($A74,統合マスタ!$AC$5:$AC$1500,0),0))</f>
        <v>ホーリンＶ膣用錠１ｍｇ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3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外用.臨時.散薬ヒート</v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cm="1">
        <f t="array" aca="1" ref="A75" ca="1">IFERROR(SMALL(IF(統合マスタ!$R$5:$R$1500=2,統合マスタ!$AC$5:$AC$1500),ROW(A71)),"")</f>
        <v>615</v>
      </c>
      <c r="B75" s="27">
        <f t="shared" si="5"/>
        <v>71</v>
      </c>
      <c r="C75" s="27">
        <f ca="1">IF(A75="","",OFFSET(統合マスタ!$B$4,MATCH(A75,統合マスタ!$AC$5:$AC$1500,0),0))</f>
        <v>615</v>
      </c>
      <c r="D75" s="27" t="str">
        <f ca="1">IF($A75="","",OFFSET(統合マスタ!$C$4,MATCH($A75,統合マスタ!$AC$5:$AC$1500,0),0))</f>
        <v>ホスリボン配合顆粒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15</v>
      </c>
      <c r="G75" s="27" t="str">
        <f ca="1">IF($A75="","",OFFSET(統合マスタ!$E$4,MATCH($A75,統合マスタ!$AC$5:$AC$1500,0),0))</f>
        <v>粉</v>
      </c>
      <c r="H75" s="27" t="str">
        <f ca="1">IF($A75="","",OFFSET(統合マスタ!$F$4,MATCH($A75,統合マスタ!$AC$5:$AC$1500,0),0))</f>
        <v>２００包</v>
      </c>
      <c r="I75" s="27" t="str">
        <f ca="1">IF($A75="","",OFFSET(統合マスタ!$K$4,MATCH($A75,統合マスタ!$AC$5:$AC$1500,0),0))</f>
        <v>包</v>
      </c>
      <c r="J75" s="54" t="str">
        <f ca="1">IF(F75="","",OFFSET(分類!$B$29,MATCH(F75,分類!$A$30:$A$46,0),0))</f>
        <v>不良在庫</v>
      </c>
      <c r="K75" s="54" t="e">
        <f t="shared" ca="1" si="3"/>
        <v>#VALUE!</v>
      </c>
      <c r="L75" s="65"/>
      <c r="M75" s="54">
        <f t="shared" ca="1" si="4"/>
        <v>0</v>
      </c>
    </row>
    <row r="76" spans="1:13">
      <c r="A76" s="66" cm="1">
        <f t="array" aca="1" ref="A76" ca="1">IFERROR(SMALL(IF(統合マスタ!$R$5:$R$1500=2,統合マスタ!$AC$5:$AC$1500),ROW(A72)),"")</f>
        <v>620</v>
      </c>
      <c r="B76" s="27">
        <f t="shared" si="5"/>
        <v>72</v>
      </c>
      <c r="C76" s="27">
        <f ca="1">IF(A76="","",OFFSET(統合マスタ!$B$4,MATCH(A76,統合マスタ!$AC$5:$AC$1500,0),0))</f>
        <v>620</v>
      </c>
      <c r="D76" s="27" t="str">
        <f ca="1">IF($A76="","",OFFSET(統合マスタ!$C$4,MATCH($A76,統合マスタ!$AC$5:$AC$1500,0),0))</f>
        <v>ポララミン注５ｍｇ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15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１ｍｌｘ１０Ａ</v>
      </c>
      <c r="I76" s="27" t="str">
        <f ca="1">IF($A76="","",OFFSET(統合マスタ!$K$4,MATCH($A76,統合マスタ!$AC$5:$AC$1500,0),0))</f>
        <v>A</v>
      </c>
      <c r="J76" s="54" t="str">
        <f ca="1">IF(F76="","",OFFSET(分類!$B$29,MATCH(F76,分類!$A$30:$A$46,0),0))</f>
        <v>不良在庫</v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cm="1">
        <f t="array" aca="1" ref="A77" ca="1">IFERROR(SMALL(IF(統合マスタ!$R$5:$R$1500=2,統合マスタ!$AC$5:$AC$1500),ROW(A73)),"")</f>
        <v>622</v>
      </c>
      <c r="B77" s="27">
        <f t="shared" si="5"/>
        <v>73</v>
      </c>
      <c r="C77" s="27">
        <f ca="1">IF(A77="","",OFFSET(統合マスタ!$B$4,MATCH(A77,統合マスタ!$AC$5:$AC$1500,0),0))</f>
        <v>622</v>
      </c>
      <c r="D77" s="27" t="str">
        <f ca="1">IF($A77="","",OFFSET(統合マスタ!$C$4,MATCH($A77,統合マスタ!$AC$5:$AC$1500,0),0))</f>
        <v>ボルズイ錠５ｍｇ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3</v>
      </c>
      <c r="G77" s="27" t="str">
        <f ca="1">IF($A77="","",OFFSET(統合マスタ!$E$4,MATCH($A77,統合マスタ!$AC$5:$AC$1500,0),0))</f>
        <v>ＰＴＰ</v>
      </c>
      <c r="H77" s="27" t="str">
        <f ca="1">IF($A77="","",OFFSET(統合マスタ!$F$4,MATCH($A77,統合マスタ!$AC$5:$AC$1500,0),0))</f>
        <v>１００Ｔ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外用.臨時.散薬ヒート</v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cm="1">
        <f t="array" aca="1" ref="A78" ca="1">IFERROR(SMALL(IF(統合マスタ!$R$5:$R$1500=2,統合マスタ!$AC$5:$AC$1500),ROW(A74)),"")</f>
        <v>637</v>
      </c>
      <c r="B78" s="27">
        <f t="shared" si="5"/>
        <v>74</v>
      </c>
      <c r="C78" s="27">
        <f ca="1">IF(A78="","",OFFSET(統合マスタ!$B$4,MATCH(A78,統合マスタ!$AC$5:$AC$1500,0),0))</f>
        <v>637</v>
      </c>
      <c r="D78" s="27" t="str">
        <f ca="1">IF($A78="","",OFFSET(統合マスタ!$C$4,MATCH($A78,統合マスタ!$AC$5:$AC$1500,0),0))</f>
        <v>ミケルナ配合点眼液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3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２．５ｍｌｘ１０</v>
      </c>
      <c r="I78" s="27" t="str">
        <f ca="1">IF($A78="","",OFFSET(統合マスタ!$K$4,MATCH($A78,統合マスタ!$AC$5:$AC$1500,0),0))</f>
        <v>ｍｌ</v>
      </c>
      <c r="J78" s="54" t="str">
        <f ca="1">IF(F78="","",OFFSET(分類!$B$29,MATCH(F78,分類!$A$30:$A$46,0),0))</f>
        <v>外用.臨時.散薬ヒート</v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cm="1">
        <f t="array" aca="1" ref="A79" ca="1">IFERROR(SMALL(IF(統合マスタ!$R$5:$R$1500=2,統合マスタ!$AC$5:$AC$1500),ROW(A75)),"")</f>
        <v>644</v>
      </c>
      <c r="B79" s="27">
        <f t="shared" si="5"/>
        <v>75</v>
      </c>
      <c r="C79" s="27">
        <f ca="1">IF(A79="","",OFFSET(統合マスタ!$B$4,MATCH(A79,統合マスタ!$AC$5:$AC$1500,0),0))</f>
        <v>644</v>
      </c>
      <c r="D79" s="27" t="str">
        <f ca="1">IF($A79="","",OFFSET(統合マスタ!$C$4,MATCH($A79,統合マスタ!$AC$5:$AC$1500,0),0))</f>
        <v>ムコスタ点眼液ＵＤ２％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3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０．３５ｍｌｘ１１２</v>
      </c>
      <c r="I79" s="27" t="str">
        <f ca="1">IF($A79="","",OFFSET(統合マスタ!$K$4,MATCH($A79,統合マスタ!$AC$5:$AC$1500,0),0))</f>
        <v>本</v>
      </c>
      <c r="J79" s="54" t="str">
        <f ca="1">IF(F79="","",OFFSET(分類!$B$29,MATCH(F79,分類!$A$30:$A$46,0),0))</f>
        <v>外用.臨時.散薬ヒート</v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cm="1">
        <f t="array" aca="1" ref="A80" ca="1">IFERROR(SMALL(IF(統合マスタ!$R$5:$R$1500=2,統合マスタ!$AC$5:$AC$1500),ROW(A76)),"")</f>
        <v>657</v>
      </c>
      <c r="B80" s="27">
        <f t="shared" si="5"/>
        <v>76</v>
      </c>
      <c r="C80" s="27">
        <f ca="1">IF(A80="","",OFFSET(統合マスタ!$B$4,MATCH(A80,統合マスタ!$AC$5:$AC$1500,0),0))</f>
        <v>657</v>
      </c>
      <c r="D80" s="27" t="str">
        <f ca="1">IF($A80="","",OFFSET(統合マスタ!$C$4,MATCH($A80,統合マスタ!$AC$5:$AC$1500,0),0))</f>
        <v>メリスロン錠６ｍｇ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3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外用.臨時.散薬ヒート</v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cm="1">
        <f t="array" aca="1" ref="A81" ca="1">IFERROR(SMALL(IF(統合マスタ!$R$5:$R$1500=2,統合マスタ!$AC$5:$AC$1500),ROW(A77)),"")</f>
        <v>658</v>
      </c>
      <c r="B81" s="27">
        <f t="shared" si="5"/>
        <v>77</v>
      </c>
      <c r="C81" s="27">
        <f ca="1">IF(A81="","",OFFSET(統合マスタ!$B$4,MATCH(A81,統合マスタ!$AC$5:$AC$1500,0),0))</f>
        <v>658</v>
      </c>
      <c r="D81" s="27" t="str">
        <f ca="1">IF($A81="","",OFFSET(統合マスタ!$C$4,MATCH($A81,統合マスタ!$AC$5:$AC$1500,0),0))</f>
        <v>メルカゾール錠５ｍｇ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3</v>
      </c>
      <c r="G81" s="27" t="str">
        <f ca="1">IF($A81="","",OFFSET(統合マスタ!$E$4,MATCH($A81,統合マスタ!$AC$5:$AC$1500,0),0))</f>
        <v>ＰＴＰ</v>
      </c>
      <c r="H81" s="27" t="str">
        <f ca="1">IF($A81="","",OFFSET(統合マスタ!$F$4,MATCH($A81,統合マスタ!$AC$5:$AC$1500,0),0))</f>
        <v>１００Ｔ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外用.臨時.散薬ヒート</v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cm="1">
        <f t="array" aca="1" ref="A82" ca="1">IFERROR(SMALL(IF(統合マスタ!$R$5:$R$1500=2,統合マスタ!$AC$5:$AC$1500),ROW(A78)),"")</f>
        <v>668</v>
      </c>
      <c r="B82" s="27">
        <f t="shared" si="5"/>
        <v>78</v>
      </c>
      <c r="C82" s="27">
        <f ca="1">IF(A82="","",OFFSET(統合マスタ!$B$4,MATCH(A82,統合マスタ!$AC$5:$AC$1500,0),0))</f>
        <v>668</v>
      </c>
      <c r="D82" s="27" t="str">
        <f ca="1">IF($A82="","",OFFSET(統合マスタ!$C$4,MATCH($A82,統合マスタ!$AC$5:$AC$1500,0),0))</f>
        <v>ユリス錠２ｍｇ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1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</v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cm="1">
        <f t="array" aca="1" ref="A83" ca="1">IFERROR(SMALL(IF(統合マスタ!$R$5:$R$1500=2,統合マスタ!$AC$5:$AC$1500),ROW(A79)),"")</f>
        <v>669</v>
      </c>
      <c r="B83" s="27">
        <f t="shared" si="5"/>
        <v>79</v>
      </c>
      <c r="C83" s="27">
        <f ca="1">IF(A83="","",OFFSET(統合マスタ!$B$4,MATCH(A83,統合マスタ!$AC$5:$AC$1500,0),0))</f>
        <v>669</v>
      </c>
      <c r="D83" s="27" t="str">
        <f ca="1">IF($A83="","",OFFSET(統合マスタ!$C$4,MATCH($A83,統合マスタ!$AC$5:$AC$1500,0),0))</f>
        <v>ヨウ化カリウム丸５０ｍｇ「日医工」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15</v>
      </c>
      <c r="G83" s="27" t="str">
        <f ca="1">IF($A83="","",OFFSET(統合マスタ!$E$4,MATCH($A83,統合マスタ!$AC$5:$AC$1500,0),0))</f>
        <v>ＰＴＰ</v>
      </c>
      <c r="H83" s="27" t="str">
        <f ca="1">IF($A83="","",OFFSET(統合マスタ!$F$4,MATCH($A83,統合マスタ!$AC$5:$AC$1500,0),0))</f>
        <v>１０００丸</v>
      </c>
      <c r="I83" s="27" t="str">
        <f ca="1">IF($A83="","",OFFSET(統合マスタ!$K$4,MATCH($A83,統合マスタ!$AC$5:$AC$1500,0),0))</f>
        <v>丸</v>
      </c>
      <c r="J83" s="54" t="str">
        <f ca="1">IF(F83="","",OFFSET(分類!$B$29,MATCH(F83,分類!$A$30:$A$46,0),0))</f>
        <v>不良在庫</v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cm="1">
        <f t="array" aca="1" ref="A84" ca="1">IFERROR(SMALL(IF(統合マスタ!$R$5:$R$1500=2,統合マスタ!$AC$5:$AC$1500),ROW(A80)),"")</f>
        <v>675</v>
      </c>
      <c r="B84" s="27">
        <f t="shared" si="5"/>
        <v>80</v>
      </c>
      <c r="C84" s="27">
        <f ca="1">IF(A84="","",OFFSET(統合マスタ!$B$4,MATCH(A84,統合マスタ!$AC$5:$AC$1500,0),0))</f>
        <v>675</v>
      </c>
      <c r="D84" s="27" t="str">
        <f ca="1">IF($A84="","",OFFSET(統合マスタ!$C$4,MATCH($A84,統合マスタ!$AC$5:$AC$1500,0),0))</f>
        <v>ラジカット内用懸濁液２．１％　　　３５ｍｌ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15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３５ｍｌｘ１</v>
      </c>
      <c r="I84" s="27" t="str">
        <f ca="1">IF($A84="","",OFFSET(統合マスタ!$K$4,MATCH($A84,統合マスタ!$AC$5:$AC$1500,0),0))</f>
        <v>ｍｌ</v>
      </c>
      <c r="J84" s="54" t="str">
        <f ca="1">IF(F84="","",OFFSET(分類!$B$29,MATCH(F84,分類!$A$30:$A$46,0),0))</f>
        <v>不良在庫</v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cm="1">
        <f t="array" aca="1" ref="A85" ca="1">IFERROR(SMALL(IF(統合マスタ!$R$5:$R$1500=2,統合マスタ!$AC$5:$AC$1500),ROW(A81)),"")</f>
        <v>676</v>
      </c>
      <c r="B85" s="27">
        <f t="shared" si="5"/>
        <v>81</v>
      </c>
      <c r="C85" s="27">
        <f ca="1">IF(A85="","",OFFSET(統合マスタ!$B$4,MATCH(A85,統合マスタ!$AC$5:$AC$1500,0),0))</f>
        <v>676</v>
      </c>
      <c r="D85" s="27" t="str">
        <f ca="1">IF($A85="","",OFFSET(統合マスタ!$C$4,MATCH($A85,統合マスタ!$AC$5:$AC$1500,0),0))</f>
        <v>ラジカット内用懸濁液２．１％　　　５０ｍｌ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15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５０ｍｌｘ１</v>
      </c>
      <c r="I85" s="27" t="str">
        <f ca="1">IF($A85="","",OFFSET(統合マスタ!$K$4,MATCH($A85,統合マスタ!$AC$5:$AC$1500,0),0))</f>
        <v>ｍｌ</v>
      </c>
      <c r="J85" s="54" t="str">
        <f ca="1">IF(F85="","",OFFSET(分類!$B$29,MATCH(F85,分類!$A$30:$A$46,0),0))</f>
        <v>不良在庫</v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cm="1">
        <f t="array" aca="1" ref="A86" ca="1">IFERROR(SMALL(IF(統合マスタ!$R$5:$R$1500=2,統合マスタ!$AC$5:$AC$1500),ROW(A82)),"")</f>
        <v>683</v>
      </c>
      <c r="B86" s="27">
        <f t="shared" si="5"/>
        <v>82</v>
      </c>
      <c r="C86" s="27">
        <f ca="1">IF(A86="","",OFFSET(統合マスタ!$B$4,MATCH(A86,統合マスタ!$AC$5:$AC$1500,0),0))</f>
        <v>683</v>
      </c>
      <c r="D86" s="27" t="str">
        <f ca="1">IF($A86="","",OFFSET(統合マスタ!$C$4,MATCH($A86,統合マスタ!$AC$5:$AC$1500,0),0))</f>
        <v>ラピアクタ点滴静注バッグ３００ｍｇ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6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６０ｍｌｘ１</v>
      </c>
      <c r="I86" s="27" t="str">
        <f ca="1">IF($A86="","",OFFSET(統合マスタ!$K$4,MATCH($A86,統合マスタ!$AC$5:$AC$1500,0),0))</f>
        <v>袋</v>
      </c>
      <c r="J86" s="54" t="str">
        <f ca="1">IF(F86="","",OFFSET(分類!$B$29,MATCH(F86,分類!$A$30:$A$46,0),0))</f>
        <v>劇薬バラ</v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cm="1">
        <f t="array" aca="1" ref="A87" ca="1">IFERROR(SMALL(IF(統合マスタ!$R$5:$R$1500=2,統合マスタ!$AC$5:$AC$1500),ROW(A83)),"")</f>
        <v>724</v>
      </c>
      <c r="B87" s="27">
        <f t="shared" si="5"/>
        <v>83</v>
      </c>
      <c r="C87" s="27">
        <f ca="1">IF(A87="","",OFFSET(統合マスタ!$B$4,MATCH(A87,統合マスタ!$AC$5:$AC$1500,0),0))</f>
        <v>724</v>
      </c>
      <c r="D87" s="27" t="str">
        <f ca="1">IF($A87="","",OFFSET(統合マスタ!$C$4,MATCH($A87,統合マスタ!$AC$5:$AC$1500,0),0))</f>
        <v>リドメックスコーワ軟膏０．３％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3</v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>１０ｇｘ１０</v>
      </c>
      <c r="I87" s="27" t="str">
        <f ca="1">IF($A87="","",OFFSET(統合マスタ!$K$4,MATCH($A87,統合マスタ!$AC$5:$AC$1500,0),0))</f>
        <v>ｇ</v>
      </c>
      <c r="J87" s="54" t="str">
        <f ca="1">IF(F87="","",OFFSET(分類!$B$29,MATCH(F87,分類!$A$30:$A$46,0),0))</f>
        <v>外用.臨時.散薬ヒート</v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cm="1">
        <f t="array" aca="1" ref="A88" ca="1">IFERROR(SMALL(IF(統合マスタ!$R$5:$R$1500=2,統合マスタ!$AC$5:$AC$1500),ROW(A84)),"")</f>
        <v>738</v>
      </c>
      <c r="B88" s="27">
        <f t="shared" si="5"/>
        <v>84</v>
      </c>
      <c r="C88" s="27">
        <f ca="1">IF(A88="","",OFFSET(統合マスタ!$B$4,MATCH(A88,統合マスタ!$AC$5:$AC$1500,0),0))</f>
        <v>738</v>
      </c>
      <c r="D88" s="27" t="str">
        <f ca="1">IF($A88="","",OFFSET(統合マスタ!$C$4,MATCH($A88,統合マスタ!$AC$5:$AC$1500,0),0))</f>
        <v>リルゾール錠５０ｍｇ「ニプロ」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>ＰＴＰ</v>
      </c>
      <c r="H88" s="27" t="str">
        <f ca="1">IF($A88="","",OFFSET(統合マスタ!$F$4,MATCH($A88,統合マスタ!$AC$5:$AC$1500,0),0))</f>
        <v>５６Ｔ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不良在庫</v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cm="1">
        <f t="array" aca="1" ref="A89" ca="1">IFERROR(SMALL(IF(統合マスタ!$R$5:$R$1500=2,統合マスタ!$AC$5:$AC$1500),ROW(A85)),"")</f>
        <v>741</v>
      </c>
      <c r="B89" s="27">
        <f t="shared" si="5"/>
        <v>85</v>
      </c>
      <c r="C89" s="27">
        <f ca="1">IF(A89="","",OFFSET(統合マスタ!$B$4,MATCH(A89,統合マスタ!$AC$5:$AC$1500,0),0))</f>
        <v>741</v>
      </c>
      <c r="D89" s="27" t="str">
        <f ca="1">IF($A89="","",OFFSET(統合マスタ!$C$4,MATCH($A89,統合マスタ!$AC$5:$AC$1500,0),0))</f>
        <v>リンデロン懸濁注２．５ｍｇ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11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０．５ｘ１０Ａ</v>
      </c>
      <c r="I89" s="27" t="str">
        <f ca="1">IF($A89="","",OFFSET(統合マスタ!$K$4,MATCH($A89,統合マスタ!$AC$5:$AC$1500,0),0))</f>
        <v>A</v>
      </c>
      <c r="J89" s="54" t="str">
        <f ca="1">IF(F89="","",OFFSET(分類!$B$29,MATCH(F89,分類!$A$30:$A$46,0),0))</f>
        <v>冷蔵庫</v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cm="1">
        <f t="array" aca="1" ref="A90" ca="1">IFERROR(SMALL(IF(統合マスタ!$R$5:$R$1500=2,統合マスタ!$AC$5:$AC$1500),ROW(A86)),"")</f>
        <v>768</v>
      </c>
      <c r="B90" s="27">
        <f t="shared" si="5"/>
        <v>86</v>
      </c>
      <c r="C90" s="27">
        <f ca="1">IF(A90="","",OFFSET(統合マスタ!$B$4,MATCH(A90,統合マスタ!$AC$5:$AC$1500,0),0))</f>
        <v>768</v>
      </c>
      <c r="D90" s="27" t="str">
        <f ca="1">IF($A90="","",OFFSET(統合マスタ!$C$4,MATCH($A90,統合マスタ!$AC$5:$AC$1500,0),0))</f>
        <v>レボカルニチンＦＦ錠２５０ｍｇ「アメル」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15</v>
      </c>
      <c r="G90" s="27" t="str">
        <f ca="1">IF($A90="","",OFFSET(統合マスタ!$E$4,MATCH($A90,統合マスタ!$AC$5:$AC$1500,0),0))</f>
        <v>ＰＴＰ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不良在庫</v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cm="1">
        <f t="array" aca="1" ref="A91" ca="1">IFERROR(SMALL(IF(統合マスタ!$R$5:$R$1500=2,統合マスタ!$AC$5:$AC$1500),ROW(A87)),"")</f>
        <v>769</v>
      </c>
      <c r="B91" s="27">
        <f t="shared" si="5"/>
        <v>87</v>
      </c>
      <c r="C91" s="27">
        <f ca="1">IF(A91="","",OFFSET(統合マスタ!$B$4,MATCH(A91,統合マスタ!$AC$5:$AC$1500,0),0))</f>
        <v>769</v>
      </c>
      <c r="D91" s="27" t="str">
        <f ca="1">IF($A91="","",OFFSET(統合マスタ!$C$4,MATCH($A91,統合マスタ!$AC$5:$AC$1500,0),0))</f>
        <v>レボフロキサシン細粒１０％「ＤＳＥＰ」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</v>
      </c>
      <c r="G91" s="27" t="str">
        <f ca="1">IF($A91="","",OFFSET(統合マスタ!$E$4,MATCH($A91,統合マスタ!$AC$5:$AC$1500,0),0))</f>
        <v>粉</v>
      </c>
      <c r="H91" s="27" t="str">
        <f ca="1">IF($A91="","",OFFSET(統合マスタ!$F$4,MATCH($A91,統合マスタ!$AC$5:$AC$1500,0),0))</f>
        <v>１００ｇ</v>
      </c>
      <c r="I91" s="27" t="str">
        <f ca="1">IF($A91="","",OFFSET(統合マスタ!$K$4,MATCH($A91,統合マスタ!$AC$5:$AC$1500,0),0))</f>
        <v>ｇ</v>
      </c>
      <c r="J91" s="54" t="str">
        <f ca="1">IF(F91="","",OFFSET(分類!$B$29,MATCH(F91,分類!$A$30:$A$46,0),0))</f>
        <v>散薬調剤台</v>
      </c>
      <c r="K91" s="54">
        <f t="shared" ca="1" si="3"/>
        <v>100</v>
      </c>
      <c r="L91" s="65"/>
      <c r="M91" s="54">
        <f t="shared" ca="1" si="4"/>
        <v>0</v>
      </c>
    </row>
    <row r="92" spans="1:13">
      <c r="A92" s="66" cm="1">
        <f t="array" aca="1" ref="A92" ca="1">IFERROR(SMALL(IF(統合マスタ!$R$5:$R$1500=2,統合マスタ!$AC$5:$AC$1500),ROW(A88)),"")</f>
        <v>771</v>
      </c>
      <c r="B92" s="27">
        <f t="shared" si="5"/>
        <v>88</v>
      </c>
      <c r="C92" s="27">
        <f ca="1">IF(A92="","",OFFSET(統合マスタ!$B$4,MATCH(A92,統合マスタ!$AC$5:$AC$1500,0),0))</f>
        <v>771</v>
      </c>
      <c r="D92" s="27" t="str">
        <f ca="1">IF($A92="","",OFFSET(統合マスタ!$C$4,MATCH($A92,統合マスタ!$AC$5:$AC$1500,0),0))</f>
        <v>レボフロキサシン点眼液１．５％「ニットー」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3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５ｍｌｘ１０</v>
      </c>
      <c r="I92" s="27" t="str">
        <f ca="1">IF($A92="","",OFFSET(統合マスタ!$K$4,MATCH($A92,統合マスタ!$AC$5:$AC$1500,0),0))</f>
        <v>ｍｌ</v>
      </c>
      <c r="J92" s="54" t="str">
        <f ca="1">IF(F92="","",OFFSET(分類!$B$29,MATCH(F92,分類!$A$30:$A$46,0),0))</f>
        <v>外用.臨時.散薬ヒート</v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cm="1">
        <f t="array" aca="1" ref="A93" ca="1">IFERROR(SMALL(IF(統合マスタ!$R$5:$R$1500=2,統合マスタ!$AC$5:$AC$1500),ROW(A89)),"")</f>
        <v>775</v>
      </c>
      <c r="B93" s="27">
        <f t="shared" si="5"/>
        <v>89</v>
      </c>
      <c r="C93" s="27">
        <f ca="1">IF(A93="","",OFFSET(統合マスタ!$B$4,MATCH(A93,統合マスタ!$AC$5:$AC$1500,0),0))</f>
        <v>775</v>
      </c>
      <c r="D93" s="27" t="str">
        <f ca="1">IF($A93="","",OFFSET(統合マスタ!$C$4,MATCH($A93,統合マスタ!$AC$5:$AC$1500,0),0))</f>
        <v>レルベア１００エリプタ３０吸入用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3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１個</v>
      </c>
      <c r="I93" s="27" t="str">
        <f ca="1">IF($A93="","",OFFSET(統合マスタ!$K$4,MATCH($A93,統合マスタ!$AC$5:$AC$1500,0),0))</f>
        <v>個</v>
      </c>
      <c r="J93" s="54" t="str">
        <f ca="1">IF(F93="","",OFFSET(分類!$B$29,MATCH(F93,分類!$A$30:$A$46,0),0))</f>
        <v>外用.臨時.散薬ヒート</v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cm="1">
        <f t="array" aca="1" ref="A94" ca="1">IFERROR(SMALL(IF(統合マスタ!$R$5:$R$1500=2,統合マスタ!$AC$5:$AC$1500),ROW(A90)),"")</f>
        <v>776</v>
      </c>
      <c r="B94" s="27">
        <f t="shared" si="5"/>
        <v>90</v>
      </c>
      <c r="C94" s="27">
        <f ca="1">IF(A94="","",OFFSET(統合マスタ!$B$4,MATCH(A94,統合マスタ!$AC$5:$AC$1500,0),0))</f>
        <v>776</v>
      </c>
      <c r="D94" s="27" t="str">
        <f ca="1">IF($A94="","",OFFSET(統合マスタ!$C$4,MATCH($A94,統合マスタ!$AC$5:$AC$1500,0),0))</f>
        <v>レルベア２００エリプタ３０吸入用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3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１個</v>
      </c>
      <c r="I94" s="27" t="str">
        <f ca="1">IF($A94="","",OFFSET(統合マスタ!$K$4,MATCH($A94,統合マスタ!$AC$5:$AC$1500,0),0))</f>
        <v>個</v>
      </c>
      <c r="J94" s="54" t="str">
        <f ca="1">IF(F94="","",OFFSET(分類!$B$29,MATCH(F94,分類!$A$30:$A$46,0),0))</f>
        <v>外用.臨時.散薬ヒート</v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cm="1">
        <f t="array" aca="1" ref="A95" ca="1">IFERROR(SMALL(IF(統合マスタ!$R$5:$R$1500=2,統合マスタ!$AC$5:$AC$1500),ROW(A91)),"")</f>
        <v>782</v>
      </c>
      <c r="B95" s="27">
        <f t="shared" si="5"/>
        <v>91</v>
      </c>
      <c r="C95" s="27">
        <f ca="1">IF(A95="","",OFFSET(統合マスタ!$B$4,MATCH(A95,統合マスタ!$AC$5:$AC$1500,0),0))</f>
        <v>782</v>
      </c>
      <c r="D95" s="27" t="str">
        <f ca="1">IF($A95="","",OFFSET(統合マスタ!$C$4,MATCH($A95,統合マスタ!$AC$5:$AC$1500,0),0))</f>
        <v>ロケルマ懸濁用散分包５ｇ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3</v>
      </c>
      <c r="G95" s="27" t="str">
        <f ca="1">IF($A95="","",OFFSET(統合マスタ!$E$4,MATCH($A95,統合マスタ!$AC$5:$AC$1500,0),0))</f>
        <v>粉</v>
      </c>
      <c r="H95" s="27" t="str">
        <f ca="1">IF($A95="","",OFFSET(統合マスタ!$F$4,MATCH($A95,統合マスタ!$AC$5:$AC$1500,0),0))</f>
        <v>２８包</v>
      </c>
      <c r="I95" s="27" t="str">
        <f ca="1">IF($A95="","",OFFSET(統合マスタ!$K$4,MATCH($A95,統合マスタ!$AC$5:$AC$1500,0),0))</f>
        <v>包</v>
      </c>
      <c r="J95" s="54" t="str">
        <f ca="1">IF(F95="","",OFFSET(分類!$B$29,MATCH(F95,分類!$A$30:$A$46,0),0))</f>
        <v>外用.臨時.散薬ヒート</v>
      </c>
      <c r="K95" s="54" t="e">
        <f t="shared" ca="1" si="3"/>
        <v>#VALUE!</v>
      </c>
      <c r="L95" s="65"/>
      <c r="M95" s="54">
        <f t="shared" ca="1" si="4"/>
        <v>0</v>
      </c>
    </row>
    <row r="96" spans="1:13">
      <c r="A96" s="66" cm="1">
        <f t="array" aca="1" ref="A96" ca="1">IFERROR(SMALL(IF(統合マスタ!$R$5:$R$1500=2,統合マスタ!$AC$5:$AC$1500),ROW(A92)),"")</f>
        <v>786</v>
      </c>
      <c r="B96" s="27">
        <f t="shared" si="5"/>
        <v>92</v>
      </c>
      <c r="C96" s="27">
        <f ca="1">IF(A96="","",OFFSET(統合マスタ!$B$4,MATCH(A96,統合マスタ!$AC$5:$AC$1500,0),0))</f>
        <v>786</v>
      </c>
      <c r="D96" s="27" t="str">
        <f ca="1">IF($A96="","",OFFSET(統合マスタ!$C$4,MATCH($A96,統合マスタ!$AC$5:$AC$1500,0),0))</f>
        <v>ロゼレム錠８ｍｇ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3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外用.臨時.散薬ヒート</v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cm="1">
        <f t="array" aca="1" ref="A97" ca="1">IFERROR(SMALL(IF(統合マスタ!$R$5:$R$1500=2,統合マスタ!$AC$5:$AC$1500),ROW(A93)),"")</f>
        <v>813</v>
      </c>
      <c r="B97" s="27">
        <f t="shared" si="5"/>
        <v>93</v>
      </c>
      <c r="C97" s="27">
        <f ca="1">IF(A97="","",OFFSET(統合マスタ!$B$4,MATCH(A97,統合マスタ!$AC$5:$AC$1500,0),0))</f>
        <v>813</v>
      </c>
      <c r="D97" s="27" t="str">
        <f ca="1">IF($A97="","",OFFSET(統合マスタ!$C$4,MATCH($A97,統合マスタ!$AC$5:$AC$1500,0),0))</f>
        <v>水溶性プレドニン１０ｍｇ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9</v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>１０Ａ</v>
      </c>
      <c r="I97" s="27" t="str">
        <f ca="1">IF($A97="","",OFFSET(統合マスタ!$K$4,MATCH($A97,統合マスタ!$AC$5:$AC$1500,0),0))</f>
        <v>A</v>
      </c>
      <c r="J97" s="54" t="str">
        <f ca="1">IF(F97="","",OFFSET(分類!$B$29,MATCH(F97,分類!$A$30:$A$46,0),0))</f>
        <v>注射</v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cm="1">
        <f t="array" aca="1" ref="A98" ca="1">IFERROR(SMALL(IF(統合マスタ!$R$5:$R$1500=2,統合マスタ!$AC$5:$AC$1500),ROW(A94)),"")</f>
        <v>200051</v>
      </c>
      <c r="B98" s="27">
        <f t="shared" si="5"/>
        <v>94</v>
      </c>
      <c r="C98" s="27">
        <f ca="1">IF(A98="","",OFFSET(統合マスタ!$B$4,MATCH(A98,統合マスタ!$AC$5:$AC$1500,0),0))</f>
        <v>51</v>
      </c>
      <c r="D98" s="27" t="str">
        <f ca="1">IF($A98="","",OFFSET(統合マスタ!$C$4,MATCH($A98,統合マスタ!$AC$5:$AC$1500,0),0))</f>
        <v>アセリオ静注液１０００ｍｇバッグ</v>
      </c>
      <c r="E98" s="27">
        <f ca="1">IF($A98="","",OFFSET(統合マスタ!$X$4,MATCH($A98,統合マスタ!$AC$5:$AC$1500,0),0))</f>
        <v>2</v>
      </c>
      <c r="F98" s="27">
        <f ca="1">IF($A98="","",OFFSET(統合マスタ!$Z$4,MATCH($A98,統合マスタ!$AC$5:$AC$1500,0),0))</f>
        <v>8</v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>１００ｍｌｘ２０</v>
      </c>
      <c r="I98" s="27" t="str">
        <f ca="1">IF($A98="","",OFFSET(統合マスタ!$K$4,MATCH($A98,統合マスタ!$AC$5:$AC$1500,0),0))</f>
        <v>袋</v>
      </c>
      <c r="J98" s="54" t="str">
        <f ca="1">IF(F98="","",OFFSET(分類!$B$29,MATCH(F98,分類!$A$30:$A$46,0),0))</f>
        <v>抗生剤.小輸液</v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cm="1">
        <f t="array" aca="1" ref="A99" ca="1">IFERROR(SMALL(IF(統合マスタ!$R$5:$R$1500=2,統合マスタ!$AC$5:$AC$1500),ROW(A95)),"")</f>
        <v>200052</v>
      </c>
      <c r="B99" s="27">
        <f t="shared" si="5"/>
        <v>95</v>
      </c>
      <c r="C99" s="27">
        <f ca="1">IF(A99="","",OFFSET(統合マスタ!$B$4,MATCH(A99,統合マスタ!$AC$5:$AC$1500,0),0))</f>
        <v>52</v>
      </c>
      <c r="D99" s="27" t="str">
        <f ca="1">IF($A99="","",OFFSET(統合マスタ!$C$4,MATCH($A99,統合マスタ!$AC$5:$AC$1500,0),0))</f>
        <v>アセレンド注１００μｇ</v>
      </c>
      <c r="E99" s="27">
        <f ca="1">IF($A99="","",OFFSET(統合マスタ!$X$4,MATCH($A99,統合マスタ!$AC$5:$AC$1500,0),0))</f>
        <v>2</v>
      </c>
      <c r="F99" s="27">
        <f ca="1">IF($A99="","",OFFSET(統合マスタ!$Z$4,MATCH($A99,統合マスタ!$AC$5:$AC$1500,0),0))</f>
        <v>9</v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>２ｍｌｘ１０Ａ</v>
      </c>
      <c r="I99" s="27" t="str">
        <f ca="1">IF($A99="","",OFFSET(統合マスタ!$K$4,MATCH($A99,統合マスタ!$AC$5:$AC$1500,0),0))</f>
        <v>瓶</v>
      </c>
      <c r="J99" s="54" t="str">
        <f ca="1">IF(F99="","",OFFSET(分類!$B$29,MATCH(F99,分類!$A$30:$A$46,0),0))</f>
        <v>注射</v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cm="1">
        <f t="array" aca="1" ref="A100" ca="1">IFERROR(SMALL(IF(統合マスタ!$R$5:$R$1500=2,統合マスタ!$AC$5:$AC$1500),ROW(A96)),"")</f>
        <v>200070</v>
      </c>
      <c r="B100" s="27">
        <f t="shared" si="5"/>
        <v>96</v>
      </c>
      <c r="C100" s="27">
        <f ca="1">IF(A100="","",OFFSET(統合マスタ!$B$4,MATCH(A100,統合マスタ!$AC$5:$AC$1500,0),0))</f>
        <v>70</v>
      </c>
      <c r="D100" s="27" t="str">
        <f ca="1">IF($A100="","",OFFSET(統合マスタ!$C$4,MATCH($A100,統合マスタ!$AC$5:$AC$1500,0),0))</f>
        <v>アナストロゾール錠１ｍｇ「サワイ」</v>
      </c>
      <c r="E100" s="27">
        <f ca="1">IF($A100="","",OFFSET(統合マスタ!$X$4,MATCH($A100,統合マスタ!$AC$5:$AC$1500,0),0))</f>
        <v>2</v>
      </c>
      <c r="F100" s="27">
        <f ca="1">IF($A100="","",OFFSET(統合マスタ!$Z$4,MATCH($A100,統合マスタ!$AC$5:$AC$1500,0),0))</f>
        <v>3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３０Ｔ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外用.臨時.散薬ヒート</v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cm="1">
        <f t="array" aca="1" ref="A101" ca="1">IFERROR(SMALL(IF(統合マスタ!$R$5:$R$1500=2,統合マスタ!$AC$5:$AC$1500),ROW(A97)),"")</f>
        <v>200110</v>
      </c>
      <c r="B101" s="27">
        <f t="shared" si="5"/>
        <v>97</v>
      </c>
      <c r="C101" s="27">
        <f ca="1">IF(A101="","",OFFSET(統合マスタ!$B$4,MATCH(A101,統合マスタ!$AC$5:$AC$1500,0),0))</f>
        <v>110</v>
      </c>
      <c r="D101" s="27" t="str">
        <f ca="1">IF($A101="","",OFFSET(統合マスタ!$C$4,MATCH($A101,統合マスタ!$AC$5:$AC$1500,0),0))</f>
        <v>イリボー錠５μｇ</v>
      </c>
      <c r="E101" s="27">
        <f ca="1">IF($A101="","",OFFSET(統合マスタ!$X$4,MATCH($A101,統合マスタ!$AC$5:$AC$1500,0),0))</f>
        <v>2</v>
      </c>
      <c r="F101" s="27">
        <f ca="1">IF($A101="","",OFFSET(統合マスタ!$Z$4,MATCH($A101,統合マスタ!$AC$5:$AC$1500,0),0))</f>
        <v>15</v>
      </c>
      <c r="G101" s="27" t="str">
        <f ca="1">IF($A101="","",OFFSET(統合マスタ!$E$4,MATCH($A101,統合マスタ!$AC$5:$AC$1500,0),0))</f>
        <v>ＰＴＰ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不良在庫</v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cm="1">
        <f t="array" aca="1" ref="A102" ca="1">IFERROR(SMALL(IF(統合マスタ!$R$5:$R$1500=2,統合マスタ!$AC$5:$AC$1500),ROW(A98)),"")</f>
        <v>200115</v>
      </c>
      <c r="B102" s="27">
        <f t="shared" si="5"/>
        <v>98</v>
      </c>
      <c r="C102" s="27">
        <f ca="1">IF(A102="","",OFFSET(統合マスタ!$B$4,MATCH(A102,統合マスタ!$AC$5:$AC$1500,0),0))</f>
        <v>115</v>
      </c>
      <c r="D102" s="27" t="str">
        <f ca="1">IF($A102="","",OFFSET(統合マスタ!$C$4,MATCH($A102,統合マスタ!$AC$5:$AC$1500,0),0))</f>
        <v>インチュニブ錠１ｍｇ</v>
      </c>
      <c r="E102" s="27">
        <f ca="1">IF($A102="","",OFFSET(統合マスタ!$X$4,MATCH($A102,統合マスタ!$AC$5:$AC$1500,0),0))</f>
        <v>2</v>
      </c>
      <c r="F102" s="27">
        <f ca="1">IF($A102="","",OFFSET(統合マスタ!$Z$4,MATCH($A102,統合マスタ!$AC$5:$AC$1500,0),0))</f>
        <v>3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１００Ｔ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外用.臨時.散薬ヒート</v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cm="1">
        <f t="array" aca="1" ref="A103" ca="1">IFERROR(SMALL(IF(統合マスタ!$R$5:$R$1500=2,統合マスタ!$AC$5:$AC$1500),ROW(A99)),"")</f>
        <v>200234</v>
      </c>
      <c r="B103" s="27">
        <f t="shared" si="5"/>
        <v>99</v>
      </c>
      <c r="C103" s="27">
        <f ca="1">IF(A103="","",OFFSET(統合マスタ!$B$4,MATCH(A103,統合マスタ!$AC$5:$AC$1500,0),0))</f>
        <v>234</v>
      </c>
      <c r="D103" s="27" t="str">
        <f ca="1">IF($A103="","",OFFSET(統合マスタ!$C$4,MATCH($A103,統合マスタ!$AC$5:$AC$1500,0),0))</f>
        <v>コンサータ錠１８ｍｇ</v>
      </c>
      <c r="E103" s="27">
        <f ca="1">IF($A103="","",OFFSET(統合マスタ!$X$4,MATCH($A103,統合マスタ!$AC$5:$AC$1500,0),0))</f>
        <v>2</v>
      </c>
      <c r="F103" s="27">
        <f ca="1">IF($A103="","",OFFSET(統合マスタ!$Z$4,MATCH($A103,統合マスタ!$AC$5:$AC$1500,0),0))</f>
        <v>3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外用.臨時.散薬ヒート</v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cm="1">
        <f t="array" aca="1" ref="A104" ca="1">IFERROR(SMALL(IF(統合マスタ!$R$5:$R$1500=2,統合マスタ!$AC$5:$AC$1500),ROW(A100)),"")</f>
        <v>200243</v>
      </c>
      <c r="B104" s="27">
        <f t="shared" si="5"/>
        <v>100</v>
      </c>
      <c r="C104" s="27">
        <f ca="1">IF(A104="","",OFFSET(統合マスタ!$B$4,MATCH(A104,統合マスタ!$AC$5:$AC$1500,0),0))</f>
        <v>243</v>
      </c>
      <c r="D104" s="27" t="str">
        <f ca="1">IF($A104="","",OFFSET(統合マスタ!$C$4,MATCH($A104,統合マスタ!$AC$5:$AC$1500,0),0))</f>
        <v>サンリズムカプセル２５ｍｇ</v>
      </c>
      <c r="E104" s="27">
        <f ca="1">IF($A104="","",OFFSET(統合マスタ!$X$4,MATCH($A104,統合マスタ!$AC$5:$AC$1500,0),0))</f>
        <v>2</v>
      </c>
      <c r="F104" s="27">
        <f ca="1">IF($A104="","",OFFSET(統合マスタ!$Z$4,MATCH($A104,統合マスタ!$AC$5:$AC$1500,0),0))</f>
        <v>2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１００Ｐ</v>
      </c>
      <c r="I104" s="27" t="str">
        <f ca="1">IF($A104="","",OFFSET(統合マスタ!$K$4,MATCH($A104,統合マスタ!$AC$5:$AC$1500,0),0))</f>
        <v>cap</v>
      </c>
      <c r="J104" s="54" t="str">
        <f ca="1">IF(F104="","",OFFSET(分類!$B$29,MATCH(F104,分類!$A$30:$A$46,0),0))</f>
        <v>散薬調剤台</v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cm="1">
        <f t="array" aca="1" ref="A105" ca="1">IFERROR(SMALL(IF(統合マスタ!$R$5:$R$1500=2,統合マスタ!$AC$5:$AC$1500),ROW(A101)),"")</f>
        <v>200255</v>
      </c>
      <c r="B105" s="27">
        <f t="shared" si="5"/>
        <v>101</v>
      </c>
      <c r="C105" s="27">
        <f ca="1">IF(A105="","",OFFSET(統合マスタ!$B$4,MATCH(A105,統合マスタ!$AC$5:$AC$1500,0),0))</f>
        <v>255</v>
      </c>
      <c r="D105" s="27" t="str">
        <f ca="1">IF($A105="","",OFFSET(統合マスタ!$C$4,MATCH($A105,統合マスタ!$AC$5:$AC$1500,0),0))</f>
        <v>シクロスポリンカプセル５０ｍｇ「トーワ」</v>
      </c>
      <c r="E105" s="27">
        <f ca="1">IF($A105="","",OFFSET(統合マスタ!$X$4,MATCH($A105,統合マスタ!$AC$5:$AC$1500,0),0))</f>
        <v>2</v>
      </c>
      <c r="F105" s="27">
        <f ca="1">IF($A105="","",OFFSET(統合マスタ!$Z$4,MATCH($A105,統合マスタ!$AC$5:$AC$1500,0),0))</f>
        <v>3</v>
      </c>
      <c r="G105" s="27" t="str">
        <f ca="1">IF($A105="","",OFFSET(統合マスタ!$E$4,MATCH($A105,統合マスタ!$AC$5:$AC$1500,0),0))</f>
        <v>ＰＴＰ</v>
      </c>
      <c r="H105" s="27" t="str">
        <f ca="1">IF($A105="","",OFFSET(統合マスタ!$F$4,MATCH($A105,統合マスタ!$AC$5:$AC$1500,0),0))</f>
        <v>１００ｃａｐ</v>
      </c>
      <c r="I105" s="27" t="str">
        <f ca="1">IF($A105="","",OFFSET(統合マスタ!$K$4,MATCH($A105,統合マスタ!$AC$5:$AC$1500,0),0))</f>
        <v>cap</v>
      </c>
      <c r="J105" s="54" t="str">
        <f ca="1">IF(F105="","",OFFSET(分類!$B$29,MATCH(F105,分類!$A$30:$A$46,0),0))</f>
        <v>外用.臨時.散薬ヒート</v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cm="1">
        <f t="array" aca="1" ref="A106" ca="1">IFERROR(SMALL(IF(統合マスタ!$R$5:$R$1500=2,統合マスタ!$AC$5:$AC$1500),ROW(A102)),"")</f>
        <v>200263</v>
      </c>
      <c r="B106" s="27">
        <f t="shared" si="5"/>
        <v>102</v>
      </c>
      <c r="C106" s="27">
        <f ca="1">IF(A106="","",OFFSET(統合マスタ!$B$4,MATCH(A106,統合マスタ!$AC$5:$AC$1500,0),0))</f>
        <v>263</v>
      </c>
      <c r="D106" s="27" t="str">
        <f ca="1">IF($A106="","",OFFSET(統合マスタ!$C$4,MATCH($A106,統合マスタ!$AC$5:$AC$1500,0),0))</f>
        <v>シベンゾリンコハク酸塩錠１００ｍｇ「サワイ」</v>
      </c>
      <c r="E106" s="27">
        <f ca="1">IF($A106="","",OFFSET(統合マスタ!$X$4,MATCH($A106,統合マスタ!$AC$5:$AC$1500,0),0))</f>
        <v>2</v>
      </c>
      <c r="F106" s="27">
        <f ca="1">IF($A106="","",OFFSET(統合マスタ!$Z$4,MATCH($A106,統合マスタ!$AC$5:$AC$1500,0),0))</f>
        <v>3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１００Ｔ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外用.臨時.散薬ヒート</v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cm="1">
        <f t="array" aca="1" ref="A107" ca="1">IFERROR(SMALL(IF(統合マスタ!$R$5:$R$1500=2,統合マスタ!$AC$5:$AC$1500),ROW(A103)),"")</f>
        <v>200272</v>
      </c>
      <c r="B107" s="27">
        <f t="shared" si="5"/>
        <v>103</v>
      </c>
      <c r="C107" s="27">
        <f ca="1">IF(A107="","",OFFSET(統合マスタ!$B$4,MATCH(A107,統合マスタ!$AC$5:$AC$1500,0),0))</f>
        <v>272</v>
      </c>
      <c r="D107" s="27" t="str">
        <f ca="1">IF($A107="","",OFFSET(統合マスタ!$C$4,MATCH($A107,統合マスタ!$AC$5:$AC$1500,0),0))</f>
        <v>ストロメクトール錠３ｍｇ</v>
      </c>
      <c r="E107" s="27">
        <f ca="1">IF($A107="","",OFFSET(統合マスタ!$X$4,MATCH($A107,統合マスタ!$AC$5:$AC$1500,0),0))</f>
        <v>2</v>
      </c>
      <c r="F107" s="27">
        <f ca="1">IF($A107="","",OFFSET(統合マスタ!$Z$4,MATCH($A107,統合マスタ!$AC$5:$AC$1500,0),0))</f>
        <v>3</v>
      </c>
      <c r="G107" s="27" t="str">
        <f ca="1">IF($A107="","",OFFSET(統合マスタ!$E$4,MATCH($A107,統合マスタ!$AC$5:$AC$1500,0),0))</f>
        <v>ＰＴＰ</v>
      </c>
      <c r="H107" s="27" t="str">
        <f ca="1">IF($A107="","",OFFSET(統合マスタ!$F$4,MATCH($A107,統合マスタ!$AC$5:$AC$1500,0),0))</f>
        <v>１０Ｔ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外用.臨時.散薬ヒート</v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cm="1">
        <f t="array" aca="1" ref="A108" ca="1">IFERROR(SMALL(IF(統合マスタ!$R$5:$R$1500=2,統合マスタ!$AC$5:$AC$1500),ROW(A104)),"")</f>
        <v>200289</v>
      </c>
      <c r="B108" s="27">
        <f t="shared" si="5"/>
        <v>104</v>
      </c>
      <c r="C108" s="27">
        <f ca="1">IF(A108="","",OFFSET(統合マスタ!$B$4,MATCH(A108,統合マスタ!$AC$5:$AC$1500,0),0))</f>
        <v>289</v>
      </c>
      <c r="D108" s="27" t="str">
        <f ca="1">IF($A108="","",OFFSET(統合マスタ!$C$4,MATCH($A108,統合マスタ!$AC$5:$AC$1500,0),0))</f>
        <v>セパミット細粒１％</v>
      </c>
      <c r="E108" s="27">
        <f ca="1">IF($A108="","",OFFSET(統合マスタ!$X$4,MATCH($A108,統合マスタ!$AC$5:$AC$1500,0),0))</f>
        <v>2</v>
      </c>
      <c r="F108" s="27">
        <f ca="1">IF($A108="","",OFFSET(統合マスタ!$Z$4,MATCH($A108,統合マスタ!$AC$5:$AC$1500,0),0))</f>
        <v>3</v>
      </c>
      <c r="G108" s="27" t="str">
        <f ca="1">IF($A108="","",OFFSET(統合マスタ!$E$4,MATCH($A108,統合マスタ!$AC$5:$AC$1500,0),0))</f>
        <v>粉</v>
      </c>
      <c r="H108" s="27" t="str">
        <f ca="1">IF($A108="","",OFFSET(統合マスタ!$F$4,MATCH($A108,統合マスタ!$AC$5:$AC$1500,0),0))</f>
        <v>１ｇｘ３００包</v>
      </c>
      <c r="I108" s="27" t="str">
        <f ca="1">IF($A108="","",OFFSET(統合マスタ!$K$4,MATCH($A108,統合マスタ!$AC$5:$AC$1500,0),0))</f>
        <v>ｇ</v>
      </c>
      <c r="J108" s="54" t="str">
        <f ca="1">IF(F108="","",OFFSET(分類!$B$29,MATCH(F108,分類!$A$30:$A$46,0),0))</f>
        <v>外用.臨時.散薬ヒート</v>
      </c>
      <c r="K108" s="54">
        <f t="shared" ca="1" si="3"/>
        <v>1</v>
      </c>
      <c r="L108" s="65"/>
      <c r="M108" s="54">
        <f t="shared" ca="1" si="4"/>
        <v>0</v>
      </c>
    </row>
    <row r="109" spans="1:13">
      <c r="A109" s="66" cm="1">
        <f t="array" aca="1" ref="A109" ca="1">IFERROR(SMALL(IF(統合マスタ!$R$5:$R$1500=2,統合マスタ!$AC$5:$AC$1500),ROW(A105)),"")</f>
        <v>200322</v>
      </c>
      <c r="B109" s="27">
        <f t="shared" si="5"/>
        <v>105</v>
      </c>
      <c r="C109" s="27">
        <f ca="1">IF(A109="","",OFFSET(統合マスタ!$B$4,MATCH(A109,統合マスタ!$AC$5:$AC$1500,0),0))</f>
        <v>322</v>
      </c>
      <c r="D109" s="27" t="str">
        <f ca="1">IF($A109="","",OFFSET(統合マスタ!$C$4,MATCH($A109,統合マスタ!$AC$5:$AC$1500,0),0))</f>
        <v>ソルダクトン静注用１００ｍｇ</v>
      </c>
      <c r="E109" s="27">
        <f ca="1">IF($A109="","",OFFSET(統合マスタ!$X$4,MATCH($A109,統合マスタ!$AC$5:$AC$1500,0),0))</f>
        <v>2</v>
      </c>
      <c r="F109" s="27">
        <f ca="1">IF($A109="","",OFFSET(統合マスタ!$Z$4,MATCH($A109,統合マスタ!$AC$5:$AC$1500,0),0))</f>
        <v>9</v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>１０管</v>
      </c>
      <c r="I109" s="27" t="str">
        <f ca="1">IF($A109="","",OFFSET(統合マスタ!$K$4,MATCH($A109,統合マスタ!$AC$5:$AC$1500,0),0))</f>
        <v>管</v>
      </c>
      <c r="J109" s="54" t="str">
        <f ca="1">IF(F109="","",OFFSET(分類!$B$29,MATCH(F109,分類!$A$30:$A$46,0),0))</f>
        <v>注射</v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cm="1">
        <f t="array" aca="1" ref="A110" ca="1">IFERROR(SMALL(IF(統合マスタ!$R$5:$R$1500=2,統合マスタ!$AC$5:$AC$1500),ROW(A106)),"")</f>
        <v>200325</v>
      </c>
      <c r="B110" s="27">
        <f t="shared" si="5"/>
        <v>106</v>
      </c>
      <c r="C110" s="27">
        <f ca="1">IF(A110="","",OFFSET(統合マスタ!$B$4,MATCH(A110,統合マスタ!$AC$5:$AC$1500,0),0))</f>
        <v>325</v>
      </c>
      <c r="D110" s="27" t="str">
        <f ca="1">IF($A110="","",OFFSET(統合マスタ!$C$4,MATCH($A110,統合マスタ!$AC$5:$AC$1500,0),0))</f>
        <v>ダーブロック錠２ｍｇ</v>
      </c>
      <c r="E110" s="27">
        <f ca="1">IF($A110="","",OFFSET(統合マスタ!$X$4,MATCH($A110,統合マスタ!$AC$5:$AC$1500,0),0))</f>
        <v>2</v>
      </c>
      <c r="F110" s="27">
        <f ca="1">IF($A110="","",OFFSET(統合マスタ!$Z$4,MATCH($A110,統合マスタ!$AC$5:$AC$1500,0),0))</f>
        <v>15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不良在庫</v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cm="1">
        <f t="array" aca="1" ref="A111" ca="1">IFERROR(SMALL(IF(統合マスタ!$R$5:$R$1500=2,統合マスタ!$AC$5:$AC$1500),ROW(A107)),"")</f>
        <v>200329</v>
      </c>
      <c r="B111" s="27">
        <f t="shared" si="5"/>
        <v>107</v>
      </c>
      <c r="C111" s="27">
        <f ca="1">IF(A111="","",OFFSET(統合マスタ!$B$4,MATCH(A111,統合マスタ!$AC$5:$AC$1500,0),0))</f>
        <v>329</v>
      </c>
      <c r="D111" s="27" t="str">
        <f ca="1">IF($A111="","",OFFSET(統合マスタ!$C$4,MATCH($A111,統合マスタ!$AC$5:$AC$1500,0),0))</f>
        <v>タクロリムスカプセル１ｍｇ「ニプロ」</v>
      </c>
      <c r="E111" s="27">
        <f ca="1">IF($A111="","",OFFSET(統合マスタ!$X$4,MATCH($A111,統合マスタ!$AC$5:$AC$1500,0),0))</f>
        <v>2</v>
      </c>
      <c r="F111" s="27">
        <f ca="1">IF($A111="","",OFFSET(統合マスタ!$Z$4,MATCH($A111,統合マスタ!$AC$5:$AC$1500,0),0))</f>
        <v>15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１００ｃａｐ</v>
      </c>
      <c r="I111" s="27" t="str">
        <f ca="1">IF($A111="","",OFFSET(統合マスタ!$K$4,MATCH($A111,統合マスタ!$AC$5:$AC$1500,0),0))</f>
        <v>cap</v>
      </c>
      <c r="J111" s="54" t="str">
        <f ca="1">IF(F111="","",OFFSET(分類!$B$29,MATCH(F111,分類!$A$30:$A$46,0),0))</f>
        <v>不良在庫</v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cm="1">
        <f t="array" aca="1" ref="A112" ca="1">IFERROR(SMALL(IF(統合マスタ!$R$5:$R$1500=2,統合マスタ!$AC$5:$AC$1500),ROW(A108)),"")</f>
        <v>200341</v>
      </c>
      <c r="B112" s="27">
        <f t="shared" si="5"/>
        <v>108</v>
      </c>
      <c r="C112" s="27">
        <f ca="1">IF(A112="","",OFFSET(統合マスタ!$B$4,MATCH(A112,統合マスタ!$AC$5:$AC$1500,0),0))</f>
        <v>341</v>
      </c>
      <c r="D112" s="27" t="str">
        <f ca="1">IF($A112="","",OFFSET(統合マスタ!$C$4,MATCH($A112,統合マスタ!$AC$5:$AC$1500,0),0))</f>
        <v>ダルベポエチン　アルファＢＳ注１２０μｇシリンジ「三和」</v>
      </c>
      <c r="E112" s="27">
        <f ca="1">IF($A112="","",OFFSET(統合マスタ!$X$4,MATCH($A112,統合マスタ!$AC$5:$AC$1500,0),0))</f>
        <v>2</v>
      </c>
      <c r="F112" s="27">
        <f ca="1">IF($A112="","",OFFSET(統合マスタ!$Z$4,MATCH($A112,統合マスタ!$AC$5:$AC$1500,0),0))</f>
        <v>11</v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>１シリンジ</v>
      </c>
      <c r="I112" s="27" t="str">
        <f ca="1">IF($A112="","",OFFSET(統合マスタ!$K$4,MATCH($A112,統合マスタ!$AC$5:$AC$1500,0),0))</f>
        <v>シリンジ</v>
      </c>
      <c r="J112" s="54" t="str">
        <f ca="1">IF(F112="","",OFFSET(分類!$B$29,MATCH(F112,分類!$A$30:$A$46,0),0))</f>
        <v>冷蔵庫</v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cm="1">
        <f t="array" aca="1" ref="A113" ca="1">IFERROR(SMALL(IF(統合マスタ!$R$5:$R$1500=2,統合マスタ!$AC$5:$AC$1500),ROW(A109)),"")</f>
        <v>200342</v>
      </c>
      <c r="B113" s="27">
        <f t="shared" si="5"/>
        <v>109</v>
      </c>
      <c r="C113" s="27">
        <f ca="1">IF(A113="","",OFFSET(統合マスタ!$B$4,MATCH(A113,統合マスタ!$AC$5:$AC$1500,0),0))</f>
        <v>342</v>
      </c>
      <c r="D113" s="27" t="str">
        <f ca="1">IF($A113="","",OFFSET(統合マスタ!$C$4,MATCH($A113,統合マスタ!$AC$5:$AC$1500,0),0))</f>
        <v>ダルベポエチン　アルファＢＳ注３０μｇシリンジ「三和」</v>
      </c>
      <c r="E113" s="27">
        <f ca="1">IF($A113="","",OFFSET(統合マスタ!$X$4,MATCH($A113,統合マスタ!$AC$5:$AC$1500,0),0))</f>
        <v>2</v>
      </c>
      <c r="F113" s="27">
        <f ca="1">IF($A113="","",OFFSET(統合マスタ!$Z$4,MATCH($A113,統合マスタ!$AC$5:$AC$1500,0),0))</f>
        <v>15</v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>１シリンジ</v>
      </c>
      <c r="I113" s="27" t="str">
        <f ca="1">IF($A113="","",OFFSET(統合マスタ!$K$4,MATCH($A113,統合マスタ!$AC$5:$AC$1500,0),0))</f>
        <v>シリンジ</v>
      </c>
      <c r="J113" s="54" t="str">
        <f ca="1">IF(F113="","",OFFSET(分類!$B$29,MATCH(F113,分類!$A$30:$A$46,0),0))</f>
        <v>不良在庫</v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cm="1">
        <f t="array" aca="1" ref="A114" ca="1">IFERROR(SMALL(IF(統合マスタ!$R$5:$R$1500=2,統合マスタ!$AC$5:$AC$1500),ROW(A110)),"")</f>
        <v>200343</v>
      </c>
      <c r="B114" s="27">
        <f t="shared" si="5"/>
        <v>110</v>
      </c>
      <c r="C114" s="27">
        <f ca="1">IF(A114="","",OFFSET(統合マスタ!$B$4,MATCH(A114,統合マスタ!$AC$5:$AC$1500,0),0))</f>
        <v>343</v>
      </c>
      <c r="D114" s="27" t="str">
        <f ca="1">IF($A114="","",OFFSET(統合マスタ!$C$4,MATCH($A114,統合マスタ!$AC$5:$AC$1500,0),0))</f>
        <v>ダルベポエチンアルファＢＳ注６０μｇシリンジ「三和」</v>
      </c>
      <c r="E114" s="27">
        <f ca="1">IF($A114="","",OFFSET(統合マスタ!$X$4,MATCH($A114,統合マスタ!$AC$5:$AC$1500,0),0))</f>
        <v>2</v>
      </c>
      <c r="F114" s="27">
        <f ca="1">IF($A114="","",OFFSET(統合マスタ!$Z$4,MATCH($A114,統合マスタ!$AC$5:$AC$1500,0),0))</f>
        <v>15</v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>１シリンジ</v>
      </c>
      <c r="I114" s="27" t="str">
        <f ca="1">IF($A114="","",OFFSET(統合マスタ!$K$4,MATCH($A114,統合マスタ!$AC$5:$AC$1500,0),0))</f>
        <v>シリンジ</v>
      </c>
      <c r="J114" s="54" t="str">
        <f ca="1">IF(F114="","",OFFSET(分類!$B$29,MATCH(F114,分類!$A$30:$A$46,0),0))</f>
        <v>不良在庫</v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cm="1">
        <f t="array" aca="1" ref="A115" ca="1">IFERROR(SMALL(IF(統合マスタ!$R$5:$R$1500=2,統合マスタ!$AC$5:$AC$1500),ROW(A111)),"")</f>
        <v>200347</v>
      </c>
      <c r="B115" s="27">
        <f t="shared" si="5"/>
        <v>111</v>
      </c>
      <c r="C115" s="27">
        <f ca="1">IF(A115="","",OFFSET(統合マスタ!$B$4,MATCH(A115,統合マスタ!$AC$5:$AC$1500,0),0))</f>
        <v>347</v>
      </c>
      <c r="D115" s="27" t="str">
        <f ca="1">IF($A115="","",OFFSET(統合マスタ!$C$4,MATCH($A115,統合マスタ!$AC$5:$AC$1500,0),0))</f>
        <v>タンボコール錠５０ｍｇ</v>
      </c>
      <c r="E115" s="27">
        <f ca="1">IF($A115="","",OFFSET(統合マスタ!$X$4,MATCH($A115,統合マスタ!$AC$5:$AC$1500,0),0))</f>
        <v>2</v>
      </c>
      <c r="F115" s="27">
        <f ca="1">IF($A115="","",OFFSET(統合マスタ!$Z$4,MATCH($A115,統合マスタ!$AC$5:$AC$1500,0),0))</f>
        <v>8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抗生剤.小輸液</v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cm="1">
        <f t="array" aca="1" ref="A116" ca="1">IFERROR(SMALL(IF(統合マスタ!$R$5:$R$1500=2,統合マスタ!$AC$5:$AC$1500),ROW(A112)),"")</f>
        <v>200354</v>
      </c>
      <c r="B116" s="27">
        <f t="shared" si="5"/>
        <v>112</v>
      </c>
      <c r="C116" s="27">
        <f ca="1">IF(A116="","",OFFSET(統合マスタ!$B$4,MATCH(A116,統合マスタ!$AC$5:$AC$1500,0),0))</f>
        <v>354</v>
      </c>
      <c r="D116" s="27" t="str">
        <f ca="1">IF($A116="","",OFFSET(統合マスタ!$C$4,MATCH($A116,統合マスタ!$AC$5:$AC$1500,0),0))</f>
        <v>チラーヂンＳ静注液２００μｇ</v>
      </c>
      <c r="E116" s="27">
        <f ca="1">IF($A116="","",OFFSET(統合マスタ!$X$4,MATCH($A116,統合マスタ!$AC$5:$AC$1500,0),0))</f>
        <v>2</v>
      </c>
      <c r="F116" s="27">
        <f ca="1">IF($A116="","",OFFSET(統合マスタ!$Z$4,MATCH($A116,統合マスタ!$AC$5:$AC$1500,0),0))</f>
        <v>15</v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>１ｍｌｘ２Ａ</v>
      </c>
      <c r="I116" s="27" t="str">
        <f ca="1">IF($A116="","",OFFSET(統合マスタ!$K$4,MATCH($A116,統合マスタ!$AC$5:$AC$1500,0),0))</f>
        <v>A</v>
      </c>
      <c r="J116" s="54" t="str">
        <f ca="1">IF(F116="","",OFFSET(分類!$B$29,MATCH(F116,分類!$A$30:$A$46,0),0))</f>
        <v>不良在庫</v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cm="1">
        <f t="array" aca="1" ref="A117" ca="1">IFERROR(SMALL(IF(統合マスタ!$R$5:$R$1500=2,統合マスタ!$AC$5:$AC$1500),ROW(A113)),"")</f>
        <v>200378</v>
      </c>
      <c r="B117" s="27">
        <f t="shared" si="5"/>
        <v>113</v>
      </c>
      <c r="C117" s="27">
        <f ca="1">IF(A117="","",OFFSET(統合マスタ!$B$4,MATCH(A117,統合マスタ!$AC$5:$AC$1500,0),0))</f>
        <v>378</v>
      </c>
      <c r="D117" s="27" t="str">
        <f ca="1">IF($A117="","",OFFSET(統合マスタ!$C$4,MATCH($A117,統合マスタ!$AC$5:$AC$1500,0),0))</f>
        <v>デュタステリドカプセル０．５ｍｇＡＶ「サワイ」</v>
      </c>
      <c r="E117" s="27">
        <f ca="1">IF($A117="","",OFFSET(統合マスタ!$X$4,MATCH($A117,統合マスタ!$AC$5:$AC$1500,0),0))</f>
        <v>2</v>
      </c>
      <c r="F117" s="27">
        <f ca="1">IF($A117="","",OFFSET(統合マスタ!$Z$4,MATCH($A117,統合マスタ!$AC$5:$AC$1500,0),0))</f>
        <v>3</v>
      </c>
      <c r="G117" s="27" t="str">
        <f ca="1">IF($A117="","",OFFSET(統合マスタ!$E$4,MATCH($A117,統合マスタ!$AC$5:$AC$1500,0),0))</f>
        <v>ＰＴＰ</v>
      </c>
      <c r="H117" s="27" t="str">
        <f ca="1">IF($A117="","",OFFSET(統合マスタ!$F$4,MATCH($A117,統合マスタ!$AC$5:$AC$1500,0),0))</f>
        <v>３０Ｐ</v>
      </c>
      <c r="I117" s="27" t="str">
        <f ca="1">IF($A117="","",OFFSET(統合マスタ!$K$4,MATCH($A117,統合マスタ!$AC$5:$AC$1500,0),0))</f>
        <v>cap</v>
      </c>
      <c r="J117" s="54" t="str">
        <f ca="1">IF(F117="","",OFFSET(分類!$B$29,MATCH(F117,分類!$A$30:$A$46,0),0))</f>
        <v>外用.臨時.散薬ヒート</v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cm="1">
        <f t="array" aca="1" ref="A118" ca="1">IFERROR(SMALL(IF(統合マスタ!$R$5:$R$1500=2,統合マスタ!$AC$5:$AC$1500),ROW(A114)),"")</f>
        <v>200389</v>
      </c>
      <c r="B118" s="27">
        <f t="shared" si="5"/>
        <v>114</v>
      </c>
      <c r="C118" s="27">
        <f ca="1">IF(A118="","",OFFSET(統合マスタ!$B$4,MATCH(A118,統合マスタ!$AC$5:$AC$1500,0),0))</f>
        <v>389</v>
      </c>
      <c r="D118" s="27" t="str">
        <f ca="1">IF($A118="","",OFFSET(統合マスタ!$C$4,MATCH($A118,統合マスタ!$AC$5:$AC$1500,0),0))</f>
        <v>トアラセット配合錠「オーハラ」</v>
      </c>
      <c r="E118" s="27">
        <f ca="1">IF($A118="","",OFFSET(統合マスタ!$X$4,MATCH($A118,統合マスタ!$AC$5:$AC$1500,0),0))</f>
        <v>2</v>
      </c>
      <c r="F118" s="27">
        <f ca="1">IF($A118="","",OFFSET(統合マスタ!$Z$4,MATCH($A118,統合マスタ!$AC$5:$AC$1500,0),0))</f>
        <v>3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外用.臨時.散薬ヒート</v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cm="1">
        <f t="array" aca="1" ref="A119" ca="1">IFERROR(SMALL(IF(統合マスタ!$R$5:$R$1500=2,統合マスタ!$AC$5:$AC$1500),ROW(A115)),"")</f>
        <v>200406</v>
      </c>
      <c r="B119" s="27">
        <f t="shared" si="5"/>
        <v>115</v>
      </c>
      <c r="C119" s="27">
        <f ca="1">IF(A119="","",OFFSET(統合マスタ!$B$4,MATCH(A119,統合マスタ!$AC$5:$AC$1500,0),0))</f>
        <v>406</v>
      </c>
      <c r="D119" s="27" t="str">
        <f ca="1">IF($A119="","",OFFSET(統合マスタ!$C$4,MATCH($A119,統合マスタ!$AC$5:$AC$1500,0),0))</f>
        <v>トラマールＯＤ錠２５ｍｇ</v>
      </c>
      <c r="E119" s="27">
        <f ca="1">IF($A119="","",OFFSET(統合マスタ!$X$4,MATCH($A119,統合マスタ!$AC$5:$AC$1500,0),0))</f>
        <v>2</v>
      </c>
      <c r="F119" s="27">
        <f ca="1">IF($A119="","",OFFSET(統合マスタ!$Z$4,MATCH($A119,統合マスタ!$AC$5:$AC$1500,0),0))</f>
        <v>3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外用.臨時.散薬ヒート</v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cm="1">
        <f t="array" aca="1" ref="A120" ca="1">IFERROR(SMALL(IF(統合マスタ!$R$5:$R$1500=2,統合マスタ!$AC$5:$AC$1500),ROW(A116)),"")</f>
        <v>200418</v>
      </c>
      <c r="B120" s="27">
        <f t="shared" si="5"/>
        <v>116</v>
      </c>
      <c r="C120" s="27">
        <f ca="1">IF(A120="","",OFFSET(統合マスタ!$B$4,MATCH(A120,統合マスタ!$AC$5:$AC$1500,0),0))</f>
        <v>418</v>
      </c>
      <c r="D120" s="27" t="str">
        <f ca="1">IF($A120="","",OFFSET(統合マスタ!$C$4,MATCH($A120,統合マスタ!$AC$5:$AC$1500,0),0))</f>
        <v>トルバプタンＯＤ錠７．５ｍｇ「ＴＥ」</v>
      </c>
      <c r="E120" s="27">
        <f ca="1">IF($A120="","",OFFSET(統合マスタ!$X$4,MATCH($A120,統合マスタ!$AC$5:$AC$1500,0),0))</f>
        <v>2</v>
      </c>
      <c r="F120" s="27">
        <f ca="1">IF($A120="","",OFFSET(統合マスタ!$Z$4,MATCH($A120,統合マスタ!$AC$5:$AC$1500,0),0))</f>
        <v>3</v>
      </c>
      <c r="G120" s="27" t="str">
        <f ca="1">IF($A120="","",OFFSET(統合マスタ!$E$4,MATCH($A120,統合マスタ!$AC$5:$AC$1500,0),0))</f>
        <v>ＰＴＰ</v>
      </c>
      <c r="H120" s="27" t="str">
        <f ca="1">IF($A120="","",OFFSET(統合マスタ!$F$4,MATCH($A120,統合マスタ!$AC$5:$AC$1500,0),0))</f>
        <v>２０Ｔ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外用.臨時.散薬ヒート</v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cm="1">
        <f t="array" aca="1" ref="A121" ca="1">IFERROR(SMALL(IF(統合マスタ!$R$5:$R$1500=2,統合マスタ!$AC$5:$AC$1500),ROW(A117)),"")</f>
        <v>200420</v>
      </c>
      <c r="B121" s="27">
        <f t="shared" si="5"/>
        <v>117</v>
      </c>
      <c r="C121" s="27">
        <f ca="1">IF(A121="","",OFFSET(統合マスタ!$B$4,MATCH(A121,統合マスタ!$AC$5:$AC$1500,0),0))</f>
        <v>420</v>
      </c>
      <c r="D121" s="27" t="str">
        <f ca="1">IF($A121="","",OFFSET(統合マスタ!$C$4,MATCH($A121,統合マスタ!$AC$5:$AC$1500,0),0))</f>
        <v>トルリシティ皮下注０．７５ｍｇアテオス</v>
      </c>
      <c r="E121" s="27">
        <f ca="1">IF($A121="","",OFFSET(統合マスタ!$X$4,MATCH($A121,統合マスタ!$AC$5:$AC$1500,0),0))</f>
        <v>2</v>
      </c>
      <c r="F121" s="27">
        <f ca="1">IF($A121="","",OFFSET(統合マスタ!$Z$4,MATCH($A121,統合マスタ!$AC$5:$AC$1500,0),0))</f>
        <v>11</v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>２ｋｉｔ</v>
      </c>
      <c r="I121" s="27" t="str">
        <f ca="1">IF($A121="","",OFFSET(統合マスタ!$K$4,MATCH($A121,統合マスタ!$AC$5:$AC$1500,0),0))</f>
        <v>kit</v>
      </c>
      <c r="J121" s="54" t="str">
        <f ca="1">IF(F121="","",OFFSET(分類!$B$29,MATCH(F121,分類!$A$30:$A$46,0),0))</f>
        <v>冷蔵庫</v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cm="1">
        <f t="array" aca="1" ref="A122" ca="1">IFERROR(SMALL(IF(統合マスタ!$R$5:$R$1500=2,統合マスタ!$AC$5:$AC$1500),ROW(A118)),"")</f>
        <v>200421</v>
      </c>
      <c r="B122" s="27">
        <f t="shared" si="5"/>
        <v>118</v>
      </c>
      <c r="C122" s="27">
        <f ca="1">IF(A122="","",OFFSET(統合マスタ!$B$4,MATCH(A122,統合マスタ!$AC$5:$AC$1500,0),0))</f>
        <v>421</v>
      </c>
      <c r="D122" s="27" t="str">
        <f ca="1">IF($A122="","",OFFSET(統合マスタ!$C$4,MATCH($A122,統合マスタ!$AC$5:$AC$1500,0),0))</f>
        <v>トレシーバ注フレックスタッチ</v>
      </c>
      <c r="E122" s="27">
        <f ca="1">IF($A122="","",OFFSET(統合マスタ!$X$4,MATCH($A122,統合マスタ!$AC$5:$AC$1500,0),0))</f>
        <v>2</v>
      </c>
      <c r="F122" s="27">
        <f ca="1">IF($A122="","",OFFSET(統合マスタ!$Z$4,MATCH($A122,統合マスタ!$AC$5:$AC$1500,0),0))</f>
        <v>11</v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>３ｍｌｘ２</v>
      </c>
      <c r="I122" s="27" t="str">
        <f ca="1">IF($A122="","",OFFSET(統合マスタ!$K$4,MATCH($A122,統合マスタ!$AC$5:$AC$1500,0),0))</f>
        <v>キット</v>
      </c>
      <c r="J122" s="54" t="str">
        <f ca="1">IF(F122="","",OFFSET(分類!$B$29,MATCH(F122,分類!$A$30:$A$46,0),0))</f>
        <v>冷蔵庫</v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cm="1">
        <f t="array" aca="1" ref="A123" ca="1">IFERROR(SMALL(IF(統合マスタ!$R$5:$R$1500=2,統合マスタ!$AC$5:$AC$1500),ROW(A119)),"")</f>
        <v>200434</v>
      </c>
      <c r="B123" s="27">
        <f t="shared" si="5"/>
        <v>119</v>
      </c>
      <c r="C123" s="27">
        <f ca="1">IF(A123="","",OFFSET(統合マスタ!$B$4,MATCH(A123,統合マスタ!$AC$5:$AC$1500,0),0))</f>
        <v>434</v>
      </c>
      <c r="D123" s="27" t="str">
        <f ca="1">IF($A123="","",OFFSET(統合マスタ!$C$4,MATCH($A123,統合マスタ!$AC$5:$AC$1500,0),0))</f>
        <v>ニュープロパッチ４．５ｍｇ</v>
      </c>
      <c r="E123" s="27">
        <f ca="1">IF($A123="","",OFFSET(統合マスタ!$X$4,MATCH($A123,統合マスタ!$AC$5:$AC$1500,0),0))</f>
        <v>2</v>
      </c>
      <c r="F123" s="27">
        <f ca="1">IF($A123="","",OFFSET(統合マスタ!$Z$4,MATCH($A123,統合マスタ!$AC$5:$AC$1500,0),0))</f>
        <v>3</v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>２８枚</v>
      </c>
      <c r="I123" s="27" t="str">
        <f ca="1">IF($A123="","",OFFSET(統合マスタ!$K$4,MATCH($A123,統合マスタ!$AC$5:$AC$1500,0),0))</f>
        <v>枚</v>
      </c>
      <c r="J123" s="54" t="str">
        <f ca="1">IF(F123="","",OFFSET(分類!$B$29,MATCH(F123,分類!$A$30:$A$46,0),0))</f>
        <v>外用.臨時.散薬ヒート</v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cm="1">
        <f t="array" aca="1" ref="A124" ca="1">IFERROR(SMALL(IF(統合マスタ!$R$5:$R$1500=2,統合マスタ!$AC$5:$AC$1500),ROW(A120)),"")</f>
        <v>200435</v>
      </c>
      <c r="B124" s="27">
        <f t="shared" si="5"/>
        <v>120</v>
      </c>
      <c r="C124" s="27">
        <f ca="1">IF(A124="","",OFFSET(統合マスタ!$B$4,MATCH(A124,統合マスタ!$AC$5:$AC$1500,0),0))</f>
        <v>435</v>
      </c>
      <c r="D124" s="27" t="str">
        <f ca="1">IF($A124="","",OFFSET(統合マスタ!$C$4,MATCH($A124,統合マスタ!$AC$5:$AC$1500,0),0))</f>
        <v>ニューモバックスＮＰシリンジ</v>
      </c>
      <c r="E124" s="27">
        <f ca="1">IF($A124="","",OFFSET(統合マスタ!$X$4,MATCH($A124,統合マスタ!$AC$5:$AC$1500,0),0))</f>
        <v>2</v>
      </c>
      <c r="F124" s="27">
        <f ca="1">IF($A124="","",OFFSET(統合マスタ!$Z$4,MATCH($A124,統合マスタ!$AC$5:$AC$1500,0),0))</f>
        <v>15</v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>０．５ｍｌｘ１</v>
      </c>
      <c r="I124" s="27" t="str">
        <f ca="1">IF($A124="","",OFFSET(統合マスタ!$K$4,MATCH($A124,統合マスタ!$AC$5:$AC$1500,0),0))</f>
        <v>kit</v>
      </c>
      <c r="J124" s="54" t="str">
        <f ca="1">IF(F124="","",OFFSET(分類!$B$29,MATCH(F124,分類!$A$30:$A$46,0),0))</f>
        <v>不良在庫</v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cm="1">
        <f t="array" aca="1" ref="A125" ca="1">IFERROR(SMALL(IF(統合マスタ!$R$5:$R$1500=2,統合マスタ!$AC$5:$AC$1500),ROW(A121)),"")</f>
        <v>200449</v>
      </c>
      <c r="B125" s="27">
        <f t="shared" si="5"/>
        <v>121</v>
      </c>
      <c r="C125" s="27">
        <f ca="1">IF(A125="","",OFFSET(統合マスタ!$B$4,MATCH(A125,統合マスタ!$AC$5:$AC$1500,0),0))</f>
        <v>449</v>
      </c>
      <c r="D125" s="27" t="str">
        <f ca="1">IF($A125="","",OFFSET(統合マスタ!$C$4,MATCH($A125,統合マスタ!$AC$5:$AC$1500,0),0))</f>
        <v>ノベルジン錠２５ｍｇ</v>
      </c>
      <c r="E125" s="27">
        <f ca="1">IF($A125="","",OFFSET(統合マスタ!$X$4,MATCH($A125,統合マスタ!$AC$5:$AC$1500,0),0))</f>
        <v>2</v>
      </c>
      <c r="F125" s="27">
        <f ca="1">IF($A125="","",OFFSET(統合マスタ!$Z$4,MATCH($A125,統合マスタ!$AC$5:$AC$1500,0),0))</f>
        <v>3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外用.臨時.散薬ヒート</v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cm="1">
        <f t="array" aca="1" ref="A126" ca="1">IFERROR(SMALL(IF(統合マスタ!$R$5:$R$1500=2,統合マスタ!$AC$5:$AC$1500),ROW(A122)),"")</f>
        <v>200451</v>
      </c>
      <c r="B126" s="27">
        <f t="shared" si="5"/>
        <v>122</v>
      </c>
      <c r="C126" s="27">
        <f ca="1">IF(A126="","",OFFSET(統合マスタ!$B$4,MATCH(A126,統合マスタ!$AC$5:$AC$1500,0),0))</f>
        <v>451</v>
      </c>
      <c r="D126" s="27" t="str">
        <f ca="1">IF($A126="","",OFFSET(統合マスタ!$C$4,MATCH($A126,統合マスタ!$AC$5:$AC$1500,0),0))</f>
        <v>ハーフジゴキシンＫＹ錠０．１２５</v>
      </c>
      <c r="E126" s="27">
        <f ca="1">IF($A126="","",OFFSET(統合マスタ!$X$4,MATCH($A126,統合マスタ!$AC$5:$AC$1500,0),0))</f>
        <v>2</v>
      </c>
      <c r="F126" s="27">
        <f ca="1">IF($A126="","",OFFSET(統合マスタ!$Z$4,MATCH($A126,統合マスタ!$AC$5:$AC$1500,0),0))</f>
        <v>15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１００Ｔ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不良在庫</v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cm="1">
        <f t="array" aca="1" ref="A127" ca="1">IFERROR(SMALL(IF(統合マスタ!$R$5:$R$1500=2,統合マスタ!$AC$5:$AC$1500),ROW(A123)),"")</f>
        <v>200478</v>
      </c>
      <c r="B127" s="27">
        <f t="shared" si="5"/>
        <v>123</v>
      </c>
      <c r="C127" s="27">
        <f ca="1">IF(A127="","",OFFSET(統合マスタ!$B$4,MATCH(A127,統合マスタ!$AC$5:$AC$1500,0),0))</f>
        <v>478</v>
      </c>
      <c r="D127" s="27" t="str">
        <f ca="1">IF($A127="","",OFFSET(統合マスタ!$C$4,MATCH($A127,統合マスタ!$AC$5:$AC$1500,0),0))</f>
        <v>ビ・シフロール錠０．１２５ｍｇ</v>
      </c>
      <c r="E127" s="27">
        <f ca="1">IF($A127="","",OFFSET(統合マスタ!$X$4,MATCH($A127,統合マスタ!$AC$5:$AC$1500,0),0))</f>
        <v>2</v>
      </c>
      <c r="F127" s="27">
        <f ca="1">IF($A127="","",OFFSET(統合マスタ!$Z$4,MATCH($A127,統合マスタ!$AC$5:$AC$1500,0),0))</f>
        <v>3</v>
      </c>
      <c r="G127" s="27" t="str">
        <f ca="1">IF($A127="","",OFFSET(統合マスタ!$E$4,MATCH($A127,統合マスタ!$AC$5:$AC$1500,0),0))</f>
        <v>ＰＴＰ</v>
      </c>
      <c r="H127" s="27" t="str">
        <f ca="1">IF($A127="","",OFFSET(統合マスタ!$F$4,MATCH($A127,統合マスタ!$AC$5:$AC$1500,0),0))</f>
        <v>１００Ｔ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外用.臨時.散薬ヒート</v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cm="1">
        <f t="array" aca="1" ref="A128" ca="1">IFERROR(SMALL(IF(統合マスタ!$R$5:$R$1500=2,統合マスタ!$AC$5:$AC$1500),ROW(A124)),"")</f>
        <v>200487</v>
      </c>
      <c r="B128" s="27">
        <f t="shared" si="5"/>
        <v>124</v>
      </c>
      <c r="C128" s="27">
        <f ca="1">IF(A128="","",OFFSET(統合マスタ!$B$4,MATCH(A128,統合マスタ!$AC$5:$AC$1500,0),0))</f>
        <v>487</v>
      </c>
      <c r="D128" s="27" t="str">
        <f ca="1">IF($A128="","",OFFSET(統合マスタ!$C$4,MATCH($A128,統合マスタ!$AC$5:$AC$1500,0),0))</f>
        <v>ビカルタミド錠８０ｍｇ「オーハラ」</v>
      </c>
      <c r="E128" s="27">
        <f ca="1">IF($A128="","",OFFSET(統合マスタ!$X$4,MATCH($A128,統合マスタ!$AC$5:$AC$1500,0),0))</f>
        <v>2</v>
      </c>
      <c r="F128" s="27">
        <f ca="1">IF($A128="","",OFFSET(統合マスタ!$Z$4,MATCH($A128,統合マスタ!$AC$5:$AC$1500,0),0))</f>
        <v>3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３０Ｔ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外用.臨時.散薬ヒート</v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cm="1">
        <f t="array" aca="1" ref="A129" ca="1">IFERROR(SMALL(IF(統合マスタ!$R$5:$R$1500=2,統合マスタ!$AC$5:$AC$1500),ROW(A125)),"")</f>
        <v>200497</v>
      </c>
      <c r="B129" s="27">
        <f t="shared" si="5"/>
        <v>125</v>
      </c>
      <c r="C129" s="27">
        <f ca="1">IF(A129="","",OFFSET(統合マスタ!$B$4,MATCH(A129,統合マスタ!$AC$5:$AC$1500,0),0))</f>
        <v>497</v>
      </c>
      <c r="D129" s="27" t="str">
        <f ca="1">IF($A129="","",OFFSET(統合マスタ!$C$4,MATCH($A129,統合マスタ!$AC$5:$AC$1500,0),0))</f>
        <v>ビプレッソ徐放錠１５０ｍｇ</v>
      </c>
      <c r="E129" s="27">
        <f ca="1">IF($A129="","",OFFSET(統合マスタ!$X$4,MATCH($A129,統合マスタ!$AC$5:$AC$1500,0),0))</f>
        <v>2</v>
      </c>
      <c r="F129" s="27">
        <f ca="1">IF($A129="","",OFFSET(統合マスタ!$Z$4,MATCH($A129,統合マスタ!$AC$5:$AC$1500,0),0))</f>
        <v>3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外用.臨時.散薬ヒート</v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cm="1">
        <f t="array" aca="1" ref="A130" ca="1">IFERROR(SMALL(IF(統合マスタ!$R$5:$R$1500=2,統合マスタ!$AC$5:$AC$1500),ROW(A126)),"")</f>
        <v>200498</v>
      </c>
      <c r="B130" s="27">
        <f t="shared" si="5"/>
        <v>126</v>
      </c>
      <c r="C130" s="27">
        <f ca="1">IF(A130="","",OFFSET(統合マスタ!$B$4,MATCH(A130,統合マスタ!$AC$5:$AC$1500,0),0))</f>
        <v>498</v>
      </c>
      <c r="D130" s="27" t="str">
        <f ca="1">IF($A130="","",OFFSET(統合マスタ!$C$4,MATCH($A130,統合マスタ!$AC$5:$AC$1500,0),0))</f>
        <v>ビプレッソ徐放錠１５０ｍｇ</v>
      </c>
      <c r="E130" s="27">
        <f ca="1">IF($A130="","",OFFSET(統合マスタ!$X$4,MATCH($A130,統合マスタ!$AC$5:$AC$1500,0),0))</f>
        <v>2</v>
      </c>
      <c r="F130" s="27">
        <f ca="1">IF($A130="","",OFFSET(統合マスタ!$Z$4,MATCH($A130,統合マスタ!$AC$5:$AC$1500,0),0))</f>
        <v>3</v>
      </c>
      <c r="G130" s="27" t="str">
        <f ca="1">IF($A130="","",OFFSET(統合マスタ!$E$4,MATCH($A130,統合マスタ!$AC$5:$AC$1500,0),0))</f>
        <v>バラ</v>
      </c>
      <c r="H130" s="27" t="str">
        <f ca="1">IF($A130="","",OFFSET(統合マスタ!$F$4,MATCH($A130,統合マスタ!$AC$5:$AC$1500,0),0))</f>
        <v>１００Ｔ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外用.臨時.散薬ヒート</v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cm="1">
        <f t="array" aca="1" ref="A131" ca="1">IFERROR(SMALL(IF(統合マスタ!$R$5:$R$1500=2,統合マスタ!$AC$5:$AC$1500),ROW(A127)),"")</f>
        <v>200499</v>
      </c>
      <c r="B131" s="27">
        <f t="shared" si="5"/>
        <v>127</v>
      </c>
      <c r="C131" s="27">
        <f ca="1">IF(A131="","",OFFSET(統合マスタ!$B$4,MATCH(A131,統合マスタ!$AC$5:$AC$1500,0),0))</f>
        <v>499</v>
      </c>
      <c r="D131" s="27" t="str">
        <f ca="1">IF($A131="","",OFFSET(統合マスタ!$C$4,MATCH($A131,統合マスタ!$AC$5:$AC$1500,0),0))</f>
        <v>ビプレッソ徐放錠５０ｍｇ</v>
      </c>
      <c r="E131" s="27">
        <f ca="1">IF($A131="","",OFFSET(統合マスタ!$X$4,MATCH($A131,統合マスタ!$AC$5:$AC$1500,0),0))</f>
        <v>2</v>
      </c>
      <c r="F131" s="27">
        <f ca="1">IF($A131="","",OFFSET(統合マスタ!$Z$4,MATCH($A131,統合マスタ!$AC$5:$AC$1500,0),0))</f>
        <v>3</v>
      </c>
      <c r="G131" s="27" t="str">
        <f ca="1">IF($A131="","",OFFSET(統合マスタ!$E$4,MATCH($A131,統合マスタ!$AC$5:$AC$1500,0),0))</f>
        <v>ＰＴＰ</v>
      </c>
      <c r="H131" s="27" t="str">
        <f ca="1">IF($A131="","",OFFSET(統合マスタ!$F$4,MATCH($A131,統合マスタ!$AC$5:$AC$1500,0),0))</f>
        <v>１００Ｔ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外用.臨時.散薬ヒート</v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cm="1">
        <f t="array" aca="1" ref="A132" ca="1">IFERROR(SMALL(IF(統合マスタ!$R$5:$R$1500=2,統合マスタ!$AC$5:$AC$1500),ROW(A128)),"")</f>
        <v>200500</v>
      </c>
      <c r="B132" s="27">
        <f t="shared" si="5"/>
        <v>128</v>
      </c>
      <c r="C132" s="27">
        <f ca="1">IF(A132="","",OFFSET(統合マスタ!$B$4,MATCH(A132,統合マスタ!$AC$5:$AC$1500,0),0))</f>
        <v>500</v>
      </c>
      <c r="D132" s="27" t="str">
        <f ca="1">IF($A132="","",OFFSET(統合マスタ!$C$4,MATCH($A132,統合マスタ!$AC$5:$AC$1500,0),0))</f>
        <v>ビプレッソ徐放錠５０ｍｇ</v>
      </c>
      <c r="E132" s="27">
        <f ca="1">IF($A132="","",OFFSET(統合マスタ!$X$4,MATCH($A132,統合マスタ!$AC$5:$AC$1500,0),0))</f>
        <v>2</v>
      </c>
      <c r="F132" s="27">
        <f ca="1">IF($A132="","",OFFSET(統合マスタ!$Z$4,MATCH($A132,統合マスタ!$AC$5:$AC$1500,0),0))</f>
        <v>3</v>
      </c>
      <c r="G132" s="27" t="str">
        <f ca="1">IF($A132="","",OFFSET(統合マスタ!$E$4,MATCH($A132,統合マスタ!$AC$5:$AC$1500,0),0))</f>
        <v>バラ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外用.臨時.散薬ヒート</v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cm="1">
        <f t="array" aca="1" ref="A133" ca="1">IFERROR(SMALL(IF(統合マスタ!$R$5:$R$1500=2,統合マスタ!$AC$5:$AC$1500),ROW(A129)),"")</f>
        <v>200508</v>
      </c>
      <c r="B133" s="27">
        <f t="shared" si="5"/>
        <v>129</v>
      </c>
      <c r="C133" s="27">
        <f ca="1">IF(A133="","",OFFSET(統合マスタ!$B$4,MATCH(A133,統合マスタ!$AC$5:$AC$1500,0),0))</f>
        <v>508</v>
      </c>
      <c r="D133" s="27" t="str">
        <f ca="1">IF($A133="","",OFFSET(統合マスタ!$C$4,MATCH($A133,統合マスタ!$AC$5:$AC$1500,0),0))</f>
        <v>ピメノールカプセル５０ｍｇ</v>
      </c>
      <c r="E133" s="27">
        <f ca="1">IF($A133="","",OFFSET(統合マスタ!$X$4,MATCH($A133,統合マスタ!$AC$5:$AC$1500,0),0))</f>
        <v>2</v>
      </c>
      <c r="F133" s="27">
        <f ca="1">IF($A133="","",OFFSET(統合マスタ!$Z$4,MATCH($A133,統合マスタ!$AC$5:$AC$1500,0),0))</f>
        <v>3</v>
      </c>
      <c r="G133" s="27" t="str">
        <f ca="1">IF($A133="","",OFFSET(統合マスタ!$E$4,MATCH($A133,統合マスタ!$AC$5:$AC$1500,0),0))</f>
        <v>ＰＴＰ</v>
      </c>
      <c r="H133" s="27" t="str">
        <f ca="1">IF($A133="","",OFFSET(統合マスタ!$F$4,MATCH($A133,統合マスタ!$AC$5:$AC$1500,0),0))</f>
        <v>１００Ｔ</v>
      </c>
      <c r="I133" s="27" t="str">
        <f ca="1">IF($A133="","",OFFSET(統合マスタ!$K$4,MATCH($A133,統合マスタ!$AC$5:$AC$1500,0),0))</f>
        <v>カプセル</v>
      </c>
      <c r="J133" s="54" t="str">
        <f ca="1">IF(F133="","",OFFSET(分類!$B$29,MATCH(F133,分類!$A$30:$A$46,0),0))</f>
        <v>外用.臨時.散薬ヒート</v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cm="1">
        <f t="array" aca="1" ref="A134" ca="1">IFERROR(SMALL(IF(統合マスタ!$R$5:$R$1500=2,統合マスタ!$AC$5:$AC$1500),ROW(A130)),"")</f>
        <v>200512</v>
      </c>
      <c r="B134" s="27">
        <f t="shared" si="5"/>
        <v>130</v>
      </c>
      <c r="C134" s="27">
        <f ca="1">IF(A134="","",OFFSET(統合マスタ!$B$4,MATCH(A134,統合マスタ!$AC$5:$AC$1500,0),0))</f>
        <v>512</v>
      </c>
      <c r="D134" s="27" t="str">
        <f ca="1">IF($A134="","",OFFSET(統合マスタ!$C$4,MATCH($A134,統合マスタ!$AC$5:$AC$1500,0),0))</f>
        <v>ヒューマログミックス５０注ミリオペン　３００単位</v>
      </c>
      <c r="E134" s="27">
        <f ca="1">IF($A134="","",OFFSET(統合マスタ!$X$4,MATCH($A134,統合マスタ!$AC$5:$AC$1500,0),0))</f>
        <v>2</v>
      </c>
      <c r="F134" s="27">
        <f ca="1">IF($A134="","",OFFSET(統合マスタ!$Z$4,MATCH($A134,統合マスタ!$AC$5:$AC$1500,0),0))</f>
        <v>11</v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>３ｍｌｘ２</v>
      </c>
      <c r="I134" s="27" t="str">
        <f ca="1">IF($A134="","",OFFSET(統合マスタ!$K$4,MATCH($A134,統合マスタ!$AC$5:$AC$1500,0),0))</f>
        <v>本</v>
      </c>
      <c r="J134" s="54" t="str">
        <f ca="1">IF(F134="","",OFFSET(分類!$B$29,MATCH(F134,分類!$A$30:$A$46,0),0))</f>
        <v>冷蔵庫</v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cm="1">
        <f t="array" aca="1" ref="A135" ca="1">IFERROR(SMALL(IF(統合マスタ!$R$5:$R$1500=2,統合マスタ!$AC$5:$AC$1500),ROW(A131)),"")</f>
        <v>200530</v>
      </c>
      <c r="B135" s="27">
        <f t="shared" ref="B135:B198" si="8">B134+1</f>
        <v>131</v>
      </c>
      <c r="C135" s="27">
        <f ca="1">IF(A135="","",OFFSET(統合マスタ!$B$4,MATCH(A135,統合マスタ!$AC$5:$AC$1500,0),0))</f>
        <v>530</v>
      </c>
      <c r="D135" s="27" t="str">
        <f ca="1">IF($A135="","",OFFSET(統合マスタ!$C$4,MATCH($A135,統合マスタ!$AC$5:$AC$1500,0),0))</f>
        <v>フェノバール錠３０ｍｇ</v>
      </c>
      <c r="E135" s="27">
        <f ca="1">IF($A135="","",OFFSET(統合マスタ!$X$4,MATCH($A135,統合マスタ!$AC$5:$AC$1500,0),0))</f>
        <v>2</v>
      </c>
      <c r="F135" s="27">
        <f ca="1">IF($A135="","",OFFSET(統合マスタ!$Z$4,MATCH($A135,統合マスタ!$AC$5:$AC$1500,0),0))</f>
        <v>3</v>
      </c>
      <c r="G135" s="27" t="str">
        <f ca="1">IF($A135="","",OFFSET(統合マスタ!$E$4,MATCH($A135,統合マスタ!$AC$5:$AC$1500,0),0))</f>
        <v>ＰＴＰ</v>
      </c>
      <c r="H135" s="27" t="str">
        <f ca="1">IF($A135="","",OFFSET(統合マスタ!$F$4,MATCH($A135,統合マスタ!$AC$5:$AC$1500,0),0))</f>
        <v>１００Ｔ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外用.臨時.散薬ヒート</v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cm="1">
        <f t="array" aca="1" ref="A136" ca="1">IFERROR(SMALL(IF(統合マスタ!$R$5:$R$1500=2,統合マスタ!$AC$5:$AC$1500),ROW(A132)),"")</f>
        <v>200549</v>
      </c>
      <c r="B136" s="27">
        <f t="shared" si="8"/>
        <v>132</v>
      </c>
      <c r="C136" s="27">
        <f ca="1">IF(A136="","",OFFSET(統合マスタ!$B$4,MATCH(A136,統合マスタ!$AC$5:$AC$1500,0),0))</f>
        <v>549</v>
      </c>
      <c r="D136" s="27" t="str">
        <f ca="1">IF($A136="","",OFFSET(統合マスタ!$C$4,MATCH($A136,統合マスタ!$AC$5:$AC$1500,0),0))</f>
        <v>プラリア皮下注６０ｍｇシリンジ</v>
      </c>
      <c r="E136" s="27">
        <f ca="1">IF($A136="","",OFFSET(統合マスタ!$X$4,MATCH($A136,統合マスタ!$AC$5:$AC$1500,0),0))</f>
        <v>2</v>
      </c>
      <c r="F136" s="27">
        <f ca="1">IF($A136="","",OFFSET(統合マスタ!$Z$4,MATCH($A136,統合マスタ!$AC$5:$AC$1500,0),0))</f>
        <v>15</v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>１ｍｌｘ１本</v>
      </c>
      <c r="I136" s="27" t="str">
        <f ca="1">IF($A136="","",OFFSET(統合マスタ!$K$4,MATCH($A136,統合マスタ!$AC$5:$AC$1500,0),0))</f>
        <v>ｼﾘﾝｼﾞ</v>
      </c>
      <c r="J136" s="54" t="str">
        <f ca="1">IF(F136="","",OFFSET(分類!$B$29,MATCH(F136,分類!$A$30:$A$46,0),0))</f>
        <v>不良在庫</v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cm="1">
        <f t="array" aca="1" ref="A137" ca="1">IFERROR(SMALL(IF(統合マスタ!$R$5:$R$1500=2,統合マスタ!$AC$5:$AC$1500),ROW(A133)),"")</f>
        <v>200586</v>
      </c>
      <c r="B137" s="27">
        <f t="shared" si="8"/>
        <v>133</v>
      </c>
      <c r="C137" s="27">
        <f ca="1">IF(A137="","",OFFSET(統合マスタ!$B$4,MATCH(A137,統合マスタ!$AC$5:$AC$1500,0),0))</f>
        <v>586</v>
      </c>
      <c r="D137" s="27" t="str">
        <f ca="1">IF($A137="","",OFFSET(統合マスタ!$C$4,MATCH($A137,統合マスタ!$AC$5:$AC$1500,0),0))</f>
        <v>ベサコリン散５％</v>
      </c>
      <c r="E137" s="27">
        <f ca="1">IF($A137="","",OFFSET(統合マスタ!$X$4,MATCH($A137,統合マスタ!$AC$5:$AC$1500,0),0))</f>
        <v>2</v>
      </c>
      <c r="F137" s="27">
        <f ca="1">IF($A137="","",OFFSET(統合マスタ!$Z$4,MATCH($A137,統合マスタ!$AC$5:$AC$1500,0),0))</f>
        <v>2</v>
      </c>
      <c r="G137" s="27" t="str">
        <f ca="1">IF($A137="","",OFFSET(統合マスタ!$E$4,MATCH($A137,統合マスタ!$AC$5:$AC$1500,0),0))</f>
        <v>粉</v>
      </c>
      <c r="H137" s="27" t="str">
        <f ca="1">IF($A137="","",OFFSET(統合マスタ!$F$4,MATCH($A137,統合マスタ!$AC$5:$AC$1500,0),0))</f>
        <v>１００ｇ</v>
      </c>
      <c r="I137" s="27" t="str">
        <f ca="1">IF($A137="","",OFFSET(統合マスタ!$K$4,MATCH($A137,統合マスタ!$AC$5:$AC$1500,0),0))</f>
        <v>ｇ</v>
      </c>
      <c r="J137" s="54" t="str">
        <f ca="1">IF(F137="","",OFFSET(分類!$B$29,MATCH(F137,分類!$A$30:$A$46,0),0))</f>
        <v>散薬調剤台</v>
      </c>
      <c r="K137" s="54">
        <f t="shared" ca="1" si="6"/>
        <v>100</v>
      </c>
      <c r="L137" s="65"/>
      <c r="M137" s="54">
        <f t="shared" ca="1" si="7"/>
        <v>0</v>
      </c>
    </row>
    <row r="138" spans="1:13">
      <c r="A138" s="66" cm="1">
        <f t="array" aca="1" ref="A138" ca="1">IFERROR(SMALL(IF(統合マスタ!$R$5:$R$1500=2,統合マスタ!$AC$5:$AC$1500),ROW(A134)),"")</f>
        <v>200597</v>
      </c>
      <c r="B138" s="27">
        <f t="shared" si="8"/>
        <v>134</v>
      </c>
      <c r="C138" s="27">
        <f ca="1">IF(A138="","",OFFSET(統合マスタ!$B$4,MATCH(A138,統合マスタ!$AC$5:$AC$1500,0),0))</f>
        <v>597</v>
      </c>
      <c r="D138" s="27" t="str">
        <f ca="1">IF($A138="","",OFFSET(統合マスタ!$C$4,MATCH($A138,統合マスタ!$AC$5:$AC$1500,0),0))</f>
        <v>ベプリコール錠５０ｍｇ</v>
      </c>
      <c r="E138" s="27">
        <f ca="1">IF($A138="","",OFFSET(統合マスタ!$X$4,MATCH($A138,統合マスタ!$AC$5:$AC$1500,0),0))</f>
        <v>2</v>
      </c>
      <c r="F138" s="27">
        <f ca="1">IF($A138="","",OFFSET(統合マスタ!$Z$4,MATCH($A138,統合マスタ!$AC$5:$AC$1500,0),0))</f>
        <v>3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外用.臨時.散薬ヒート</v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cm="1">
        <f t="array" aca="1" ref="A139" ca="1">IFERROR(SMALL(IF(統合マスタ!$R$5:$R$1500=2,統合マスタ!$AC$5:$AC$1500),ROW(A135)),"")</f>
        <v>200623</v>
      </c>
      <c r="B139" s="27">
        <f t="shared" si="8"/>
        <v>135</v>
      </c>
      <c r="C139" s="27">
        <f ca="1">IF(A139="","",OFFSET(統合マスタ!$B$4,MATCH(A139,統合マスタ!$AC$5:$AC$1500,0),0))</f>
        <v>623</v>
      </c>
      <c r="D139" s="27" t="str">
        <f ca="1">IF($A139="","",OFFSET(統合マスタ!$C$4,MATCH($A139,統合マスタ!$AC$5:$AC$1500,0),0))</f>
        <v>ボルタレン錠２５ｍｇ</v>
      </c>
      <c r="E139" s="27">
        <f ca="1">IF($A139="","",OFFSET(統合マスタ!$X$4,MATCH($A139,統合マスタ!$AC$5:$AC$1500,0),0))</f>
        <v>2</v>
      </c>
      <c r="F139" s="27">
        <f ca="1">IF($A139="","",OFFSET(統合マスタ!$Z$4,MATCH($A139,統合マスタ!$AC$5:$AC$1500,0),0))</f>
        <v>2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散薬調剤台</v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cm="1">
        <f t="array" aca="1" ref="A140" ca="1">IFERROR(SMALL(IF(統合マスタ!$R$5:$R$1500=2,統合マスタ!$AC$5:$AC$1500),ROW(A136)),"")</f>
        <v>200650</v>
      </c>
      <c r="B140" s="27">
        <f t="shared" si="8"/>
        <v>136</v>
      </c>
      <c r="C140" s="27">
        <f ca="1">IF(A140="","",OFFSET(統合マスタ!$B$4,MATCH(A140,統合マスタ!$AC$5:$AC$1500,0),0))</f>
        <v>650</v>
      </c>
      <c r="D140" s="27" t="str">
        <f ca="1">IF($A140="","",OFFSET(統合マスタ!$C$4,MATCH($A140,統合マスタ!$AC$5:$AC$1500,0),0))</f>
        <v>メトトレキサート錠２ｍｇ「あゆみ」</v>
      </c>
      <c r="E140" s="27">
        <f ca="1">IF($A140="","",OFFSET(統合マスタ!$X$4,MATCH($A140,統合マスタ!$AC$5:$AC$1500,0),0))</f>
        <v>2</v>
      </c>
      <c r="F140" s="27">
        <f ca="1">IF($A140="","",OFFSET(統合マスタ!$Z$4,MATCH($A140,統合マスタ!$AC$5:$AC$1500,0),0))</f>
        <v>3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４８Ｔ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外用.臨時.散薬ヒート</v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cm="1">
        <f t="array" aca="1" ref="A141" ca="1">IFERROR(SMALL(IF(統合マスタ!$R$5:$R$1500=2,統合マスタ!$AC$5:$AC$1500),ROW(A137)),"")</f>
        <v>200674</v>
      </c>
      <c r="B141" s="27">
        <f t="shared" si="8"/>
        <v>137</v>
      </c>
      <c r="C141" s="27">
        <f ca="1">IF(A141="","",OFFSET(統合マスタ!$B$4,MATCH(A141,統合マスタ!$AC$5:$AC$1500,0),0))</f>
        <v>674</v>
      </c>
      <c r="D141" s="27" t="str">
        <f ca="1">IF($A141="","",OFFSET(統合マスタ!$C$4,MATCH($A141,統合マスタ!$AC$5:$AC$1500,0),0))</f>
        <v>ラコサミド錠５０ｍｇ「ＪＧ」</v>
      </c>
      <c r="E141" s="27">
        <f ca="1">IF($A141="","",OFFSET(統合マスタ!$X$4,MATCH($A141,統合マスタ!$AC$5:$AC$1500,0),0))</f>
        <v>2</v>
      </c>
      <c r="F141" s="27">
        <f ca="1">IF($A141="","",OFFSET(統合マスタ!$Z$4,MATCH($A141,統合マスタ!$AC$5:$AC$1500,0),0))</f>
        <v>3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外用.臨時.散薬ヒート</v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cm="1">
        <f t="array" aca="1" ref="A142" ca="1">IFERROR(SMALL(IF(統合マスタ!$R$5:$R$1500=2,統合マスタ!$AC$5:$AC$1500),ROW(A138)),"")</f>
        <v>200693</v>
      </c>
      <c r="B142" s="27">
        <f t="shared" si="8"/>
        <v>138</v>
      </c>
      <c r="C142" s="27">
        <f ca="1">IF(A142="","",OFFSET(統合マスタ!$B$4,MATCH(A142,統合マスタ!$AC$5:$AC$1500,0),0))</f>
        <v>693</v>
      </c>
      <c r="D142" s="27" t="str">
        <f ca="1">IF($A142="","",OFFSET(統合マスタ!$C$4,MATCH($A142,統合マスタ!$AC$5:$AC$1500,0),0))</f>
        <v>ランタス注ソロスター３００単位</v>
      </c>
      <c r="E142" s="27">
        <f ca="1">IF($A142="","",OFFSET(統合マスタ!$X$4,MATCH($A142,統合マスタ!$AC$5:$AC$1500,0),0))</f>
        <v>2</v>
      </c>
      <c r="F142" s="27">
        <f ca="1">IF($A142="","",OFFSET(統合マスタ!$Z$4,MATCH($A142,統合マスタ!$AC$5:$AC$1500,0),0))</f>
        <v>11</v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>３ｍｌｘ２本</v>
      </c>
      <c r="I142" s="27" t="str">
        <f ca="1">IF($A142="","",OFFSET(統合マスタ!$K$4,MATCH($A142,統合マスタ!$AC$5:$AC$1500,0),0))</f>
        <v>本</v>
      </c>
      <c r="J142" s="54" t="str">
        <f ca="1">IF(F142="","",OFFSET(分類!$B$29,MATCH(F142,分類!$A$30:$A$46,0),0))</f>
        <v>冷蔵庫</v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cm="1">
        <f t="array" aca="1" ref="A143" ca="1">IFERROR(SMALL(IF(統合マスタ!$R$5:$R$1500=2,統合マスタ!$AC$5:$AC$1500),ROW(A139)),"")</f>
        <v>200695</v>
      </c>
      <c r="B143" s="27">
        <f t="shared" si="8"/>
        <v>139</v>
      </c>
      <c r="C143" s="27">
        <f ca="1">IF(A143="","",OFFSET(統合マスタ!$B$4,MATCH(A143,統合マスタ!$AC$5:$AC$1500,0),0))</f>
        <v>695</v>
      </c>
      <c r="D143" s="27" t="str">
        <f ca="1">IF($A143="","",OFFSET(統合マスタ!$C$4,MATCH($A143,統合マスタ!$AC$5:$AC$1500,0),0))</f>
        <v>リオレサール錠５ｍｇ</v>
      </c>
      <c r="E143" s="27">
        <f ca="1">IF($A143="","",OFFSET(統合マスタ!$X$4,MATCH($A143,統合マスタ!$AC$5:$AC$1500,0),0))</f>
        <v>2</v>
      </c>
      <c r="F143" s="27">
        <f ca="1">IF($A143="","",OFFSET(統合マスタ!$Z$4,MATCH($A143,統合マスタ!$AC$5:$AC$1500,0),0))</f>
        <v>3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外用.臨時.散薬ヒート</v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cm="1">
        <f t="array" aca="1" ref="A144" ca="1">IFERROR(SMALL(IF(統合マスタ!$R$5:$R$1500=2,統合マスタ!$AC$5:$AC$1500),ROW(A140)),"")</f>
        <v>200697</v>
      </c>
      <c r="B144" s="27">
        <f t="shared" si="8"/>
        <v>140</v>
      </c>
      <c r="C144" s="27">
        <f ca="1">IF(A144="","",OFFSET(統合マスタ!$B$4,MATCH(A144,統合マスタ!$AC$5:$AC$1500,0),0))</f>
        <v>697</v>
      </c>
      <c r="D144" s="27" t="str">
        <f ca="1">IF($A144="","",OFFSET(統合マスタ!$C$4,MATCH($A144,統合マスタ!$AC$5:$AC$1500,0),0))</f>
        <v>リクラスト点滴静注液５ｍｇ</v>
      </c>
      <c r="E144" s="27">
        <f ca="1">IF($A144="","",OFFSET(統合マスタ!$X$4,MATCH($A144,統合マスタ!$AC$5:$AC$1500,0),0))</f>
        <v>2</v>
      </c>
      <c r="F144" s="27">
        <f ca="1">IF($A144="","",OFFSET(統合マスタ!$Z$4,MATCH($A144,統合マスタ!$AC$5:$AC$1500,0),0))</f>
        <v>9</v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>１袋</v>
      </c>
      <c r="I144" s="27" t="str">
        <f ca="1">IF($A144="","",OFFSET(統合マスタ!$K$4,MATCH($A144,統合マスタ!$AC$5:$AC$1500,0),0))</f>
        <v>袋</v>
      </c>
      <c r="J144" s="54" t="str">
        <f ca="1">IF(F144="","",OFFSET(分類!$B$29,MATCH(F144,分類!$A$30:$A$46,0),0))</f>
        <v>注射</v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cm="1">
        <f t="array" aca="1" ref="A145" ca="1">IFERROR(SMALL(IF(統合マスタ!$R$5:$R$1500=2,統合マスタ!$AC$5:$AC$1500),ROW(A141)),"")</f>
        <v>200735</v>
      </c>
      <c r="B145" s="27">
        <f t="shared" si="8"/>
        <v>141</v>
      </c>
      <c r="C145" s="27">
        <f ca="1">IF(A145="","",OFFSET(統合マスタ!$B$4,MATCH(A145,統合マスタ!$AC$5:$AC$1500,0),0))</f>
        <v>735</v>
      </c>
      <c r="D145" s="27" t="str">
        <f ca="1">IF($A145="","",OFFSET(統合マスタ!$C$4,MATCH($A145,統合マスタ!$AC$5:$AC$1500,0),0))</f>
        <v>リマチル錠１００ｍｇ</v>
      </c>
      <c r="E145" s="27">
        <f ca="1">IF($A145="","",OFFSET(統合マスタ!$X$4,MATCH($A145,統合マスタ!$AC$5:$AC$1500,0),0))</f>
        <v>2</v>
      </c>
      <c r="F145" s="27">
        <f ca="1">IF($A145="","",OFFSET(統合マスタ!$Z$4,MATCH($A145,統合マスタ!$AC$5:$AC$1500,0),0))</f>
        <v>1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</v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cm="1">
        <f t="array" aca="1" ref="A146" ca="1">IFERROR(SMALL(IF(統合マスタ!$R$5:$R$1500=2,統合マスタ!$AC$5:$AC$1500),ROW(A142)),"")</f>
        <v>200737</v>
      </c>
      <c r="B146" s="27">
        <f t="shared" si="8"/>
        <v>142</v>
      </c>
      <c r="C146" s="27">
        <f ca="1">IF(A146="","",OFFSET(統合マスタ!$B$4,MATCH(A146,統合マスタ!$AC$5:$AC$1500,0),0))</f>
        <v>737</v>
      </c>
      <c r="D146" s="27" t="str">
        <f ca="1">IF($A146="","",OFFSET(統合マスタ!$C$4,MATCH($A146,統合マスタ!$AC$5:$AC$1500,0),0))</f>
        <v>リュープロレリン酢酸塩注射用キット３．７５ｍｇ「あすか」</v>
      </c>
      <c r="E146" s="27">
        <f ca="1">IF($A146="","",OFFSET(統合マスタ!$X$4,MATCH($A146,統合マスタ!$AC$5:$AC$1500,0),0))</f>
        <v>2</v>
      </c>
      <c r="F146" s="27">
        <f ca="1">IF($A146="","",OFFSET(統合マスタ!$Z$4,MATCH($A146,統合マスタ!$AC$5:$AC$1500,0),0))</f>
        <v>15</v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>１筒</v>
      </c>
      <c r="I146" s="27" t="str">
        <f ca="1">IF($A146="","",OFFSET(統合マスタ!$K$4,MATCH($A146,統合マスタ!$AC$5:$AC$1500,0),0))</f>
        <v>筒</v>
      </c>
      <c r="J146" s="54" t="str">
        <f ca="1">IF(F146="","",OFFSET(分類!$B$29,MATCH(F146,分類!$A$30:$A$46,0),0))</f>
        <v>不良在庫</v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cm="1">
        <f t="array" aca="1" ref="A147" ca="1">IFERROR(SMALL(IF(統合マスタ!$R$5:$R$1500=2,統合マスタ!$AC$5:$AC$1500),ROW(A143)),"")</f>
        <v>200761</v>
      </c>
      <c r="B147" s="27">
        <f t="shared" si="8"/>
        <v>143</v>
      </c>
      <c r="C147" s="27">
        <f ca="1">IF(A147="","",OFFSET(統合マスタ!$B$4,MATCH(A147,統合マスタ!$AC$5:$AC$1500,0),0))</f>
        <v>761</v>
      </c>
      <c r="D147" s="27" t="str">
        <f ca="1">IF($A147="","",OFFSET(統合マスタ!$C$4,MATCH($A147,統合マスタ!$AC$5:$AC$1500,0),0))</f>
        <v>レトロゾール錠２．５ｍｇ「サワイ」</v>
      </c>
      <c r="E147" s="27">
        <f ca="1">IF($A147="","",OFFSET(統合マスタ!$X$4,MATCH($A147,統合マスタ!$AC$5:$AC$1500,0),0))</f>
        <v>2</v>
      </c>
      <c r="F147" s="27">
        <f ca="1">IF($A147="","",OFFSET(統合マスタ!$Z$4,MATCH($A147,統合マスタ!$AC$5:$AC$1500,0),0))</f>
        <v>3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３０Ｔ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外用.臨時.散薬ヒート</v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cm="1">
        <f t="array" aca="1" ref="A148" ca="1">IFERROR(SMALL(IF(統合マスタ!$R$5:$R$1500=2,統合マスタ!$AC$5:$AC$1500),ROW(A144)),"")</f>
        <v>200773</v>
      </c>
      <c r="B148" s="27">
        <f t="shared" si="8"/>
        <v>144</v>
      </c>
      <c r="C148" s="27">
        <f ca="1">IF(A148="","",OFFSET(統合マスタ!$B$4,MATCH(A148,統合マスタ!$AC$5:$AC$1500,0),0))</f>
        <v>773</v>
      </c>
      <c r="D148" s="27" t="str">
        <f ca="1">IF($A148="","",OFFSET(統合マスタ!$C$4,MATCH($A148,統合マスタ!$AC$5:$AC$1500,0),0))</f>
        <v>レボレード錠１２．５ｍｇ</v>
      </c>
      <c r="E148" s="27">
        <f ca="1">IF($A148="","",OFFSET(統合マスタ!$X$4,MATCH($A148,統合マスタ!$AC$5:$AC$1500,0),0))</f>
        <v>2</v>
      </c>
      <c r="F148" s="27">
        <f ca="1">IF($A148="","",OFFSET(統合マスタ!$Z$4,MATCH($A148,統合マスタ!$AC$5:$AC$1500,0),0))</f>
        <v>15</v>
      </c>
      <c r="G148" s="27" t="str">
        <f ca="1">IF($A148="","",OFFSET(統合マスタ!$E$4,MATCH($A148,統合マスタ!$AC$5:$AC$1500,0),0))</f>
        <v>ＰＴＰ</v>
      </c>
      <c r="H148" s="27" t="str">
        <f ca="1">IF($A148="","",OFFSET(統合マスタ!$F$4,MATCH($A148,統合マスタ!$AC$5:$AC$1500,0),0))</f>
        <v>７０Ｔ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不良在庫</v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cm="1">
        <f t="array" aca="1" ref="A149" ca="1">IFERROR(SMALL(IF(統合マスタ!$R$5:$R$1500=2,統合マスタ!$AC$5:$AC$1500),ROW(A145)),"")</f>
        <v>200774</v>
      </c>
      <c r="B149" s="27">
        <f t="shared" si="8"/>
        <v>145</v>
      </c>
      <c r="C149" s="27">
        <f ca="1">IF(A149="","",OFFSET(統合マスタ!$B$4,MATCH(A149,統合マスタ!$AC$5:$AC$1500,0),0))</f>
        <v>774</v>
      </c>
      <c r="D149" s="27" t="str">
        <f ca="1">IF($A149="","",OFFSET(統合マスタ!$C$4,MATCH($A149,統合マスタ!$AC$5:$AC$1500,0),0))</f>
        <v>レルパックス錠２０ｍｇ</v>
      </c>
      <c r="E149" s="27">
        <f ca="1">IF($A149="","",OFFSET(統合マスタ!$X$4,MATCH($A149,統合マスタ!$AC$5:$AC$1500,0),0))</f>
        <v>2</v>
      </c>
      <c r="F149" s="27">
        <f ca="1">IF($A149="","",OFFSET(統合マスタ!$Z$4,MATCH($A149,統合マスタ!$AC$5:$AC$1500,0),0))</f>
        <v>3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外用.臨時.散薬ヒート</v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IFERROR(SMALL(IF(統合マスタ!$R$5:$R$1500=2,統合マスタ!$AC$5:$AC$1500),ROW(A146)),"")</f>
        <v/>
      </c>
      <c r="B150" s="27">
        <f t="shared" si="8"/>
        <v>146</v>
      </c>
      <c r="C150" s="27" t="str">
        <f ca="1">IF(A150="","",OFFSET(統合マスタ!$B$4,MATCH(A150,統合マスタ!$AC$5:$AC$1500,0),0))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IFERROR(SMALL(IF(統合マスタ!$R$5:$R$1500=2,統合マスタ!$AC$5:$AC$1500),ROW(A147)),"")</f>
        <v/>
      </c>
      <c r="B151" s="27">
        <f t="shared" si="8"/>
        <v>147</v>
      </c>
      <c r="C151" s="27" t="str">
        <f ca="1">IF(A151="","",OFFSET(統合マスタ!$B$4,MATCH(A151,統合マスタ!$AC$5:$AC$1500,0),0))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IFERROR(SMALL(IF(統合マスタ!$R$5:$R$1500=2,統合マスタ!$AC$5:$AC$1500),ROW(A148)),"")</f>
        <v/>
      </c>
      <c r="B152" s="27">
        <f t="shared" si="8"/>
        <v>148</v>
      </c>
      <c r="C152" s="27" t="str">
        <f ca="1">IF(A152="","",OFFSET(統合マスタ!$B$4,MATCH(A152,統合マスタ!$AC$5:$AC$1500,0),0))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IFERROR(SMALL(IF(統合マスタ!$R$5:$R$1500=2,統合マスタ!$AC$5:$AC$1500),ROW(A149)),"")</f>
        <v/>
      </c>
      <c r="B153" s="27">
        <f t="shared" si="8"/>
        <v>149</v>
      </c>
      <c r="C153" s="27" t="str">
        <f ca="1">IF(A153="","",OFFSET(統合マスタ!$B$4,MATCH(A153,統合マスタ!$AC$5:$AC$1500,0),0))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IFERROR(SMALL(IF(統合マスタ!$R$5:$R$1500=2,統合マスタ!$AC$5:$AC$1500),ROW(A150)),"")</f>
        <v/>
      </c>
      <c r="B154" s="27">
        <f t="shared" si="8"/>
        <v>150</v>
      </c>
      <c r="C154" s="27" t="str">
        <f ca="1">IF(A154="","",OFFSET(統合マスタ!$B$4,MATCH(A154,統合マスタ!$AC$5:$AC$1500,0),0))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IFERROR(SMALL(IF(統合マスタ!$R$5:$R$1500=2,統合マスタ!$AC$5:$AC$1500),ROW(A151)),"")</f>
        <v/>
      </c>
      <c r="B155" s="27">
        <f t="shared" si="8"/>
        <v>151</v>
      </c>
      <c r="C155" s="27" t="str">
        <f ca="1">IF(A155="","",OFFSET(統合マスタ!$B$4,MATCH(A155,統合マスタ!$AC$5:$AC$1500,0),0))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IFERROR(SMALL(IF(統合マスタ!$R$5:$R$1500=2,統合マスタ!$AC$5:$AC$1500),ROW(A152)),"")</f>
        <v/>
      </c>
      <c r="B156" s="27">
        <f t="shared" si="8"/>
        <v>152</v>
      </c>
      <c r="C156" s="27" t="str">
        <f ca="1">IF(A156="","",OFFSET(統合マスタ!$B$4,MATCH(A156,統合マスタ!$AC$5:$AC$1500,0),0))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IFERROR(SMALL(IF(統合マスタ!$R$5:$R$1500=2,統合マスタ!$AC$5:$AC$1500),ROW(A153)),"")</f>
        <v/>
      </c>
      <c r="B157" s="27">
        <f t="shared" si="8"/>
        <v>153</v>
      </c>
      <c r="C157" s="27" t="str">
        <f ca="1">IF(A157="","",OFFSET(統合マスタ!$B$4,MATCH(A157,統合マスタ!$AC$5:$AC$1500,0),0))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IFERROR(SMALL(IF(統合マスタ!$R$5:$R$1500=2,統合マスタ!$AC$5:$AC$1500),ROW(A154)),"")</f>
        <v/>
      </c>
      <c r="B158" s="27">
        <f t="shared" si="8"/>
        <v>154</v>
      </c>
      <c r="C158" s="27" t="str">
        <f ca="1">IF(A158="","",OFFSET(統合マスタ!$B$4,MATCH(A158,統合マスタ!$AC$5:$AC$1500,0),0))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IFERROR(SMALL(IF(統合マスタ!$R$5:$R$1500=2,統合マスタ!$AC$5:$AC$1500),ROW(A155)),"")</f>
        <v/>
      </c>
      <c r="B159" s="27">
        <f t="shared" si="8"/>
        <v>155</v>
      </c>
      <c r="C159" s="27" t="str">
        <f ca="1">IF(A159="","",OFFSET(統合マスタ!$B$4,MATCH(A159,統合マスタ!$AC$5:$AC$1500,0),0))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IFERROR(SMALL(IF(統合マスタ!$R$5:$R$1500=2,統合マスタ!$AC$5:$AC$1500),ROW(A156)),"")</f>
        <v/>
      </c>
      <c r="B160" s="27">
        <f t="shared" si="8"/>
        <v>156</v>
      </c>
      <c r="C160" s="27" t="str">
        <f ca="1">IF(A160="","",OFFSET(統合マスタ!$B$4,MATCH(A160,統合マスタ!$AC$5:$AC$1500,0),0))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IFERROR(SMALL(IF(統合マスタ!$R$5:$R$1500=2,統合マスタ!$AC$5:$AC$1500),ROW(A157)),"")</f>
        <v/>
      </c>
      <c r="B161" s="27">
        <f t="shared" si="8"/>
        <v>157</v>
      </c>
      <c r="C161" s="27" t="str">
        <f ca="1">IF(A161="","",OFFSET(統合マスタ!$B$4,MATCH(A161,統合マスタ!$AC$5:$AC$1500,0),0))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IFERROR(SMALL(IF(統合マスタ!$R$5:$R$1500=2,統合マスタ!$AC$5:$AC$1500),ROW(A158)),"")</f>
        <v/>
      </c>
      <c r="B162" s="27">
        <f t="shared" si="8"/>
        <v>158</v>
      </c>
      <c r="C162" s="27" t="str">
        <f ca="1">IF(A162="","",OFFSET(統合マスタ!$B$4,MATCH(A162,統合マスタ!$AC$5:$AC$1500,0),0))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IFERROR(SMALL(IF(統合マスタ!$R$5:$R$1500=2,統合マスタ!$AC$5:$AC$1500),ROW(A159)),"")</f>
        <v/>
      </c>
      <c r="B163" s="27">
        <f t="shared" si="8"/>
        <v>159</v>
      </c>
      <c r="C163" s="27" t="str">
        <f ca="1">IF(A163="","",OFFSET(統合マスタ!$B$4,MATCH(A163,統合マスタ!$AC$5:$AC$1500,0),0))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IFERROR(SMALL(IF(統合マスタ!$R$5:$R$1500=2,統合マスタ!$AC$5:$AC$1500),ROW(A160)),"")</f>
        <v/>
      </c>
      <c r="B164" s="27">
        <f t="shared" si="8"/>
        <v>160</v>
      </c>
      <c r="C164" s="27" t="str">
        <f ca="1">IF(A164="","",OFFSET(統合マスタ!$B$4,MATCH(A164,統合マスタ!$AC$5:$AC$1500,0),0))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IFERROR(SMALL(IF(統合マスタ!$R$5:$R$1500=2,統合マスタ!$AC$5:$AC$1500),ROW(A161)),"")</f>
        <v/>
      </c>
      <c r="B165" s="27">
        <f t="shared" si="8"/>
        <v>161</v>
      </c>
      <c r="C165" s="27" t="str">
        <f ca="1">IF(A165="","",OFFSET(統合マスタ!$B$4,MATCH(A165,統合マスタ!$AC$5:$AC$1500,0),0))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IFERROR(SMALL(IF(統合マスタ!$R$5:$R$1500=2,統合マスタ!$AC$5:$AC$1500),ROW(A162)),"")</f>
        <v/>
      </c>
      <c r="B166" s="27">
        <f t="shared" si="8"/>
        <v>162</v>
      </c>
      <c r="C166" s="27" t="str">
        <f ca="1">IF(A166="","",OFFSET(統合マスタ!$B$4,MATCH(A166,統合マスタ!$AC$5:$AC$1500,0),0))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IFERROR(SMALL(IF(統合マスタ!$R$5:$R$1500=2,統合マスタ!$AC$5:$AC$1500),ROW(A163)),"")</f>
        <v/>
      </c>
      <c r="B167" s="27">
        <f t="shared" si="8"/>
        <v>163</v>
      </c>
      <c r="C167" s="27" t="str">
        <f ca="1">IF(A167="","",OFFSET(統合マスタ!$B$4,MATCH(A167,統合マスタ!$AC$5:$AC$1500,0),0))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IFERROR(SMALL(IF(統合マスタ!$R$5:$R$1500=2,統合マスタ!$AC$5:$AC$1500),ROW(A164)),"")</f>
        <v/>
      </c>
      <c r="B168" s="27">
        <f t="shared" si="8"/>
        <v>164</v>
      </c>
      <c r="C168" s="27" t="str">
        <f ca="1">IF(A168="","",OFFSET(統合マスタ!$B$4,MATCH(A168,統合マスタ!$AC$5:$AC$1500,0),0))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IFERROR(SMALL(IF(統合マスタ!$R$5:$R$1500=2,統合マスタ!$AC$5:$AC$1500),ROW(A165)),"")</f>
        <v/>
      </c>
      <c r="B169" s="27">
        <f t="shared" si="8"/>
        <v>165</v>
      </c>
      <c r="C169" s="27" t="str">
        <f ca="1">IF(A169="","",OFFSET(統合マスタ!$B$4,MATCH(A169,統合マスタ!$AC$5:$AC$1500,0),0))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IFERROR(SMALL(IF(統合マスタ!$R$5:$R$1500=2,統合マスタ!$AC$5:$AC$1500),ROW(A166)),"")</f>
        <v/>
      </c>
      <c r="B170" s="27">
        <f t="shared" si="8"/>
        <v>166</v>
      </c>
      <c r="C170" s="27" t="str">
        <f ca="1">IF(A170="","",OFFSET(統合マスタ!$B$4,MATCH(A170,統合マスタ!$AC$5:$AC$1500,0),0))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IFERROR(SMALL(IF(統合マスタ!$R$5:$R$1500=2,統合マスタ!$AC$5:$AC$1500),ROW(A167)),"")</f>
        <v/>
      </c>
      <c r="B171" s="27">
        <f t="shared" si="8"/>
        <v>167</v>
      </c>
      <c r="C171" s="27" t="str">
        <f ca="1">IF(A171="","",OFFSET(統合マスタ!$B$4,MATCH(A171,統合マスタ!$AC$5:$AC$1500,0),0))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IFERROR(SMALL(IF(統合マスタ!$R$5:$R$1500=2,統合マスタ!$AC$5:$AC$1500),ROW(A168)),"")</f>
        <v/>
      </c>
      <c r="B172" s="27">
        <f t="shared" si="8"/>
        <v>168</v>
      </c>
      <c r="C172" s="27" t="str">
        <f ca="1">IF(A172="","",OFFSET(統合マスタ!$B$4,MATCH(A172,統合マスタ!$AC$5:$AC$1500,0),0))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IFERROR(SMALL(IF(統合マスタ!$R$5:$R$1500=2,統合マスタ!$AC$5:$AC$1500),ROW(A169)),"")</f>
        <v/>
      </c>
      <c r="B173" s="27">
        <f t="shared" si="8"/>
        <v>169</v>
      </c>
      <c r="C173" s="27" t="str">
        <f ca="1">IF(A173="","",OFFSET(統合マスタ!$B$4,MATCH(A173,統合マスタ!$AC$5:$AC$1500,0),0))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IFERROR(SMALL(IF(統合マスタ!$R$5:$R$1500=2,統合マスタ!$AC$5:$AC$1500),ROW(A170)),"")</f>
        <v/>
      </c>
      <c r="B174" s="27">
        <f t="shared" si="8"/>
        <v>170</v>
      </c>
      <c r="C174" s="27" t="str">
        <f ca="1">IF(A174="","",OFFSET(統合マスタ!$B$4,MATCH(A174,統合マスタ!$AC$5:$AC$1500,0),0))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IFERROR(SMALL(IF(統合マスタ!$R$5:$R$1500=2,統合マスタ!$AC$5:$AC$1500),ROW(A171)),"")</f>
        <v/>
      </c>
      <c r="B175" s="27">
        <f t="shared" si="8"/>
        <v>171</v>
      </c>
      <c r="C175" s="27" t="str">
        <f ca="1">IF(A175="","",OFFSET(統合マスタ!$B$4,MATCH(A175,統合マスタ!$AC$5:$AC$1500,0),0))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IFERROR(SMALL(IF(統合マスタ!$R$5:$R$1500=2,統合マスタ!$AC$5:$AC$1500),ROW(A172)),"")</f>
        <v/>
      </c>
      <c r="B176" s="27">
        <f t="shared" si="8"/>
        <v>172</v>
      </c>
      <c r="C176" s="27" t="str">
        <f ca="1">IF(A176="","",OFFSET(統合マスタ!$B$4,MATCH(A176,統合マスタ!$AC$5:$AC$1500,0),0))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IFERROR(SMALL(IF(統合マスタ!$R$5:$R$1500=2,統合マスタ!$AC$5:$AC$1500),ROW(A173)),"")</f>
        <v/>
      </c>
      <c r="B177" s="27">
        <f t="shared" si="8"/>
        <v>173</v>
      </c>
      <c r="C177" s="27" t="str">
        <f ca="1">IF(A177="","",OFFSET(統合マスタ!$B$4,MATCH(A177,統合マスタ!$AC$5:$AC$1500,0),0))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IFERROR(SMALL(IF(統合マスタ!$R$5:$R$1500=2,統合マスタ!$AC$5:$AC$1500),ROW(A174)),"")</f>
        <v/>
      </c>
      <c r="B178" s="27">
        <f t="shared" si="8"/>
        <v>174</v>
      </c>
      <c r="C178" s="27" t="str">
        <f ca="1">IF(A178="","",OFFSET(統合マスタ!$B$4,MATCH(A178,統合マスタ!$AC$5:$AC$1500,0),0))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IFERROR(SMALL(IF(統合マスタ!$R$5:$R$1500=2,統合マスタ!$AC$5:$AC$1500),ROW(A175)),"")</f>
        <v/>
      </c>
      <c r="B179" s="27">
        <f t="shared" si="8"/>
        <v>175</v>
      </c>
      <c r="C179" s="27" t="str">
        <f ca="1">IF(A179="","",OFFSET(統合マスタ!$B$4,MATCH(A179,統合マスタ!$AC$5:$AC$1500,0),0))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IFERROR(SMALL(IF(統合マスタ!$R$5:$R$1500=2,統合マスタ!$AC$5:$AC$1500),ROW(A176)),"")</f>
        <v/>
      </c>
      <c r="B180" s="27">
        <f t="shared" si="8"/>
        <v>176</v>
      </c>
      <c r="C180" s="27" t="str">
        <f ca="1">IF(A180="","",OFFSET(統合マスタ!$B$4,MATCH(A180,統合マスタ!$AC$5:$AC$1500,0),0))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IFERROR(SMALL(IF(統合マスタ!$R$5:$R$1500=2,統合マスタ!$AC$5:$AC$1500),ROW(A177)),"")</f>
        <v/>
      </c>
      <c r="B181" s="27">
        <f t="shared" si="8"/>
        <v>177</v>
      </c>
      <c r="C181" s="27" t="str">
        <f ca="1">IF(A181="","",OFFSET(統合マスタ!$B$4,MATCH(A181,統合マスタ!$AC$5:$AC$1500,0),0))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IFERROR(SMALL(IF(統合マスタ!$R$5:$R$1500=2,統合マスタ!$AC$5:$AC$1500),ROW(A178)),"")</f>
        <v/>
      </c>
      <c r="B182" s="27">
        <f t="shared" si="8"/>
        <v>178</v>
      </c>
      <c r="C182" s="27" t="str">
        <f ca="1">IF(A182="","",OFFSET(統合マスタ!$B$4,MATCH(A182,統合マスタ!$AC$5:$AC$1500,0),0))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IFERROR(SMALL(IF(統合マスタ!$R$5:$R$1500=2,統合マスタ!$AC$5:$AC$1500),ROW(A179)),"")</f>
        <v/>
      </c>
      <c r="B183" s="27">
        <f t="shared" si="8"/>
        <v>179</v>
      </c>
      <c r="C183" s="27" t="str">
        <f ca="1">IF(A183="","",OFFSET(統合マスタ!$B$4,MATCH(A183,統合マスタ!$AC$5:$AC$1500,0),0))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IFERROR(SMALL(IF(統合マスタ!$R$5:$R$1500=2,統合マスタ!$AC$5:$AC$1500),ROW(A180)),"")</f>
        <v/>
      </c>
      <c r="B184" s="27">
        <f t="shared" si="8"/>
        <v>180</v>
      </c>
      <c r="C184" s="27" t="str">
        <f ca="1">IF(A184="","",OFFSET(統合マスタ!$B$4,MATCH(A184,統合マスタ!$AC$5:$AC$1500,0),0))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IFERROR(SMALL(IF(統合マスタ!$R$5:$R$1500=2,統合マスタ!$AC$5:$AC$1500),ROW(A181)),"")</f>
        <v/>
      </c>
      <c r="B185" s="27">
        <f t="shared" si="8"/>
        <v>181</v>
      </c>
      <c r="C185" s="27" t="str">
        <f ca="1">IF(A185="","",OFFSET(統合マスタ!$B$4,MATCH(A185,統合マスタ!$AC$5:$AC$1500,0),0))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IFERROR(SMALL(IF(統合マスタ!$R$5:$R$1500=2,統合マスタ!$AC$5:$AC$1500),ROW(A182)),"")</f>
        <v/>
      </c>
      <c r="B186" s="27">
        <f t="shared" si="8"/>
        <v>182</v>
      </c>
      <c r="C186" s="27" t="str">
        <f ca="1">IF(A186="","",OFFSET(統合マスタ!$B$4,MATCH(A186,統合マスタ!$AC$5:$AC$1500,0),0))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IFERROR(SMALL(IF(統合マスタ!$R$5:$R$1500=2,統合マスタ!$AC$5:$AC$1500),ROW(A183)),"")</f>
        <v/>
      </c>
      <c r="B187" s="27">
        <f t="shared" si="8"/>
        <v>183</v>
      </c>
      <c r="C187" s="27" t="str">
        <f ca="1">IF(A187="","",OFFSET(統合マスタ!$B$4,MATCH(A187,統合マスタ!$AC$5:$AC$1500,0),0))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IFERROR(SMALL(IF(統合マスタ!$R$5:$R$1500=2,統合マスタ!$AC$5:$AC$1500),ROW(A184)),"")</f>
        <v/>
      </c>
      <c r="B188" s="27">
        <f t="shared" si="8"/>
        <v>184</v>
      </c>
      <c r="C188" s="27" t="str">
        <f ca="1">IF(A188="","",OFFSET(統合マスタ!$B$4,MATCH(A188,統合マスタ!$AC$5:$AC$1500,0),0))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IFERROR(SMALL(IF(統合マスタ!$R$5:$R$1500=2,統合マスタ!$AC$5:$AC$1500),ROW(A185)),"")</f>
        <v/>
      </c>
      <c r="B189" s="27">
        <f t="shared" si="8"/>
        <v>185</v>
      </c>
      <c r="C189" s="27" t="str">
        <f ca="1">IF(A189="","",OFFSET(統合マスタ!$B$4,MATCH(A189,統合マスタ!$AC$5:$AC$1500,0),0))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IFERROR(SMALL(IF(統合マスタ!$R$5:$R$1500=2,統合マスタ!$AC$5:$AC$1500),ROW(A186)),"")</f>
        <v/>
      </c>
      <c r="B190" s="27">
        <f t="shared" si="8"/>
        <v>186</v>
      </c>
      <c r="C190" s="27" t="str">
        <f ca="1">IF(A190="","",OFFSET(統合マスタ!$B$4,MATCH(A190,統合マスタ!$AC$5:$AC$1500,0),0))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IFERROR(SMALL(IF(統合マスタ!$R$5:$R$1500=2,統合マスタ!$AC$5:$AC$1500),ROW(A187)),"")</f>
        <v/>
      </c>
      <c r="B191" s="27">
        <f t="shared" si="8"/>
        <v>187</v>
      </c>
      <c r="C191" s="27" t="str">
        <f ca="1">IF(A191="","",OFFSET(統合マスタ!$B$4,MATCH(A191,統合マスタ!$AC$5:$AC$1500,0),0))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IFERROR(SMALL(IF(統合マスタ!$R$5:$R$1500=2,統合マスタ!$AC$5:$AC$1500),ROW(A188)),"")</f>
        <v/>
      </c>
      <c r="B192" s="27">
        <f t="shared" si="8"/>
        <v>188</v>
      </c>
      <c r="C192" s="27" t="str">
        <f ca="1">IF(A192="","",OFFSET(統合マスタ!$B$4,MATCH(A192,統合マスタ!$AC$5:$AC$1500,0),0))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IFERROR(SMALL(IF(統合マスタ!$R$5:$R$1500=2,統合マスタ!$AC$5:$AC$1500),ROW(A189)),"")</f>
        <v/>
      </c>
      <c r="B193" s="27">
        <f t="shared" si="8"/>
        <v>189</v>
      </c>
      <c r="C193" s="27" t="str">
        <f ca="1">IF(A193="","",OFFSET(統合マスタ!$B$4,MATCH(A193,統合マスタ!$AC$5:$AC$1500,0),0))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IFERROR(SMALL(IF(統合マスタ!$R$5:$R$1500=2,統合マスタ!$AC$5:$AC$1500),ROW(A190)),"")</f>
        <v/>
      </c>
      <c r="B194" s="27">
        <f t="shared" si="8"/>
        <v>190</v>
      </c>
      <c r="C194" s="27" t="str">
        <f ca="1">IF(A194="","",OFFSET(統合マスタ!$B$4,MATCH(A194,統合マスタ!$AC$5:$AC$1500,0),0))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IFERROR(SMALL(IF(統合マスタ!$R$5:$R$1500=2,統合マスタ!$AC$5:$AC$1500),ROW(A191)),"")</f>
        <v/>
      </c>
      <c r="B195" s="27">
        <f t="shared" si="8"/>
        <v>191</v>
      </c>
      <c r="C195" s="27" t="str">
        <f ca="1">IF(A195="","",OFFSET(統合マスタ!$B$4,MATCH(A195,統合マスタ!$AC$5:$AC$1500,0),0))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IFERROR(SMALL(IF(統合マスタ!$R$5:$R$1500=2,統合マスタ!$AC$5:$AC$1500),ROW(A192)),"")</f>
        <v/>
      </c>
      <c r="B196" s="27">
        <f t="shared" si="8"/>
        <v>192</v>
      </c>
      <c r="C196" s="27" t="str">
        <f ca="1">IF(A196="","",OFFSET(統合マスタ!$B$4,MATCH(A196,統合マスタ!$AC$5:$AC$1500,0),0))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IFERROR(SMALL(IF(統合マスタ!$R$5:$R$1500=2,統合マスタ!$AC$5:$AC$1500),ROW(A193)),"")</f>
        <v/>
      </c>
      <c r="B197" s="27">
        <f t="shared" si="8"/>
        <v>193</v>
      </c>
      <c r="C197" s="27" t="str">
        <f ca="1">IF(A197="","",OFFSET(統合マスタ!$B$4,MATCH(A197,統合マスタ!$AC$5:$AC$1500,0),0))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IFERROR(SMALL(IF(統合マスタ!$R$5:$R$1500=2,統合マスタ!$AC$5:$AC$1500),ROW(A194)),"")</f>
        <v/>
      </c>
      <c r="B198" s="27">
        <f t="shared" si="8"/>
        <v>194</v>
      </c>
      <c r="C198" s="27" t="str">
        <f ca="1">IF(A198="","",OFFSET(統合マスタ!$B$4,MATCH(A198,統合マスタ!$AC$5:$AC$1500,0),0))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IFERROR(SMALL(IF(統合マスタ!$R$5:$R$1500=2,統合マスタ!$AC$5:$AC$1500),ROW(A195)),"")</f>
        <v/>
      </c>
      <c r="B199" s="27">
        <f t="shared" ref="B199:B262" si="11">B198+1</f>
        <v>195</v>
      </c>
      <c r="C199" s="27" t="str">
        <f ca="1">IF(A199="","",OFFSET(統合マスタ!$B$4,MATCH(A199,統合マスタ!$AC$5:$AC$1500,0),0))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IFERROR(SMALL(IF(統合マスタ!$R$5:$R$1500=2,統合マスタ!$AC$5:$AC$1500),ROW(A196)),"")</f>
        <v/>
      </c>
      <c r="B200" s="27">
        <f t="shared" si="11"/>
        <v>196</v>
      </c>
      <c r="C200" s="27" t="str">
        <f ca="1">IF(A200="","",OFFSET(統合マスタ!$B$4,MATCH(A200,統合マスタ!$AC$5:$AC$1500,0),0))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IFERROR(SMALL(IF(統合マスタ!$R$5:$R$1500=2,統合マスタ!$AC$5:$AC$1500),ROW(A197)),"")</f>
        <v/>
      </c>
      <c r="B201" s="27">
        <f t="shared" si="11"/>
        <v>197</v>
      </c>
      <c r="C201" s="27" t="str">
        <f ca="1">IF(A201="","",OFFSET(統合マスタ!$B$4,MATCH(A201,統合マスタ!$AC$5:$AC$1500,0),0))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IFERROR(SMALL(IF(統合マスタ!$R$5:$R$1500=2,統合マスタ!$AC$5:$AC$1500),ROW(A198)),"")</f>
        <v/>
      </c>
      <c r="B202" s="27">
        <f t="shared" si="11"/>
        <v>198</v>
      </c>
      <c r="C202" s="27" t="str">
        <f ca="1">IF(A202="","",OFFSET(統合マスタ!$B$4,MATCH(A202,統合マスタ!$AC$5:$AC$1500,0),0))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IFERROR(SMALL(IF(統合マスタ!$R$5:$R$1500=2,統合マスタ!$AC$5:$AC$1500),ROW(A199)),"")</f>
        <v/>
      </c>
      <c r="B203" s="27">
        <f t="shared" si="11"/>
        <v>199</v>
      </c>
      <c r="C203" s="27" t="str">
        <f ca="1">IF(A203="","",OFFSET(統合マスタ!$B$4,MATCH(A203,統合マスタ!$AC$5:$AC$1500,0),0))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IFERROR(SMALL(IF(統合マスタ!$R$5:$R$1500=2,統合マスタ!$AC$5:$AC$1500),ROW(A200)),"")</f>
        <v/>
      </c>
      <c r="B204" s="27">
        <f t="shared" si="11"/>
        <v>200</v>
      </c>
      <c r="C204" s="27" t="str">
        <f ca="1">IF(A204="","",OFFSET(統合マスタ!$B$4,MATCH(A204,統合マスタ!$AC$5:$AC$1500,0),0))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IFERROR(SMALL(IF(統合マスタ!$R$5:$R$1500=2,統合マスタ!$AC$5:$AC$1500),ROW(A201)),"")</f>
        <v/>
      </c>
      <c r="B205" s="27">
        <f t="shared" si="11"/>
        <v>201</v>
      </c>
      <c r="C205" s="27" t="str">
        <f ca="1">IF(A205="","",OFFSET(統合マスタ!$B$4,MATCH(A205,統合マスタ!$AC$5:$AC$1500,0),0))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IFERROR(SMALL(IF(統合マスタ!$R$5:$R$1500=2,統合マスタ!$AC$5:$AC$1500),ROW(A202)),"")</f>
        <v/>
      </c>
      <c r="B206" s="27">
        <f t="shared" si="11"/>
        <v>202</v>
      </c>
      <c r="C206" s="27" t="str">
        <f ca="1">IF(A206="","",OFFSET(統合マスタ!$B$4,MATCH(A206,統合マスタ!$AC$5:$AC$1500,0),0))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IFERROR(SMALL(IF(統合マスタ!$R$5:$R$1500=2,統合マスタ!$AC$5:$AC$1500),ROW(A203)),"")</f>
        <v/>
      </c>
      <c r="B207" s="27">
        <f t="shared" si="11"/>
        <v>203</v>
      </c>
      <c r="C207" s="27" t="str">
        <f ca="1">IF(A207="","",OFFSET(統合マスタ!$B$4,MATCH(A207,統合マスタ!$AC$5:$AC$1500,0),0))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IFERROR(SMALL(IF(統合マスタ!$R$5:$R$1500=2,統合マスタ!$AC$5:$AC$1500),ROW(A204)),"")</f>
        <v/>
      </c>
      <c r="B208" s="27">
        <f t="shared" si="11"/>
        <v>204</v>
      </c>
      <c r="C208" s="27" t="str">
        <f ca="1">IF(A208="","",OFFSET(統合マスタ!$B$4,MATCH(A208,統合マスタ!$AC$5:$AC$1500,0),0))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IFERROR(SMALL(IF(統合マスタ!$R$5:$R$1500=2,統合マスタ!$AC$5:$AC$1500),ROW(A205)),"")</f>
        <v/>
      </c>
      <c r="B209" s="27">
        <f t="shared" si="11"/>
        <v>205</v>
      </c>
      <c r="C209" s="27" t="str">
        <f ca="1">IF(A209="","",OFFSET(統合マスタ!$B$4,MATCH(A209,統合マスタ!$AC$5:$AC$1500,0),0))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IFERROR(SMALL(IF(統合マスタ!$R$5:$R$1500=2,統合マスタ!$AC$5:$AC$1500),ROW(A206)),"")</f>
        <v/>
      </c>
      <c r="B210" s="27">
        <f t="shared" si="11"/>
        <v>206</v>
      </c>
      <c r="C210" s="27" t="str">
        <f ca="1">IF(A210="","",OFFSET(統合マスタ!$B$4,MATCH(A210,統合マスタ!$AC$5:$AC$1500,0),0))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IFERROR(SMALL(IF(統合マスタ!$R$5:$R$1500=2,統合マスタ!$AC$5:$AC$1500),ROW(A207)),"")</f>
        <v/>
      </c>
      <c r="B211" s="27">
        <f t="shared" si="11"/>
        <v>207</v>
      </c>
      <c r="C211" s="27" t="str">
        <f ca="1">IF(A211="","",OFFSET(統合マスタ!$B$4,MATCH(A211,統合マスタ!$AC$5:$AC$1500,0),0))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IFERROR(SMALL(IF(統合マスタ!$R$5:$R$1500=2,統合マスタ!$AC$5:$AC$1500),ROW(A208)),"")</f>
        <v/>
      </c>
      <c r="B212" s="27">
        <f t="shared" si="11"/>
        <v>208</v>
      </c>
      <c r="C212" s="27" t="str">
        <f ca="1">IF(A212="","",OFFSET(統合マスタ!$B$4,MATCH(A212,統合マスタ!$AC$5:$AC$1500,0),0))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IFERROR(SMALL(IF(統合マスタ!$R$5:$R$1500=2,統合マスタ!$AC$5:$AC$1500),ROW(A209)),"")</f>
        <v/>
      </c>
      <c r="B213" s="27">
        <f t="shared" si="11"/>
        <v>209</v>
      </c>
      <c r="C213" s="27" t="str">
        <f ca="1">IF(A213="","",OFFSET(統合マスタ!$B$4,MATCH(A213,統合マスタ!$AC$5:$AC$1500,0),0))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IFERROR(SMALL(IF(統合マスタ!$R$5:$R$1500=2,統合マスタ!$AC$5:$AC$1500),ROW(A210)),"")</f>
        <v/>
      </c>
      <c r="B214" s="27">
        <f t="shared" si="11"/>
        <v>210</v>
      </c>
      <c r="C214" s="27" t="str">
        <f ca="1">IF(A214="","",OFFSET(統合マスタ!$B$4,MATCH(A214,統合マスタ!$AC$5:$AC$1500,0),0))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IFERROR(SMALL(IF(統合マスタ!$R$5:$R$1500=2,統合マスタ!$AC$5:$AC$1500),ROW(A211)),"")</f>
        <v/>
      </c>
      <c r="B215" s="27">
        <f t="shared" si="11"/>
        <v>211</v>
      </c>
      <c r="C215" s="27" t="str">
        <f ca="1">IF(A215="","",OFFSET(統合マスタ!$B$4,MATCH(A215,統合マスタ!$AC$5:$AC$1500,0),0))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IFERROR(SMALL(IF(統合マスタ!$R$5:$R$1500=2,統合マスタ!$AC$5:$AC$1500),ROW(A212)),"")</f>
        <v/>
      </c>
      <c r="B216" s="27">
        <f t="shared" si="11"/>
        <v>212</v>
      </c>
      <c r="C216" s="27" t="str">
        <f ca="1">IF(A216="","",OFFSET(統合マスタ!$B$4,MATCH(A216,統合マスタ!$AC$5:$AC$1500,0),0))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IFERROR(SMALL(IF(統合マスタ!$R$5:$R$1500=2,統合マスタ!$AC$5:$AC$1500),ROW(A213)),"")</f>
        <v/>
      </c>
      <c r="B217" s="27">
        <f t="shared" si="11"/>
        <v>213</v>
      </c>
      <c r="C217" s="27" t="str">
        <f ca="1">IF(A217="","",OFFSET(統合マスタ!$B$4,MATCH(A217,統合マスタ!$AC$5:$AC$1500,0),0))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IFERROR(SMALL(IF(統合マスタ!$R$5:$R$1500=2,統合マスタ!$AC$5:$AC$1500),ROW(A214)),"")</f>
        <v/>
      </c>
      <c r="B218" s="27">
        <f t="shared" si="11"/>
        <v>214</v>
      </c>
      <c r="C218" s="27" t="str">
        <f ca="1">IF(A218="","",OFFSET(統合マスタ!$B$4,MATCH(A218,統合マスタ!$AC$5:$AC$1500,0),0))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IFERROR(SMALL(IF(統合マスタ!$R$5:$R$1500=2,統合マスタ!$AC$5:$AC$1500),ROW(A215)),"")</f>
        <v/>
      </c>
      <c r="B219" s="27">
        <f t="shared" si="11"/>
        <v>215</v>
      </c>
      <c r="C219" s="27" t="str">
        <f ca="1">IF(A219="","",OFFSET(統合マスタ!$B$4,MATCH(A219,統合マスタ!$AC$5:$AC$1500,0),0))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IFERROR(SMALL(IF(統合マスタ!$R$5:$R$1500=2,統合マスタ!$AC$5:$AC$1500),ROW(A216)),"")</f>
        <v/>
      </c>
      <c r="B220" s="27">
        <f t="shared" si="11"/>
        <v>216</v>
      </c>
      <c r="C220" s="27" t="str">
        <f ca="1">IF(A220="","",OFFSET(統合マスタ!$B$4,MATCH(A220,統合マスタ!$AC$5:$AC$1500,0),0))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IFERROR(SMALL(IF(統合マスタ!$R$5:$R$1500=2,統合マスタ!$AC$5:$AC$1500),ROW(A217)),"")</f>
        <v/>
      </c>
      <c r="B221" s="27">
        <f t="shared" si="11"/>
        <v>217</v>
      </c>
      <c r="C221" s="27" t="str">
        <f ca="1">IF(A221="","",OFFSET(統合マスタ!$B$4,MATCH(A221,統合マスタ!$AC$5:$AC$1500,0),0))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IFERROR(SMALL(IF(統合マスタ!$R$5:$R$1500=2,統合マスタ!$AC$5:$AC$1500),ROW(A218)),"")</f>
        <v/>
      </c>
      <c r="B222" s="27">
        <f t="shared" si="11"/>
        <v>218</v>
      </c>
      <c r="C222" s="27" t="str">
        <f ca="1">IF(A222="","",OFFSET(統合マスタ!$B$4,MATCH(A222,統合マスタ!$AC$5:$AC$1500,0),0))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IFERROR(SMALL(IF(統合マスタ!$R$5:$R$1500=2,統合マスタ!$AC$5:$AC$1500),ROW(A219)),"")</f>
        <v/>
      </c>
      <c r="B223" s="27">
        <f t="shared" si="11"/>
        <v>219</v>
      </c>
      <c r="C223" s="27" t="str">
        <f ca="1">IF(A223="","",OFFSET(統合マスタ!$B$4,MATCH(A223,統合マスタ!$AC$5:$AC$1500,0),0))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IFERROR(SMALL(IF(統合マスタ!$R$5:$R$1500=2,統合マスタ!$AC$5:$AC$1500),ROW(A220)),"")</f>
        <v/>
      </c>
      <c r="B224" s="27">
        <f t="shared" si="11"/>
        <v>220</v>
      </c>
      <c r="C224" s="27" t="str">
        <f ca="1">IF(A224="","",OFFSET(統合マスタ!$B$4,MATCH(A224,統合マスタ!$AC$5:$AC$1500,0),0))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IFERROR(SMALL(IF(統合マスタ!$R$5:$R$1500=2,統合マスタ!$AC$5:$AC$1500),ROW(A221)),"")</f>
        <v/>
      </c>
      <c r="B225" s="27">
        <f t="shared" si="11"/>
        <v>221</v>
      </c>
      <c r="C225" s="27" t="str">
        <f ca="1">IF(A225="","",OFFSET(統合マスタ!$B$4,MATCH(A225,統合マスタ!$AC$5:$AC$1500,0),0))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IFERROR(SMALL(IF(統合マスタ!$R$5:$R$1500=2,統合マスタ!$AC$5:$AC$1500),ROW(A222)),"")</f>
        <v/>
      </c>
      <c r="B226" s="27">
        <f t="shared" si="11"/>
        <v>222</v>
      </c>
      <c r="C226" s="27" t="str">
        <f ca="1">IF(A226="","",OFFSET(統合マスタ!$B$4,MATCH(A226,統合マスタ!$AC$5:$AC$1500,0),0))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IFERROR(SMALL(IF(統合マスタ!$R$5:$R$1500=2,統合マスタ!$AC$5:$AC$1500),ROW(A223)),"")</f>
        <v/>
      </c>
      <c r="B227" s="27">
        <f t="shared" si="11"/>
        <v>223</v>
      </c>
      <c r="C227" s="27" t="str">
        <f ca="1">IF(A227="","",OFFSET(統合マスタ!$B$4,MATCH(A227,統合マスタ!$AC$5:$AC$1500,0),0))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IFERROR(SMALL(IF(統合マスタ!$R$5:$R$1500=2,統合マスタ!$AC$5:$AC$1500),ROW(A224)),"")</f>
        <v/>
      </c>
      <c r="B228" s="27">
        <f t="shared" si="11"/>
        <v>224</v>
      </c>
      <c r="C228" s="27" t="str">
        <f ca="1">IF(A228="","",OFFSET(統合マスタ!$B$4,MATCH(A228,統合マスタ!$AC$5:$AC$1500,0),0))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IFERROR(SMALL(IF(統合マスタ!$R$5:$R$1500=2,統合マスタ!$AC$5:$AC$1500),ROW(A225)),"")</f>
        <v/>
      </c>
      <c r="B229" s="27">
        <f t="shared" si="11"/>
        <v>225</v>
      </c>
      <c r="C229" s="27" t="str">
        <f ca="1">IF(A229="","",OFFSET(統合マスタ!$B$4,MATCH(A229,統合マスタ!$AC$5:$AC$1500,0),0))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IFERROR(SMALL(IF(統合マスタ!$R$5:$R$1500=2,統合マスタ!$AC$5:$AC$1500),ROW(A226)),"")</f>
        <v/>
      </c>
      <c r="B230" s="27">
        <f t="shared" si="11"/>
        <v>226</v>
      </c>
      <c r="C230" s="27" t="str">
        <f ca="1">IF(A230="","",OFFSET(統合マスタ!$B$4,MATCH(A230,統合マスタ!$AC$5:$AC$1500,0),0))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IFERROR(SMALL(IF(統合マスタ!$R$5:$R$1500=2,統合マスタ!$AC$5:$AC$1500),ROW(A227)),"")</f>
        <v/>
      </c>
      <c r="B231" s="27">
        <f t="shared" si="11"/>
        <v>227</v>
      </c>
      <c r="C231" s="27" t="str">
        <f ca="1">IF(A231="","",OFFSET(統合マスタ!$B$4,MATCH(A231,統合マスタ!$AC$5:$AC$1500,0),0))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IFERROR(SMALL(IF(統合マスタ!$R$5:$R$1500=2,統合マスタ!$AC$5:$AC$1500),ROW(A228)),"")</f>
        <v/>
      </c>
      <c r="B232" s="27">
        <f t="shared" si="11"/>
        <v>228</v>
      </c>
      <c r="C232" s="27" t="str">
        <f ca="1">IF(A232="","",OFFSET(統合マスタ!$B$4,MATCH(A232,統合マスタ!$AC$5:$AC$1500,0),0))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IFERROR(SMALL(IF(統合マスタ!$R$5:$R$1500=2,統合マスタ!$AC$5:$AC$1500),ROW(A229)),"")</f>
        <v/>
      </c>
      <c r="B233" s="27">
        <f t="shared" si="11"/>
        <v>229</v>
      </c>
      <c r="C233" s="27" t="str">
        <f ca="1">IF(A233="","",OFFSET(統合マスタ!$B$4,MATCH(A233,統合マスタ!$AC$5:$AC$1500,0),0))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IFERROR(SMALL(IF(統合マスタ!$R$5:$R$1500=2,統合マスタ!$AC$5:$AC$1500),ROW(A230)),"")</f>
        <v/>
      </c>
      <c r="B234" s="27">
        <f t="shared" si="11"/>
        <v>230</v>
      </c>
      <c r="C234" s="27" t="str">
        <f ca="1">IF(A234="","",OFFSET(統合マスタ!$B$4,MATCH(A234,統合マスタ!$AC$5:$AC$1500,0),0))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IFERROR(SMALL(IF(統合マスタ!$R$5:$R$1500=2,統合マスタ!$AC$5:$AC$1500),ROW(A231)),"")</f>
        <v/>
      </c>
      <c r="B235" s="27">
        <f t="shared" si="11"/>
        <v>231</v>
      </c>
      <c r="C235" s="27" t="str">
        <f ca="1">IF(A235="","",OFFSET(統合マスタ!$B$4,MATCH(A235,統合マスタ!$AC$5:$AC$1500,0),0))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IFERROR(SMALL(IF(統合マスタ!$R$5:$R$1500=2,統合マスタ!$AC$5:$AC$1500),ROW(A232)),"")</f>
        <v/>
      </c>
      <c r="B236" s="27">
        <f t="shared" si="11"/>
        <v>232</v>
      </c>
      <c r="C236" s="27" t="str">
        <f ca="1">IF(A236="","",OFFSET(統合マスタ!$B$4,MATCH(A236,統合マスタ!$AC$5:$AC$1500,0),0))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IFERROR(SMALL(IF(統合マスタ!$R$5:$R$1500=2,統合マスタ!$AC$5:$AC$1500),ROW(A233)),"")</f>
        <v/>
      </c>
      <c r="B237" s="27">
        <f t="shared" si="11"/>
        <v>233</v>
      </c>
      <c r="C237" s="27" t="str">
        <f ca="1">IF(A237="","",OFFSET(統合マスタ!$B$4,MATCH(A237,統合マスタ!$AC$5:$AC$1500,0),0))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IFERROR(SMALL(IF(統合マスタ!$R$5:$R$1500=2,統合マスタ!$AC$5:$AC$1500),ROW(A234)),"")</f>
        <v/>
      </c>
      <c r="B238" s="27">
        <f t="shared" si="11"/>
        <v>234</v>
      </c>
      <c r="C238" s="27" t="str">
        <f ca="1">IF(A238="","",OFFSET(統合マスタ!$B$4,MATCH(A238,統合マスタ!$AC$5:$AC$1500,0),0))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IFERROR(SMALL(IF(統合マスタ!$R$5:$R$1500=2,統合マスタ!$AC$5:$AC$1500),ROW(A235)),"")</f>
        <v/>
      </c>
      <c r="B239" s="27">
        <f t="shared" si="11"/>
        <v>235</v>
      </c>
      <c r="C239" s="27" t="str">
        <f ca="1">IF(A239="","",OFFSET(統合マスタ!$B$4,MATCH(A239,統合マスタ!$AC$5:$AC$1500,0),0))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IFERROR(SMALL(IF(統合マスタ!$R$5:$R$1500=2,統合マスタ!$AC$5:$AC$1500),ROW(A236)),"")</f>
        <v/>
      </c>
      <c r="B240" s="27">
        <f t="shared" si="11"/>
        <v>236</v>
      </c>
      <c r="C240" s="27" t="str">
        <f ca="1">IF(A240="","",OFFSET(統合マスタ!$B$4,MATCH(A240,統合マスタ!$AC$5:$AC$1500,0),0))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IFERROR(SMALL(IF(統合マスタ!$R$5:$R$1500=2,統合マスタ!$AC$5:$AC$1500),ROW(A237)),"")</f>
        <v/>
      </c>
      <c r="B241" s="27">
        <f t="shared" si="11"/>
        <v>237</v>
      </c>
      <c r="C241" s="27" t="str">
        <f ca="1">IF(A241="","",OFFSET(統合マスタ!$B$4,MATCH(A241,統合マスタ!$AC$5:$AC$1500,0),0))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IFERROR(SMALL(IF(統合マスタ!$R$5:$R$1500=2,統合マスタ!$AC$5:$AC$1500),ROW(A238)),"")</f>
        <v/>
      </c>
      <c r="B242" s="27">
        <f t="shared" si="11"/>
        <v>238</v>
      </c>
      <c r="C242" s="27" t="str">
        <f ca="1">IF(A242="","",OFFSET(統合マスタ!$B$4,MATCH(A242,統合マスタ!$AC$5:$AC$1500,0),0))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IFERROR(SMALL(IF(統合マスタ!$R$5:$R$1500=2,統合マスタ!$AC$5:$AC$1500),ROW(A239)),"")</f>
        <v/>
      </c>
      <c r="B243" s="27">
        <f t="shared" si="11"/>
        <v>239</v>
      </c>
      <c r="C243" s="27" t="str">
        <f ca="1">IF(A243="","",OFFSET(統合マスタ!$B$4,MATCH(A243,統合マスタ!$AC$5:$AC$1500,0),0))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IFERROR(SMALL(IF(統合マスタ!$R$5:$R$1500=2,統合マスタ!$AC$5:$AC$1500),ROW(A240)),"")</f>
        <v/>
      </c>
      <c r="B244" s="27">
        <f t="shared" si="11"/>
        <v>240</v>
      </c>
      <c r="C244" s="27" t="str">
        <f ca="1">IF(A244="","",OFFSET(統合マスタ!$B$4,MATCH(A244,統合マスタ!$AC$5:$AC$1500,0),0))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IFERROR(SMALL(IF(統合マスタ!$R$5:$R$1500=2,統合マスタ!$AC$5:$AC$1500),ROW(A241)),"")</f>
        <v/>
      </c>
      <c r="B245" s="27">
        <f t="shared" si="11"/>
        <v>241</v>
      </c>
      <c r="C245" s="27" t="str">
        <f ca="1">IF(A245="","",OFFSET(統合マスタ!$B$4,MATCH(A245,統合マスタ!$AC$5:$AC$1500,0),0))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IFERROR(SMALL(IF(統合マスタ!$R$5:$R$1500=2,統合マスタ!$AC$5:$AC$1500),ROW(A242)),"")</f>
        <v/>
      </c>
      <c r="B246" s="27">
        <f t="shared" si="11"/>
        <v>242</v>
      </c>
      <c r="C246" s="27" t="str">
        <f ca="1">IF(A246="","",OFFSET(統合マスタ!$B$4,MATCH(A246,統合マスタ!$AC$5:$AC$1500,0),0))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IFERROR(SMALL(IF(統合マスタ!$R$5:$R$1500=2,統合マスタ!$AC$5:$AC$1500),ROW(A243)),"")</f>
        <v/>
      </c>
      <c r="B247" s="27">
        <f t="shared" si="11"/>
        <v>243</v>
      </c>
      <c r="C247" s="27" t="str">
        <f ca="1">IF(A247="","",OFFSET(統合マスタ!$B$4,MATCH(A247,統合マスタ!$AC$5:$AC$1500,0),0))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IFERROR(SMALL(IF(統合マスタ!$R$5:$R$1500=2,統合マスタ!$AC$5:$AC$1500),ROW(A244)),"")</f>
        <v/>
      </c>
      <c r="B248" s="27">
        <f t="shared" si="11"/>
        <v>244</v>
      </c>
      <c r="C248" s="27" t="str">
        <f ca="1">IF(A248="","",OFFSET(統合マスタ!$B$4,MATCH(A248,統合マスタ!$AC$5:$AC$1500,0),0))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IFERROR(SMALL(IF(統合マスタ!$R$5:$R$1500=2,統合マスタ!$AC$5:$AC$1500),ROW(A245)),"")</f>
        <v/>
      </c>
      <c r="B249" s="27">
        <f t="shared" si="11"/>
        <v>245</v>
      </c>
      <c r="C249" s="27" t="str">
        <f ca="1">IF(A249="","",OFFSET(統合マスタ!$B$4,MATCH(A249,統合マスタ!$AC$5:$AC$1500,0),0))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IFERROR(SMALL(IF(統合マスタ!$R$5:$R$1500=2,統合マスタ!$AC$5:$AC$1500),ROW(A246)),"")</f>
        <v/>
      </c>
      <c r="B250" s="27">
        <f t="shared" si="11"/>
        <v>246</v>
      </c>
      <c r="C250" s="27" t="str">
        <f ca="1">IF(A250="","",OFFSET(統合マスタ!$B$4,MATCH(A250,統合マスタ!$AC$5:$AC$1500,0),0))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IFERROR(SMALL(IF(統合マスタ!$R$5:$R$1500=2,統合マスタ!$AC$5:$AC$1500),ROW(A247)),"")</f>
        <v/>
      </c>
      <c r="B251" s="27">
        <f t="shared" si="11"/>
        <v>247</v>
      </c>
      <c r="C251" s="27" t="str">
        <f ca="1">IF(A251="","",OFFSET(統合マスタ!$B$4,MATCH(A251,統合マスタ!$AC$5:$AC$1500,0),0))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IFERROR(SMALL(IF(統合マスタ!$R$5:$R$1500=2,統合マスタ!$AC$5:$AC$1500),ROW(A248)),"")</f>
        <v/>
      </c>
      <c r="B252" s="27">
        <f t="shared" si="11"/>
        <v>248</v>
      </c>
      <c r="C252" s="27" t="str">
        <f ca="1">IF(A252="","",OFFSET(統合マスタ!$B$4,MATCH(A252,統合マスタ!$AC$5:$AC$1500,0),0))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IFERROR(SMALL(IF(統合マスタ!$R$5:$R$1500=2,統合マスタ!$AC$5:$AC$1500),ROW(A249)),"")</f>
        <v/>
      </c>
      <c r="B253" s="27">
        <f t="shared" si="11"/>
        <v>249</v>
      </c>
      <c r="C253" s="27" t="str">
        <f ca="1">IF(A253="","",OFFSET(統合マスタ!$B$4,MATCH(A253,統合マスタ!$AC$5:$AC$1500,0),0))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IFERROR(SMALL(IF(統合マスタ!$R$5:$R$1500=2,統合マスタ!$AC$5:$AC$1500),ROW(A250)),"")</f>
        <v/>
      </c>
      <c r="B254" s="27">
        <f t="shared" si="11"/>
        <v>250</v>
      </c>
      <c r="C254" s="27" t="str">
        <f ca="1">IF(A254="","",OFFSET(統合マスタ!$B$4,MATCH(A254,統合マスタ!$AC$5:$AC$1500,0),0))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IFERROR(SMALL(IF(統合マスタ!$R$5:$R$1500=2,統合マスタ!$AC$5:$AC$1500),ROW(A251)),"")</f>
        <v/>
      </c>
      <c r="B255" s="27">
        <f t="shared" si="11"/>
        <v>251</v>
      </c>
      <c r="C255" s="27" t="str">
        <f ca="1">IF(A255="","",OFFSET(統合マスタ!$B$4,MATCH(A255,統合マスタ!$AC$5:$AC$1500,0),0))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IFERROR(SMALL(IF(統合マスタ!$R$5:$R$1500=2,統合マスタ!$AC$5:$AC$1500),ROW(A252)),"")</f>
        <v/>
      </c>
      <c r="B256" s="27">
        <f t="shared" si="11"/>
        <v>252</v>
      </c>
      <c r="C256" s="27" t="str">
        <f ca="1">IF(A256="","",OFFSET(統合マスタ!$B$4,MATCH(A256,統合マスタ!$AC$5:$AC$1500,0),0))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IFERROR(SMALL(IF(統合マスタ!$R$5:$R$1500=2,統合マスタ!$AC$5:$AC$1500),ROW(A253)),"")</f>
        <v/>
      </c>
      <c r="B257" s="27">
        <f t="shared" si="11"/>
        <v>253</v>
      </c>
      <c r="C257" s="27" t="str">
        <f ca="1">IF(A257="","",OFFSET(統合マスタ!$B$4,MATCH(A257,統合マスタ!$AC$5:$AC$1500,0),0))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IFERROR(SMALL(IF(統合マスタ!$R$5:$R$1500=2,統合マスタ!$AC$5:$AC$1500),ROW(A254)),"")</f>
        <v/>
      </c>
      <c r="B258" s="27">
        <f t="shared" si="11"/>
        <v>254</v>
      </c>
      <c r="C258" s="27" t="str">
        <f ca="1">IF(A258="","",OFFSET(統合マスタ!$B$4,MATCH(A258,統合マスタ!$AC$5:$AC$1500,0),0))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IFERROR(SMALL(IF(統合マスタ!$R$5:$R$1500=2,統合マスタ!$AC$5:$AC$1500),ROW(A255)),"")</f>
        <v/>
      </c>
      <c r="B259" s="27">
        <f t="shared" si="11"/>
        <v>255</v>
      </c>
      <c r="C259" s="27" t="str">
        <f ca="1">IF(A259="","",OFFSET(統合マスタ!$B$4,MATCH(A259,統合マスタ!$AC$5:$AC$1500,0),0))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IFERROR(SMALL(IF(統合マスタ!$R$5:$R$1500=2,統合マスタ!$AC$5:$AC$1500),ROW(A256)),"")</f>
        <v/>
      </c>
      <c r="B260" s="27">
        <f t="shared" si="11"/>
        <v>256</v>
      </c>
      <c r="C260" s="27" t="str">
        <f ca="1">IF(A260="","",OFFSET(統合マスタ!$B$4,MATCH(A260,統合マスタ!$AC$5:$AC$1500,0),0))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IFERROR(SMALL(IF(統合マスタ!$R$5:$R$1500=2,統合マスタ!$AC$5:$AC$1500),ROW(A257)),"")</f>
        <v/>
      </c>
      <c r="B261" s="27">
        <f t="shared" si="11"/>
        <v>257</v>
      </c>
      <c r="C261" s="27" t="str">
        <f ca="1">IF(A261="","",OFFSET(統合マスタ!$B$4,MATCH(A261,統合マスタ!$AC$5:$AC$1500,0),0))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IFERROR(SMALL(IF(統合マスタ!$R$5:$R$1500=2,統合マスタ!$AC$5:$AC$1500),ROW(A258)),"")</f>
        <v/>
      </c>
      <c r="B262" s="27">
        <f t="shared" si="11"/>
        <v>258</v>
      </c>
      <c r="C262" s="27" t="str">
        <f ca="1">IF(A262="","",OFFSET(統合マスタ!$B$4,MATCH(A262,統合マスタ!$AC$5:$AC$1500,0),0))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IFERROR(SMALL(IF(統合マスタ!$R$5:$R$1500=2,統合マスタ!$AC$5:$AC$1500),ROW(A259)),"")</f>
        <v/>
      </c>
      <c r="B263" s="27">
        <f t="shared" ref="B263:B304" si="14">B262+1</f>
        <v>259</v>
      </c>
      <c r="C263" s="27" t="str">
        <f ca="1">IF(A263="","",OFFSET(統合マスタ!$B$4,MATCH(A263,統合マスタ!$AC$5:$AC$1500,0),0))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IFERROR(SMALL(IF(統合マスタ!$R$5:$R$1500=2,統合マスタ!$AC$5:$AC$1500),ROW(A260)),"")</f>
        <v/>
      </c>
      <c r="B264" s="27">
        <f t="shared" si="14"/>
        <v>260</v>
      </c>
      <c r="C264" s="27" t="str">
        <f ca="1">IF(A264="","",OFFSET(統合マスタ!$B$4,MATCH(A264,統合マスタ!$AC$5:$AC$1500,0),0))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IFERROR(SMALL(IF(統合マスタ!$R$5:$R$1500=2,統合マスタ!$AC$5:$AC$1500),ROW(A261)),"")</f>
        <v/>
      </c>
      <c r="B265" s="27">
        <f t="shared" si="14"/>
        <v>261</v>
      </c>
      <c r="C265" s="27" t="str">
        <f ca="1">IF(A265="","",OFFSET(統合マスタ!$B$4,MATCH(A265,統合マスタ!$AC$5:$AC$1500,0),0))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IFERROR(SMALL(IF(統合マスタ!$R$5:$R$1500=2,統合マスタ!$AC$5:$AC$1500),ROW(A262)),"")</f>
        <v/>
      </c>
      <c r="B266" s="27">
        <f t="shared" si="14"/>
        <v>262</v>
      </c>
      <c r="C266" s="27" t="str">
        <f ca="1">IF(A266="","",OFFSET(統合マスタ!$B$4,MATCH(A266,統合マスタ!$AC$5:$AC$1500,0),0))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IFERROR(SMALL(IF(統合マスタ!$R$5:$R$1500=2,統合マスタ!$AC$5:$AC$1500),ROW(A263)),"")</f>
        <v/>
      </c>
      <c r="B267" s="27">
        <f t="shared" si="14"/>
        <v>263</v>
      </c>
      <c r="C267" s="27" t="str">
        <f ca="1">IF(A267="","",OFFSET(統合マスタ!$B$4,MATCH(A267,統合マスタ!$AC$5:$AC$1500,0),0))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IFERROR(SMALL(IF(統合マスタ!$R$5:$R$1500=2,統合マスタ!$AC$5:$AC$1500),ROW(A264)),"")</f>
        <v/>
      </c>
      <c r="B268" s="27">
        <f t="shared" si="14"/>
        <v>264</v>
      </c>
      <c r="C268" s="27" t="str">
        <f ca="1">IF(A268="","",OFFSET(統合マスタ!$B$4,MATCH(A268,統合マスタ!$AC$5:$AC$1500,0),0))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IFERROR(SMALL(IF(統合マスタ!$R$5:$R$1500=2,統合マスタ!$AC$5:$AC$1500),ROW(A265)),"")</f>
        <v/>
      </c>
      <c r="B269" s="27">
        <f t="shared" si="14"/>
        <v>265</v>
      </c>
      <c r="C269" s="27" t="str">
        <f ca="1">IF(A269="","",OFFSET(統合マスタ!$B$4,MATCH(A269,統合マスタ!$AC$5:$AC$1500,0),0))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IFERROR(SMALL(IF(統合マスタ!$R$5:$R$1500=2,統合マスタ!$AC$5:$AC$1500),ROW(A266)),"")</f>
        <v/>
      </c>
      <c r="B270" s="27">
        <f t="shared" si="14"/>
        <v>266</v>
      </c>
      <c r="C270" s="27" t="str">
        <f ca="1">IF(A270="","",OFFSET(統合マスタ!$B$4,MATCH(A270,統合マスタ!$AC$5:$AC$1500,0),0))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IFERROR(SMALL(IF(統合マスタ!$R$5:$R$1500=2,統合マスタ!$AC$5:$AC$1500),ROW(A267)),"")</f>
        <v/>
      </c>
      <c r="B271" s="27">
        <f t="shared" si="14"/>
        <v>267</v>
      </c>
      <c r="C271" s="27" t="str">
        <f ca="1">IF(A271="","",OFFSET(統合マスタ!$B$4,MATCH(A271,統合マスタ!$AC$5:$AC$1500,0),0))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IFERROR(SMALL(IF(統合マスタ!$R$5:$R$1500=2,統合マスタ!$AC$5:$AC$1500),ROW(A268)),"")</f>
        <v/>
      </c>
      <c r="B272" s="27">
        <f t="shared" si="14"/>
        <v>268</v>
      </c>
      <c r="C272" s="27" t="str">
        <f ca="1">IF(A272="","",OFFSET(統合マスタ!$B$4,MATCH(A272,統合マスタ!$AC$5:$AC$1500,0),0))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IFERROR(SMALL(IF(統合マスタ!$R$5:$R$1500=2,統合マスタ!$AC$5:$AC$1500),ROW(A269)),"")</f>
        <v/>
      </c>
      <c r="B273" s="27">
        <f t="shared" si="14"/>
        <v>269</v>
      </c>
      <c r="C273" s="27" t="str">
        <f ca="1">IF(A273="","",OFFSET(統合マスタ!$B$4,MATCH(A273,統合マスタ!$AC$5:$AC$1500,0),0))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IFERROR(SMALL(IF(統合マスタ!$R$5:$R$1500=2,統合マスタ!$AC$5:$AC$1500),ROW(A270)),"")</f>
        <v/>
      </c>
      <c r="B274" s="27">
        <f t="shared" si="14"/>
        <v>270</v>
      </c>
      <c r="C274" s="27" t="str">
        <f ca="1">IF(A274="","",OFFSET(統合マスタ!$B$4,MATCH(A274,統合マスタ!$AC$5:$AC$1500,0),0))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IFERROR(SMALL(IF(統合マスタ!$R$5:$R$1500=2,統合マスタ!$AC$5:$AC$1500),ROW(A271)),"")</f>
        <v/>
      </c>
      <c r="B275" s="27">
        <f t="shared" si="14"/>
        <v>271</v>
      </c>
      <c r="C275" s="27" t="str">
        <f ca="1">IF(A275="","",OFFSET(統合マスタ!$B$4,MATCH(A275,統合マスタ!$AC$5:$AC$1500,0),0))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IFERROR(SMALL(IF(統合マスタ!$R$5:$R$1500=2,統合マスタ!$AC$5:$AC$1500),ROW(A272)),"")</f>
        <v/>
      </c>
      <c r="B276" s="27">
        <f t="shared" si="14"/>
        <v>272</v>
      </c>
      <c r="C276" s="27" t="str">
        <f ca="1">IF(A276="","",OFFSET(統合マスタ!$B$4,MATCH(A276,統合マスタ!$AC$5:$AC$1500,0),0))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IFERROR(SMALL(IF(統合マスタ!$R$5:$R$1500=2,統合マスタ!$AC$5:$AC$1500),ROW(A273)),"")</f>
        <v/>
      </c>
      <c r="B277" s="27">
        <f t="shared" si="14"/>
        <v>273</v>
      </c>
      <c r="C277" s="27" t="str">
        <f ca="1">IF(A277="","",OFFSET(統合マスタ!$B$4,MATCH(A277,統合マスタ!$AC$5:$AC$1500,0),0))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IFERROR(SMALL(IF(統合マスタ!$R$5:$R$1500=2,統合マスタ!$AC$5:$AC$1500),ROW(A274)),"")</f>
        <v/>
      </c>
      <c r="B278" s="27">
        <f t="shared" si="14"/>
        <v>274</v>
      </c>
      <c r="C278" s="27" t="str">
        <f ca="1">IF(A278="","",OFFSET(統合マスタ!$B$4,MATCH(A278,統合マスタ!$AC$5:$AC$1500,0),0))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IFERROR(SMALL(IF(統合マスタ!$R$5:$R$1500=2,統合マスタ!$AC$5:$AC$1500),ROW(A275)),"")</f>
        <v/>
      </c>
      <c r="B279" s="27">
        <f t="shared" si="14"/>
        <v>275</v>
      </c>
      <c r="C279" s="27" t="str">
        <f ca="1">IF(A279="","",OFFSET(統合マスタ!$B$4,MATCH(A279,統合マスタ!$AC$5:$AC$1500,0),0))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IFERROR(SMALL(IF(統合マスタ!$R$5:$R$1500=2,統合マスタ!$AC$5:$AC$1500),ROW(A276)),"")</f>
        <v/>
      </c>
      <c r="B280" s="27">
        <f t="shared" si="14"/>
        <v>276</v>
      </c>
      <c r="C280" s="27" t="str">
        <f ca="1">IF(A280="","",OFFSET(統合マスタ!$B$4,MATCH(A280,統合マスタ!$AC$5:$AC$1500,0),0))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IFERROR(SMALL(IF(統合マスタ!$R$5:$R$1500=2,統合マスタ!$AC$5:$AC$1500),ROW(A277)),"")</f>
        <v/>
      </c>
      <c r="B281" s="27">
        <f t="shared" si="14"/>
        <v>277</v>
      </c>
      <c r="C281" s="27" t="str">
        <f ca="1">IF(A281="","",OFFSET(統合マスタ!$B$4,MATCH(A281,統合マスタ!$AC$5:$AC$1500,0),0))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IFERROR(SMALL(IF(統合マスタ!$R$5:$R$1500=2,統合マスタ!$AC$5:$AC$1500),ROW(A278)),"")</f>
        <v/>
      </c>
      <c r="B282" s="27">
        <f t="shared" si="14"/>
        <v>278</v>
      </c>
      <c r="C282" s="27" t="str">
        <f ca="1">IF(A282="","",OFFSET(統合マスタ!$B$4,MATCH(A282,統合マスタ!$AC$5:$AC$1500,0),0))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IFERROR(SMALL(IF(統合マスタ!$R$5:$R$1500=2,統合マスタ!$AC$5:$AC$1500),ROW(A279)),"")</f>
        <v/>
      </c>
      <c r="B283" s="27">
        <f t="shared" si="14"/>
        <v>279</v>
      </c>
      <c r="C283" s="27" t="str">
        <f ca="1">IF(A283="","",OFFSET(統合マスタ!$B$4,MATCH(A283,統合マスタ!$AC$5:$AC$1500,0),0))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IFERROR(SMALL(IF(統合マスタ!$R$5:$R$1500=2,統合マスタ!$AC$5:$AC$1500),ROW(A280)),"")</f>
        <v/>
      </c>
      <c r="B284" s="27">
        <f t="shared" si="14"/>
        <v>280</v>
      </c>
      <c r="C284" s="27" t="str">
        <f ca="1">IF(A284="","",OFFSET(統合マスタ!$B$4,MATCH(A284,統合マスタ!$AC$5:$AC$1500,0),0))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IFERROR(SMALL(IF(統合マスタ!$R$5:$R$1500=2,統合マスタ!$AC$5:$AC$1500),ROW(A281)),"")</f>
        <v/>
      </c>
      <c r="B285" s="27">
        <f t="shared" si="14"/>
        <v>281</v>
      </c>
      <c r="C285" s="27" t="str">
        <f ca="1">IF(A285="","",OFFSET(統合マスタ!$B$4,MATCH(A285,統合マスタ!$AC$5:$AC$1500,0),0))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IFERROR(SMALL(IF(統合マスタ!$R$5:$R$1500=2,統合マスタ!$AC$5:$AC$1500),ROW(A282)),"")</f>
        <v/>
      </c>
      <c r="B286" s="27">
        <f t="shared" si="14"/>
        <v>282</v>
      </c>
      <c r="C286" s="27" t="str">
        <f ca="1">IF(A286="","",OFFSET(統合マスタ!$B$4,MATCH(A286,統合マスタ!$AC$5:$AC$1500,0),0))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IFERROR(SMALL(IF(統合マスタ!$R$5:$R$1500=2,統合マスタ!$AC$5:$AC$1500),ROW(A283)),"")</f>
        <v/>
      </c>
      <c r="B287" s="27">
        <f t="shared" si="14"/>
        <v>283</v>
      </c>
      <c r="C287" s="27" t="str">
        <f ca="1">IF(A287="","",OFFSET(統合マスタ!$B$4,MATCH(A287,統合マスタ!$AC$5:$AC$1500,0),0))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IFERROR(SMALL(IF(統合マスタ!$R$5:$R$1500=2,統合マスタ!$AC$5:$AC$1500),ROW(A284)),"")</f>
        <v/>
      </c>
      <c r="B288" s="27">
        <f t="shared" si="14"/>
        <v>284</v>
      </c>
      <c r="C288" s="27" t="str">
        <f ca="1">IF(A288="","",OFFSET(統合マスタ!$B$4,MATCH(A288,統合マスタ!$AC$5:$AC$1500,0),0))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IFERROR(SMALL(IF(統合マスタ!$R$5:$R$1500=2,統合マスタ!$AC$5:$AC$1500),ROW(A285)),"")</f>
        <v/>
      </c>
      <c r="B289" s="27">
        <f t="shared" si="14"/>
        <v>285</v>
      </c>
      <c r="C289" s="27" t="str">
        <f ca="1">IF(A289="","",OFFSET(統合マスタ!$B$4,MATCH(A289,統合マスタ!$AC$5:$AC$1500,0),0))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IFERROR(SMALL(IF(統合マスタ!$R$5:$R$1500=2,統合マスタ!$AC$5:$AC$1500),ROW(A286)),"")</f>
        <v/>
      </c>
      <c r="B290" s="27">
        <f t="shared" si="14"/>
        <v>286</v>
      </c>
      <c r="C290" s="27" t="str">
        <f ca="1">IF(A290="","",OFFSET(統合マスタ!$B$4,MATCH(A290,統合マスタ!$AC$5:$AC$1500,0),0))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IFERROR(SMALL(IF(統合マスタ!$R$5:$R$1500=2,統合マスタ!$AC$5:$AC$1500),ROW(A287)),"")</f>
        <v/>
      </c>
      <c r="B291" s="27">
        <f t="shared" si="14"/>
        <v>287</v>
      </c>
      <c r="C291" s="27" t="str">
        <f ca="1">IF(A291="","",OFFSET(統合マスタ!$B$4,MATCH(A291,統合マスタ!$AC$5:$AC$1500,0),0))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IFERROR(SMALL(IF(統合マスタ!$R$5:$R$1500=2,統合マスタ!$AC$5:$AC$1500),ROW(A288)),"")</f>
        <v/>
      </c>
      <c r="B292" s="27">
        <f t="shared" si="14"/>
        <v>288</v>
      </c>
      <c r="C292" s="27" t="str">
        <f ca="1">IF(A292="","",OFFSET(統合マスタ!$B$4,MATCH(A292,統合マスタ!$AC$5:$AC$1500,0),0))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IFERROR(SMALL(IF(統合マスタ!$R$5:$R$1500=2,統合マスタ!$AC$5:$AC$1500),ROW(A289)),"")</f>
        <v/>
      </c>
      <c r="B293" s="27">
        <f t="shared" si="14"/>
        <v>289</v>
      </c>
      <c r="C293" s="27" t="str">
        <f ca="1">IF(A293="","",OFFSET(統合マスタ!$B$4,MATCH(A293,統合マスタ!$AC$5:$AC$1500,0),0))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IFERROR(SMALL(IF(統合マスタ!$R$5:$R$1500=2,統合マスタ!$AC$5:$AC$1500),ROW(A290)),"")</f>
        <v/>
      </c>
      <c r="B294" s="27">
        <f t="shared" si="14"/>
        <v>290</v>
      </c>
      <c r="C294" s="27" t="str">
        <f ca="1">IF(A294="","",OFFSET(統合マスタ!$B$4,MATCH(A294,統合マスタ!$AC$5:$AC$1500,0),0))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IFERROR(SMALL(IF(統合マスタ!$R$5:$R$1500=2,統合マスタ!$AC$5:$AC$1500),ROW(A291)),"")</f>
        <v/>
      </c>
      <c r="B295" s="27">
        <f t="shared" si="14"/>
        <v>291</v>
      </c>
      <c r="C295" s="27" t="str">
        <f ca="1">IF(A295="","",OFFSET(統合マスタ!$B$4,MATCH(A295,統合マスタ!$AC$5:$AC$1500,0),0))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IFERROR(SMALL(IF(統合マスタ!$R$5:$R$1500=2,統合マスタ!$AC$5:$AC$1500),ROW(A292)),"")</f>
        <v/>
      </c>
      <c r="B296" s="27">
        <f t="shared" si="14"/>
        <v>292</v>
      </c>
      <c r="C296" s="27" t="str">
        <f ca="1">IF(A296="","",OFFSET(統合マスタ!$B$4,MATCH(A296,統合マスタ!$AC$5:$AC$1500,0),0))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IFERROR(SMALL(IF(統合マスタ!$R$5:$R$1500=2,統合マスタ!$AC$5:$AC$1500),ROW(A293)),"")</f>
        <v/>
      </c>
      <c r="B297" s="27">
        <f t="shared" si="14"/>
        <v>293</v>
      </c>
      <c r="C297" s="27" t="str">
        <f ca="1">IF(A297="","",OFFSET(統合マスタ!$B$4,MATCH(A297,統合マスタ!$AC$5:$AC$1500,0),0))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IFERROR(SMALL(IF(統合マスタ!$R$5:$R$1500=2,統合マスタ!$AC$5:$AC$1500),ROW(A294)),"")</f>
        <v/>
      </c>
      <c r="B298" s="27">
        <f t="shared" si="14"/>
        <v>294</v>
      </c>
      <c r="C298" s="27" t="str">
        <f ca="1">IF(A298="","",OFFSET(統合マスタ!$B$4,MATCH(A298,統合マスタ!$AC$5:$AC$1500,0),0))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IFERROR(SMALL(IF(統合マスタ!$R$5:$R$1500=2,統合マスタ!$AC$5:$AC$1500),ROW(A295)),"")</f>
        <v/>
      </c>
      <c r="B299" s="27">
        <f t="shared" si="14"/>
        <v>295</v>
      </c>
      <c r="C299" s="27" t="str">
        <f ca="1">IF(A299="","",OFFSET(統合マスタ!$B$4,MATCH(A299,統合マスタ!$AC$5:$AC$1500,0),0))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IFERROR(SMALL(IF(統合マスタ!$R$5:$R$1500=2,統合マスタ!$AC$5:$AC$1500),ROW(A296)),"")</f>
        <v/>
      </c>
      <c r="B300" s="27">
        <f t="shared" si="14"/>
        <v>296</v>
      </c>
      <c r="C300" s="27" t="str">
        <f ca="1">IF(A300="","",OFFSET(統合マスタ!$B$4,MATCH(A300,統合マスタ!$AC$5:$AC$1500,0),0))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IFERROR(SMALL(IF(統合マスタ!$R$5:$R$1500=2,統合マスタ!$AC$5:$AC$1500),ROW(A297)),"")</f>
        <v/>
      </c>
      <c r="B301" s="27">
        <f t="shared" si="14"/>
        <v>297</v>
      </c>
      <c r="C301" s="27" t="str">
        <f ca="1">IF(A301="","",OFFSET(統合マスタ!$B$4,MATCH(A301,統合マスタ!$AC$5:$AC$1500,0),0))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IFERROR(SMALL(IF(統合マスタ!$R$5:$R$1500=2,統合マスタ!$AC$5:$AC$1500),ROW(A298)),"")</f>
        <v/>
      </c>
      <c r="B302" s="27">
        <f t="shared" si="14"/>
        <v>298</v>
      </c>
      <c r="C302" s="27" t="str">
        <f ca="1">IF(A302="","",OFFSET(統合マスタ!$B$4,MATCH(A302,統合マスタ!$AC$5:$AC$1500,0),0))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IFERROR(SMALL(IF(統合マスタ!$R$5:$R$1500=2,統合マスタ!$AC$5:$AC$1500),ROW(A299)),"")</f>
        <v/>
      </c>
      <c r="B303" s="27">
        <f t="shared" si="14"/>
        <v>299</v>
      </c>
      <c r="C303" s="27" t="str">
        <f ca="1">IF(A303="","",OFFSET(統合マスタ!$B$4,MATCH(A303,統合マスタ!$AC$5:$AC$1500,0),0))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IFERROR(SMALL(IF(統合マスタ!$R$5:$R$1500=2,統合マスタ!$AC$5:$AC$1500),ROW(A300)),"")</f>
        <v/>
      </c>
      <c r="B304" s="27">
        <f t="shared" si="14"/>
        <v>300</v>
      </c>
      <c r="C304" s="27" t="str">
        <f ca="1">IF(A304="","",OFFSET(統合マスタ!$B$4,MATCH(A304,統合マスタ!$AC$5:$AC$1500,0),0))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O304"/>
  <sheetViews>
    <sheetView topLeftCell="A30" workbookViewId="0">
      <selection activeCell="M70" sqref="M70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2.375" style="29" customWidth="1"/>
    <col min="9" max="9" width="5.75" style="29" customWidth="1"/>
    <col min="10" max="10" width="20.125" style="29" bestFit="1" customWidth="1"/>
    <col min="11" max="11" width="7.75" style="29" customWidth="1"/>
    <col min="12" max="12" width="5.75" style="29" bestFit="1" customWidth="1"/>
    <col min="13" max="13" width="10.75" style="29" customWidth="1"/>
    <col min="14" max="14" width="8.875" style="29"/>
    <col min="15" max="15" width="5.75" style="29" customWidth="1"/>
    <col min="16" max="16384" width="8.875" style="29"/>
  </cols>
  <sheetData>
    <row r="2" spans="1:15" ht="17.25">
      <c r="B2" s="28" t="str" cm="1">
        <f t="array" aca="1" ref="B2" ca="1">RIGHT(CELL("filename",A1),LEN(CELL("filename",A1))-FIND("]",CELL("filename",A1)))</f>
        <v>外用</v>
      </c>
      <c r="C2" s="28"/>
    </row>
    <row r="4" spans="1:15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4213</v>
      </c>
      <c r="L4" s="61" t="s">
        <v>5426</v>
      </c>
      <c r="M4" s="61" t="s">
        <v>5425</v>
      </c>
      <c r="N4" s="61" t="s">
        <v>4209</v>
      </c>
      <c r="O4" s="61" t="s">
        <v>4202</v>
      </c>
    </row>
    <row r="5" spans="1:15">
      <c r="A5" s="66" cm="1">
        <f t="array" aca="1" ref="A5" ca="1">IFERROR(
    SMALL(
        IF((統合マスタ!$R$5:$R$1500=1)*
           (ISNUMBER(MATCH(統合マスタ!$V$5:$V$1500, 分類!$H$8:$H$15, 0))),
           統合マスタ!$AC$5:$AC$1500),
        ROW(A1)
    ),
"")</f>
        <v>25</v>
      </c>
      <c r="B5" s="27">
        <v>1</v>
      </c>
      <c r="C5" s="27">
        <f ca="1">IF($A5="","",OFFSET(統合マスタ!$B$4,MATCH($A5,統合マスタ!$AC$5:$AC$1500,0),0))</f>
        <v>25</v>
      </c>
      <c r="D5" s="27" t="str">
        <f ca="1">IF($A5="","",OFFSET(統合マスタ!$C$4,MATCH($A5,統合マスタ!$AC$5:$AC$1500,0),0))</f>
        <v>ＳＰトローチ０．２５ｍｇ「明治」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3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１２００Ｔ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外用.臨時.散薬ヒート</v>
      </c>
      <c r="K5" s="65"/>
      <c r="L5" s="54" t="s">
        <v>5420</v>
      </c>
      <c r="M5" s="82"/>
      <c r="N5" s="54">
        <f>IF(M5="",K5,K5*M5)</f>
        <v>0</v>
      </c>
      <c r="O5" s="54" t="str">
        <f t="shared" ref="O5:O68" ca="1" si="0">I5</f>
        <v>錠</v>
      </c>
    </row>
    <row r="6" spans="1:15">
      <c r="A6" s="66" cm="1">
        <f t="array" aca="1" ref="A6" ca="1">IFERROR(
    SMALL(
        IF((統合マスタ!$R$5:$R$1500=1)*
           (ISNUMBER(MATCH(統合マスタ!$V$5:$V$1500, 分類!$H$8:$H$15, 0))),
           統合マスタ!$AC$5:$AC$1500),
        ROW(A2)
    ),
"")</f>
        <v>32</v>
      </c>
      <c r="B6" s="27">
        <f>B5+1</f>
        <v>2</v>
      </c>
      <c r="C6" s="27">
        <f ca="1">IF($A6="","",OFFSET(統合マスタ!$B$4,MATCH($A6,統合マスタ!$AC$5:$AC$1500,0),0))</f>
        <v>32</v>
      </c>
      <c r="D6" s="27" t="str">
        <f ca="1">IF($A6="","",OFFSET(統合マスタ!$C$4,MATCH($A6,統合マスタ!$AC$5:$AC$1500,0),0))</f>
        <v>アクアチムクリーム１％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3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１０ｇＸ１０</v>
      </c>
      <c r="I6" s="27" t="str">
        <f ca="1">IF($A6="","",OFFSET(統合マスタ!$K$4,MATCH($A6,統合マスタ!$AC$5:$AC$1500,0),0))</f>
        <v>ｇ</v>
      </c>
      <c r="J6" s="54" t="str">
        <f ca="1">IF(F6="","",OFFSET(分類!$B$29,MATCH(F6,分類!$A$30:$A$46,0),0))</f>
        <v>外用.臨時.散薬ヒート</v>
      </c>
      <c r="K6" s="65"/>
      <c r="L6" s="54" t="s">
        <v>5421</v>
      </c>
      <c r="M6" s="82">
        <v>10</v>
      </c>
      <c r="N6" s="54">
        <f t="shared" ref="N6:N69" si="1">IF(M6="",K6,K6*M6)</f>
        <v>0</v>
      </c>
      <c r="O6" s="54" t="str">
        <f t="shared" ca="1" si="0"/>
        <v>ｇ</v>
      </c>
    </row>
    <row r="7" spans="1:15">
      <c r="A7" s="66" cm="1">
        <f t="array" aca="1" ref="A7" ca="1">IFERROR(
    SMALL(
        IF((統合マスタ!$R$5:$R$1500=1)*
           (ISNUMBER(MATCH(統合マスタ!$V$5:$V$1500, 分類!$H$8:$H$15, 0))),
           統合マスタ!$AC$5:$AC$1500),
        ROW(A3)
    ),
"")</f>
        <v>34</v>
      </c>
      <c r="B7" s="27">
        <f t="shared" ref="B7:B70" si="2">B6+1</f>
        <v>3</v>
      </c>
      <c r="C7" s="27">
        <f ca="1">IF($A7="","",OFFSET(統合マスタ!$B$4,MATCH($A7,統合マスタ!$AC$5:$AC$1500,0),0))</f>
        <v>34</v>
      </c>
      <c r="D7" s="27" t="str">
        <f ca="1">IF($A7="","",OFFSET(統合マスタ!$C$4,MATCH($A7,統合マスタ!$AC$5:$AC$1500,0),0))</f>
        <v>アクトシン軟膏３％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15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３０ｇ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不良在庫</v>
      </c>
      <c r="K7" s="65"/>
      <c r="L7" s="54" t="s">
        <v>5421</v>
      </c>
      <c r="M7" s="82">
        <v>30</v>
      </c>
      <c r="N7" s="54">
        <f t="shared" si="1"/>
        <v>0</v>
      </c>
      <c r="O7" s="54" t="str">
        <f t="shared" ca="1" si="0"/>
        <v>g</v>
      </c>
    </row>
    <row r="8" spans="1:15">
      <c r="A8" s="66" cm="1">
        <f t="array" aca="1" ref="A8" ca="1">IFERROR(
    SMALL(
        IF((統合マスタ!$R$5:$R$1500=1)*
           (ISNUMBER(MATCH(統合マスタ!$V$5:$V$1500, 分類!$H$8:$H$15, 0))),
           統合マスタ!$AC$5:$AC$1500),
        ROW(A4)
    ),
"")</f>
        <v>49</v>
      </c>
      <c r="B8" s="27">
        <f t="shared" si="2"/>
        <v>4</v>
      </c>
      <c r="C8" s="27">
        <f ca="1">IF($A8="","",OFFSET(統合マスタ!$B$4,MATCH($A8,統合マスタ!$AC$5:$AC$1500,0),0))</f>
        <v>49</v>
      </c>
      <c r="D8" s="27" t="str">
        <f ca="1">IF($A8="","",OFFSET(統合マスタ!$C$4,MATCH($A8,統合マスタ!$AC$5:$AC$1500,0),0))</f>
        <v>アズレン点眼液０．０２％「ニットー」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3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５ｍｌｘ１０</v>
      </c>
      <c r="I8" s="27" t="str">
        <f ca="1">IF($A8="","",OFFSET(統合マスタ!$K$4,MATCH($A8,統合マスタ!$AC$5:$AC$1500,0),0))</f>
        <v>瓶</v>
      </c>
      <c r="J8" s="54" t="str">
        <f ca="1">IF(F8="","",OFFSET(分類!$B$29,MATCH(F8,分類!$A$30:$A$46,0),0))</f>
        <v>外用.臨時.散薬ヒート</v>
      </c>
      <c r="K8" s="65"/>
      <c r="L8" s="54" t="s">
        <v>5422</v>
      </c>
      <c r="M8" s="82"/>
      <c r="N8" s="54">
        <f t="shared" si="1"/>
        <v>0</v>
      </c>
      <c r="O8" s="54" t="str">
        <f t="shared" ca="1" si="0"/>
        <v>瓶</v>
      </c>
    </row>
    <row r="9" spans="1:15">
      <c r="A9" s="66" cm="1">
        <f t="array" aca="1" ref="A9" ca="1">IFERROR(
    SMALL(
        IF((統合マスタ!$R$5:$R$1500=1)*
           (ISNUMBER(MATCH(統合マスタ!$V$5:$V$1500, 分類!$H$8:$H$15, 0))),
           統合マスタ!$AC$5:$AC$1500),
        ROW(A5)
    ),
"")</f>
        <v>62</v>
      </c>
      <c r="B9" s="27">
        <f t="shared" si="2"/>
        <v>5</v>
      </c>
      <c r="C9" s="27">
        <f ca="1">IF($A9="","",OFFSET(統合マスタ!$B$4,MATCH($A9,統合マスタ!$AC$5:$AC$1500,0),0))</f>
        <v>62</v>
      </c>
      <c r="D9" s="27" t="str">
        <f ca="1">IF($A9="","",OFFSET(統合マスタ!$C$4,MATCH($A9,統合マスタ!$AC$5:$AC$1500,0),0))</f>
        <v>アドフィードパップ４０ｍｇ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12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７枚ｘ５０</v>
      </c>
      <c r="I9" s="27" t="str">
        <f ca="1">IF($A9="","",OFFSET(統合マスタ!$K$4,MATCH($A9,統合マスタ!$AC$5:$AC$1500,0),0))</f>
        <v>枚</v>
      </c>
      <c r="J9" s="54" t="str">
        <f ca="1">IF(F9="","",OFFSET(分類!$B$29,MATCH(F9,分類!$A$30:$A$46,0),0))</f>
        <v>湿布</v>
      </c>
      <c r="K9" s="65"/>
      <c r="L9" s="54" t="s">
        <v>5423</v>
      </c>
      <c r="M9" s="82">
        <v>7</v>
      </c>
      <c r="N9" s="54">
        <f t="shared" si="1"/>
        <v>0</v>
      </c>
      <c r="O9" s="54" t="str">
        <f t="shared" ca="1" si="0"/>
        <v>枚</v>
      </c>
    </row>
    <row r="10" spans="1:15">
      <c r="A10" s="66" cm="1">
        <f t="array" aca="1" ref="A10" ca="1">IFERROR(
    SMALL(
        IF((統合マスタ!$R$5:$R$1500=1)*
           (ISNUMBER(MATCH(統合マスタ!$V$5:$V$1500, 分類!$H$8:$H$15, 0))),
           統合マスタ!$AC$5:$AC$1500),
        ROW(A6)
    ),
"")</f>
        <v>116</v>
      </c>
      <c r="B10" s="27">
        <f t="shared" si="2"/>
        <v>6</v>
      </c>
      <c r="C10" s="27">
        <f ca="1">IF($A10="","",OFFSET(統合マスタ!$B$4,MATCH($A10,統合マスタ!$AC$5:$AC$1500,0),0))</f>
        <v>116</v>
      </c>
      <c r="D10" s="27" t="str">
        <f ca="1">IF($A10="","",OFFSET(統合マスタ!$C$4,MATCH($A10,統合マスタ!$AC$5:$AC$1500,0),0))</f>
        <v>インテバンクリーム１％　　　　　　　　　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1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２５ｇｌｘ１０</v>
      </c>
      <c r="I10" s="27" t="str">
        <f ca="1">IF($A10="","",OFFSET(統合マスタ!$K$4,MATCH($A10,統合マスタ!$AC$5:$AC$1500,0),0))</f>
        <v>ｇ</v>
      </c>
      <c r="J10" s="54" t="str">
        <f ca="1">IF(F10="","",OFFSET(分類!$B$29,MATCH(F10,分類!$A$30:$A$46,0),0))</f>
        <v>調剤棚</v>
      </c>
      <c r="K10" s="65"/>
      <c r="L10" s="54" t="s">
        <v>5421</v>
      </c>
      <c r="M10" s="82">
        <v>25</v>
      </c>
      <c r="N10" s="54">
        <f t="shared" si="1"/>
        <v>0</v>
      </c>
      <c r="O10" s="54" t="str">
        <f t="shared" ca="1" si="0"/>
        <v>ｇ</v>
      </c>
    </row>
    <row r="11" spans="1:15">
      <c r="A11" s="66" cm="1">
        <f t="array" aca="1" ref="A11" ca="1">IFERROR(
    SMALL(
        IF((統合マスタ!$R$5:$R$1500=1)*
           (ISNUMBER(MATCH(統合マスタ!$V$5:$V$1500, 分類!$H$8:$H$15, 0))),
           統合マスタ!$AC$5:$AC$1500),
        ROW(A7)
    ),
"")</f>
        <v>117</v>
      </c>
      <c r="B11" s="27">
        <f t="shared" si="2"/>
        <v>7</v>
      </c>
      <c r="C11" s="27">
        <f ca="1">IF($A11="","",OFFSET(統合マスタ!$B$4,MATCH($A11,統合マスタ!$AC$5:$AC$1500,0),0))</f>
        <v>117</v>
      </c>
      <c r="D11" s="27" t="str">
        <f ca="1">IF($A11="","",OFFSET(統合マスタ!$C$4,MATCH($A11,統合マスタ!$AC$5:$AC$1500,0),0))</f>
        <v>インテバン外用液１％　　　　　　　　　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3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５０ｍｌｘ１０</v>
      </c>
      <c r="I11" s="27" t="str">
        <f ca="1">IF($A11="","",OFFSET(統合マスタ!$K$4,MATCH($A11,統合マスタ!$AC$5:$AC$1500,0),0))</f>
        <v>ｍｌ</v>
      </c>
      <c r="J11" s="54" t="str">
        <f ca="1">IF(F11="","",OFFSET(分類!$B$29,MATCH(F11,分類!$A$30:$A$46,0),0))</f>
        <v>外用.臨時.散薬ヒート</v>
      </c>
      <c r="K11" s="65"/>
      <c r="L11" s="54" t="s">
        <v>5421</v>
      </c>
      <c r="M11" s="82">
        <v>50</v>
      </c>
      <c r="N11" s="54">
        <f t="shared" si="1"/>
        <v>0</v>
      </c>
      <c r="O11" s="54" t="str">
        <f t="shared" ca="1" si="0"/>
        <v>ｍｌ</v>
      </c>
    </row>
    <row r="12" spans="1:15">
      <c r="A12" s="66" cm="1">
        <f t="array" aca="1" ref="A12" ca="1">IFERROR(
    SMALL(
        IF((統合マスタ!$R$5:$R$1500=1)*
           (ISNUMBER(MATCH(統合マスタ!$V$5:$V$1500, 分類!$H$8:$H$15, 0))),
           統合マスタ!$AC$5:$AC$1500),
        ROW(A8)
    ),
"")</f>
        <v>152</v>
      </c>
      <c r="B12" s="27">
        <f t="shared" si="2"/>
        <v>8</v>
      </c>
      <c r="C12" s="27">
        <f ca="1">IF($A12="","",OFFSET(統合マスタ!$B$4,MATCH($A12,統合マスタ!$AC$5:$AC$1500,0),0))</f>
        <v>152</v>
      </c>
      <c r="D12" s="27" t="str">
        <f ca="1">IF($A12="","",OFFSET(統合マスタ!$C$4,MATCH($A12,統合マスタ!$AC$5:$AC$1500,0),0))</f>
        <v>オイラックスクリーム１０％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3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１０ｇＸ１０</v>
      </c>
      <c r="I12" s="27" t="str">
        <f ca="1">IF($A12="","",OFFSET(統合マスタ!$K$4,MATCH($A12,統合マスタ!$AC$5:$AC$1500,0),0))</f>
        <v>10ｇ</v>
      </c>
      <c r="J12" s="54" t="str">
        <f ca="1">IF(F12="","",OFFSET(分類!$B$29,MATCH(F12,分類!$A$30:$A$46,0),0))</f>
        <v>外用.臨時.散薬ヒート</v>
      </c>
      <c r="K12" s="65"/>
      <c r="L12" s="54" t="s">
        <v>5421</v>
      </c>
      <c r="M12" s="82">
        <v>10</v>
      </c>
      <c r="N12" s="54">
        <f t="shared" si="1"/>
        <v>0</v>
      </c>
      <c r="O12" s="54" t="str">
        <f t="shared" ca="1" si="0"/>
        <v>10ｇ</v>
      </c>
    </row>
    <row r="13" spans="1:15">
      <c r="A13" s="66" cm="1">
        <f t="array" aca="1" ref="A13" ca="1">IFERROR(
    SMALL(
        IF((統合マスタ!$R$5:$R$1500=1)*
           (ISNUMBER(MATCH(統合マスタ!$V$5:$V$1500, 分類!$H$8:$H$15, 0))),
           統合マスタ!$AC$5:$AC$1500),
        ROW(A9)
    ),
"")</f>
        <v>156</v>
      </c>
      <c r="B13" s="27">
        <f t="shared" si="2"/>
        <v>9</v>
      </c>
      <c r="C13" s="27">
        <f ca="1">IF($A13="","",OFFSET(統合マスタ!$B$4,MATCH($A13,統合マスタ!$AC$5:$AC$1500,0),0))</f>
        <v>156</v>
      </c>
      <c r="D13" s="27" t="str">
        <f ca="1">IF($A13="","",OFFSET(統合マスタ!$C$4,MATCH($A13,統合マスタ!$AC$5:$AC$1500,0),0))</f>
        <v>オフロキサシン点眼液０．３％「ＪＧ」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3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５ｍｌｘ１０</v>
      </c>
      <c r="I13" s="27" t="str">
        <f ca="1">IF($A13="","",OFFSET(統合マスタ!$K$4,MATCH($A13,統合マスタ!$AC$5:$AC$1500,0),0))</f>
        <v>ｍｌ</v>
      </c>
      <c r="J13" s="54" t="str">
        <f ca="1">IF(F13="","",OFFSET(分類!$B$29,MATCH(F13,分類!$A$30:$A$46,0),0))</f>
        <v>外用.臨時.散薬ヒート</v>
      </c>
      <c r="K13" s="65"/>
      <c r="L13" s="54" t="s">
        <v>5421</v>
      </c>
      <c r="M13" s="82">
        <v>5</v>
      </c>
      <c r="N13" s="54">
        <f t="shared" si="1"/>
        <v>0</v>
      </c>
      <c r="O13" s="54" t="str">
        <f t="shared" ca="1" si="0"/>
        <v>ｍｌ</v>
      </c>
    </row>
    <row r="14" spans="1:15">
      <c r="A14" s="66" cm="1">
        <f t="array" aca="1" ref="A14" ca="1">IFERROR(
    SMALL(
        IF((統合マスタ!$R$5:$R$1500=1)*
           (ISNUMBER(MATCH(統合マスタ!$V$5:$V$1500, 分類!$H$8:$H$15, 0))),
           統合マスタ!$AC$5:$AC$1500),
        ROW(A10)
    ),
"")</f>
        <v>183</v>
      </c>
      <c r="B14" s="27">
        <f t="shared" si="2"/>
        <v>10</v>
      </c>
      <c r="C14" s="27">
        <f ca="1">IF($A14="","",OFFSET(統合マスタ!$B$4,MATCH($A14,統合マスタ!$AC$5:$AC$1500,0),0))</f>
        <v>183</v>
      </c>
      <c r="D14" s="27" t="str">
        <f ca="1">IF($A14="","",OFFSET(統合マスタ!$C$4,MATCH($A14,統合マスタ!$AC$5:$AC$1500,0),0))</f>
        <v>キュバール１００エアゾール１５ｍｇ　　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3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８．７ｇｘ１</v>
      </c>
      <c r="I14" s="27" t="str">
        <f ca="1">IF($A14="","",OFFSET(統合マスタ!$K$4,MATCH($A14,統合マスタ!$AC$5:$AC$1500,0),0))</f>
        <v>本</v>
      </c>
      <c r="J14" s="54" t="str">
        <f ca="1">IF(F14="","",OFFSET(分類!$B$29,MATCH(F14,分類!$A$30:$A$46,0),0))</f>
        <v>外用.臨時.散薬ヒート</v>
      </c>
      <c r="K14" s="65"/>
      <c r="L14" s="54" t="s">
        <v>5421</v>
      </c>
      <c r="M14" s="82"/>
      <c r="N14" s="54">
        <f t="shared" si="1"/>
        <v>0</v>
      </c>
      <c r="O14" s="54" t="str">
        <f t="shared" ca="1" si="0"/>
        <v>本</v>
      </c>
    </row>
    <row r="15" spans="1:15">
      <c r="A15" s="66" cm="1">
        <f t="array" aca="1" ref="A15" ca="1">IFERROR(
    SMALL(
        IF((統合マスタ!$R$5:$R$1500=1)*
           (ISNUMBER(MATCH(統合マスタ!$V$5:$V$1500, 分類!$H$8:$H$15, 0))),
           統合マスタ!$AC$5:$AC$1500),
        ROW(A11)
    ),
"")</f>
        <v>219</v>
      </c>
      <c r="B15" s="27">
        <f t="shared" si="2"/>
        <v>11</v>
      </c>
      <c r="C15" s="27">
        <f ca="1">IF($A15="","",OFFSET(統合マスタ!$B$4,MATCH($A15,統合マスタ!$AC$5:$AC$1500,0),0))</f>
        <v>219</v>
      </c>
      <c r="D15" s="27" t="str">
        <f ca="1">IF($A15="","",OFFSET(統合マスタ!$C$4,MATCH($A15,統合マスタ!$AC$5:$AC$1500,0),0))</f>
        <v>クロモグリク酸Ｎａ点眼液２％「ニットー」　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3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５ＭＬＸ５Ｖ</v>
      </c>
      <c r="I15" s="27" t="str">
        <f ca="1">IF($A15="","",OFFSET(統合マスタ!$K$4,MATCH($A15,統合マスタ!$AC$5:$AC$1500,0),0))</f>
        <v>瓶</v>
      </c>
      <c r="J15" s="54" t="str">
        <f ca="1">IF(F15="","",OFFSET(分類!$B$29,MATCH(F15,分類!$A$30:$A$46,0),0))</f>
        <v>外用.臨時.散薬ヒート</v>
      </c>
      <c r="K15" s="65"/>
      <c r="L15" s="54" t="s">
        <v>5422</v>
      </c>
      <c r="M15" s="82"/>
      <c r="N15" s="54">
        <f t="shared" si="1"/>
        <v>0</v>
      </c>
      <c r="O15" s="54" t="str">
        <f t="shared" ca="1" si="0"/>
        <v>瓶</v>
      </c>
    </row>
    <row r="16" spans="1:15">
      <c r="A16" s="66" cm="1">
        <f t="array" aca="1" ref="A16" ca="1">IFERROR(
    SMALL(
        IF((統合マスタ!$R$5:$R$1500=1)*
           (ISNUMBER(MATCH(統合マスタ!$V$5:$V$1500, 分類!$H$8:$H$15, 0))),
           統合マスタ!$AC$5:$AC$1500),
        ROW(A12)
    ),
"")</f>
        <v>220</v>
      </c>
      <c r="B16" s="27">
        <f t="shared" si="2"/>
        <v>12</v>
      </c>
      <c r="C16" s="27">
        <f ca="1">IF($A16="","",OFFSET(統合マスタ!$B$4,MATCH($A16,統合マスタ!$AC$5:$AC$1500,0),0))</f>
        <v>220</v>
      </c>
      <c r="D16" s="27" t="str">
        <f ca="1">IF($A16="","",OFFSET(統合マスタ!$C$4,MATCH($A16,統合マスタ!$AC$5:$AC$1500,0),0))</f>
        <v>クロモグリク酸Ｎａ点眼液２％「ニットー」　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3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５ＭＬＸ１０Ｖ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外用.臨時.散薬ヒート</v>
      </c>
      <c r="K16" s="65"/>
      <c r="L16" s="54" t="s">
        <v>5422</v>
      </c>
      <c r="M16" s="82"/>
      <c r="N16" s="54">
        <f t="shared" si="1"/>
        <v>0</v>
      </c>
      <c r="O16" s="54" t="str">
        <f t="shared" ca="1" si="0"/>
        <v>瓶</v>
      </c>
    </row>
    <row r="17" spans="1:15">
      <c r="A17" s="66" cm="1">
        <f t="array" aca="1" ref="A17" ca="1">IFERROR(
    SMALL(
        IF((統合マスタ!$R$5:$R$1500=1)*
           (ISNUMBER(MATCH(統合マスタ!$V$5:$V$1500, 分類!$H$8:$H$15, 0))),
           統合マスタ!$AC$5:$AC$1500),
        ROW(A13)
    ),
"")</f>
        <v>222</v>
      </c>
      <c r="B17" s="27">
        <f t="shared" si="2"/>
        <v>13</v>
      </c>
      <c r="C17" s="27">
        <f ca="1">IF($A17="","",OFFSET(統合マスタ!$B$4,MATCH($A17,統合マスタ!$AC$5:$AC$1500,0),0))</f>
        <v>222</v>
      </c>
      <c r="D17" s="27" t="str">
        <f ca="1">IF($A17="","",OFFSET(統合マスタ!$C$4,MATCH($A17,統合マスタ!$AC$5:$AC$1500,0),0))</f>
        <v>ゲーベンクリーム１％　　　　　　　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7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軟膏</v>
      </c>
      <c r="K17" s="65"/>
      <c r="L17" s="54" t="s">
        <v>13</v>
      </c>
      <c r="M17" s="82"/>
      <c r="N17" s="54">
        <f t="shared" si="1"/>
        <v>0</v>
      </c>
      <c r="O17" s="54" t="str">
        <f t="shared" ca="1" si="0"/>
        <v>ｇ</v>
      </c>
    </row>
    <row r="18" spans="1:15">
      <c r="A18" s="66" cm="1">
        <f t="array" aca="1" ref="A18" ca="1">IFERROR(
    SMALL(
        IF((統合マスタ!$R$5:$R$1500=1)*
           (ISNUMBER(MATCH(統合マスタ!$V$5:$V$1500, 分類!$H$8:$H$15, 0))),
           統合マスタ!$AC$5:$AC$1500),
        ROW(A14)
    ),
"")</f>
        <v>223</v>
      </c>
      <c r="B18" s="27">
        <f t="shared" si="2"/>
        <v>14</v>
      </c>
      <c r="C18" s="27">
        <f ca="1">IF($A18="","",OFFSET(統合マスタ!$B$4,MATCH($A18,統合マスタ!$AC$5:$AC$1500,0),0))</f>
        <v>223</v>
      </c>
      <c r="D18" s="27" t="str">
        <f ca="1">IF($A18="","",OFFSET(統合マスタ!$C$4,MATCH($A18,統合マスタ!$AC$5:$AC$1500,0),0))</f>
        <v>ケトチフェン点鼻液０．０５％「サワイ」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3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６．０４８／８ｍｌｘ１０</v>
      </c>
      <c r="I18" s="27" t="str">
        <f ca="1">IF($A18="","",OFFSET(統合マスタ!$K$4,MATCH($A18,統合マスタ!$AC$5:$AC$1500,0),0))</f>
        <v>瓶</v>
      </c>
      <c r="J18" s="54" t="str">
        <f ca="1">IF(F18="","",OFFSET(分類!$B$29,MATCH(F18,分類!$A$30:$A$46,0),0))</f>
        <v>外用.臨時.散薬ヒート</v>
      </c>
      <c r="K18" s="65"/>
      <c r="L18" s="54" t="s">
        <v>5422</v>
      </c>
      <c r="M18" s="82"/>
      <c r="N18" s="54">
        <f t="shared" si="1"/>
        <v>0</v>
      </c>
      <c r="O18" s="54" t="str">
        <f t="shared" ca="1" si="0"/>
        <v>瓶</v>
      </c>
    </row>
    <row r="19" spans="1:15">
      <c r="A19" s="66" cm="1">
        <f t="array" aca="1" ref="A19" ca="1">IFERROR(
    SMALL(
        IF((統合マスタ!$R$5:$R$1500=1)*
           (ISNUMBER(MATCH(統合マスタ!$V$5:$V$1500, 分類!$H$8:$H$15, 0))),
           統合マスタ!$AC$5:$AC$1500),
        ROW(A15)
    ),
"")</f>
        <v>224</v>
      </c>
      <c r="B19" s="27">
        <f t="shared" si="2"/>
        <v>15</v>
      </c>
      <c r="C19" s="27">
        <f ca="1">IF($A19="","",OFFSET(統合マスタ!$B$4,MATCH($A19,統合マスタ!$AC$5:$AC$1500,0),0))</f>
        <v>224</v>
      </c>
      <c r="D19" s="27" t="str">
        <f ca="1">IF($A19="","",OFFSET(統合マスタ!$C$4,MATCH($A19,統合マスタ!$AC$5:$AC$1500,0),0))</f>
        <v>ケトプロフェンパップ３０ｍｇ　「三和」　　１０ｘ１４ｃｍ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12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７枚ｘ１００</v>
      </c>
      <c r="I19" s="27" t="str">
        <f ca="1">IF($A19="","",OFFSET(統合マスタ!$K$4,MATCH($A19,統合マスタ!$AC$5:$AC$1500,0),0))</f>
        <v>枚</v>
      </c>
      <c r="J19" s="54" t="str">
        <f ca="1">IF(F19="","",OFFSET(分類!$B$29,MATCH(F19,分類!$A$30:$A$46,0),0))</f>
        <v>湿布</v>
      </c>
      <c r="K19" s="65"/>
      <c r="L19" s="54" t="s">
        <v>5423</v>
      </c>
      <c r="M19" s="82">
        <v>7</v>
      </c>
      <c r="N19" s="54">
        <f t="shared" si="1"/>
        <v>0</v>
      </c>
      <c r="O19" s="54" t="str">
        <f t="shared" ca="1" si="0"/>
        <v>枚</v>
      </c>
    </row>
    <row r="20" spans="1:15">
      <c r="A20" s="66" cm="1">
        <f t="array" aca="1" ref="A20" ca="1">IFERROR(
    SMALL(
        IF((統合マスタ!$R$5:$R$1500=1)*
           (ISNUMBER(MATCH(統合マスタ!$V$5:$V$1500, 分類!$H$8:$H$15, 0))),
           統合マスタ!$AC$5:$AC$1500),
        ROW(A16)
    ),
"")</f>
        <v>228</v>
      </c>
      <c r="B20" s="27">
        <f t="shared" si="2"/>
        <v>16</v>
      </c>
      <c r="C20" s="27">
        <f ca="1">IF($A20="","",OFFSET(統合マスタ!$B$4,MATCH($A20,統合マスタ!$AC$5:$AC$1500,0),0))</f>
        <v>228</v>
      </c>
      <c r="D20" s="27" t="str">
        <f ca="1">IF($A20="","",OFFSET(統合マスタ!$C$4,MATCH($A20,統合マスタ!$AC$5:$AC$1500,0),0))</f>
        <v>ゲンタマイシン硫酸塩軟膏０．１％「イワキ」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１０ｇＸ１０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65"/>
      <c r="L20" s="54" t="s">
        <v>5421</v>
      </c>
      <c r="M20" s="82">
        <v>10</v>
      </c>
      <c r="N20" s="54">
        <f t="shared" si="1"/>
        <v>0</v>
      </c>
      <c r="O20" s="54" t="str">
        <f t="shared" ca="1" si="0"/>
        <v>ｇ</v>
      </c>
    </row>
    <row r="21" spans="1:15">
      <c r="A21" s="66" cm="1">
        <f t="array" aca="1" ref="A21" ca="1">IFERROR(
    SMALL(
        IF((統合マスタ!$R$5:$R$1500=1)*
           (ISNUMBER(MATCH(統合マスタ!$V$5:$V$1500, 分類!$H$8:$H$15, 0))),
           統合マスタ!$AC$5:$AC$1500),
        ROW(A17)
    ),
"")</f>
        <v>230</v>
      </c>
      <c r="B21" s="27">
        <f t="shared" si="2"/>
        <v>17</v>
      </c>
      <c r="C21" s="27">
        <f ca="1">IF($A21="","",OFFSET(統合マスタ!$B$4,MATCH($A21,統合マスタ!$AC$5:$AC$1500,0),0))</f>
        <v>230</v>
      </c>
      <c r="D21" s="27" t="str">
        <f ca="1">IF($A21="","",OFFSET(統合マスタ!$C$4,MATCH($A21,統合マスタ!$AC$5:$AC$1500,0),0))</f>
        <v>コールタイジン点鼻液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3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１５ｍＬＸ１０</v>
      </c>
      <c r="I21" s="27" t="str">
        <f ca="1">IF($A21="","",OFFSET(統合マスタ!$K$4,MATCH($A21,統合マスタ!$AC$5:$AC$1500,0),0))</f>
        <v>ｍｌ</v>
      </c>
      <c r="J21" s="54" t="str">
        <f ca="1">IF(F21="","",OFFSET(分類!$B$29,MATCH(F21,分類!$A$30:$A$46,0),0))</f>
        <v>外用.臨時.散薬ヒート</v>
      </c>
      <c r="K21" s="65"/>
      <c r="L21" s="54" t="s">
        <v>5421</v>
      </c>
      <c r="M21" s="82">
        <v>15</v>
      </c>
      <c r="N21" s="54">
        <f t="shared" si="1"/>
        <v>0</v>
      </c>
      <c r="O21" s="54" t="str">
        <f t="shared" ca="1" si="0"/>
        <v>ｍｌ</v>
      </c>
    </row>
    <row r="22" spans="1:15">
      <c r="A22" s="66" cm="1">
        <f t="array" aca="1" ref="A22" ca="1">IFERROR(
    SMALL(
        IF((統合マスタ!$R$5:$R$1500=1)*
           (ISNUMBER(MATCH(統合マスタ!$V$5:$V$1500, 分類!$H$8:$H$15, 0))),
           統合マスタ!$AC$5:$AC$1500),
        ROW(A18)
    ),
"")</f>
        <v>248</v>
      </c>
      <c r="B22" s="27">
        <f t="shared" si="2"/>
        <v>18</v>
      </c>
      <c r="C22" s="27">
        <f ca="1">IF($A22="","",OFFSET(統合マスタ!$B$4,MATCH($A22,統合マスタ!$AC$5:$AC$1500,0),0))</f>
        <v>248</v>
      </c>
      <c r="D22" s="27" t="str">
        <f ca="1">IF($A22="","",OFFSET(統合マスタ!$C$4,MATCH($A22,統合マスタ!$AC$5:$AC$1500,0),0))</f>
        <v>シアノコバラミン点眼液０．０２％「日点」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3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５ｍＬＸ１０</v>
      </c>
      <c r="I22" s="27" t="str">
        <f ca="1">IF($A22="","",OFFSET(統合マスタ!$K$4,MATCH($A22,統合マスタ!$AC$5:$AC$1500,0),0))</f>
        <v>本</v>
      </c>
      <c r="J22" s="54" t="str">
        <f ca="1">IF(F22="","",OFFSET(分類!$B$29,MATCH(F22,分類!$A$30:$A$46,0),0))</f>
        <v>外用.臨時.散薬ヒート</v>
      </c>
      <c r="K22" s="65"/>
      <c r="L22" s="54" t="s">
        <v>5421</v>
      </c>
      <c r="M22" s="82"/>
      <c r="N22" s="54">
        <f t="shared" si="1"/>
        <v>0</v>
      </c>
      <c r="O22" s="54" t="str">
        <f t="shared" ca="1" si="0"/>
        <v>本</v>
      </c>
    </row>
    <row r="23" spans="1:15">
      <c r="A23" s="66" cm="1">
        <f t="array" aca="1" ref="A23" ca="1">IFERROR(
    SMALL(
        IF((統合マスタ!$R$5:$R$1500=1)*
           (ISNUMBER(MATCH(統合マスタ!$V$5:$V$1500, 分類!$H$8:$H$15, 0))),
           統合マスタ!$AC$5:$AC$1500),
        ROW(A19)
    ),
"")</f>
        <v>270</v>
      </c>
      <c r="B23" s="27">
        <f t="shared" si="2"/>
        <v>19</v>
      </c>
      <c r="C23" s="27">
        <f ca="1">IF($A23="","",OFFSET(統合マスタ!$B$4,MATCH($A23,統合マスタ!$AC$5:$AC$1500,0),0))</f>
        <v>270</v>
      </c>
      <c r="D23" s="27" t="str">
        <f ca="1">IF($A23="","",OFFSET(統合マスタ!$C$4,MATCH($A23,統合マスタ!$AC$5:$AC$1500,0),0))</f>
        <v>スクロードパスタ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7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軟膏</v>
      </c>
      <c r="K23" s="65"/>
      <c r="L23" s="54" t="s">
        <v>13</v>
      </c>
      <c r="M23" s="82"/>
      <c r="N23" s="54">
        <f t="shared" si="1"/>
        <v>0</v>
      </c>
      <c r="O23" s="54" t="str">
        <f t="shared" ca="1" si="0"/>
        <v>ｇ</v>
      </c>
    </row>
    <row r="24" spans="1:15">
      <c r="A24" s="66" cm="1">
        <f t="array" aca="1" ref="A24" ca="1">IFERROR(
    SMALL(
        IF((統合マスタ!$R$5:$R$1500=1)*
           (ISNUMBER(MATCH(統合マスタ!$V$5:$V$1500, 分類!$H$8:$H$15, 0))),
           統合マスタ!$AC$5:$AC$1500),
        ROW(A20)
    ),
"")</f>
        <v>271</v>
      </c>
      <c r="B24" s="27">
        <f t="shared" si="2"/>
        <v>20</v>
      </c>
      <c r="C24" s="27">
        <f ca="1">IF($A24="","",OFFSET(統合マスタ!$B$4,MATCH($A24,統合マスタ!$AC$5:$AC$1500,0),0))</f>
        <v>271</v>
      </c>
      <c r="D24" s="27" t="str">
        <f ca="1">IF($A24="","",OFFSET(統合マスタ!$C$4,MATCH($A24,統合マスタ!$AC$5:$AC$1500,0),0))</f>
        <v>スタデルムクリーム５％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15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１０ｇｘ１０本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不良在庫</v>
      </c>
      <c r="K24" s="65"/>
      <c r="L24" s="54" t="s">
        <v>5421</v>
      </c>
      <c r="M24" s="82">
        <v>10</v>
      </c>
      <c r="N24" s="54">
        <f t="shared" si="1"/>
        <v>0</v>
      </c>
      <c r="O24" s="54" t="str">
        <f t="shared" ca="1" si="0"/>
        <v>ｇ</v>
      </c>
    </row>
    <row r="25" spans="1:15">
      <c r="A25" s="66" cm="1">
        <f t="array" aca="1" ref="A25" ca="1">IFERROR(
    SMALL(
        IF((統合マスタ!$R$5:$R$1500=1)*
           (ISNUMBER(MATCH(統合マスタ!$V$5:$V$1500, 分類!$H$8:$H$15, 0))),
           統合マスタ!$AC$5:$AC$1500),
        ROW(A21)
    ),
"")</f>
        <v>273</v>
      </c>
      <c r="B25" s="27">
        <f t="shared" si="2"/>
        <v>21</v>
      </c>
      <c r="C25" s="27">
        <f ca="1">IF($A25="","",OFFSET(統合マスタ!$B$4,MATCH($A25,統合マスタ!$AC$5:$AC$1500,0),0))</f>
        <v>273</v>
      </c>
      <c r="D25" s="27" t="str">
        <f ca="1">IF($A25="","",OFFSET(統合マスタ!$C$4,MATCH($A25,統合マスタ!$AC$5:$AC$1500,0),0))</f>
        <v>スピール膏Ｍ　ＳＰＭ１６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６枚</v>
      </c>
      <c r="I25" s="27" t="str">
        <f ca="1">IF($A25="","",OFFSET(統合マスタ!$K$4,MATCH($A25,統合マスタ!$AC$5:$AC$1500,0),0))</f>
        <v>枚</v>
      </c>
      <c r="J25" s="54" t="str">
        <f ca="1">IF(F25="","",OFFSET(分類!$B$29,MATCH(F25,分類!$A$30:$A$46,0),0))</f>
        <v>外用.臨時.散薬ヒート</v>
      </c>
      <c r="K25" s="65"/>
      <c r="L25" s="54" t="s">
        <v>5424</v>
      </c>
      <c r="M25" s="82"/>
      <c r="N25" s="54">
        <f t="shared" si="1"/>
        <v>0</v>
      </c>
      <c r="O25" s="54" t="str">
        <f t="shared" ca="1" si="0"/>
        <v>枚</v>
      </c>
    </row>
    <row r="26" spans="1:15">
      <c r="A26" s="66" cm="1">
        <f t="array" aca="1" ref="A26" ca="1">IFERROR(
    SMALL(
        IF((統合マスタ!$R$5:$R$1500=1)*
           (ISNUMBER(MATCH(統合マスタ!$V$5:$V$1500, 分類!$H$8:$H$15, 0))),
           統合マスタ!$AC$5:$AC$1500),
        ROW(A22)
    ),
"")</f>
        <v>339</v>
      </c>
      <c r="B26" s="27">
        <f t="shared" si="2"/>
        <v>22</v>
      </c>
      <c r="C26" s="27">
        <f ca="1">IF($A26="","",OFFSET(統合マスタ!$B$4,MATCH($A26,統合マスタ!$AC$5:$AC$1500,0),0))</f>
        <v>339</v>
      </c>
      <c r="D26" s="27" t="str">
        <f ca="1">IF($A26="","",OFFSET(統合マスタ!$C$4,MATCH($A26,統合マスタ!$AC$5:$AC$1500,0),0))</f>
        <v>タリビッド眼軟膏０．３％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３．５ｇｘ１０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65"/>
      <c r="L26" s="54" t="s">
        <v>5421</v>
      </c>
      <c r="M26" s="82">
        <v>3.5</v>
      </c>
      <c r="N26" s="54">
        <f t="shared" si="1"/>
        <v>0</v>
      </c>
      <c r="O26" s="54" t="str">
        <f t="shared" ca="1" si="0"/>
        <v>ｇ</v>
      </c>
    </row>
    <row r="27" spans="1:15">
      <c r="A27" s="66" cm="1">
        <f t="array" aca="1" ref="A27" ca="1">IFERROR(
    SMALL(
        IF((統合マスタ!$R$5:$R$1500=1)*
           (ISNUMBER(MATCH(統合マスタ!$V$5:$V$1500, 分類!$H$8:$H$15, 0))),
           統合マスタ!$AC$5:$AC$1500),
        ROW(A23)
    ),
"")</f>
        <v>356</v>
      </c>
      <c r="B27" s="27">
        <f t="shared" si="2"/>
        <v>23</v>
      </c>
      <c r="C27" s="27">
        <f ca="1">IF($A27="","",OFFSET(統合マスタ!$B$4,MATCH($A27,統合マスタ!$AC$5:$AC$1500,0),0))</f>
        <v>356</v>
      </c>
      <c r="D27" s="27" t="str">
        <f ca="1">IF($A27="","",OFFSET(統合マスタ!$C$4,MATCH($A27,統合マスタ!$AC$5:$AC$1500,0),0))</f>
        <v>ツロブテロールテープ１ｍｇ「サワイ」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７０枚</v>
      </c>
      <c r="I27" s="27" t="str">
        <f ca="1">IF($A27="","",OFFSET(統合マスタ!$K$4,MATCH($A27,統合マスタ!$AC$5:$AC$1500,0),0))</f>
        <v>枚</v>
      </c>
      <c r="J27" s="54" t="str">
        <f ca="1">IF(F27="","",OFFSET(分類!$B$29,MATCH(F27,分類!$A$30:$A$46,0),0))</f>
        <v>外用.臨時.散薬ヒート</v>
      </c>
      <c r="K27" s="65"/>
      <c r="L27" s="54" t="s">
        <v>5424</v>
      </c>
      <c r="M27" s="82"/>
      <c r="N27" s="54">
        <f t="shared" si="1"/>
        <v>0</v>
      </c>
      <c r="O27" s="54" t="str">
        <f t="shared" ca="1" si="0"/>
        <v>枚</v>
      </c>
    </row>
    <row r="28" spans="1:15">
      <c r="A28" s="66" cm="1">
        <f t="array" aca="1" ref="A28" ca="1">IFERROR(
    SMALL(
        IF((統合マスタ!$R$5:$R$1500=1)*
           (ISNUMBER(MATCH(統合マスタ!$V$5:$V$1500, 分類!$H$8:$H$15, 0))),
           統合マスタ!$AC$5:$AC$1500),
        ROW(A24)
    ),
"")</f>
        <v>365</v>
      </c>
      <c r="B28" s="27">
        <f t="shared" si="2"/>
        <v>24</v>
      </c>
      <c r="C28" s="27">
        <f ca="1">IF($A28="","",OFFSET(統合マスタ!$B$4,MATCH($A28,統合マスタ!$AC$5:$AC$1500,0),0))</f>
        <v>365</v>
      </c>
      <c r="D28" s="27" t="str">
        <f ca="1">IF($A28="","",OFFSET(統合マスタ!$C$4,MATCH($A28,統合マスタ!$AC$5:$AC$1500,0),0))</f>
        <v>デキサメタゾン口腔用軟膏０．１％「日医工」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3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５ｇＸ１０</v>
      </c>
      <c r="I28" s="27" t="str">
        <f ca="1">IF($A28="","",OFFSET(統合マスタ!$K$4,MATCH($A28,統合マスタ!$AC$5:$AC$1500,0),0))</f>
        <v>ｇ</v>
      </c>
      <c r="J28" s="54" t="str">
        <f ca="1">IF(F28="","",OFFSET(分類!$B$29,MATCH(F28,分類!$A$30:$A$46,0),0))</f>
        <v>外用.臨時.散薬ヒート</v>
      </c>
      <c r="K28" s="65"/>
      <c r="L28" s="54" t="s">
        <v>5421</v>
      </c>
      <c r="M28" s="82">
        <v>5</v>
      </c>
      <c r="N28" s="54">
        <f t="shared" si="1"/>
        <v>0</v>
      </c>
      <c r="O28" s="54" t="str">
        <f t="shared" ca="1" si="0"/>
        <v>ｇ</v>
      </c>
    </row>
    <row r="29" spans="1:15">
      <c r="A29" s="66" cm="1">
        <f t="array" aca="1" ref="A29" ca="1">IFERROR(
    SMALL(
        IF((統合マスタ!$R$5:$R$1500=1)*
           (ISNUMBER(MATCH(統合マスタ!$V$5:$V$1500, 分類!$H$8:$H$15, 0))),
           統合マスタ!$AC$5:$AC$1500),
        ROW(A25)
    ),
"")</f>
        <v>382</v>
      </c>
      <c r="B29" s="27">
        <f t="shared" si="2"/>
        <v>25</v>
      </c>
      <c r="C29" s="27">
        <f ca="1">IF($A29="","",OFFSET(統合マスタ!$B$4,MATCH($A29,統合マスタ!$AC$5:$AC$1500,0),0))</f>
        <v>382</v>
      </c>
      <c r="D29" s="27" t="str">
        <f ca="1">IF($A29="","",OFFSET(統合マスタ!$C$4,MATCH($A29,統合マスタ!$AC$5:$AC$1500,0),0))</f>
        <v>テルビナフィン塩酸塩クリーム　１％「サワイ」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3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１０ｇＸ１０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外用.臨時.散薬ヒート</v>
      </c>
      <c r="K29" s="65"/>
      <c r="L29" s="54" t="s">
        <v>5421</v>
      </c>
      <c r="M29" s="82">
        <v>10</v>
      </c>
      <c r="N29" s="54">
        <f t="shared" si="1"/>
        <v>0</v>
      </c>
      <c r="O29" s="54" t="str">
        <f t="shared" ca="1" si="0"/>
        <v>ｇ</v>
      </c>
    </row>
    <row r="30" spans="1:15">
      <c r="A30" s="66" cm="1">
        <f t="array" aca="1" ref="A30" ca="1">IFERROR(
    SMALL(
        IF((統合マスタ!$R$5:$R$1500=1)*
           (ISNUMBER(MATCH(統合マスタ!$V$5:$V$1500, 分類!$H$8:$H$15, 0))),
           統合マスタ!$AC$5:$AC$1500),
        ROW(A26)
    ),
"")</f>
        <v>383</v>
      </c>
      <c r="B30" s="27">
        <f t="shared" si="2"/>
        <v>26</v>
      </c>
      <c r="C30" s="27">
        <f ca="1">IF($A30="","",OFFSET(統合マスタ!$B$4,MATCH($A30,統合マスタ!$AC$5:$AC$1500,0),0))</f>
        <v>383</v>
      </c>
      <c r="D30" s="27" t="str">
        <f ca="1">IF($A30="","",OFFSET(統合マスタ!$C$4,MATCH($A30,統合マスタ!$AC$5:$AC$1500,0),0))</f>
        <v>テルビナフィン塩酸塩外用液１％「サワイ」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１０ｇＸ１０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65"/>
      <c r="L30" s="54" t="s">
        <v>5421</v>
      </c>
      <c r="M30" s="82">
        <v>10</v>
      </c>
      <c r="N30" s="54">
        <f t="shared" si="1"/>
        <v>0</v>
      </c>
      <c r="O30" s="54" t="str">
        <f t="shared" ca="1" si="0"/>
        <v>ｇ</v>
      </c>
    </row>
    <row r="31" spans="1:15">
      <c r="A31" s="66" cm="1">
        <f t="array" aca="1" ref="A31" ca="1">IFERROR(
    SMALL(
        IF((統合マスタ!$R$5:$R$1500=1)*
           (ISNUMBER(MATCH(統合マスタ!$V$5:$V$1500, 分類!$H$8:$H$15, 0))),
           統合マスタ!$AC$5:$AC$1500),
        ROW(A27)
    ),
"")</f>
        <v>386</v>
      </c>
      <c r="B31" s="27">
        <f t="shared" si="2"/>
        <v>27</v>
      </c>
      <c r="C31" s="27">
        <f ca="1">IF($A31="","",OFFSET(統合マスタ!$B$4,MATCH($A31,統合マスタ!$AC$5:$AC$1500,0),0))</f>
        <v>386</v>
      </c>
      <c r="D31" s="27" t="str">
        <f ca="1">IF($A31="","",OFFSET(統合マスタ!$C$4,MATCH($A31,統合マスタ!$AC$5:$AC$1500,0),0))</f>
        <v>デルモゾールＧ軟膏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５ｇＸ５０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65"/>
      <c r="L31" s="54" t="s">
        <v>5421</v>
      </c>
      <c r="M31" s="82">
        <v>5</v>
      </c>
      <c r="N31" s="54">
        <f t="shared" si="1"/>
        <v>0</v>
      </c>
      <c r="O31" s="54" t="str">
        <f t="shared" ca="1" si="0"/>
        <v>ｇ</v>
      </c>
    </row>
    <row r="32" spans="1:15">
      <c r="A32" s="66" cm="1">
        <f t="array" aca="1" ref="A32" ca="1">IFERROR(
    SMALL(
        IF((統合マスタ!$R$5:$R$1500=1)*
           (ISNUMBER(MATCH(統合マスタ!$V$5:$V$1500, 分類!$H$8:$H$15, 0))),
           統合マスタ!$AC$5:$AC$1500),
        ROW(A28)
    ),
"")</f>
        <v>387</v>
      </c>
      <c r="B32" s="27">
        <f t="shared" si="2"/>
        <v>28</v>
      </c>
      <c r="C32" s="27">
        <f ca="1">IF($A32="","",OFFSET(統合マスタ!$B$4,MATCH($A32,統合マスタ!$AC$5:$AC$1500,0),0))</f>
        <v>387</v>
      </c>
      <c r="D32" s="27" t="str">
        <f ca="1">IF($A32="","",OFFSET(統合マスタ!$C$4,MATCH($A32,統合マスタ!$AC$5:$AC$1500,0),0))</f>
        <v>デルモゾールＧ軟膏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3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５００ｇ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外用.臨時.散薬ヒート</v>
      </c>
      <c r="K32" s="65"/>
      <c r="L32" s="54" t="s">
        <v>13</v>
      </c>
      <c r="M32" s="82"/>
      <c r="N32" s="54">
        <f t="shared" si="1"/>
        <v>0</v>
      </c>
      <c r="O32" s="54" t="str">
        <f t="shared" ca="1" si="0"/>
        <v>ｇ</v>
      </c>
    </row>
    <row r="33" spans="1:15">
      <c r="A33" s="66" cm="1">
        <f t="array" aca="1" ref="A33" ca="1">IFERROR(
    SMALL(
        IF((統合マスタ!$R$5:$R$1500=1)*
           (ISNUMBER(MATCH(統合マスタ!$V$5:$V$1500, 分類!$H$8:$H$15, 0))),
           統合マスタ!$AC$5:$AC$1500),
        ROW(A29)
    ),
"")</f>
        <v>430</v>
      </c>
      <c r="B33" s="27">
        <f t="shared" si="2"/>
        <v>29</v>
      </c>
      <c r="C33" s="27">
        <f ca="1">IF($A33="","",OFFSET(統合マスタ!$B$4,MATCH($A33,統合マスタ!$AC$5:$AC$1500,0),0))</f>
        <v>430</v>
      </c>
      <c r="D33" s="27" t="str">
        <f ca="1">IF($A33="","",OFFSET(統合マスタ!$C$4,MATCH($A33,統合マスタ!$AC$5:$AC$1500,0),0))</f>
        <v>ニゾラールクリーム２％　　　　　　　　　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１０ｇｘ２０</v>
      </c>
      <c r="I33" s="27" t="str">
        <f ca="1">IF($A33="","",OFFSET(統合マスタ!$K$4,MATCH($A33,統合マスタ!$AC$5:$AC$1500,0),0))</f>
        <v>ｇ</v>
      </c>
      <c r="J33" s="54" t="str">
        <f ca="1">IF(F33="","",OFFSET(分類!$B$29,MATCH(F33,分類!$A$30:$A$46,0),0))</f>
        <v>外用.臨時.散薬ヒート</v>
      </c>
      <c r="K33" s="65"/>
      <c r="L33" s="54" t="s">
        <v>5421</v>
      </c>
      <c r="M33" s="82">
        <v>10</v>
      </c>
      <c r="N33" s="54">
        <f t="shared" si="1"/>
        <v>0</v>
      </c>
      <c r="O33" s="54" t="str">
        <f t="shared" ca="1" si="0"/>
        <v>ｇ</v>
      </c>
    </row>
    <row r="34" spans="1:15">
      <c r="A34" s="66" cm="1">
        <f t="array" aca="1" ref="A34" ca="1">IFERROR(
    SMALL(
        IF((統合マスタ!$R$5:$R$1500=1)*
           (ISNUMBER(MATCH(統合マスタ!$V$5:$V$1500, 分類!$H$8:$H$15, 0))),
           統合マスタ!$AC$5:$AC$1500),
        ROW(A30)
    ),
"")</f>
        <v>431</v>
      </c>
      <c r="B34" s="27">
        <f t="shared" si="2"/>
        <v>30</v>
      </c>
      <c r="C34" s="27">
        <f ca="1">IF($A34="","",OFFSET(統合マスタ!$B$4,MATCH($A34,統合マスタ!$AC$5:$AC$1500,0),0))</f>
        <v>431</v>
      </c>
      <c r="D34" s="27" t="str">
        <f ca="1">IF($A34="","",OFFSET(統合マスタ!$C$4,MATCH($A34,統合マスタ!$AC$5:$AC$1500,0),0))</f>
        <v>ニゾラールローション２％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15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１０ｇ×１０本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不良在庫</v>
      </c>
      <c r="K34" s="65"/>
      <c r="L34" s="54" t="s">
        <v>5421</v>
      </c>
      <c r="M34" s="82">
        <v>10</v>
      </c>
      <c r="N34" s="54">
        <f t="shared" si="1"/>
        <v>0</v>
      </c>
      <c r="O34" s="54" t="str">
        <f t="shared" ca="1" si="0"/>
        <v>ｇ</v>
      </c>
    </row>
    <row r="35" spans="1:15">
      <c r="A35" s="66" cm="1">
        <f t="array" aca="1" ref="A35" ca="1">IFERROR(
    SMALL(
        IF((統合マスタ!$R$5:$R$1500=1)*
           (ISNUMBER(MATCH(統合マスタ!$V$5:$V$1500, 分類!$H$8:$H$15, 0))),
           統合マスタ!$AC$5:$AC$1500),
        ROW(A31)
    ),
"")</f>
        <v>444</v>
      </c>
      <c r="B35" s="27">
        <f t="shared" si="2"/>
        <v>31</v>
      </c>
      <c r="C35" s="27">
        <f ca="1">IF($A35="","",OFFSET(統合マスタ!$B$4,MATCH($A35,統合マスタ!$AC$5:$AC$1500,0),0))</f>
        <v>444</v>
      </c>
      <c r="D35" s="27" t="str">
        <f ca="1">IF($A35="","",OFFSET(統合マスタ!$C$4,MATCH($A35,統合マスタ!$AC$5:$AC$1500,0),0))</f>
        <v>ネオメドロールＥＥ軟膏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3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３ｇｘ１０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外用.臨時.散薬ヒート</v>
      </c>
      <c r="K35" s="65"/>
      <c r="L35" s="54" t="s">
        <v>5421</v>
      </c>
      <c r="M35" s="82">
        <v>3</v>
      </c>
      <c r="N35" s="54">
        <f t="shared" si="1"/>
        <v>0</v>
      </c>
      <c r="O35" s="54" t="str">
        <f t="shared" ca="1" si="0"/>
        <v>ｇ</v>
      </c>
    </row>
    <row r="36" spans="1:15">
      <c r="A36" s="66" cm="1">
        <f t="array" aca="1" ref="A36" ca="1">IFERROR(
    SMALL(
        IF((統合マスタ!$R$5:$R$1500=1)*
           (ISNUMBER(MATCH(統合マスタ!$V$5:$V$1500, 分類!$H$8:$H$15, 0))),
           統合マスタ!$AC$5:$AC$1500),
        ROW(A32)
    ),
"")</f>
        <v>479</v>
      </c>
      <c r="B36" s="27">
        <f t="shared" si="2"/>
        <v>32</v>
      </c>
      <c r="C36" s="27">
        <f ca="1">IF($A36="","",OFFSET(統合マスタ!$B$4,MATCH($A36,統合マスタ!$AC$5:$AC$1500,0),0))</f>
        <v>479</v>
      </c>
      <c r="D36" s="27" t="str">
        <f ca="1">IF($A36="","",OFFSET(統合マスタ!$C$4,MATCH($A36,統合マスタ!$AC$5:$AC$1500,0),0))</f>
        <v>ヒアルロン酸Ｎａ点眼液０．１％「ニットー」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3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５ｍｌｘ１０</v>
      </c>
      <c r="I36" s="27" t="str">
        <f ca="1">IF($A36="","",OFFSET(統合マスタ!$K$4,MATCH($A36,統合マスタ!$AC$5:$AC$1500,0),0))</f>
        <v>瓶</v>
      </c>
      <c r="J36" s="54" t="str">
        <f ca="1">IF(F36="","",OFFSET(分類!$B$29,MATCH(F36,分類!$A$30:$A$46,0),0))</f>
        <v>外用.臨時.散薬ヒート</v>
      </c>
      <c r="K36" s="65"/>
      <c r="L36" s="54" t="s">
        <v>5422</v>
      </c>
      <c r="M36" s="82"/>
      <c r="N36" s="54">
        <f t="shared" si="1"/>
        <v>0</v>
      </c>
      <c r="O36" s="54" t="str">
        <f t="shared" ca="1" si="0"/>
        <v>瓶</v>
      </c>
    </row>
    <row r="37" spans="1:15">
      <c r="A37" s="66" cm="1">
        <f t="array" aca="1" ref="A37" ca="1">IFERROR(
    SMALL(
        IF((統合マスタ!$R$5:$R$1500=1)*
           (ISNUMBER(MATCH(統合マスタ!$V$5:$V$1500, 分類!$H$8:$H$15, 0))),
           統合マスタ!$AC$5:$AC$1500),
        ROW(A33)
    ),
"")</f>
        <v>495</v>
      </c>
      <c r="B37" s="27">
        <f t="shared" si="2"/>
        <v>33</v>
      </c>
      <c r="C37" s="27">
        <f ca="1">IF($A37="","",OFFSET(統合マスタ!$B$4,MATCH($A37,統合マスタ!$AC$5:$AC$1500,0),0))</f>
        <v>495</v>
      </c>
      <c r="D37" s="27" t="str">
        <f ca="1">IF($A37="","",OFFSET(統合マスタ!$C$4,MATCH($A37,統合マスタ!$AC$5:$AC$1500,0),0))</f>
        <v>ビダラビン軟膏３％「ＳＷ」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3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５ｇＸ５</v>
      </c>
      <c r="I37" s="27" t="str">
        <f ca="1">IF($A37="","",OFFSET(統合マスタ!$K$4,MATCH($A37,統合マスタ!$AC$5:$AC$1500,0),0))</f>
        <v>ｇ</v>
      </c>
      <c r="J37" s="54" t="str">
        <f ca="1">IF(F37="","",OFFSET(分類!$B$29,MATCH(F37,分類!$A$30:$A$46,0),0))</f>
        <v>外用.臨時.散薬ヒート</v>
      </c>
      <c r="K37" s="65"/>
      <c r="L37" s="54" t="s">
        <v>5421</v>
      </c>
      <c r="M37" s="82">
        <v>5</v>
      </c>
      <c r="N37" s="54">
        <f t="shared" si="1"/>
        <v>0</v>
      </c>
      <c r="O37" s="54" t="str">
        <f t="shared" ca="1" si="0"/>
        <v>ｇ</v>
      </c>
    </row>
    <row r="38" spans="1:15">
      <c r="A38" s="66" cm="1">
        <f t="array" aca="1" ref="A38" ca="1">IFERROR(
    SMALL(
        IF((統合マスタ!$R$5:$R$1500=1)*
           (ISNUMBER(MATCH(統合マスタ!$V$5:$V$1500, 分類!$H$8:$H$15, 0))),
           統合マスタ!$AC$5:$AC$1500),
        ROW(A34)
    ),
"")</f>
        <v>516</v>
      </c>
      <c r="B38" s="27">
        <f t="shared" si="2"/>
        <v>34</v>
      </c>
      <c r="C38" s="27">
        <f ca="1">IF($A38="","",OFFSET(統合マスタ!$B$4,MATCH($A38,統合マスタ!$AC$5:$AC$1500,0),0))</f>
        <v>516</v>
      </c>
      <c r="D38" s="27" t="str">
        <f ca="1">IF($A38="","",OFFSET(統合マスタ!$C$4,MATCH($A38,統合マスタ!$AC$5:$AC$1500,0),0))</f>
        <v>ヒルドイドソフト軟膏　０．３％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3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２５ｇｘ１０本</v>
      </c>
      <c r="I38" s="27" t="str">
        <f ca="1">IF($A38="","",OFFSET(統合マスタ!$K$4,MATCH($A38,統合マスタ!$AC$5:$AC$1500,0),0))</f>
        <v>ｇ</v>
      </c>
      <c r="J38" s="54" t="str">
        <f ca="1">IF(F38="","",OFFSET(分類!$B$29,MATCH(F38,分類!$A$30:$A$46,0),0))</f>
        <v>外用.臨時.散薬ヒート</v>
      </c>
      <c r="K38" s="65"/>
      <c r="L38" s="54" t="s">
        <v>5421</v>
      </c>
      <c r="M38" s="82">
        <v>25</v>
      </c>
      <c r="N38" s="54">
        <f t="shared" si="1"/>
        <v>0</v>
      </c>
      <c r="O38" s="54" t="str">
        <f t="shared" ca="1" si="0"/>
        <v>ｇ</v>
      </c>
    </row>
    <row r="39" spans="1:15">
      <c r="A39" s="66" cm="1">
        <f t="array" aca="1" ref="A39" ca="1">IFERROR(
    SMALL(
        IF((統合マスタ!$R$5:$R$1500=1)*
           (ISNUMBER(MATCH(統合マスタ!$V$5:$V$1500, 分類!$H$8:$H$15, 0))),
           統合マスタ!$AC$5:$AC$1500),
        ROW(A35)
    ),
"")</f>
        <v>550</v>
      </c>
      <c r="B39" s="27">
        <f t="shared" si="2"/>
        <v>35</v>
      </c>
      <c r="C39" s="27">
        <f ca="1">IF($A39="","",OFFSET(統合マスタ!$B$4,MATCH($A39,統合マスタ!$AC$5:$AC$1500,0),0))</f>
        <v>550</v>
      </c>
      <c r="D39" s="27" t="str">
        <f ca="1">IF($A39="","",OFFSET(統合マスタ!$C$4,MATCH($A39,統合マスタ!$AC$5:$AC$1500,0),0))</f>
        <v>フランドルテープ４０ｍｇ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3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７０マイ</v>
      </c>
      <c r="I39" s="27" t="str">
        <f ca="1">IF($A39="","",OFFSET(統合マスタ!$K$4,MATCH($A39,統合マスタ!$AC$5:$AC$1500,0),0))</f>
        <v>枚</v>
      </c>
      <c r="J39" s="54" t="str">
        <f ca="1">IF(F39="","",OFFSET(分類!$B$29,MATCH(F39,分類!$A$30:$A$46,0),0))</f>
        <v>外用.臨時.散薬ヒート</v>
      </c>
      <c r="K39" s="65"/>
      <c r="L39" s="54" t="s">
        <v>5424</v>
      </c>
      <c r="M39" s="82"/>
      <c r="N39" s="54">
        <f t="shared" si="1"/>
        <v>0</v>
      </c>
      <c r="O39" s="54" t="str">
        <f t="shared" ca="1" si="0"/>
        <v>枚</v>
      </c>
    </row>
    <row r="40" spans="1:15">
      <c r="A40" s="66" cm="1">
        <f t="array" aca="1" ref="A40" ca="1">IFERROR(
    SMALL(
        IF((統合マスタ!$R$5:$R$1500=1)*
           (ISNUMBER(MATCH(統合マスタ!$V$5:$V$1500, 分類!$H$8:$H$15, 0))),
           統合マスタ!$AC$5:$AC$1500),
        ROW(A36)
    ),
"")</f>
        <v>580</v>
      </c>
      <c r="B40" s="27">
        <f t="shared" si="2"/>
        <v>36</v>
      </c>
      <c r="C40" s="27">
        <f ca="1">IF($A40="","",OFFSET(統合マスタ!$B$4,MATCH($A40,統合マスタ!$AC$5:$AC$1500,0),0))</f>
        <v>580</v>
      </c>
      <c r="D40" s="27" t="str">
        <f ca="1">IF($A40="","",OFFSET(統合マスタ!$C$4,MATCH($A40,統合マスタ!$AC$5:$AC$1500,0),0))</f>
        <v>ブロムヘキシン塩酸塩吸入液０．２％「タイヨー」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3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４５ｍｌ</v>
      </c>
      <c r="I40" s="27" t="str">
        <f ca="1">IF($A40="","",OFFSET(統合マスタ!$K$4,MATCH($A40,統合マスタ!$AC$5:$AC$1500,0),0))</f>
        <v>ｍｌ</v>
      </c>
      <c r="J40" s="54" t="str">
        <f ca="1">IF(F40="","",OFFSET(分類!$B$29,MATCH(F40,分類!$A$30:$A$46,0),0))</f>
        <v>外用.臨時.散薬ヒート</v>
      </c>
      <c r="K40" s="65"/>
      <c r="L40" s="54" t="s">
        <v>5421</v>
      </c>
      <c r="M40" s="82">
        <v>45</v>
      </c>
      <c r="N40" s="54">
        <f t="shared" si="1"/>
        <v>0</v>
      </c>
      <c r="O40" s="54" t="str">
        <f t="shared" ca="1" si="0"/>
        <v>ｍｌ</v>
      </c>
    </row>
    <row r="41" spans="1:15">
      <c r="A41" s="66" cm="1">
        <f t="array" aca="1" ref="A41" ca="1">IFERROR(
    SMALL(
        IF((統合マスタ!$R$5:$R$1500=1)*
           (ISNUMBER(MATCH(統合マスタ!$V$5:$V$1500, 分類!$H$8:$H$15, 0))),
           統合マスタ!$AC$5:$AC$1500),
        ROW(A37)
    ),
"")</f>
        <v>590</v>
      </c>
      <c r="B41" s="27">
        <f t="shared" si="2"/>
        <v>37</v>
      </c>
      <c r="C41" s="27">
        <f ca="1">IF($A41="","",OFFSET(統合マスタ!$B$4,MATCH($A41,統合マスタ!$AC$5:$AC$1500,0),0))</f>
        <v>590</v>
      </c>
      <c r="D41" s="27" t="str">
        <f ca="1">IF($A41="","",OFFSET(統合マスタ!$C$4,MATCH($A41,統合マスタ!$AC$5:$AC$1500,0),0))</f>
        <v>ベタメタゾン吉草酸エステルロ－ション０．１２％「イワキ」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3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ｍｌ</v>
      </c>
      <c r="J41" s="54" t="str">
        <f ca="1">IF(F41="","",OFFSET(分類!$B$29,MATCH(F41,分類!$A$30:$A$46,0),0))</f>
        <v>外用.臨時.散薬ヒート</v>
      </c>
      <c r="K41" s="65"/>
      <c r="L41" s="54" t="s">
        <v>5421</v>
      </c>
      <c r="M41" s="82">
        <v>10</v>
      </c>
      <c r="N41" s="54">
        <f t="shared" si="1"/>
        <v>0</v>
      </c>
      <c r="O41" s="54" t="str">
        <f t="shared" ca="1" si="0"/>
        <v>ｍｌ</v>
      </c>
    </row>
    <row r="42" spans="1:15">
      <c r="A42" s="66" cm="1">
        <f t="array" aca="1" ref="A42" ca="1">IFERROR(
    SMALL(
        IF((統合マスタ!$R$5:$R$1500=1)*
           (ISNUMBER(MATCH(統合マスタ!$V$5:$V$1500, 分類!$H$8:$H$15, 0))),
           統合マスタ!$AC$5:$AC$1500),
        ROW(A38)
    ),
"")</f>
        <v>595</v>
      </c>
      <c r="B42" s="27">
        <f t="shared" si="2"/>
        <v>38</v>
      </c>
      <c r="C42" s="27">
        <f ca="1">IF($A42="","",OFFSET(統合マスタ!$B$4,MATCH($A42,統合マスタ!$AC$5:$AC$1500,0),0))</f>
        <v>595</v>
      </c>
      <c r="D42" s="27" t="str">
        <f ca="1">IF($A42="","",OFFSET(統合マスタ!$C$4,MATCH($A42,統合マスタ!$AC$5:$AC$1500,0),0))</f>
        <v>ヘパリン類似物質油性クリーム０．３％「ニチイコウ」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5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１００ｇ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普通薬バラ</v>
      </c>
      <c r="K42" s="65"/>
      <c r="L42" s="54" t="s">
        <v>5421</v>
      </c>
      <c r="M42" s="82">
        <v>100</v>
      </c>
      <c r="N42" s="54">
        <f t="shared" si="1"/>
        <v>0</v>
      </c>
      <c r="O42" s="54" t="str">
        <f t="shared" ca="1" si="0"/>
        <v>ｇ</v>
      </c>
    </row>
    <row r="43" spans="1:15">
      <c r="A43" s="66" cm="1">
        <f t="array" aca="1" ref="A43" ca="1">IFERROR(
    SMALL(
        IF((統合マスタ!$R$5:$R$1500=1)*
           (ISNUMBER(MATCH(統合マスタ!$V$5:$V$1500, 分類!$H$8:$H$15, 0))),
           統合マスタ!$AC$5:$AC$1500),
        ROW(A39)
    ),
"")</f>
        <v>598</v>
      </c>
      <c r="B43" s="27">
        <f t="shared" si="2"/>
        <v>39</v>
      </c>
      <c r="C43" s="27">
        <f ca="1">IF($A43="","",OFFSET(統合マスタ!$B$4,MATCH($A43,統合マスタ!$AC$5:$AC$1500,0),0))</f>
        <v>598</v>
      </c>
      <c r="D43" s="27" t="str">
        <f ca="1">IF($A43="","",OFFSET(統合マスタ!$C$4,MATCH($A43,統合マスタ!$AC$5:$AC$1500,0),0))</f>
        <v>ペミロラストＫ点眼液０．１％「ＴＳ」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3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５ｍｌｘ１０</v>
      </c>
      <c r="I43" s="27" t="str">
        <f ca="1">IF($A43="","",OFFSET(統合マスタ!$K$4,MATCH($A43,統合マスタ!$AC$5:$AC$1500,0),0))</f>
        <v>瓶</v>
      </c>
      <c r="J43" s="54" t="str">
        <f ca="1">IF(F43="","",OFFSET(分類!$B$29,MATCH(F43,分類!$A$30:$A$46,0),0))</f>
        <v>外用.臨時.散薬ヒート</v>
      </c>
      <c r="K43" s="65"/>
      <c r="L43" s="54" t="s">
        <v>5422</v>
      </c>
      <c r="M43" s="82"/>
      <c r="N43" s="54">
        <f t="shared" si="1"/>
        <v>0</v>
      </c>
      <c r="O43" s="54" t="str">
        <f t="shared" ca="1" si="0"/>
        <v>瓶</v>
      </c>
    </row>
    <row r="44" spans="1:15">
      <c r="A44" s="66" cm="1">
        <f t="array" aca="1" ref="A44" ca="1">IFERROR(
    SMALL(
        IF((統合マスタ!$R$5:$R$1500=1)*
           (ISNUMBER(MATCH(統合マスタ!$V$5:$V$1500, 分類!$H$8:$H$15, 0))),
           統合マスタ!$AC$5:$AC$1500),
        ROW(A40)
    ),
"")</f>
        <v>599</v>
      </c>
      <c r="B44" s="27">
        <f t="shared" si="2"/>
        <v>40</v>
      </c>
      <c r="C44" s="27">
        <f ca="1">IF($A44="","",OFFSET(統合マスタ!$B$4,MATCH($A44,統合マスタ!$AC$5:$AC$1500,0),0))</f>
        <v>599</v>
      </c>
      <c r="D44" s="27" t="str">
        <f ca="1">IF($A44="","",OFFSET(統合マスタ!$C$4,MATCH($A44,統合マスタ!$AC$5:$AC$1500,0),0))</f>
        <v>ヘモレックス軟膏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２ｇｘ７０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65"/>
      <c r="L44" s="54" t="s">
        <v>5421</v>
      </c>
      <c r="M44" s="82">
        <v>2</v>
      </c>
      <c r="N44" s="54">
        <f t="shared" si="1"/>
        <v>0</v>
      </c>
      <c r="O44" s="54" t="str">
        <f t="shared" ca="1" si="0"/>
        <v>ｇ</v>
      </c>
    </row>
    <row r="45" spans="1:15">
      <c r="A45" s="66" cm="1">
        <f t="array" aca="1" ref="A45" ca="1">IFERROR(
    SMALL(
        IF((統合マスタ!$R$5:$R$1500=1)*
           (ISNUMBER(MATCH(統合マスタ!$V$5:$V$1500, 分類!$H$8:$H$15, 0))),
           統合マスタ!$AC$5:$AC$1500),
        ROW(A41)
    ),
"")</f>
        <v>609</v>
      </c>
      <c r="B45" s="27">
        <f t="shared" si="2"/>
        <v>41</v>
      </c>
      <c r="C45" s="27">
        <f ca="1">IF($A45="","",OFFSET(統合マスタ!$B$4,MATCH($A45,統合マスタ!$AC$5:$AC$1500,0),0))</f>
        <v>609</v>
      </c>
      <c r="D45" s="27" t="str">
        <f ca="1">IF($A45="","",OFFSET(統合マスタ!$C$4,MATCH($A45,統合マスタ!$AC$5:$AC$1500,0),0))</f>
        <v>ボアラ軟膏０．１２％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3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外用.臨時.散薬ヒート</v>
      </c>
      <c r="K45" s="65"/>
      <c r="L45" s="54" t="s">
        <v>13</v>
      </c>
      <c r="M45" s="82"/>
      <c r="N45" s="54">
        <f t="shared" si="1"/>
        <v>0</v>
      </c>
      <c r="O45" s="54" t="str">
        <f t="shared" ca="1" si="0"/>
        <v>ｇ</v>
      </c>
    </row>
    <row r="46" spans="1:15">
      <c r="A46" s="66" cm="1">
        <f t="array" aca="1" ref="A46" ca="1">IFERROR(
    SMALL(
        IF((統合マスタ!$R$5:$R$1500=1)*
           (ISNUMBER(MATCH(統合マスタ!$V$5:$V$1500, 分類!$H$8:$H$15, 0))),
           統合マスタ!$AC$5:$AC$1500),
        ROW(A42)
    ),
"")</f>
        <v>626</v>
      </c>
      <c r="B46" s="27">
        <f t="shared" si="2"/>
        <v>42</v>
      </c>
      <c r="C46" s="27">
        <f ca="1">IF($A46="","",OFFSET(統合マスタ!$B$4,MATCH($A46,統合マスタ!$AC$5:$AC$1500,0),0))</f>
        <v>626</v>
      </c>
      <c r="D46" s="27" t="str">
        <f ca="1">IF($A46="","",OFFSET(統合マスタ!$C$4,MATCH($A46,統合マスタ!$AC$5:$AC$1500,0),0))</f>
        <v>マイザー軟膏０．０５％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3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５ｇｘ１０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外用.臨時.散薬ヒート</v>
      </c>
      <c r="K46" s="65"/>
      <c r="L46" s="54" t="s">
        <v>5421</v>
      </c>
      <c r="M46" s="82">
        <v>5</v>
      </c>
      <c r="N46" s="54">
        <f t="shared" si="1"/>
        <v>0</v>
      </c>
      <c r="O46" s="54" t="str">
        <f t="shared" ca="1" si="0"/>
        <v>ｇ</v>
      </c>
    </row>
    <row r="47" spans="1:15">
      <c r="A47" s="66" cm="1">
        <f t="array" aca="1" ref="A47" ca="1">IFERROR(
    SMALL(
        IF((統合マスタ!$R$5:$R$1500=1)*
           (ISNUMBER(MATCH(統合マスタ!$V$5:$V$1500, 分類!$H$8:$H$15, 0))),
           統合マスタ!$AC$5:$AC$1500),
        ROW(A43)
    ),
"")</f>
        <v>652</v>
      </c>
      <c r="B47" s="27">
        <f t="shared" si="2"/>
        <v>43</v>
      </c>
      <c r="C47" s="27">
        <f ca="1">IF($A47="","",OFFSET(統合マスタ!$B$4,MATCH($A47,統合マスタ!$AC$5:$AC$1500,0),0))</f>
        <v>652</v>
      </c>
      <c r="D47" s="27" t="str">
        <f ca="1">IF($A47="","",OFFSET(統合マスタ!$C$4,MATCH($A47,統合マスタ!$AC$5:$AC$1500,0),0))</f>
        <v>メプチンエア－１０μｇ吸入１００回　　０．０１４３％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3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５ｍｌｘ１０</v>
      </c>
      <c r="I47" s="27" t="str">
        <f ca="1">IF($A47="","",OFFSET(統合マスタ!$K$4,MATCH($A47,統合マスタ!$AC$5:$AC$1500,0),0))</f>
        <v>本</v>
      </c>
      <c r="J47" s="54" t="str">
        <f ca="1">IF(F47="","",OFFSET(分類!$B$29,MATCH(F47,分類!$A$30:$A$46,0),0))</f>
        <v>外用.臨時.散薬ヒート</v>
      </c>
      <c r="K47" s="65"/>
      <c r="L47" s="54" t="s">
        <v>5421</v>
      </c>
      <c r="M47" s="82"/>
      <c r="N47" s="54">
        <f t="shared" si="1"/>
        <v>0</v>
      </c>
      <c r="O47" s="54" t="str">
        <f t="shared" ca="1" si="0"/>
        <v>本</v>
      </c>
    </row>
    <row r="48" spans="1:15">
      <c r="A48" s="66" cm="1">
        <f t="array" aca="1" ref="A48" ca="1">IFERROR(
    SMALL(
        IF((統合マスタ!$R$5:$R$1500=1)*
           (ISNUMBER(MATCH(統合マスタ!$V$5:$V$1500, 分類!$H$8:$H$15, 0))),
           統合マスタ!$AC$5:$AC$1500),
        ROW(A44)
    ),
"")</f>
        <v>678</v>
      </c>
      <c r="B48" s="27">
        <f t="shared" si="2"/>
        <v>44</v>
      </c>
      <c r="C48" s="27">
        <f ca="1">IF($A48="","",OFFSET(統合マスタ!$B$4,MATCH($A48,統合マスタ!$AC$5:$AC$1500,0),0))</f>
        <v>678</v>
      </c>
      <c r="D48" s="27" t="str">
        <f ca="1">IF($A48="","",OFFSET(統合マスタ!$C$4,MATCH($A48,統合マスタ!$AC$5:$AC$1500,0),0))</f>
        <v>ラタノプロスト点眼液０．００５％「センジュ」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11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２．５ｍｌｘ１０</v>
      </c>
      <c r="I48" s="27" t="str">
        <f ca="1">IF($A48="","",OFFSET(統合マスタ!$K$4,MATCH($A48,統合マスタ!$AC$5:$AC$1500,0),0))</f>
        <v>ｍｌ</v>
      </c>
      <c r="J48" s="54" t="str">
        <f ca="1">IF(F48="","",OFFSET(分類!$B$29,MATCH(F48,分類!$A$30:$A$46,0),0))</f>
        <v>冷蔵庫</v>
      </c>
      <c r="K48" s="65"/>
      <c r="L48" s="54" t="s">
        <v>5421</v>
      </c>
      <c r="M48" s="82">
        <v>2.5</v>
      </c>
      <c r="N48" s="54">
        <f t="shared" si="1"/>
        <v>0</v>
      </c>
      <c r="O48" s="54" t="str">
        <f t="shared" ca="1" si="0"/>
        <v>ｍｌ</v>
      </c>
    </row>
    <row r="49" spans="1:15">
      <c r="A49" s="66" cm="1">
        <f t="array" aca="1" ref="A49" ca="1">IFERROR(
    SMALL(
        IF((統合マスタ!$R$5:$R$1500=1)*
           (ISNUMBER(MATCH(統合マスタ!$V$5:$V$1500, 分類!$H$8:$H$15, 0))),
           統合マスタ!$AC$5:$AC$1500),
        ROW(A45)
    ),
"")</f>
        <v>740</v>
      </c>
      <c r="B49" s="27">
        <f t="shared" si="2"/>
        <v>45</v>
      </c>
      <c r="C49" s="27">
        <f ca="1">IF($A49="","",OFFSET(統合マスタ!$B$4,MATCH($A49,統合マスタ!$AC$5:$AC$1500,0),0))</f>
        <v>740</v>
      </c>
      <c r="D49" s="27" t="str">
        <f ca="1">IF($A49="","",OFFSET(統合マスタ!$C$4,MATCH($A49,統合マスタ!$AC$5:$AC$1500,0),0))</f>
        <v>リンデロン－Ｖ　クリーム０．１２％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3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５ｇＸ１０入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外用.臨時.散薬ヒート</v>
      </c>
      <c r="K49" s="65"/>
      <c r="L49" s="54" t="s">
        <v>5421</v>
      </c>
      <c r="M49" s="82">
        <v>5</v>
      </c>
      <c r="N49" s="54">
        <f t="shared" si="1"/>
        <v>0</v>
      </c>
      <c r="O49" s="54" t="str">
        <f t="shared" ca="1" si="0"/>
        <v>ｇ</v>
      </c>
    </row>
    <row r="50" spans="1:15">
      <c r="A50" s="66" cm="1">
        <f t="array" aca="1" ref="A50" ca="1">IFERROR(
    SMALL(
        IF((統合マスタ!$R$5:$R$1500=1)*
           (ISNUMBER(MATCH(統合マスタ!$V$5:$V$1500, 分類!$H$8:$H$15, 0))),
           統合マスタ!$AC$5:$AC$1500),
        ROW(A46)
    ),
"")</f>
        <v>742</v>
      </c>
      <c r="B50" s="27">
        <f t="shared" si="2"/>
        <v>46</v>
      </c>
      <c r="C50" s="27">
        <f ca="1">IF($A50="","",OFFSET(統合マスタ!$B$4,MATCH($A50,統合マスタ!$AC$5:$AC$1500,0),0))</f>
        <v>742</v>
      </c>
      <c r="D50" s="27" t="str">
        <f ca="1">IF($A50="","",OFFSET(統合マスタ!$C$4,MATCH($A50,統合マスタ!$AC$5:$AC$1500,0),0))</f>
        <v>リンデロン点眼点耳点鼻液０．１％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3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５ｍｌｘ１０</v>
      </c>
      <c r="I50" s="27" t="str">
        <f ca="1">IF($A50="","",OFFSET(統合マスタ!$K$4,MATCH($A50,統合マスタ!$AC$5:$AC$1500,0),0))</f>
        <v>本</v>
      </c>
      <c r="J50" s="54" t="str">
        <f ca="1">IF(F50="","",OFFSET(分類!$B$29,MATCH(F50,分類!$A$30:$A$46,0),0))</f>
        <v>外用.臨時.散薬ヒート</v>
      </c>
      <c r="K50" s="65"/>
      <c r="L50" s="54" t="s">
        <v>5421</v>
      </c>
      <c r="M50" s="82"/>
      <c r="N50" s="54">
        <f t="shared" si="1"/>
        <v>0</v>
      </c>
      <c r="O50" s="54" t="str">
        <f t="shared" ca="1" si="0"/>
        <v>本</v>
      </c>
    </row>
    <row r="51" spans="1:15">
      <c r="A51" s="66" cm="1">
        <f t="array" aca="1" ref="A51" ca="1">IFERROR(
    SMALL(
        IF((統合マスタ!$R$5:$R$1500=1)*
           (ISNUMBER(MATCH(統合マスタ!$V$5:$V$1500, 分類!$H$8:$H$15, 0))),
           統合マスタ!$AC$5:$AC$1500),
        ROW(A47)
    ),
"")</f>
        <v>759</v>
      </c>
      <c r="B51" s="27">
        <f t="shared" si="2"/>
        <v>47</v>
      </c>
      <c r="C51" s="27">
        <f ca="1">IF($A51="","",OFFSET(統合マスタ!$B$4,MATCH($A51,統合マスタ!$AC$5:$AC$1500,0),0))</f>
        <v>759</v>
      </c>
      <c r="D51" s="27" t="str">
        <f ca="1">IF($A51="","",OFFSET(統合マスタ!$C$4,MATCH($A51,統合マスタ!$AC$5:$AC$1500,0),0))</f>
        <v>レスタミンコーワクリーム１％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7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５００ｇ</v>
      </c>
      <c r="I51" s="27" t="str">
        <f ca="1">IF($A51="","",OFFSET(統合マスタ!$K$4,MATCH($A51,統合マスタ!$AC$5:$AC$1500,0),0))</f>
        <v>10ｇ</v>
      </c>
      <c r="J51" s="54" t="str">
        <f ca="1">IF(F51="","",OFFSET(分類!$B$29,MATCH(F51,分類!$A$30:$A$46,0),0))</f>
        <v>軟膏</v>
      </c>
      <c r="K51" s="65"/>
      <c r="L51" s="54" t="s">
        <v>13</v>
      </c>
      <c r="M51" s="82">
        <v>0.1</v>
      </c>
      <c r="N51" s="54">
        <f t="shared" si="1"/>
        <v>0</v>
      </c>
      <c r="O51" s="54" t="str">
        <f t="shared" ca="1" si="0"/>
        <v>10ｇ</v>
      </c>
    </row>
    <row r="52" spans="1:15">
      <c r="A52" s="66" cm="1">
        <f t="array" aca="1" ref="A52" ca="1">IFERROR(
    SMALL(
        IF((統合マスタ!$R$5:$R$1500=1)*
           (ISNUMBER(MATCH(統合マスタ!$V$5:$V$1500, 分類!$H$8:$H$15, 0))),
           統合マスタ!$AC$5:$AC$1500),
        ROW(A48)
    ),
"")</f>
        <v>779</v>
      </c>
      <c r="B52" s="27">
        <f t="shared" si="2"/>
        <v>48</v>
      </c>
      <c r="C52" s="27">
        <f ca="1">IF($A52="","",OFFSET(統合マスタ!$B$4,MATCH($A52,統合マスタ!$AC$5:$AC$1500,0),0))</f>
        <v>779</v>
      </c>
      <c r="D52" s="27" t="str">
        <f ca="1">IF($A52="","",OFFSET(統合マスタ!$C$4,MATCH($A52,統合マスタ!$AC$5:$AC$1500,0),0))</f>
        <v>ロキソプロフェンＮａテープ１００ｍｇ「ＤＳＥＰ」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12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７００枚</v>
      </c>
      <c r="I52" s="27" t="str">
        <f ca="1">IF($A52="","",OFFSET(統合マスタ!$K$4,MATCH($A52,統合マスタ!$AC$5:$AC$1500,0),0))</f>
        <v>枚</v>
      </c>
      <c r="J52" s="54" t="str">
        <f ca="1">IF(F52="","",OFFSET(分類!$B$29,MATCH(F52,分類!$A$30:$A$46,0),0))</f>
        <v>湿布</v>
      </c>
      <c r="K52" s="65"/>
      <c r="L52" s="54" t="s">
        <v>5423</v>
      </c>
      <c r="M52" s="82">
        <v>7</v>
      </c>
      <c r="N52" s="54">
        <f t="shared" si="1"/>
        <v>0</v>
      </c>
      <c r="O52" s="54" t="str">
        <f t="shared" ca="1" si="0"/>
        <v>枚</v>
      </c>
    </row>
    <row r="53" spans="1:15">
      <c r="A53" s="66" cm="1">
        <f t="array" aca="1" ref="A53" ca="1">IFERROR(
    SMALL(
        IF((統合マスタ!$R$5:$R$1500=1)*
           (ISNUMBER(MATCH(統合マスタ!$V$5:$V$1500, 分類!$H$8:$H$15, 0))),
           統合マスタ!$AC$5:$AC$1500),
        ROW(A49)
    ),
"")</f>
        <v>783</v>
      </c>
      <c r="B53" s="27">
        <f t="shared" si="2"/>
        <v>49</v>
      </c>
      <c r="C53" s="27">
        <f ca="1">IF($A53="","",OFFSET(統合マスタ!$B$4,MATCH($A53,統合マスタ!$AC$5:$AC$1500,0),0))</f>
        <v>783</v>
      </c>
      <c r="D53" s="27" t="str">
        <f ca="1">IF($A53="","",OFFSET(統合マスタ!$C$4,MATCH($A53,統合マスタ!$AC$5:$AC$1500,0),0))</f>
        <v>ロコイド軟膏０．１％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3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５ｇｘ１０</v>
      </c>
      <c r="I53" s="27" t="str">
        <f ca="1">IF($A53="","",OFFSET(統合マスタ!$K$4,MATCH($A53,統合マスタ!$AC$5:$AC$1500,0),0))</f>
        <v>ｇ</v>
      </c>
      <c r="J53" s="54" t="str">
        <f ca="1">IF(F53="","",OFFSET(分類!$B$29,MATCH(F53,分類!$A$30:$A$46,0),0))</f>
        <v>外用.臨時.散薬ヒート</v>
      </c>
      <c r="K53" s="65"/>
      <c r="L53" s="54" t="s">
        <v>5421</v>
      </c>
      <c r="M53" s="82">
        <v>5</v>
      </c>
      <c r="N53" s="54">
        <f t="shared" si="1"/>
        <v>0</v>
      </c>
      <c r="O53" s="54" t="str">
        <f t="shared" ca="1" si="0"/>
        <v>ｇ</v>
      </c>
    </row>
    <row r="54" spans="1:15">
      <c r="A54" s="66" cm="1">
        <f t="array" aca="1" ref="A54" ca="1">IFERROR(
    SMALL(
        IF((統合マスタ!$R$5:$R$1500=1)*
           (ISNUMBER(MATCH(統合マスタ!$V$5:$V$1500, 分類!$H$8:$H$15, 0))),
           統合マスタ!$AC$5:$AC$1500),
        ROW(A50)
    ),
"")</f>
        <v>804</v>
      </c>
      <c r="B54" s="27">
        <f t="shared" si="2"/>
        <v>50</v>
      </c>
      <c r="C54" s="27">
        <f ca="1">IF($A54="","",OFFSET(統合マスタ!$B$4,MATCH($A54,統合マスタ!$AC$5:$AC$1500,0),0))</f>
        <v>804</v>
      </c>
      <c r="D54" s="27" t="str">
        <f ca="1">IF($A54="","",OFFSET(統合マスタ!$C$4,MATCH($A54,統合マスタ!$AC$5:$AC$1500,0),0))</f>
        <v>亜鉛華軟膏「ニッコー」　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7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５００ｇ</v>
      </c>
      <c r="I54" s="27" t="str">
        <f ca="1">IF($A54="","",OFFSET(統合マスタ!$K$4,MATCH($A54,統合マスタ!$AC$5:$AC$1500,0),0))</f>
        <v>10ｇ</v>
      </c>
      <c r="J54" s="54" t="str">
        <f ca="1">IF(F54="","",OFFSET(分類!$B$29,MATCH(F54,分類!$A$30:$A$46,0),0))</f>
        <v>軟膏</v>
      </c>
      <c r="K54" s="65"/>
      <c r="L54" s="54" t="s">
        <v>13</v>
      </c>
      <c r="M54" s="82">
        <f>1/10</f>
        <v>0.1</v>
      </c>
      <c r="N54" s="54">
        <f t="shared" si="1"/>
        <v>0</v>
      </c>
      <c r="O54" s="54" t="str">
        <f t="shared" ca="1" si="0"/>
        <v>10ｇ</v>
      </c>
    </row>
    <row r="55" spans="1:15">
      <c r="A55" s="66" cm="1">
        <f t="array" aca="1" ref="A55" ca="1">IFERROR(
    SMALL(
        IF((統合マスタ!$R$5:$R$1500=1)*
           (ISNUMBER(MATCH(統合マスタ!$V$5:$V$1500, 分類!$H$8:$H$15, 0))),
           統合マスタ!$AC$5:$AC$1500),
        ROW(A51)
    ),
"")</f>
        <v>832</v>
      </c>
      <c r="B55" s="27">
        <f t="shared" si="2"/>
        <v>51</v>
      </c>
      <c r="C55" s="27">
        <f ca="1">IF($A55="","",OFFSET(統合マスタ!$B$4,MATCH($A55,統合マスタ!$AC$5:$AC$1500,0),0))</f>
        <v>832</v>
      </c>
      <c r="D55" s="27" t="str">
        <f ca="1">IF($A55="","",OFFSET(統合マスタ!$C$4,MATCH($A55,統合マスタ!$AC$5:$AC$1500,0),0))</f>
        <v>尿素クリーム１０％「日医工」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3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２０ｇＸ１０</v>
      </c>
      <c r="I55" s="27" t="str">
        <f ca="1">IF($A55="","",OFFSET(統合マスタ!$K$4,MATCH($A55,統合マスタ!$AC$5:$AC$1500,0),0))</f>
        <v>ｇ</v>
      </c>
      <c r="J55" s="54" t="str">
        <f ca="1">IF(F55="","",OFFSET(分類!$B$29,MATCH(F55,分類!$A$30:$A$46,0),0))</f>
        <v>外用.臨時.散薬ヒート</v>
      </c>
      <c r="K55" s="65"/>
      <c r="L55" s="54" t="s">
        <v>5421</v>
      </c>
      <c r="M55" s="82">
        <v>20</v>
      </c>
      <c r="N55" s="54">
        <f t="shared" si="1"/>
        <v>0</v>
      </c>
      <c r="O55" s="54" t="str">
        <f t="shared" ca="1" si="0"/>
        <v>ｇ</v>
      </c>
    </row>
    <row r="56" spans="1:15">
      <c r="A56" s="66" cm="1">
        <f t="array" aca="1" ref="A56" ca="1">IFERROR(
    SMALL(
        IF((統合マスタ!$R$5:$R$1500=1)*
           (ISNUMBER(MATCH(統合マスタ!$V$5:$V$1500, 分類!$H$8:$H$15, 0))),
           統合マスタ!$AC$5:$AC$1500),
        ROW(A52)
    ),
"")</f>
        <v>200080</v>
      </c>
      <c r="B56" s="27">
        <f t="shared" si="2"/>
        <v>52</v>
      </c>
      <c r="C56" s="27">
        <f ca="1">IF($A56="","",OFFSET(統合マスタ!$B$4,MATCH($A56,統合マスタ!$AC$5:$AC$1500,0),0))</f>
        <v>80</v>
      </c>
      <c r="D56" s="27" t="str">
        <f ca="1">IF($A56="","",OFFSET(統合マスタ!$C$4,MATCH($A56,統合マスタ!$AC$5:$AC$1500,0),0))</f>
        <v>アリドネパッチ２７．５ｍｇ</v>
      </c>
      <c r="E56" s="27">
        <f ca="1">IF($A56="","",OFFSET(統合マスタ!$X$4,MATCH($A56,統合マスタ!$AC$5:$AC$1500,0),0))</f>
        <v>2</v>
      </c>
      <c r="F56" s="27">
        <f ca="1">IF($A56="","",OFFSET(統合マスタ!$Z$4,MATCH($A56,統合マスタ!$AC$5:$AC$1500,0),0))</f>
        <v>3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２８枚</v>
      </c>
      <c r="I56" s="27" t="str">
        <f ca="1">IF($A56="","",OFFSET(統合マスタ!$K$4,MATCH($A56,統合マスタ!$AC$5:$AC$1500,0),0))</f>
        <v>枚</v>
      </c>
      <c r="J56" s="54" t="str">
        <f ca="1">IF(F56="","",OFFSET(分類!$B$29,MATCH(F56,分類!$A$30:$A$46,0),0))</f>
        <v>外用.臨時.散薬ヒート</v>
      </c>
      <c r="K56" s="65"/>
      <c r="L56" s="54" t="s">
        <v>5424</v>
      </c>
      <c r="M56" s="82"/>
      <c r="N56" s="54">
        <f t="shared" si="1"/>
        <v>0</v>
      </c>
      <c r="O56" s="54" t="str">
        <f t="shared" ca="1" si="0"/>
        <v>枚</v>
      </c>
    </row>
    <row r="57" spans="1:15">
      <c r="A57" s="66" cm="1">
        <f t="array" aca="1" ref="A57" ca="1">IFERROR(
    SMALL(
        IF((統合マスタ!$R$5:$R$1500=1)*
           (ISNUMBER(MATCH(統合マスタ!$V$5:$V$1500, 分類!$H$8:$H$15, 0))),
           統合マスタ!$AC$5:$AC$1500),
        ROW(A53)
    ),
"")</f>
        <v>200081</v>
      </c>
      <c r="B57" s="27">
        <f t="shared" si="2"/>
        <v>53</v>
      </c>
      <c r="C57" s="27">
        <f ca="1">IF($A57="","",OFFSET(統合マスタ!$B$4,MATCH($A57,統合マスタ!$AC$5:$AC$1500,0),0))</f>
        <v>81</v>
      </c>
      <c r="D57" s="27" t="str">
        <f ca="1">IF($A57="","",OFFSET(統合マスタ!$C$4,MATCH($A57,統合マスタ!$AC$5:$AC$1500,0),0))</f>
        <v>アリドネパッチ５５ｍｇ</v>
      </c>
      <c r="E57" s="27">
        <f ca="1">IF($A57="","",OFFSET(統合マスタ!$X$4,MATCH($A57,統合マスタ!$AC$5:$AC$1500,0),0))</f>
        <v>2</v>
      </c>
      <c r="F57" s="27">
        <f ca="1">IF($A57="","",OFFSET(統合マスタ!$Z$4,MATCH($A57,統合マスタ!$AC$5:$AC$1500,0),0))</f>
        <v>3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２８枚</v>
      </c>
      <c r="I57" s="27" t="str">
        <f ca="1">IF($A57="","",OFFSET(統合マスタ!$K$4,MATCH($A57,統合マスタ!$AC$5:$AC$1500,0),0))</f>
        <v>枚</v>
      </c>
      <c r="J57" s="54" t="str">
        <f ca="1">IF(F57="","",OFFSET(分類!$B$29,MATCH(F57,分類!$A$30:$A$46,0),0))</f>
        <v>外用.臨時.散薬ヒート</v>
      </c>
      <c r="K57" s="65"/>
      <c r="L57" s="54" t="s">
        <v>5424</v>
      </c>
      <c r="M57" s="82"/>
      <c r="N57" s="54">
        <f t="shared" si="1"/>
        <v>0</v>
      </c>
      <c r="O57" s="54" t="str">
        <f t="shared" ca="1" si="0"/>
        <v>枚</v>
      </c>
    </row>
    <row r="58" spans="1:15">
      <c r="A58" s="66" cm="1">
        <f t="array" aca="1" ref="A58" ca="1">IFERROR(
    SMALL(
        IF((統合マスタ!$R$5:$R$1500=1)*
           (ISNUMBER(MATCH(統合マスタ!$V$5:$V$1500, 分類!$H$8:$H$15, 0))),
           統合マスタ!$AC$5:$AC$1500),
        ROW(A54)
    ),
"")</f>
        <v>200154</v>
      </c>
      <c r="B58" s="27">
        <f t="shared" si="2"/>
        <v>54</v>
      </c>
      <c r="C58" s="27">
        <f ca="1">IF($A58="","",OFFSET(統合マスタ!$B$4,MATCH($A58,統合マスタ!$AC$5:$AC$1500,0),0))</f>
        <v>154</v>
      </c>
      <c r="D58" s="27" t="str">
        <f ca="1">IF($A58="","",OFFSET(統合マスタ!$C$4,MATCH($A58,統合マスタ!$AC$5:$AC$1500,0),0))</f>
        <v>オキサロール軟膏２５μｇ／ｇ０．００２５％</v>
      </c>
      <c r="E58" s="27">
        <f ca="1">IF($A58="","",OFFSET(統合マスタ!$X$4,MATCH($A58,統合マスタ!$AC$5:$AC$1500,0),0))</f>
        <v>2</v>
      </c>
      <c r="F58" s="27">
        <f ca="1">IF($A58="","",OFFSET(統合マスタ!$Z$4,MATCH($A58,統合マスタ!$AC$5:$AC$1500,0),0))</f>
        <v>3</v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>１０ＧＸ１０</v>
      </c>
      <c r="I58" s="27" t="str">
        <f ca="1">IF($A58="","",OFFSET(統合マスタ!$K$4,MATCH($A58,統合マスタ!$AC$5:$AC$1500,0),0))</f>
        <v>ｇ</v>
      </c>
      <c r="J58" s="54" t="str">
        <f ca="1">IF(F58="","",OFFSET(分類!$B$29,MATCH(F58,分類!$A$30:$A$46,0),0))</f>
        <v>外用.臨時.散薬ヒート</v>
      </c>
      <c r="K58" s="65"/>
      <c r="L58" s="54" t="s">
        <v>5421</v>
      </c>
      <c r="M58" s="82">
        <v>10</v>
      </c>
      <c r="N58" s="54">
        <f t="shared" si="1"/>
        <v>0</v>
      </c>
      <c r="O58" s="54" t="str">
        <f t="shared" ca="1" si="0"/>
        <v>ｇ</v>
      </c>
    </row>
    <row r="59" spans="1:15">
      <c r="A59" s="66" cm="1">
        <f t="array" aca="1" ref="A59" ca="1">IFERROR(
    SMALL(
        IF((統合マスタ!$R$5:$R$1500=1)*
           (ISNUMBER(MATCH(統合マスタ!$V$5:$V$1500, 分類!$H$8:$H$15, 0))),
           統合マスタ!$AC$5:$AC$1500),
        ROW(A55)
    ),
"")</f>
        <v>200217</v>
      </c>
      <c r="B59" s="27">
        <f t="shared" si="2"/>
        <v>55</v>
      </c>
      <c r="C59" s="27">
        <f ca="1">IF($A59="","",OFFSET(統合マスタ!$B$4,MATCH($A59,統合マスタ!$AC$5:$AC$1500,0),0))</f>
        <v>217</v>
      </c>
      <c r="D59" s="27" t="str">
        <f ca="1">IF($A59="","",OFFSET(統合マスタ!$C$4,MATCH($A59,統合マスタ!$AC$5:$AC$1500,0),0))</f>
        <v>クロベタゾールプロピオン酸エステル軟膏０．０５％「イワキ」</v>
      </c>
      <c r="E59" s="27">
        <f ca="1">IF($A59="","",OFFSET(統合マスタ!$X$4,MATCH($A59,統合マスタ!$AC$5:$AC$1500,0),0))</f>
        <v>2</v>
      </c>
      <c r="F59" s="27">
        <f ca="1">IF($A59="","",OFFSET(統合マスタ!$Z$4,MATCH($A59,統合マスタ!$AC$5:$AC$1500,0),0))</f>
        <v>3</v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>５ｇｘ１０</v>
      </c>
      <c r="I59" s="27" t="str">
        <f ca="1">IF($A59="","",OFFSET(統合マスタ!$K$4,MATCH($A59,統合マスタ!$AC$5:$AC$1500,0),0))</f>
        <v>ｇ</v>
      </c>
      <c r="J59" s="54" t="str">
        <f ca="1">IF(F59="","",OFFSET(分類!$B$29,MATCH(F59,分類!$A$30:$A$46,0),0))</f>
        <v>外用.臨時.散薬ヒート</v>
      </c>
      <c r="K59" s="65"/>
      <c r="L59" s="54" t="s">
        <v>5421</v>
      </c>
      <c r="M59" s="82">
        <v>5</v>
      </c>
      <c r="N59" s="54">
        <f t="shared" si="1"/>
        <v>0</v>
      </c>
      <c r="O59" s="54" t="str">
        <f t="shared" ca="1" si="0"/>
        <v>ｇ</v>
      </c>
    </row>
    <row r="60" spans="1:15">
      <c r="A60" s="66" cm="1">
        <f t="array" aca="1" ref="A60" ca="1">IFERROR(
    SMALL(
        IF((統合マスタ!$R$5:$R$1500=1)*
           (ISNUMBER(MATCH(統合マスタ!$V$5:$V$1500, 分類!$H$8:$H$15, 0))),
           統合マスタ!$AC$5:$AC$1500),
        ROW(A56)
    ),
"")</f>
        <v>200367</v>
      </c>
      <c r="B60" s="27">
        <f t="shared" si="2"/>
        <v>56</v>
      </c>
      <c r="C60" s="27">
        <f ca="1">IF($A60="","",OFFSET(統合マスタ!$B$4,MATCH($A60,統合マスタ!$AC$5:$AC$1500,0),0))</f>
        <v>367</v>
      </c>
      <c r="D60" s="27" t="str">
        <f ca="1">IF($A60="","",OFFSET(統合マスタ!$C$4,MATCH($A60,統合マスタ!$AC$5:$AC$1500,0),0))</f>
        <v>テクスメテン　ユニバーサル　クリーム０．１％</v>
      </c>
      <c r="E60" s="27">
        <f ca="1">IF($A60="","",OFFSET(統合マスタ!$X$4,MATCH($A60,統合マスタ!$AC$5:$AC$1500,0),0))</f>
        <v>2</v>
      </c>
      <c r="F60" s="27">
        <f ca="1">IF($A60="","",OFFSET(統合マスタ!$Z$4,MATCH($A60,統合マスタ!$AC$5:$AC$1500,0),0))</f>
        <v>3</v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>１０ｇｘ１０</v>
      </c>
      <c r="I60" s="27" t="str">
        <f ca="1">IF($A60="","",OFFSET(統合マスタ!$K$4,MATCH($A60,統合マスタ!$AC$5:$AC$1500,0),0))</f>
        <v>ｇ</v>
      </c>
      <c r="J60" s="54" t="str">
        <f ca="1">IF(F60="","",OFFSET(分類!$B$29,MATCH(F60,分類!$A$30:$A$46,0),0))</f>
        <v>外用.臨時.散薬ヒート</v>
      </c>
      <c r="K60" s="65"/>
      <c r="L60" s="54" t="s">
        <v>5421</v>
      </c>
      <c r="M60" s="82">
        <v>10</v>
      </c>
      <c r="N60" s="54">
        <f t="shared" si="1"/>
        <v>0</v>
      </c>
      <c r="O60" s="54" t="str">
        <f t="shared" ca="1" si="0"/>
        <v>ｇ</v>
      </c>
    </row>
    <row r="61" spans="1:15">
      <c r="A61" s="66" cm="1">
        <f t="array" aca="1" ref="A61" ca="1">IFERROR(
    SMALL(
        IF((統合マスタ!$R$5:$R$1500=1)*
           (ISNUMBER(MATCH(統合マスタ!$V$5:$V$1500, 分類!$H$8:$H$15, 0))),
           統合マスタ!$AC$5:$AC$1500),
        ROW(A57)
    ),
"")</f>
        <v>200563</v>
      </c>
      <c r="B61" s="27">
        <f t="shared" si="2"/>
        <v>57</v>
      </c>
      <c r="C61" s="27">
        <f ca="1">IF($A61="","",OFFSET(統合マスタ!$B$4,MATCH($A61,統合マスタ!$AC$5:$AC$1500,0),0))</f>
        <v>563</v>
      </c>
      <c r="D61" s="27" t="str">
        <f ca="1">IF($A61="","",OFFSET(統合マスタ!$C$4,MATCH($A61,統合マスタ!$AC$5:$AC$1500,0),0))</f>
        <v>プロスタンディン軟膏０．００３％</v>
      </c>
      <c r="E61" s="27">
        <f ca="1">IF($A61="","",OFFSET(統合マスタ!$X$4,MATCH($A61,統合マスタ!$AC$5:$AC$1500,0),0))</f>
        <v>2</v>
      </c>
      <c r="F61" s="27">
        <f ca="1">IF($A61="","",OFFSET(統合マスタ!$Z$4,MATCH($A61,統合マスタ!$AC$5:$AC$1500,0),0))</f>
        <v>3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３０ｇｘ１</v>
      </c>
      <c r="I61" s="27" t="str">
        <f ca="1">IF($A61="","",OFFSET(統合マスタ!$K$4,MATCH($A61,統合マスタ!$AC$5:$AC$1500,0),0))</f>
        <v>ｇ</v>
      </c>
      <c r="J61" s="54" t="str">
        <f ca="1">IF(F61="","",OFFSET(分類!$B$29,MATCH(F61,分類!$A$30:$A$46,0),0))</f>
        <v>外用.臨時.散薬ヒート</v>
      </c>
      <c r="K61" s="65"/>
      <c r="L61" s="54" t="s">
        <v>5421</v>
      </c>
      <c r="M61" s="82">
        <v>30</v>
      </c>
      <c r="N61" s="54">
        <f t="shared" si="1"/>
        <v>0</v>
      </c>
      <c r="O61" s="54" t="str">
        <f t="shared" ca="1" si="0"/>
        <v>ｇ</v>
      </c>
    </row>
    <row r="62" spans="1:15">
      <c r="A62" s="66" cm="1">
        <f t="array" aca="1" ref="A62" ca="1">IFERROR(
    SMALL(
        IF((統合マスタ!$R$5:$R$1500=1)*
           (ISNUMBER(MATCH(統合マスタ!$V$5:$V$1500, 分類!$H$8:$H$15, 0))),
           統合マスタ!$AC$5:$AC$1500),
        ROW(A58)
    ),
"")</f>
        <v>200726</v>
      </c>
      <c r="B62" s="27">
        <f t="shared" si="2"/>
        <v>58</v>
      </c>
      <c r="C62" s="27">
        <f ca="1">IF($A62="","",OFFSET(統合マスタ!$B$4,MATCH($A62,統合マスタ!$AC$5:$AC$1500,0),0))</f>
        <v>726</v>
      </c>
      <c r="D62" s="27" t="str">
        <f ca="1">IF($A62="","",OFFSET(統合マスタ!$C$4,MATCH($A62,統合マスタ!$AC$5:$AC$1500,0),0))</f>
        <v>リバスチグミンテープ１３．５ｍｇ「トーワ」　</v>
      </c>
      <c r="E62" s="27">
        <f ca="1">IF($A62="","",OFFSET(統合マスタ!$X$4,MATCH($A62,統合マスタ!$AC$5:$AC$1500,0),0))</f>
        <v>2</v>
      </c>
      <c r="F62" s="27">
        <f ca="1">IF($A62="","",OFFSET(統合マスタ!$Z$4,MATCH($A62,統合マスタ!$AC$5:$AC$1500,0),0))</f>
        <v>3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１４枚</v>
      </c>
      <c r="I62" s="27" t="str">
        <f ca="1">IF($A62="","",OFFSET(統合マスタ!$K$4,MATCH($A62,統合マスタ!$AC$5:$AC$1500,0),0))</f>
        <v>枚</v>
      </c>
      <c r="J62" s="54" t="str">
        <f ca="1">IF(F62="","",OFFSET(分類!$B$29,MATCH(F62,分類!$A$30:$A$46,0),0))</f>
        <v>外用.臨時.散薬ヒート</v>
      </c>
      <c r="K62" s="65"/>
      <c r="L62" s="54" t="s">
        <v>5424</v>
      </c>
      <c r="M62" s="82"/>
      <c r="N62" s="54">
        <f t="shared" si="1"/>
        <v>0</v>
      </c>
      <c r="O62" s="54" t="str">
        <f t="shared" ca="1" si="0"/>
        <v>枚</v>
      </c>
    </row>
    <row r="63" spans="1:15">
      <c r="A63" s="66" cm="1">
        <f t="array" aca="1" ref="A63" ca="1">IFERROR(
    SMALL(
        IF((統合マスタ!$R$5:$R$1500=1)*
           (ISNUMBER(MATCH(統合マスタ!$V$5:$V$1500, 分類!$H$8:$H$15, 0))),
           統合マスタ!$AC$5:$AC$1500),
        ROW(A59)
    ),
"")</f>
        <v>200727</v>
      </c>
      <c r="B63" s="27">
        <f t="shared" si="2"/>
        <v>59</v>
      </c>
      <c r="C63" s="27">
        <f ca="1">IF($A63="","",OFFSET(統合マスタ!$B$4,MATCH($A63,統合マスタ!$AC$5:$AC$1500,0),0))</f>
        <v>727</v>
      </c>
      <c r="D63" s="27" t="str">
        <f ca="1">IF($A63="","",OFFSET(統合マスタ!$C$4,MATCH($A63,統合マスタ!$AC$5:$AC$1500,0),0))</f>
        <v>リバスチグミンテープ１８ｍｇ「トーワ」　</v>
      </c>
      <c r="E63" s="27">
        <f ca="1">IF($A63="","",OFFSET(統合マスタ!$X$4,MATCH($A63,統合マスタ!$AC$5:$AC$1500,0),0))</f>
        <v>2</v>
      </c>
      <c r="F63" s="27">
        <f ca="1">IF($A63="","",OFFSET(統合マスタ!$Z$4,MATCH($A63,統合マスタ!$AC$5:$AC$1500,0),0))</f>
        <v>3</v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>１４枚</v>
      </c>
      <c r="I63" s="27" t="str">
        <f ca="1">IF($A63="","",OFFSET(統合マスタ!$K$4,MATCH($A63,統合マスタ!$AC$5:$AC$1500,0),0))</f>
        <v>枚</v>
      </c>
      <c r="J63" s="54" t="str">
        <f ca="1">IF(F63="","",OFFSET(分類!$B$29,MATCH(F63,分類!$A$30:$A$46,0),0))</f>
        <v>外用.臨時.散薬ヒート</v>
      </c>
      <c r="K63" s="65"/>
      <c r="L63" s="54" t="s">
        <v>5424</v>
      </c>
      <c r="M63" s="82"/>
      <c r="N63" s="54">
        <f t="shared" si="1"/>
        <v>0</v>
      </c>
      <c r="O63" s="54" t="str">
        <f t="shared" ca="1" si="0"/>
        <v>枚</v>
      </c>
    </row>
    <row r="64" spans="1:15">
      <c r="A64" s="66" cm="1">
        <f t="array" aca="1" ref="A64" ca="1">IFERROR(
    SMALL(
        IF((統合マスタ!$R$5:$R$1500=1)*
           (ISNUMBER(MATCH(統合マスタ!$V$5:$V$1500, 分類!$H$8:$H$15, 0))),
           統合マスタ!$AC$5:$AC$1500),
        ROW(A60)
    ),
"")</f>
        <v>200728</v>
      </c>
      <c r="B64" s="27">
        <f t="shared" si="2"/>
        <v>60</v>
      </c>
      <c r="C64" s="27">
        <f ca="1">IF($A64="","",OFFSET(統合マスタ!$B$4,MATCH($A64,統合マスタ!$AC$5:$AC$1500,0),0))</f>
        <v>728</v>
      </c>
      <c r="D64" s="27" t="str">
        <f ca="1">IF($A64="","",OFFSET(統合マスタ!$C$4,MATCH($A64,統合マスタ!$AC$5:$AC$1500,0),0))</f>
        <v>リバスチグミンテープ４．５ｍｇ「トーワ」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3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１４枚</v>
      </c>
      <c r="I64" s="27" t="str">
        <f ca="1">IF($A64="","",OFFSET(統合マスタ!$K$4,MATCH($A64,統合マスタ!$AC$5:$AC$1500,0),0))</f>
        <v>枚</v>
      </c>
      <c r="J64" s="54" t="str">
        <f ca="1">IF(F64="","",OFFSET(分類!$B$29,MATCH(F64,分類!$A$30:$A$46,0),0))</f>
        <v>外用.臨時.散薬ヒート</v>
      </c>
      <c r="K64" s="65"/>
      <c r="L64" s="54" t="s">
        <v>5424</v>
      </c>
      <c r="M64" s="82"/>
      <c r="N64" s="54">
        <f t="shared" si="1"/>
        <v>0</v>
      </c>
      <c r="O64" s="54" t="str">
        <f t="shared" ca="1" si="0"/>
        <v>枚</v>
      </c>
    </row>
    <row r="65" spans="1:15">
      <c r="A65" s="66" cm="1">
        <f t="array" aca="1" ref="A65" ca="1">IFERROR(
    SMALL(
        IF((統合マスタ!$R$5:$R$1500=1)*
           (ISNUMBER(MATCH(統合マスタ!$V$5:$V$1500, 分類!$H$8:$H$15, 0))),
           統合マスタ!$AC$5:$AC$1500),
        ROW(A61)
    ),
"")</f>
        <v>200729</v>
      </c>
      <c r="B65" s="27">
        <f t="shared" si="2"/>
        <v>61</v>
      </c>
      <c r="C65" s="27">
        <f ca="1">IF($A65="","",OFFSET(統合マスタ!$B$4,MATCH($A65,統合マスタ!$AC$5:$AC$1500,0),0))</f>
        <v>729</v>
      </c>
      <c r="D65" s="27" t="str">
        <f ca="1">IF($A65="","",OFFSET(統合マスタ!$C$4,MATCH($A65,統合マスタ!$AC$5:$AC$1500,0),0))</f>
        <v>リバスチグミンテープ９ｍｇ「トーワ」　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3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１４枚</v>
      </c>
      <c r="I65" s="27" t="str">
        <f ca="1">IF($A65="","",OFFSET(統合マスタ!$K$4,MATCH($A65,統合マスタ!$AC$5:$AC$1500,0),0))</f>
        <v>枚</v>
      </c>
      <c r="J65" s="54" t="str">
        <f ca="1">IF(F65="","",OFFSET(分類!$B$29,MATCH(F65,分類!$A$30:$A$46,0),0))</f>
        <v>外用.臨時.散薬ヒート</v>
      </c>
      <c r="K65" s="65"/>
      <c r="L65" s="54" t="s">
        <v>5424</v>
      </c>
      <c r="M65" s="82"/>
      <c r="N65" s="54">
        <f t="shared" si="1"/>
        <v>0</v>
      </c>
      <c r="O65" s="54" t="str">
        <f t="shared" ca="1" si="0"/>
        <v>枚</v>
      </c>
    </row>
    <row r="66" spans="1:15">
      <c r="A66" s="66" cm="1">
        <f t="array" aca="1" ref="A66" ca="1">IFERROR(
    SMALL(
        IF((統合マスタ!$R$5:$R$1500=1)*
           (ISNUMBER(MATCH(統合マスタ!$V$5:$V$1500, 分類!$H$8:$H$15, 0))),
           統合マスタ!$AC$5:$AC$1500),
        ROW(A62)
    ),
"")</f>
        <v>200792</v>
      </c>
      <c r="B66" s="27">
        <f t="shared" si="2"/>
        <v>62</v>
      </c>
      <c r="C66" s="27">
        <f ca="1">IF($A66="","",OFFSET(統合マスタ!$B$4,MATCH($A66,統合マスタ!$AC$5:$AC$1500,0),0))</f>
        <v>792</v>
      </c>
      <c r="D66" s="27" t="str">
        <f ca="1">IF($A66="","",OFFSET(統合マスタ!$C$4,MATCH($A66,統合マスタ!$AC$5:$AC$1500,0),0))</f>
        <v>ロナセンテープ２０ｍｇ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3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７０枚</v>
      </c>
      <c r="I66" s="27" t="str">
        <f ca="1">IF($A66="","",OFFSET(統合マスタ!$K$4,MATCH($A66,統合マスタ!$AC$5:$AC$1500,0),0))</f>
        <v>枚</v>
      </c>
      <c r="J66" s="54" t="str">
        <f ca="1">IF(F66="","",OFFSET(分類!$B$29,MATCH(F66,分類!$A$30:$A$46,0),0))</f>
        <v>外用.臨時.散薬ヒート</v>
      </c>
      <c r="K66" s="65"/>
      <c r="L66" s="54" t="s">
        <v>5424</v>
      </c>
      <c r="M66" s="82"/>
      <c r="N66" s="54">
        <f t="shared" si="1"/>
        <v>0</v>
      </c>
      <c r="O66" s="54" t="str">
        <f t="shared" ca="1" si="0"/>
        <v>枚</v>
      </c>
    </row>
    <row r="67" spans="1:15">
      <c r="A67" s="66" cm="1">
        <f t="array" aca="1" ref="A67" ca="1">IFERROR(
    SMALL(
        IF((統合マスタ!$R$5:$R$1500=1)*
           (ISNUMBER(MATCH(統合マスタ!$V$5:$V$1500, 分類!$H$8:$H$15, 0))),
           統合マスタ!$AC$5:$AC$1500),
        ROW(A63)
    ),
"")</f>
        <v>200793</v>
      </c>
      <c r="B67" s="27">
        <f t="shared" si="2"/>
        <v>63</v>
      </c>
      <c r="C67" s="27">
        <f ca="1">IF($A67="","",OFFSET(統合マスタ!$B$4,MATCH($A67,統合マスタ!$AC$5:$AC$1500,0),0))</f>
        <v>793</v>
      </c>
      <c r="D67" s="27" t="str">
        <f ca="1">IF($A67="","",OFFSET(統合マスタ!$C$4,MATCH($A67,統合マスタ!$AC$5:$AC$1500,0),0))</f>
        <v>ロナセンテープ４０ｍｇ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3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７０枚</v>
      </c>
      <c r="I67" s="27" t="str">
        <f ca="1">IF($A67="","",OFFSET(統合マスタ!$K$4,MATCH($A67,統合マスタ!$AC$5:$AC$1500,0),0))</f>
        <v>枚</v>
      </c>
      <c r="J67" s="54" t="str">
        <f ca="1">IF(F67="","",OFFSET(分類!$B$29,MATCH(F67,分類!$A$30:$A$46,0),0))</f>
        <v>外用.臨時.散薬ヒート</v>
      </c>
      <c r="K67" s="65"/>
      <c r="L67" s="54" t="s">
        <v>5424</v>
      </c>
      <c r="M67" s="82"/>
      <c r="N67" s="54">
        <f t="shared" si="1"/>
        <v>0</v>
      </c>
      <c r="O67" s="54" t="str">
        <f t="shared" ca="1" si="0"/>
        <v>枚</v>
      </c>
    </row>
    <row r="68" spans="1:15">
      <c r="A68" s="66" t="str" cm="1">
        <f t="array" aca="1" ref="A68" ca="1">IFERROR(
    SMALL(
        IF((統合マスタ!$R$5:$R$1500=1)*
           (ISNUMBER(MATCH(統合マスタ!$V$5:$V$1500, 分類!$H$8:$H$15,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65"/>
      <c r="L68" s="54"/>
      <c r="M68" s="82"/>
      <c r="N68" s="54">
        <f t="shared" si="1"/>
        <v>0</v>
      </c>
      <c r="O68" s="54" t="str">
        <f t="shared" ca="1" si="0"/>
        <v/>
      </c>
    </row>
    <row r="69" spans="1:15">
      <c r="A69" s="66" t="str" cm="1">
        <f t="array" aca="1" ref="A69" ca="1">IFERROR(
    SMALL(
        IF((統合マスタ!$R$5:$R$1500=1)*
           (ISNUMBER(MATCH(統合マスタ!$V$5:$V$1500, 分類!$H$8:$H$15,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65"/>
      <c r="L69" s="54"/>
      <c r="M69" s="82"/>
      <c r="N69" s="54">
        <f t="shared" si="1"/>
        <v>0</v>
      </c>
      <c r="O69" s="54" t="str">
        <f t="shared" ref="O69:O132" ca="1" si="3">I69</f>
        <v/>
      </c>
    </row>
    <row r="70" spans="1:15">
      <c r="A70" s="66" t="str" cm="1">
        <f t="array" aca="1" ref="A70" ca="1">IFERROR(
    SMALL(
        IF((統合マスタ!$R$5:$R$1500=1)*
           (ISNUMBER(MATCH(統合マスタ!$V$5:$V$1500, 分類!$H$8:$H$15,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65"/>
      <c r="L70" s="54"/>
      <c r="M70" s="82"/>
      <c r="N70" s="54">
        <f t="shared" ref="N70:N133" si="4">IF(M70="",K70,K70*M70)</f>
        <v>0</v>
      </c>
      <c r="O70" s="54" t="str">
        <f t="shared" ca="1" si="3"/>
        <v/>
      </c>
    </row>
    <row r="71" spans="1:15">
      <c r="A71" s="66" t="str" cm="1">
        <f t="array" aca="1" ref="A71" ca="1">IFERROR(
    SMALL(
        IF((統合マスタ!$R$5:$R$1500=1)*
           (ISNUMBER(MATCH(統合マスタ!$V$5:$V$1500, 分類!$H$8:$H$15,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65"/>
      <c r="L71" s="54"/>
      <c r="M71" s="82"/>
      <c r="N71" s="54">
        <f t="shared" si="4"/>
        <v>0</v>
      </c>
      <c r="O71" s="54" t="str">
        <f t="shared" ca="1" si="3"/>
        <v/>
      </c>
    </row>
    <row r="72" spans="1:15">
      <c r="A72" s="66" t="str" cm="1">
        <f t="array" aca="1" ref="A72" ca="1">IFERROR(
    SMALL(
        IF((統合マスタ!$R$5:$R$1500=1)*
           (ISNUMBER(MATCH(統合マスタ!$V$5:$V$1500, 分類!$H$8:$H$15,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65"/>
      <c r="L72" s="54"/>
      <c r="M72" s="82"/>
      <c r="N72" s="54">
        <f t="shared" si="4"/>
        <v>0</v>
      </c>
      <c r="O72" s="54" t="str">
        <f t="shared" ca="1" si="3"/>
        <v/>
      </c>
    </row>
    <row r="73" spans="1:15">
      <c r="A73" s="66" t="str" cm="1">
        <f t="array" aca="1" ref="A73" ca="1">IFERROR(
    SMALL(
        IF((統合マスタ!$R$5:$R$1500=1)*
           (ISNUMBER(MATCH(統合マスタ!$V$5:$V$1500, 分類!$H$8:$H$15,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65"/>
      <c r="L73" s="54"/>
      <c r="M73" s="82"/>
      <c r="N73" s="54">
        <f t="shared" si="4"/>
        <v>0</v>
      </c>
      <c r="O73" s="54" t="str">
        <f t="shared" ca="1" si="3"/>
        <v/>
      </c>
    </row>
    <row r="74" spans="1:15">
      <c r="A74" s="66" t="str" cm="1">
        <f t="array" aca="1" ref="A74" ca="1">IFERROR(
    SMALL(
        IF((統合マスタ!$R$5:$R$1500=1)*
           (ISNUMBER(MATCH(統合マスタ!$V$5:$V$1500, 分類!$H$8:$H$15,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65"/>
      <c r="L74" s="54"/>
      <c r="M74" s="82"/>
      <c r="N74" s="54">
        <f t="shared" si="4"/>
        <v>0</v>
      </c>
      <c r="O74" s="54" t="str">
        <f t="shared" ca="1" si="3"/>
        <v/>
      </c>
    </row>
    <row r="75" spans="1:15">
      <c r="A75" s="66" t="str" cm="1">
        <f t="array" aca="1" ref="A75" ca="1">IFERROR(
    SMALL(
        IF((統合マスタ!$R$5:$R$1500=1)*
           (ISNUMBER(MATCH(統合マスタ!$V$5:$V$1500, 分類!$H$8:$H$15,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65"/>
      <c r="L75" s="54"/>
      <c r="M75" s="82"/>
      <c r="N75" s="54">
        <f t="shared" si="4"/>
        <v>0</v>
      </c>
      <c r="O75" s="54" t="str">
        <f t="shared" ca="1" si="3"/>
        <v/>
      </c>
    </row>
    <row r="76" spans="1:15">
      <c r="A76" s="66" t="str" cm="1">
        <f t="array" aca="1" ref="A76" ca="1">IFERROR(
    SMALL(
        IF((統合マスタ!$R$5:$R$1500=1)*
           (ISNUMBER(MATCH(統合マスタ!$V$5:$V$1500, 分類!$H$8:$H$15,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65"/>
      <c r="L76" s="54"/>
      <c r="M76" s="82"/>
      <c r="N76" s="54">
        <f t="shared" si="4"/>
        <v>0</v>
      </c>
      <c r="O76" s="54" t="str">
        <f t="shared" ca="1" si="3"/>
        <v/>
      </c>
    </row>
    <row r="77" spans="1:15">
      <c r="A77" s="66" t="str" cm="1">
        <f t="array" aca="1" ref="A77" ca="1">IFERROR(
    SMALL(
        IF((統合マスタ!$R$5:$R$1500=1)*
           (ISNUMBER(MATCH(統合マスタ!$V$5:$V$1500, 分類!$H$8:$H$15,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65"/>
      <c r="L77" s="54"/>
      <c r="M77" s="82"/>
      <c r="N77" s="54">
        <f t="shared" si="4"/>
        <v>0</v>
      </c>
      <c r="O77" s="54" t="str">
        <f t="shared" ca="1" si="3"/>
        <v/>
      </c>
    </row>
    <row r="78" spans="1:15">
      <c r="A78" s="66" t="str" cm="1">
        <f t="array" aca="1" ref="A78" ca="1">IFERROR(
    SMALL(
        IF((統合マスタ!$R$5:$R$1500=1)*
           (ISNUMBER(MATCH(統合マスタ!$V$5:$V$1500, 分類!$H$8:$H$15,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65"/>
      <c r="L78" s="54"/>
      <c r="M78" s="82"/>
      <c r="N78" s="54">
        <f t="shared" si="4"/>
        <v>0</v>
      </c>
      <c r="O78" s="54" t="str">
        <f t="shared" ca="1" si="3"/>
        <v/>
      </c>
    </row>
    <row r="79" spans="1:15">
      <c r="A79" s="66" t="str" cm="1">
        <f t="array" aca="1" ref="A79" ca="1">IFERROR(
    SMALL(
        IF((統合マスタ!$R$5:$R$1500=1)*
           (ISNUMBER(MATCH(統合マスタ!$V$5:$V$1500, 分類!$H$8:$H$15,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65"/>
      <c r="L79" s="54"/>
      <c r="M79" s="82"/>
      <c r="N79" s="54">
        <f t="shared" si="4"/>
        <v>0</v>
      </c>
      <c r="O79" s="54" t="str">
        <f t="shared" ca="1" si="3"/>
        <v/>
      </c>
    </row>
    <row r="80" spans="1:15">
      <c r="A80" s="66" t="str" cm="1">
        <f t="array" aca="1" ref="A80" ca="1">IFERROR(
    SMALL(
        IF((統合マスタ!$R$5:$R$1500=1)*
           (ISNUMBER(MATCH(統合マスタ!$V$5:$V$1500, 分類!$H$8:$H$15,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65"/>
      <c r="L80" s="54"/>
      <c r="M80" s="82"/>
      <c r="N80" s="54">
        <f t="shared" si="4"/>
        <v>0</v>
      </c>
      <c r="O80" s="54" t="str">
        <f t="shared" ca="1" si="3"/>
        <v/>
      </c>
    </row>
    <row r="81" spans="1:15">
      <c r="A81" s="66" t="str" cm="1">
        <f t="array" aca="1" ref="A81" ca="1">IFERROR(
    SMALL(
        IF((統合マスタ!$R$5:$R$1500=1)*
           (ISNUMBER(MATCH(統合マスタ!$V$5:$V$1500, 分類!$H$8:$H$15,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65"/>
      <c r="L81" s="54"/>
      <c r="M81" s="82"/>
      <c r="N81" s="54">
        <f t="shared" si="4"/>
        <v>0</v>
      </c>
      <c r="O81" s="54" t="str">
        <f t="shared" ca="1" si="3"/>
        <v/>
      </c>
    </row>
    <row r="82" spans="1:15">
      <c r="A82" s="66" t="str" cm="1">
        <f t="array" aca="1" ref="A82" ca="1">IFERROR(
    SMALL(
        IF((統合マスタ!$R$5:$R$1500=1)*
           (ISNUMBER(MATCH(統合マスタ!$V$5:$V$1500, 分類!$H$8:$H$15,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65"/>
      <c r="L82" s="54"/>
      <c r="M82" s="82"/>
      <c r="N82" s="54">
        <f t="shared" si="4"/>
        <v>0</v>
      </c>
      <c r="O82" s="54" t="str">
        <f t="shared" ca="1" si="3"/>
        <v/>
      </c>
    </row>
    <row r="83" spans="1:15">
      <c r="A83" s="66" t="str" cm="1">
        <f t="array" aca="1" ref="A83" ca="1">IFERROR(
    SMALL(
        IF((統合マスタ!$R$5:$R$1500=1)*
           (ISNUMBER(MATCH(統合マスタ!$V$5:$V$1500, 分類!$H$8:$H$15,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65"/>
      <c r="L83" s="54"/>
      <c r="M83" s="82"/>
      <c r="N83" s="54">
        <f t="shared" si="4"/>
        <v>0</v>
      </c>
      <c r="O83" s="54" t="str">
        <f t="shared" ca="1" si="3"/>
        <v/>
      </c>
    </row>
    <row r="84" spans="1:15">
      <c r="A84" s="66" t="str" cm="1">
        <f t="array" aca="1" ref="A84" ca="1">IFERROR(
    SMALL(
        IF((統合マスタ!$R$5:$R$1500=1)*
           (ISNUMBER(MATCH(統合マスタ!$V$5:$V$1500, 分類!$H$8:$H$15,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65"/>
      <c r="L84" s="54"/>
      <c r="M84" s="82"/>
      <c r="N84" s="54">
        <f t="shared" si="4"/>
        <v>0</v>
      </c>
      <c r="O84" s="54" t="str">
        <f t="shared" ca="1" si="3"/>
        <v/>
      </c>
    </row>
    <row r="85" spans="1:15">
      <c r="A85" s="66" t="str" cm="1">
        <f t="array" aca="1" ref="A85" ca="1">IFERROR(
    SMALL(
        IF((統合マスタ!$R$5:$R$1500=1)*
           (ISNUMBER(MATCH(統合マスタ!$V$5:$V$1500, 分類!$H$8:$H$15,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65"/>
      <c r="L85" s="54"/>
      <c r="M85" s="82"/>
      <c r="N85" s="54">
        <f t="shared" si="4"/>
        <v>0</v>
      </c>
      <c r="O85" s="54" t="str">
        <f t="shared" ca="1" si="3"/>
        <v/>
      </c>
    </row>
    <row r="86" spans="1:15">
      <c r="A86" s="66" t="str" cm="1">
        <f t="array" aca="1" ref="A86" ca="1">IFERROR(
    SMALL(
        IF((統合マスタ!$R$5:$R$1500=1)*
           (ISNUMBER(MATCH(統合マスタ!$V$5:$V$1500, 分類!$H$8:$H$15,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65"/>
      <c r="L86" s="54"/>
      <c r="M86" s="82"/>
      <c r="N86" s="54">
        <f t="shared" si="4"/>
        <v>0</v>
      </c>
      <c r="O86" s="54" t="str">
        <f t="shared" ca="1" si="3"/>
        <v/>
      </c>
    </row>
    <row r="87" spans="1:15">
      <c r="A87" s="66" t="str" cm="1">
        <f t="array" aca="1" ref="A87" ca="1">IFERROR(
    SMALL(
        IF((統合マスタ!$R$5:$R$1500=1)*
           (ISNUMBER(MATCH(統合マスタ!$V$5:$V$1500, 分類!$H$8:$H$15,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65"/>
      <c r="L87" s="54"/>
      <c r="M87" s="82"/>
      <c r="N87" s="54">
        <f t="shared" si="4"/>
        <v>0</v>
      </c>
      <c r="O87" s="54" t="str">
        <f t="shared" ca="1" si="3"/>
        <v/>
      </c>
    </row>
    <row r="88" spans="1:15">
      <c r="A88" s="66" t="str" cm="1">
        <f t="array" aca="1" ref="A88" ca="1">IFERROR(
    SMALL(
        IF((統合マスタ!$R$5:$R$1500=1)*
           (ISNUMBER(MATCH(統合マスタ!$V$5:$V$1500, 分類!$H$8:$H$15,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65"/>
      <c r="L88" s="54"/>
      <c r="M88" s="82"/>
      <c r="N88" s="54">
        <f t="shared" si="4"/>
        <v>0</v>
      </c>
      <c r="O88" s="54" t="str">
        <f t="shared" ca="1" si="3"/>
        <v/>
      </c>
    </row>
    <row r="89" spans="1:15">
      <c r="A89" s="66" t="str" cm="1">
        <f t="array" aca="1" ref="A89" ca="1">IFERROR(
    SMALL(
        IF((統合マスタ!$R$5:$R$1500=1)*
           (ISNUMBER(MATCH(統合マスタ!$V$5:$V$1500, 分類!$H$8:$H$15,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65"/>
      <c r="L89" s="54"/>
      <c r="M89" s="82"/>
      <c r="N89" s="54">
        <f t="shared" si="4"/>
        <v>0</v>
      </c>
      <c r="O89" s="54" t="str">
        <f t="shared" ca="1" si="3"/>
        <v/>
      </c>
    </row>
    <row r="90" spans="1:15">
      <c r="A90" s="66" t="str" cm="1">
        <f t="array" aca="1" ref="A90" ca="1">IFERROR(
    SMALL(
        IF((統合マスタ!$R$5:$R$1500=1)*
           (ISNUMBER(MATCH(統合マスタ!$V$5:$V$1500, 分類!$H$8:$H$15,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65"/>
      <c r="L90" s="54"/>
      <c r="M90" s="82"/>
      <c r="N90" s="54">
        <f t="shared" si="4"/>
        <v>0</v>
      </c>
      <c r="O90" s="54" t="str">
        <f t="shared" ca="1" si="3"/>
        <v/>
      </c>
    </row>
    <row r="91" spans="1:15">
      <c r="A91" s="66" t="str" cm="1">
        <f t="array" aca="1" ref="A91" ca="1">IFERROR(
    SMALL(
        IF((統合マスタ!$R$5:$R$1500=1)*
           (ISNUMBER(MATCH(統合マスタ!$V$5:$V$1500, 分類!$H$8:$H$15,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65"/>
      <c r="L91" s="54"/>
      <c r="M91" s="82"/>
      <c r="N91" s="54">
        <f t="shared" si="4"/>
        <v>0</v>
      </c>
      <c r="O91" s="54" t="str">
        <f t="shared" ca="1" si="3"/>
        <v/>
      </c>
    </row>
    <row r="92" spans="1:15">
      <c r="A92" s="66" t="str" cm="1">
        <f t="array" aca="1" ref="A92" ca="1">IFERROR(
    SMALL(
        IF((統合マスタ!$R$5:$R$1500=1)*
           (ISNUMBER(MATCH(統合マスタ!$V$5:$V$1500, 分類!$H$8:$H$15,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65"/>
      <c r="L92" s="54"/>
      <c r="M92" s="82"/>
      <c r="N92" s="54">
        <f t="shared" si="4"/>
        <v>0</v>
      </c>
      <c r="O92" s="54" t="str">
        <f t="shared" ca="1" si="3"/>
        <v/>
      </c>
    </row>
    <row r="93" spans="1:15">
      <c r="A93" s="66" t="str" cm="1">
        <f t="array" aca="1" ref="A93" ca="1">IFERROR(
    SMALL(
        IF((統合マスタ!$R$5:$R$1500=1)*
           (ISNUMBER(MATCH(統合マスタ!$V$5:$V$1500, 分類!$H$8:$H$15,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65"/>
      <c r="L93" s="54"/>
      <c r="M93" s="82"/>
      <c r="N93" s="54">
        <f t="shared" si="4"/>
        <v>0</v>
      </c>
      <c r="O93" s="54" t="str">
        <f t="shared" ca="1" si="3"/>
        <v/>
      </c>
    </row>
    <row r="94" spans="1:15">
      <c r="A94" s="66" t="str" cm="1">
        <f t="array" aca="1" ref="A94" ca="1">IFERROR(
    SMALL(
        IF((統合マスタ!$R$5:$R$1500=1)*
           (ISNUMBER(MATCH(統合マスタ!$V$5:$V$1500, 分類!$H$8:$H$15,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65"/>
      <c r="L94" s="54"/>
      <c r="M94" s="82"/>
      <c r="N94" s="54">
        <f t="shared" si="4"/>
        <v>0</v>
      </c>
      <c r="O94" s="54" t="str">
        <f t="shared" ca="1" si="3"/>
        <v/>
      </c>
    </row>
    <row r="95" spans="1:15">
      <c r="A95" s="66" t="str" cm="1">
        <f t="array" aca="1" ref="A95" ca="1">IFERROR(
    SMALL(
        IF((統合マスタ!$R$5:$R$1500=1)*
           (ISNUMBER(MATCH(統合マスタ!$V$5:$V$1500, 分類!$H$8:$H$15,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65"/>
      <c r="L95" s="54"/>
      <c r="M95" s="82"/>
      <c r="N95" s="54">
        <f t="shared" si="4"/>
        <v>0</v>
      </c>
      <c r="O95" s="54" t="str">
        <f t="shared" ca="1" si="3"/>
        <v/>
      </c>
    </row>
    <row r="96" spans="1:15">
      <c r="A96" s="66" t="str" cm="1">
        <f t="array" aca="1" ref="A96" ca="1">IFERROR(
    SMALL(
        IF((統合マスタ!$R$5:$R$1500=1)*
           (ISNUMBER(MATCH(統合マスタ!$V$5:$V$1500, 分類!$H$8:$H$15,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/>
      <c r="M96" s="82"/>
      <c r="N96" s="54">
        <f t="shared" si="4"/>
        <v>0</v>
      </c>
      <c r="O96" s="54" t="str">
        <f t="shared" ca="1" si="3"/>
        <v/>
      </c>
    </row>
    <row r="97" spans="1:15">
      <c r="A97" s="66" t="str" cm="1">
        <f t="array" aca="1" ref="A97" ca="1">IFERROR(
    SMALL(
        IF((統合マスタ!$R$5:$R$1500=1)*
           (ISNUMBER(MATCH(統合マスタ!$V$5:$V$1500, 分類!$H$8:$H$15,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/>
      <c r="M97" s="82"/>
      <c r="N97" s="54">
        <f t="shared" si="4"/>
        <v>0</v>
      </c>
      <c r="O97" s="54" t="str">
        <f t="shared" ca="1" si="3"/>
        <v/>
      </c>
    </row>
    <row r="98" spans="1:15">
      <c r="A98" s="66" t="str" cm="1">
        <f t="array" aca="1" ref="A98" ca="1">IFERROR(
    SMALL(
        IF((統合マスタ!$R$5:$R$1500=1)*
           (ISNUMBER(MATCH(統合マスタ!$V$5:$V$1500, 分類!$H$8:$H$15,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/>
      <c r="M98" s="82"/>
      <c r="N98" s="54">
        <f t="shared" si="4"/>
        <v>0</v>
      </c>
      <c r="O98" s="54" t="str">
        <f t="shared" ca="1" si="3"/>
        <v/>
      </c>
    </row>
    <row r="99" spans="1:15">
      <c r="A99" s="66" t="str" cm="1">
        <f t="array" aca="1" ref="A99" ca="1">IFERROR(
    SMALL(
        IF((統合マスタ!$R$5:$R$1500=1)*
           (ISNUMBER(MATCH(統合マスタ!$V$5:$V$1500, 分類!$H$8:$H$15,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/>
      <c r="M99" s="82"/>
      <c r="N99" s="54">
        <f t="shared" si="4"/>
        <v>0</v>
      </c>
      <c r="O99" s="54" t="str">
        <f t="shared" ca="1" si="3"/>
        <v/>
      </c>
    </row>
    <row r="100" spans="1:15">
      <c r="A100" s="66" t="str" cm="1">
        <f t="array" aca="1" ref="A100" ca="1">IFERROR(
    SMALL(
        IF((統合マスタ!$R$5:$R$1500=1)*
           (ISNUMBER(MATCH(統合マスタ!$V$5:$V$1500, 分類!$H$8:$H$15,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/>
      <c r="M100" s="82"/>
      <c r="N100" s="54">
        <f t="shared" si="4"/>
        <v>0</v>
      </c>
      <c r="O100" s="54" t="str">
        <f t="shared" ca="1" si="3"/>
        <v/>
      </c>
    </row>
    <row r="101" spans="1:15">
      <c r="A101" s="66" t="str" cm="1">
        <f t="array" aca="1" ref="A101" ca="1">IFERROR(
    SMALL(
        IF((統合マスタ!$R$5:$R$1500=1)*
           (ISNUMBER(MATCH(統合マスタ!$V$5:$V$1500, 分類!$H$8:$H$15,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/>
      <c r="M101" s="82"/>
      <c r="N101" s="54">
        <f t="shared" si="4"/>
        <v>0</v>
      </c>
      <c r="O101" s="54" t="str">
        <f t="shared" ca="1" si="3"/>
        <v/>
      </c>
    </row>
    <row r="102" spans="1:15">
      <c r="A102" s="66" t="str" cm="1">
        <f t="array" aca="1" ref="A102" ca="1">IFERROR(
    SMALL(
        IF((統合マスタ!$R$5:$R$1500=1)*
           (ISNUMBER(MATCH(統合マスタ!$V$5:$V$1500, 分類!$H$8:$H$15,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/>
      <c r="M102" s="82"/>
      <c r="N102" s="54">
        <f t="shared" si="4"/>
        <v>0</v>
      </c>
      <c r="O102" s="54" t="str">
        <f t="shared" ca="1" si="3"/>
        <v/>
      </c>
    </row>
    <row r="103" spans="1:15">
      <c r="A103" s="66" t="str" cm="1">
        <f t="array" aca="1" ref="A103" ca="1">IFERROR(
    SMALL(
        IF((統合マスタ!$R$5:$R$1500=1)*
           (ISNUMBER(MATCH(統合マスタ!$V$5:$V$1500, 分類!$H$8:$H$15,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/>
      <c r="M103" s="82"/>
      <c r="N103" s="54">
        <f t="shared" si="4"/>
        <v>0</v>
      </c>
      <c r="O103" s="54" t="str">
        <f t="shared" ca="1" si="3"/>
        <v/>
      </c>
    </row>
    <row r="104" spans="1:15">
      <c r="A104" s="66" t="str" cm="1">
        <f t="array" aca="1" ref="A104" ca="1">IFERROR(
    SMALL(
        IF((統合マスタ!$R$5:$R$1500=1)*
           (ISNUMBER(MATCH(統合マスタ!$V$5:$V$1500, 分類!$H$8:$H$15,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/>
      <c r="M104" s="82"/>
      <c r="N104" s="54">
        <f t="shared" si="4"/>
        <v>0</v>
      </c>
      <c r="O104" s="54" t="str">
        <f t="shared" ca="1" si="3"/>
        <v/>
      </c>
    </row>
    <row r="105" spans="1:15">
      <c r="A105" s="66" t="str" cm="1">
        <f t="array" aca="1" ref="A105" ca="1">IFERROR(
    SMALL(
        IF((統合マスタ!$R$5:$R$1500=1)*
           (ISNUMBER(MATCH(統合マスタ!$V$5:$V$1500, 分類!$H$8:$H$15,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/>
      <c r="M105" s="82"/>
      <c r="N105" s="54">
        <f t="shared" si="4"/>
        <v>0</v>
      </c>
      <c r="O105" s="54" t="str">
        <f t="shared" ca="1" si="3"/>
        <v/>
      </c>
    </row>
    <row r="106" spans="1:15">
      <c r="A106" s="66" t="str" cm="1">
        <f t="array" aca="1" ref="A106" ca="1">IFERROR(
    SMALL(
        IF((統合マスタ!$R$5:$R$1500=1)*
           (ISNUMBER(MATCH(統合マスタ!$V$5:$V$1500, 分類!$H$8:$H$15,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/>
      <c r="M106" s="82"/>
      <c r="N106" s="54">
        <f t="shared" si="4"/>
        <v>0</v>
      </c>
      <c r="O106" s="54" t="str">
        <f t="shared" ca="1" si="3"/>
        <v/>
      </c>
    </row>
    <row r="107" spans="1:15">
      <c r="A107" s="66" t="str" cm="1">
        <f t="array" aca="1" ref="A107" ca="1">IFERROR(
    SMALL(
        IF((統合マスタ!$R$5:$R$1500=1)*
           (ISNUMBER(MATCH(統合マスタ!$V$5:$V$1500, 分類!$H$8:$H$15,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/>
      <c r="M107" s="82"/>
      <c r="N107" s="54">
        <f t="shared" si="4"/>
        <v>0</v>
      </c>
      <c r="O107" s="54" t="str">
        <f t="shared" ca="1" si="3"/>
        <v/>
      </c>
    </row>
    <row r="108" spans="1:15">
      <c r="A108" s="66" t="str" cm="1">
        <f t="array" aca="1" ref="A108" ca="1">IFERROR(
    SMALL(
        IF((統合マスタ!$R$5:$R$1500=1)*
           (ISNUMBER(MATCH(統合マスタ!$V$5:$V$1500, 分類!$H$8:$H$15,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/>
      <c r="M108" s="82"/>
      <c r="N108" s="54">
        <f t="shared" si="4"/>
        <v>0</v>
      </c>
      <c r="O108" s="54" t="str">
        <f t="shared" ca="1" si="3"/>
        <v/>
      </c>
    </row>
    <row r="109" spans="1:15">
      <c r="A109" s="66" t="str" cm="1">
        <f t="array" aca="1" ref="A109" ca="1">IFERROR(
    SMALL(
        IF((統合マスタ!$R$5:$R$1500=1)*
           (ISNUMBER(MATCH(統合マスタ!$V$5:$V$1500, 分類!$H$8:$H$15,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/>
      <c r="M109" s="82"/>
      <c r="N109" s="54">
        <f t="shared" si="4"/>
        <v>0</v>
      </c>
      <c r="O109" s="54" t="str">
        <f t="shared" ca="1" si="3"/>
        <v/>
      </c>
    </row>
    <row r="110" spans="1:15">
      <c r="A110" s="66" t="str" cm="1">
        <f t="array" aca="1" ref="A110" ca="1">IFERROR(
    SMALL(
        IF((統合マスタ!$R$5:$R$1500=1)*
           (ISNUMBER(MATCH(統合マスタ!$V$5:$V$1500, 分類!$H$8:$H$15,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/>
      <c r="M110" s="82"/>
      <c r="N110" s="54">
        <f t="shared" si="4"/>
        <v>0</v>
      </c>
      <c r="O110" s="54" t="str">
        <f t="shared" ca="1" si="3"/>
        <v/>
      </c>
    </row>
    <row r="111" spans="1:15">
      <c r="A111" s="66" t="str" cm="1">
        <f t="array" aca="1" ref="A111" ca="1">IFERROR(
    SMALL(
        IF((統合マスタ!$R$5:$R$1500=1)*
           (ISNUMBER(MATCH(統合マスタ!$V$5:$V$1500, 分類!$H$8:$H$15,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/>
      <c r="M111" s="82"/>
      <c r="N111" s="54">
        <f t="shared" si="4"/>
        <v>0</v>
      </c>
      <c r="O111" s="54" t="str">
        <f t="shared" ca="1" si="3"/>
        <v/>
      </c>
    </row>
    <row r="112" spans="1:15">
      <c r="A112" s="66" t="str" cm="1">
        <f t="array" aca="1" ref="A112" ca="1">IFERROR(
    SMALL(
        IF((統合マスタ!$R$5:$R$1500=1)*
           (ISNUMBER(MATCH(統合マスタ!$V$5:$V$1500, 分類!$H$8:$H$15,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/>
      <c r="M112" s="82"/>
      <c r="N112" s="54">
        <f t="shared" si="4"/>
        <v>0</v>
      </c>
      <c r="O112" s="54" t="str">
        <f t="shared" ca="1" si="3"/>
        <v/>
      </c>
    </row>
    <row r="113" spans="1:15">
      <c r="A113" s="66" t="str" cm="1">
        <f t="array" aca="1" ref="A113" ca="1">IFERROR(
    SMALL(
        IF((統合マスタ!$R$5:$R$1500=1)*
           (ISNUMBER(MATCH(統合マスタ!$V$5:$V$1500, 分類!$H$8:$H$15,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/>
      <c r="M113" s="82"/>
      <c r="N113" s="54">
        <f t="shared" si="4"/>
        <v>0</v>
      </c>
      <c r="O113" s="54" t="str">
        <f t="shared" ca="1" si="3"/>
        <v/>
      </c>
    </row>
    <row r="114" spans="1:15">
      <c r="A114" s="66" t="str" cm="1">
        <f t="array" aca="1" ref="A114" ca="1">IFERROR(
    SMALL(
        IF((統合マスタ!$R$5:$R$1500=1)*
           (ISNUMBER(MATCH(統合マスタ!$V$5:$V$1500, 分類!$H$8:$H$15,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/>
      <c r="M114" s="82"/>
      <c r="N114" s="54">
        <f t="shared" si="4"/>
        <v>0</v>
      </c>
      <c r="O114" s="54" t="str">
        <f t="shared" ca="1" si="3"/>
        <v/>
      </c>
    </row>
    <row r="115" spans="1:15">
      <c r="A115" s="66" t="str" cm="1">
        <f t="array" aca="1" ref="A115" ca="1">IFERROR(
    SMALL(
        IF((統合マスタ!$R$5:$R$1500=1)*
           (ISNUMBER(MATCH(統合マスタ!$V$5:$V$1500, 分類!$H$8:$H$15,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/>
      <c r="M115" s="82"/>
      <c r="N115" s="54">
        <f t="shared" si="4"/>
        <v>0</v>
      </c>
      <c r="O115" s="54" t="str">
        <f t="shared" ca="1" si="3"/>
        <v/>
      </c>
    </row>
    <row r="116" spans="1:15">
      <c r="A116" s="66" t="str" cm="1">
        <f t="array" aca="1" ref="A116" ca="1">IFERROR(
    SMALL(
        IF((統合マスタ!$R$5:$R$1500=1)*
           (ISNUMBER(MATCH(統合マスタ!$V$5:$V$1500, 分類!$H$8:$H$15,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/>
      <c r="M116" s="82"/>
      <c r="N116" s="54">
        <f t="shared" si="4"/>
        <v>0</v>
      </c>
      <c r="O116" s="54" t="str">
        <f t="shared" ca="1" si="3"/>
        <v/>
      </c>
    </row>
    <row r="117" spans="1:15">
      <c r="A117" s="66" t="str" cm="1">
        <f t="array" aca="1" ref="A117" ca="1">IFERROR(
    SMALL(
        IF((統合マスタ!$R$5:$R$1500=1)*
           (ISNUMBER(MATCH(統合マスタ!$V$5:$V$1500, 分類!$H$8:$H$15,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/>
      <c r="M117" s="82"/>
      <c r="N117" s="54">
        <f t="shared" si="4"/>
        <v>0</v>
      </c>
      <c r="O117" s="54" t="str">
        <f t="shared" ca="1" si="3"/>
        <v/>
      </c>
    </row>
    <row r="118" spans="1:15">
      <c r="A118" s="66" t="str" cm="1">
        <f t="array" aca="1" ref="A118" ca="1">IFERROR(
    SMALL(
        IF((統合マスタ!$R$5:$R$1500=1)*
           (ISNUMBER(MATCH(統合マスタ!$V$5:$V$1500, 分類!$H$8:$H$15,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/>
      <c r="M118" s="82"/>
      <c r="N118" s="54">
        <f t="shared" si="4"/>
        <v>0</v>
      </c>
      <c r="O118" s="54" t="str">
        <f t="shared" ca="1" si="3"/>
        <v/>
      </c>
    </row>
    <row r="119" spans="1:15">
      <c r="A119" s="66" t="str" cm="1">
        <f t="array" aca="1" ref="A119" ca="1">IFERROR(
    SMALL(
        IF((統合マスタ!$R$5:$R$1500=1)*
           (ISNUMBER(MATCH(統合マスタ!$V$5:$V$1500, 分類!$H$8:$H$15,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/>
      <c r="M119" s="82"/>
      <c r="N119" s="54">
        <f t="shared" si="4"/>
        <v>0</v>
      </c>
      <c r="O119" s="54" t="str">
        <f t="shared" ca="1" si="3"/>
        <v/>
      </c>
    </row>
    <row r="120" spans="1:15">
      <c r="A120" s="66" t="str" cm="1">
        <f t="array" aca="1" ref="A120" ca="1">IFERROR(
    SMALL(
        IF((統合マスタ!$R$5:$R$1500=1)*
           (ISNUMBER(MATCH(統合マスタ!$V$5:$V$1500, 分類!$H$8:$H$15,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/>
      <c r="M120" s="82"/>
      <c r="N120" s="54">
        <f t="shared" si="4"/>
        <v>0</v>
      </c>
      <c r="O120" s="54" t="str">
        <f t="shared" ca="1" si="3"/>
        <v/>
      </c>
    </row>
    <row r="121" spans="1:15">
      <c r="A121" s="66" t="str" cm="1">
        <f t="array" aca="1" ref="A121" ca="1">IFERROR(
    SMALL(
        IF((統合マスタ!$R$5:$R$1500=1)*
           (ISNUMBER(MATCH(統合マスタ!$V$5:$V$1500, 分類!$H$8:$H$15,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/>
      <c r="M121" s="82"/>
      <c r="N121" s="54">
        <f t="shared" si="4"/>
        <v>0</v>
      </c>
      <c r="O121" s="54" t="str">
        <f t="shared" ca="1" si="3"/>
        <v/>
      </c>
    </row>
    <row r="122" spans="1:15">
      <c r="A122" s="66" t="str" cm="1">
        <f t="array" aca="1" ref="A122" ca="1">IFERROR(
    SMALL(
        IF((統合マスタ!$R$5:$R$1500=1)*
           (ISNUMBER(MATCH(統合マスタ!$V$5:$V$1500, 分類!$H$8:$H$15,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/>
      <c r="M122" s="82"/>
      <c r="N122" s="54">
        <f t="shared" si="4"/>
        <v>0</v>
      </c>
      <c r="O122" s="54" t="str">
        <f t="shared" ca="1" si="3"/>
        <v/>
      </c>
    </row>
    <row r="123" spans="1:15">
      <c r="A123" s="66" t="str" cm="1">
        <f t="array" aca="1" ref="A123" ca="1">IFERROR(
    SMALL(
        IF((統合マスタ!$R$5:$R$1500=1)*
           (ISNUMBER(MATCH(統合マスタ!$V$5:$V$1500, 分類!$H$8:$H$15,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/>
      <c r="M123" s="82"/>
      <c r="N123" s="54">
        <f t="shared" si="4"/>
        <v>0</v>
      </c>
      <c r="O123" s="54" t="str">
        <f t="shared" ca="1" si="3"/>
        <v/>
      </c>
    </row>
    <row r="124" spans="1:15">
      <c r="A124" s="66" t="str" cm="1">
        <f t="array" aca="1" ref="A124" ca="1">IFERROR(
    SMALL(
        IF((統合マスタ!$R$5:$R$1500=1)*
           (ISNUMBER(MATCH(統合マスタ!$V$5:$V$1500, 分類!$H$8:$H$15,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/>
      <c r="M124" s="82"/>
      <c r="N124" s="54">
        <f t="shared" si="4"/>
        <v>0</v>
      </c>
      <c r="O124" s="54" t="str">
        <f t="shared" ca="1" si="3"/>
        <v/>
      </c>
    </row>
    <row r="125" spans="1:15">
      <c r="A125" s="66" t="str" cm="1">
        <f t="array" aca="1" ref="A125" ca="1">IFERROR(
    SMALL(
        IF((統合マスタ!$R$5:$R$1500=1)*
           (ISNUMBER(MATCH(統合マスタ!$V$5:$V$1500, 分類!$H$8:$H$15,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/>
      <c r="M125" s="82"/>
      <c r="N125" s="54">
        <f t="shared" si="4"/>
        <v>0</v>
      </c>
      <c r="O125" s="54" t="str">
        <f t="shared" ca="1" si="3"/>
        <v/>
      </c>
    </row>
    <row r="126" spans="1:15">
      <c r="A126" s="66" t="str" cm="1">
        <f t="array" aca="1" ref="A126" ca="1">IFERROR(
    SMALL(
        IF((統合マスタ!$R$5:$R$1500=1)*
           (ISNUMBER(MATCH(統合マスタ!$V$5:$V$1500, 分類!$H$8:$H$15,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/>
      <c r="M126" s="82"/>
      <c r="N126" s="54">
        <f t="shared" si="4"/>
        <v>0</v>
      </c>
      <c r="O126" s="54" t="str">
        <f t="shared" ca="1" si="3"/>
        <v/>
      </c>
    </row>
    <row r="127" spans="1:15">
      <c r="A127" s="66" t="str" cm="1">
        <f t="array" aca="1" ref="A127" ca="1">IFERROR(
    SMALL(
        IF((統合マスタ!$R$5:$R$1500=1)*
           (ISNUMBER(MATCH(統合マスタ!$V$5:$V$1500, 分類!$H$8:$H$15,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/>
      <c r="M127" s="82"/>
      <c r="N127" s="54">
        <f t="shared" si="4"/>
        <v>0</v>
      </c>
      <c r="O127" s="54" t="str">
        <f t="shared" ca="1" si="3"/>
        <v/>
      </c>
    </row>
    <row r="128" spans="1:15">
      <c r="A128" s="66" t="str" cm="1">
        <f t="array" aca="1" ref="A128" ca="1">IFERROR(
    SMALL(
        IF((統合マスタ!$R$5:$R$1500=1)*
           (ISNUMBER(MATCH(統合マスタ!$V$5:$V$1500, 分類!$H$8:$H$15,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/>
      <c r="M128" s="82"/>
      <c r="N128" s="54">
        <f t="shared" si="4"/>
        <v>0</v>
      </c>
      <c r="O128" s="54" t="str">
        <f t="shared" ca="1" si="3"/>
        <v/>
      </c>
    </row>
    <row r="129" spans="1:15">
      <c r="A129" s="66" t="str" cm="1">
        <f t="array" aca="1" ref="A129" ca="1">IFERROR(
    SMALL(
        IF((統合マスタ!$R$5:$R$1500=1)*
           (ISNUMBER(MATCH(統合マスタ!$V$5:$V$1500, 分類!$H$8:$H$15,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/>
      <c r="M129" s="82"/>
      <c r="N129" s="54">
        <f t="shared" si="4"/>
        <v>0</v>
      </c>
      <c r="O129" s="54" t="str">
        <f t="shared" ca="1" si="3"/>
        <v/>
      </c>
    </row>
    <row r="130" spans="1:15">
      <c r="A130" s="66" t="str" cm="1">
        <f t="array" aca="1" ref="A130" ca="1">IFERROR(
    SMALL(
        IF((統合マスタ!$R$5:$R$1500=1)*
           (ISNUMBER(MATCH(統合マスタ!$V$5:$V$1500, 分類!$H$8:$H$15,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/>
      <c r="M130" s="82"/>
      <c r="N130" s="54">
        <f t="shared" si="4"/>
        <v>0</v>
      </c>
      <c r="O130" s="54" t="str">
        <f t="shared" ca="1" si="3"/>
        <v/>
      </c>
    </row>
    <row r="131" spans="1:15">
      <c r="A131" s="66" t="str" cm="1">
        <f t="array" aca="1" ref="A131" ca="1">IFERROR(
    SMALL(
        IF((統合マスタ!$R$5:$R$1500=1)*
           (ISNUMBER(MATCH(統合マスタ!$V$5:$V$1500, 分類!$H$8:$H$15,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/>
      <c r="M131" s="82"/>
      <c r="N131" s="54">
        <f t="shared" si="4"/>
        <v>0</v>
      </c>
      <c r="O131" s="54" t="str">
        <f t="shared" ca="1" si="3"/>
        <v/>
      </c>
    </row>
    <row r="132" spans="1:15">
      <c r="A132" s="66" t="str" cm="1">
        <f t="array" aca="1" ref="A132" ca="1">IFERROR(
    SMALL(
        IF((統合マスタ!$R$5:$R$1500=1)*
           (ISNUMBER(MATCH(統合マスタ!$V$5:$V$1500, 分類!$H$8:$H$15,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/>
      <c r="M132" s="82"/>
      <c r="N132" s="54">
        <f t="shared" si="4"/>
        <v>0</v>
      </c>
      <c r="O132" s="54" t="str">
        <f t="shared" ca="1" si="3"/>
        <v/>
      </c>
    </row>
    <row r="133" spans="1:15">
      <c r="A133" s="66" t="str" cm="1">
        <f t="array" aca="1" ref="A133" ca="1">IFERROR(
    SMALL(
        IF((統合マスタ!$R$5:$R$1500=1)*
           (ISNUMBER(MATCH(統合マスタ!$V$5:$V$1500, 分類!$H$8:$H$15,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/>
      <c r="M133" s="82"/>
      <c r="N133" s="54">
        <f t="shared" si="4"/>
        <v>0</v>
      </c>
      <c r="O133" s="54" t="str">
        <f t="shared" ref="O133:O196" ca="1" si="6">I133</f>
        <v/>
      </c>
    </row>
    <row r="134" spans="1:15">
      <c r="A134" s="66" t="str" cm="1">
        <f t="array" aca="1" ref="A134" ca="1">IFERROR(
    SMALL(
        IF((統合マスタ!$R$5:$R$1500=1)*
           (ISNUMBER(MATCH(統合マスタ!$V$5:$V$1500, 分類!$H$8:$H$15,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/>
      <c r="M134" s="82"/>
      <c r="N134" s="54">
        <f t="shared" ref="N134:N197" si="7">IF(M134="",K134,K134*M134)</f>
        <v>0</v>
      </c>
      <c r="O134" s="54" t="str">
        <f t="shared" ca="1" si="6"/>
        <v/>
      </c>
    </row>
    <row r="135" spans="1:15">
      <c r="A135" s="66" t="str" cm="1">
        <f t="array" aca="1" ref="A135" ca="1">IFERROR(
    SMALL(
        IF((統合マスタ!$R$5:$R$1500=1)*
           (ISNUMBER(MATCH(統合マスタ!$V$5:$V$1500, 分類!$H$8:$H$15,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/>
      <c r="M135" s="82"/>
      <c r="N135" s="54">
        <f t="shared" si="7"/>
        <v>0</v>
      </c>
      <c r="O135" s="54" t="str">
        <f t="shared" ca="1" si="6"/>
        <v/>
      </c>
    </row>
    <row r="136" spans="1:15">
      <c r="A136" s="66" t="str" cm="1">
        <f t="array" aca="1" ref="A136" ca="1">IFERROR(
    SMALL(
        IF((統合マスタ!$R$5:$R$1500=1)*
           (ISNUMBER(MATCH(統合マスタ!$V$5:$V$1500, 分類!$H$8:$H$15,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/>
      <c r="M136" s="82"/>
      <c r="N136" s="54">
        <f t="shared" si="7"/>
        <v>0</v>
      </c>
      <c r="O136" s="54" t="str">
        <f t="shared" ca="1" si="6"/>
        <v/>
      </c>
    </row>
    <row r="137" spans="1:15">
      <c r="A137" s="66" t="str" cm="1">
        <f t="array" aca="1" ref="A137" ca="1">IFERROR(
    SMALL(
        IF((統合マスタ!$R$5:$R$1500=1)*
           (ISNUMBER(MATCH(統合マスタ!$V$5:$V$1500, 分類!$H$8:$H$15,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/>
      <c r="M137" s="82"/>
      <c r="N137" s="54">
        <f t="shared" si="7"/>
        <v>0</v>
      </c>
      <c r="O137" s="54" t="str">
        <f t="shared" ca="1" si="6"/>
        <v/>
      </c>
    </row>
    <row r="138" spans="1:15">
      <c r="A138" s="66" t="str" cm="1">
        <f t="array" aca="1" ref="A138" ca="1">IFERROR(
    SMALL(
        IF((統合マスタ!$R$5:$R$1500=1)*
           (ISNUMBER(MATCH(統合マスタ!$V$5:$V$1500, 分類!$H$8:$H$15,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/>
      <c r="M138" s="82"/>
      <c r="N138" s="54">
        <f t="shared" si="7"/>
        <v>0</v>
      </c>
      <c r="O138" s="54" t="str">
        <f t="shared" ca="1" si="6"/>
        <v/>
      </c>
    </row>
    <row r="139" spans="1:15">
      <c r="A139" s="66" t="str" cm="1">
        <f t="array" aca="1" ref="A139" ca="1">IFERROR(
    SMALL(
        IF((統合マスタ!$R$5:$R$1500=1)*
           (ISNUMBER(MATCH(統合マスタ!$V$5:$V$1500, 分類!$H$8:$H$15,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/>
      <c r="M139" s="82"/>
      <c r="N139" s="54">
        <f t="shared" si="7"/>
        <v>0</v>
      </c>
      <c r="O139" s="54" t="str">
        <f t="shared" ca="1" si="6"/>
        <v/>
      </c>
    </row>
    <row r="140" spans="1:15">
      <c r="A140" s="66" t="str" cm="1">
        <f t="array" aca="1" ref="A140" ca="1">IFERROR(
    SMALL(
        IF((統合マスタ!$R$5:$R$1500=1)*
           (ISNUMBER(MATCH(統合マスタ!$V$5:$V$1500, 分類!$H$8:$H$15,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/>
      <c r="M140" s="82"/>
      <c r="N140" s="54">
        <f t="shared" si="7"/>
        <v>0</v>
      </c>
      <c r="O140" s="54" t="str">
        <f t="shared" ca="1" si="6"/>
        <v/>
      </c>
    </row>
    <row r="141" spans="1:15">
      <c r="A141" s="66" t="str" cm="1">
        <f t="array" aca="1" ref="A141" ca="1">IFERROR(
    SMALL(
        IF((統合マスタ!$R$5:$R$1500=1)*
           (ISNUMBER(MATCH(統合マスタ!$V$5:$V$1500, 分類!$H$8:$H$15,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/>
      <c r="M141" s="82"/>
      <c r="N141" s="54">
        <f t="shared" si="7"/>
        <v>0</v>
      </c>
      <c r="O141" s="54" t="str">
        <f t="shared" ca="1" si="6"/>
        <v/>
      </c>
    </row>
    <row r="142" spans="1:15">
      <c r="A142" s="66" t="str" cm="1">
        <f t="array" aca="1" ref="A142" ca="1">IFERROR(
    SMALL(
        IF((統合マスタ!$R$5:$R$1500=1)*
           (ISNUMBER(MATCH(統合マスタ!$V$5:$V$1500, 分類!$H$8:$H$15,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/>
      <c r="M142" s="82"/>
      <c r="N142" s="54">
        <f t="shared" si="7"/>
        <v>0</v>
      </c>
      <c r="O142" s="54" t="str">
        <f t="shared" ca="1" si="6"/>
        <v/>
      </c>
    </row>
    <row r="143" spans="1:15">
      <c r="A143" s="66" t="str" cm="1">
        <f t="array" aca="1" ref="A143" ca="1">IFERROR(
    SMALL(
        IF((統合マスタ!$R$5:$R$1500=1)*
           (ISNUMBER(MATCH(統合マスタ!$V$5:$V$1500, 分類!$H$8:$H$15,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/>
      <c r="M143" s="82"/>
      <c r="N143" s="54">
        <f t="shared" si="7"/>
        <v>0</v>
      </c>
      <c r="O143" s="54" t="str">
        <f t="shared" ca="1" si="6"/>
        <v/>
      </c>
    </row>
    <row r="144" spans="1:15">
      <c r="A144" s="66" t="str" cm="1">
        <f t="array" aca="1" ref="A144" ca="1">IFERROR(
    SMALL(
        IF((統合マスタ!$R$5:$R$1500=1)*
           (ISNUMBER(MATCH(統合マスタ!$V$5:$V$1500, 分類!$H$8:$H$15,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/>
      <c r="M144" s="82"/>
      <c r="N144" s="54">
        <f t="shared" si="7"/>
        <v>0</v>
      </c>
      <c r="O144" s="54" t="str">
        <f t="shared" ca="1" si="6"/>
        <v/>
      </c>
    </row>
    <row r="145" spans="1:15">
      <c r="A145" s="66" t="str" cm="1">
        <f t="array" aca="1" ref="A145" ca="1">IFERROR(
    SMALL(
        IF((統合マスタ!$R$5:$R$1500=1)*
           (ISNUMBER(MATCH(統合マスタ!$V$5:$V$1500, 分類!$H$8:$H$15,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/>
      <c r="M145" s="82"/>
      <c r="N145" s="54">
        <f t="shared" si="7"/>
        <v>0</v>
      </c>
      <c r="O145" s="54" t="str">
        <f t="shared" ca="1" si="6"/>
        <v/>
      </c>
    </row>
    <row r="146" spans="1:15">
      <c r="A146" s="66" t="str" cm="1">
        <f t="array" aca="1" ref="A146" ca="1">IFERROR(
    SMALL(
        IF((統合マスタ!$R$5:$R$1500=1)*
           (ISNUMBER(MATCH(統合マスタ!$V$5:$V$1500, 分類!$H$8:$H$15,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/>
      <c r="M146" s="82"/>
      <c r="N146" s="54">
        <f t="shared" si="7"/>
        <v>0</v>
      </c>
      <c r="O146" s="54" t="str">
        <f t="shared" ca="1" si="6"/>
        <v/>
      </c>
    </row>
    <row r="147" spans="1:15">
      <c r="A147" s="66" t="str" cm="1">
        <f t="array" aca="1" ref="A147" ca="1">IFERROR(
    SMALL(
        IF((統合マスタ!$R$5:$R$1500=1)*
           (ISNUMBER(MATCH(統合マスタ!$V$5:$V$1500, 分類!$H$8:$H$15,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/>
      <c r="M147" s="82"/>
      <c r="N147" s="54">
        <f t="shared" si="7"/>
        <v>0</v>
      </c>
      <c r="O147" s="54" t="str">
        <f t="shared" ca="1" si="6"/>
        <v/>
      </c>
    </row>
    <row r="148" spans="1:15">
      <c r="A148" s="66" t="str" cm="1">
        <f t="array" aca="1" ref="A148" ca="1">IFERROR(
    SMALL(
        IF((統合マスタ!$R$5:$R$1500=1)*
           (ISNUMBER(MATCH(統合マスタ!$V$5:$V$1500, 分類!$H$8:$H$15,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/>
      <c r="M148" s="82"/>
      <c r="N148" s="54">
        <f t="shared" si="7"/>
        <v>0</v>
      </c>
      <c r="O148" s="54" t="str">
        <f t="shared" ca="1" si="6"/>
        <v/>
      </c>
    </row>
    <row r="149" spans="1:15">
      <c r="A149" s="66" t="str" cm="1">
        <f t="array" aca="1" ref="A149" ca="1">IFERROR(
    SMALL(
        IF((統合マスタ!$R$5:$R$1500=1)*
           (ISNUMBER(MATCH(統合マスタ!$V$5:$V$1500, 分類!$H$8:$H$15,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/>
      <c r="M149" s="82"/>
      <c r="N149" s="54">
        <f t="shared" si="7"/>
        <v>0</v>
      </c>
      <c r="O149" s="54" t="str">
        <f t="shared" ca="1" si="6"/>
        <v/>
      </c>
    </row>
    <row r="150" spans="1:15">
      <c r="A150" s="66" t="str" cm="1">
        <f t="array" aca="1" ref="A150" ca="1">IFERROR(
    SMALL(
        IF((統合マスタ!$R$5:$R$1500=1)*
           (ISNUMBER(MATCH(統合マスタ!$V$5:$V$1500, 分類!$H$8:$H$15,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/>
      <c r="M150" s="82"/>
      <c r="N150" s="54">
        <f t="shared" si="7"/>
        <v>0</v>
      </c>
      <c r="O150" s="54" t="str">
        <f t="shared" ca="1" si="6"/>
        <v/>
      </c>
    </row>
    <row r="151" spans="1:15">
      <c r="A151" s="66" t="str" cm="1">
        <f t="array" aca="1" ref="A151" ca="1">IFERROR(
    SMALL(
        IF((統合マスタ!$R$5:$R$1500=1)*
           (ISNUMBER(MATCH(統合マスタ!$V$5:$V$1500, 分類!$H$8:$H$15,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/>
      <c r="M151" s="82"/>
      <c r="N151" s="54">
        <f t="shared" si="7"/>
        <v>0</v>
      </c>
      <c r="O151" s="54" t="str">
        <f t="shared" ca="1" si="6"/>
        <v/>
      </c>
    </row>
    <row r="152" spans="1:15">
      <c r="A152" s="66" t="str" cm="1">
        <f t="array" aca="1" ref="A152" ca="1">IFERROR(
    SMALL(
        IF((統合マスタ!$R$5:$R$1500=1)*
           (ISNUMBER(MATCH(統合マスタ!$V$5:$V$1500, 分類!$H$8:$H$15,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/>
      <c r="M152" s="82"/>
      <c r="N152" s="54">
        <f t="shared" si="7"/>
        <v>0</v>
      </c>
      <c r="O152" s="54" t="str">
        <f t="shared" ca="1" si="6"/>
        <v/>
      </c>
    </row>
    <row r="153" spans="1:15">
      <c r="A153" s="66" t="str" cm="1">
        <f t="array" aca="1" ref="A153" ca="1">IFERROR(
    SMALL(
        IF((統合マスタ!$R$5:$R$1500=1)*
           (ISNUMBER(MATCH(統合マスタ!$V$5:$V$1500, 分類!$H$8:$H$15,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/>
      <c r="M153" s="82"/>
      <c r="N153" s="54">
        <f t="shared" si="7"/>
        <v>0</v>
      </c>
      <c r="O153" s="54" t="str">
        <f t="shared" ca="1" si="6"/>
        <v/>
      </c>
    </row>
    <row r="154" spans="1:15">
      <c r="A154" s="66" t="str" cm="1">
        <f t="array" aca="1" ref="A154" ca="1">IFERROR(
    SMALL(
        IF((統合マスタ!$R$5:$R$1500=1)*
           (ISNUMBER(MATCH(統合マスタ!$V$5:$V$1500, 分類!$H$8:$H$15,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/>
      <c r="M154" s="82"/>
      <c r="N154" s="54">
        <f t="shared" si="7"/>
        <v>0</v>
      </c>
      <c r="O154" s="54" t="str">
        <f t="shared" ca="1" si="6"/>
        <v/>
      </c>
    </row>
    <row r="155" spans="1:15">
      <c r="A155" s="66" t="str" cm="1">
        <f t="array" aca="1" ref="A155" ca="1">IFERROR(
    SMALL(
        IF((統合マスタ!$R$5:$R$1500=1)*
           (ISNUMBER(MATCH(統合マスタ!$V$5:$V$1500, 分類!$H$8:$H$15,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/>
      <c r="M155" s="82"/>
      <c r="N155" s="54">
        <f t="shared" si="7"/>
        <v>0</v>
      </c>
      <c r="O155" s="54" t="str">
        <f t="shared" ca="1" si="6"/>
        <v/>
      </c>
    </row>
    <row r="156" spans="1:15">
      <c r="A156" s="66" t="str" cm="1">
        <f t="array" aca="1" ref="A156" ca="1">IFERROR(
    SMALL(
        IF((統合マスタ!$R$5:$R$1500=1)*
           (ISNUMBER(MATCH(統合マスタ!$V$5:$V$1500, 分類!$H$8:$H$15,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/>
      <c r="M156" s="82"/>
      <c r="N156" s="54">
        <f t="shared" si="7"/>
        <v>0</v>
      </c>
      <c r="O156" s="54" t="str">
        <f t="shared" ca="1" si="6"/>
        <v/>
      </c>
    </row>
    <row r="157" spans="1:15">
      <c r="A157" s="66" t="str" cm="1">
        <f t="array" aca="1" ref="A157" ca="1">IFERROR(
    SMALL(
        IF((統合マスタ!$R$5:$R$1500=1)*
           (ISNUMBER(MATCH(統合マスタ!$V$5:$V$1500, 分類!$H$8:$H$15,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/>
      <c r="M157" s="82"/>
      <c r="N157" s="54">
        <f t="shared" si="7"/>
        <v>0</v>
      </c>
      <c r="O157" s="54" t="str">
        <f t="shared" ca="1" si="6"/>
        <v/>
      </c>
    </row>
    <row r="158" spans="1:15">
      <c r="A158" s="66" t="str" cm="1">
        <f t="array" aca="1" ref="A158" ca="1">IFERROR(
    SMALL(
        IF((統合マスタ!$R$5:$R$1500=1)*
           (ISNUMBER(MATCH(統合マスタ!$V$5:$V$1500, 分類!$H$8:$H$15,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/>
      <c r="M158" s="82"/>
      <c r="N158" s="54">
        <f t="shared" si="7"/>
        <v>0</v>
      </c>
      <c r="O158" s="54" t="str">
        <f t="shared" ca="1" si="6"/>
        <v/>
      </c>
    </row>
    <row r="159" spans="1:15">
      <c r="A159" s="66" t="str" cm="1">
        <f t="array" aca="1" ref="A159" ca="1">IFERROR(
    SMALL(
        IF((統合マスタ!$R$5:$R$1500=1)*
           (ISNUMBER(MATCH(統合マスタ!$V$5:$V$1500, 分類!$H$8:$H$15,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/>
      <c r="M159" s="82"/>
      <c r="N159" s="54">
        <f t="shared" si="7"/>
        <v>0</v>
      </c>
      <c r="O159" s="54" t="str">
        <f t="shared" ca="1" si="6"/>
        <v/>
      </c>
    </row>
    <row r="160" spans="1:15">
      <c r="A160" s="66" t="str" cm="1">
        <f t="array" aca="1" ref="A160" ca="1">IFERROR(
    SMALL(
        IF((統合マスタ!$R$5:$R$1500=1)*
           (ISNUMBER(MATCH(統合マスタ!$V$5:$V$1500, 分類!$H$8:$H$15,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/>
      <c r="M160" s="82"/>
      <c r="N160" s="54">
        <f t="shared" si="7"/>
        <v>0</v>
      </c>
      <c r="O160" s="54" t="str">
        <f t="shared" ca="1" si="6"/>
        <v/>
      </c>
    </row>
    <row r="161" spans="1:15">
      <c r="A161" s="66" t="str" cm="1">
        <f t="array" aca="1" ref="A161" ca="1">IFERROR(
    SMALL(
        IF((統合マスタ!$R$5:$R$1500=1)*
           (ISNUMBER(MATCH(統合マスタ!$V$5:$V$1500, 分類!$H$8:$H$15,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/>
      <c r="M161" s="82"/>
      <c r="N161" s="54">
        <f t="shared" si="7"/>
        <v>0</v>
      </c>
      <c r="O161" s="54" t="str">
        <f t="shared" ca="1" si="6"/>
        <v/>
      </c>
    </row>
    <row r="162" spans="1:15">
      <c r="A162" s="66" t="str" cm="1">
        <f t="array" aca="1" ref="A162" ca="1">IFERROR(
    SMALL(
        IF((統合マスタ!$R$5:$R$1500=1)*
           (ISNUMBER(MATCH(統合マスタ!$V$5:$V$1500, 分類!$H$8:$H$15,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/>
      <c r="M162" s="82"/>
      <c r="N162" s="54">
        <f t="shared" si="7"/>
        <v>0</v>
      </c>
      <c r="O162" s="54" t="str">
        <f t="shared" ca="1" si="6"/>
        <v/>
      </c>
    </row>
    <row r="163" spans="1:15">
      <c r="A163" s="66" t="str" cm="1">
        <f t="array" aca="1" ref="A163" ca="1">IFERROR(
    SMALL(
        IF((統合マスタ!$R$5:$R$1500=1)*
           (ISNUMBER(MATCH(統合マスタ!$V$5:$V$1500, 分類!$H$8:$H$15,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/>
      <c r="M163" s="82"/>
      <c r="N163" s="54">
        <f t="shared" si="7"/>
        <v>0</v>
      </c>
      <c r="O163" s="54" t="str">
        <f t="shared" ca="1" si="6"/>
        <v/>
      </c>
    </row>
    <row r="164" spans="1:15">
      <c r="A164" s="66" t="str" cm="1">
        <f t="array" aca="1" ref="A164" ca="1">IFERROR(
    SMALL(
        IF((統合マスタ!$R$5:$R$1500=1)*
           (ISNUMBER(MATCH(統合マスタ!$V$5:$V$1500, 分類!$H$8:$H$15,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/>
      <c r="M164" s="82"/>
      <c r="N164" s="54">
        <f t="shared" si="7"/>
        <v>0</v>
      </c>
      <c r="O164" s="54" t="str">
        <f t="shared" ca="1" si="6"/>
        <v/>
      </c>
    </row>
    <row r="165" spans="1:15">
      <c r="A165" s="66" t="str" cm="1">
        <f t="array" aca="1" ref="A165" ca="1">IFERROR(
    SMALL(
        IF((統合マスタ!$R$5:$R$1500=1)*
           (ISNUMBER(MATCH(統合マスタ!$V$5:$V$1500, 分類!$H$8:$H$15,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/>
      <c r="M165" s="82"/>
      <c r="N165" s="54">
        <f t="shared" si="7"/>
        <v>0</v>
      </c>
      <c r="O165" s="54" t="str">
        <f t="shared" ca="1" si="6"/>
        <v/>
      </c>
    </row>
    <row r="166" spans="1:15">
      <c r="A166" s="66" t="str" cm="1">
        <f t="array" aca="1" ref="A166" ca="1">IFERROR(
    SMALL(
        IF((統合マスタ!$R$5:$R$1500=1)*
           (ISNUMBER(MATCH(統合マスタ!$V$5:$V$1500, 分類!$H$8:$H$15,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/>
      <c r="M166" s="82"/>
      <c r="N166" s="54">
        <f t="shared" si="7"/>
        <v>0</v>
      </c>
      <c r="O166" s="54" t="str">
        <f t="shared" ca="1" si="6"/>
        <v/>
      </c>
    </row>
    <row r="167" spans="1:15">
      <c r="A167" s="66" t="str" cm="1">
        <f t="array" aca="1" ref="A167" ca="1">IFERROR(
    SMALL(
        IF((統合マスタ!$R$5:$R$1500=1)*
           (ISNUMBER(MATCH(統合マスタ!$V$5:$V$1500, 分類!$H$8:$H$15,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/>
      <c r="M167" s="82"/>
      <c r="N167" s="54">
        <f t="shared" si="7"/>
        <v>0</v>
      </c>
      <c r="O167" s="54" t="str">
        <f t="shared" ca="1" si="6"/>
        <v/>
      </c>
    </row>
    <row r="168" spans="1:15">
      <c r="A168" s="66" t="str" cm="1">
        <f t="array" aca="1" ref="A168" ca="1">IFERROR(
    SMALL(
        IF((統合マスタ!$R$5:$R$1500=1)*
           (ISNUMBER(MATCH(統合マスタ!$V$5:$V$1500, 分類!$H$8:$H$15,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/>
      <c r="M168" s="82"/>
      <c r="N168" s="54">
        <f t="shared" si="7"/>
        <v>0</v>
      </c>
      <c r="O168" s="54" t="str">
        <f t="shared" ca="1" si="6"/>
        <v/>
      </c>
    </row>
    <row r="169" spans="1:15">
      <c r="A169" s="66" t="str" cm="1">
        <f t="array" aca="1" ref="A169" ca="1">IFERROR(
    SMALL(
        IF((統合マスタ!$R$5:$R$1500=1)*
           (ISNUMBER(MATCH(統合マスタ!$V$5:$V$1500, 分類!$H$8:$H$15,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/>
      <c r="M169" s="82"/>
      <c r="N169" s="54">
        <f t="shared" si="7"/>
        <v>0</v>
      </c>
      <c r="O169" s="54" t="str">
        <f t="shared" ca="1" si="6"/>
        <v/>
      </c>
    </row>
    <row r="170" spans="1:15">
      <c r="A170" s="66" t="str" cm="1">
        <f t="array" aca="1" ref="A170" ca="1">IFERROR(
    SMALL(
        IF((統合マスタ!$R$5:$R$1500=1)*
           (ISNUMBER(MATCH(統合マスタ!$V$5:$V$1500, 分類!$H$8:$H$15,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/>
      <c r="M170" s="82"/>
      <c r="N170" s="54">
        <f t="shared" si="7"/>
        <v>0</v>
      </c>
      <c r="O170" s="54" t="str">
        <f t="shared" ca="1" si="6"/>
        <v/>
      </c>
    </row>
    <row r="171" spans="1:15">
      <c r="A171" s="66" t="str" cm="1">
        <f t="array" aca="1" ref="A171" ca="1">IFERROR(
    SMALL(
        IF((統合マスタ!$R$5:$R$1500=1)*
           (ISNUMBER(MATCH(統合マスタ!$V$5:$V$1500, 分類!$H$8:$H$15,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/>
      <c r="M171" s="82"/>
      <c r="N171" s="54">
        <f t="shared" si="7"/>
        <v>0</v>
      </c>
      <c r="O171" s="54" t="str">
        <f t="shared" ca="1" si="6"/>
        <v/>
      </c>
    </row>
    <row r="172" spans="1:15">
      <c r="A172" s="66" t="str" cm="1">
        <f t="array" aca="1" ref="A172" ca="1">IFERROR(
    SMALL(
        IF((統合マスタ!$R$5:$R$1500=1)*
           (ISNUMBER(MATCH(統合マスタ!$V$5:$V$1500, 分類!$H$8:$H$15,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/>
      <c r="M172" s="82"/>
      <c r="N172" s="54">
        <f t="shared" si="7"/>
        <v>0</v>
      </c>
      <c r="O172" s="54" t="str">
        <f t="shared" ca="1" si="6"/>
        <v/>
      </c>
    </row>
    <row r="173" spans="1:15">
      <c r="A173" s="66" t="str" cm="1">
        <f t="array" aca="1" ref="A173" ca="1">IFERROR(
    SMALL(
        IF((統合マスタ!$R$5:$R$1500=1)*
           (ISNUMBER(MATCH(統合マスタ!$V$5:$V$1500, 分類!$H$8:$H$15,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/>
      <c r="M173" s="82"/>
      <c r="N173" s="54">
        <f t="shared" si="7"/>
        <v>0</v>
      </c>
      <c r="O173" s="54" t="str">
        <f t="shared" ca="1" si="6"/>
        <v/>
      </c>
    </row>
    <row r="174" spans="1:15">
      <c r="A174" s="66" t="str" cm="1">
        <f t="array" aca="1" ref="A174" ca="1">IFERROR(
    SMALL(
        IF((統合マスタ!$R$5:$R$1500=1)*
           (ISNUMBER(MATCH(統合マスタ!$V$5:$V$1500, 分類!$H$8:$H$15,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/>
      <c r="M174" s="82"/>
      <c r="N174" s="54">
        <f t="shared" si="7"/>
        <v>0</v>
      </c>
      <c r="O174" s="54" t="str">
        <f t="shared" ca="1" si="6"/>
        <v/>
      </c>
    </row>
    <row r="175" spans="1:15">
      <c r="A175" s="66" t="str" cm="1">
        <f t="array" aca="1" ref="A175" ca="1">IFERROR(
    SMALL(
        IF((統合マスタ!$R$5:$R$1500=1)*
           (ISNUMBER(MATCH(統合マスタ!$V$5:$V$1500, 分類!$H$8:$H$15,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/>
      <c r="M175" s="82"/>
      <c r="N175" s="54">
        <f t="shared" si="7"/>
        <v>0</v>
      </c>
      <c r="O175" s="54" t="str">
        <f t="shared" ca="1" si="6"/>
        <v/>
      </c>
    </row>
    <row r="176" spans="1:15">
      <c r="A176" s="66" t="str" cm="1">
        <f t="array" aca="1" ref="A176" ca="1">IFERROR(
    SMALL(
        IF((統合マスタ!$R$5:$R$1500=1)*
           (ISNUMBER(MATCH(統合マスタ!$V$5:$V$1500, 分類!$H$8:$H$15,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/>
      <c r="M176" s="82"/>
      <c r="N176" s="54">
        <f t="shared" si="7"/>
        <v>0</v>
      </c>
      <c r="O176" s="54" t="str">
        <f t="shared" ca="1" si="6"/>
        <v/>
      </c>
    </row>
    <row r="177" spans="1:15">
      <c r="A177" s="66" t="str" cm="1">
        <f t="array" aca="1" ref="A177" ca="1">IFERROR(
    SMALL(
        IF((統合マスタ!$R$5:$R$1500=1)*
           (ISNUMBER(MATCH(統合マスタ!$V$5:$V$1500, 分類!$H$8:$H$15,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/>
      <c r="M177" s="82"/>
      <c r="N177" s="54">
        <f t="shared" si="7"/>
        <v>0</v>
      </c>
      <c r="O177" s="54" t="str">
        <f t="shared" ca="1" si="6"/>
        <v/>
      </c>
    </row>
    <row r="178" spans="1:15">
      <c r="A178" s="66" t="str" cm="1">
        <f t="array" aca="1" ref="A178" ca="1">IFERROR(
    SMALL(
        IF((統合マスタ!$R$5:$R$1500=1)*
           (ISNUMBER(MATCH(統合マスタ!$V$5:$V$1500, 分類!$H$8:$H$15,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/>
      <c r="M178" s="82"/>
      <c r="N178" s="54">
        <f t="shared" si="7"/>
        <v>0</v>
      </c>
      <c r="O178" s="54" t="str">
        <f t="shared" ca="1" si="6"/>
        <v/>
      </c>
    </row>
    <row r="179" spans="1:15">
      <c r="A179" s="66" t="str" cm="1">
        <f t="array" aca="1" ref="A179" ca="1">IFERROR(
    SMALL(
        IF((統合マスタ!$R$5:$R$1500=1)*
           (ISNUMBER(MATCH(統合マスタ!$V$5:$V$1500, 分類!$H$8:$H$15,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/>
      <c r="M179" s="82"/>
      <c r="N179" s="54">
        <f t="shared" si="7"/>
        <v>0</v>
      </c>
      <c r="O179" s="54" t="str">
        <f t="shared" ca="1" si="6"/>
        <v/>
      </c>
    </row>
    <row r="180" spans="1:15">
      <c r="A180" s="66" t="str" cm="1">
        <f t="array" aca="1" ref="A180" ca="1">IFERROR(
    SMALL(
        IF((統合マスタ!$R$5:$R$1500=1)*
           (ISNUMBER(MATCH(統合マスタ!$V$5:$V$1500, 分類!$H$8:$H$15,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/>
      <c r="M180" s="82"/>
      <c r="N180" s="54">
        <f t="shared" si="7"/>
        <v>0</v>
      </c>
      <c r="O180" s="54" t="str">
        <f t="shared" ca="1" si="6"/>
        <v/>
      </c>
    </row>
    <row r="181" spans="1:15">
      <c r="A181" s="66" t="str" cm="1">
        <f t="array" aca="1" ref="A181" ca="1">IFERROR(
    SMALL(
        IF((統合マスタ!$R$5:$R$1500=1)*
           (ISNUMBER(MATCH(統合マスタ!$V$5:$V$1500, 分類!$H$8:$H$15,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/>
      <c r="M181" s="82"/>
      <c r="N181" s="54">
        <f t="shared" si="7"/>
        <v>0</v>
      </c>
      <c r="O181" s="54" t="str">
        <f t="shared" ca="1" si="6"/>
        <v/>
      </c>
    </row>
    <row r="182" spans="1:15">
      <c r="A182" s="66" t="str" cm="1">
        <f t="array" aca="1" ref="A182" ca="1">IFERROR(
    SMALL(
        IF((統合マスタ!$R$5:$R$1500=1)*
           (ISNUMBER(MATCH(統合マスタ!$V$5:$V$1500, 分類!$H$8:$H$15,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/>
      <c r="M182" s="82"/>
      <c r="N182" s="54">
        <f t="shared" si="7"/>
        <v>0</v>
      </c>
      <c r="O182" s="54" t="str">
        <f t="shared" ca="1" si="6"/>
        <v/>
      </c>
    </row>
    <row r="183" spans="1:15">
      <c r="A183" s="66" t="str" cm="1">
        <f t="array" aca="1" ref="A183" ca="1">IFERROR(
    SMALL(
        IF((統合マスタ!$R$5:$R$1500=1)*
           (ISNUMBER(MATCH(統合マスタ!$V$5:$V$1500, 分類!$H$8:$H$15,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/>
      <c r="M183" s="82"/>
      <c r="N183" s="54">
        <f t="shared" si="7"/>
        <v>0</v>
      </c>
      <c r="O183" s="54" t="str">
        <f t="shared" ca="1" si="6"/>
        <v/>
      </c>
    </row>
    <row r="184" spans="1:15">
      <c r="A184" s="66" t="str" cm="1">
        <f t="array" aca="1" ref="A184" ca="1">IFERROR(
    SMALL(
        IF((統合マスタ!$R$5:$R$1500=1)*
           (ISNUMBER(MATCH(統合マスタ!$V$5:$V$1500, 分類!$H$8:$H$15,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/>
      <c r="M184" s="82"/>
      <c r="N184" s="54">
        <f t="shared" si="7"/>
        <v>0</v>
      </c>
      <c r="O184" s="54" t="str">
        <f t="shared" ca="1" si="6"/>
        <v/>
      </c>
    </row>
    <row r="185" spans="1:15">
      <c r="A185" s="66" t="str" cm="1">
        <f t="array" aca="1" ref="A185" ca="1">IFERROR(
    SMALL(
        IF((統合マスタ!$R$5:$R$1500=1)*
           (ISNUMBER(MATCH(統合マスタ!$V$5:$V$1500, 分類!$H$8:$H$15,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/>
      <c r="M185" s="82"/>
      <c r="N185" s="54">
        <f t="shared" si="7"/>
        <v>0</v>
      </c>
      <c r="O185" s="54" t="str">
        <f t="shared" ca="1" si="6"/>
        <v/>
      </c>
    </row>
    <row r="186" spans="1:15">
      <c r="A186" s="66" t="str" cm="1">
        <f t="array" aca="1" ref="A186" ca="1">IFERROR(
    SMALL(
        IF((統合マスタ!$R$5:$R$1500=1)*
           (ISNUMBER(MATCH(統合マスタ!$V$5:$V$1500, 分類!$H$8:$H$15,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/>
      <c r="M186" s="82"/>
      <c r="N186" s="54">
        <f t="shared" si="7"/>
        <v>0</v>
      </c>
      <c r="O186" s="54" t="str">
        <f t="shared" ca="1" si="6"/>
        <v/>
      </c>
    </row>
    <row r="187" spans="1:15">
      <c r="A187" s="66" t="str" cm="1">
        <f t="array" aca="1" ref="A187" ca="1">IFERROR(
    SMALL(
        IF((統合マスタ!$R$5:$R$1500=1)*
           (ISNUMBER(MATCH(統合マスタ!$V$5:$V$1500, 分類!$H$8:$H$15,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/>
      <c r="M187" s="82"/>
      <c r="N187" s="54">
        <f t="shared" si="7"/>
        <v>0</v>
      </c>
      <c r="O187" s="54" t="str">
        <f t="shared" ca="1" si="6"/>
        <v/>
      </c>
    </row>
    <row r="188" spans="1:15">
      <c r="A188" s="66" t="str" cm="1">
        <f t="array" aca="1" ref="A188" ca="1">IFERROR(
    SMALL(
        IF((統合マスタ!$R$5:$R$1500=1)*
           (ISNUMBER(MATCH(統合マスタ!$V$5:$V$1500, 分類!$H$8:$H$15,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/>
      <c r="M188" s="82"/>
      <c r="N188" s="54">
        <f t="shared" si="7"/>
        <v>0</v>
      </c>
      <c r="O188" s="54" t="str">
        <f t="shared" ca="1" si="6"/>
        <v/>
      </c>
    </row>
    <row r="189" spans="1:15">
      <c r="A189" s="66" t="str" cm="1">
        <f t="array" aca="1" ref="A189" ca="1">IFERROR(
    SMALL(
        IF((統合マスタ!$R$5:$R$1500=1)*
           (ISNUMBER(MATCH(統合マスタ!$V$5:$V$1500, 分類!$H$8:$H$15,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/>
      <c r="M189" s="82"/>
      <c r="N189" s="54">
        <f t="shared" si="7"/>
        <v>0</v>
      </c>
      <c r="O189" s="54" t="str">
        <f t="shared" ca="1" si="6"/>
        <v/>
      </c>
    </row>
    <row r="190" spans="1:15">
      <c r="A190" s="66" t="str" cm="1">
        <f t="array" aca="1" ref="A190" ca="1">IFERROR(
    SMALL(
        IF((統合マスタ!$R$5:$R$1500=1)*
           (ISNUMBER(MATCH(統合マスタ!$V$5:$V$1500, 分類!$H$8:$H$15,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/>
      <c r="M190" s="82"/>
      <c r="N190" s="54">
        <f t="shared" si="7"/>
        <v>0</v>
      </c>
      <c r="O190" s="54" t="str">
        <f t="shared" ca="1" si="6"/>
        <v/>
      </c>
    </row>
    <row r="191" spans="1:15">
      <c r="A191" s="66" t="str" cm="1">
        <f t="array" aca="1" ref="A191" ca="1">IFERROR(
    SMALL(
        IF((統合マスタ!$R$5:$R$1500=1)*
           (ISNUMBER(MATCH(統合マスタ!$V$5:$V$1500, 分類!$H$8:$H$15,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/>
      <c r="M191" s="82"/>
      <c r="N191" s="54">
        <f t="shared" si="7"/>
        <v>0</v>
      </c>
      <c r="O191" s="54" t="str">
        <f t="shared" ca="1" si="6"/>
        <v/>
      </c>
    </row>
    <row r="192" spans="1:15">
      <c r="A192" s="66" t="str" cm="1">
        <f t="array" aca="1" ref="A192" ca="1">IFERROR(
    SMALL(
        IF((統合マスタ!$R$5:$R$1500=1)*
           (ISNUMBER(MATCH(統合マスタ!$V$5:$V$1500, 分類!$H$8:$H$15,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/>
      <c r="M192" s="82"/>
      <c r="N192" s="54">
        <f t="shared" si="7"/>
        <v>0</v>
      </c>
      <c r="O192" s="54" t="str">
        <f t="shared" ca="1" si="6"/>
        <v/>
      </c>
    </row>
    <row r="193" spans="1:15">
      <c r="A193" s="66" t="str" cm="1">
        <f t="array" aca="1" ref="A193" ca="1">IFERROR(
    SMALL(
        IF((統合マスタ!$R$5:$R$1500=1)*
           (ISNUMBER(MATCH(統合マスタ!$V$5:$V$1500, 分類!$H$8:$H$15,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/>
      <c r="M193" s="82"/>
      <c r="N193" s="54">
        <f t="shared" si="7"/>
        <v>0</v>
      </c>
      <c r="O193" s="54" t="str">
        <f t="shared" ca="1" si="6"/>
        <v/>
      </c>
    </row>
    <row r="194" spans="1:15">
      <c r="A194" s="66" t="str" cm="1">
        <f t="array" aca="1" ref="A194" ca="1">IFERROR(
    SMALL(
        IF((統合マスタ!$R$5:$R$1500=1)*
           (ISNUMBER(MATCH(統合マスタ!$V$5:$V$1500, 分類!$H$8:$H$15,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/>
      <c r="M194" s="82"/>
      <c r="N194" s="54">
        <f t="shared" si="7"/>
        <v>0</v>
      </c>
      <c r="O194" s="54" t="str">
        <f t="shared" ca="1" si="6"/>
        <v/>
      </c>
    </row>
    <row r="195" spans="1:15">
      <c r="A195" s="66" t="str" cm="1">
        <f t="array" aca="1" ref="A195" ca="1">IFERROR(
    SMALL(
        IF((統合マスタ!$R$5:$R$1500=1)*
           (ISNUMBER(MATCH(統合マスタ!$V$5:$V$1500, 分類!$H$8:$H$15,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/>
      <c r="M195" s="82"/>
      <c r="N195" s="54">
        <f t="shared" si="7"/>
        <v>0</v>
      </c>
      <c r="O195" s="54" t="str">
        <f t="shared" ca="1" si="6"/>
        <v/>
      </c>
    </row>
    <row r="196" spans="1:15">
      <c r="A196" s="66" t="str" cm="1">
        <f t="array" aca="1" ref="A196" ca="1">IFERROR(
    SMALL(
        IF((統合マスタ!$R$5:$R$1500=1)*
           (ISNUMBER(MATCH(統合マスタ!$V$5:$V$1500, 分類!$H$8:$H$15,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/>
      <c r="M196" s="82"/>
      <c r="N196" s="54">
        <f t="shared" si="7"/>
        <v>0</v>
      </c>
      <c r="O196" s="54" t="str">
        <f t="shared" ca="1" si="6"/>
        <v/>
      </c>
    </row>
    <row r="197" spans="1:15">
      <c r="A197" s="66" t="str" cm="1">
        <f t="array" aca="1" ref="A197" ca="1">IFERROR(
    SMALL(
        IF((統合マスタ!$R$5:$R$1500=1)*
           (ISNUMBER(MATCH(統合マスタ!$V$5:$V$1500, 分類!$H$8:$H$15,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/>
      <c r="M197" s="82"/>
      <c r="N197" s="54">
        <f t="shared" si="7"/>
        <v>0</v>
      </c>
      <c r="O197" s="54" t="str">
        <f t="shared" ref="O197:O260" ca="1" si="9">I197</f>
        <v/>
      </c>
    </row>
    <row r="198" spans="1:15">
      <c r="A198" s="66" t="str" cm="1">
        <f t="array" aca="1" ref="A198" ca="1">IFERROR(
    SMALL(
        IF((統合マスタ!$R$5:$R$1500=1)*
           (ISNUMBER(MATCH(統合マスタ!$V$5:$V$1500, 分類!$H$8:$H$15,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/>
      <c r="M198" s="82"/>
      <c r="N198" s="54">
        <f t="shared" ref="N198:N261" si="10">IF(M198="",K198,K198*M198)</f>
        <v>0</v>
      </c>
      <c r="O198" s="54" t="str">
        <f t="shared" ca="1" si="9"/>
        <v/>
      </c>
    </row>
    <row r="199" spans="1:15">
      <c r="A199" s="66" t="str" cm="1">
        <f t="array" aca="1" ref="A199" ca="1">IFERROR(
    SMALL(
        IF((統合マスタ!$R$5:$R$1500=1)*
           (ISNUMBER(MATCH(統合マスタ!$V$5:$V$1500, 分類!$H$8:$H$15,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/>
      <c r="M199" s="82"/>
      <c r="N199" s="54">
        <f t="shared" si="10"/>
        <v>0</v>
      </c>
      <c r="O199" s="54" t="str">
        <f t="shared" ca="1" si="9"/>
        <v/>
      </c>
    </row>
    <row r="200" spans="1:15">
      <c r="A200" s="66" t="str" cm="1">
        <f t="array" aca="1" ref="A200" ca="1">IFERROR(
    SMALL(
        IF((統合マスタ!$R$5:$R$1500=1)*
           (ISNUMBER(MATCH(統合マスタ!$V$5:$V$1500, 分類!$H$8:$H$15,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/>
      <c r="M200" s="82"/>
      <c r="N200" s="54">
        <f t="shared" si="10"/>
        <v>0</v>
      </c>
      <c r="O200" s="54" t="str">
        <f t="shared" ca="1" si="9"/>
        <v/>
      </c>
    </row>
    <row r="201" spans="1:15">
      <c r="A201" s="66" t="str" cm="1">
        <f t="array" aca="1" ref="A201" ca="1">IFERROR(
    SMALL(
        IF((統合マスタ!$R$5:$R$1500=1)*
           (ISNUMBER(MATCH(統合マスタ!$V$5:$V$1500, 分類!$H$8:$H$15,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/>
      <c r="M201" s="82"/>
      <c r="N201" s="54">
        <f t="shared" si="10"/>
        <v>0</v>
      </c>
      <c r="O201" s="54" t="str">
        <f t="shared" ca="1" si="9"/>
        <v/>
      </c>
    </row>
    <row r="202" spans="1:15">
      <c r="A202" s="66" t="str" cm="1">
        <f t="array" aca="1" ref="A202" ca="1">IFERROR(
    SMALL(
        IF((統合マスタ!$R$5:$R$1500=1)*
           (ISNUMBER(MATCH(統合マスタ!$V$5:$V$1500, 分類!$H$8:$H$15,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/>
      <c r="M202" s="82"/>
      <c r="N202" s="54">
        <f t="shared" si="10"/>
        <v>0</v>
      </c>
      <c r="O202" s="54" t="str">
        <f t="shared" ca="1" si="9"/>
        <v/>
      </c>
    </row>
    <row r="203" spans="1:15">
      <c r="A203" s="66" t="str" cm="1">
        <f t="array" aca="1" ref="A203" ca="1">IFERROR(
    SMALL(
        IF((統合マスタ!$R$5:$R$1500=1)*
           (ISNUMBER(MATCH(統合マスタ!$V$5:$V$1500, 分類!$H$8:$H$15,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/>
      <c r="M203" s="82"/>
      <c r="N203" s="54">
        <f t="shared" si="10"/>
        <v>0</v>
      </c>
      <c r="O203" s="54" t="str">
        <f t="shared" ca="1" si="9"/>
        <v/>
      </c>
    </row>
    <row r="204" spans="1:15">
      <c r="A204" s="66" t="str" cm="1">
        <f t="array" aca="1" ref="A204" ca="1">IFERROR(
    SMALL(
        IF((統合マスタ!$R$5:$R$1500=1)*
           (ISNUMBER(MATCH(統合マスタ!$V$5:$V$1500, 分類!$H$8:$H$15,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/>
      <c r="M204" s="82"/>
      <c r="N204" s="54">
        <f t="shared" si="10"/>
        <v>0</v>
      </c>
      <c r="O204" s="54" t="str">
        <f t="shared" ca="1" si="9"/>
        <v/>
      </c>
    </row>
    <row r="205" spans="1:15">
      <c r="A205" s="66" t="str" cm="1">
        <f t="array" aca="1" ref="A205" ca="1">IFERROR(
    SMALL(
        IF((統合マスタ!$R$5:$R$1500=1)*
           (ISNUMBER(MATCH(統合マスタ!$V$5:$V$1500, 分類!$H$8:$H$15,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/>
      <c r="M205" s="82"/>
      <c r="N205" s="54">
        <f t="shared" si="10"/>
        <v>0</v>
      </c>
      <c r="O205" s="54" t="str">
        <f t="shared" ca="1" si="9"/>
        <v/>
      </c>
    </row>
    <row r="206" spans="1:15">
      <c r="A206" s="66" t="str" cm="1">
        <f t="array" aca="1" ref="A206" ca="1">IFERROR(
    SMALL(
        IF((統合マスタ!$R$5:$R$1500=1)*
           (ISNUMBER(MATCH(統合マスタ!$V$5:$V$1500, 分類!$H$8:$H$15,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/>
      <c r="M206" s="82"/>
      <c r="N206" s="54">
        <f t="shared" si="10"/>
        <v>0</v>
      </c>
      <c r="O206" s="54" t="str">
        <f t="shared" ca="1" si="9"/>
        <v/>
      </c>
    </row>
    <row r="207" spans="1:15">
      <c r="A207" s="66" t="str" cm="1">
        <f t="array" aca="1" ref="A207" ca="1">IFERROR(
    SMALL(
        IF((統合マスタ!$R$5:$R$1500=1)*
           (ISNUMBER(MATCH(統合マスタ!$V$5:$V$1500, 分類!$H$8:$H$15,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/>
      <c r="M207" s="82"/>
      <c r="N207" s="54">
        <f t="shared" si="10"/>
        <v>0</v>
      </c>
      <c r="O207" s="54" t="str">
        <f t="shared" ca="1" si="9"/>
        <v/>
      </c>
    </row>
    <row r="208" spans="1:15">
      <c r="A208" s="66" t="str" cm="1">
        <f t="array" aca="1" ref="A208" ca="1">IFERROR(
    SMALL(
        IF((統合マスタ!$R$5:$R$1500=1)*
           (ISNUMBER(MATCH(統合マスタ!$V$5:$V$1500, 分類!$H$8:$H$15,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/>
      <c r="M208" s="82"/>
      <c r="N208" s="54">
        <f t="shared" si="10"/>
        <v>0</v>
      </c>
      <c r="O208" s="54" t="str">
        <f t="shared" ca="1" si="9"/>
        <v/>
      </c>
    </row>
    <row r="209" spans="1:15">
      <c r="A209" s="66" t="str" cm="1">
        <f t="array" aca="1" ref="A209" ca="1">IFERROR(
    SMALL(
        IF((統合マスタ!$R$5:$R$1500=1)*
           (ISNUMBER(MATCH(統合マスタ!$V$5:$V$1500, 分類!$H$8:$H$15,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/>
      <c r="M209" s="82"/>
      <c r="N209" s="54">
        <f t="shared" si="10"/>
        <v>0</v>
      </c>
      <c r="O209" s="54" t="str">
        <f t="shared" ca="1" si="9"/>
        <v/>
      </c>
    </row>
    <row r="210" spans="1:15">
      <c r="A210" s="66" t="str" cm="1">
        <f t="array" aca="1" ref="A210" ca="1">IFERROR(
    SMALL(
        IF((統合マスタ!$R$5:$R$1500=1)*
           (ISNUMBER(MATCH(統合マスタ!$V$5:$V$1500, 分類!$H$8:$H$15,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/>
      <c r="M210" s="82"/>
      <c r="N210" s="54">
        <f t="shared" si="10"/>
        <v>0</v>
      </c>
      <c r="O210" s="54" t="str">
        <f t="shared" ca="1" si="9"/>
        <v/>
      </c>
    </row>
    <row r="211" spans="1:15">
      <c r="A211" s="66" t="str" cm="1">
        <f t="array" aca="1" ref="A211" ca="1">IFERROR(
    SMALL(
        IF((統合マスタ!$R$5:$R$1500=1)*
           (ISNUMBER(MATCH(統合マスタ!$V$5:$V$1500, 分類!$H$8:$H$15,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/>
      <c r="M211" s="82"/>
      <c r="N211" s="54">
        <f t="shared" si="10"/>
        <v>0</v>
      </c>
      <c r="O211" s="54" t="str">
        <f t="shared" ca="1" si="9"/>
        <v/>
      </c>
    </row>
    <row r="212" spans="1:15">
      <c r="A212" s="66" t="str" cm="1">
        <f t="array" aca="1" ref="A212" ca="1">IFERROR(
    SMALL(
        IF((統合マスタ!$R$5:$R$1500=1)*
           (ISNUMBER(MATCH(統合マスタ!$V$5:$V$1500, 分類!$H$8:$H$15,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/>
      <c r="M212" s="82"/>
      <c r="N212" s="54">
        <f t="shared" si="10"/>
        <v>0</v>
      </c>
      <c r="O212" s="54" t="str">
        <f t="shared" ca="1" si="9"/>
        <v/>
      </c>
    </row>
    <row r="213" spans="1:15">
      <c r="A213" s="66" t="str" cm="1">
        <f t="array" aca="1" ref="A213" ca="1">IFERROR(
    SMALL(
        IF((統合マスタ!$R$5:$R$1500=1)*
           (ISNUMBER(MATCH(統合マスタ!$V$5:$V$1500, 分類!$H$8:$H$15,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/>
      <c r="M213" s="82"/>
      <c r="N213" s="54">
        <f t="shared" si="10"/>
        <v>0</v>
      </c>
      <c r="O213" s="54" t="str">
        <f t="shared" ca="1" si="9"/>
        <v/>
      </c>
    </row>
    <row r="214" spans="1:15">
      <c r="A214" s="66" t="str" cm="1">
        <f t="array" aca="1" ref="A214" ca="1">IFERROR(
    SMALL(
        IF((統合マスタ!$R$5:$R$1500=1)*
           (ISNUMBER(MATCH(統合マスタ!$V$5:$V$1500, 分類!$H$8:$H$15,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/>
      <c r="M214" s="82"/>
      <c r="N214" s="54">
        <f t="shared" si="10"/>
        <v>0</v>
      </c>
      <c r="O214" s="54" t="str">
        <f t="shared" ca="1" si="9"/>
        <v/>
      </c>
    </row>
    <row r="215" spans="1:15">
      <c r="A215" s="66" t="str" cm="1">
        <f t="array" aca="1" ref="A215" ca="1">IFERROR(
    SMALL(
        IF((統合マスタ!$R$5:$R$1500=1)*
           (ISNUMBER(MATCH(統合マスタ!$V$5:$V$1500, 分類!$H$8:$H$15,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/>
      <c r="M215" s="82"/>
      <c r="N215" s="54">
        <f t="shared" si="10"/>
        <v>0</v>
      </c>
      <c r="O215" s="54" t="str">
        <f t="shared" ca="1" si="9"/>
        <v/>
      </c>
    </row>
    <row r="216" spans="1:15">
      <c r="A216" s="66" t="str" cm="1">
        <f t="array" aca="1" ref="A216" ca="1">IFERROR(
    SMALL(
        IF((統合マスタ!$R$5:$R$1500=1)*
           (ISNUMBER(MATCH(統合マスタ!$V$5:$V$1500, 分類!$H$8:$H$15,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/>
      <c r="M216" s="82"/>
      <c r="N216" s="54">
        <f t="shared" si="10"/>
        <v>0</v>
      </c>
      <c r="O216" s="54" t="str">
        <f t="shared" ca="1" si="9"/>
        <v/>
      </c>
    </row>
    <row r="217" spans="1:15">
      <c r="A217" s="66" t="str" cm="1">
        <f t="array" aca="1" ref="A217" ca="1">IFERROR(
    SMALL(
        IF((統合マスタ!$R$5:$R$1500=1)*
           (ISNUMBER(MATCH(統合マスタ!$V$5:$V$1500, 分類!$H$8:$H$15,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/>
      <c r="M217" s="82"/>
      <c r="N217" s="54">
        <f t="shared" si="10"/>
        <v>0</v>
      </c>
      <c r="O217" s="54" t="str">
        <f t="shared" ca="1" si="9"/>
        <v/>
      </c>
    </row>
    <row r="218" spans="1:15">
      <c r="A218" s="66" t="str" cm="1">
        <f t="array" aca="1" ref="A218" ca="1">IFERROR(
    SMALL(
        IF((統合マスタ!$R$5:$R$1500=1)*
           (ISNUMBER(MATCH(統合マスタ!$V$5:$V$1500, 分類!$H$8:$H$15,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/>
      <c r="M218" s="82"/>
      <c r="N218" s="54">
        <f t="shared" si="10"/>
        <v>0</v>
      </c>
      <c r="O218" s="54" t="str">
        <f t="shared" ca="1" si="9"/>
        <v/>
      </c>
    </row>
    <row r="219" spans="1:15">
      <c r="A219" s="66" t="str" cm="1">
        <f t="array" aca="1" ref="A219" ca="1">IFERROR(
    SMALL(
        IF((統合マスタ!$R$5:$R$1500=1)*
           (ISNUMBER(MATCH(統合マスタ!$V$5:$V$1500, 分類!$H$8:$H$15,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/>
      <c r="M219" s="82"/>
      <c r="N219" s="54">
        <f t="shared" si="10"/>
        <v>0</v>
      </c>
      <c r="O219" s="54" t="str">
        <f t="shared" ca="1" si="9"/>
        <v/>
      </c>
    </row>
    <row r="220" spans="1:15">
      <c r="A220" s="66" t="str" cm="1">
        <f t="array" aca="1" ref="A220" ca="1">IFERROR(
    SMALL(
        IF((統合マスタ!$R$5:$R$1500=1)*
           (ISNUMBER(MATCH(統合マスタ!$V$5:$V$1500, 分類!$H$8:$H$15,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/>
      <c r="M220" s="82"/>
      <c r="N220" s="54">
        <f t="shared" si="10"/>
        <v>0</v>
      </c>
      <c r="O220" s="54" t="str">
        <f t="shared" ca="1" si="9"/>
        <v/>
      </c>
    </row>
    <row r="221" spans="1:15">
      <c r="A221" s="66" t="str" cm="1">
        <f t="array" aca="1" ref="A221" ca="1">IFERROR(
    SMALL(
        IF((統合マスタ!$R$5:$R$1500=1)*
           (ISNUMBER(MATCH(統合マスタ!$V$5:$V$1500, 分類!$H$8:$H$15,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/>
      <c r="M221" s="82"/>
      <c r="N221" s="54">
        <f t="shared" si="10"/>
        <v>0</v>
      </c>
      <c r="O221" s="54" t="str">
        <f t="shared" ca="1" si="9"/>
        <v/>
      </c>
    </row>
    <row r="222" spans="1:15">
      <c r="A222" s="66" t="str" cm="1">
        <f t="array" aca="1" ref="A222" ca="1">IFERROR(
    SMALL(
        IF((統合マスタ!$R$5:$R$1500=1)*
           (ISNUMBER(MATCH(統合マスタ!$V$5:$V$1500, 分類!$H$8:$H$15,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/>
      <c r="M222" s="82"/>
      <c r="N222" s="54">
        <f t="shared" si="10"/>
        <v>0</v>
      </c>
      <c r="O222" s="54" t="str">
        <f t="shared" ca="1" si="9"/>
        <v/>
      </c>
    </row>
    <row r="223" spans="1:15">
      <c r="A223" s="66" t="str" cm="1">
        <f t="array" aca="1" ref="A223" ca="1">IFERROR(
    SMALL(
        IF((統合マスタ!$R$5:$R$1500=1)*
           (ISNUMBER(MATCH(統合マスタ!$V$5:$V$1500, 分類!$H$8:$H$15,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/>
      <c r="M223" s="82"/>
      <c r="N223" s="54">
        <f t="shared" si="10"/>
        <v>0</v>
      </c>
      <c r="O223" s="54" t="str">
        <f t="shared" ca="1" si="9"/>
        <v/>
      </c>
    </row>
    <row r="224" spans="1:15">
      <c r="A224" s="66" t="str" cm="1">
        <f t="array" aca="1" ref="A224" ca="1">IFERROR(
    SMALL(
        IF((統合マスタ!$R$5:$R$1500=1)*
           (ISNUMBER(MATCH(統合マスタ!$V$5:$V$1500, 分類!$H$8:$H$15,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/>
      <c r="M224" s="82"/>
      <c r="N224" s="54">
        <f t="shared" si="10"/>
        <v>0</v>
      </c>
      <c r="O224" s="54" t="str">
        <f t="shared" ca="1" si="9"/>
        <v/>
      </c>
    </row>
    <row r="225" spans="1:15">
      <c r="A225" s="66" t="str" cm="1">
        <f t="array" aca="1" ref="A225" ca="1">IFERROR(
    SMALL(
        IF((統合マスタ!$R$5:$R$1500=1)*
           (ISNUMBER(MATCH(統合マスタ!$V$5:$V$1500, 分類!$H$8:$H$15,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/>
      <c r="M225" s="82"/>
      <c r="N225" s="54">
        <f t="shared" si="10"/>
        <v>0</v>
      </c>
      <c r="O225" s="54" t="str">
        <f t="shared" ca="1" si="9"/>
        <v/>
      </c>
    </row>
    <row r="226" spans="1:15">
      <c r="A226" s="66" t="str" cm="1">
        <f t="array" aca="1" ref="A226" ca="1">IFERROR(
    SMALL(
        IF((統合マスタ!$R$5:$R$1500=1)*
           (ISNUMBER(MATCH(統合マスタ!$V$5:$V$1500, 分類!$H$8:$H$15,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/>
      <c r="M226" s="82"/>
      <c r="N226" s="54">
        <f t="shared" si="10"/>
        <v>0</v>
      </c>
      <c r="O226" s="54" t="str">
        <f t="shared" ca="1" si="9"/>
        <v/>
      </c>
    </row>
    <row r="227" spans="1:15">
      <c r="A227" s="66" t="str" cm="1">
        <f t="array" aca="1" ref="A227" ca="1">IFERROR(
    SMALL(
        IF((統合マスタ!$R$5:$R$1500=1)*
           (ISNUMBER(MATCH(統合マスタ!$V$5:$V$1500, 分類!$H$8:$H$15,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/>
      <c r="M227" s="82"/>
      <c r="N227" s="54">
        <f t="shared" si="10"/>
        <v>0</v>
      </c>
      <c r="O227" s="54" t="str">
        <f t="shared" ca="1" si="9"/>
        <v/>
      </c>
    </row>
    <row r="228" spans="1:15">
      <c r="A228" s="66" t="str" cm="1">
        <f t="array" aca="1" ref="A228" ca="1">IFERROR(
    SMALL(
        IF((統合マスタ!$R$5:$R$1500=1)*
           (ISNUMBER(MATCH(統合マスタ!$V$5:$V$1500, 分類!$H$8:$H$15,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/>
      <c r="M228" s="82"/>
      <c r="N228" s="54">
        <f t="shared" si="10"/>
        <v>0</v>
      </c>
      <c r="O228" s="54" t="str">
        <f t="shared" ca="1" si="9"/>
        <v/>
      </c>
    </row>
    <row r="229" spans="1:15">
      <c r="A229" s="66" t="str" cm="1">
        <f t="array" aca="1" ref="A229" ca="1">IFERROR(
    SMALL(
        IF((統合マスタ!$R$5:$R$1500=1)*
           (ISNUMBER(MATCH(統合マスタ!$V$5:$V$1500, 分類!$H$8:$H$15,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/>
      <c r="M229" s="82"/>
      <c r="N229" s="54">
        <f t="shared" si="10"/>
        <v>0</v>
      </c>
      <c r="O229" s="54" t="str">
        <f t="shared" ca="1" si="9"/>
        <v/>
      </c>
    </row>
    <row r="230" spans="1:15">
      <c r="A230" s="66" t="str" cm="1">
        <f t="array" aca="1" ref="A230" ca="1">IFERROR(
    SMALL(
        IF((統合マスタ!$R$5:$R$1500=1)*
           (ISNUMBER(MATCH(統合マスタ!$V$5:$V$1500, 分類!$H$8:$H$15,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/>
      <c r="M230" s="82"/>
      <c r="N230" s="54">
        <f t="shared" si="10"/>
        <v>0</v>
      </c>
      <c r="O230" s="54" t="str">
        <f t="shared" ca="1" si="9"/>
        <v/>
      </c>
    </row>
    <row r="231" spans="1:15">
      <c r="A231" s="66" t="str" cm="1">
        <f t="array" aca="1" ref="A231" ca="1">IFERROR(
    SMALL(
        IF((統合マスタ!$R$5:$R$1500=1)*
           (ISNUMBER(MATCH(統合マスタ!$V$5:$V$1500, 分類!$H$8:$H$15,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/>
      <c r="M231" s="82"/>
      <c r="N231" s="54">
        <f t="shared" si="10"/>
        <v>0</v>
      </c>
      <c r="O231" s="54" t="str">
        <f t="shared" ca="1" si="9"/>
        <v/>
      </c>
    </row>
    <row r="232" spans="1:15">
      <c r="A232" s="66" t="str" cm="1">
        <f t="array" aca="1" ref="A232" ca="1">IFERROR(
    SMALL(
        IF((統合マスタ!$R$5:$R$1500=1)*
           (ISNUMBER(MATCH(統合マスタ!$V$5:$V$1500, 分類!$H$8:$H$15,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/>
      <c r="M232" s="82"/>
      <c r="N232" s="54">
        <f t="shared" si="10"/>
        <v>0</v>
      </c>
      <c r="O232" s="54" t="str">
        <f t="shared" ca="1" si="9"/>
        <v/>
      </c>
    </row>
    <row r="233" spans="1:15">
      <c r="A233" s="66" t="str" cm="1">
        <f t="array" aca="1" ref="A233" ca="1">IFERROR(
    SMALL(
        IF((統合マスタ!$R$5:$R$1500=1)*
           (ISNUMBER(MATCH(統合マスタ!$V$5:$V$1500, 分類!$H$8:$H$15,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/>
      <c r="M233" s="82"/>
      <c r="N233" s="54">
        <f t="shared" si="10"/>
        <v>0</v>
      </c>
      <c r="O233" s="54" t="str">
        <f t="shared" ca="1" si="9"/>
        <v/>
      </c>
    </row>
    <row r="234" spans="1:15">
      <c r="A234" s="66" t="str" cm="1">
        <f t="array" aca="1" ref="A234" ca="1">IFERROR(
    SMALL(
        IF((統合マスタ!$R$5:$R$1500=1)*
           (ISNUMBER(MATCH(統合マスタ!$V$5:$V$1500, 分類!$H$8:$H$15,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/>
      <c r="M234" s="82"/>
      <c r="N234" s="54">
        <f t="shared" si="10"/>
        <v>0</v>
      </c>
      <c r="O234" s="54" t="str">
        <f t="shared" ca="1" si="9"/>
        <v/>
      </c>
    </row>
    <row r="235" spans="1:15">
      <c r="A235" s="66" t="str" cm="1">
        <f t="array" aca="1" ref="A235" ca="1">IFERROR(
    SMALL(
        IF((統合マスタ!$R$5:$R$1500=1)*
           (ISNUMBER(MATCH(統合マスタ!$V$5:$V$1500, 分類!$H$8:$H$15,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/>
      <c r="M235" s="82"/>
      <c r="N235" s="54">
        <f t="shared" si="10"/>
        <v>0</v>
      </c>
      <c r="O235" s="54" t="str">
        <f t="shared" ca="1" si="9"/>
        <v/>
      </c>
    </row>
    <row r="236" spans="1:15">
      <c r="A236" s="66" t="str" cm="1">
        <f t="array" aca="1" ref="A236" ca="1">IFERROR(
    SMALL(
        IF((統合マスタ!$R$5:$R$1500=1)*
           (ISNUMBER(MATCH(統合マスタ!$V$5:$V$1500, 分類!$H$8:$H$15,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/>
      <c r="M236" s="82"/>
      <c r="N236" s="54">
        <f t="shared" si="10"/>
        <v>0</v>
      </c>
      <c r="O236" s="54" t="str">
        <f t="shared" ca="1" si="9"/>
        <v/>
      </c>
    </row>
    <row r="237" spans="1:15">
      <c r="A237" s="66" t="str" cm="1">
        <f t="array" aca="1" ref="A237" ca="1">IFERROR(
    SMALL(
        IF((統合マスタ!$R$5:$R$1500=1)*
           (ISNUMBER(MATCH(統合マスタ!$V$5:$V$1500, 分類!$H$8:$H$15,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/>
      <c r="M237" s="82"/>
      <c r="N237" s="54">
        <f t="shared" si="10"/>
        <v>0</v>
      </c>
      <c r="O237" s="54" t="str">
        <f t="shared" ca="1" si="9"/>
        <v/>
      </c>
    </row>
    <row r="238" spans="1:15">
      <c r="A238" s="66" t="str" cm="1">
        <f t="array" aca="1" ref="A238" ca="1">IFERROR(
    SMALL(
        IF((統合マスタ!$R$5:$R$1500=1)*
           (ISNUMBER(MATCH(統合マスタ!$V$5:$V$1500, 分類!$H$8:$H$15,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/>
      <c r="M238" s="82"/>
      <c r="N238" s="54">
        <f t="shared" si="10"/>
        <v>0</v>
      </c>
      <c r="O238" s="54" t="str">
        <f t="shared" ca="1" si="9"/>
        <v/>
      </c>
    </row>
    <row r="239" spans="1:15">
      <c r="A239" s="66" t="str" cm="1">
        <f t="array" aca="1" ref="A239" ca="1">IFERROR(
    SMALL(
        IF((統合マスタ!$R$5:$R$1500=1)*
           (ISNUMBER(MATCH(統合マスタ!$V$5:$V$1500, 分類!$H$8:$H$15,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/>
      <c r="M239" s="82"/>
      <c r="N239" s="54">
        <f t="shared" si="10"/>
        <v>0</v>
      </c>
      <c r="O239" s="54" t="str">
        <f t="shared" ca="1" si="9"/>
        <v/>
      </c>
    </row>
    <row r="240" spans="1:15">
      <c r="A240" s="66" t="str" cm="1">
        <f t="array" aca="1" ref="A240" ca="1">IFERROR(
    SMALL(
        IF((統合マスタ!$R$5:$R$1500=1)*
           (ISNUMBER(MATCH(統合マスタ!$V$5:$V$1500, 分類!$H$8:$H$15,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/>
      <c r="M240" s="82"/>
      <c r="N240" s="54">
        <f t="shared" si="10"/>
        <v>0</v>
      </c>
      <c r="O240" s="54" t="str">
        <f t="shared" ca="1" si="9"/>
        <v/>
      </c>
    </row>
    <row r="241" spans="1:15">
      <c r="A241" s="66" t="str" cm="1">
        <f t="array" aca="1" ref="A241" ca="1">IFERROR(
    SMALL(
        IF((統合マスタ!$R$5:$R$1500=1)*
           (ISNUMBER(MATCH(統合マスタ!$V$5:$V$1500, 分類!$H$8:$H$15,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/>
      <c r="M241" s="82"/>
      <c r="N241" s="54">
        <f t="shared" si="10"/>
        <v>0</v>
      </c>
      <c r="O241" s="54" t="str">
        <f t="shared" ca="1" si="9"/>
        <v/>
      </c>
    </row>
    <row r="242" spans="1:15">
      <c r="A242" s="66" t="str" cm="1">
        <f t="array" aca="1" ref="A242" ca="1">IFERROR(
    SMALL(
        IF((統合マスタ!$R$5:$R$1500=1)*
           (ISNUMBER(MATCH(統合マスタ!$V$5:$V$1500, 分類!$H$8:$H$15,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/>
      <c r="M242" s="82"/>
      <c r="N242" s="54">
        <f t="shared" si="10"/>
        <v>0</v>
      </c>
      <c r="O242" s="54" t="str">
        <f t="shared" ca="1" si="9"/>
        <v/>
      </c>
    </row>
    <row r="243" spans="1:15">
      <c r="A243" s="66" t="str" cm="1">
        <f t="array" aca="1" ref="A243" ca="1">IFERROR(
    SMALL(
        IF((統合マスタ!$R$5:$R$1500=1)*
           (ISNUMBER(MATCH(統合マスタ!$V$5:$V$1500, 分類!$H$8:$H$15,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/>
      <c r="M243" s="82"/>
      <c r="N243" s="54">
        <f t="shared" si="10"/>
        <v>0</v>
      </c>
      <c r="O243" s="54" t="str">
        <f t="shared" ca="1" si="9"/>
        <v/>
      </c>
    </row>
    <row r="244" spans="1:15">
      <c r="A244" s="66" t="str" cm="1">
        <f t="array" aca="1" ref="A244" ca="1">IFERROR(
    SMALL(
        IF((統合マスタ!$R$5:$R$1500=1)*
           (ISNUMBER(MATCH(統合マスタ!$V$5:$V$1500, 分類!$H$8:$H$15,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/>
      <c r="M244" s="82"/>
      <c r="N244" s="54">
        <f t="shared" si="10"/>
        <v>0</v>
      </c>
      <c r="O244" s="54" t="str">
        <f t="shared" ca="1" si="9"/>
        <v/>
      </c>
    </row>
    <row r="245" spans="1:15">
      <c r="A245" s="66" t="str" cm="1">
        <f t="array" aca="1" ref="A245" ca="1">IFERROR(
    SMALL(
        IF((統合マスタ!$R$5:$R$1500=1)*
           (ISNUMBER(MATCH(統合マスタ!$V$5:$V$1500, 分類!$H$8:$H$15,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/>
      <c r="M245" s="82"/>
      <c r="N245" s="54">
        <f t="shared" si="10"/>
        <v>0</v>
      </c>
      <c r="O245" s="54" t="str">
        <f t="shared" ca="1" si="9"/>
        <v/>
      </c>
    </row>
    <row r="246" spans="1:15">
      <c r="A246" s="66" t="str" cm="1">
        <f t="array" aca="1" ref="A246" ca="1">IFERROR(
    SMALL(
        IF((統合マスタ!$R$5:$R$1500=1)*
           (ISNUMBER(MATCH(統合マスタ!$V$5:$V$1500, 分類!$H$8:$H$15,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/>
      <c r="M246" s="82"/>
      <c r="N246" s="54">
        <f t="shared" si="10"/>
        <v>0</v>
      </c>
      <c r="O246" s="54" t="str">
        <f t="shared" ca="1" si="9"/>
        <v/>
      </c>
    </row>
    <row r="247" spans="1:15">
      <c r="A247" s="66" t="str" cm="1">
        <f t="array" aca="1" ref="A247" ca="1">IFERROR(
    SMALL(
        IF((統合マスタ!$R$5:$R$1500=1)*
           (ISNUMBER(MATCH(統合マスタ!$V$5:$V$1500, 分類!$H$8:$H$15,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/>
      <c r="M247" s="82"/>
      <c r="N247" s="54">
        <f t="shared" si="10"/>
        <v>0</v>
      </c>
      <c r="O247" s="54" t="str">
        <f t="shared" ca="1" si="9"/>
        <v/>
      </c>
    </row>
    <row r="248" spans="1:15">
      <c r="A248" s="66" t="str" cm="1">
        <f t="array" aca="1" ref="A248" ca="1">IFERROR(
    SMALL(
        IF((統合マスタ!$R$5:$R$1500=1)*
           (ISNUMBER(MATCH(統合マスタ!$V$5:$V$1500, 分類!$H$8:$H$15,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/>
      <c r="M248" s="82"/>
      <c r="N248" s="54">
        <f t="shared" si="10"/>
        <v>0</v>
      </c>
      <c r="O248" s="54" t="str">
        <f t="shared" ca="1" si="9"/>
        <v/>
      </c>
    </row>
    <row r="249" spans="1:15">
      <c r="A249" s="66" t="str" cm="1">
        <f t="array" aca="1" ref="A249" ca="1">IFERROR(
    SMALL(
        IF((統合マスタ!$R$5:$R$1500=1)*
           (ISNUMBER(MATCH(統合マスタ!$V$5:$V$1500, 分類!$H$8:$H$15,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/>
      <c r="M249" s="82"/>
      <c r="N249" s="54">
        <f t="shared" si="10"/>
        <v>0</v>
      </c>
      <c r="O249" s="54" t="str">
        <f t="shared" ca="1" si="9"/>
        <v/>
      </c>
    </row>
    <row r="250" spans="1:15">
      <c r="A250" s="66" t="str" cm="1">
        <f t="array" aca="1" ref="A250" ca="1">IFERROR(
    SMALL(
        IF((統合マスタ!$R$5:$R$1500=1)*
           (ISNUMBER(MATCH(統合マスタ!$V$5:$V$1500, 分類!$H$8:$H$15,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/>
      <c r="M250" s="82"/>
      <c r="N250" s="54">
        <f t="shared" si="10"/>
        <v>0</v>
      </c>
      <c r="O250" s="54" t="str">
        <f t="shared" ca="1" si="9"/>
        <v/>
      </c>
    </row>
    <row r="251" spans="1:15">
      <c r="A251" s="66" t="str" cm="1">
        <f t="array" aca="1" ref="A251" ca="1">IFERROR(
    SMALL(
        IF((統合マスタ!$R$5:$R$1500=1)*
           (ISNUMBER(MATCH(統合マスタ!$V$5:$V$1500, 分類!$H$8:$H$15,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/>
      <c r="M251" s="82"/>
      <c r="N251" s="54">
        <f t="shared" si="10"/>
        <v>0</v>
      </c>
      <c r="O251" s="54" t="str">
        <f t="shared" ca="1" si="9"/>
        <v/>
      </c>
    </row>
    <row r="252" spans="1:15">
      <c r="A252" s="66" t="str" cm="1">
        <f t="array" aca="1" ref="A252" ca="1">IFERROR(
    SMALL(
        IF((統合マスタ!$R$5:$R$1500=1)*
           (ISNUMBER(MATCH(統合マスタ!$V$5:$V$1500, 分類!$H$8:$H$15,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/>
      <c r="M252" s="82"/>
      <c r="N252" s="54">
        <f t="shared" si="10"/>
        <v>0</v>
      </c>
      <c r="O252" s="54" t="str">
        <f t="shared" ca="1" si="9"/>
        <v/>
      </c>
    </row>
    <row r="253" spans="1:15">
      <c r="A253" s="66" t="str" cm="1">
        <f t="array" aca="1" ref="A253" ca="1">IFERROR(
    SMALL(
        IF((統合マスタ!$R$5:$R$1500=1)*
           (ISNUMBER(MATCH(統合マスタ!$V$5:$V$1500, 分類!$H$8:$H$15,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/>
      <c r="M253" s="82"/>
      <c r="N253" s="54">
        <f t="shared" si="10"/>
        <v>0</v>
      </c>
      <c r="O253" s="54" t="str">
        <f t="shared" ca="1" si="9"/>
        <v/>
      </c>
    </row>
    <row r="254" spans="1:15">
      <c r="A254" s="66" t="str" cm="1">
        <f t="array" aca="1" ref="A254" ca="1">IFERROR(
    SMALL(
        IF((統合マスタ!$R$5:$R$1500=1)*
           (ISNUMBER(MATCH(統合マスタ!$V$5:$V$1500, 分類!$H$8:$H$15,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/>
      <c r="M254" s="82"/>
      <c r="N254" s="54">
        <f t="shared" si="10"/>
        <v>0</v>
      </c>
      <c r="O254" s="54" t="str">
        <f t="shared" ca="1" si="9"/>
        <v/>
      </c>
    </row>
    <row r="255" spans="1:15">
      <c r="A255" s="66" t="str" cm="1">
        <f t="array" aca="1" ref="A255" ca="1">IFERROR(
    SMALL(
        IF((統合マスタ!$R$5:$R$1500=1)*
           (ISNUMBER(MATCH(統合マスタ!$V$5:$V$1500, 分類!$H$8:$H$15,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/>
      <c r="M255" s="82"/>
      <c r="N255" s="54">
        <f t="shared" si="10"/>
        <v>0</v>
      </c>
      <c r="O255" s="54" t="str">
        <f t="shared" ca="1" si="9"/>
        <v/>
      </c>
    </row>
    <row r="256" spans="1:15">
      <c r="A256" s="66" t="str" cm="1">
        <f t="array" aca="1" ref="A256" ca="1">IFERROR(
    SMALL(
        IF((統合マスタ!$R$5:$R$1500=1)*
           (ISNUMBER(MATCH(統合マスタ!$V$5:$V$1500, 分類!$H$8:$H$15,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/>
      <c r="M256" s="82"/>
      <c r="N256" s="54">
        <f t="shared" si="10"/>
        <v>0</v>
      </c>
      <c r="O256" s="54" t="str">
        <f t="shared" ca="1" si="9"/>
        <v/>
      </c>
    </row>
    <row r="257" spans="1:15">
      <c r="A257" s="66" t="str" cm="1">
        <f t="array" aca="1" ref="A257" ca="1">IFERROR(
    SMALL(
        IF((統合マスタ!$R$5:$R$1500=1)*
           (ISNUMBER(MATCH(統合マスタ!$V$5:$V$1500, 分類!$H$8:$H$15,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/>
      <c r="M257" s="82"/>
      <c r="N257" s="54">
        <f t="shared" si="10"/>
        <v>0</v>
      </c>
      <c r="O257" s="54" t="str">
        <f t="shared" ca="1" si="9"/>
        <v/>
      </c>
    </row>
    <row r="258" spans="1:15">
      <c r="A258" s="66" t="str" cm="1">
        <f t="array" aca="1" ref="A258" ca="1">IFERROR(
    SMALL(
        IF((統合マスタ!$R$5:$R$1500=1)*
           (ISNUMBER(MATCH(統合マスタ!$V$5:$V$1500, 分類!$H$8:$H$15,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/>
      <c r="M258" s="82"/>
      <c r="N258" s="54">
        <f t="shared" si="10"/>
        <v>0</v>
      </c>
      <c r="O258" s="54" t="str">
        <f t="shared" ca="1" si="9"/>
        <v/>
      </c>
    </row>
    <row r="259" spans="1:15">
      <c r="A259" s="66" t="str" cm="1">
        <f t="array" aca="1" ref="A259" ca="1">IFERROR(
    SMALL(
        IF((統合マスタ!$R$5:$R$1500=1)*
           (ISNUMBER(MATCH(統合マスタ!$V$5:$V$1500, 分類!$H$8:$H$15,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/>
      <c r="M259" s="82"/>
      <c r="N259" s="54">
        <f t="shared" si="10"/>
        <v>0</v>
      </c>
      <c r="O259" s="54" t="str">
        <f t="shared" ca="1" si="9"/>
        <v/>
      </c>
    </row>
    <row r="260" spans="1:15">
      <c r="A260" s="66" t="str" cm="1">
        <f t="array" aca="1" ref="A260" ca="1">IFERROR(
    SMALL(
        IF((統合マスタ!$R$5:$R$1500=1)*
           (ISNUMBER(MATCH(統合マスタ!$V$5:$V$1500, 分類!$H$8:$H$15,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/>
      <c r="M260" s="82"/>
      <c r="N260" s="54">
        <f t="shared" si="10"/>
        <v>0</v>
      </c>
      <c r="O260" s="54" t="str">
        <f t="shared" ca="1" si="9"/>
        <v/>
      </c>
    </row>
    <row r="261" spans="1:15">
      <c r="A261" s="66" t="str" cm="1">
        <f t="array" aca="1" ref="A261" ca="1">IFERROR(
    SMALL(
        IF((統合マスタ!$R$5:$R$1500=1)*
           (ISNUMBER(MATCH(統合マスタ!$V$5:$V$1500, 分類!$H$8:$H$15,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/>
      <c r="M261" s="82"/>
      <c r="N261" s="54">
        <f t="shared" si="10"/>
        <v>0</v>
      </c>
      <c r="O261" s="54" t="str">
        <f t="shared" ref="O261:O304" ca="1" si="12">I261</f>
        <v/>
      </c>
    </row>
    <row r="262" spans="1:15">
      <c r="A262" s="66" t="str" cm="1">
        <f t="array" aca="1" ref="A262" ca="1">IFERROR(
    SMALL(
        IF((統合マスタ!$R$5:$R$1500=1)*
           (ISNUMBER(MATCH(統合マスタ!$V$5:$V$1500, 分類!$H$8:$H$15,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/>
      <c r="M262" s="82"/>
      <c r="N262" s="54">
        <f t="shared" ref="N262:N304" si="13">IF(M262="",K262,K262*M262)</f>
        <v>0</v>
      </c>
      <c r="O262" s="54" t="str">
        <f t="shared" ca="1" si="12"/>
        <v/>
      </c>
    </row>
    <row r="263" spans="1:15">
      <c r="A263" s="66" t="str" cm="1">
        <f t="array" aca="1" ref="A263" ca="1">IFERROR(
    SMALL(
        IF((統合マスタ!$R$5:$R$1500=1)*
           (ISNUMBER(MATCH(統合マスタ!$V$5:$V$1500, 分類!$H$8:$H$15,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/>
      <c r="M263" s="82"/>
      <c r="N263" s="54">
        <f t="shared" si="13"/>
        <v>0</v>
      </c>
      <c r="O263" s="54" t="str">
        <f t="shared" ca="1" si="12"/>
        <v/>
      </c>
    </row>
    <row r="264" spans="1:15">
      <c r="A264" s="66" t="str" cm="1">
        <f t="array" aca="1" ref="A264" ca="1">IFERROR(
    SMALL(
        IF((統合マスタ!$R$5:$R$1500=1)*
           (ISNUMBER(MATCH(統合マスタ!$V$5:$V$1500, 分類!$H$8:$H$15,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/>
      <c r="M264" s="82"/>
      <c r="N264" s="54">
        <f t="shared" si="13"/>
        <v>0</v>
      </c>
      <c r="O264" s="54" t="str">
        <f t="shared" ca="1" si="12"/>
        <v/>
      </c>
    </row>
    <row r="265" spans="1:15">
      <c r="A265" s="66" t="str" cm="1">
        <f t="array" aca="1" ref="A265" ca="1">IFERROR(
    SMALL(
        IF((統合マスタ!$R$5:$R$1500=1)*
           (ISNUMBER(MATCH(統合マスタ!$V$5:$V$1500, 分類!$H$8:$H$15,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/>
      <c r="M265" s="82"/>
      <c r="N265" s="54">
        <f t="shared" si="13"/>
        <v>0</v>
      </c>
      <c r="O265" s="54" t="str">
        <f t="shared" ca="1" si="12"/>
        <v/>
      </c>
    </row>
    <row r="266" spans="1:15">
      <c r="A266" s="66" t="str" cm="1">
        <f t="array" aca="1" ref="A266" ca="1">IFERROR(
    SMALL(
        IF((統合マスタ!$R$5:$R$1500=1)*
           (ISNUMBER(MATCH(統合マスタ!$V$5:$V$1500, 分類!$H$8:$H$15,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/>
      <c r="M266" s="82"/>
      <c r="N266" s="54">
        <f t="shared" si="13"/>
        <v>0</v>
      </c>
      <c r="O266" s="54" t="str">
        <f t="shared" ca="1" si="12"/>
        <v/>
      </c>
    </row>
    <row r="267" spans="1:15">
      <c r="A267" s="66" t="str" cm="1">
        <f t="array" aca="1" ref="A267" ca="1">IFERROR(
    SMALL(
        IF((統合マスタ!$R$5:$R$1500=1)*
           (ISNUMBER(MATCH(統合マスタ!$V$5:$V$1500, 分類!$H$8:$H$15,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/>
      <c r="M267" s="82"/>
      <c r="N267" s="54">
        <f t="shared" si="13"/>
        <v>0</v>
      </c>
      <c r="O267" s="54" t="str">
        <f t="shared" ca="1" si="12"/>
        <v/>
      </c>
    </row>
    <row r="268" spans="1:15">
      <c r="A268" s="66" t="str" cm="1">
        <f t="array" aca="1" ref="A268" ca="1">IFERROR(
    SMALL(
        IF((統合マスタ!$R$5:$R$1500=1)*
           (ISNUMBER(MATCH(統合マスタ!$V$5:$V$1500, 分類!$H$8:$H$15,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/>
      <c r="M268" s="82"/>
      <c r="N268" s="54">
        <f t="shared" si="13"/>
        <v>0</v>
      </c>
      <c r="O268" s="54" t="str">
        <f t="shared" ca="1" si="12"/>
        <v/>
      </c>
    </row>
    <row r="269" spans="1:15">
      <c r="A269" s="66" t="str" cm="1">
        <f t="array" aca="1" ref="A269" ca="1">IFERROR(
    SMALL(
        IF((統合マスタ!$R$5:$R$1500=1)*
           (ISNUMBER(MATCH(統合マスタ!$V$5:$V$1500, 分類!$H$8:$H$15,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/>
      <c r="M269" s="82"/>
      <c r="N269" s="54">
        <f t="shared" si="13"/>
        <v>0</v>
      </c>
      <c r="O269" s="54" t="str">
        <f t="shared" ca="1" si="12"/>
        <v/>
      </c>
    </row>
    <row r="270" spans="1:15">
      <c r="A270" s="66" t="str" cm="1">
        <f t="array" aca="1" ref="A270" ca="1">IFERROR(
    SMALL(
        IF((統合マスタ!$R$5:$R$1500=1)*
           (ISNUMBER(MATCH(統合マスタ!$V$5:$V$1500, 分類!$H$8:$H$15,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/>
      <c r="M270" s="82"/>
      <c r="N270" s="54">
        <f t="shared" si="13"/>
        <v>0</v>
      </c>
      <c r="O270" s="54" t="str">
        <f t="shared" ca="1" si="12"/>
        <v/>
      </c>
    </row>
    <row r="271" spans="1:15">
      <c r="A271" s="66" t="str" cm="1">
        <f t="array" aca="1" ref="A271" ca="1">IFERROR(
    SMALL(
        IF((統合マスタ!$R$5:$R$1500=1)*
           (ISNUMBER(MATCH(統合マスタ!$V$5:$V$1500, 分類!$H$8:$H$15,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/>
      <c r="M271" s="82"/>
      <c r="N271" s="54">
        <f t="shared" si="13"/>
        <v>0</v>
      </c>
      <c r="O271" s="54" t="str">
        <f t="shared" ca="1" si="12"/>
        <v/>
      </c>
    </row>
    <row r="272" spans="1:15">
      <c r="A272" s="66" t="str" cm="1">
        <f t="array" aca="1" ref="A272" ca="1">IFERROR(
    SMALL(
        IF((統合マスタ!$R$5:$R$1500=1)*
           (ISNUMBER(MATCH(統合マスタ!$V$5:$V$1500, 分類!$H$8:$H$15,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/>
      <c r="M272" s="82"/>
      <c r="N272" s="54">
        <f t="shared" si="13"/>
        <v>0</v>
      </c>
      <c r="O272" s="54" t="str">
        <f t="shared" ca="1" si="12"/>
        <v/>
      </c>
    </row>
    <row r="273" spans="1:15">
      <c r="A273" s="66" t="str" cm="1">
        <f t="array" aca="1" ref="A273" ca="1">IFERROR(
    SMALL(
        IF((統合マスタ!$R$5:$R$1500=1)*
           (ISNUMBER(MATCH(統合マスタ!$V$5:$V$1500, 分類!$H$8:$H$15,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/>
      <c r="M273" s="82"/>
      <c r="N273" s="54">
        <f t="shared" si="13"/>
        <v>0</v>
      </c>
      <c r="O273" s="54" t="str">
        <f t="shared" ca="1" si="12"/>
        <v/>
      </c>
    </row>
    <row r="274" spans="1:15">
      <c r="A274" s="66" t="str" cm="1">
        <f t="array" aca="1" ref="A274" ca="1">IFERROR(
    SMALL(
        IF((統合マスタ!$R$5:$R$1500=1)*
           (ISNUMBER(MATCH(統合マスタ!$V$5:$V$1500, 分類!$H$8:$H$15,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/>
      <c r="M274" s="82"/>
      <c r="N274" s="54">
        <f t="shared" si="13"/>
        <v>0</v>
      </c>
      <c r="O274" s="54" t="str">
        <f t="shared" ca="1" si="12"/>
        <v/>
      </c>
    </row>
    <row r="275" spans="1:15">
      <c r="A275" s="66" t="str" cm="1">
        <f t="array" aca="1" ref="A275" ca="1">IFERROR(
    SMALL(
        IF((統合マスタ!$R$5:$R$1500=1)*
           (ISNUMBER(MATCH(統合マスタ!$V$5:$V$1500, 分類!$H$8:$H$15,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/>
      <c r="M275" s="82"/>
      <c r="N275" s="54">
        <f t="shared" si="13"/>
        <v>0</v>
      </c>
      <c r="O275" s="54" t="str">
        <f t="shared" ca="1" si="12"/>
        <v/>
      </c>
    </row>
    <row r="276" spans="1:15">
      <c r="A276" s="66" t="str" cm="1">
        <f t="array" aca="1" ref="A276" ca="1">IFERROR(
    SMALL(
        IF((統合マスタ!$R$5:$R$1500=1)*
           (ISNUMBER(MATCH(統合マスタ!$V$5:$V$1500, 分類!$H$8:$H$15,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/>
      <c r="M276" s="82"/>
      <c r="N276" s="54">
        <f t="shared" si="13"/>
        <v>0</v>
      </c>
      <c r="O276" s="54" t="str">
        <f t="shared" ca="1" si="12"/>
        <v/>
      </c>
    </row>
    <row r="277" spans="1:15">
      <c r="A277" s="66" t="str" cm="1">
        <f t="array" aca="1" ref="A277" ca="1">IFERROR(
    SMALL(
        IF((統合マスタ!$R$5:$R$1500=1)*
           (ISNUMBER(MATCH(統合マスタ!$V$5:$V$1500, 分類!$H$8:$H$15,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/>
      <c r="M277" s="82"/>
      <c r="N277" s="54">
        <f t="shared" si="13"/>
        <v>0</v>
      </c>
      <c r="O277" s="54" t="str">
        <f t="shared" ca="1" si="12"/>
        <v/>
      </c>
    </row>
    <row r="278" spans="1:15">
      <c r="A278" s="66" t="str" cm="1">
        <f t="array" aca="1" ref="A278" ca="1">IFERROR(
    SMALL(
        IF((統合マスタ!$R$5:$R$1500=1)*
           (ISNUMBER(MATCH(統合マスタ!$V$5:$V$1500, 分類!$H$8:$H$15,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/>
      <c r="M278" s="82"/>
      <c r="N278" s="54">
        <f t="shared" si="13"/>
        <v>0</v>
      </c>
      <c r="O278" s="54" t="str">
        <f t="shared" ca="1" si="12"/>
        <v/>
      </c>
    </row>
    <row r="279" spans="1:15">
      <c r="A279" s="66" t="str" cm="1">
        <f t="array" aca="1" ref="A279" ca="1">IFERROR(
    SMALL(
        IF((統合マスタ!$R$5:$R$1500=1)*
           (ISNUMBER(MATCH(統合マスタ!$V$5:$V$1500, 分類!$H$8:$H$15,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/>
      <c r="M279" s="82"/>
      <c r="N279" s="54">
        <f t="shared" si="13"/>
        <v>0</v>
      </c>
      <c r="O279" s="54" t="str">
        <f t="shared" ca="1" si="12"/>
        <v/>
      </c>
    </row>
    <row r="280" spans="1:15">
      <c r="A280" s="66" t="str" cm="1">
        <f t="array" aca="1" ref="A280" ca="1">IFERROR(
    SMALL(
        IF((統合マスタ!$R$5:$R$1500=1)*
           (ISNUMBER(MATCH(統合マスタ!$V$5:$V$1500, 分類!$H$8:$H$15,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/>
      <c r="M280" s="82"/>
      <c r="N280" s="54">
        <f t="shared" si="13"/>
        <v>0</v>
      </c>
      <c r="O280" s="54" t="str">
        <f t="shared" ca="1" si="12"/>
        <v/>
      </c>
    </row>
    <row r="281" spans="1:15">
      <c r="A281" s="66" t="str" cm="1">
        <f t="array" aca="1" ref="A281" ca="1">IFERROR(
    SMALL(
        IF((統合マスタ!$R$5:$R$1500=1)*
           (ISNUMBER(MATCH(統合マスタ!$V$5:$V$1500, 分類!$H$8:$H$15,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/>
      <c r="M281" s="82"/>
      <c r="N281" s="54">
        <f t="shared" si="13"/>
        <v>0</v>
      </c>
      <c r="O281" s="54" t="str">
        <f t="shared" ca="1" si="12"/>
        <v/>
      </c>
    </row>
    <row r="282" spans="1:15">
      <c r="A282" s="66" t="str" cm="1">
        <f t="array" aca="1" ref="A282" ca="1">IFERROR(
    SMALL(
        IF((統合マスタ!$R$5:$R$1500=1)*
           (ISNUMBER(MATCH(統合マスタ!$V$5:$V$1500, 分類!$H$8:$H$15,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/>
      <c r="M282" s="82"/>
      <c r="N282" s="54">
        <f t="shared" si="13"/>
        <v>0</v>
      </c>
      <c r="O282" s="54" t="str">
        <f t="shared" ca="1" si="12"/>
        <v/>
      </c>
    </row>
    <row r="283" spans="1:15">
      <c r="A283" s="66" t="str" cm="1">
        <f t="array" aca="1" ref="A283" ca="1">IFERROR(
    SMALL(
        IF((統合マスタ!$R$5:$R$1500=1)*
           (ISNUMBER(MATCH(統合マスタ!$V$5:$V$1500, 分類!$H$8:$H$15,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/>
      <c r="M283" s="82"/>
      <c r="N283" s="54">
        <f t="shared" si="13"/>
        <v>0</v>
      </c>
      <c r="O283" s="54" t="str">
        <f t="shared" ca="1" si="12"/>
        <v/>
      </c>
    </row>
    <row r="284" spans="1:15">
      <c r="A284" s="66" t="str" cm="1">
        <f t="array" aca="1" ref="A284" ca="1">IFERROR(
    SMALL(
        IF((統合マスタ!$R$5:$R$1500=1)*
           (ISNUMBER(MATCH(統合マスタ!$V$5:$V$1500, 分類!$H$8:$H$15,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/>
      <c r="M284" s="82"/>
      <c r="N284" s="54">
        <f t="shared" si="13"/>
        <v>0</v>
      </c>
      <c r="O284" s="54" t="str">
        <f t="shared" ca="1" si="12"/>
        <v/>
      </c>
    </row>
    <row r="285" spans="1:15">
      <c r="A285" s="66" t="str" cm="1">
        <f t="array" aca="1" ref="A285" ca="1">IFERROR(
    SMALL(
        IF((統合マスタ!$R$5:$R$1500=1)*
           (ISNUMBER(MATCH(統合マスタ!$V$5:$V$1500, 分類!$H$8:$H$15,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/>
      <c r="M285" s="82"/>
      <c r="N285" s="54">
        <f t="shared" si="13"/>
        <v>0</v>
      </c>
      <c r="O285" s="54" t="str">
        <f t="shared" ca="1" si="12"/>
        <v/>
      </c>
    </row>
    <row r="286" spans="1:15">
      <c r="A286" s="66" t="str" cm="1">
        <f t="array" aca="1" ref="A286" ca="1">IFERROR(
    SMALL(
        IF((統合マスタ!$R$5:$R$1500=1)*
           (ISNUMBER(MATCH(統合マスタ!$V$5:$V$1500, 分類!$H$8:$H$15,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/>
      <c r="M286" s="82"/>
      <c r="N286" s="54">
        <f t="shared" si="13"/>
        <v>0</v>
      </c>
      <c r="O286" s="54" t="str">
        <f t="shared" ca="1" si="12"/>
        <v/>
      </c>
    </row>
    <row r="287" spans="1:15">
      <c r="A287" s="66" t="str" cm="1">
        <f t="array" aca="1" ref="A287" ca="1">IFERROR(
    SMALL(
        IF((統合マスタ!$R$5:$R$1500=1)*
           (ISNUMBER(MATCH(統合マスタ!$V$5:$V$1500, 分類!$H$8:$H$15,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/>
      <c r="M287" s="82"/>
      <c r="N287" s="54">
        <f t="shared" si="13"/>
        <v>0</v>
      </c>
      <c r="O287" s="54" t="str">
        <f t="shared" ca="1" si="12"/>
        <v/>
      </c>
    </row>
    <row r="288" spans="1:15">
      <c r="A288" s="66" t="str" cm="1">
        <f t="array" aca="1" ref="A288" ca="1">IFERROR(
    SMALL(
        IF((統合マスタ!$R$5:$R$1500=1)*
           (ISNUMBER(MATCH(統合マスタ!$V$5:$V$1500, 分類!$H$8:$H$15,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/>
      <c r="M288" s="82"/>
      <c r="N288" s="54">
        <f t="shared" si="13"/>
        <v>0</v>
      </c>
      <c r="O288" s="54" t="str">
        <f t="shared" ca="1" si="12"/>
        <v/>
      </c>
    </row>
    <row r="289" spans="1:15">
      <c r="A289" s="66" t="str" cm="1">
        <f t="array" aca="1" ref="A289" ca="1">IFERROR(
    SMALL(
        IF((統合マスタ!$R$5:$R$1500=1)*
           (ISNUMBER(MATCH(統合マスタ!$V$5:$V$1500, 分類!$H$8:$H$15,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/>
      <c r="M289" s="82"/>
      <c r="N289" s="54">
        <f t="shared" si="13"/>
        <v>0</v>
      </c>
      <c r="O289" s="54" t="str">
        <f t="shared" ca="1" si="12"/>
        <v/>
      </c>
    </row>
    <row r="290" spans="1:15">
      <c r="A290" s="66" t="str" cm="1">
        <f t="array" aca="1" ref="A290" ca="1">IFERROR(
    SMALL(
        IF((統合マスタ!$R$5:$R$1500=1)*
           (ISNUMBER(MATCH(統合マスタ!$V$5:$V$1500, 分類!$H$8:$H$15,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/>
      <c r="M290" s="82"/>
      <c r="N290" s="54">
        <f t="shared" si="13"/>
        <v>0</v>
      </c>
      <c r="O290" s="54" t="str">
        <f t="shared" ca="1" si="12"/>
        <v/>
      </c>
    </row>
    <row r="291" spans="1:15">
      <c r="A291" s="66" t="str" cm="1">
        <f t="array" aca="1" ref="A291" ca="1">IFERROR(
    SMALL(
        IF((統合マスタ!$R$5:$R$1500=1)*
           (ISNUMBER(MATCH(統合マスタ!$V$5:$V$1500, 分類!$H$8:$H$15,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/>
      <c r="M291" s="82"/>
      <c r="N291" s="54">
        <f t="shared" si="13"/>
        <v>0</v>
      </c>
      <c r="O291" s="54" t="str">
        <f t="shared" ca="1" si="12"/>
        <v/>
      </c>
    </row>
    <row r="292" spans="1:15">
      <c r="A292" s="66" t="str" cm="1">
        <f t="array" aca="1" ref="A292" ca="1">IFERROR(
    SMALL(
        IF((統合マスタ!$R$5:$R$1500=1)*
           (ISNUMBER(MATCH(統合マスタ!$V$5:$V$1500, 分類!$H$8:$H$15,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/>
      <c r="M292" s="82"/>
      <c r="N292" s="54">
        <f t="shared" si="13"/>
        <v>0</v>
      </c>
      <c r="O292" s="54" t="str">
        <f t="shared" ca="1" si="12"/>
        <v/>
      </c>
    </row>
    <row r="293" spans="1:15">
      <c r="A293" s="66" t="str" cm="1">
        <f t="array" aca="1" ref="A293" ca="1">IFERROR(
    SMALL(
        IF((統合マスタ!$R$5:$R$1500=1)*
           (ISNUMBER(MATCH(統合マスタ!$V$5:$V$1500, 分類!$H$8:$H$15,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/>
      <c r="M293" s="82"/>
      <c r="N293" s="54">
        <f t="shared" si="13"/>
        <v>0</v>
      </c>
      <c r="O293" s="54" t="str">
        <f t="shared" ca="1" si="12"/>
        <v/>
      </c>
    </row>
    <row r="294" spans="1:15">
      <c r="A294" s="66" t="str" cm="1">
        <f t="array" aca="1" ref="A294" ca="1">IFERROR(
    SMALL(
        IF((統合マスタ!$R$5:$R$1500=1)*
           (ISNUMBER(MATCH(統合マスタ!$V$5:$V$1500, 分類!$H$8:$H$15,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/>
      <c r="M294" s="82"/>
      <c r="N294" s="54">
        <f t="shared" si="13"/>
        <v>0</v>
      </c>
      <c r="O294" s="54" t="str">
        <f t="shared" ca="1" si="12"/>
        <v/>
      </c>
    </row>
    <row r="295" spans="1:15">
      <c r="A295" s="66" t="str" cm="1">
        <f t="array" aca="1" ref="A295" ca="1">IFERROR(
    SMALL(
        IF((統合マスタ!$R$5:$R$1500=1)*
           (ISNUMBER(MATCH(統合マスタ!$V$5:$V$1500, 分類!$H$8:$H$15,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/>
      <c r="M295" s="82"/>
      <c r="N295" s="54">
        <f t="shared" si="13"/>
        <v>0</v>
      </c>
      <c r="O295" s="54" t="str">
        <f t="shared" ca="1" si="12"/>
        <v/>
      </c>
    </row>
    <row r="296" spans="1:15">
      <c r="A296" s="66" t="str" cm="1">
        <f t="array" aca="1" ref="A296" ca="1">IFERROR(
    SMALL(
        IF((統合マスタ!$R$5:$R$1500=1)*
           (ISNUMBER(MATCH(統合マスタ!$V$5:$V$1500, 分類!$H$8:$H$15,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/>
      <c r="M296" s="82"/>
      <c r="N296" s="54">
        <f t="shared" si="13"/>
        <v>0</v>
      </c>
      <c r="O296" s="54" t="str">
        <f t="shared" ca="1" si="12"/>
        <v/>
      </c>
    </row>
    <row r="297" spans="1:15">
      <c r="A297" s="66" t="str" cm="1">
        <f t="array" aca="1" ref="A297" ca="1">IFERROR(
    SMALL(
        IF((統合マスタ!$R$5:$R$1500=1)*
           (ISNUMBER(MATCH(統合マスタ!$V$5:$V$1500, 分類!$H$8:$H$15,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/>
      <c r="M297" s="82"/>
      <c r="N297" s="54">
        <f t="shared" si="13"/>
        <v>0</v>
      </c>
      <c r="O297" s="54" t="str">
        <f t="shared" ca="1" si="12"/>
        <v/>
      </c>
    </row>
    <row r="298" spans="1:15">
      <c r="A298" s="66" t="str" cm="1">
        <f t="array" aca="1" ref="A298" ca="1">IFERROR(
    SMALL(
        IF((統合マスタ!$R$5:$R$1500=1)*
           (ISNUMBER(MATCH(統合マスタ!$V$5:$V$1500, 分類!$H$8:$H$15,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/>
      <c r="M298" s="82"/>
      <c r="N298" s="54">
        <f t="shared" si="13"/>
        <v>0</v>
      </c>
      <c r="O298" s="54" t="str">
        <f t="shared" ca="1" si="12"/>
        <v/>
      </c>
    </row>
    <row r="299" spans="1:15">
      <c r="A299" s="66" t="str" cm="1">
        <f t="array" aca="1" ref="A299" ca="1">IFERROR(
    SMALL(
        IF((統合マスタ!$R$5:$R$1500=1)*
           (ISNUMBER(MATCH(統合マスタ!$V$5:$V$1500, 分類!$H$8:$H$15,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/>
      <c r="M299" s="82"/>
      <c r="N299" s="54">
        <f t="shared" si="13"/>
        <v>0</v>
      </c>
      <c r="O299" s="54" t="str">
        <f t="shared" ca="1" si="12"/>
        <v/>
      </c>
    </row>
    <row r="300" spans="1:15">
      <c r="A300" s="66" t="str" cm="1">
        <f t="array" aca="1" ref="A300" ca="1">IFERROR(
    SMALL(
        IF((統合マスタ!$R$5:$R$1500=1)*
           (ISNUMBER(MATCH(統合マスタ!$V$5:$V$1500, 分類!$H$8:$H$15,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/>
      <c r="M300" s="82"/>
      <c r="N300" s="54">
        <f t="shared" si="13"/>
        <v>0</v>
      </c>
      <c r="O300" s="54" t="str">
        <f t="shared" ca="1" si="12"/>
        <v/>
      </c>
    </row>
    <row r="301" spans="1:15">
      <c r="A301" s="66" t="str" cm="1">
        <f t="array" aca="1" ref="A301" ca="1">IFERROR(
    SMALL(
        IF((統合マスタ!$R$5:$R$1500=1)*
           (ISNUMBER(MATCH(統合マスタ!$V$5:$V$1500, 分類!$H$8:$H$15,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/>
      <c r="M301" s="82"/>
      <c r="N301" s="54">
        <f t="shared" si="13"/>
        <v>0</v>
      </c>
      <c r="O301" s="54" t="str">
        <f t="shared" ca="1" si="12"/>
        <v/>
      </c>
    </row>
    <row r="302" spans="1:15">
      <c r="A302" s="66" t="str" cm="1">
        <f t="array" aca="1" ref="A302" ca="1">IFERROR(
    SMALL(
        IF((統合マスタ!$R$5:$R$1500=1)*
           (ISNUMBER(MATCH(統合マスタ!$V$5:$V$1500, 分類!$H$8:$H$15,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/>
      <c r="M302" s="82"/>
      <c r="N302" s="54">
        <f t="shared" si="13"/>
        <v>0</v>
      </c>
      <c r="O302" s="54" t="str">
        <f t="shared" ca="1" si="12"/>
        <v/>
      </c>
    </row>
    <row r="303" spans="1:15">
      <c r="A303" s="66" t="str" cm="1">
        <f t="array" aca="1" ref="A303" ca="1">IFERROR(
    SMALL(
        IF((統合マスタ!$R$5:$R$1500=1)*
           (ISNUMBER(MATCH(統合マスタ!$V$5:$V$1500, 分類!$H$8:$H$15,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/>
      <c r="M303" s="82"/>
      <c r="N303" s="54">
        <f t="shared" si="13"/>
        <v>0</v>
      </c>
      <c r="O303" s="54" t="str">
        <f t="shared" ca="1" si="12"/>
        <v/>
      </c>
    </row>
    <row r="304" spans="1:15">
      <c r="A304" s="66" t="str" cm="1">
        <f t="array" aca="1" ref="A304" ca="1">IFERROR(
    SMALL(
        IF((統合マスタ!$R$5:$R$1500=1)*
           (ISNUMBER(MATCH(統合マスタ!$V$5:$V$1500, 分類!$H$8:$H$15,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/>
      <c r="M304" s="82"/>
      <c r="N304" s="54">
        <f t="shared" si="13"/>
        <v>0</v>
      </c>
      <c r="O304" s="54" t="str">
        <f t="shared" ca="1" si="12"/>
        <v/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O304"/>
  <sheetViews>
    <sheetView tabSelected="1" workbookViewId="0">
      <selection activeCell="N14" sqref="N14"/>
    </sheetView>
  </sheetViews>
  <sheetFormatPr defaultColWidth="8.875" defaultRowHeight="13.5"/>
  <cols>
    <col min="1" max="1" width="7.5" style="66" bestFit="1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5.75" style="29" customWidth="1"/>
    <col min="10" max="10" width="20.125" style="29" bestFit="1" customWidth="1"/>
    <col min="11" max="13" width="8.875" style="29"/>
    <col min="14" max="15" width="8.875" style="90"/>
    <col min="16" max="16384" width="8.875" style="29"/>
  </cols>
  <sheetData>
    <row r="2" spans="1:15" ht="17.25">
      <c r="B2" s="28" t="str" cm="1">
        <f t="array" aca="1" ref="B2" ca="1">RIGHT(CELL("filename",A1),LEN(CELL("filename",A1))-FIND("]",CELL("filename",A1)))</f>
        <v>散剤</v>
      </c>
      <c r="C2" s="28"/>
    </row>
    <row r="4" spans="1:15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4198</v>
      </c>
      <c r="L4" s="61" t="s">
        <v>4210</v>
      </c>
      <c r="M4" s="61" t="s">
        <v>4209</v>
      </c>
      <c r="N4" s="91" t="s">
        <v>5430</v>
      </c>
      <c r="O4" s="91" t="s">
        <v>5431</v>
      </c>
    </row>
    <row r="5" spans="1:15">
      <c r="A5" s="66" cm="1">
        <f t="array" aca="1" ref="A5" ca="1">IFERROR(
    SMALL(
        IF((統合マスタ!$R$5:$R$1500=1)*
           (ISNUMBER(MATCH(統合マスタ!$V$5:$V$1500, 分類!$K$8:$K$15, 0))),
           統合マスタ!$AC$5:$AC$1500),
        ROW(A1)
    ),
"")</f>
        <v>5</v>
      </c>
      <c r="B5" s="27">
        <v>1</v>
      </c>
      <c r="C5" s="27">
        <f ca="1">IF($A5="","",OFFSET(統合マスタ!$B$4,MATCH($A5,統合マスタ!$AC$5:$AC$1500,0),0))</f>
        <v>5</v>
      </c>
      <c r="D5" s="27" t="str">
        <f ca="1">IF($A5="","",OFFSET(統合マスタ!$C$4,MATCH($A5,統合マスタ!$AC$5:$AC$1500,0),0))</f>
        <v>０１７　ツムラ　ゴレイサン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4</v>
      </c>
      <c r="G5" s="27" t="str">
        <f ca="1">IF($A5="","",OFFSET(統合マスタ!$E$4,MATCH($A5,統合マスタ!$AC$5:$AC$1500,0),0))</f>
        <v>粉</v>
      </c>
      <c r="H5" s="27" t="str">
        <f ca="1">IF($A5="","",OFFSET(統合マスタ!$F$4,MATCH($A5,統合マスタ!$AC$5:$AC$1500,0),0))</f>
        <v>２．５ｇｘ１８９</v>
      </c>
      <c r="I5" s="27" t="str">
        <f ca="1">IF($A5="","",OFFSET(統合マスタ!$K$4,MATCH($A5,統合マスタ!$AC$5:$AC$1500,0),0))</f>
        <v>g</v>
      </c>
      <c r="J5" s="54" t="str">
        <f ca="1">IF(F5="","",OFFSET(分類!$B$29,MATCH(F5,分類!$A$30:$A$46,0),0))</f>
        <v>漢方薬</v>
      </c>
      <c r="K5" s="54">
        <f ca="1">IF(G5="粉",VALUE(SUBSTITUTE(SUBSTITUTE(LEFT(H5, FIND("ｇ", H5) - 1), "．", "."), "　", "")),"")</f>
        <v>2.5</v>
      </c>
      <c r="L5" s="65"/>
      <c r="M5" s="54">
        <f ca="1">IFERROR(K5 * L5, L5)</f>
        <v>0</v>
      </c>
      <c r="N5" s="90" t="s">
        <v>5429</v>
      </c>
      <c r="O5" s="90" t="s">
        <v>5432</v>
      </c>
    </row>
    <row r="6" spans="1:15">
      <c r="A6" s="66" cm="1">
        <f t="array" aca="1" ref="A6" ca="1">IFERROR(
    SMALL(
        IF((統合マスタ!$R$5:$R$1500=1)*
           (ISNUMBER(MATCH(統合マスタ!$V$5:$V$1500, 分類!$K$8:$K$15, 0))),
           統合マスタ!$AC$5:$AC$1500),
        ROW(A2)
    ),
"")</f>
        <v>9</v>
      </c>
      <c r="B6" s="27">
        <f>B5+1</f>
        <v>2</v>
      </c>
      <c r="C6" s="27">
        <f ca="1">IF($A6="","",OFFSET(統合マスタ!$B$4,MATCH($A6,統合マスタ!$AC$5:$AC$1500,0),0))</f>
        <v>9</v>
      </c>
      <c r="D6" s="27" t="str">
        <f ca="1">IF($A6="","",OFFSET(統合マスタ!$C$4,MATCH($A6,統合マスタ!$AC$5:$AC$1500,0),0))</f>
        <v>０５４　ツムラ　ヨクカンサン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4</v>
      </c>
      <c r="G6" s="27" t="str">
        <f ca="1">IF($A6="","",OFFSET(統合マスタ!$E$4,MATCH($A6,統合マスタ!$AC$5:$AC$1500,0),0))</f>
        <v>粉</v>
      </c>
      <c r="H6" s="27" t="str">
        <f ca="1">IF($A6="","",OFFSET(統合マスタ!$F$4,MATCH($A6,統合マスタ!$AC$5:$AC$1500,0),0))</f>
        <v>２．５ｇＸ１８９</v>
      </c>
      <c r="I6" s="27" t="str">
        <f ca="1">IF($A6="","",OFFSET(統合マスタ!$K$4,MATCH($A6,統合マスタ!$AC$5:$AC$1500,0),0))</f>
        <v>g</v>
      </c>
      <c r="J6" s="54" t="str">
        <f ca="1">IF(F6="","",OFFSET(分類!$B$29,MATCH(F6,分類!$A$30:$A$46,0),0))</f>
        <v>漢方薬</v>
      </c>
      <c r="K6" s="54">
        <f t="shared" ref="K6:K69" ca="1" si="0">IF(G6="粉",VALUE(SUBSTITUTE(SUBSTITUTE(LEFT(H6, FIND("ｇ", H6) - 1), "．", "."), "　", "")),"")</f>
        <v>2.5</v>
      </c>
      <c r="L6" s="65"/>
      <c r="M6" s="54">
        <f t="shared" ref="M6:M69" ca="1" si="1">IFERROR(K6 * L6, L6)</f>
        <v>0</v>
      </c>
      <c r="N6" s="90" t="s">
        <v>5429</v>
      </c>
      <c r="O6" s="90" t="s">
        <v>5432</v>
      </c>
    </row>
    <row r="7" spans="1:15">
      <c r="A7" s="66" cm="1">
        <f t="array" aca="1" ref="A7" ca="1">IFERROR(
    SMALL(
        IF((統合マスタ!$R$5:$R$1500=1)*
           (ISNUMBER(MATCH(統合マスタ!$V$5:$V$1500, 分類!$K$8:$K$15, 0))),
           統合マスタ!$AC$5:$AC$1500),
        ROW(A3)
    ),
"")</f>
        <v>10</v>
      </c>
      <c r="B7" s="27">
        <f t="shared" ref="B7:B70" si="2">B6+1</f>
        <v>3</v>
      </c>
      <c r="C7" s="27">
        <f ca="1">IF($A7="","",OFFSET(統合マスタ!$B$4,MATCH($A7,統合マスタ!$AC$5:$AC$1500,0),0))</f>
        <v>10</v>
      </c>
      <c r="D7" s="27" t="str">
        <f ca="1">IF($A7="","",OFFSET(統合マスタ!$C$4,MATCH($A7,統合マスタ!$AC$5:$AC$1500,0),0))</f>
        <v>０６２　ツムラ　　ボウフウツウシヨウサン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4</v>
      </c>
      <c r="G7" s="27" t="str">
        <f ca="1">IF($A7="","",OFFSET(統合マスタ!$E$4,MATCH($A7,統合マスタ!$AC$5:$AC$1500,0),0))</f>
        <v>粉</v>
      </c>
      <c r="H7" s="27" t="str">
        <f ca="1">IF($A7="","",OFFSET(統合マスタ!$F$4,MATCH($A7,統合マスタ!$AC$5:$AC$1500,0),0))</f>
        <v>２．５ｇｘ１８９</v>
      </c>
      <c r="I7" s="27" t="str">
        <f ca="1">IF($A7="","",OFFSET(統合マスタ!$K$4,MATCH($A7,統合マスタ!$AC$5:$AC$1500,0),0))</f>
        <v>g</v>
      </c>
      <c r="J7" s="54" t="str">
        <f ca="1">IF(F7="","",OFFSET(分類!$B$29,MATCH(F7,分類!$A$30:$A$46,0),0))</f>
        <v>漢方薬</v>
      </c>
      <c r="K7" s="54">
        <f t="shared" ca="1" si="0"/>
        <v>2.5</v>
      </c>
      <c r="L7" s="65"/>
      <c r="M7" s="54">
        <f t="shared" ca="1" si="1"/>
        <v>0</v>
      </c>
      <c r="N7" s="90" t="s">
        <v>5429</v>
      </c>
      <c r="O7" s="90" t="s">
        <v>5432</v>
      </c>
    </row>
    <row r="8" spans="1:15">
      <c r="A8" s="66" cm="1">
        <f t="array" aca="1" ref="A8" ca="1">IFERROR(
    SMALL(
        IF((統合マスタ!$R$5:$R$1500=1)*
           (ISNUMBER(MATCH(統合マスタ!$V$5:$V$1500, 分類!$K$8:$K$15, 0))),
           統合マスタ!$AC$5:$AC$1500),
        ROW(A4)
    ),
"")</f>
        <v>11</v>
      </c>
      <c r="B8" s="27">
        <f t="shared" si="2"/>
        <v>4</v>
      </c>
      <c r="C8" s="27">
        <f ca="1">IF($A8="","",OFFSET(統合マスタ!$B$4,MATCH($A8,統合マスタ!$AC$5:$AC$1500,0),0))</f>
        <v>11</v>
      </c>
      <c r="D8" s="27" t="str">
        <f ca="1">IF($A8="","",OFFSET(統合マスタ!$C$4,MATCH($A8,統合マスタ!$AC$5:$AC$1500,0),0))</f>
        <v>０６８　ツムラ　シャクヤクカンゾウトウ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4</v>
      </c>
      <c r="G8" s="27" t="str">
        <f ca="1">IF($A8="","",OFFSET(統合マスタ!$E$4,MATCH($A8,統合マスタ!$AC$5:$AC$1500,0),0))</f>
        <v>粉</v>
      </c>
      <c r="H8" s="27" t="str">
        <f ca="1">IF($A8="","",OFFSET(統合マスタ!$F$4,MATCH($A8,統合マスタ!$AC$5:$AC$1500,0),0))</f>
        <v>２．５ｇｘ４２</v>
      </c>
      <c r="I8" s="27" t="str">
        <f ca="1">IF($A8="","",OFFSET(統合マスタ!$K$4,MATCH($A8,統合マスタ!$AC$5:$AC$1500,0),0))</f>
        <v>g</v>
      </c>
      <c r="J8" s="54" t="str">
        <f ca="1">IF(F8="","",OFFSET(分類!$B$29,MATCH(F8,分類!$A$30:$A$46,0),0))</f>
        <v>漢方薬</v>
      </c>
      <c r="K8" s="54">
        <f t="shared" ca="1" si="0"/>
        <v>2.5</v>
      </c>
      <c r="L8" s="65"/>
      <c r="M8" s="54">
        <f t="shared" ca="1" si="1"/>
        <v>0</v>
      </c>
      <c r="N8" s="90" t="s">
        <v>5429</v>
      </c>
      <c r="O8" s="90" t="s">
        <v>5432</v>
      </c>
    </row>
    <row r="9" spans="1:15">
      <c r="A9" s="66" cm="1">
        <f t="array" aca="1" ref="A9" ca="1">IFERROR(
    SMALL(
        IF((統合マスタ!$R$5:$R$1500=1)*
           (ISNUMBER(MATCH(統合マスタ!$V$5:$V$1500, 分類!$K$8:$K$15, 0))),
           統合マスタ!$AC$5:$AC$1500),
        ROW(A5)
    ),
"")</f>
        <v>12</v>
      </c>
      <c r="B9" s="27">
        <f t="shared" si="2"/>
        <v>5</v>
      </c>
      <c r="C9" s="27">
        <f ca="1">IF($A9="","",OFFSET(統合マスタ!$B$4,MATCH($A9,統合マスタ!$AC$5:$AC$1500,0),0))</f>
        <v>12</v>
      </c>
      <c r="D9" s="27" t="str">
        <f ca="1">IF($A9="","",OFFSET(統合マスタ!$C$4,MATCH($A9,統合マスタ!$AC$5:$AC$1500,0),0))</f>
        <v>０８３　ツムラ　ヨクカンサンカチンピハンゲ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4</v>
      </c>
      <c r="G9" s="27" t="str">
        <f ca="1">IF($A9="","",OFFSET(統合マスタ!$E$4,MATCH($A9,統合マスタ!$AC$5:$AC$1500,0),0))</f>
        <v>粉</v>
      </c>
      <c r="H9" s="27" t="str">
        <f ca="1">IF($A9="","",OFFSET(統合マスタ!$F$4,MATCH($A9,統合マスタ!$AC$5:$AC$1500,0),0))</f>
        <v>２．５ｇｘ１８９</v>
      </c>
      <c r="I9" s="27" t="str">
        <f ca="1">IF($A9="","",OFFSET(統合マスタ!$K$4,MATCH($A9,統合マスタ!$AC$5:$AC$1500,0),0))</f>
        <v>g</v>
      </c>
      <c r="J9" s="54" t="str">
        <f ca="1">IF(F9="","",OFFSET(分類!$B$29,MATCH(F9,分類!$A$30:$A$46,0),0))</f>
        <v>漢方薬</v>
      </c>
      <c r="K9" s="54">
        <f t="shared" ca="1" si="0"/>
        <v>2.5</v>
      </c>
      <c r="L9" s="65"/>
      <c r="M9" s="54">
        <f t="shared" ca="1" si="1"/>
        <v>0</v>
      </c>
      <c r="N9" s="90" t="s">
        <v>5429</v>
      </c>
      <c r="O9" s="90" t="s">
        <v>5432</v>
      </c>
    </row>
    <row r="10" spans="1:15">
      <c r="A10" s="66" cm="1">
        <f t="array" aca="1" ref="A10" ca="1">IFERROR(
    SMALL(
        IF((統合マスタ!$R$5:$R$1500=1)*
           (ISNUMBER(MATCH(統合マスタ!$V$5:$V$1500, 分類!$K$8:$K$15, 0))),
           統合マスタ!$AC$5:$AC$1500),
        ROW(A6)
    ),
"")</f>
        <v>13</v>
      </c>
      <c r="B10" s="27">
        <f t="shared" si="2"/>
        <v>6</v>
      </c>
      <c r="C10" s="27">
        <f ca="1">IF($A10="","",OFFSET(統合マスタ!$B$4,MATCH($A10,統合マスタ!$AC$5:$AC$1500,0),0))</f>
        <v>13</v>
      </c>
      <c r="D10" s="27" t="str">
        <f ca="1">IF($A10="","",OFFSET(統合マスタ!$C$4,MATCH($A10,統合マスタ!$AC$5:$AC$1500,0),0))</f>
        <v>１００　ツムラ　ダイケンチユウトウ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4</v>
      </c>
      <c r="G10" s="27" t="str">
        <f ca="1">IF($A10="","",OFFSET(統合マスタ!$E$4,MATCH($A10,統合マスタ!$AC$5:$AC$1500,0),0))</f>
        <v>粉</v>
      </c>
      <c r="H10" s="27" t="str">
        <f ca="1">IF($A10="","",OFFSET(統合マスタ!$F$4,MATCH($A10,統合マスタ!$AC$5:$AC$1500,0),0))</f>
        <v>２．５ｇＸ１８９</v>
      </c>
      <c r="I10" s="27" t="str">
        <f ca="1">IF($A10="","",OFFSET(統合マスタ!$K$4,MATCH($A10,統合マスタ!$AC$5:$AC$1500,0),0))</f>
        <v>g</v>
      </c>
      <c r="J10" s="54" t="str">
        <f ca="1">IF(F10="","",OFFSET(分類!$B$29,MATCH(F10,分類!$A$30:$A$46,0),0))</f>
        <v>漢方薬</v>
      </c>
      <c r="K10" s="54">
        <f t="shared" ca="1" si="0"/>
        <v>2.5</v>
      </c>
      <c r="L10" s="65"/>
      <c r="M10" s="54">
        <f t="shared" ca="1" si="1"/>
        <v>0</v>
      </c>
      <c r="N10" s="90" t="s">
        <v>5429</v>
      </c>
      <c r="O10" s="90" t="s">
        <v>5432</v>
      </c>
    </row>
    <row r="11" spans="1:15">
      <c r="A11" s="66" cm="1">
        <f t="array" aca="1" ref="A11" ca="1">IFERROR(
    SMALL(
        IF((統合マスタ!$R$5:$R$1500=1)*
           (ISNUMBER(MATCH(統合マスタ!$V$5:$V$1500, 分類!$K$8:$K$15, 0))),
           統合マスタ!$AC$5:$AC$1500),
        ROW(A7)
    ),
"")</f>
        <v>17</v>
      </c>
      <c r="B11" s="27">
        <f t="shared" si="2"/>
        <v>7</v>
      </c>
      <c r="C11" s="27">
        <f ca="1">IF($A11="","",OFFSET(統合マスタ!$B$4,MATCH($A11,統合マスタ!$AC$5:$AC$1500,0),0))</f>
        <v>17</v>
      </c>
      <c r="D11" s="27" t="str">
        <f ca="1">IF($A11="","",OFFSET(統合マスタ!$C$4,MATCH($A11,統合マスタ!$AC$5:$AC$1500,0),0))</f>
        <v>ＥＫ１　葛根湯エキス細粒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4</v>
      </c>
      <c r="G11" s="27" t="str">
        <f ca="1">IF($A11="","",OFFSET(統合マスタ!$E$4,MATCH($A11,統合マスタ!$AC$5:$AC$1500,0),0))</f>
        <v>粉</v>
      </c>
      <c r="H11" s="27" t="str">
        <f ca="1">IF($A11="","",OFFSET(統合マスタ!$F$4,MATCH($A11,統合マスタ!$AC$5:$AC$1500,0),0))</f>
        <v>２．５ｇ×２９４</v>
      </c>
      <c r="I11" s="27" t="str">
        <f ca="1">IF($A11="","",OFFSET(統合マスタ!$K$4,MATCH($A11,統合マスタ!$AC$5:$AC$1500,0),0))</f>
        <v>g</v>
      </c>
      <c r="J11" s="54" t="str">
        <f ca="1">IF(F11="","",OFFSET(分類!$B$29,MATCH(F11,分類!$A$30:$A$46,0),0))</f>
        <v>漢方薬</v>
      </c>
      <c r="K11" s="54">
        <f t="shared" ca="1" si="0"/>
        <v>2.5</v>
      </c>
      <c r="L11" s="65"/>
      <c r="M11" s="54">
        <f t="shared" ca="1" si="1"/>
        <v>0</v>
      </c>
      <c r="N11" s="90" t="s">
        <v>5429</v>
      </c>
      <c r="O11" s="90" t="s">
        <v>5432</v>
      </c>
    </row>
    <row r="12" spans="1:15">
      <c r="A12" s="66" cm="1">
        <f t="array" aca="1" ref="A12" ca="1">IFERROR(
    SMALL(
        IF((統合マスタ!$R$5:$R$1500=1)*
           (ISNUMBER(MATCH(統合マスタ!$V$5:$V$1500, 分類!$K$8:$K$15, 0))),
           統合マスタ!$AC$5:$AC$1500),
        ROW(A8)
    ),
"")</f>
        <v>21</v>
      </c>
      <c r="B12" s="27">
        <f t="shared" si="2"/>
        <v>8</v>
      </c>
      <c r="C12" s="27">
        <f ca="1">IF($A12="","",OFFSET(統合マスタ!$B$4,MATCH($A12,統合マスタ!$AC$5:$AC$1500,0),0))</f>
        <v>21</v>
      </c>
      <c r="D12" s="27" t="str">
        <f ca="1">IF($A12="","",OFFSET(統合マスタ!$C$4,MATCH($A12,統合マスタ!$AC$5:$AC$1500,0),0))</f>
        <v>ＥＫ２４　加味逍遥散料エキス細粒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4</v>
      </c>
      <c r="G12" s="27" t="str">
        <f ca="1">IF($A12="","",OFFSET(統合マスタ!$E$4,MATCH($A12,統合マスタ!$AC$5:$AC$1500,0),0))</f>
        <v>粉</v>
      </c>
      <c r="H12" s="27" t="str">
        <f ca="1">IF($A12="","",OFFSET(統合マスタ!$F$4,MATCH($A12,統合マスタ!$AC$5:$AC$1500,0),0))</f>
        <v>２ｇｘ４２包</v>
      </c>
      <c r="I12" s="27" t="str">
        <f ca="1">IF($A12="","",OFFSET(統合マスタ!$K$4,MATCH($A12,統合マスタ!$AC$5:$AC$1500,0),0))</f>
        <v>g</v>
      </c>
      <c r="J12" s="54" t="str">
        <f ca="1">IF(F12="","",OFFSET(分類!$B$29,MATCH(F12,分類!$A$30:$A$46,0),0))</f>
        <v>漢方薬</v>
      </c>
      <c r="K12" s="54">
        <f t="shared" ca="1" si="0"/>
        <v>2</v>
      </c>
      <c r="L12" s="65"/>
      <c r="M12" s="54">
        <f t="shared" ca="1" si="1"/>
        <v>0</v>
      </c>
      <c r="N12" s="90" t="s">
        <v>5429</v>
      </c>
      <c r="O12" s="90" t="s">
        <v>5432</v>
      </c>
    </row>
    <row r="13" spans="1:15">
      <c r="A13" s="66" cm="1">
        <f t="array" aca="1" ref="A13" ca="1">IFERROR(
    SMALL(
        IF((統合マスタ!$R$5:$R$1500=1)*
           (ISNUMBER(MATCH(統合マスタ!$V$5:$V$1500, 分類!$K$8:$K$15, 0))),
           統合マスタ!$AC$5:$AC$1500),
        ROW(A9)
    ),
"")</f>
        <v>23</v>
      </c>
      <c r="B13" s="27">
        <f t="shared" si="2"/>
        <v>9</v>
      </c>
      <c r="C13" s="27">
        <f ca="1">IF($A13="","",OFFSET(統合マスタ!$B$4,MATCH($A13,統合マスタ!$AC$5:$AC$1500,0),0))</f>
        <v>23</v>
      </c>
      <c r="D13" s="27" t="str">
        <f ca="1">IF($A13="","",OFFSET(統合マスタ!$C$4,MATCH($A13,統合マスタ!$AC$5:$AC$1500,0),0))</f>
        <v>ＥＫ４１　補中益気湯エキス細粒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4</v>
      </c>
      <c r="G13" s="27" t="str">
        <f ca="1">IF($A13="","",OFFSET(統合マスタ!$E$4,MATCH($A13,統合マスタ!$AC$5:$AC$1500,0),0))</f>
        <v>粉</v>
      </c>
      <c r="H13" s="27" t="str">
        <f ca="1">IF($A13="","",OFFSET(統合マスタ!$F$4,MATCH($A13,統合マスタ!$AC$5:$AC$1500,0),0))</f>
        <v>２．５ｇｘ２９４</v>
      </c>
      <c r="I13" s="27" t="str">
        <f ca="1">IF($A13="","",OFFSET(統合マスタ!$K$4,MATCH($A13,統合マスタ!$AC$5:$AC$1500,0),0))</f>
        <v>g</v>
      </c>
      <c r="J13" s="54" t="str">
        <f ca="1">IF(F13="","",OFFSET(分類!$B$29,MATCH(F13,分類!$A$30:$A$46,0),0))</f>
        <v>漢方薬</v>
      </c>
      <c r="K13" s="54">
        <f t="shared" ca="1" si="0"/>
        <v>2.5</v>
      </c>
      <c r="L13" s="65"/>
      <c r="M13" s="54">
        <f t="shared" ca="1" si="1"/>
        <v>0</v>
      </c>
      <c r="N13" s="90" t="s">
        <v>5429</v>
      </c>
      <c r="O13" s="90" t="s">
        <v>5432</v>
      </c>
    </row>
    <row r="14" spans="1:15">
      <c r="A14" s="66" cm="1">
        <f t="array" aca="1" ref="A14" ca="1">IFERROR(
    SMALL(
        IF((統合マスタ!$R$5:$R$1500=1)*
           (ISNUMBER(MATCH(統合マスタ!$V$5:$V$1500, 分類!$K$8:$K$15, 0))),
           統合マスタ!$AC$5:$AC$1500),
        ROW(A10)
    ),
"")</f>
        <v>45</v>
      </c>
      <c r="B14" s="27">
        <f t="shared" si="2"/>
        <v>10</v>
      </c>
      <c r="C14" s="27">
        <f ca="1">IF($A14="","",OFFSET(統合マスタ!$B$4,MATCH($A14,統合マスタ!$AC$5:$AC$1500,0),0))</f>
        <v>45</v>
      </c>
      <c r="D14" s="27" t="str">
        <f ca="1">IF($A14="","",OFFSET(統合マスタ!$C$4,MATCH($A14,統合マスタ!$AC$5:$AC$1500,0),0))</f>
        <v>アスパラカリウム散５０％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</v>
      </c>
      <c r="G14" s="27" t="str">
        <f ca="1">IF($A14="","",OFFSET(統合マスタ!$E$4,MATCH($A14,統合マスタ!$AC$5:$AC$1500,0),0))</f>
        <v>粉</v>
      </c>
      <c r="H14" s="27" t="str">
        <f ca="1">IF($A14="","",OFFSET(統合マスタ!$F$4,MATCH($A14,統合マスタ!$AC$5:$AC$1500,0),0))</f>
        <v>５００ｇ</v>
      </c>
      <c r="I14" s="27" t="str">
        <f ca="1">IF($A14="","",OFFSET(統合マスタ!$K$4,MATCH($A14,統合マスタ!$AC$5:$AC$1500,0),0))</f>
        <v>ｇ</v>
      </c>
      <c r="J14" s="54" t="str">
        <f ca="1">IF(F14="","",OFFSET(分類!$B$29,MATCH(F14,分類!$A$30:$A$46,0),0))</f>
        <v>散薬調剤台</v>
      </c>
      <c r="K14" s="54">
        <f t="shared" ca="1" si="0"/>
        <v>500</v>
      </c>
      <c r="L14" s="65"/>
      <c r="M14" s="54">
        <f t="shared" ca="1" si="1"/>
        <v>0</v>
      </c>
      <c r="O14" s="90" t="s">
        <v>5433</v>
      </c>
    </row>
    <row r="15" spans="1:15">
      <c r="A15" s="66" cm="1">
        <f t="array" aca="1" ref="A15" ca="1">IFERROR(
    SMALL(
        IF((統合マスタ!$R$5:$R$1500=1)*
           (ISNUMBER(MATCH(統合マスタ!$V$5:$V$1500, 分類!$K$8:$K$15, 0))),
           統合マスタ!$AC$5:$AC$1500),
        ROW(A11)
    ),
"")</f>
        <v>58</v>
      </c>
      <c r="B15" s="27">
        <f t="shared" si="2"/>
        <v>11</v>
      </c>
      <c r="C15" s="27">
        <f ca="1">IF($A15="","",OFFSET(統合マスタ!$B$4,MATCH($A15,統合マスタ!$AC$5:$AC$1500,0),0))</f>
        <v>58</v>
      </c>
      <c r="D15" s="27" t="str">
        <f ca="1">IF($A15="","",OFFSET(統合マスタ!$C$4,MATCH($A15,統合マスタ!$AC$5:$AC$1500,0),0))</f>
        <v>アドナ散１０％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</v>
      </c>
      <c r="G15" s="27" t="str">
        <f ca="1">IF($A15="","",OFFSET(統合マスタ!$E$4,MATCH($A15,統合マスタ!$AC$5:$AC$1500,0),0))</f>
        <v>粉</v>
      </c>
      <c r="H15" s="27" t="str">
        <f ca="1">IF($A15="","",OFFSET(統合マスタ!$F$4,MATCH($A15,統合マスタ!$AC$5:$AC$1500,0),0))</f>
        <v>１００ｇ</v>
      </c>
      <c r="I15" s="27" t="str">
        <f ca="1">IF($A15="","",OFFSET(統合マスタ!$K$4,MATCH($A15,統合マスタ!$AC$5:$AC$1500,0),0))</f>
        <v>ｇ</v>
      </c>
      <c r="J15" s="54" t="str">
        <f ca="1">IF(F15="","",OFFSET(分類!$B$29,MATCH(F15,分類!$A$30:$A$46,0),0))</f>
        <v>散薬調剤台</v>
      </c>
      <c r="K15" s="54">
        <f t="shared" ca="1" si="0"/>
        <v>100</v>
      </c>
      <c r="L15" s="65"/>
      <c r="M15" s="54">
        <f t="shared" ca="1" si="1"/>
        <v>0</v>
      </c>
      <c r="O15" s="90" t="s">
        <v>5433</v>
      </c>
    </row>
    <row r="16" spans="1:15">
      <c r="A16" s="66" cm="1">
        <f t="array" aca="1" ref="A16" ca="1">IFERROR(
    SMALL(
        IF((統合マスタ!$R$5:$R$1500=1)*
           (ISNUMBER(MATCH(統合マスタ!$V$5:$V$1500, 分類!$K$8:$K$15, 0))),
           統合マスタ!$AC$5:$AC$1500),
        ROW(A12)
    ),
"")</f>
        <v>76</v>
      </c>
      <c r="B16" s="27">
        <f t="shared" si="2"/>
        <v>12</v>
      </c>
      <c r="C16" s="27">
        <f ca="1">IF($A16="","",OFFSET(統合マスタ!$B$4,MATCH($A16,統合マスタ!$AC$5:$AC$1500,0),0))</f>
        <v>76</v>
      </c>
      <c r="D16" s="27" t="str">
        <f ca="1">IF($A16="","",OFFSET(統合マスタ!$C$4,MATCH($A16,統合マスタ!$AC$5:$AC$1500,0),0))</f>
        <v>アミノレバンＥＮ配合散　　　　　コーヒー味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15</v>
      </c>
      <c r="G16" s="27" t="str">
        <f ca="1">IF($A16="","",OFFSET(統合マスタ!$E$4,MATCH($A16,統合マスタ!$AC$5:$AC$1500,0),0))</f>
        <v>粉</v>
      </c>
      <c r="H16" s="27" t="str">
        <f ca="1">IF($A16="","",OFFSET(統合マスタ!$F$4,MATCH($A16,統合マスタ!$AC$5:$AC$1500,0),0))</f>
        <v>５０ｇＸ２１包</v>
      </c>
      <c r="I16" s="27" t="str">
        <f ca="1">IF($A16="","",OFFSET(統合マスタ!$K$4,MATCH($A16,統合マスタ!$AC$5:$AC$1500,0),0))</f>
        <v>10ｇ</v>
      </c>
      <c r="J16" s="54" t="str">
        <f ca="1">IF(F16="","",OFFSET(分類!$B$29,MATCH(F16,分類!$A$30:$A$46,0),0))</f>
        <v>不良在庫</v>
      </c>
      <c r="K16" s="54">
        <f t="shared" ca="1" si="0"/>
        <v>50</v>
      </c>
      <c r="L16" s="65"/>
      <c r="M16" s="54">
        <f t="shared" ca="1" si="1"/>
        <v>0</v>
      </c>
      <c r="N16" s="90" t="s">
        <v>5434</v>
      </c>
      <c r="O16" s="90" t="s">
        <v>5432</v>
      </c>
    </row>
    <row r="17" spans="1:15">
      <c r="A17" s="66" cm="1">
        <f t="array" aca="1" ref="A17" ca="1">IFERROR(
    SMALL(
        IF((統合マスタ!$R$5:$R$1500=1)*
           (ISNUMBER(MATCH(統合マスタ!$V$5:$V$1500, 分類!$K$8:$K$15, 0))),
           統合マスタ!$AC$5:$AC$1500),
        ROW(A13)
    ),
"")</f>
        <v>172</v>
      </c>
      <c r="B17" s="27">
        <f t="shared" si="2"/>
        <v>13</v>
      </c>
      <c r="C17" s="27">
        <f ca="1">IF($A17="","",OFFSET(統合マスタ!$B$4,MATCH($A17,統合マスタ!$AC$5:$AC$1500,0),0))</f>
        <v>172</v>
      </c>
      <c r="D17" s="27" t="str">
        <f ca="1">IF($A17="","",OFFSET(統合マスタ!$C$4,MATCH($A17,統合マスタ!$AC$5:$AC$1500,0),0))</f>
        <v>カルバマゼピン細粒５０％「アメル」　　　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</v>
      </c>
      <c r="G17" s="27" t="str">
        <f ca="1">IF($A17="","",OFFSET(統合マスタ!$E$4,MATCH($A17,統合マスタ!$AC$5:$AC$1500,0),0))</f>
        <v>粉</v>
      </c>
      <c r="H17" s="27" t="str">
        <f ca="1">IF($A17="","",OFFSET(統合マスタ!$F$4,MATCH($A17,統合マスタ!$AC$5:$AC$1500,0),0))</f>
        <v>５００ｇ</v>
      </c>
      <c r="I17" s="27" t="str">
        <f ca="1">IF($A17="","",OFFSET(統合マスタ!$K$4,MATCH($A17,統合マスタ!$AC$5:$AC$1500,0),0))</f>
        <v>ｇ</v>
      </c>
      <c r="J17" s="54" t="str">
        <f ca="1">IF(F17="","",OFFSET(分類!$B$29,MATCH(F17,分類!$A$30:$A$46,0),0))</f>
        <v>散薬調剤台</v>
      </c>
      <c r="K17" s="54">
        <f t="shared" ca="1" si="0"/>
        <v>500</v>
      </c>
      <c r="L17" s="65"/>
      <c r="M17" s="54">
        <f t="shared" ca="1" si="1"/>
        <v>0</v>
      </c>
      <c r="O17" s="90" t="s">
        <v>5433</v>
      </c>
    </row>
    <row r="18" spans="1:15">
      <c r="A18" s="66" cm="1">
        <f t="array" aca="1" ref="A18" ca="1">IFERROR(
    SMALL(
        IF((統合マスタ!$R$5:$R$1500=1)*
           (ISNUMBER(MATCH(統合マスタ!$V$5:$V$1500, 分類!$K$8:$K$15, 0))),
           統合マスタ!$AC$5:$AC$1500),
        ROW(A14)
    ),
"")</f>
        <v>201</v>
      </c>
      <c r="B18" s="27">
        <f t="shared" si="2"/>
        <v>14</v>
      </c>
      <c r="C18" s="27">
        <f ca="1">IF($A18="","",OFFSET(統合マスタ!$B$4,MATCH($A18,統合マスタ!$AC$5:$AC$1500,0),0))</f>
        <v>201</v>
      </c>
      <c r="D18" s="27" t="str">
        <f ca="1">IF($A18="","",OFFSET(統合マスタ!$C$4,MATCH($A18,統合マスタ!$AC$5:$AC$1500,0),0))</f>
        <v>グラマリール細粒１０％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</v>
      </c>
      <c r="G18" s="27" t="str">
        <f ca="1">IF($A18="","",OFFSET(統合マスタ!$E$4,MATCH($A18,統合マスタ!$AC$5:$AC$1500,0),0))</f>
        <v>粉</v>
      </c>
      <c r="H18" s="27" t="str">
        <f ca="1">IF($A18="","",OFFSET(統合マスタ!$F$4,MATCH($A18,統合マスタ!$AC$5:$AC$1500,0),0))</f>
        <v>１００ｇ</v>
      </c>
      <c r="I18" s="27" t="str">
        <f ca="1">IF($A18="","",OFFSET(統合マスタ!$K$4,MATCH($A18,統合マスタ!$AC$5:$AC$1500,0),0))</f>
        <v>ｇ</v>
      </c>
      <c r="J18" s="54" t="str">
        <f ca="1">IF(F18="","",OFFSET(分類!$B$29,MATCH(F18,分類!$A$30:$A$46,0),0))</f>
        <v>散薬調剤台</v>
      </c>
      <c r="K18" s="54">
        <f t="shared" ca="1" si="0"/>
        <v>100</v>
      </c>
      <c r="L18" s="65"/>
      <c r="M18" s="54">
        <f t="shared" ca="1" si="1"/>
        <v>0</v>
      </c>
      <c r="O18" s="90" t="s">
        <v>5433</v>
      </c>
    </row>
    <row r="19" spans="1:15">
      <c r="A19" s="66" cm="1">
        <f t="array" aca="1" ref="A19" ca="1">IFERROR(
    SMALL(
        IF((統合マスタ!$R$5:$R$1500=1)*
           (ISNUMBER(MATCH(統合マスタ!$V$5:$V$1500, 分類!$K$8:$K$15, 0))),
           統合マスタ!$AC$5:$AC$1500),
        ROW(A15)
    ),
"")</f>
        <v>212</v>
      </c>
      <c r="B19" s="27">
        <f t="shared" si="2"/>
        <v>15</v>
      </c>
      <c r="C19" s="27">
        <f ca="1">IF($A19="","",OFFSET(統合マスタ!$B$4,MATCH($A19,統合マスタ!$AC$5:$AC$1500,0),0))</f>
        <v>212</v>
      </c>
      <c r="D19" s="27" t="str">
        <f ca="1">IF($A19="","",OFFSET(統合マスタ!$C$4,MATCH($A19,統合マスタ!$AC$5:$AC$1500,0),0))</f>
        <v>クレメジン細粒分包２ｇ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3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２ｇｘ８４包</v>
      </c>
      <c r="I19" s="27" t="str">
        <f ca="1">IF($A19="","",OFFSET(統合マスタ!$K$4,MATCH($A19,統合マスタ!$AC$5:$AC$1500,0),0))</f>
        <v>ｇ</v>
      </c>
      <c r="J19" s="54" t="str">
        <f ca="1">IF(F19="","",OFFSET(分類!$B$29,MATCH(F19,分類!$A$30:$A$46,0),0))</f>
        <v>外用.臨時.散薬ヒート</v>
      </c>
      <c r="K19" s="54" t="str">
        <f t="shared" ca="1" si="0"/>
        <v/>
      </c>
      <c r="L19" s="65"/>
      <c r="M19" s="54">
        <f t="shared" ca="1" si="1"/>
        <v>0</v>
      </c>
      <c r="N19" s="90" t="s">
        <v>5427</v>
      </c>
      <c r="O19" s="90" t="s">
        <v>5432</v>
      </c>
    </row>
    <row r="20" spans="1:15">
      <c r="A20" s="66" cm="1">
        <f t="array" aca="1" ref="A20" ca="1">IFERROR(
    SMALL(
        IF((統合マスタ!$R$5:$R$1500=1)*
           (ISNUMBER(MATCH(統合マスタ!$V$5:$V$1500, 分類!$K$8:$K$15, 0))),
           統合マスタ!$AC$5:$AC$1500),
        ROW(A16)
    ),
"")</f>
        <v>249</v>
      </c>
      <c r="B20" s="27">
        <f t="shared" si="2"/>
        <v>16</v>
      </c>
      <c r="C20" s="27">
        <f ca="1">IF($A20="","",OFFSET(統合マスタ!$B$4,MATCH($A20,統合マスタ!$AC$5:$AC$1500,0),0))</f>
        <v>249</v>
      </c>
      <c r="D20" s="27" t="str">
        <f ca="1">IF($A20="","",OFFSET(統合マスタ!$C$4,MATCH($A20,統合マスタ!$AC$5:$AC$1500,0),0))</f>
        <v>シーピー配合顆粒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3</v>
      </c>
      <c r="G20" s="27" t="str">
        <f ca="1">IF($A20="","",OFFSET(統合マスタ!$E$4,MATCH($A20,統合マスタ!$AC$5:$AC$1500,0),0))</f>
        <v>粉</v>
      </c>
      <c r="H20" s="27" t="str">
        <f ca="1">IF($A20="","",OFFSET(統合マスタ!$F$4,MATCH($A20,統合マスタ!$AC$5:$AC$1500,0),0))</f>
        <v>１ｇｘ１０５０包</v>
      </c>
      <c r="I20" s="27" t="str">
        <f ca="1">IF($A20="","",OFFSET(統合マスタ!$K$4,MATCH($A20,統合マスタ!$AC$5:$AC$1500,0),0))</f>
        <v>ｇ</v>
      </c>
      <c r="J20" s="54" t="str">
        <f ca="1">IF(F20="","",OFFSET(分類!$B$29,MATCH(F20,分類!$A$30:$A$46,0),0))</f>
        <v>外用.臨時.散薬ヒート</v>
      </c>
      <c r="K20" s="54">
        <f t="shared" ca="1" si="0"/>
        <v>1</v>
      </c>
      <c r="L20" s="65"/>
      <c r="M20" s="54">
        <f t="shared" ca="1" si="1"/>
        <v>0</v>
      </c>
      <c r="O20" s="90" t="s">
        <v>5433</v>
      </c>
    </row>
    <row r="21" spans="1:15">
      <c r="A21" s="66" cm="1">
        <f t="array" aca="1" ref="A21" ca="1">IFERROR(
    SMALL(
        IF((統合マスタ!$R$5:$R$1500=1)*
           (ISNUMBER(MATCH(統合マスタ!$V$5:$V$1500, 分類!$K$8:$K$15, 0))),
           統合マスタ!$AC$5:$AC$1500),
        ROW(A17)
    ),
"")</f>
        <v>308</v>
      </c>
      <c r="B21" s="27">
        <f t="shared" si="2"/>
        <v>17</v>
      </c>
      <c r="C21" s="27">
        <f ca="1">IF($A21="","",OFFSET(統合マスタ!$B$4,MATCH($A21,統合マスタ!$AC$5:$AC$1500,0),0))</f>
        <v>308</v>
      </c>
      <c r="D21" s="27" t="str">
        <f ca="1">IF($A21="","",OFFSET(統合マスタ!$C$4,MATCH($A21,統合マスタ!$AC$5:$AC$1500,0),0))</f>
        <v>センブリ・重曹散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</v>
      </c>
      <c r="G21" s="27" t="str">
        <f ca="1">IF($A21="","",OFFSET(統合マスタ!$E$4,MATCH($A21,統合マスタ!$AC$5:$AC$1500,0),0))</f>
        <v>粉</v>
      </c>
      <c r="H21" s="27" t="str">
        <f ca="1">IF($A21="","",OFFSET(統合マスタ!$F$4,MATCH($A21,統合マスタ!$AC$5:$AC$1500,0),0))</f>
        <v>５００ｇ</v>
      </c>
      <c r="I21" s="27" t="str">
        <f ca="1">IF($A21="","",OFFSET(統合マスタ!$K$4,MATCH($A21,統合マスタ!$AC$5:$AC$1500,0),0))</f>
        <v>ｇ</v>
      </c>
      <c r="J21" s="54" t="str">
        <f ca="1">IF(F21="","",OFFSET(分類!$B$29,MATCH(F21,分類!$A$30:$A$46,0),0))</f>
        <v>散薬調剤台</v>
      </c>
      <c r="K21" s="54">
        <f t="shared" ca="1" si="0"/>
        <v>500</v>
      </c>
      <c r="L21" s="65"/>
      <c r="M21" s="54">
        <f t="shared" ca="1" si="1"/>
        <v>0</v>
      </c>
      <c r="O21" s="90" t="s">
        <v>5433</v>
      </c>
    </row>
    <row r="22" spans="1:15">
      <c r="A22" s="66" cm="1">
        <f t="array" aca="1" ref="A22" ca="1">IFERROR(
    SMALL(
        IF((統合マスタ!$R$5:$R$1500=1)*
           (ISNUMBER(MATCH(統合マスタ!$V$5:$V$1500, 分類!$K$8:$K$15, 0))),
           統合マスタ!$AC$5:$AC$1500),
        ROW(A18)
    ),
"")</f>
        <v>346</v>
      </c>
      <c r="B22" s="27">
        <f t="shared" si="2"/>
        <v>18</v>
      </c>
      <c r="C22" s="27">
        <f ca="1">IF($A22="","",OFFSET(統合マスタ!$B$4,MATCH($A22,統合マスタ!$AC$5:$AC$1500,0),0))</f>
        <v>346</v>
      </c>
      <c r="D22" s="27" t="str">
        <f ca="1">IF($A22="","",OFFSET(統合マスタ!$C$4,MATCH($A22,統合マスタ!$AC$5:$AC$1500,0),0))</f>
        <v>タンニン酸アルブミン「ＶＴＲＳ」原末　　　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</v>
      </c>
      <c r="G22" s="27" t="str">
        <f ca="1">IF($A22="","",OFFSET(統合マスタ!$E$4,MATCH($A22,統合マスタ!$AC$5:$AC$1500,0),0))</f>
        <v>粉</v>
      </c>
      <c r="H22" s="27" t="str">
        <f ca="1">IF($A22="","",OFFSET(統合マスタ!$F$4,MATCH($A22,統合マスタ!$AC$5:$AC$1500,0),0))</f>
        <v>５００ｇ</v>
      </c>
      <c r="I22" s="27" t="str">
        <f ca="1">IF($A22="","",OFFSET(統合マスタ!$K$4,MATCH($A22,統合マスタ!$AC$5:$AC$1500,0),0))</f>
        <v>ｇ</v>
      </c>
      <c r="J22" s="54" t="str">
        <f ca="1">IF(F22="","",OFFSET(分類!$B$29,MATCH(F22,分類!$A$30:$A$46,0),0))</f>
        <v>散薬調剤台</v>
      </c>
      <c r="K22" s="54">
        <f t="shared" ca="1" si="0"/>
        <v>500</v>
      </c>
      <c r="L22" s="65"/>
      <c r="M22" s="54">
        <f t="shared" ca="1" si="1"/>
        <v>0</v>
      </c>
      <c r="O22" s="90" t="s">
        <v>5433</v>
      </c>
    </row>
    <row r="23" spans="1:15">
      <c r="A23" s="66" cm="1">
        <f t="array" aca="1" ref="A23" ca="1">IFERROR(
    SMALL(
        IF((統合マスタ!$R$5:$R$1500=1)*
           (ISNUMBER(MATCH(統合マスタ!$V$5:$V$1500, 分類!$K$8:$K$15, 0))),
           統合マスタ!$AC$5:$AC$1500),
        ROW(A19)
    ),
"")</f>
        <v>375</v>
      </c>
      <c r="B23" s="27">
        <f t="shared" si="2"/>
        <v>19</v>
      </c>
      <c r="C23" s="27">
        <f ca="1">IF($A23="","",OFFSET(統合マスタ!$B$4,MATCH($A23,統合マスタ!$AC$5:$AC$1500,0),0))</f>
        <v>375</v>
      </c>
      <c r="D23" s="27" t="str">
        <f ca="1">IF($A23="","",OFFSET(統合マスタ!$C$4,MATCH($A23,統合マスタ!$AC$5:$AC$1500,0),0))</f>
        <v>テプレノン細粒１０％「ＹＤ」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</v>
      </c>
      <c r="G23" s="27" t="str">
        <f ca="1">IF($A23="","",OFFSET(統合マスタ!$E$4,MATCH($A23,統合マスタ!$AC$5:$AC$1500,0),0))</f>
        <v>粉</v>
      </c>
      <c r="H23" s="27" t="str">
        <f ca="1">IF($A23="","",OFFSET(統合マスタ!$F$4,MATCH($A23,統合マスタ!$AC$5:$AC$1500,0),0))</f>
        <v>１００ｇ</v>
      </c>
      <c r="I23" s="27" t="str">
        <f ca="1">IF($A23="","",OFFSET(統合マスタ!$K$4,MATCH($A23,統合マスタ!$AC$5:$AC$1500,0),0))</f>
        <v>ｇ</v>
      </c>
      <c r="J23" s="54" t="str">
        <f ca="1">IF(F23="","",OFFSET(分類!$B$29,MATCH(F23,分類!$A$30:$A$46,0),0))</f>
        <v>散薬調剤台</v>
      </c>
      <c r="K23" s="54">
        <f t="shared" ca="1" si="0"/>
        <v>100</v>
      </c>
      <c r="L23" s="65"/>
      <c r="M23" s="54">
        <f t="shared" ca="1" si="1"/>
        <v>0</v>
      </c>
      <c r="O23" s="90" t="s">
        <v>5433</v>
      </c>
    </row>
    <row r="24" spans="1:15">
      <c r="A24" s="66" cm="1">
        <f t="array" aca="1" ref="A24" ca="1">IFERROR(
    SMALL(
        IF((統合マスタ!$R$5:$R$1500=1)*
           (ISNUMBER(MATCH(統合マスタ!$V$5:$V$1500, 分類!$K$8:$K$15, 0))),
           統合マスタ!$AC$5:$AC$1500),
        ROW(A20)
    ),
"")</f>
        <v>475</v>
      </c>
      <c r="B24" s="27">
        <f t="shared" si="2"/>
        <v>20</v>
      </c>
      <c r="C24" s="27">
        <f ca="1">IF($A24="","",OFFSET(統合マスタ!$B$4,MATCH($A24,統合マスタ!$AC$5:$AC$1500,0),0))</f>
        <v>475</v>
      </c>
      <c r="D24" s="27" t="str">
        <f ca="1">IF($A24="","",OFFSET(統合マスタ!$C$4,MATCH($A24,統合マスタ!$AC$5:$AC$1500,0),0))</f>
        <v>パントシン散２０％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</v>
      </c>
      <c r="G24" s="27" t="str">
        <f ca="1">IF($A24="","",OFFSET(統合マスタ!$E$4,MATCH($A24,統合マスタ!$AC$5:$AC$1500,0),0))</f>
        <v>粉</v>
      </c>
      <c r="H24" s="27" t="str">
        <f ca="1">IF($A24="","",OFFSET(統合マスタ!$F$4,MATCH($A24,統合マスタ!$AC$5:$AC$1500,0),0))</f>
        <v>１００ｇ</v>
      </c>
      <c r="I24" s="27" t="str">
        <f ca="1">IF($A24="","",OFFSET(統合マスタ!$K$4,MATCH($A24,統合マスタ!$AC$5:$AC$1500,0),0))</f>
        <v>ｇ</v>
      </c>
      <c r="J24" s="54" t="str">
        <f ca="1">IF(F24="","",OFFSET(分類!$B$29,MATCH(F24,分類!$A$30:$A$46,0),0))</f>
        <v>散薬調剤台</v>
      </c>
      <c r="K24" s="54">
        <f t="shared" ca="1" si="0"/>
        <v>100</v>
      </c>
      <c r="L24" s="65"/>
      <c r="M24" s="54">
        <f t="shared" ca="1" si="1"/>
        <v>0</v>
      </c>
      <c r="O24" s="90" t="s">
        <v>5433</v>
      </c>
    </row>
    <row r="25" spans="1:15">
      <c r="A25" s="66" cm="1">
        <f t="array" aca="1" ref="A25" ca="1">IFERROR(
    SMALL(
        IF((統合マスタ!$R$5:$R$1500=1)*
           (ISNUMBER(MATCH(統合マスタ!$V$5:$V$1500, 分類!$K$8:$K$15, 0))),
           統合マスタ!$AC$5:$AC$1500),
        ROW(A21)
    ),
"")</f>
        <v>484</v>
      </c>
      <c r="B25" s="27">
        <f t="shared" si="2"/>
        <v>21</v>
      </c>
      <c r="C25" s="27">
        <f ca="1">IF($A25="","",OFFSET(統合マスタ!$B$4,MATCH($A25,統合マスタ!$AC$5:$AC$1500,0),0))</f>
        <v>484</v>
      </c>
      <c r="D25" s="27" t="str">
        <f ca="1">IF($A25="","",OFFSET(統合マスタ!$C$4,MATCH($A25,統合マスタ!$AC$5:$AC$1500,0),0))</f>
        <v>ビオフェルミン配合散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3</v>
      </c>
      <c r="G25" s="27" t="str">
        <f ca="1">IF($A25="","",OFFSET(統合マスタ!$E$4,MATCH($A25,統合マスタ!$AC$5:$AC$1500,0),0))</f>
        <v>粉</v>
      </c>
      <c r="H25" s="27" t="str">
        <f ca="1">IF($A25="","",OFFSET(統合マスタ!$F$4,MATCH($A25,統合マスタ!$AC$5:$AC$1500,0),0))</f>
        <v>１ｇｘ１２０</v>
      </c>
      <c r="I25" s="27" t="str">
        <f ca="1">IF($A25="","",OFFSET(統合マスタ!$K$4,MATCH($A25,統合マスタ!$AC$5:$AC$1500,0),0))</f>
        <v>ｇ</v>
      </c>
      <c r="J25" s="54" t="str">
        <f ca="1">IF(F25="","",OFFSET(分類!$B$29,MATCH(F25,分類!$A$30:$A$46,0),0))</f>
        <v>外用.臨時.散薬ヒート</v>
      </c>
      <c r="K25" s="54">
        <f t="shared" ca="1" si="0"/>
        <v>1</v>
      </c>
      <c r="L25" s="65"/>
      <c r="M25" s="54">
        <f t="shared" ca="1" si="1"/>
        <v>0</v>
      </c>
      <c r="O25" s="90" t="s">
        <v>5433</v>
      </c>
    </row>
    <row r="26" spans="1:15">
      <c r="A26" s="66" cm="1">
        <f t="array" aca="1" ref="A26" ca="1">IFERROR(
    SMALL(
        IF((統合マスタ!$R$5:$R$1500=1)*
           (ISNUMBER(MATCH(統合マスタ!$V$5:$V$1500, 分類!$K$8:$K$15, 0))),
           統合マスタ!$AC$5:$AC$1500),
        ROW(A22)
    ),
"")</f>
        <v>485</v>
      </c>
      <c r="B26" s="27">
        <f t="shared" si="2"/>
        <v>22</v>
      </c>
      <c r="C26" s="27">
        <f ca="1">IF($A26="","",OFFSET(統合マスタ!$B$4,MATCH($A26,統合マスタ!$AC$5:$AC$1500,0),0))</f>
        <v>485</v>
      </c>
      <c r="D26" s="27" t="str">
        <f ca="1">IF($A26="","",OFFSET(統合マスタ!$C$4,MATCH($A26,統合マスタ!$AC$5:$AC$1500,0),0))</f>
        <v>ビオフェルミン配合散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3</v>
      </c>
      <c r="G26" s="27" t="str">
        <f ca="1">IF($A26="","",OFFSET(統合マスタ!$E$4,MATCH($A26,統合マスタ!$AC$5:$AC$1500,0),0))</f>
        <v>粉</v>
      </c>
      <c r="H26" s="27" t="str">
        <f ca="1">IF($A26="","",OFFSET(統合マスタ!$F$4,MATCH($A26,統合マスタ!$AC$5:$AC$1500,0),0))</f>
        <v>１ｇｘ６００</v>
      </c>
      <c r="I26" s="27" t="str">
        <f ca="1">IF($A26="","",OFFSET(統合マスタ!$K$4,MATCH($A26,統合マスタ!$AC$5:$AC$1500,0),0))</f>
        <v>ｇ</v>
      </c>
      <c r="J26" s="54" t="str">
        <f ca="1">IF(F26="","",OFFSET(分類!$B$29,MATCH(F26,分類!$A$30:$A$46,0),0))</f>
        <v>外用.臨時.散薬ヒート</v>
      </c>
      <c r="K26" s="54">
        <f t="shared" ca="1" si="0"/>
        <v>1</v>
      </c>
      <c r="L26" s="65"/>
      <c r="M26" s="54">
        <f t="shared" ca="1" si="1"/>
        <v>0</v>
      </c>
      <c r="O26" s="90" t="s">
        <v>5433</v>
      </c>
    </row>
    <row r="27" spans="1:15">
      <c r="A27" s="66" cm="1">
        <f t="array" aca="1" ref="A27" ca="1">IFERROR(
    SMALL(
        IF((統合マスタ!$R$5:$R$1500=1)*
           (ISNUMBER(MATCH(統合マスタ!$V$5:$V$1500, 分類!$K$8:$K$15, 0))),
           統合マスタ!$AC$5:$AC$1500),
        ROW(A23)
    ),
"")</f>
        <v>486</v>
      </c>
      <c r="B27" s="27">
        <f t="shared" si="2"/>
        <v>23</v>
      </c>
      <c r="C27" s="27">
        <f ca="1">IF($A27="","",OFFSET(統合マスタ!$B$4,MATCH($A27,統合マスタ!$AC$5:$AC$1500,0),0))</f>
        <v>486</v>
      </c>
      <c r="D27" s="27" t="str">
        <f ca="1">IF($A27="","",OFFSET(統合マスタ!$C$4,MATCH($A27,統合マスタ!$AC$5:$AC$1500,0),0))</f>
        <v>ビオフェルミン配合散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3</v>
      </c>
      <c r="G27" s="27" t="str">
        <f ca="1">IF($A27="","",OFFSET(統合マスタ!$E$4,MATCH($A27,統合マスタ!$AC$5:$AC$1500,0),0))</f>
        <v>粉</v>
      </c>
      <c r="H27" s="27" t="str">
        <f ca="1">IF($A27="","",OFFSET(統合マスタ!$F$4,MATCH($A27,統合マスタ!$AC$5:$AC$1500,0),0))</f>
        <v>１ｋｇ</v>
      </c>
      <c r="I27" s="27" t="str">
        <f ca="1">IF($A27="","",OFFSET(統合マスタ!$K$4,MATCH($A27,統合マスタ!$AC$5:$AC$1500,0),0))</f>
        <v>ｇ</v>
      </c>
      <c r="J27" s="54" t="str">
        <f ca="1">IF(F27="","",OFFSET(分類!$B$29,MATCH(F27,分類!$A$30:$A$46,0),0))</f>
        <v>外用.臨時.散薬ヒート</v>
      </c>
      <c r="K27" s="54" t="e">
        <f t="shared" ca="1" si="0"/>
        <v>#VALUE!</v>
      </c>
      <c r="L27" s="65"/>
      <c r="M27" s="54">
        <f t="shared" ca="1" si="1"/>
        <v>0</v>
      </c>
      <c r="O27" s="90" t="s">
        <v>5433</v>
      </c>
    </row>
    <row r="28" spans="1:15">
      <c r="A28" s="66" cm="1">
        <f t="array" aca="1" ref="A28" ca="1">IFERROR(
    SMALL(
        IF((統合マスタ!$R$5:$R$1500=1)*
           (ISNUMBER(MATCH(統合マスタ!$V$5:$V$1500, 分類!$K$8:$K$15, 0))),
           統合マスタ!$AC$5:$AC$1500),
        ROW(A24)
    ),
"")</f>
        <v>541</v>
      </c>
      <c r="B28" s="27">
        <f t="shared" si="2"/>
        <v>24</v>
      </c>
      <c r="C28" s="27">
        <f ca="1">IF($A28="","",OFFSET(統合マスタ!$B$4,MATCH($A28,統合マスタ!$AC$5:$AC$1500,0),0))</f>
        <v>541</v>
      </c>
      <c r="D28" s="27" t="str">
        <f ca="1">IF($A28="","",OFFSET(統合マスタ!$C$4,MATCH($A28,統合マスタ!$AC$5:$AC$1500,0),0))</f>
        <v>ブドウ糖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</v>
      </c>
      <c r="G28" s="27" t="str">
        <f ca="1">IF($A28="","",OFFSET(統合マスタ!$E$4,MATCH($A28,統合マスタ!$AC$5:$AC$1500,0),0))</f>
        <v>粉</v>
      </c>
      <c r="H28" s="27" t="str">
        <f ca="1">IF($A28="","",OFFSET(統合マスタ!$F$4,MATCH($A28,統合マスタ!$AC$5:$AC$1500,0),0))</f>
        <v>５００ｇ</v>
      </c>
      <c r="I28" s="27" t="str">
        <f ca="1">IF($A28="","",OFFSET(統合マスタ!$K$4,MATCH($A28,統合マスタ!$AC$5:$AC$1500,0),0))</f>
        <v>10ｇ</v>
      </c>
      <c r="J28" s="54" t="str">
        <f ca="1">IF(F28="","",OFFSET(分類!$B$29,MATCH(F28,分類!$A$30:$A$46,0),0))</f>
        <v>散薬調剤台</v>
      </c>
      <c r="K28" s="54">
        <f t="shared" ca="1" si="0"/>
        <v>500</v>
      </c>
      <c r="L28" s="65"/>
      <c r="M28" s="54">
        <f t="shared" ca="1" si="1"/>
        <v>0</v>
      </c>
      <c r="N28" s="90" t="s">
        <v>5436</v>
      </c>
      <c r="O28" s="90" t="s">
        <v>5433</v>
      </c>
    </row>
    <row r="29" spans="1:15">
      <c r="A29" s="66" cm="1">
        <f t="array" aca="1" ref="A29" ca="1">IFERROR(
    SMALL(
        IF((統合マスタ!$R$5:$R$1500=1)*
           (ISNUMBER(MATCH(統合マスタ!$V$5:$V$1500, 分類!$K$8:$K$15, 0))),
           統合マスタ!$AC$5:$AC$1500),
        ROW(A25)
    ),
"")</f>
        <v>564</v>
      </c>
      <c r="B29" s="27">
        <f t="shared" si="2"/>
        <v>25</v>
      </c>
      <c r="C29" s="27">
        <f ca="1">IF($A29="","",OFFSET(統合マスタ!$B$4,MATCH($A29,統合マスタ!$AC$5:$AC$1500,0),0))</f>
        <v>564</v>
      </c>
      <c r="D29" s="27" t="str">
        <f ca="1">IF($A29="","",OFFSET(統合マスタ!$C$4,MATCH($A29,統合マスタ!$AC$5:$AC$1500,0),0))</f>
        <v>フロセミド細粒４％「ＥＭＥＣ」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</v>
      </c>
      <c r="G29" s="27" t="str">
        <f ca="1">IF($A29="","",OFFSET(統合マスタ!$E$4,MATCH($A29,統合マスタ!$AC$5:$AC$1500,0),0))</f>
        <v>粉</v>
      </c>
      <c r="H29" s="27" t="str">
        <f ca="1">IF($A29="","",OFFSET(統合マスタ!$F$4,MATCH($A29,統合マスタ!$AC$5:$AC$1500,0),0))</f>
        <v>１００ｇ</v>
      </c>
      <c r="I29" s="27" t="str">
        <f ca="1">IF($A29="","",OFFSET(統合マスタ!$K$4,MATCH($A29,統合マスタ!$AC$5:$AC$1500,0),0))</f>
        <v>ｇ</v>
      </c>
      <c r="J29" s="54" t="str">
        <f ca="1">IF(F29="","",OFFSET(分類!$B$29,MATCH(F29,分類!$A$30:$A$46,0),0))</f>
        <v>散薬調剤台</v>
      </c>
      <c r="K29" s="54">
        <f t="shared" ca="1" si="0"/>
        <v>100</v>
      </c>
      <c r="L29" s="65"/>
      <c r="M29" s="54">
        <f t="shared" ca="1" si="1"/>
        <v>0</v>
      </c>
      <c r="O29" s="90" t="s">
        <v>5433</v>
      </c>
    </row>
    <row r="30" spans="1:15">
      <c r="A30" s="66" cm="1">
        <f t="array" aca="1" ref="A30" ca="1">IFERROR(
    SMALL(
        IF((統合マスタ!$R$5:$R$1500=1)*
           (ISNUMBER(MATCH(統合マスタ!$V$5:$V$1500, 分類!$K$8:$K$15, 0))),
           統合マスタ!$AC$5:$AC$1500),
        ROW(A26)
    ),
"")</f>
        <v>624</v>
      </c>
      <c r="B30" s="27">
        <f t="shared" si="2"/>
        <v>26</v>
      </c>
      <c r="C30" s="27">
        <f ca="1">IF($A30="","",OFFSET(統合マスタ!$B$4,MATCH($A30,統合マスタ!$AC$5:$AC$1500,0),0))</f>
        <v>624</v>
      </c>
      <c r="D30" s="27" t="str">
        <f ca="1">IF($A30="","",OFFSET(統合マスタ!$C$4,MATCH($A30,統合マスタ!$AC$5:$AC$1500,0),0))</f>
        <v>マーズレンＳ配合顆粒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3</v>
      </c>
      <c r="G30" s="27" t="str">
        <f ca="1">IF($A30="","",OFFSET(統合マスタ!$E$4,MATCH($A30,統合マスタ!$AC$5:$AC$1500,0),0))</f>
        <v>粉</v>
      </c>
      <c r="H30" s="27" t="str">
        <f ca="1">IF($A30="","",OFFSET(統合マスタ!$F$4,MATCH($A30,統合マスタ!$AC$5:$AC$1500,0),0))</f>
        <v>４００ｇ（０．６７ｆｘ６００）</v>
      </c>
      <c r="I30" s="27" t="str">
        <f ca="1">IF($A30="","",OFFSET(統合マスタ!$K$4,MATCH($A30,統合マスタ!$AC$5:$AC$1500,0),0))</f>
        <v>ｇ</v>
      </c>
      <c r="J30" s="54" t="str">
        <f ca="1">IF(F30="","",OFFSET(分類!$B$29,MATCH(F30,分類!$A$30:$A$46,0),0))</f>
        <v>外用.臨時.散薬ヒート</v>
      </c>
      <c r="K30" s="54">
        <f t="shared" ca="1" si="0"/>
        <v>400</v>
      </c>
      <c r="L30" s="65"/>
      <c r="M30" s="54">
        <f t="shared" ca="1" si="1"/>
        <v>0</v>
      </c>
      <c r="N30" s="90" t="s">
        <v>5428</v>
      </c>
      <c r="O30" s="90" t="s">
        <v>5433</v>
      </c>
    </row>
    <row r="31" spans="1:15">
      <c r="A31" s="66" cm="1">
        <f t="array" aca="1" ref="A31" ca="1">IFERROR(
    SMALL(
        IF((統合マスタ!$R$5:$R$1500=1)*
           (ISNUMBER(MATCH(統合マスタ!$V$5:$V$1500, 分類!$K$8:$K$15, 0))),
           統合マスタ!$AC$5:$AC$1500),
        ROW(A27)
    ),
"")</f>
        <v>625</v>
      </c>
      <c r="B31" s="27">
        <f t="shared" si="2"/>
        <v>27</v>
      </c>
      <c r="C31" s="27">
        <f ca="1">IF($A31="","",OFFSET(統合マスタ!$B$4,MATCH($A31,統合マスタ!$AC$5:$AC$1500,0),0))</f>
        <v>625</v>
      </c>
      <c r="D31" s="27" t="str">
        <f ca="1">IF($A31="","",OFFSET(統合マスタ!$C$4,MATCH($A31,統合マスタ!$AC$5:$AC$1500,0),0))</f>
        <v>マーズレンＳ配合顆粒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3</v>
      </c>
      <c r="G31" s="27" t="str">
        <f ca="1">IF($A31="","",OFFSET(統合マスタ!$E$4,MATCH($A31,統合マスタ!$AC$5:$AC$1500,0),0))</f>
        <v>粉</v>
      </c>
      <c r="H31" s="27" t="str">
        <f ca="1">IF($A31="","",OFFSET(統合マスタ!$F$4,MATCH($A31,統合マスタ!$AC$5:$AC$1500,0),0))</f>
        <v>１０００ｇ</v>
      </c>
      <c r="I31" s="27" t="str">
        <f ca="1">IF($A31="","",OFFSET(統合マスタ!$K$4,MATCH($A31,統合マスタ!$AC$5:$AC$1500,0),0))</f>
        <v>ｇ</v>
      </c>
      <c r="J31" s="54" t="str">
        <f ca="1">IF(F31="","",OFFSET(分類!$B$29,MATCH(F31,分類!$A$30:$A$46,0),0))</f>
        <v>外用.臨時.散薬ヒート</v>
      </c>
      <c r="K31" s="54">
        <f t="shared" ca="1" si="0"/>
        <v>1000</v>
      </c>
      <c r="L31" s="65"/>
      <c r="M31" s="54">
        <f t="shared" ca="1" si="1"/>
        <v>0</v>
      </c>
      <c r="O31" s="90" t="s">
        <v>5433</v>
      </c>
    </row>
    <row r="32" spans="1:15">
      <c r="A32" s="66" cm="1">
        <f t="array" aca="1" ref="A32" ca="1">IFERROR(
    SMALL(
        IF((統合マスタ!$R$5:$R$1500=1)*
           (ISNUMBER(MATCH(統合マスタ!$V$5:$V$1500, 分類!$K$8:$K$15, 0))),
           統合マスタ!$AC$5:$AC$1500),
        ROW(A28)
    ),
"")</f>
        <v>660</v>
      </c>
      <c r="B32" s="27">
        <f t="shared" si="2"/>
        <v>28</v>
      </c>
      <c r="C32" s="27">
        <f ca="1">IF($A32="","",OFFSET(統合マスタ!$B$4,MATCH($A32,統合マスタ!$AC$5:$AC$1500,0),0))</f>
        <v>660</v>
      </c>
      <c r="D32" s="27" t="str">
        <f ca="1">IF($A32="","",OFFSET(統合マスタ!$C$4,MATCH($A32,統合マスタ!$AC$5:$AC$1500,0),0))</f>
        <v>モサプリドクエン酸塩散１％「日医工」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2</v>
      </c>
      <c r="G32" s="27" t="str">
        <f ca="1">IF($A32="","",OFFSET(統合マスタ!$E$4,MATCH($A32,統合マスタ!$AC$5:$AC$1500,0),0))</f>
        <v>粉</v>
      </c>
      <c r="H32" s="27" t="str">
        <f ca="1">IF($A32="","",OFFSET(統合マスタ!$F$4,MATCH($A32,統合マスタ!$AC$5:$AC$1500,0),0))</f>
        <v>１００ｇ</v>
      </c>
      <c r="I32" s="27" t="str">
        <f ca="1">IF($A32="","",OFFSET(統合マスタ!$K$4,MATCH($A32,統合マスタ!$AC$5:$AC$1500,0),0))</f>
        <v>ｇ</v>
      </c>
      <c r="J32" s="54" t="str">
        <f ca="1">IF(F32="","",OFFSET(分類!$B$29,MATCH(F32,分類!$A$30:$A$46,0),0))</f>
        <v>散薬調剤台</v>
      </c>
      <c r="K32" s="54">
        <f t="shared" ca="1" si="0"/>
        <v>100</v>
      </c>
      <c r="L32" s="65"/>
      <c r="M32" s="54">
        <f t="shared" ca="1" si="1"/>
        <v>0</v>
      </c>
      <c r="O32" s="90" t="s">
        <v>5433</v>
      </c>
    </row>
    <row r="33" spans="1:15">
      <c r="A33" s="66" cm="1">
        <f t="array" aca="1" ref="A33" ca="1">IFERROR(
    SMALL(
        IF((統合マスタ!$R$5:$R$1500=1)*
           (ISNUMBER(MATCH(統合マスタ!$V$5:$V$1500, 分類!$K$8:$K$15, 0))),
           統合マスタ!$AC$5:$AC$1500),
        ROW(A29)
    ),
"")</f>
        <v>664</v>
      </c>
      <c r="B33" s="27">
        <f t="shared" si="2"/>
        <v>29</v>
      </c>
      <c r="C33" s="27">
        <f ca="1">IF($A33="","",OFFSET(統合マスタ!$B$4,MATCH($A33,統合マスタ!$AC$5:$AC$1500,0),0))</f>
        <v>664</v>
      </c>
      <c r="D33" s="27" t="str">
        <f ca="1">IF($A33="","",OFFSET(統合マスタ!$C$4,MATCH($A33,統合マスタ!$AC$5:$AC$1500,0),0))</f>
        <v>モビコール配合内用剤ＬＤ（１）　　　６．８５２３ｇ／１包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3</v>
      </c>
      <c r="G33" s="27" t="str">
        <f ca="1">IF($A33="","",OFFSET(統合マスタ!$E$4,MATCH($A33,統合マスタ!$AC$5:$AC$1500,0),0))</f>
        <v>粉</v>
      </c>
      <c r="H33" s="27" t="str">
        <f ca="1">IF($A33="","",OFFSET(統合マスタ!$F$4,MATCH($A33,統合マスタ!$AC$5:$AC$1500,0),0))</f>
        <v>１００包</v>
      </c>
      <c r="I33" s="27" t="str">
        <f ca="1">IF($A33="","",OFFSET(統合マスタ!$K$4,MATCH($A33,統合マスタ!$AC$5:$AC$1500,0),0))</f>
        <v>包</v>
      </c>
      <c r="J33" s="54" t="str">
        <f ca="1">IF(F33="","",OFFSET(分類!$B$29,MATCH(F33,分類!$A$30:$A$46,0),0))</f>
        <v>外用.臨時.散薬ヒート</v>
      </c>
      <c r="K33" s="54" t="e">
        <f t="shared" ca="1" si="0"/>
        <v>#VALUE!</v>
      </c>
      <c r="L33" s="65"/>
      <c r="M33" s="54">
        <f t="shared" ca="1" si="1"/>
        <v>0</v>
      </c>
      <c r="O33" s="90" t="s">
        <v>5432</v>
      </c>
    </row>
    <row r="34" spans="1:15">
      <c r="A34" s="66" cm="1">
        <f t="array" aca="1" ref="A34" ca="1">IFERROR(
    SMALL(
        IF((統合マスタ!$R$5:$R$1500=1)*
           (ISNUMBER(MATCH(統合マスタ!$V$5:$V$1500, 分類!$K$8:$K$15, 0))),
           統合マスタ!$AC$5:$AC$1500),
        ROW(A30)
    ),
"")</f>
        <v>764</v>
      </c>
      <c r="B34" s="27">
        <f t="shared" si="2"/>
        <v>30</v>
      </c>
      <c r="C34" s="27">
        <f ca="1">IF($A34="","",OFFSET(統合マスタ!$B$4,MATCH($A34,統合マスタ!$AC$5:$AC$1500,0),0))</f>
        <v>764</v>
      </c>
      <c r="D34" s="27" t="str">
        <f ca="1">IF($A34="","",OFFSET(統合マスタ!$C$4,MATCH($A34,統合マスタ!$AC$5:$AC$1500,0),0))</f>
        <v>レベチラセタムＤＳ５０％「トーワ」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</v>
      </c>
      <c r="G34" s="27" t="str">
        <f ca="1">IF($A34="","",OFFSET(統合マスタ!$E$4,MATCH($A34,統合マスタ!$AC$5:$AC$1500,0),0))</f>
        <v>粉</v>
      </c>
      <c r="H34" s="27" t="str">
        <f ca="1">IF($A34="","",OFFSET(統合マスタ!$F$4,MATCH($A34,統合マスタ!$AC$5:$AC$1500,0),0))</f>
        <v>１００Ｇ</v>
      </c>
      <c r="I34" s="27" t="str">
        <f ca="1">IF($A34="","",OFFSET(統合マスタ!$K$4,MATCH($A34,統合マスタ!$AC$5:$AC$1500,0),0))</f>
        <v>ｇ</v>
      </c>
      <c r="J34" s="54" t="str">
        <f ca="1">IF(F34="","",OFFSET(分類!$B$29,MATCH(F34,分類!$A$30:$A$46,0),0))</f>
        <v>散薬調剤台</v>
      </c>
      <c r="K34" s="54" t="e">
        <f t="shared" ca="1" si="0"/>
        <v>#VALUE!</v>
      </c>
      <c r="L34" s="65"/>
      <c r="M34" s="54">
        <f t="shared" ca="1" si="1"/>
        <v>0</v>
      </c>
      <c r="O34" s="90" t="s">
        <v>5433</v>
      </c>
    </row>
    <row r="35" spans="1:15">
      <c r="A35" s="66" cm="1">
        <f t="array" aca="1" ref="A35" ca="1">IFERROR(
    SMALL(
        IF((統合マスタ!$R$5:$R$1500=1)*
           (ISNUMBER(MATCH(統合マスタ!$V$5:$V$1500, 分類!$K$8:$K$15, 0))),
           統合マスタ!$AC$5:$AC$1500),
        ROW(A31)
    ),
"")</f>
        <v>778</v>
      </c>
      <c r="B35" s="27">
        <f t="shared" si="2"/>
        <v>31</v>
      </c>
      <c r="C35" s="27">
        <f ca="1">IF($A35="","",OFFSET(統合マスタ!$B$4,MATCH($A35,統合マスタ!$AC$5:$AC$1500,0),0))</f>
        <v>778</v>
      </c>
      <c r="D35" s="27" t="str">
        <f ca="1">IF($A35="","",OFFSET(統合マスタ!$C$4,MATCH($A35,統合マスタ!$AC$5:$AC$1500,0),0))</f>
        <v>ロキソニン細粒１０％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2</v>
      </c>
      <c r="G35" s="27" t="str">
        <f ca="1">IF($A35="","",OFFSET(統合マスタ!$E$4,MATCH($A35,統合マスタ!$AC$5:$AC$1500,0),0))</f>
        <v>粉</v>
      </c>
      <c r="H35" s="27" t="str">
        <f ca="1">IF($A35="","",OFFSET(統合マスタ!$F$4,MATCH($A35,統合マスタ!$AC$5:$AC$1500,0),0))</f>
        <v>１００ｇ</v>
      </c>
      <c r="I35" s="27" t="str">
        <f ca="1">IF($A35="","",OFFSET(統合マスタ!$K$4,MATCH($A35,統合マスタ!$AC$5:$AC$1500,0),0))</f>
        <v>ｇ</v>
      </c>
      <c r="J35" s="54" t="str">
        <f ca="1">IF(F35="","",OFFSET(分類!$B$29,MATCH(F35,分類!$A$30:$A$46,0),0))</f>
        <v>散薬調剤台</v>
      </c>
      <c r="K35" s="54">
        <f t="shared" ca="1" si="0"/>
        <v>100</v>
      </c>
      <c r="L35" s="65"/>
      <c r="M35" s="54">
        <f t="shared" ca="1" si="1"/>
        <v>0</v>
      </c>
      <c r="O35" s="90" t="s">
        <v>5433</v>
      </c>
    </row>
    <row r="36" spans="1:15">
      <c r="A36" s="66" cm="1">
        <f t="array" aca="1" ref="A36" ca="1">IFERROR(
    SMALL(
        IF((統合マスタ!$R$5:$R$1500=1)*
           (ISNUMBER(MATCH(統合マスタ!$V$5:$V$1500, 分類!$K$8:$K$15, 0))),
           統合マスタ!$AC$5:$AC$1500),
        ROW(A32)
    ),
"")</f>
        <v>805</v>
      </c>
      <c r="B36" s="27">
        <f t="shared" si="2"/>
        <v>32</v>
      </c>
      <c r="C36" s="27">
        <f ca="1">IF($A36="","",OFFSET(統合マスタ!$B$4,MATCH($A36,統合マスタ!$AC$5:$AC$1500,0),0))</f>
        <v>805</v>
      </c>
      <c r="D36" s="27" t="str">
        <f ca="1">IF($A36="","",OFFSET(統合マスタ!$C$4,MATCH($A36,統合マスタ!$AC$5:$AC$1500,0),0))</f>
        <v>塩化カリウム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</v>
      </c>
      <c r="G36" s="27" t="str">
        <f ca="1">IF($A36="","",OFFSET(統合マスタ!$E$4,MATCH($A36,統合マスタ!$AC$5:$AC$1500,0),0))</f>
        <v>粉</v>
      </c>
      <c r="H36" s="27" t="str">
        <f ca="1">IF($A36="","",OFFSET(統合マスタ!$F$4,MATCH($A36,統合マスタ!$AC$5:$AC$1500,0),0))</f>
        <v>５００ｇ</v>
      </c>
      <c r="I36" s="27" t="str">
        <f ca="1">IF($A36="","",OFFSET(統合マスタ!$K$4,MATCH($A36,統合マスタ!$AC$5:$AC$1500,0),0))</f>
        <v>10ｇ</v>
      </c>
      <c r="J36" s="54" t="str">
        <f ca="1">IF(F36="","",OFFSET(分類!$B$29,MATCH(F36,分類!$A$30:$A$46,0),0))</f>
        <v>散薬調剤台</v>
      </c>
      <c r="K36" s="54">
        <f t="shared" ca="1" si="0"/>
        <v>500</v>
      </c>
      <c r="L36" s="65"/>
      <c r="M36" s="54">
        <f t="shared" ca="1" si="1"/>
        <v>0</v>
      </c>
      <c r="N36" s="90" t="s">
        <v>5436</v>
      </c>
      <c r="O36" s="90" t="s">
        <v>5433</v>
      </c>
    </row>
    <row r="37" spans="1:15">
      <c r="A37" s="66" cm="1">
        <f t="array" aca="1" ref="A37" ca="1">IFERROR(
    SMALL(
        IF((統合マスタ!$R$5:$R$1500=1)*
           (ISNUMBER(MATCH(統合マスタ!$V$5:$V$1500, 分類!$K$8:$K$15, 0))),
           統合マスタ!$AC$5:$AC$1500),
        ROW(A33)
    ),
"")</f>
        <v>806</v>
      </c>
      <c r="B37" s="27">
        <f t="shared" si="2"/>
        <v>33</v>
      </c>
      <c r="C37" s="27">
        <f ca="1">IF($A37="","",OFFSET(統合マスタ!$B$4,MATCH($A37,統合マスタ!$AC$5:$AC$1500,0),0))</f>
        <v>806</v>
      </c>
      <c r="D37" s="27" t="str">
        <f ca="1">IF($A37="","",OFFSET(統合マスタ!$C$4,MATCH($A37,統合マスタ!$AC$5:$AC$1500,0),0))</f>
        <v>塩化ナトリウム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</v>
      </c>
      <c r="G37" s="27" t="str">
        <f ca="1">IF($A37="","",OFFSET(統合マスタ!$E$4,MATCH($A37,統合マスタ!$AC$5:$AC$1500,0),0))</f>
        <v>粉</v>
      </c>
      <c r="H37" s="27" t="str">
        <f ca="1">IF($A37="","",OFFSET(統合マスタ!$F$4,MATCH($A37,統合マスタ!$AC$5:$AC$1500,0),0))</f>
        <v>５００ｇ</v>
      </c>
      <c r="I37" s="27" t="str">
        <f ca="1">IF($A37="","",OFFSET(統合マスタ!$K$4,MATCH($A37,統合マスタ!$AC$5:$AC$1500,0),0))</f>
        <v>10ｇ</v>
      </c>
      <c r="J37" s="54" t="str">
        <f ca="1">IF(F37="","",OFFSET(分類!$B$29,MATCH(F37,分類!$A$30:$A$46,0),0))</f>
        <v>散薬調剤台</v>
      </c>
      <c r="K37" s="54">
        <f t="shared" ca="1" si="0"/>
        <v>500</v>
      </c>
      <c r="L37" s="65"/>
      <c r="M37" s="54">
        <f t="shared" ca="1" si="1"/>
        <v>0</v>
      </c>
      <c r="N37" s="90" t="s">
        <v>5436</v>
      </c>
      <c r="O37" s="90" t="s">
        <v>5433</v>
      </c>
    </row>
    <row r="38" spans="1:15">
      <c r="A38" s="66" cm="1">
        <f t="array" aca="1" ref="A38" ca="1">IFERROR(
    SMALL(
        IF((統合マスタ!$R$5:$R$1500=1)*
           (ISNUMBER(MATCH(統合マスタ!$V$5:$V$1500, 分類!$K$8:$K$15, 0))),
           統合マスタ!$AC$5:$AC$1500),
        ROW(A34)
    ),
"")</f>
        <v>809</v>
      </c>
      <c r="B38" s="27">
        <f t="shared" si="2"/>
        <v>34</v>
      </c>
      <c r="C38" s="27">
        <f ca="1">IF($A38="","",OFFSET(統合マスタ!$B$4,MATCH($A38,統合マスタ!$AC$5:$AC$1500,0),0))</f>
        <v>809</v>
      </c>
      <c r="D38" s="27" t="str">
        <f ca="1">IF($A38="","",OFFSET(統合マスタ!$C$4,MATCH($A38,統合マスタ!$AC$5:$AC$1500,0),0))</f>
        <v>重カマ「ヨシダ」（細粒状）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2</v>
      </c>
      <c r="G38" s="27" t="str">
        <f ca="1">IF($A38="","",OFFSET(統合マスタ!$E$4,MATCH($A38,統合マスタ!$AC$5:$AC$1500,0),0))</f>
        <v>粉</v>
      </c>
      <c r="H38" s="27" t="str">
        <f ca="1">IF($A38="","",OFFSET(統合マスタ!$F$4,MATCH($A38,統合マスタ!$AC$5:$AC$1500,0),0))</f>
        <v>１ｋｇ</v>
      </c>
      <c r="I38" s="27" t="str">
        <f ca="1">IF($A38="","",OFFSET(統合マスタ!$K$4,MATCH($A38,統合マスタ!$AC$5:$AC$1500,0),0))</f>
        <v>10ｇ</v>
      </c>
      <c r="J38" s="54" t="str">
        <f ca="1">IF(F38="","",OFFSET(分類!$B$29,MATCH(F38,分類!$A$30:$A$46,0),0))</f>
        <v>散薬調剤台</v>
      </c>
      <c r="K38" s="54" t="e">
        <f t="shared" ca="1" si="0"/>
        <v>#VALUE!</v>
      </c>
      <c r="L38" s="65"/>
      <c r="M38" s="54">
        <f t="shared" ca="1" si="1"/>
        <v>0</v>
      </c>
      <c r="N38" s="90" t="s">
        <v>5435</v>
      </c>
      <c r="O38" s="90" t="s">
        <v>5433</v>
      </c>
    </row>
    <row r="39" spans="1:15">
      <c r="A39" s="66" cm="1">
        <f t="array" aca="1" ref="A39" ca="1">IFERROR(
    SMALL(
        IF((統合マスタ!$R$5:$R$1500=1)*
           (ISNUMBER(MATCH(統合マスタ!$V$5:$V$1500, 分類!$K$8:$K$15, 0))),
           統合マスタ!$AC$5:$AC$1500),
        ROW(A35)
    ),
"")</f>
        <v>828</v>
      </c>
      <c r="B39" s="27">
        <f t="shared" si="2"/>
        <v>35</v>
      </c>
      <c r="C39" s="27">
        <f ca="1">IF($A39="","",OFFSET(統合マスタ!$B$4,MATCH($A39,統合マスタ!$AC$5:$AC$1500,0),0))</f>
        <v>828</v>
      </c>
      <c r="D39" s="27" t="str">
        <f ca="1">IF($A39="","",OFFSET(統合マスタ!$C$4,MATCH($A39,統合マスタ!$AC$5:$AC$1500,0),0))</f>
        <v>炭酸水素ナトリウム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</v>
      </c>
      <c r="G39" s="27" t="str">
        <f ca="1">IF($A39="","",OFFSET(統合マスタ!$E$4,MATCH($A39,統合マスタ!$AC$5:$AC$1500,0),0))</f>
        <v>粉</v>
      </c>
      <c r="H39" s="27" t="str">
        <f ca="1">IF($A39="","",OFFSET(統合マスタ!$F$4,MATCH($A39,統合マスタ!$AC$5:$AC$1500,0),0))</f>
        <v>５００ｇ</v>
      </c>
      <c r="I39" s="27" t="str">
        <f ca="1">IF($A39="","",OFFSET(統合マスタ!$K$4,MATCH($A39,統合マスタ!$AC$5:$AC$1500,0),0))</f>
        <v>10ｇ</v>
      </c>
      <c r="J39" s="54" t="str">
        <f ca="1">IF(F39="","",OFFSET(分類!$B$29,MATCH(F39,分類!$A$30:$A$46,0),0))</f>
        <v>散薬調剤台</v>
      </c>
      <c r="K39" s="54">
        <f t="shared" ca="1" si="0"/>
        <v>500</v>
      </c>
      <c r="L39" s="65"/>
      <c r="M39" s="54">
        <f t="shared" ca="1" si="1"/>
        <v>0</v>
      </c>
      <c r="N39" s="90" t="s">
        <v>5435</v>
      </c>
      <c r="O39" s="90" t="s">
        <v>5433</v>
      </c>
    </row>
    <row r="40" spans="1:15">
      <c r="A40" s="66" cm="1">
        <f t="array" aca="1" ref="A40" ca="1">IFERROR(
    SMALL(
        IF((統合マスタ!$R$5:$R$1500=1)*
           (ISNUMBER(MATCH(統合マスタ!$V$5:$V$1500, 分類!$K$8:$K$15, 0))),
           統合マスタ!$AC$5:$AC$1500),
        ROW(A36)
    ),
"")</f>
        <v>831</v>
      </c>
      <c r="B40" s="27">
        <f t="shared" si="2"/>
        <v>36</v>
      </c>
      <c r="C40" s="27">
        <f ca="1">IF($A40="","",OFFSET(統合マスタ!$B$4,MATCH($A40,統合マスタ!$AC$5:$AC$1500,0),0))</f>
        <v>831</v>
      </c>
      <c r="D40" s="27" t="str">
        <f ca="1">IF($A40="","",OFFSET(統合マスタ!$C$4,MATCH($A40,統合マスタ!$AC$5:$AC$1500,0),0))</f>
        <v>乳糖水和物「ケンエー」粒状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9</v>
      </c>
      <c r="G40" s="27" t="str">
        <f ca="1">IF($A40="","",OFFSET(統合マスタ!$E$4,MATCH($A40,統合マスタ!$AC$5:$AC$1500,0),0))</f>
        <v>粉</v>
      </c>
      <c r="H40" s="27" t="str">
        <f ca="1">IF($A40="","",OFFSET(統合マスタ!$F$4,MATCH($A40,統合マスタ!$AC$5:$AC$1500,0),0))</f>
        <v>５００ｇ</v>
      </c>
      <c r="I40" s="27" t="str">
        <f ca="1">IF($A40="","",OFFSET(統合マスタ!$K$4,MATCH($A40,統合マスタ!$AC$5:$AC$1500,0),0))</f>
        <v>10ｇ</v>
      </c>
      <c r="J40" s="54" t="str">
        <f ca="1">IF(F40="","",OFFSET(分類!$B$29,MATCH(F40,分類!$A$30:$A$46,0),0))</f>
        <v>注射</v>
      </c>
      <c r="K40" s="54">
        <f t="shared" ca="1" si="0"/>
        <v>500</v>
      </c>
      <c r="L40" s="65"/>
      <c r="M40" s="54">
        <f t="shared" ca="1" si="1"/>
        <v>0</v>
      </c>
      <c r="N40" s="90" t="s">
        <v>5435</v>
      </c>
      <c r="O40" s="90" t="s">
        <v>5433</v>
      </c>
    </row>
    <row r="41" spans="1:15">
      <c r="A41" s="66" cm="1">
        <f t="array" aca="1" ref="A41" ca="1">IFERROR(
    SMALL(
        IF((統合マスタ!$R$5:$R$1500=1)*
           (ISNUMBER(MATCH(統合マスタ!$V$5:$V$1500, 分類!$K$8:$K$15, 0))),
           統合マスタ!$AC$5:$AC$1500),
        ROW(A37)
    ),
"")</f>
        <v>200088</v>
      </c>
      <c r="B41" s="27">
        <f t="shared" si="2"/>
        <v>37</v>
      </c>
      <c r="C41" s="27">
        <f ca="1">IF($A41="","",OFFSET(統合マスタ!$B$4,MATCH($A41,統合マスタ!$AC$5:$AC$1500,0),0))</f>
        <v>88</v>
      </c>
      <c r="D41" s="27" t="str">
        <f ca="1">IF($A41="","",OFFSET(統合マスタ!$C$4,MATCH($A41,統合マスタ!$AC$5:$AC$1500,0),0))</f>
        <v>アリピプラゾール散１％「ニプロ」</v>
      </c>
      <c r="E41" s="27">
        <f ca="1">IF($A41="","",OFFSET(統合マスタ!$X$4,MATCH($A41,統合マスタ!$AC$5:$AC$1500,0),0))</f>
        <v>2</v>
      </c>
      <c r="F41" s="27">
        <f ca="1">IF($A41="","",OFFSET(統合マスタ!$Z$4,MATCH($A41,統合マスタ!$AC$5:$AC$1500,0),0))</f>
        <v>2</v>
      </c>
      <c r="G41" s="27" t="str">
        <f ca="1">IF($A41="","",OFFSET(統合マスタ!$E$4,MATCH($A41,統合マスタ!$AC$5:$AC$1500,0),0))</f>
        <v>粉</v>
      </c>
      <c r="H41" s="27" t="str">
        <f ca="1">IF($A41="","",OFFSET(統合マスタ!$F$4,MATCH($A41,統合マスタ!$AC$5:$AC$1500,0),0))</f>
        <v>１００ｇ</v>
      </c>
      <c r="I41" s="27" t="str">
        <f ca="1">IF($A41="","",OFFSET(統合マスタ!$K$4,MATCH($A41,統合マスタ!$AC$5:$AC$1500,0),0))</f>
        <v>ｇ</v>
      </c>
      <c r="J41" s="54" t="str">
        <f ca="1">IF(F41="","",OFFSET(分類!$B$29,MATCH(F41,分類!$A$30:$A$46,0),0))</f>
        <v>散薬調剤台</v>
      </c>
      <c r="K41" s="54">
        <f t="shared" ca="1" si="0"/>
        <v>100</v>
      </c>
      <c r="L41" s="65"/>
      <c r="M41" s="54">
        <f t="shared" ca="1" si="1"/>
        <v>0</v>
      </c>
      <c r="O41" s="90" t="s">
        <v>5433</v>
      </c>
    </row>
    <row r="42" spans="1:15">
      <c r="A42" s="66" cm="1">
        <f t="array" aca="1" ref="A42" ca="1">IFERROR(
    SMALL(
        IF((統合マスタ!$R$5:$R$1500=1)*
           (ISNUMBER(MATCH(統合マスタ!$V$5:$V$1500, 分類!$K$8:$K$15, 0))),
           統合マスタ!$AC$5:$AC$1500),
        ROW(A38)
    ),
"")</f>
        <v>200095</v>
      </c>
      <c r="B42" s="27">
        <f t="shared" si="2"/>
        <v>38</v>
      </c>
      <c r="C42" s="27">
        <f ca="1">IF($A42="","",OFFSET(統合マスタ!$B$4,MATCH($A42,統合マスタ!$AC$5:$AC$1500,0),0))</f>
        <v>95</v>
      </c>
      <c r="D42" s="27" t="str">
        <f ca="1">IF($A42="","",OFFSET(統合マスタ!$C$4,MATCH($A42,統合マスタ!$AC$5:$AC$1500,0),0))</f>
        <v>アレビアチン散１０％</v>
      </c>
      <c r="E42" s="27">
        <f ca="1">IF($A42="","",OFFSET(統合マスタ!$X$4,MATCH($A42,統合マスタ!$AC$5:$AC$1500,0),0))</f>
        <v>2</v>
      </c>
      <c r="F42" s="27">
        <f ca="1">IF($A42="","",OFFSET(統合マスタ!$Z$4,MATCH($A42,統合マスタ!$AC$5:$AC$1500,0),0))</f>
        <v>2</v>
      </c>
      <c r="G42" s="27" t="str">
        <f ca="1">IF($A42="","",OFFSET(統合マスタ!$E$4,MATCH($A42,統合マスタ!$AC$5:$AC$1500,0),0))</f>
        <v>粉</v>
      </c>
      <c r="H42" s="27" t="str">
        <f ca="1">IF($A42="","",OFFSET(統合マスタ!$F$4,MATCH($A42,統合マスタ!$AC$5:$AC$1500,0),0))</f>
        <v>５００ｇ</v>
      </c>
      <c r="I42" s="27" t="str">
        <f ca="1">IF($A42="","",OFFSET(統合マスタ!$K$4,MATCH($A42,統合マスタ!$AC$5:$AC$1500,0),0))</f>
        <v>ｇ</v>
      </c>
      <c r="J42" s="54" t="str">
        <f ca="1">IF(F42="","",OFFSET(分類!$B$29,MATCH(F42,分類!$A$30:$A$46,0),0))</f>
        <v>散薬調剤台</v>
      </c>
      <c r="K42" s="54">
        <f t="shared" ca="1" si="0"/>
        <v>500</v>
      </c>
      <c r="L42" s="65"/>
      <c r="M42" s="54">
        <f t="shared" ca="1" si="1"/>
        <v>0</v>
      </c>
      <c r="O42" s="90" t="s">
        <v>5433</v>
      </c>
    </row>
    <row r="43" spans="1:15">
      <c r="A43" s="66" cm="1">
        <f t="array" aca="1" ref="A43" ca="1">IFERROR(
    SMALL(
        IF((統合マスタ!$R$5:$R$1500=1)*
           (ISNUMBER(MATCH(統合マスタ!$V$5:$V$1500, 分類!$K$8:$K$15, 0))),
           統合マスタ!$AC$5:$AC$1500),
        ROW(A39)
    ),
"")</f>
        <v>200189</v>
      </c>
      <c r="B43" s="27">
        <f t="shared" si="2"/>
        <v>39</v>
      </c>
      <c r="C43" s="27">
        <f ca="1">IF($A43="","",OFFSET(統合マスタ!$B$4,MATCH($A43,統合マスタ!$AC$5:$AC$1500,0),0))</f>
        <v>189</v>
      </c>
      <c r="D43" s="27" t="str">
        <f ca="1">IF($A43="","",OFFSET(統合マスタ!$C$4,MATCH($A43,統合マスタ!$AC$5:$AC$1500,0),0))</f>
        <v>クエチアピン細粒５０％「アメル」</v>
      </c>
      <c r="E43" s="27">
        <f ca="1">IF($A43="","",OFFSET(統合マスタ!$X$4,MATCH($A43,統合マスタ!$AC$5:$AC$1500,0),0))</f>
        <v>2</v>
      </c>
      <c r="F43" s="27">
        <f ca="1">IF($A43="","",OFFSET(統合マスタ!$Z$4,MATCH($A43,統合マスタ!$AC$5:$AC$1500,0),0))</f>
        <v>2</v>
      </c>
      <c r="G43" s="27" t="str">
        <f ca="1">IF($A43="","",OFFSET(統合マスタ!$E$4,MATCH($A43,統合マスタ!$AC$5:$AC$1500,0),0))</f>
        <v>粉</v>
      </c>
      <c r="H43" s="27" t="str">
        <f ca="1">IF($A43="","",OFFSET(統合マスタ!$F$4,MATCH($A43,統合マスタ!$AC$5:$AC$1500,0),0))</f>
        <v>１００ｇ</v>
      </c>
      <c r="I43" s="27" t="str">
        <f ca="1">IF($A43="","",OFFSET(統合マスタ!$K$4,MATCH($A43,統合マスタ!$AC$5:$AC$1500,0),0))</f>
        <v>ｇ</v>
      </c>
      <c r="J43" s="54" t="str">
        <f ca="1">IF(F43="","",OFFSET(分類!$B$29,MATCH(F43,分類!$A$30:$A$46,0),0))</f>
        <v>散薬調剤台</v>
      </c>
      <c r="K43" s="54">
        <f t="shared" ca="1" si="0"/>
        <v>100</v>
      </c>
      <c r="L43" s="65"/>
      <c r="M43" s="54">
        <f t="shared" ca="1" si="1"/>
        <v>0</v>
      </c>
      <c r="O43" s="90" t="s">
        <v>5433</v>
      </c>
    </row>
    <row r="44" spans="1:15">
      <c r="A44" s="66" cm="1">
        <f t="array" aca="1" ref="A44" ca="1">IFERROR(
    SMALL(
        IF((統合マスタ!$R$5:$R$1500=1)*
           (ISNUMBER(MATCH(統合マスタ!$V$5:$V$1500, 分類!$K$8:$K$15, 0))),
           統合マスタ!$AC$5:$AC$1500),
        ROW(A40)
    ),
"")</f>
        <v>200390</v>
      </c>
      <c r="B44" s="27">
        <f t="shared" si="2"/>
        <v>40</v>
      </c>
      <c r="C44" s="27">
        <f ca="1">IF($A44="","",OFFSET(統合マスタ!$B$4,MATCH($A44,統合マスタ!$AC$5:$AC$1500,0),0))</f>
        <v>390</v>
      </c>
      <c r="D44" s="27" t="str">
        <f ca="1">IF($A44="","",OFFSET(統合マスタ!$C$4,MATCH($A44,統合マスタ!$AC$5:$AC$1500,0),0))</f>
        <v>トーワチーム配合顆粒</v>
      </c>
      <c r="E44" s="27">
        <f ca="1">IF($A44="","",OFFSET(統合マスタ!$X$4,MATCH($A44,統合マスタ!$AC$5:$AC$1500,0),0))</f>
        <v>2</v>
      </c>
      <c r="F44" s="27">
        <f ca="1">IF($A44="","",OFFSET(統合マスタ!$Z$4,MATCH($A44,統合マスタ!$AC$5:$AC$1500,0),0))</f>
        <v>3</v>
      </c>
      <c r="G44" s="27" t="str">
        <f ca="1">IF($A44="","",OFFSET(統合マスタ!$E$4,MATCH($A44,統合マスタ!$AC$5:$AC$1500,0),0))</f>
        <v>粉</v>
      </c>
      <c r="H44" s="27" t="str">
        <f ca="1">IF($A44="","",OFFSET(統合マスタ!$F$4,MATCH($A44,統合マスタ!$AC$5:$AC$1500,0),0))</f>
        <v>１ｇｘ８００</v>
      </c>
      <c r="I44" s="27" t="str">
        <f ca="1">IF($A44="","",OFFSET(統合マスタ!$K$4,MATCH($A44,統合マスタ!$AC$5:$AC$1500,0),0))</f>
        <v>ｇ</v>
      </c>
      <c r="J44" s="54" t="str">
        <f ca="1">IF(F44="","",OFFSET(分類!$B$29,MATCH(F44,分類!$A$30:$A$46,0),0))</f>
        <v>外用.臨時.散薬ヒート</v>
      </c>
      <c r="K44" s="54">
        <f t="shared" ca="1" si="0"/>
        <v>1</v>
      </c>
      <c r="L44" s="65"/>
      <c r="M44" s="54">
        <f t="shared" ca="1" si="1"/>
        <v>0</v>
      </c>
      <c r="O44" s="90" t="s">
        <v>5433</v>
      </c>
    </row>
    <row r="45" spans="1:15">
      <c r="A45" s="66" cm="1">
        <f t="array" aca="1" ref="A45" ca="1">IFERROR(
    SMALL(
        IF((統合マスタ!$R$5:$R$1500=1)*
           (ISNUMBER(MATCH(統合マスタ!$V$5:$V$1500, 分類!$K$8:$K$15, 0))),
           統合マスタ!$AC$5:$AC$1500),
        ROW(A41)
    ),
"")</f>
        <v>200465</v>
      </c>
      <c r="B45" s="27">
        <f t="shared" si="2"/>
        <v>41</v>
      </c>
      <c r="C45" s="27">
        <f ca="1">IF($A45="","",OFFSET(統合マスタ!$B$4,MATCH($A45,統合マスタ!$AC$5:$AC$1500,0),0))</f>
        <v>465</v>
      </c>
      <c r="D45" s="27" t="str">
        <f ca="1">IF($A45="","",OFFSET(統合マスタ!$C$4,MATCH($A45,統合マスタ!$AC$5:$AC$1500,0),0))</f>
        <v>ハロペリドール細粒１％「ヨシトミ」　　　　　　　</v>
      </c>
      <c r="E45" s="27">
        <f ca="1">IF($A45="","",OFFSET(統合マスタ!$X$4,MATCH($A45,統合マスタ!$AC$5:$AC$1500,0),0))</f>
        <v>2</v>
      </c>
      <c r="F45" s="27">
        <f ca="1">IF($A45="","",OFFSET(統合マスタ!$Z$4,MATCH($A45,統合マスタ!$AC$5:$AC$1500,0),0))</f>
        <v>2</v>
      </c>
      <c r="G45" s="27" t="str">
        <f ca="1">IF($A45="","",OFFSET(統合マスタ!$E$4,MATCH($A45,統合マスタ!$AC$5:$AC$1500,0),0))</f>
        <v>粉</v>
      </c>
      <c r="H45" s="27" t="str">
        <f ca="1">IF($A45="","",OFFSET(統合マスタ!$F$4,MATCH($A45,統合マスタ!$AC$5:$AC$1500,0),0))</f>
        <v>１００ｇ</v>
      </c>
      <c r="I45" s="27" t="str">
        <f ca="1">IF($A45="","",OFFSET(統合マスタ!$K$4,MATCH($A45,統合マスタ!$AC$5:$AC$1500,0),0))</f>
        <v>ｇ</v>
      </c>
      <c r="J45" s="54" t="str">
        <f ca="1">IF(F45="","",OFFSET(分類!$B$29,MATCH(F45,分類!$A$30:$A$46,0),0))</f>
        <v>散薬調剤台</v>
      </c>
      <c r="K45" s="54">
        <f t="shared" ca="1" si="0"/>
        <v>100</v>
      </c>
      <c r="L45" s="65"/>
      <c r="M45" s="54">
        <f t="shared" ca="1" si="1"/>
        <v>0</v>
      </c>
      <c r="O45" s="90" t="s">
        <v>5433</v>
      </c>
    </row>
    <row r="46" spans="1:15">
      <c r="A46" s="66" cm="1">
        <f t="array" aca="1" ref="A46" ca="1">IFERROR(
    SMALL(
        IF((統合マスタ!$R$5:$R$1500=1)*
           (ISNUMBER(MATCH(統合マスタ!$V$5:$V$1500, 分類!$K$8:$K$15, 0))),
           統合マスタ!$AC$5:$AC$1500),
        ROW(A42)
    ),
"")</f>
        <v>200532</v>
      </c>
      <c r="B46" s="27">
        <f t="shared" si="2"/>
        <v>42</v>
      </c>
      <c r="C46" s="27">
        <f ca="1">IF($A46="","",OFFSET(統合マスタ!$B$4,MATCH($A46,統合マスタ!$AC$5:$AC$1500,0),0))</f>
        <v>532</v>
      </c>
      <c r="D46" s="27" t="str">
        <f ca="1">IF($A46="","",OFFSET(統合マスタ!$C$4,MATCH($A46,統合マスタ!$AC$5:$AC$1500,0),0))</f>
        <v>フェノバルビタール散１０％「ホエイ」</v>
      </c>
      <c r="E46" s="27">
        <f ca="1">IF($A46="","",OFFSET(統合マスタ!$X$4,MATCH($A46,統合マスタ!$AC$5:$AC$1500,0),0))</f>
        <v>2</v>
      </c>
      <c r="F46" s="27">
        <f ca="1">IF($A46="","",OFFSET(統合マスタ!$Z$4,MATCH($A46,統合マスタ!$AC$5:$AC$1500,0),0))</f>
        <v>2</v>
      </c>
      <c r="G46" s="27" t="str">
        <f ca="1">IF($A46="","",OFFSET(統合マスタ!$E$4,MATCH($A46,統合マスタ!$AC$5:$AC$1500,0),0))</f>
        <v>粉</v>
      </c>
      <c r="H46" s="27" t="str">
        <f ca="1">IF($A46="","",OFFSET(統合マスタ!$F$4,MATCH($A46,統合マスタ!$AC$5:$AC$1500,0),0))</f>
        <v>５００ｇ</v>
      </c>
      <c r="I46" s="27" t="str">
        <f ca="1">IF($A46="","",OFFSET(統合マスタ!$K$4,MATCH($A46,統合マスタ!$AC$5:$AC$1500,0),0))</f>
        <v>ｇ</v>
      </c>
      <c r="J46" s="54" t="str">
        <f ca="1">IF(F46="","",OFFSET(分類!$B$29,MATCH(F46,分類!$A$30:$A$46,0),0))</f>
        <v>散薬調剤台</v>
      </c>
      <c r="K46" s="54">
        <f t="shared" ca="1" si="0"/>
        <v>500</v>
      </c>
      <c r="L46" s="65"/>
      <c r="M46" s="54">
        <f t="shared" ca="1" si="1"/>
        <v>0</v>
      </c>
      <c r="O46" s="90" t="s">
        <v>5433</v>
      </c>
    </row>
    <row r="47" spans="1:15">
      <c r="A47" s="66" cm="1">
        <f t="array" aca="1" ref="A47" ca="1">IFERROR(
    SMALL(
        IF((統合マスタ!$R$5:$R$1500=1)*
           (ISNUMBER(MATCH(統合マスタ!$V$5:$V$1500, 分類!$K$8:$K$15, 0))),
           統合マスタ!$AC$5:$AC$1500),
        ROW(A43)
    ),
"")</f>
        <v>200571</v>
      </c>
      <c r="B47" s="27">
        <f t="shared" si="2"/>
        <v>43</v>
      </c>
      <c r="C47" s="27">
        <f ca="1">IF($A47="","",OFFSET(統合マスタ!$B$4,MATCH($A47,統合マスタ!$AC$5:$AC$1500,0),0))</f>
        <v>571</v>
      </c>
      <c r="D47" s="27" t="str">
        <f ca="1">IF($A47="","",OFFSET(統合マスタ!$C$4,MATCH($A47,統合マスタ!$AC$5:$AC$1500,0),0))</f>
        <v>ブロナンセリン散２％「ＤＳＰＢ」</v>
      </c>
      <c r="E47" s="27">
        <f ca="1">IF($A47="","",OFFSET(統合マスタ!$X$4,MATCH($A47,統合マスタ!$AC$5:$AC$1500,0),0))</f>
        <v>2</v>
      </c>
      <c r="F47" s="27">
        <f ca="1">IF($A47="","",OFFSET(統合マスタ!$Z$4,MATCH($A47,統合マスタ!$AC$5:$AC$1500,0),0))</f>
        <v>2</v>
      </c>
      <c r="G47" s="27" t="str">
        <f ca="1">IF($A47="","",OFFSET(統合マスタ!$E$4,MATCH($A47,統合マスタ!$AC$5:$AC$1500,0),0))</f>
        <v>粉</v>
      </c>
      <c r="H47" s="27" t="str">
        <f ca="1">IF($A47="","",OFFSET(統合マスタ!$F$4,MATCH($A47,統合マスタ!$AC$5:$AC$1500,0),0))</f>
        <v>１００ｇ</v>
      </c>
      <c r="I47" s="27" t="str">
        <f ca="1">IF($A47="","",OFFSET(統合マスタ!$K$4,MATCH($A47,統合マスタ!$AC$5:$AC$1500,0),0))</f>
        <v>ｇ</v>
      </c>
      <c r="J47" s="54" t="str">
        <f ca="1">IF(F47="","",OFFSET(分類!$B$29,MATCH(F47,分類!$A$30:$A$46,0),0))</f>
        <v>散薬調剤台</v>
      </c>
      <c r="K47" s="54">
        <f t="shared" ca="1" si="0"/>
        <v>100</v>
      </c>
      <c r="L47" s="65"/>
      <c r="M47" s="54">
        <f t="shared" ca="1" si="1"/>
        <v>0</v>
      </c>
      <c r="O47" s="90" t="s">
        <v>5433</v>
      </c>
    </row>
    <row r="48" spans="1:15">
      <c r="A48" s="66" cm="1">
        <f t="array" aca="1" ref="A48" ca="1">IFERROR(
    SMALL(
        IF((統合マスタ!$R$5:$R$1500=1)*
           (ISNUMBER(MATCH(統合マスタ!$V$5:$V$1500, 分類!$K$8:$K$15, 0))),
           統合マスタ!$AC$5:$AC$1500),
        ROW(A44)
    ),
"")</f>
        <v>200700</v>
      </c>
      <c r="B48" s="27">
        <f t="shared" si="2"/>
        <v>44</v>
      </c>
      <c r="C48" s="27">
        <f ca="1">IF($A48="","",OFFSET(統合マスタ!$B$4,MATCH($A48,統合マスタ!$AC$5:$AC$1500,0),0))</f>
        <v>700</v>
      </c>
      <c r="D48" s="27" t="str">
        <f ca="1">IF($A48="","",OFFSET(統合マスタ!$C$4,MATCH($A48,統合マスタ!$AC$5:$AC$1500,0),0))</f>
        <v>リスパダール細粒１％</v>
      </c>
      <c r="E48" s="27">
        <f ca="1">IF($A48="","",OFFSET(統合マスタ!$X$4,MATCH($A48,統合マスタ!$AC$5:$AC$1500,0),0))</f>
        <v>2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粉</v>
      </c>
      <c r="H48" s="27" t="str">
        <f ca="1">IF($A48="","",OFFSET(統合マスタ!$F$4,MATCH($A48,統合マスタ!$AC$5:$AC$1500,0),0))</f>
        <v>１００ｇ</v>
      </c>
      <c r="I48" s="27" t="str">
        <f ca="1">IF($A48="","",OFFSET(統合マスタ!$K$4,MATCH($A48,統合マスタ!$AC$5:$AC$1500,0),0))</f>
        <v>ｇ</v>
      </c>
      <c r="J48" s="54" t="str">
        <f ca="1">IF(F48="","",OFFSET(分類!$B$29,MATCH(F48,分類!$A$30:$A$46,0),0))</f>
        <v>調剤棚</v>
      </c>
      <c r="K48" s="54">
        <f t="shared" ca="1" si="0"/>
        <v>100</v>
      </c>
      <c r="L48" s="65"/>
      <c r="M48" s="54">
        <f t="shared" ca="1" si="1"/>
        <v>0</v>
      </c>
      <c r="O48" s="90" t="s">
        <v>5433</v>
      </c>
    </row>
    <row r="49" spans="1:15">
      <c r="A49" s="66" cm="1">
        <f t="array" aca="1" ref="A49" ca="1">IFERROR(
    SMALL(
        IF((統合マスタ!$R$5:$R$1500=1)*
           (ISNUMBER(MATCH(統合マスタ!$V$5:$V$1500, 分類!$K$8:$K$15, 0))),
           統合マスタ!$AC$5:$AC$1500),
        ROW(A45)
    ),
"")</f>
        <v>200787</v>
      </c>
      <c r="B49" s="27">
        <f t="shared" si="2"/>
        <v>45</v>
      </c>
      <c r="C49" s="27">
        <f ca="1">IF($A49="","",OFFSET(統合マスタ!$B$4,MATCH($A49,統合マスタ!$AC$5:$AC$1500,0),0))</f>
        <v>787</v>
      </c>
      <c r="D49" s="27" t="str">
        <f ca="1">IF($A49="","",OFFSET(統合マスタ!$C$4,MATCH($A49,統合マスタ!$AC$5:$AC$1500,0),0))</f>
        <v>ロドピン細粒５０％</v>
      </c>
      <c r="E49" s="27">
        <f ca="1">IF($A49="","",OFFSET(統合マスタ!$X$4,MATCH($A49,統合マスタ!$AC$5:$AC$1500,0),0))</f>
        <v>2</v>
      </c>
      <c r="F49" s="27">
        <f ca="1">IF($A49="","",OFFSET(統合マスタ!$Z$4,MATCH($A49,統合マスタ!$AC$5:$AC$1500,0),0))</f>
        <v>2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１００ｇ</v>
      </c>
      <c r="I49" s="27" t="str">
        <f ca="1">IF($A49="","",OFFSET(統合マスタ!$K$4,MATCH($A49,統合マスタ!$AC$5:$AC$1500,0),0))</f>
        <v>ｇ</v>
      </c>
      <c r="J49" s="54" t="str">
        <f ca="1">IF(F49="","",OFFSET(分類!$B$29,MATCH(F49,分類!$A$30:$A$46,0),0))</f>
        <v>散薬調剤台</v>
      </c>
      <c r="K49" s="54" t="str">
        <f t="shared" ca="1" si="0"/>
        <v/>
      </c>
      <c r="L49" s="65"/>
      <c r="M49" s="54">
        <f t="shared" ca="1" si="1"/>
        <v>0</v>
      </c>
      <c r="O49" s="90" t="s">
        <v>5433</v>
      </c>
    </row>
    <row r="50" spans="1:15">
      <c r="A50" s="66" t="str" cm="1">
        <f t="array" aca="1" ref="A50" ca="1">IFERROR(
    SMALL(
        IF((統合マスタ!$R$5:$R$1500=1)*
           (ISNUMBER(MATCH(統合マスタ!$V$5:$V$1500, 分類!$K$8:$K$15, 0))),
           統合マスタ!$AC$5:$AC$1500),
        ROW(A46)
    ),
"")</f>
        <v/>
      </c>
      <c r="B50" s="27">
        <f t="shared" si="2"/>
        <v>46</v>
      </c>
      <c r="C50" s="27" t="str">
        <f ca="1">IF($A50="","",OFFSET(統合マスタ!$B$4,MATCH($A50,統合マスタ!$AC$5:$AC$1500,0),0))</f>
        <v/>
      </c>
      <c r="D50" s="27" t="str">
        <f ca="1">IF($A50="","",OFFSET(統合マスタ!$C$4,MATCH($A50,統合マスタ!$AC$5:$AC$1500,0),0))</f>
        <v/>
      </c>
      <c r="E50" s="27" t="str">
        <f ca="1">IF($A50="","",OFFSET(統合マスタ!$X$4,MATCH($A50,統合マスタ!$AC$5:$AC$1500,0),0))</f>
        <v/>
      </c>
      <c r="F50" s="27" t="str">
        <f ca="1">IF($A50="","",OFFSET(統合マスタ!$Z$4,MATCH($A50,統合マスタ!$AC$5:$AC$1500,0),0))</f>
        <v/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/>
      </c>
      <c r="I50" s="27" t="str">
        <f ca="1">IF($A50="","",OFFSET(統合マスタ!$K$4,MATCH($A50,統合マスタ!$AC$5:$AC$1500,0),0))</f>
        <v/>
      </c>
      <c r="J50" s="54" t="str">
        <f ca="1">IF(F50="","",OFFSET(分類!$B$29,MATCH(F50,分類!$A$30:$A$46,0),0))</f>
        <v/>
      </c>
      <c r="K50" s="54" t="str">
        <f t="shared" ca="1" si="0"/>
        <v/>
      </c>
      <c r="L50" s="65"/>
      <c r="M50" s="54">
        <f t="shared" ca="1" si="1"/>
        <v>0</v>
      </c>
    </row>
    <row r="51" spans="1:15">
      <c r="A51" s="66" t="str" cm="1">
        <f t="array" aca="1" ref="A51" ca="1">IFERROR(
    SMALL(
        IF((統合マスタ!$R$5:$R$1500=1)*
           (ISNUMBER(MATCH(統合マスタ!$V$5:$V$1500, 分類!$K$8:$K$15, 0))),
           統合マスタ!$AC$5:$AC$1500),
        ROW(A47)
    ),
"")</f>
        <v/>
      </c>
      <c r="B51" s="27">
        <f t="shared" si="2"/>
        <v>47</v>
      </c>
      <c r="C51" s="27" t="str">
        <f ca="1">IF($A51="","",OFFSET(統合マスタ!$B$4,MATCH($A51,統合マスタ!$AC$5:$AC$1500,0),0))</f>
        <v/>
      </c>
      <c r="D51" s="27" t="str">
        <f ca="1">IF($A51="","",OFFSET(統合マスタ!$C$4,MATCH($A51,統合マスタ!$AC$5:$AC$1500,0),0))</f>
        <v/>
      </c>
      <c r="E51" s="27" t="str">
        <f ca="1">IF($A51="","",OFFSET(統合マスタ!$X$4,MATCH($A51,統合マスタ!$AC$5:$AC$1500,0),0))</f>
        <v/>
      </c>
      <c r="F51" s="27" t="str">
        <f ca="1">IF($A51="","",OFFSET(統合マスタ!$Z$4,MATCH($A51,統合マスタ!$AC$5:$AC$1500,0),0))</f>
        <v/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/>
      </c>
      <c r="I51" s="27" t="str">
        <f ca="1">IF($A51="","",OFFSET(統合マスタ!$K$4,MATCH($A51,統合マスタ!$AC$5:$AC$1500,0),0))</f>
        <v/>
      </c>
      <c r="J51" s="54" t="str">
        <f ca="1">IF(F51="","",OFFSET(分類!$B$29,MATCH(F51,分類!$A$30:$A$46,0),0))</f>
        <v/>
      </c>
      <c r="K51" s="54" t="str">
        <f t="shared" ca="1" si="0"/>
        <v/>
      </c>
      <c r="L51" s="65"/>
      <c r="M51" s="54">
        <f t="shared" ca="1" si="1"/>
        <v>0</v>
      </c>
    </row>
    <row r="52" spans="1:15">
      <c r="A52" s="66" t="str" cm="1">
        <f t="array" aca="1" ref="A52" ca="1">IFERROR(
    SMALL(
        IF((統合マスタ!$R$5:$R$1500=1)*
           (ISNUMBER(MATCH(統合マスタ!$V$5:$V$1500, 分類!$K$8:$K$15, 0))),
           統合マスタ!$AC$5:$AC$1500),
        ROW(A48)
    ),
"")</f>
        <v/>
      </c>
      <c r="B52" s="27">
        <f t="shared" si="2"/>
        <v>48</v>
      </c>
      <c r="C52" s="27" t="str">
        <f ca="1">IF($A52="","",OFFSET(統合マスタ!$B$4,MATCH($A52,統合マスタ!$AC$5:$AC$1500,0),0))</f>
        <v/>
      </c>
      <c r="D52" s="27" t="str">
        <f ca="1">IF($A52="","",OFFSET(統合マスタ!$C$4,MATCH($A52,統合マスタ!$AC$5:$AC$1500,0),0))</f>
        <v/>
      </c>
      <c r="E52" s="27" t="str">
        <f ca="1">IF($A52="","",OFFSET(統合マスタ!$X$4,MATCH($A52,統合マスタ!$AC$5:$AC$1500,0),0))</f>
        <v/>
      </c>
      <c r="F52" s="27" t="str">
        <f ca="1">IF($A52="","",OFFSET(統合マスタ!$Z$4,MATCH($A52,統合マスタ!$AC$5:$AC$1500,0),0))</f>
        <v/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/>
      </c>
      <c r="I52" s="27" t="str">
        <f ca="1">IF($A52="","",OFFSET(統合マスタ!$K$4,MATCH($A52,統合マスタ!$AC$5:$AC$1500,0),0))</f>
        <v/>
      </c>
      <c r="J52" s="54" t="str">
        <f ca="1">IF(F52="","",OFFSET(分類!$B$29,MATCH(F52,分類!$A$30:$A$46,0),0))</f>
        <v/>
      </c>
      <c r="K52" s="54" t="str">
        <f t="shared" ca="1" si="0"/>
        <v/>
      </c>
      <c r="L52" s="65"/>
      <c r="M52" s="54">
        <f t="shared" ca="1" si="1"/>
        <v>0</v>
      </c>
    </row>
    <row r="53" spans="1:15">
      <c r="A53" s="66" t="str" cm="1">
        <f t="array" aca="1" ref="A53" ca="1">IFERROR(
    SMALL(
        IF((統合マスタ!$R$5:$R$1500=1)*
           (ISNUMBER(MATCH(統合マスタ!$V$5:$V$1500, 分類!$K$8:$K$15, 0))),
           統合マスタ!$AC$5:$AC$1500),
        ROW(A49)
    ),
"")</f>
        <v/>
      </c>
      <c r="B53" s="27">
        <f t="shared" si="2"/>
        <v>49</v>
      </c>
      <c r="C53" s="27" t="str">
        <f ca="1">IF($A53="","",OFFSET(統合マスタ!$B$4,MATCH($A53,統合マスタ!$AC$5:$AC$1500,0),0))</f>
        <v/>
      </c>
      <c r="D53" s="27" t="str">
        <f ca="1">IF($A53="","",OFFSET(統合マスタ!$C$4,MATCH($A53,統合マスタ!$AC$5:$AC$1500,0),0))</f>
        <v/>
      </c>
      <c r="E53" s="27" t="str">
        <f ca="1">IF($A53="","",OFFSET(統合マスタ!$X$4,MATCH($A53,統合マスタ!$AC$5:$AC$1500,0),0))</f>
        <v/>
      </c>
      <c r="F53" s="27" t="str">
        <f ca="1">IF($A53="","",OFFSET(統合マスタ!$Z$4,MATCH($A53,統合マスタ!$AC$5:$AC$1500,0),0))</f>
        <v/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/>
      </c>
      <c r="I53" s="27" t="str">
        <f ca="1">IF($A53="","",OFFSET(統合マスタ!$K$4,MATCH($A53,統合マスタ!$AC$5:$AC$1500,0),0))</f>
        <v/>
      </c>
      <c r="J53" s="54" t="str">
        <f ca="1">IF(F53="","",OFFSET(分類!$B$29,MATCH(F53,分類!$A$30:$A$46,0),0))</f>
        <v/>
      </c>
      <c r="K53" s="54" t="str">
        <f t="shared" ca="1" si="0"/>
        <v/>
      </c>
      <c r="L53" s="65"/>
      <c r="M53" s="54">
        <f t="shared" ca="1" si="1"/>
        <v>0</v>
      </c>
    </row>
    <row r="54" spans="1:15">
      <c r="A54" s="66" t="str" cm="1">
        <f t="array" aca="1" ref="A54" ca="1">IFERROR(
    SMALL(
        IF((統合マスタ!$R$5:$R$1500=1)*
           (ISNUMBER(MATCH(統合マスタ!$V$5:$V$1500, 分類!$K$8:$K$15, 0))),
           統合マスタ!$AC$5:$AC$1500),
        ROW(A50)
    ),
"")</f>
        <v/>
      </c>
      <c r="B54" s="27">
        <f t="shared" si="2"/>
        <v>50</v>
      </c>
      <c r="C54" s="27" t="str">
        <f ca="1">IF($A54="","",OFFSET(統合マスタ!$B$4,MATCH($A54,統合マスタ!$AC$5:$AC$1500,0),0))</f>
        <v/>
      </c>
      <c r="D54" s="27" t="str">
        <f ca="1">IF($A54="","",OFFSET(統合マスタ!$C$4,MATCH($A54,統合マスタ!$AC$5:$AC$1500,0),0))</f>
        <v/>
      </c>
      <c r="E54" s="27" t="str">
        <f ca="1">IF($A54="","",OFFSET(統合マスタ!$X$4,MATCH($A54,統合マスタ!$AC$5:$AC$1500,0),0))</f>
        <v/>
      </c>
      <c r="F54" s="27" t="str">
        <f ca="1">IF($A54="","",OFFSET(統合マスタ!$Z$4,MATCH($A54,統合マスタ!$AC$5:$AC$1500,0),0))</f>
        <v/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/>
      </c>
      <c r="I54" s="27" t="str">
        <f ca="1">IF($A54="","",OFFSET(統合マスタ!$K$4,MATCH($A54,統合マスタ!$AC$5:$AC$1500,0),0))</f>
        <v/>
      </c>
      <c r="J54" s="54" t="str">
        <f ca="1">IF(F54="","",OFFSET(分類!$B$29,MATCH(F54,分類!$A$30:$A$46,0),0))</f>
        <v/>
      </c>
      <c r="K54" s="54" t="str">
        <f t="shared" ca="1" si="0"/>
        <v/>
      </c>
      <c r="L54" s="65"/>
      <c r="M54" s="54">
        <f t="shared" ca="1" si="1"/>
        <v>0</v>
      </c>
    </row>
    <row r="55" spans="1:15">
      <c r="A55" s="66" t="str" cm="1">
        <f t="array" aca="1" ref="A55" ca="1">IFERROR(
    SMALL(
        IF((統合マスタ!$R$5:$R$1500=1)*
           (ISNUMBER(MATCH(統合マスタ!$V$5:$V$1500, 分類!$K$8:$K$15, 0))),
           統合マスタ!$AC$5:$AC$1500),
        ROW(A51)
    ),
"")</f>
        <v/>
      </c>
      <c r="B55" s="27">
        <f t="shared" si="2"/>
        <v>51</v>
      </c>
      <c r="C55" s="27" t="str">
        <f ca="1">IF($A55="","",OFFSET(統合マスタ!$B$4,MATCH($A55,統合マスタ!$AC$5:$AC$1500,0),0))</f>
        <v/>
      </c>
      <c r="D55" s="27" t="str">
        <f ca="1">IF($A55="","",OFFSET(統合マスタ!$C$4,MATCH($A55,統合マスタ!$AC$5:$AC$1500,0),0))</f>
        <v/>
      </c>
      <c r="E55" s="27" t="str">
        <f ca="1">IF($A55="","",OFFSET(統合マスタ!$X$4,MATCH($A55,統合マスタ!$AC$5:$AC$1500,0),0))</f>
        <v/>
      </c>
      <c r="F55" s="27" t="str">
        <f ca="1">IF($A55="","",OFFSET(統合マスタ!$Z$4,MATCH($A55,統合マスタ!$AC$5:$AC$1500,0),0))</f>
        <v/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/>
      </c>
      <c r="I55" s="27" t="str">
        <f ca="1">IF($A55="","",OFFSET(統合マスタ!$K$4,MATCH($A55,統合マスタ!$AC$5:$AC$1500,0),0))</f>
        <v/>
      </c>
      <c r="J55" s="54" t="str">
        <f ca="1">IF(F55="","",OFFSET(分類!$B$29,MATCH(F55,分類!$A$30:$A$46,0),0))</f>
        <v/>
      </c>
      <c r="K55" s="54" t="str">
        <f t="shared" ca="1" si="0"/>
        <v/>
      </c>
      <c r="L55" s="65"/>
      <c r="M55" s="54">
        <f t="shared" ca="1" si="1"/>
        <v>0</v>
      </c>
    </row>
    <row r="56" spans="1:15">
      <c r="A56" s="66" t="str" cm="1">
        <f t="array" aca="1" ref="A56" ca="1">IFERROR(
    SMALL(
        IF((統合マスタ!$R$5:$R$1500=1)*
           (ISNUMBER(MATCH(統合マスタ!$V$5:$V$1500, 分類!$K$8:$K$15, 0))),
           統合マスタ!$AC$5:$AC$1500),
        ROW(A52)
    ),
"")</f>
        <v/>
      </c>
      <c r="B56" s="27">
        <f t="shared" si="2"/>
        <v>52</v>
      </c>
      <c r="C56" s="27" t="str">
        <f ca="1">IF($A56="","",OFFSET(統合マスタ!$B$4,MATCH($A56,統合マスタ!$AC$5:$AC$1500,0),0))</f>
        <v/>
      </c>
      <c r="D56" s="27" t="str">
        <f ca="1">IF($A56="","",OFFSET(統合マスタ!$C$4,MATCH($A56,統合マスタ!$AC$5:$AC$1500,0),0))</f>
        <v/>
      </c>
      <c r="E56" s="27" t="str">
        <f ca="1">IF($A56="","",OFFSET(統合マスタ!$X$4,MATCH($A56,統合マスタ!$AC$5:$AC$1500,0),0))</f>
        <v/>
      </c>
      <c r="F56" s="27" t="str">
        <f ca="1">IF($A56="","",OFFSET(統合マスタ!$Z$4,MATCH($A56,統合マスタ!$AC$5:$AC$1500,0),0))</f>
        <v/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/>
      </c>
      <c r="I56" s="27" t="str">
        <f ca="1">IF($A56="","",OFFSET(統合マスタ!$K$4,MATCH($A56,統合マスタ!$AC$5:$AC$1500,0),0))</f>
        <v/>
      </c>
      <c r="J56" s="54" t="str">
        <f ca="1">IF(F56="","",OFFSET(分類!$B$29,MATCH(F56,分類!$A$30:$A$46,0),0))</f>
        <v/>
      </c>
      <c r="K56" s="54" t="str">
        <f t="shared" ca="1" si="0"/>
        <v/>
      </c>
      <c r="L56" s="65"/>
      <c r="M56" s="54">
        <f t="shared" ca="1" si="1"/>
        <v>0</v>
      </c>
    </row>
    <row r="57" spans="1:15">
      <c r="A57" s="66" t="str" cm="1">
        <f t="array" aca="1" ref="A57" ca="1">IFERROR(
    SMALL(
        IF((統合マスタ!$R$5:$R$1500=1)*
           (ISNUMBER(MATCH(統合マスタ!$V$5:$V$1500, 分類!$K$8:$K$15, 0))),
           統合マスタ!$AC$5:$AC$1500),
        ROW(A53)
    ),
"")</f>
        <v/>
      </c>
      <c r="B57" s="27">
        <f t="shared" si="2"/>
        <v>53</v>
      </c>
      <c r="C57" s="27" t="str">
        <f ca="1">IF($A57="","",OFFSET(統合マスタ!$B$4,MATCH($A57,統合マスタ!$AC$5:$AC$1500,0),0))</f>
        <v/>
      </c>
      <c r="D57" s="27" t="str">
        <f ca="1">IF($A57="","",OFFSET(統合マスタ!$C$4,MATCH($A57,統合マスタ!$AC$5:$AC$1500,0),0))</f>
        <v/>
      </c>
      <c r="E57" s="27" t="str">
        <f ca="1">IF($A57="","",OFFSET(統合マスタ!$X$4,MATCH($A57,統合マスタ!$AC$5:$AC$1500,0),0))</f>
        <v/>
      </c>
      <c r="F57" s="27" t="str">
        <f ca="1">IF($A57="","",OFFSET(統合マスタ!$Z$4,MATCH($A57,統合マスタ!$AC$5:$AC$1500,0),0))</f>
        <v/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/>
      </c>
      <c r="I57" s="27" t="str">
        <f ca="1">IF($A57="","",OFFSET(統合マスタ!$K$4,MATCH($A57,統合マスタ!$AC$5:$AC$1500,0),0))</f>
        <v/>
      </c>
      <c r="J57" s="54" t="str">
        <f ca="1">IF(F57="","",OFFSET(分類!$B$29,MATCH(F57,分類!$A$30:$A$46,0),0))</f>
        <v/>
      </c>
      <c r="K57" s="54" t="str">
        <f t="shared" ca="1" si="0"/>
        <v/>
      </c>
      <c r="L57" s="65"/>
      <c r="M57" s="54">
        <f t="shared" ca="1" si="1"/>
        <v>0</v>
      </c>
    </row>
    <row r="58" spans="1:15">
      <c r="A58" s="66" t="str" cm="1">
        <f t="array" aca="1" ref="A58" ca="1">IFERROR(
    SMALL(
        IF((統合マスタ!$R$5:$R$1500=1)*
           (ISNUMBER(MATCH(統合マスタ!$V$5:$V$1500, 分類!$K$8:$K$15, 0))),
           統合マスタ!$AC$5:$AC$1500),
        ROW(A54)
    ),
"")</f>
        <v/>
      </c>
      <c r="B58" s="27">
        <f t="shared" si="2"/>
        <v>54</v>
      </c>
      <c r="C58" s="27" t="str">
        <f ca="1">IF($A58="","",OFFSET(統合マスタ!$B$4,MATCH($A58,統合マスタ!$AC$5:$AC$1500,0),0))</f>
        <v/>
      </c>
      <c r="D58" s="27" t="str">
        <f ca="1">IF($A58="","",OFFSET(統合マスタ!$C$4,MATCH($A58,統合マスタ!$AC$5:$AC$1500,0),0))</f>
        <v/>
      </c>
      <c r="E58" s="27" t="str">
        <f ca="1">IF($A58="","",OFFSET(統合マスタ!$X$4,MATCH($A58,統合マスタ!$AC$5:$AC$1500,0),0))</f>
        <v/>
      </c>
      <c r="F58" s="27" t="str">
        <f ca="1">IF($A58="","",OFFSET(統合マスタ!$Z$4,MATCH($A58,統合マスタ!$AC$5:$AC$1500,0),0))</f>
        <v/>
      </c>
      <c r="G58" s="27" t="str">
        <f ca="1">IF($A58="","",OFFSET(統合マスタ!$E$4,MATCH($A58,統合マスタ!$AC$5:$AC$1500,0),0))</f>
        <v/>
      </c>
      <c r="H58" s="27" t="str">
        <f ca="1">IF($A58="","",OFFSET(統合マスタ!$F$4,MATCH($A58,統合マスタ!$AC$5:$AC$1500,0),0))</f>
        <v/>
      </c>
      <c r="I58" s="27" t="str">
        <f ca="1">IF($A58="","",OFFSET(統合マスタ!$K$4,MATCH($A58,統合マスタ!$AC$5:$AC$1500,0),0))</f>
        <v/>
      </c>
      <c r="J58" s="54" t="str">
        <f ca="1">IF(F58="","",OFFSET(分類!$B$29,MATCH(F58,分類!$A$30:$A$46,0),0))</f>
        <v/>
      </c>
      <c r="K58" s="54" t="str">
        <f t="shared" ca="1" si="0"/>
        <v/>
      </c>
      <c r="L58" s="65"/>
      <c r="M58" s="54">
        <f t="shared" ca="1" si="1"/>
        <v>0</v>
      </c>
    </row>
    <row r="59" spans="1:15">
      <c r="A59" s="66" t="str" cm="1">
        <f t="array" aca="1" ref="A59" ca="1">IFERROR(
    SMALL(
        IF((統合マスタ!$R$5:$R$1500=1)*
           (ISNUMBER(MATCH(統合マスタ!$V$5:$V$1500, 分類!$K$8:$K$15, 0))),
           統合マスタ!$AC$5:$AC$1500),
        ROW(A55)
    ),
"")</f>
        <v/>
      </c>
      <c r="B59" s="27">
        <f t="shared" si="2"/>
        <v>55</v>
      </c>
      <c r="C59" s="27" t="str">
        <f ca="1">IF($A59="","",OFFSET(統合マスタ!$B$4,MATCH($A59,統合マスタ!$AC$5:$AC$1500,0),0))</f>
        <v/>
      </c>
      <c r="D59" s="27" t="str">
        <f ca="1">IF($A59="","",OFFSET(統合マスタ!$C$4,MATCH($A59,統合マスタ!$AC$5:$AC$1500,0),0))</f>
        <v/>
      </c>
      <c r="E59" s="27" t="str">
        <f ca="1">IF($A59="","",OFFSET(統合マスタ!$X$4,MATCH($A59,統合マスタ!$AC$5:$AC$1500,0),0))</f>
        <v/>
      </c>
      <c r="F59" s="27" t="str">
        <f ca="1">IF($A59="","",OFFSET(統合マスタ!$Z$4,MATCH($A59,統合マスタ!$AC$5:$AC$1500,0),0))</f>
        <v/>
      </c>
      <c r="G59" s="27" t="str">
        <f ca="1">IF($A59="","",OFFSET(統合マスタ!$E$4,MATCH($A59,統合マスタ!$AC$5:$AC$1500,0),0))</f>
        <v/>
      </c>
      <c r="H59" s="27" t="str">
        <f ca="1">IF($A59="","",OFFSET(統合マスタ!$F$4,MATCH($A59,統合マスタ!$AC$5:$AC$1500,0),0))</f>
        <v/>
      </c>
      <c r="I59" s="27" t="str">
        <f ca="1">IF($A59="","",OFFSET(統合マスタ!$K$4,MATCH($A59,統合マスタ!$AC$5:$AC$1500,0),0))</f>
        <v/>
      </c>
      <c r="J59" s="54" t="str">
        <f ca="1">IF(F59="","",OFFSET(分類!$B$29,MATCH(F59,分類!$A$30:$A$46,0),0))</f>
        <v/>
      </c>
      <c r="K59" s="54" t="str">
        <f t="shared" ca="1" si="0"/>
        <v/>
      </c>
      <c r="L59" s="65"/>
      <c r="M59" s="54">
        <f t="shared" ca="1" si="1"/>
        <v>0</v>
      </c>
    </row>
    <row r="60" spans="1:15">
      <c r="A60" s="66" t="str" cm="1">
        <f t="array" aca="1" ref="A60" ca="1">IFERROR(
    SMALL(
        IF((統合マスタ!$R$5:$R$1500=1)*
           (ISNUMBER(MATCH(統合マスタ!$V$5:$V$1500, 分類!$K$8:$K$15, 0))),
           統合マスタ!$AC$5:$AC$1500),
        ROW(A56)
    ),
"")</f>
        <v/>
      </c>
      <c r="B60" s="27">
        <f t="shared" si="2"/>
        <v>56</v>
      </c>
      <c r="C60" s="27" t="str">
        <f ca="1">IF($A60="","",OFFSET(統合マスタ!$B$4,MATCH($A60,統合マスタ!$AC$5:$AC$1500,0),0))</f>
        <v/>
      </c>
      <c r="D60" s="27" t="str">
        <f ca="1">IF($A60="","",OFFSET(統合マスタ!$C$4,MATCH($A60,統合マスタ!$AC$5:$AC$1500,0),0))</f>
        <v/>
      </c>
      <c r="E60" s="27" t="str">
        <f ca="1">IF($A60="","",OFFSET(統合マスタ!$X$4,MATCH($A60,統合マスタ!$AC$5:$AC$1500,0),0))</f>
        <v/>
      </c>
      <c r="F60" s="27" t="str">
        <f ca="1">IF($A60="","",OFFSET(統合マスタ!$Z$4,MATCH($A60,統合マスタ!$AC$5:$AC$1500,0),0))</f>
        <v/>
      </c>
      <c r="G60" s="27" t="str">
        <f ca="1">IF($A60="","",OFFSET(統合マスタ!$E$4,MATCH($A60,統合マスタ!$AC$5:$AC$1500,0),0))</f>
        <v/>
      </c>
      <c r="H60" s="27" t="str">
        <f ca="1">IF($A60="","",OFFSET(統合マスタ!$F$4,MATCH($A60,統合マスタ!$AC$5:$AC$1500,0),0))</f>
        <v/>
      </c>
      <c r="I60" s="27" t="str">
        <f ca="1">IF($A60="","",OFFSET(統合マスタ!$K$4,MATCH($A60,統合マスタ!$AC$5:$AC$1500,0),0))</f>
        <v/>
      </c>
      <c r="J60" s="54" t="str">
        <f ca="1">IF(F60="","",OFFSET(分類!$B$29,MATCH(F60,分類!$A$30:$A$46,0),0))</f>
        <v/>
      </c>
      <c r="K60" s="54" t="str">
        <f t="shared" ca="1" si="0"/>
        <v/>
      </c>
      <c r="L60" s="65"/>
      <c r="M60" s="54">
        <f t="shared" ca="1" si="1"/>
        <v>0</v>
      </c>
    </row>
    <row r="61" spans="1:15">
      <c r="A61" s="66" t="str" cm="1">
        <f t="array" aca="1" ref="A61" ca="1">IFERROR(
    SMALL(
        IF((統合マスタ!$R$5:$R$1500=1)*
           (ISNUMBER(MATCH(統合マスタ!$V$5:$V$1500, 分類!$K$8:$K$15, 0))),
           統合マスタ!$AC$5:$AC$1500),
        ROW(A57)
    ),
"")</f>
        <v/>
      </c>
      <c r="B61" s="27">
        <f t="shared" si="2"/>
        <v>57</v>
      </c>
      <c r="C61" s="27" t="str">
        <f ca="1">IF($A61="","",OFFSET(統合マスタ!$B$4,MATCH($A61,統合マスタ!$AC$5:$AC$1500,0),0))</f>
        <v/>
      </c>
      <c r="D61" s="27" t="str">
        <f ca="1">IF($A61="","",OFFSET(統合マスタ!$C$4,MATCH($A61,統合マスタ!$AC$5:$AC$1500,0),0))</f>
        <v/>
      </c>
      <c r="E61" s="27" t="str">
        <f ca="1">IF($A61="","",OFFSET(統合マスタ!$X$4,MATCH($A61,統合マスタ!$AC$5:$AC$1500,0),0))</f>
        <v/>
      </c>
      <c r="F61" s="27" t="str">
        <f ca="1">IF($A61="","",OFFSET(統合マスタ!$Z$4,MATCH($A61,統合マスタ!$AC$5:$AC$1500,0),0))</f>
        <v/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/>
      </c>
      <c r="I61" s="27" t="str">
        <f ca="1">IF($A61="","",OFFSET(統合マスタ!$K$4,MATCH($A61,統合マスタ!$AC$5:$AC$1500,0),0))</f>
        <v/>
      </c>
      <c r="J61" s="54" t="str">
        <f ca="1">IF(F61="","",OFFSET(分類!$B$29,MATCH(F61,分類!$A$30:$A$46,0),0))</f>
        <v/>
      </c>
      <c r="K61" s="54" t="str">
        <f t="shared" ca="1" si="0"/>
        <v/>
      </c>
      <c r="L61" s="65"/>
      <c r="M61" s="54">
        <f t="shared" ca="1" si="1"/>
        <v>0</v>
      </c>
    </row>
    <row r="62" spans="1:15">
      <c r="A62" s="66" t="str" cm="1">
        <f t="array" aca="1" ref="A62" ca="1">IFERROR(
    SMALL(
        IF((統合マスタ!$R$5:$R$1500=1)*
           (ISNUMBER(MATCH(統合マスタ!$V$5:$V$1500, 分類!$K$8:$K$15, 0))),
           統合マスタ!$AC$5:$AC$1500),
        ROW(A58)
    ),
"")</f>
        <v/>
      </c>
      <c r="B62" s="27">
        <f t="shared" si="2"/>
        <v>58</v>
      </c>
      <c r="C62" s="27" t="str">
        <f ca="1">IF($A62="","",OFFSET(統合マスタ!$B$4,MATCH($A62,統合マスタ!$AC$5:$AC$1500,0),0))</f>
        <v/>
      </c>
      <c r="D62" s="27" t="str">
        <f ca="1">IF($A62="","",OFFSET(統合マスタ!$C$4,MATCH($A62,統合マスタ!$AC$5:$AC$1500,0),0))</f>
        <v/>
      </c>
      <c r="E62" s="27" t="str">
        <f ca="1">IF($A62="","",OFFSET(統合マスタ!$X$4,MATCH($A62,統合マスタ!$AC$5:$AC$1500,0),0))</f>
        <v/>
      </c>
      <c r="F62" s="27" t="str">
        <f ca="1">IF($A62="","",OFFSET(統合マスタ!$Z$4,MATCH($A62,統合マスタ!$AC$5:$AC$1500,0),0))</f>
        <v/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/>
      </c>
      <c r="I62" s="27" t="str">
        <f ca="1">IF($A62="","",OFFSET(統合マスタ!$K$4,MATCH($A62,統合マスタ!$AC$5:$AC$1500,0),0))</f>
        <v/>
      </c>
      <c r="J62" s="54" t="str">
        <f ca="1">IF(F62="","",OFFSET(分類!$B$29,MATCH(F62,分類!$A$30:$A$46,0),0))</f>
        <v/>
      </c>
      <c r="K62" s="54" t="str">
        <f t="shared" ca="1" si="0"/>
        <v/>
      </c>
      <c r="L62" s="65"/>
      <c r="M62" s="54">
        <f t="shared" ca="1" si="1"/>
        <v>0</v>
      </c>
    </row>
    <row r="63" spans="1:15">
      <c r="A63" s="66" t="str" cm="1">
        <f t="array" aca="1" ref="A63" ca="1">IFERROR(
    SMALL(
        IF((統合マスタ!$R$5:$R$1500=1)*
           (ISNUMBER(MATCH(統合マスタ!$V$5:$V$1500, 分類!$K$8:$K$15, 0))),
           統合マスタ!$AC$5:$AC$1500),
        ROW(A59)
    ),
"")</f>
        <v/>
      </c>
      <c r="B63" s="27">
        <f t="shared" si="2"/>
        <v>59</v>
      </c>
      <c r="C63" s="27" t="str">
        <f ca="1">IF($A63="","",OFFSET(統合マスタ!$B$4,MATCH($A63,統合マスタ!$AC$5:$AC$1500,0),0))</f>
        <v/>
      </c>
      <c r="D63" s="27" t="str">
        <f ca="1">IF($A63="","",OFFSET(統合マスタ!$C$4,MATCH($A63,統合マスタ!$AC$5:$AC$1500,0),0))</f>
        <v/>
      </c>
      <c r="E63" s="27" t="str">
        <f ca="1">IF($A63="","",OFFSET(統合マスタ!$X$4,MATCH($A63,統合マスタ!$AC$5:$AC$1500,0),0))</f>
        <v/>
      </c>
      <c r="F63" s="27" t="str">
        <f ca="1">IF($A63="","",OFFSET(統合マスタ!$Z$4,MATCH($A63,統合マスタ!$AC$5:$AC$1500,0),0))</f>
        <v/>
      </c>
      <c r="G63" s="27" t="str">
        <f ca="1">IF($A63="","",OFFSET(統合マスタ!$E$4,MATCH($A63,統合マスタ!$AC$5:$AC$1500,0),0))</f>
        <v/>
      </c>
      <c r="H63" s="27" t="str">
        <f ca="1">IF($A63="","",OFFSET(統合マスタ!$F$4,MATCH($A63,統合マスタ!$AC$5:$AC$1500,0),0))</f>
        <v/>
      </c>
      <c r="I63" s="27" t="str">
        <f ca="1">IF($A63="","",OFFSET(統合マスタ!$K$4,MATCH($A63,統合マスタ!$AC$5:$AC$1500,0),0))</f>
        <v/>
      </c>
      <c r="J63" s="54" t="str">
        <f ca="1">IF(F63="","",OFFSET(分類!$B$29,MATCH(F63,分類!$A$30:$A$46,0),0))</f>
        <v/>
      </c>
      <c r="K63" s="54" t="str">
        <f t="shared" ca="1" si="0"/>
        <v/>
      </c>
      <c r="L63" s="65"/>
      <c r="M63" s="54">
        <f t="shared" ca="1" si="1"/>
        <v>0</v>
      </c>
    </row>
    <row r="64" spans="1:15">
      <c r="A64" s="66" t="str" cm="1">
        <f t="array" aca="1" ref="A64" ca="1">IFERROR(
    SMALL(
        IF((統合マスタ!$R$5:$R$1500=1)*
           (ISNUMBER(MATCH(統合マスタ!$V$5:$V$1500, 分類!$K$8:$K$15, 0))),
           統合マスタ!$AC$5:$AC$1500),
        ROW(A60)
    ),
"")</f>
        <v/>
      </c>
      <c r="B64" s="27">
        <f t="shared" si="2"/>
        <v>60</v>
      </c>
      <c r="C64" s="27" t="str">
        <f ca="1">IF($A64="","",OFFSET(統合マスタ!$B$4,MATCH($A64,統合マスタ!$AC$5:$AC$1500,0),0))</f>
        <v/>
      </c>
      <c r="D64" s="27" t="str">
        <f ca="1">IF($A64="","",OFFSET(統合マスタ!$C$4,MATCH($A64,統合マスタ!$AC$5:$AC$1500,0),0))</f>
        <v/>
      </c>
      <c r="E64" s="27" t="str">
        <f ca="1">IF($A64="","",OFFSET(統合マスタ!$X$4,MATCH($A64,統合マスタ!$AC$5:$AC$1500,0),0))</f>
        <v/>
      </c>
      <c r="F64" s="27" t="str">
        <f ca="1">IF($A64="","",OFFSET(統合マスタ!$Z$4,MATCH($A64,統合マスタ!$AC$5:$AC$1500,0),0))</f>
        <v/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/>
      </c>
      <c r="I64" s="27" t="str">
        <f ca="1">IF($A64="","",OFFSET(統合マスタ!$K$4,MATCH($A64,統合マスタ!$AC$5:$AC$1500,0),0))</f>
        <v/>
      </c>
      <c r="J64" s="54" t="str">
        <f ca="1">IF(F64="","",OFFSET(分類!$B$29,MATCH(F64,分類!$A$30:$A$46,0),0))</f>
        <v/>
      </c>
      <c r="K64" s="54" t="str">
        <f t="shared" ca="1" si="0"/>
        <v/>
      </c>
      <c r="L64" s="65"/>
      <c r="M64" s="54">
        <f t="shared" ca="1" si="1"/>
        <v>0</v>
      </c>
    </row>
    <row r="65" spans="1:13">
      <c r="A65" s="66" t="str" cm="1">
        <f t="array" aca="1" ref="A65" ca="1">IFERROR(
    SMALL(
        IF((統合マスタ!$R$5:$R$1500=1)*
           (ISNUMBER(MATCH(統合マスタ!$V$5:$V$1500, 分類!$K$8:$K$15, 0))),
           統合マスタ!$AC$5:$AC$1500),
        ROW(A61)
    ),
"")</f>
        <v/>
      </c>
      <c r="B65" s="27">
        <f t="shared" si="2"/>
        <v>61</v>
      </c>
      <c r="C65" s="27" t="str">
        <f ca="1">IF($A65="","",OFFSET(統合マスタ!$B$4,MATCH($A65,統合マスタ!$AC$5:$AC$1500,0),0))</f>
        <v/>
      </c>
      <c r="D65" s="27" t="str">
        <f ca="1">IF($A65="","",OFFSET(統合マスタ!$C$4,MATCH($A65,統合マスタ!$AC$5:$AC$1500,0),0))</f>
        <v/>
      </c>
      <c r="E65" s="27" t="str">
        <f ca="1">IF($A65="","",OFFSET(統合マスタ!$X$4,MATCH($A65,統合マスタ!$AC$5:$AC$1500,0),0))</f>
        <v/>
      </c>
      <c r="F65" s="27" t="str">
        <f ca="1">IF($A65="","",OFFSET(統合マスタ!$Z$4,MATCH($A65,統合マスタ!$AC$5:$AC$1500,0),0))</f>
        <v/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/>
      </c>
      <c r="I65" s="27" t="str">
        <f ca="1">IF($A65="","",OFFSET(統合マスタ!$K$4,MATCH($A65,統合マスタ!$AC$5:$AC$1500,0),0))</f>
        <v/>
      </c>
      <c r="J65" s="54" t="str">
        <f ca="1">IF(F65="","",OFFSET(分類!$B$29,MATCH(F65,分類!$A$30:$A$46,0),0))</f>
        <v/>
      </c>
      <c r="K65" s="54" t="str">
        <f t="shared" ca="1" si="0"/>
        <v/>
      </c>
      <c r="L65" s="65"/>
      <c r="M65" s="54">
        <f t="shared" ca="1" si="1"/>
        <v>0</v>
      </c>
    </row>
    <row r="66" spans="1:13">
      <c r="A66" s="66" t="str" cm="1">
        <f t="array" aca="1" ref="A66" ca="1">IFERROR(
    SMALL(
        IF((統合マスタ!$R$5:$R$1500=1)*
           (ISNUMBER(MATCH(統合マスタ!$V$5:$V$1500, 分類!$K$8:$K$15, 0))),
           統合マスタ!$AC$5:$AC$1500),
        ROW(A62)
    ),
"")</f>
        <v/>
      </c>
      <c r="B66" s="27">
        <f t="shared" si="2"/>
        <v>62</v>
      </c>
      <c r="C66" s="27" t="str">
        <f ca="1">IF($A66="","",OFFSET(統合マスタ!$B$4,MATCH($A66,統合マスタ!$AC$5:$AC$1500,0),0))</f>
        <v/>
      </c>
      <c r="D66" s="27" t="str">
        <f ca="1">IF($A66="","",OFFSET(統合マスタ!$C$4,MATCH($A66,統合マスタ!$AC$5:$AC$1500,0),0))</f>
        <v/>
      </c>
      <c r="E66" s="27" t="str">
        <f ca="1">IF($A66="","",OFFSET(統合マスタ!$X$4,MATCH($A66,統合マスタ!$AC$5:$AC$1500,0),0))</f>
        <v/>
      </c>
      <c r="F66" s="27" t="str">
        <f ca="1">IF($A66="","",OFFSET(統合マスタ!$Z$4,MATCH($A66,統合マスタ!$AC$5:$AC$1500,0),0))</f>
        <v/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/>
      </c>
      <c r="I66" s="27" t="str">
        <f ca="1">IF($A66="","",OFFSET(統合マスタ!$K$4,MATCH($A66,統合マスタ!$AC$5:$AC$1500,0),0))</f>
        <v/>
      </c>
      <c r="J66" s="54" t="str">
        <f ca="1">IF(F66="","",OFFSET(分類!$B$29,MATCH(F66,分類!$A$30:$A$46,0),0))</f>
        <v/>
      </c>
      <c r="K66" s="54" t="str">
        <f t="shared" ca="1" si="0"/>
        <v/>
      </c>
      <c r="L66" s="65"/>
      <c r="M66" s="54">
        <f t="shared" ca="1" si="1"/>
        <v>0</v>
      </c>
    </row>
    <row r="67" spans="1:13">
      <c r="A67" s="66" t="str" cm="1">
        <f t="array" aca="1" ref="A67" ca="1">IFERROR(
    SMALL(
        IF((統合マスタ!$R$5:$R$1500=1)*
           (ISNUMBER(MATCH(統合マスタ!$V$5:$V$1500, 分類!$K$8:$K$15, 0))),
           統合マスタ!$AC$5:$AC$1500),
        ROW(A63)
    ),
"")</f>
        <v/>
      </c>
      <c r="B67" s="27">
        <f t="shared" si="2"/>
        <v>63</v>
      </c>
      <c r="C67" s="27" t="str">
        <f ca="1">IF($A67="","",OFFSET(統合マスタ!$B$4,MATCH($A67,統合マスタ!$AC$5:$AC$1500,0),0))</f>
        <v/>
      </c>
      <c r="D67" s="27" t="str">
        <f ca="1">IF($A67="","",OFFSET(統合マスタ!$C$4,MATCH($A67,統合マスタ!$AC$5:$AC$1500,0),0))</f>
        <v/>
      </c>
      <c r="E67" s="27" t="str">
        <f ca="1">IF($A67="","",OFFSET(統合マスタ!$X$4,MATCH($A67,統合マスタ!$AC$5:$AC$1500,0),0))</f>
        <v/>
      </c>
      <c r="F67" s="27" t="str">
        <f ca="1">IF($A67="","",OFFSET(統合マスタ!$Z$4,MATCH($A67,統合マスタ!$AC$5:$AC$1500,0),0))</f>
        <v/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/>
      </c>
      <c r="I67" s="27" t="str">
        <f ca="1">IF($A67="","",OFFSET(統合マスタ!$K$4,MATCH($A67,統合マスタ!$AC$5:$AC$1500,0),0))</f>
        <v/>
      </c>
      <c r="J67" s="54" t="str">
        <f ca="1">IF(F67="","",OFFSET(分類!$B$29,MATCH(F67,分類!$A$30:$A$46,0),0))</f>
        <v/>
      </c>
      <c r="K67" s="54" t="str">
        <f t="shared" ca="1" si="0"/>
        <v/>
      </c>
      <c r="L67" s="65"/>
      <c r="M67" s="54">
        <f t="shared" ca="1" si="1"/>
        <v>0</v>
      </c>
    </row>
    <row r="68" spans="1:13">
      <c r="A68" s="66" t="str" cm="1">
        <f t="array" aca="1" ref="A68" ca="1">IFERROR(
    SMALL(
        IF((統合マスタ!$R$5:$R$1500=1)*
           (ISNUMBER(MATCH(統合マスタ!$V$5:$V$1500, 分類!$K$8:$K$15, 0))),
           統合マスタ!$AC$5:$AC$1500),
        ROW(A64)
    ),
"")</f>
        <v/>
      </c>
      <c r="B68" s="27">
        <f t="shared" si="2"/>
        <v>64</v>
      </c>
      <c r="C68" s="27" t="str">
        <f ca="1">IF($A68="","",OFFSET(統合マスタ!$B$4,MATCH($A68,統合マスタ!$AC$5:$AC$1500,0),0))</f>
        <v/>
      </c>
      <c r="D68" s="27" t="str">
        <f ca="1">IF($A68="","",OFFSET(統合マスタ!$C$4,MATCH($A68,統合マスタ!$AC$5:$AC$1500,0),0))</f>
        <v/>
      </c>
      <c r="E68" s="27" t="str">
        <f ca="1">IF($A68="","",OFFSET(統合マスタ!$X$4,MATCH($A68,統合マスタ!$AC$5:$AC$1500,0),0))</f>
        <v/>
      </c>
      <c r="F68" s="27" t="str">
        <f ca="1">IF($A68="","",OFFSET(統合マスタ!$Z$4,MATCH($A68,統合マスタ!$AC$5:$AC$1500,0),0))</f>
        <v/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/>
      </c>
      <c r="I68" s="27" t="str">
        <f ca="1">IF($A68="","",OFFSET(統合マスタ!$K$4,MATCH($A68,統合マスタ!$AC$5:$AC$1500,0),0))</f>
        <v/>
      </c>
      <c r="J68" s="54" t="str">
        <f ca="1">IF(F68="","",OFFSET(分類!$B$29,MATCH(F68,分類!$A$30:$A$46,0),0))</f>
        <v/>
      </c>
      <c r="K68" s="54" t="str">
        <f t="shared" ca="1" si="0"/>
        <v/>
      </c>
      <c r="L68" s="65"/>
      <c r="M68" s="54">
        <f t="shared" ca="1" si="1"/>
        <v>0</v>
      </c>
    </row>
    <row r="69" spans="1:13">
      <c r="A69" s="66" t="str" cm="1">
        <f t="array" aca="1" ref="A69" ca="1">IFERROR(
    SMALL(
        IF((統合マスタ!$R$5:$R$1500=1)*
           (ISNUMBER(MATCH(統合マスタ!$V$5:$V$1500, 分類!$K$8:$K$15, 0))),
           統合マスタ!$AC$5:$AC$1500),
        ROW(A65)
    ),
"")</f>
        <v/>
      </c>
      <c r="B69" s="27">
        <f t="shared" si="2"/>
        <v>65</v>
      </c>
      <c r="C69" s="27" t="str">
        <f ca="1">IF($A69="","",OFFSET(統合マスタ!$B$4,MATCH($A69,統合マスタ!$AC$5:$AC$1500,0),0))</f>
        <v/>
      </c>
      <c r="D69" s="27" t="str">
        <f ca="1">IF($A69="","",OFFSET(統合マスタ!$C$4,MATCH($A69,統合マスタ!$AC$5:$AC$1500,0),0))</f>
        <v/>
      </c>
      <c r="E69" s="27" t="str">
        <f ca="1">IF($A69="","",OFFSET(統合マスタ!$X$4,MATCH($A69,統合マスタ!$AC$5:$AC$1500,0),0))</f>
        <v/>
      </c>
      <c r="F69" s="27" t="str">
        <f ca="1">IF($A69="","",OFFSET(統合マスタ!$Z$4,MATCH($A69,統合マスタ!$AC$5:$AC$1500,0),0))</f>
        <v/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/>
      </c>
      <c r="I69" s="27" t="str">
        <f ca="1">IF($A69="","",OFFSET(統合マスタ!$K$4,MATCH($A69,統合マスタ!$AC$5:$AC$1500,0),0))</f>
        <v/>
      </c>
      <c r="J69" s="54" t="str">
        <f ca="1">IF(F69="","",OFFSET(分類!$B$29,MATCH(F69,分類!$A$30:$A$46,0),0))</f>
        <v/>
      </c>
      <c r="K69" s="54" t="str">
        <f t="shared" ca="1" si="0"/>
        <v/>
      </c>
      <c r="L69" s="65"/>
      <c r="M69" s="54">
        <f t="shared" ca="1" si="1"/>
        <v>0</v>
      </c>
    </row>
    <row r="70" spans="1:13">
      <c r="A70" s="66" t="str" cm="1">
        <f t="array" aca="1" ref="A70" ca="1">IFERROR(
    SMALL(
        IF((統合マスタ!$R$5:$R$1500=1)*
           (ISNUMBER(MATCH(統合マスタ!$V$5:$V$1500, 分類!$K$8:$K$15, 0))),
           統合マスタ!$AC$5:$AC$1500),
        ROW(A66)
    ),
"")</f>
        <v/>
      </c>
      <c r="B70" s="27">
        <f t="shared" si="2"/>
        <v>66</v>
      </c>
      <c r="C70" s="27" t="str">
        <f ca="1">IF($A70="","",OFFSET(統合マスタ!$B$4,MATCH($A70,統合マスタ!$AC$5:$AC$1500,0),0))</f>
        <v/>
      </c>
      <c r="D70" s="27" t="str">
        <f ca="1">IF($A70="","",OFFSET(統合マスタ!$C$4,MATCH($A70,統合マスタ!$AC$5:$AC$1500,0),0))</f>
        <v/>
      </c>
      <c r="E70" s="27" t="str">
        <f ca="1">IF($A70="","",OFFSET(統合マスタ!$X$4,MATCH($A70,統合マスタ!$AC$5:$AC$1500,0),0))</f>
        <v/>
      </c>
      <c r="F70" s="27" t="str">
        <f ca="1">IF($A70="","",OFFSET(統合マスタ!$Z$4,MATCH($A70,統合マスタ!$AC$5:$AC$1500,0),0))</f>
        <v/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/>
      </c>
      <c r="I70" s="27" t="str">
        <f ca="1">IF($A70="","",OFFSET(統合マスタ!$K$4,MATCH($A70,統合マスタ!$AC$5:$AC$1500,0),0))</f>
        <v/>
      </c>
      <c r="J70" s="54" t="str">
        <f ca="1">IF(F70="","",OFFSET(分類!$B$29,MATCH(F70,分類!$A$30:$A$46,0),0))</f>
        <v/>
      </c>
      <c r="K70" s="54" t="str">
        <f t="shared" ref="K70:K133" ca="1" si="3">IF(G70="粉",VALUE(SUBSTITUTE(SUBSTITUTE(LEFT(H70, FIND("ｇ", H70) - 1), "．", "."), "　", "")),"")</f>
        <v/>
      </c>
      <c r="L70" s="65"/>
      <c r="M70" s="54">
        <f t="shared" ref="M70:M133" ca="1" si="4">IFERROR(K70 * L70, L70)</f>
        <v>0</v>
      </c>
    </row>
    <row r="71" spans="1:13">
      <c r="A71" s="66" t="str" cm="1">
        <f t="array" aca="1" ref="A71" ca="1">IFERROR(
    SMALL(
        IF((統合マスタ!$R$5:$R$1500=1)*
           (ISNUMBER(MATCH(統合マスタ!$V$5:$V$1500, 分類!$K$8:$K$15, 0))),
           統合マスタ!$AC$5:$AC$1500),
        ROW(A67)
    ),
"")</f>
        <v/>
      </c>
      <c r="B71" s="27">
        <f t="shared" ref="B71:B134" si="5">B70+1</f>
        <v>67</v>
      </c>
      <c r="C71" s="27" t="str">
        <f ca="1">IF($A71="","",OFFSET(統合マスタ!$B$4,MATCH($A71,統合マスタ!$AC$5:$AC$1500,0),0))</f>
        <v/>
      </c>
      <c r="D71" s="27" t="str">
        <f ca="1">IF($A71="","",OFFSET(統合マスタ!$C$4,MATCH($A71,統合マスタ!$AC$5:$AC$1500,0),0))</f>
        <v/>
      </c>
      <c r="E71" s="27" t="str">
        <f ca="1">IF($A71="","",OFFSET(統合マスタ!$X$4,MATCH($A71,統合マスタ!$AC$5:$AC$1500,0),0))</f>
        <v/>
      </c>
      <c r="F71" s="27" t="str">
        <f ca="1">IF($A71="","",OFFSET(統合マスタ!$Z$4,MATCH($A71,統合マスタ!$AC$5:$AC$1500,0),0))</f>
        <v/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/>
      </c>
      <c r="I71" s="27" t="str">
        <f ca="1">IF($A71="","",OFFSET(統合マスタ!$K$4,MATCH($A71,統合マスタ!$AC$5:$AC$1500,0),0))</f>
        <v/>
      </c>
      <c r="J71" s="54" t="str">
        <f ca="1">IF(F71="","",OFFSET(分類!$B$29,MATCH(F71,分類!$A$30:$A$46,0),0))</f>
        <v/>
      </c>
      <c r="K71" s="54" t="str">
        <f t="shared" ca="1" si="3"/>
        <v/>
      </c>
      <c r="L71" s="65"/>
      <c r="M71" s="54">
        <f t="shared" ca="1" si="4"/>
        <v>0</v>
      </c>
    </row>
    <row r="72" spans="1:13">
      <c r="A72" s="66" t="str" cm="1">
        <f t="array" aca="1" ref="A72" ca="1">IFERROR(
    SMALL(
        IF((統合マスタ!$R$5:$R$1500=1)*
           (ISNUMBER(MATCH(統合マスタ!$V$5:$V$1500, 分類!$K$8:$K$15, 0))),
           統合マスタ!$AC$5:$AC$1500),
        ROW(A68)
    ),
"")</f>
        <v/>
      </c>
      <c r="B72" s="27">
        <f t="shared" si="5"/>
        <v>68</v>
      </c>
      <c r="C72" s="27" t="str">
        <f ca="1">IF($A72="","",OFFSET(統合マスタ!$B$4,MATCH($A72,統合マスタ!$AC$5:$AC$1500,0),0))</f>
        <v/>
      </c>
      <c r="D72" s="27" t="str">
        <f ca="1">IF($A72="","",OFFSET(統合マスタ!$C$4,MATCH($A72,統合マスタ!$AC$5:$AC$1500,0),0))</f>
        <v/>
      </c>
      <c r="E72" s="27" t="str">
        <f ca="1">IF($A72="","",OFFSET(統合マスタ!$X$4,MATCH($A72,統合マスタ!$AC$5:$AC$1500,0),0))</f>
        <v/>
      </c>
      <c r="F72" s="27" t="str">
        <f ca="1">IF($A72="","",OFFSET(統合マスタ!$Z$4,MATCH($A72,統合マスタ!$AC$5:$AC$1500,0),0))</f>
        <v/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/>
      </c>
      <c r="I72" s="27" t="str">
        <f ca="1">IF($A72="","",OFFSET(統合マスタ!$K$4,MATCH($A72,統合マスタ!$AC$5:$AC$1500,0),0))</f>
        <v/>
      </c>
      <c r="J72" s="54" t="str">
        <f ca="1">IF(F72="","",OFFSET(分類!$B$29,MATCH(F72,分類!$A$30:$A$46,0),0))</f>
        <v/>
      </c>
      <c r="K72" s="54" t="str">
        <f t="shared" ca="1" si="3"/>
        <v/>
      </c>
      <c r="L72" s="65"/>
      <c r="M72" s="54">
        <f t="shared" ca="1" si="4"/>
        <v>0</v>
      </c>
    </row>
    <row r="73" spans="1:13">
      <c r="A73" s="66" t="str" cm="1">
        <f t="array" aca="1" ref="A73" ca="1">IFERROR(
    SMALL(
        IF((統合マスタ!$R$5:$R$1500=1)*
           (ISNUMBER(MATCH(統合マスタ!$V$5:$V$1500, 分類!$K$8:$K$15, 0))),
           統合マスタ!$AC$5:$AC$1500),
        ROW(A69)
    ),
"")</f>
        <v/>
      </c>
      <c r="B73" s="27">
        <f t="shared" si="5"/>
        <v>69</v>
      </c>
      <c r="C73" s="27" t="str">
        <f ca="1">IF($A73="","",OFFSET(統合マスタ!$B$4,MATCH($A73,統合マスタ!$AC$5:$AC$1500,0),0))</f>
        <v/>
      </c>
      <c r="D73" s="27" t="str">
        <f ca="1">IF($A73="","",OFFSET(統合マスタ!$C$4,MATCH($A73,統合マスタ!$AC$5:$AC$1500,0),0))</f>
        <v/>
      </c>
      <c r="E73" s="27" t="str">
        <f ca="1">IF($A73="","",OFFSET(統合マスタ!$X$4,MATCH($A73,統合マスタ!$AC$5:$AC$1500,0),0))</f>
        <v/>
      </c>
      <c r="F73" s="27" t="str">
        <f ca="1">IF($A73="","",OFFSET(統合マスタ!$Z$4,MATCH($A73,統合マスタ!$AC$5:$AC$1500,0),0))</f>
        <v/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/>
      </c>
      <c r="I73" s="27" t="str">
        <f ca="1">IF($A73="","",OFFSET(統合マスタ!$K$4,MATCH($A73,統合マスタ!$AC$5:$AC$1500,0),0))</f>
        <v/>
      </c>
      <c r="J73" s="54" t="str">
        <f ca="1">IF(F73="","",OFFSET(分類!$B$29,MATCH(F73,分類!$A$30:$A$46,0),0))</f>
        <v/>
      </c>
      <c r="K73" s="54" t="str">
        <f t="shared" ca="1" si="3"/>
        <v/>
      </c>
      <c r="L73" s="65"/>
      <c r="M73" s="54">
        <f t="shared" ca="1" si="4"/>
        <v>0</v>
      </c>
    </row>
    <row r="74" spans="1:13">
      <c r="A74" s="66" t="str" cm="1">
        <f t="array" aca="1" ref="A74" ca="1">IFERROR(
    SMALL(
        IF((統合マスタ!$R$5:$R$1500=1)*
           (ISNUMBER(MATCH(統合マスタ!$V$5:$V$1500, 分類!$K$8:$K$15, 0))),
           統合マスタ!$AC$5:$AC$1500),
        ROW(A70)
    ),
"")</f>
        <v/>
      </c>
      <c r="B74" s="27">
        <f t="shared" si="5"/>
        <v>70</v>
      </c>
      <c r="C74" s="27" t="str">
        <f ca="1">IF($A74="","",OFFSET(統合マスタ!$B$4,MATCH($A74,統合マスタ!$AC$5:$AC$1500,0),0))</f>
        <v/>
      </c>
      <c r="D74" s="27" t="str">
        <f ca="1">IF($A74="","",OFFSET(統合マスタ!$C$4,MATCH($A74,統合マスタ!$AC$5:$AC$1500,0),0))</f>
        <v/>
      </c>
      <c r="E74" s="27" t="str">
        <f ca="1">IF($A74="","",OFFSET(統合マスタ!$X$4,MATCH($A74,統合マスタ!$AC$5:$AC$1500,0),0))</f>
        <v/>
      </c>
      <c r="F74" s="27" t="str">
        <f ca="1">IF($A74="","",OFFSET(統合マスタ!$Z$4,MATCH($A74,統合マスタ!$AC$5:$AC$1500,0),0))</f>
        <v/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/>
      </c>
      <c r="I74" s="27" t="str">
        <f ca="1">IF($A74="","",OFFSET(統合マスタ!$K$4,MATCH($A74,統合マスタ!$AC$5:$AC$1500,0),0))</f>
        <v/>
      </c>
      <c r="J74" s="54" t="str">
        <f ca="1">IF(F74="","",OFFSET(分類!$B$29,MATCH(F74,分類!$A$30:$A$46,0),0))</f>
        <v/>
      </c>
      <c r="K74" s="54" t="str">
        <f t="shared" ca="1" si="3"/>
        <v/>
      </c>
      <c r="L74" s="65"/>
      <c r="M74" s="54">
        <f t="shared" ca="1" si="4"/>
        <v>0</v>
      </c>
    </row>
    <row r="75" spans="1:13">
      <c r="A75" s="66" t="str" cm="1">
        <f t="array" aca="1" ref="A75" ca="1">IFERROR(
    SMALL(
        IF((統合マスタ!$R$5:$R$1500=1)*
           (ISNUMBER(MATCH(統合マスタ!$V$5:$V$1500, 分類!$K$8:$K$15, 0))),
           統合マスタ!$AC$5:$AC$1500),
        ROW(A71)
    ),
"")</f>
        <v/>
      </c>
      <c r="B75" s="27">
        <f t="shared" si="5"/>
        <v>71</v>
      </c>
      <c r="C75" s="27" t="str">
        <f ca="1">IF($A75="","",OFFSET(統合マスタ!$B$4,MATCH($A75,統合マスタ!$AC$5:$AC$1500,0),0))</f>
        <v/>
      </c>
      <c r="D75" s="27" t="str">
        <f ca="1">IF($A75="","",OFFSET(統合マスタ!$C$4,MATCH($A75,統合マスタ!$AC$5:$AC$1500,0),0))</f>
        <v/>
      </c>
      <c r="E75" s="27" t="str">
        <f ca="1">IF($A75="","",OFFSET(統合マスタ!$X$4,MATCH($A75,統合マスタ!$AC$5:$AC$1500,0),0))</f>
        <v/>
      </c>
      <c r="F75" s="27" t="str">
        <f ca="1">IF($A75="","",OFFSET(統合マスタ!$Z$4,MATCH($A75,統合マスタ!$AC$5:$AC$1500,0),0))</f>
        <v/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/>
      </c>
      <c r="I75" s="27" t="str">
        <f ca="1">IF($A75="","",OFFSET(統合マスタ!$K$4,MATCH($A75,統合マスタ!$AC$5:$AC$1500,0),0))</f>
        <v/>
      </c>
      <c r="J75" s="54" t="str">
        <f ca="1">IF(F75="","",OFFSET(分類!$B$29,MATCH(F75,分類!$A$30:$A$46,0),0))</f>
        <v/>
      </c>
      <c r="K75" s="54" t="str">
        <f t="shared" ca="1" si="3"/>
        <v/>
      </c>
      <c r="L75" s="65"/>
      <c r="M75" s="54">
        <f t="shared" ca="1" si="4"/>
        <v>0</v>
      </c>
    </row>
    <row r="76" spans="1:13">
      <c r="A76" s="66" t="str" cm="1">
        <f t="array" aca="1" ref="A76" ca="1">IFERROR(
    SMALL(
        IF((統合マスタ!$R$5:$R$1500=1)*
           (ISNUMBER(MATCH(統合マスタ!$V$5:$V$1500, 分類!$K$8:$K$15, 0))),
           統合マスタ!$AC$5:$AC$1500),
        ROW(A72)
    ),
"")</f>
        <v/>
      </c>
      <c r="B76" s="27">
        <f t="shared" si="5"/>
        <v>72</v>
      </c>
      <c r="C76" s="27" t="str">
        <f ca="1">IF($A76="","",OFFSET(統合マスタ!$B$4,MATCH($A76,統合マスタ!$AC$5:$AC$1500,0),0))</f>
        <v/>
      </c>
      <c r="D76" s="27" t="str">
        <f ca="1">IF($A76="","",OFFSET(統合マスタ!$C$4,MATCH($A76,統合マスタ!$AC$5:$AC$1500,0),0))</f>
        <v/>
      </c>
      <c r="E76" s="27" t="str">
        <f ca="1">IF($A76="","",OFFSET(統合マスタ!$X$4,MATCH($A76,統合マスタ!$AC$5:$AC$1500,0),0))</f>
        <v/>
      </c>
      <c r="F76" s="27" t="str">
        <f ca="1">IF($A76="","",OFFSET(統合マスタ!$Z$4,MATCH($A76,統合マスタ!$AC$5:$AC$1500,0),0))</f>
        <v/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/>
      </c>
      <c r="I76" s="27" t="str">
        <f ca="1">IF($A76="","",OFFSET(統合マスタ!$K$4,MATCH($A76,統合マスタ!$AC$5:$AC$1500,0),0))</f>
        <v/>
      </c>
      <c r="J76" s="54" t="str">
        <f ca="1">IF(F76="","",OFFSET(分類!$B$29,MATCH(F76,分類!$A$30:$A$46,0),0))</f>
        <v/>
      </c>
      <c r="K76" s="54" t="str">
        <f t="shared" ca="1" si="3"/>
        <v/>
      </c>
      <c r="L76" s="65"/>
      <c r="M76" s="54">
        <f t="shared" ca="1" si="4"/>
        <v>0</v>
      </c>
    </row>
    <row r="77" spans="1:13">
      <c r="A77" s="66" t="str" cm="1">
        <f t="array" aca="1" ref="A77" ca="1">IFERROR(
    SMALL(
        IF((統合マスタ!$R$5:$R$1500=1)*
           (ISNUMBER(MATCH(統合マスタ!$V$5:$V$1500, 分類!$K$8:$K$15, 0))),
           統合マスタ!$AC$5:$AC$1500),
        ROW(A73)
    ),
"")</f>
        <v/>
      </c>
      <c r="B77" s="27">
        <f t="shared" si="5"/>
        <v>73</v>
      </c>
      <c r="C77" s="27" t="str">
        <f ca="1">IF($A77="","",OFFSET(統合マスタ!$B$4,MATCH($A77,統合マスタ!$AC$5:$AC$1500,0),0))</f>
        <v/>
      </c>
      <c r="D77" s="27" t="str">
        <f ca="1">IF($A77="","",OFFSET(統合マスタ!$C$4,MATCH($A77,統合マスタ!$AC$5:$AC$1500,0),0))</f>
        <v/>
      </c>
      <c r="E77" s="27" t="str">
        <f ca="1">IF($A77="","",OFFSET(統合マスタ!$X$4,MATCH($A77,統合マスタ!$AC$5:$AC$1500,0),0))</f>
        <v/>
      </c>
      <c r="F77" s="27" t="str">
        <f ca="1">IF($A77="","",OFFSET(統合マスタ!$Z$4,MATCH($A77,統合マスタ!$AC$5:$AC$1500,0),0))</f>
        <v/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/>
      </c>
      <c r="I77" s="27" t="str">
        <f ca="1">IF($A77="","",OFFSET(統合マスタ!$K$4,MATCH($A77,統合マスタ!$AC$5:$AC$1500,0),0))</f>
        <v/>
      </c>
      <c r="J77" s="54" t="str">
        <f ca="1">IF(F77="","",OFFSET(分類!$B$29,MATCH(F77,分類!$A$30:$A$46,0),0))</f>
        <v/>
      </c>
      <c r="K77" s="54" t="str">
        <f t="shared" ca="1" si="3"/>
        <v/>
      </c>
      <c r="L77" s="65"/>
      <c r="M77" s="54">
        <f t="shared" ca="1" si="4"/>
        <v>0</v>
      </c>
    </row>
    <row r="78" spans="1:13">
      <c r="A78" s="66" t="str" cm="1">
        <f t="array" aca="1" ref="A78" ca="1">IFERROR(
    SMALL(
        IF((統合マスタ!$R$5:$R$1500=1)*
           (ISNUMBER(MATCH(統合マスタ!$V$5:$V$1500, 分類!$K$8:$K$15, 0))),
           統合マスタ!$AC$5:$AC$1500),
        ROW(A74)
    ),
"")</f>
        <v/>
      </c>
      <c r="B78" s="27">
        <f t="shared" si="5"/>
        <v>74</v>
      </c>
      <c r="C78" s="27" t="str">
        <f ca="1">IF($A78="","",OFFSET(統合マスタ!$B$4,MATCH($A78,統合マスタ!$AC$5:$AC$1500,0),0))</f>
        <v/>
      </c>
      <c r="D78" s="27" t="str">
        <f ca="1">IF($A78="","",OFFSET(統合マスタ!$C$4,MATCH($A78,統合マスタ!$AC$5:$AC$1500,0),0))</f>
        <v/>
      </c>
      <c r="E78" s="27" t="str">
        <f ca="1">IF($A78="","",OFFSET(統合マスタ!$X$4,MATCH($A78,統合マスタ!$AC$5:$AC$1500,0),0))</f>
        <v/>
      </c>
      <c r="F78" s="27" t="str">
        <f ca="1">IF($A78="","",OFFSET(統合マスタ!$Z$4,MATCH($A78,統合マスタ!$AC$5:$AC$1500,0),0))</f>
        <v/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/>
      </c>
      <c r="I78" s="27" t="str">
        <f ca="1">IF($A78="","",OFFSET(統合マスタ!$K$4,MATCH($A78,統合マスタ!$AC$5:$AC$1500,0),0))</f>
        <v/>
      </c>
      <c r="J78" s="54" t="str">
        <f ca="1">IF(F78="","",OFFSET(分類!$B$29,MATCH(F78,分類!$A$30:$A$46,0),0))</f>
        <v/>
      </c>
      <c r="K78" s="54" t="str">
        <f t="shared" ca="1" si="3"/>
        <v/>
      </c>
      <c r="L78" s="65"/>
      <c r="M78" s="54">
        <f t="shared" ca="1" si="4"/>
        <v>0</v>
      </c>
    </row>
    <row r="79" spans="1:13">
      <c r="A79" s="66" t="str" cm="1">
        <f t="array" aca="1" ref="A79" ca="1">IFERROR(
    SMALL(
        IF((統合マスタ!$R$5:$R$1500=1)*
           (ISNUMBER(MATCH(統合マスタ!$V$5:$V$1500, 分類!$K$8:$K$15, 0))),
           統合マスタ!$AC$5:$AC$1500),
        ROW(A75)
    ),
"")</f>
        <v/>
      </c>
      <c r="B79" s="27">
        <f t="shared" si="5"/>
        <v>75</v>
      </c>
      <c r="C79" s="27" t="str">
        <f ca="1">IF($A79="","",OFFSET(統合マスタ!$B$4,MATCH($A79,統合マスタ!$AC$5:$AC$1500,0),0))</f>
        <v/>
      </c>
      <c r="D79" s="27" t="str">
        <f ca="1">IF($A79="","",OFFSET(統合マスタ!$C$4,MATCH($A79,統合マスタ!$AC$5:$AC$1500,0),0))</f>
        <v/>
      </c>
      <c r="E79" s="27" t="str">
        <f ca="1">IF($A79="","",OFFSET(統合マスタ!$X$4,MATCH($A79,統合マスタ!$AC$5:$AC$1500,0),0))</f>
        <v/>
      </c>
      <c r="F79" s="27" t="str">
        <f ca="1">IF($A79="","",OFFSET(統合マスタ!$Z$4,MATCH($A79,統合マスタ!$AC$5:$AC$1500,0),0))</f>
        <v/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/>
      </c>
      <c r="I79" s="27" t="str">
        <f ca="1">IF($A79="","",OFFSET(統合マスタ!$K$4,MATCH($A79,統合マスタ!$AC$5:$AC$1500,0),0))</f>
        <v/>
      </c>
      <c r="J79" s="54" t="str">
        <f ca="1">IF(F79="","",OFFSET(分類!$B$29,MATCH(F79,分類!$A$30:$A$46,0),0))</f>
        <v/>
      </c>
      <c r="K79" s="54" t="str">
        <f t="shared" ca="1" si="3"/>
        <v/>
      </c>
      <c r="L79" s="65"/>
      <c r="M79" s="54">
        <f t="shared" ca="1" si="4"/>
        <v>0</v>
      </c>
    </row>
    <row r="80" spans="1:13">
      <c r="A80" s="66" t="str" cm="1">
        <f t="array" aca="1" ref="A80" ca="1">IFERROR(
    SMALL(
        IF((統合マスタ!$R$5:$R$1500=1)*
           (ISNUMBER(MATCH(統合マスタ!$V$5:$V$1500, 分類!$K$8:$K$15, 0))),
           統合マスタ!$AC$5:$AC$1500),
        ROW(A76)
    ),
"")</f>
        <v/>
      </c>
      <c r="B80" s="27">
        <f t="shared" si="5"/>
        <v>76</v>
      </c>
      <c r="C80" s="27" t="str">
        <f ca="1">IF($A80="","",OFFSET(統合マスタ!$B$4,MATCH($A80,統合マスタ!$AC$5:$AC$1500,0),0))</f>
        <v/>
      </c>
      <c r="D80" s="27" t="str">
        <f ca="1">IF($A80="","",OFFSET(統合マスタ!$C$4,MATCH($A80,統合マスタ!$AC$5:$AC$1500,0),0))</f>
        <v/>
      </c>
      <c r="E80" s="27" t="str">
        <f ca="1">IF($A80="","",OFFSET(統合マスタ!$X$4,MATCH($A80,統合マスタ!$AC$5:$AC$1500,0),0))</f>
        <v/>
      </c>
      <c r="F80" s="27" t="str">
        <f ca="1">IF($A80="","",OFFSET(統合マスタ!$Z$4,MATCH($A80,統合マスタ!$AC$5:$AC$1500,0),0))</f>
        <v/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/>
      </c>
      <c r="I80" s="27" t="str">
        <f ca="1">IF($A80="","",OFFSET(統合マスタ!$K$4,MATCH($A80,統合マスタ!$AC$5:$AC$1500,0),0))</f>
        <v/>
      </c>
      <c r="J80" s="54" t="str">
        <f ca="1">IF(F80="","",OFFSET(分類!$B$29,MATCH(F80,分類!$A$30:$A$46,0),0))</f>
        <v/>
      </c>
      <c r="K80" s="54" t="str">
        <f t="shared" ca="1" si="3"/>
        <v/>
      </c>
      <c r="L80" s="65"/>
      <c r="M80" s="54">
        <f t="shared" ca="1" si="4"/>
        <v>0</v>
      </c>
    </row>
    <row r="81" spans="1:13">
      <c r="A81" s="66" t="str" cm="1">
        <f t="array" aca="1" ref="A81" ca="1">IFERROR(
    SMALL(
        IF((統合マスタ!$R$5:$R$1500=1)*
           (ISNUMBER(MATCH(統合マスタ!$V$5:$V$1500, 分類!$K$8:$K$15, 0))),
           統合マスタ!$AC$5:$AC$1500),
        ROW(A77)
    ),
"")</f>
        <v/>
      </c>
      <c r="B81" s="27">
        <f t="shared" si="5"/>
        <v>77</v>
      </c>
      <c r="C81" s="27" t="str">
        <f ca="1">IF($A81="","",OFFSET(統合マスタ!$B$4,MATCH($A81,統合マスタ!$AC$5:$AC$1500,0),0))</f>
        <v/>
      </c>
      <c r="D81" s="27" t="str">
        <f ca="1">IF($A81="","",OFFSET(統合マスタ!$C$4,MATCH($A81,統合マスタ!$AC$5:$AC$1500,0),0))</f>
        <v/>
      </c>
      <c r="E81" s="27" t="str">
        <f ca="1">IF($A81="","",OFFSET(統合マスタ!$X$4,MATCH($A81,統合マスタ!$AC$5:$AC$1500,0),0))</f>
        <v/>
      </c>
      <c r="F81" s="27" t="str">
        <f ca="1">IF($A81="","",OFFSET(統合マスタ!$Z$4,MATCH($A81,統合マスタ!$AC$5:$AC$1500,0),0))</f>
        <v/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/>
      </c>
      <c r="I81" s="27" t="str">
        <f ca="1">IF($A81="","",OFFSET(統合マスタ!$K$4,MATCH($A81,統合マスタ!$AC$5:$AC$1500,0),0))</f>
        <v/>
      </c>
      <c r="J81" s="54" t="str">
        <f ca="1">IF(F81="","",OFFSET(分類!$B$29,MATCH(F81,分類!$A$30:$A$46,0),0))</f>
        <v/>
      </c>
      <c r="K81" s="54" t="str">
        <f t="shared" ca="1" si="3"/>
        <v/>
      </c>
      <c r="L81" s="65"/>
      <c r="M81" s="54">
        <f t="shared" ca="1" si="4"/>
        <v>0</v>
      </c>
    </row>
    <row r="82" spans="1:13">
      <c r="A82" s="66" t="str" cm="1">
        <f t="array" aca="1" ref="A82" ca="1">IFERROR(
    SMALL(
        IF((統合マスタ!$R$5:$R$1500=1)*
           (ISNUMBER(MATCH(統合マスタ!$V$5:$V$1500, 分類!$K$8:$K$15, 0))),
           統合マスタ!$AC$5:$AC$1500),
        ROW(A78)
    ),
"")</f>
        <v/>
      </c>
      <c r="B82" s="27">
        <f t="shared" si="5"/>
        <v>78</v>
      </c>
      <c r="C82" s="27" t="str">
        <f ca="1">IF($A82="","",OFFSET(統合マスタ!$B$4,MATCH($A82,統合マスタ!$AC$5:$AC$1500,0),0))</f>
        <v/>
      </c>
      <c r="D82" s="27" t="str">
        <f ca="1">IF($A82="","",OFFSET(統合マスタ!$C$4,MATCH($A82,統合マスタ!$AC$5:$AC$1500,0),0))</f>
        <v/>
      </c>
      <c r="E82" s="27" t="str">
        <f ca="1">IF($A82="","",OFFSET(統合マスタ!$X$4,MATCH($A82,統合マスタ!$AC$5:$AC$1500,0),0))</f>
        <v/>
      </c>
      <c r="F82" s="27" t="str">
        <f ca="1">IF($A82="","",OFFSET(統合マスタ!$Z$4,MATCH($A82,統合マスタ!$AC$5:$AC$1500,0),0))</f>
        <v/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/>
      </c>
      <c r="I82" s="27" t="str">
        <f ca="1">IF($A82="","",OFFSET(統合マスタ!$K$4,MATCH($A82,統合マスタ!$AC$5:$AC$1500,0),0))</f>
        <v/>
      </c>
      <c r="J82" s="54" t="str">
        <f ca="1">IF(F82="","",OFFSET(分類!$B$29,MATCH(F82,分類!$A$30:$A$46,0),0))</f>
        <v/>
      </c>
      <c r="K82" s="54" t="str">
        <f t="shared" ca="1" si="3"/>
        <v/>
      </c>
      <c r="L82" s="65"/>
      <c r="M82" s="54">
        <f t="shared" ca="1" si="4"/>
        <v>0</v>
      </c>
    </row>
    <row r="83" spans="1:13">
      <c r="A83" s="66" t="str" cm="1">
        <f t="array" aca="1" ref="A83" ca="1">IFERROR(
    SMALL(
        IF((統合マスタ!$R$5:$R$1500=1)*
           (ISNUMBER(MATCH(統合マスタ!$V$5:$V$1500, 分類!$K$8:$K$15, 0))),
           統合マスタ!$AC$5:$AC$1500),
        ROW(A79)
    ),
"")</f>
        <v/>
      </c>
      <c r="B83" s="27">
        <f t="shared" si="5"/>
        <v>79</v>
      </c>
      <c r="C83" s="27" t="str">
        <f ca="1">IF($A83="","",OFFSET(統合マスタ!$B$4,MATCH($A83,統合マスタ!$AC$5:$AC$1500,0),0))</f>
        <v/>
      </c>
      <c r="D83" s="27" t="str">
        <f ca="1">IF($A83="","",OFFSET(統合マスタ!$C$4,MATCH($A83,統合マスタ!$AC$5:$AC$1500,0),0))</f>
        <v/>
      </c>
      <c r="E83" s="27" t="str">
        <f ca="1">IF($A83="","",OFFSET(統合マスタ!$X$4,MATCH($A83,統合マスタ!$AC$5:$AC$1500,0),0))</f>
        <v/>
      </c>
      <c r="F83" s="27" t="str">
        <f ca="1">IF($A83="","",OFFSET(統合マスタ!$Z$4,MATCH($A83,統合マスタ!$AC$5:$AC$1500,0),0))</f>
        <v/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/>
      </c>
      <c r="I83" s="27" t="str">
        <f ca="1">IF($A83="","",OFFSET(統合マスタ!$K$4,MATCH($A83,統合マスタ!$AC$5:$AC$1500,0),0))</f>
        <v/>
      </c>
      <c r="J83" s="54" t="str">
        <f ca="1">IF(F83="","",OFFSET(分類!$B$29,MATCH(F83,分類!$A$30:$A$46,0),0))</f>
        <v/>
      </c>
      <c r="K83" s="54" t="str">
        <f t="shared" ca="1" si="3"/>
        <v/>
      </c>
      <c r="L83" s="65"/>
      <c r="M83" s="54">
        <f t="shared" ca="1" si="4"/>
        <v>0</v>
      </c>
    </row>
    <row r="84" spans="1:13">
      <c r="A84" s="66" t="str" cm="1">
        <f t="array" aca="1" ref="A84" ca="1">IFERROR(
    SMALL(
        IF((統合マスタ!$R$5:$R$1500=1)*
           (ISNUMBER(MATCH(統合マスタ!$V$5:$V$1500, 分類!$K$8:$K$15, 0))),
           統合マスタ!$AC$5:$AC$1500),
        ROW(A80)
    ),
"")</f>
        <v/>
      </c>
      <c r="B84" s="27">
        <f t="shared" si="5"/>
        <v>80</v>
      </c>
      <c r="C84" s="27" t="str">
        <f ca="1">IF($A84="","",OFFSET(統合マスタ!$B$4,MATCH($A84,統合マスタ!$AC$5:$AC$1500,0),0))</f>
        <v/>
      </c>
      <c r="D84" s="27" t="str">
        <f ca="1">IF($A84="","",OFFSET(統合マスタ!$C$4,MATCH($A84,統合マスタ!$AC$5:$AC$1500,0),0))</f>
        <v/>
      </c>
      <c r="E84" s="27" t="str">
        <f ca="1">IF($A84="","",OFFSET(統合マスタ!$X$4,MATCH($A84,統合マスタ!$AC$5:$AC$1500,0),0))</f>
        <v/>
      </c>
      <c r="F84" s="27" t="str">
        <f ca="1">IF($A84="","",OFFSET(統合マスタ!$Z$4,MATCH($A84,統合マスタ!$AC$5:$AC$1500,0),0))</f>
        <v/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/>
      </c>
      <c r="I84" s="27" t="str">
        <f ca="1">IF($A84="","",OFFSET(統合マスタ!$K$4,MATCH($A84,統合マスタ!$AC$5:$AC$1500,0),0))</f>
        <v/>
      </c>
      <c r="J84" s="54" t="str">
        <f ca="1">IF(F84="","",OFFSET(分類!$B$29,MATCH(F84,分類!$A$30:$A$46,0),0))</f>
        <v/>
      </c>
      <c r="K84" s="54" t="str">
        <f t="shared" ca="1" si="3"/>
        <v/>
      </c>
      <c r="L84" s="65"/>
      <c r="M84" s="54">
        <f t="shared" ca="1" si="4"/>
        <v>0</v>
      </c>
    </row>
    <row r="85" spans="1:13">
      <c r="A85" s="66" t="str" cm="1">
        <f t="array" aca="1" ref="A85" ca="1">IFERROR(
    SMALL(
        IF((統合マスタ!$R$5:$R$1500=1)*
           (ISNUMBER(MATCH(統合マスタ!$V$5:$V$1500, 分類!$K$8:$K$15, 0))),
           統合マスタ!$AC$5:$AC$1500),
        ROW(A81)
    ),
"")</f>
        <v/>
      </c>
      <c r="B85" s="27">
        <f t="shared" si="5"/>
        <v>81</v>
      </c>
      <c r="C85" s="27" t="str">
        <f ca="1">IF($A85="","",OFFSET(統合マスタ!$B$4,MATCH($A85,統合マスタ!$AC$5:$AC$1500,0),0))</f>
        <v/>
      </c>
      <c r="D85" s="27" t="str">
        <f ca="1">IF($A85="","",OFFSET(統合マスタ!$C$4,MATCH($A85,統合マスタ!$AC$5:$AC$1500,0),0))</f>
        <v/>
      </c>
      <c r="E85" s="27" t="str">
        <f ca="1">IF($A85="","",OFFSET(統合マスタ!$X$4,MATCH($A85,統合マスタ!$AC$5:$AC$1500,0),0))</f>
        <v/>
      </c>
      <c r="F85" s="27" t="str">
        <f ca="1">IF($A85="","",OFFSET(統合マスタ!$Z$4,MATCH($A85,統合マスタ!$AC$5:$AC$1500,0),0))</f>
        <v/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/>
      </c>
      <c r="I85" s="27" t="str">
        <f ca="1">IF($A85="","",OFFSET(統合マスタ!$K$4,MATCH($A85,統合マスタ!$AC$5:$AC$1500,0),0))</f>
        <v/>
      </c>
      <c r="J85" s="54" t="str">
        <f ca="1">IF(F85="","",OFFSET(分類!$B$29,MATCH(F85,分類!$A$30:$A$46,0),0))</f>
        <v/>
      </c>
      <c r="K85" s="54" t="str">
        <f t="shared" ca="1" si="3"/>
        <v/>
      </c>
      <c r="L85" s="65"/>
      <c r="M85" s="54">
        <f t="shared" ca="1" si="4"/>
        <v>0</v>
      </c>
    </row>
    <row r="86" spans="1:13">
      <c r="A86" s="66" t="str" cm="1">
        <f t="array" aca="1" ref="A86" ca="1">IFERROR(
    SMALL(
        IF((統合マスタ!$R$5:$R$1500=1)*
           (ISNUMBER(MATCH(統合マスタ!$V$5:$V$1500, 分類!$K$8:$K$15, 0))),
           統合マスタ!$AC$5:$AC$1500),
        ROW(A82)
    ),
"")</f>
        <v/>
      </c>
      <c r="B86" s="27">
        <f t="shared" si="5"/>
        <v>82</v>
      </c>
      <c r="C86" s="27" t="str">
        <f ca="1">IF($A86="","",OFFSET(統合マスタ!$B$4,MATCH($A86,統合マスタ!$AC$5:$AC$1500,0),0))</f>
        <v/>
      </c>
      <c r="D86" s="27" t="str">
        <f ca="1">IF($A86="","",OFFSET(統合マスタ!$C$4,MATCH($A86,統合マスタ!$AC$5:$AC$1500,0),0))</f>
        <v/>
      </c>
      <c r="E86" s="27" t="str">
        <f ca="1">IF($A86="","",OFFSET(統合マスタ!$X$4,MATCH($A86,統合マスタ!$AC$5:$AC$1500,0),0))</f>
        <v/>
      </c>
      <c r="F86" s="27" t="str">
        <f ca="1">IF($A86="","",OFFSET(統合マスタ!$Z$4,MATCH($A86,統合マスタ!$AC$5:$AC$1500,0),0))</f>
        <v/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/>
      </c>
      <c r="I86" s="27" t="str">
        <f ca="1">IF($A86="","",OFFSET(統合マスタ!$K$4,MATCH($A86,統合マスタ!$AC$5:$AC$1500,0),0))</f>
        <v/>
      </c>
      <c r="J86" s="54" t="str">
        <f ca="1">IF(F86="","",OFFSET(分類!$B$29,MATCH(F86,分類!$A$30:$A$46,0),0))</f>
        <v/>
      </c>
      <c r="K86" s="54" t="str">
        <f t="shared" ca="1" si="3"/>
        <v/>
      </c>
      <c r="L86" s="65"/>
      <c r="M86" s="54">
        <f t="shared" ca="1" si="4"/>
        <v>0</v>
      </c>
    </row>
    <row r="87" spans="1:13">
      <c r="A87" s="66" t="str" cm="1">
        <f t="array" aca="1" ref="A87" ca="1">IFERROR(
    SMALL(
        IF((統合マスタ!$R$5:$R$1500=1)*
           (ISNUMBER(MATCH(統合マスタ!$V$5:$V$1500, 分類!$K$8:$K$15, 0))),
           統合マスタ!$AC$5:$AC$1500),
        ROW(A83)
    ),
"")</f>
        <v/>
      </c>
      <c r="B87" s="27">
        <f t="shared" si="5"/>
        <v>83</v>
      </c>
      <c r="C87" s="27" t="str">
        <f ca="1">IF($A87="","",OFFSET(統合マスタ!$B$4,MATCH($A87,統合マスタ!$AC$5:$AC$1500,0),0))</f>
        <v/>
      </c>
      <c r="D87" s="27" t="str">
        <f ca="1">IF($A87="","",OFFSET(統合マスタ!$C$4,MATCH($A87,統合マスタ!$AC$5:$AC$1500,0),0))</f>
        <v/>
      </c>
      <c r="E87" s="27" t="str">
        <f ca="1">IF($A87="","",OFFSET(統合マスタ!$X$4,MATCH($A87,統合マスタ!$AC$5:$AC$1500,0),0))</f>
        <v/>
      </c>
      <c r="F87" s="27" t="str">
        <f ca="1">IF($A87="","",OFFSET(統合マスタ!$Z$4,MATCH($A87,統合マスタ!$AC$5:$AC$1500,0),0))</f>
        <v/>
      </c>
      <c r="G87" s="27" t="str">
        <f ca="1">IF($A87="","",OFFSET(統合マスタ!$E$4,MATCH($A87,統合マスタ!$AC$5:$AC$1500,0),0))</f>
        <v/>
      </c>
      <c r="H87" s="27" t="str">
        <f ca="1">IF($A87="","",OFFSET(統合マスタ!$F$4,MATCH($A87,統合マスタ!$AC$5:$AC$1500,0),0))</f>
        <v/>
      </c>
      <c r="I87" s="27" t="str">
        <f ca="1">IF($A87="","",OFFSET(統合マスタ!$K$4,MATCH($A87,統合マスタ!$AC$5:$AC$1500,0),0))</f>
        <v/>
      </c>
      <c r="J87" s="54" t="str">
        <f ca="1">IF(F87="","",OFFSET(分類!$B$29,MATCH(F87,分類!$A$30:$A$46,0),0))</f>
        <v/>
      </c>
      <c r="K87" s="54" t="str">
        <f t="shared" ca="1" si="3"/>
        <v/>
      </c>
      <c r="L87" s="65"/>
      <c r="M87" s="54">
        <f t="shared" ca="1" si="4"/>
        <v>0</v>
      </c>
    </row>
    <row r="88" spans="1:13">
      <c r="A88" s="66" t="str" cm="1">
        <f t="array" aca="1" ref="A88" ca="1">IFERROR(
    SMALL(
        IF((統合マスタ!$R$5:$R$1500=1)*
           (ISNUMBER(MATCH(統合マスタ!$V$5:$V$1500, 分類!$K$8:$K$15, 0))),
           統合マスタ!$AC$5:$AC$1500),
        ROW(A84)
    ),
"")</f>
        <v/>
      </c>
      <c r="B88" s="27">
        <f t="shared" si="5"/>
        <v>84</v>
      </c>
      <c r="C88" s="27" t="str">
        <f ca="1">IF($A88="","",OFFSET(統合マスタ!$B$4,MATCH($A88,統合マスタ!$AC$5:$AC$1500,0),0))</f>
        <v/>
      </c>
      <c r="D88" s="27" t="str">
        <f ca="1">IF($A88="","",OFFSET(統合マスタ!$C$4,MATCH($A88,統合マスタ!$AC$5:$AC$1500,0),0))</f>
        <v/>
      </c>
      <c r="E88" s="27" t="str">
        <f ca="1">IF($A88="","",OFFSET(統合マスタ!$X$4,MATCH($A88,統合マスタ!$AC$5:$AC$1500,0),0))</f>
        <v/>
      </c>
      <c r="F88" s="27" t="str">
        <f ca="1">IF($A88="","",OFFSET(統合マスタ!$Z$4,MATCH($A88,統合マスタ!$AC$5:$AC$1500,0),0))</f>
        <v/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/>
      </c>
      <c r="I88" s="27" t="str">
        <f ca="1">IF($A88="","",OFFSET(統合マスタ!$K$4,MATCH($A88,統合マスタ!$AC$5:$AC$1500,0),0))</f>
        <v/>
      </c>
      <c r="J88" s="54" t="str">
        <f ca="1">IF(F88="","",OFFSET(分類!$B$29,MATCH(F88,分類!$A$30:$A$46,0),0))</f>
        <v/>
      </c>
      <c r="K88" s="54" t="str">
        <f t="shared" ca="1" si="3"/>
        <v/>
      </c>
      <c r="L88" s="65"/>
      <c r="M88" s="54">
        <f t="shared" ca="1" si="4"/>
        <v>0</v>
      </c>
    </row>
    <row r="89" spans="1:13">
      <c r="A89" s="66" t="str" cm="1">
        <f t="array" aca="1" ref="A89" ca="1">IFERROR(
    SMALL(
        IF((統合マスタ!$R$5:$R$1500=1)*
           (ISNUMBER(MATCH(統合マスタ!$V$5:$V$1500, 分類!$K$8:$K$15, 0))),
           統合マスタ!$AC$5:$AC$1500),
        ROW(A85)
    ),
"")</f>
        <v/>
      </c>
      <c r="B89" s="27">
        <f t="shared" si="5"/>
        <v>85</v>
      </c>
      <c r="C89" s="27" t="str">
        <f ca="1">IF($A89="","",OFFSET(統合マスタ!$B$4,MATCH($A89,統合マスタ!$AC$5:$AC$1500,0),0))</f>
        <v/>
      </c>
      <c r="D89" s="27" t="str">
        <f ca="1">IF($A89="","",OFFSET(統合マスタ!$C$4,MATCH($A89,統合マスタ!$AC$5:$AC$1500,0),0))</f>
        <v/>
      </c>
      <c r="E89" s="27" t="str">
        <f ca="1">IF($A89="","",OFFSET(統合マスタ!$X$4,MATCH($A89,統合マスタ!$AC$5:$AC$1500,0),0))</f>
        <v/>
      </c>
      <c r="F89" s="27" t="str">
        <f ca="1">IF($A89="","",OFFSET(統合マスタ!$Z$4,MATCH($A89,統合マスタ!$AC$5:$AC$1500,0),0))</f>
        <v/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/>
      </c>
      <c r="I89" s="27" t="str">
        <f ca="1">IF($A89="","",OFFSET(統合マスタ!$K$4,MATCH($A89,統合マスタ!$AC$5:$AC$1500,0),0))</f>
        <v/>
      </c>
      <c r="J89" s="54" t="str">
        <f ca="1">IF(F89="","",OFFSET(分類!$B$29,MATCH(F89,分類!$A$30:$A$46,0),0))</f>
        <v/>
      </c>
      <c r="K89" s="54" t="str">
        <f t="shared" ca="1" si="3"/>
        <v/>
      </c>
      <c r="L89" s="65"/>
      <c r="M89" s="54">
        <f t="shared" ca="1" si="4"/>
        <v>0</v>
      </c>
    </row>
    <row r="90" spans="1:13">
      <c r="A90" s="66" t="str" cm="1">
        <f t="array" aca="1" ref="A90" ca="1">IFERROR(
    SMALL(
        IF((統合マスタ!$R$5:$R$1500=1)*
           (ISNUMBER(MATCH(統合マスタ!$V$5:$V$1500, 分類!$K$8:$K$15, 0))),
           統合マスタ!$AC$5:$AC$1500),
        ROW(A86)
    ),
"")</f>
        <v/>
      </c>
      <c r="B90" s="27">
        <f t="shared" si="5"/>
        <v>86</v>
      </c>
      <c r="C90" s="27" t="str">
        <f ca="1">IF($A90="","",OFFSET(統合マスタ!$B$4,MATCH($A90,統合マスタ!$AC$5:$AC$1500,0),0))</f>
        <v/>
      </c>
      <c r="D90" s="27" t="str">
        <f ca="1">IF($A90="","",OFFSET(統合マスタ!$C$4,MATCH($A90,統合マスタ!$AC$5:$AC$1500,0),0))</f>
        <v/>
      </c>
      <c r="E90" s="27" t="str">
        <f ca="1">IF($A90="","",OFFSET(統合マスタ!$X$4,MATCH($A90,統合マスタ!$AC$5:$AC$1500,0),0))</f>
        <v/>
      </c>
      <c r="F90" s="27" t="str">
        <f ca="1">IF($A90="","",OFFSET(統合マスタ!$Z$4,MATCH($A90,統合マスタ!$AC$5:$AC$1500,0),0))</f>
        <v/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/>
      </c>
      <c r="I90" s="27" t="str">
        <f ca="1">IF($A90="","",OFFSET(統合マスタ!$K$4,MATCH($A90,統合マスタ!$AC$5:$AC$1500,0),0))</f>
        <v/>
      </c>
      <c r="J90" s="54" t="str">
        <f ca="1">IF(F90="","",OFFSET(分類!$B$29,MATCH(F90,分類!$A$30:$A$46,0),0))</f>
        <v/>
      </c>
      <c r="K90" s="54" t="str">
        <f t="shared" ca="1" si="3"/>
        <v/>
      </c>
      <c r="L90" s="65"/>
      <c r="M90" s="54">
        <f t="shared" ca="1" si="4"/>
        <v>0</v>
      </c>
    </row>
    <row r="91" spans="1:13">
      <c r="A91" s="66" t="str" cm="1">
        <f t="array" aca="1" ref="A91" ca="1">IFERROR(
    SMALL(
        IF((統合マスタ!$R$5:$R$1500=1)*
           (ISNUMBER(MATCH(統合マスタ!$V$5:$V$1500, 分類!$K$8:$K$15, 0))),
           統合マスタ!$AC$5:$AC$1500),
        ROW(A87)
    ),
"")</f>
        <v/>
      </c>
      <c r="B91" s="27">
        <f t="shared" si="5"/>
        <v>87</v>
      </c>
      <c r="C91" s="27" t="str">
        <f ca="1">IF($A91="","",OFFSET(統合マスタ!$B$4,MATCH($A91,統合マスタ!$AC$5:$AC$1500,0),0))</f>
        <v/>
      </c>
      <c r="D91" s="27" t="str">
        <f ca="1">IF($A91="","",OFFSET(統合マスタ!$C$4,MATCH($A91,統合マスタ!$AC$5:$AC$1500,0),0))</f>
        <v/>
      </c>
      <c r="E91" s="27" t="str">
        <f ca="1">IF($A91="","",OFFSET(統合マスタ!$X$4,MATCH($A91,統合マスタ!$AC$5:$AC$1500,0),0))</f>
        <v/>
      </c>
      <c r="F91" s="27" t="str">
        <f ca="1">IF($A91="","",OFFSET(統合マスタ!$Z$4,MATCH($A91,統合マスタ!$AC$5:$AC$1500,0),0))</f>
        <v/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/>
      </c>
      <c r="I91" s="27" t="str">
        <f ca="1">IF($A91="","",OFFSET(統合マスタ!$K$4,MATCH($A91,統合マスタ!$AC$5:$AC$1500,0),0))</f>
        <v/>
      </c>
      <c r="J91" s="54" t="str">
        <f ca="1">IF(F91="","",OFFSET(分類!$B$29,MATCH(F91,分類!$A$30:$A$46,0),0))</f>
        <v/>
      </c>
      <c r="K91" s="54" t="str">
        <f t="shared" ca="1" si="3"/>
        <v/>
      </c>
      <c r="L91" s="65"/>
      <c r="M91" s="54">
        <f t="shared" ca="1" si="4"/>
        <v>0</v>
      </c>
    </row>
    <row r="92" spans="1:13">
      <c r="A92" s="66" t="str" cm="1">
        <f t="array" aca="1" ref="A92" ca="1">IFERROR(
    SMALL(
        IF((統合マスタ!$R$5:$R$1500=1)*
           (ISNUMBER(MATCH(統合マスタ!$V$5:$V$1500, 分類!$K$8:$K$15, 0))),
           統合マスタ!$AC$5:$AC$1500),
        ROW(A88)
    ),
"")</f>
        <v/>
      </c>
      <c r="B92" s="27">
        <f t="shared" si="5"/>
        <v>88</v>
      </c>
      <c r="C92" s="27" t="str">
        <f ca="1">IF($A92="","",OFFSET(統合マスタ!$B$4,MATCH($A92,統合マスタ!$AC$5:$AC$1500,0),0))</f>
        <v/>
      </c>
      <c r="D92" s="27" t="str">
        <f ca="1">IF($A92="","",OFFSET(統合マスタ!$C$4,MATCH($A92,統合マスタ!$AC$5:$AC$1500,0),0))</f>
        <v/>
      </c>
      <c r="E92" s="27" t="str">
        <f ca="1">IF($A92="","",OFFSET(統合マスタ!$X$4,MATCH($A92,統合マスタ!$AC$5:$AC$1500,0),0))</f>
        <v/>
      </c>
      <c r="F92" s="27" t="str">
        <f ca="1">IF($A92="","",OFFSET(統合マスタ!$Z$4,MATCH($A92,統合マスタ!$AC$5:$AC$1500,0),0))</f>
        <v/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/>
      </c>
      <c r="I92" s="27" t="str">
        <f ca="1">IF($A92="","",OFFSET(統合マスタ!$K$4,MATCH($A92,統合マスタ!$AC$5:$AC$1500,0),0))</f>
        <v/>
      </c>
      <c r="J92" s="54" t="str">
        <f ca="1">IF(F92="","",OFFSET(分類!$B$29,MATCH(F92,分類!$A$30:$A$46,0),0))</f>
        <v/>
      </c>
      <c r="K92" s="54" t="str">
        <f t="shared" ca="1" si="3"/>
        <v/>
      </c>
      <c r="L92" s="65"/>
      <c r="M92" s="54">
        <f t="shared" ca="1" si="4"/>
        <v>0</v>
      </c>
    </row>
    <row r="93" spans="1:13">
      <c r="A93" s="66" t="str" cm="1">
        <f t="array" aca="1" ref="A93" ca="1">IFERROR(
    SMALL(
        IF((統合マスタ!$R$5:$R$1500=1)*
           (ISNUMBER(MATCH(統合マスタ!$V$5:$V$1500, 分類!$K$8:$K$15, 0))),
           統合マスタ!$AC$5:$AC$1500),
        ROW(A89)
    ),
"")</f>
        <v/>
      </c>
      <c r="B93" s="27">
        <f t="shared" si="5"/>
        <v>89</v>
      </c>
      <c r="C93" s="27" t="str">
        <f ca="1">IF($A93="","",OFFSET(統合マスタ!$B$4,MATCH($A93,統合マスタ!$AC$5:$AC$1500,0),0))</f>
        <v/>
      </c>
      <c r="D93" s="27" t="str">
        <f ca="1">IF($A93="","",OFFSET(統合マスタ!$C$4,MATCH($A93,統合マスタ!$AC$5:$AC$1500,0),0))</f>
        <v/>
      </c>
      <c r="E93" s="27" t="str">
        <f ca="1">IF($A93="","",OFFSET(統合マスタ!$X$4,MATCH($A93,統合マスタ!$AC$5:$AC$1500,0),0))</f>
        <v/>
      </c>
      <c r="F93" s="27" t="str">
        <f ca="1">IF($A93="","",OFFSET(統合マスタ!$Z$4,MATCH($A93,統合マスタ!$AC$5:$AC$1500,0),0))</f>
        <v/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/>
      </c>
      <c r="I93" s="27" t="str">
        <f ca="1">IF($A93="","",OFFSET(統合マスタ!$K$4,MATCH($A93,統合マスタ!$AC$5:$AC$1500,0),0))</f>
        <v/>
      </c>
      <c r="J93" s="54" t="str">
        <f ca="1">IF(F93="","",OFFSET(分類!$B$29,MATCH(F93,分類!$A$30:$A$46,0),0))</f>
        <v/>
      </c>
      <c r="K93" s="54" t="str">
        <f t="shared" ca="1" si="3"/>
        <v/>
      </c>
      <c r="L93" s="65"/>
      <c r="M93" s="54">
        <f t="shared" ca="1" si="4"/>
        <v>0</v>
      </c>
    </row>
    <row r="94" spans="1:13">
      <c r="A94" s="66" t="str" cm="1">
        <f t="array" aca="1" ref="A94" ca="1">IFERROR(
    SMALL(
        IF((統合マスタ!$R$5:$R$1500=1)*
           (ISNUMBER(MATCH(統合マスタ!$V$5:$V$1500, 分類!$K$8:$K$15, 0))),
           統合マスタ!$AC$5:$AC$1500),
        ROW(A90)
    ),
"")</f>
        <v/>
      </c>
      <c r="B94" s="27">
        <f t="shared" si="5"/>
        <v>90</v>
      </c>
      <c r="C94" s="27" t="str">
        <f ca="1">IF($A94="","",OFFSET(統合マスタ!$B$4,MATCH($A94,統合マスタ!$AC$5:$AC$1500,0),0))</f>
        <v/>
      </c>
      <c r="D94" s="27" t="str">
        <f ca="1">IF($A94="","",OFFSET(統合マスタ!$C$4,MATCH($A94,統合マスタ!$AC$5:$AC$1500,0),0))</f>
        <v/>
      </c>
      <c r="E94" s="27" t="str">
        <f ca="1">IF($A94="","",OFFSET(統合マスタ!$X$4,MATCH($A94,統合マスタ!$AC$5:$AC$1500,0),0))</f>
        <v/>
      </c>
      <c r="F94" s="27" t="str">
        <f ca="1">IF($A94="","",OFFSET(統合マスタ!$Z$4,MATCH($A94,統合マスタ!$AC$5:$AC$1500,0),0))</f>
        <v/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/>
      </c>
      <c r="I94" s="27" t="str">
        <f ca="1">IF($A94="","",OFFSET(統合マスタ!$K$4,MATCH($A94,統合マスタ!$AC$5:$AC$1500,0),0))</f>
        <v/>
      </c>
      <c r="J94" s="54" t="str">
        <f ca="1">IF(F94="","",OFFSET(分類!$B$29,MATCH(F94,分類!$A$30:$A$46,0),0))</f>
        <v/>
      </c>
      <c r="K94" s="54" t="str">
        <f t="shared" ca="1" si="3"/>
        <v/>
      </c>
      <c r="L94" s="65"/>
      <c r="M94" s="54">
        <f t="shared" ca="1" si="4"/>
        <v>0</v>
      </c>
    </row>
    <row r="95" spans="1:13">
      <c r="A95" s="66" t="str" cm="1">
        <f t="array" aca="1" ref="A95" ca="1">IFERROR(
    SMALL(
        IF((統合マスタ!$R$5:$R$1500=1)*
           (ISNUMBER(MATCH(統合マスタ!$V$5:$V$1500, 分類!$K$8:$K$15, 0))),
           統合マスタ!$AC$5:$AC$1500),
        ROW(A91)
    ),
"")</f>
        <v/>
      </c>
      <c r="B95" s="27">
        <f t="shared" si="5"/>
        <v>91</v>
      </c>
      <c r="C95" s="27" t="str">
        <f ca="1">IF($A95="","",OFFSET(統合マスタ!$B$4,MATCH($A95,統合マスタ!$AC$5:$AC$1500,0),0))</f>
        <v/>
      </c>
      <c r="D95" s="27" t="str">
        <f ca="1">IF($A95="","",OFFSET(統合マスタ!$C$4,MATCH($A95,統合マスタ!$AC$5:$AC$1500,0),0))</f>
        <v/>
      </c>
      <c r="E95" s="27" t="str">
        <f ca="1">IF($A95="","",OFFSET(統合マスタ!$X$4,MATCH($A95,統合マスタ!$AC$5:$AC$1500,0),0))</f>
        <v/>
      </c>
      <c r="F95" s="27" t="str">
        <f ca="1">IF($A95="","",OFFSET(統合マスタ!$Z$4,MATCH($A95,統合マスタ!$AC$5:$AC$1500,0),0))</f>
        <v/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/>
      </c>
      <c r="I95" s="27" t="str">
        <f ca="1">IF($A95="","",OFFSET(統合マスタ!$K$4,MATCH($A95,統合マスタ!$AC$5:$AC$1500,0),0))</f>
        <v/>
      </c>
      <c r="J95" s="54" t="str">
        <f ca="1">IF(F95="","",OFFSET(分類!$B$29,MATCH(F95,分類!$A$30:$A$46,0),0))</f>
        <v/>
      </c>
      <c r="K95" s="54" t="str">
        <f t="shared" ca="1" si="3"/>
        <v/>
      </c>
      <c r="L95" s="65"/>
      <c r="M95" s="54">
        <f t="shared" ca="1" si="4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分類!$K$8:$K$15, 0))),
           統合マスタ!$AC$5:$AC$1500),
        ROW(A92)
    ),
"")</f>
        <v/>
      </c>
      <c r="B96" s="27">
        <f t="shared" si="5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54" t="str">
        <f t="shared" ca="1" si="3"/>
        <v/>
      </c>
      <c r="L96" s="65"/>
      <c r="M96" s="54">
        <f t="shared" ca="1" si="4"/>
        <v>0</v>
      </c>
    </row>
    <row r="97" spans="1:13">
      <c r="A97" s="66" t="str" cm="1">
        <f t="array" aca="1" ref="A97" ca="1">IFERROR(
    SMALL(
        IF((統合マスタ!$R$5:$R$1500=1)*
           (ISNUMBER(MATCH(統合マスタ!$V$5:$V$1500, 分類!$K$8:$K$15, 0))),
           統合マスタ!$AC$5:$AC$1500),
        ROW(A93)
    ),
"")</f>
        <v/>
      </c>
      <c r="B97" s="27">
        <f t="shared" si="5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54" t="str">
        <f t="shared" ca="1" si="3"/>
        <v/>
      </c>
      <c r="L97" s="65"/>
      <c r="M97" s="54">
        <f t="shared" ca="1" si="4"/>
        <v>0</v>
      </c>
    </row>
    <row r="98" spans="1:13">
      <c r="A98" s="66" t="str" cm="1">
        <f t="array" aca="1" ref="A98" ca="1">IFERROR(
    SMALL(
        IF((統合マスタ!$R$5:$R$1500=1)*
           (ISNUMBER(MATCH(統合マスタ!$V$5:$V$1500, 分類!$K$8:$K$15, 0))),
           統合マスタ!$AC$5:$AC$1500),
        ROW(A94)
    ),
"")</f>
        <v/>
      </c>
      <c r="B98" s="27">
        <f t="shared" si="5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54" t="str">
        <f t="shared" ca="1" si="3"/>
        <v/>
      </c>
      <c r="L98" s="65"/>
      <c r="M98" s="54">
        <f t="shared" ca="1" si="4"/>
        <v>0</v>
      </c>
    </row>
    <row r="99" spans="1:13">
      <c r="A99" s="66" t="str" cm="1">
        <f t="array" aca="1" ref="A99" ca="1">IFERROR(
    SMALL(
        IF((統合マスタ!$R$5:$R$1500=1)*
           (ISNUMBER(MATCH(統合マスタ!$V$5:$V$1500, 分類!$K$8:$K$15, 0))),
           統合マスタ!$AC$5:$AC$1500),
        ROW(A95)
    ),
"")</f>
        <v/>
      </c>
      <c r="B99" s="27">
        <f t="shared" si="5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54" t="str">
        <f t="shared" ca="1" si="3"/>
        <v/>
      </c>
      <c r="L99" s="65"/>
      <c r="M99" s="54">
        <f t="shared" ca="1" si="4"/>
        <v>0</v>
      </c>
    </row>
    <row r="100" spans="1:13">
      <c r="A100" s="66" t="str" cm="1">
        <f t="array" aca="1" ref="A100" ca="1">IFERROR(
    SMALL(
        IF((統合マスタ!$R$5:$R$1500=1)*
           (ISNUMBER(MATCH(統合マスタ!$V$5:$V$1500, 分類!$K$8:$K$15, 0))),
           統合マスタ!$AC$5:$AC$1500),
        ROW(A96)
    ),
"")</f>
        <v/>
      </c>
      <c r="B100" s="27">
        <f t="shared" si="5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54" t="str">
        <f t="shared" ca="1" si="3"/>
        <v/>
      </c>
      <c r="L100" s="65"/>
      <c r="M100" s="54">
        <f t="shared" ca="1" si="4"/>
        <v>0</v>
      </c>
    </row>
    <row r="101" spans="1:13">
      <c r="A101" s="66" t="str" cm="1">
        <f t="array" aca="1" ref="A101" ca="1">IFERROR(
    SMALL(
        IF((統合マスタ!$R$5:$R$1500=1)*
           (ISNUMBER(MATCH(統合マスタ!$V$5:$V$1500, 分類!$K$8:$K$15, 0))),
           統合マスタ!$AC$5:$AC$1500),
        ROW(A97)
    ),
"")</f>
        <v/>
      </c>
      <c r="B101" s="27">
        <f t="shared" si="5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54" t="str">
        <f t="shared" ca="1" si="3"/>
        <v/>
      </c>
      <c r="L101" s="65"/>
      <c r="M101" s="54">
        <f t="shared" ca="1" si="4"/>
        <v>0</v>
      </c>
    </row>
    <row r="102" spans="1:13">
      <c r="A102" s="66" t="str" cm="1">
        <f t="array" aca="1" ref="A102" ca="1">IFERROR(
    SMALL(
        IF((統合マスタ!$R$5:$R$1500=1)*
           (ISNUMBER(MATCH(統合マスタ!$V$5:$V$1500, 分類!$K$8:$K$15, 0))),
           統合マスタ!$AC$5:$AC$1500),
        ROW(A98)
    ),
"")</f>
        <v/>
      </c>
      <c r="B102" s="27">
        <f t="shared" si="5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54" t="str">
        <f t="shared" ca="1" si="3"/>
        <v/>
      </c>
      <c r="L102" s="65"/>
      <c r="M102" s="54">
        <f t="shared" ca="1" si="4"/>
        <v>0</v>
      </c>
    </row>
    <row r="103" spans="1:13">
      <c r="A103" s="66" t="str" cm="1">
        <f t="array" aca="1" ref="A103" ca="1">IFERROR(
    SMALL(
        IF((統合マスタ!$R$5:$R$1500=1)*
           (ISNUMBER(MATCH(統合マスタ!$V$5:$V$1500, 分類!$K$8:$K$15, 0))),
           統合マスタ!$AC$5:$AC$1500),
        ROW(A99)
    ),
"")</f>
        <v/>
      </c>
      <c r="B103" s="27">
        <f t="shared" si="5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54" t="str">
        <f t="shared" ca="1" si="3"/>
        <v/>
      </c>
      <c r="L103" s="65"/>
      <c r="M103" s="54">
        <f t="shared" ca="1" si="4"/>
        <v>0</v>
      </c>
    </row>
    <row r="104" spans="1:13">
      <c r="A104" s="66" t="str" cm="1">
        <f t="array" aca="1" ref="A104" ca="1">IFERROR(
    SMALL(
        IF((統合マスタ!$R$5:$R$1500=1)*
           (ISNUMBER(MATCH(統合マスタ!$V$5:$V$1500, 分類!$K$8:$K$15, 0))),
           統合マスタ!$AC$5:$AC$1500),
        ROW(A100)
    ),
"")</f>
        <v/>
      </c>
      <c r="B104" s="27">
        <f t="shared" si="5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54" t="str">
        <f t="shared" ca="1" si="3"/>
        <v/>
      </c>
      <c r="L104" s="65"/>
      <c r="M104" s="54">
        <f t="shared" ca="1" si="4"/>
        <v>0</v>
      </c>
    </row>
    <row r="105" spans="1:13">
      <c r="A105" s="66" t="str" cm="1">
        <f t="array" aca="1" ref="A105" ca="1">IFERROR(
    SMALL(
        IF((統合マスタ!$R$5:$R$1500=1)*
           (ISNUMBER(MATCH(統合マスタ!$V$5:$V$1500, 分類!$K$8:$K$15, 0))),
           統合マスタ!$AC$5:$AC$1500),
        ROW(A101)
    ),
"")</f>
        <v/>
      </c>
      <c r="B105" s="27">
        <f t="shared" si="5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54" t="str">
        <f t="shared" ca="1" si="3"/>
        <v/>
      </c>
      <c r="L105" s="65"/>
      <c r="M105" s="54">
        <f t="shared" ca="1" si="4"/>
        <v>0</v>
      </c>
    </row>
    <row r="106" spans="1:13">
      <c r="A106" s="66" t="str" cm="1">
        <f t="array" aca="1" ref="A106" ca="1">IFERROR(
    SMALL(
        IF((統合マスタ!$R$5:$R$1500=1)*
           (ISNUMBER(MATCH(統合マスタ!$V$5:$V$1500, 分類!$K$8:$K$15, 0))),
           統合マスタ!$AC$5:$AC$1500),
        ROW(A102)
    ),
"")</f>
        <v/>
      </c>
      <c r="B106" s="27">
        <f t="shared" si="5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54" t="str">
        <f t="shared" ca="1" si="3"/>
        <v/>
      </c>
      <c r="L106" s="65"/>
      <c r="M106" s="54">
        <f t="shared" ca="1" si="4"/>
        <v>0</v>
      </c>
    </row>
    <row r="107" spans="1:13">
      <c r="A107" s="66" t="str" cm="1">
        <f t="array" aca="1" ref="A107" ca="1">IFERROR(
    SMALL(
        IF((統合マスタ!$R$5:$R$1500=1)*
           (ISNUMBER(MATCH(統合マスタ!$V$5:$V$1500, 分類!$K$8:$K$15, 0))),
           統合マスタ!$AC$5:$AC$1500),
        ROW(A103)
    ),
"")</f>
        <v/>
      </c>
      <c r="B107" s="27">
        <f t="shared" si="5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54" t="str">
        <f t="shared" ca="1" si="3"/>
        <v/>
      </c>
      <c r="L107" s="65"/>
      <c r="M107" s="54">
        <f t="shared" ca="1" si="4"/>
        <v>0</v>
      </c>
    </row>
    <row r="108" spans="1:13">
      <c r="A108" s="66" t="str" cm="1">
        <f t="array" aca="1" ref="A108" ca="1">IFERROR(
    SMALL(
        IF((統合マスタ!$R$5:$R$1500=1)*
           (ISNUMBER(MATCH(統合マスタ!$V$5:$V$1500, 分類!$K$8:$K$15, 0))),
           統合マスタ!$AC$5:$AC$1500),
        ROW(A104)
    ),
"")</f>
        <v/>
      </c>
      <c r="B108" s="27">
        <f t="shared" si="5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54" t="str">
        <f t="shared" ca="1" si="3"/>
        <v/>
      </c>
      <c r="L108" s="65"/>
      <c r="M108" s="54">
        <f t="shared" ca="1" si="4"/>
        <v>0</v>
      </c>
    </row>
    <row r="109" spans="1:13">
      <c r="A109" s="66" t="str" cm="1">
        <f t="array" aca="1" ref="A109" ca="1">IFERROR(
    SMALL(
        IF((統合マスタ!$R$5:$R$1500=1)*
           (ISNUMBER(MATCH(統合マスタ!$V$5:$V$1500, 分類!$K$8:$K$15, 0))),
           統合マスタ!$AC$5:$AC$1500),
        ROW(A105)
    ),
"")</f>
        <v/>
      </c>
      <c r="B109" s="27">
        <f t="shared" si="5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54" t="str">
        <f t="shared" ca="1" si="3"/>
        <v/>
      </c>
      <c r="L109" s="65"/>
      <c r="M109" s="54">
        <f t="shared" ca="1" si="4"/>
        <v>0</v>
      </c>
    </row>
    <row r="110" spans="1:13">
      <c r="A110" s="66" t="str" cm="1">
        <f t="array" aca="1" ref="A110" ca="1">IFERROR(
    SMALL(
        IF((統合マスタ!$R$5:$R$1500=1)*
           (ISNUMBER(MATCH(統合マスタ!$V$5:$V$1500, 分類!$K$8:$K$15, 0))),
           統合マスタ!$AC$5:$AC$1500),
        ROW(A106)
    ),
"")</f>
        <v/>
      </c>
      <c r="B110" s="27">
        <f t="shared" si="5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54" t="str">
        <f t="shared" ca="1" si="3"/>
        <v/>
      </c>
      <c r="L110" s="65"/>
      <c r="M110" s="54">
        <f t="shared" ca="1" si="4"/>
        <v>0</v>
      </c>
    </row>
    <row r="111" spans="1:13">
      <c r="A111" s="66" t="str" cm="1">
        <f t="array" aca="1" ref="A111" ca="1">IFERROR(
    SMALL(
        IF((統合マスタ!$R$5:$R$1500=1)*
           (ISNUMBER(MATCH(統合マスタ!$V$5:$V$1500, 分類!$K$8:$K$15, 0))),
           統合マスタ!$AC$5:$AC$1500),
        ROW(A107)
    ),
"")</f>
        <v/>
      </c>
      <c r="B111" s="27">
        <f t="shared" si="5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54" t="str">
        <f t="shared" ca="1" si="3"/>
        <v/>
      </c>
      <c r="L111" s="65"/>
      <c r="M111" s="54">
        <f t="shared" ca="1" si="4"/>
        <v>0</v>
      </c>
    </row>
    <row r="112" spans="1:13">
      <c r="A112" s="66" t="str" cm="1">
        <f t="array" aca="1" ref="A112" ca="1">IFERROR(
    SMALL(
        IF((統合マスタ!$R$5:$R$1500=1)*
           (ISNUMBER(MATCH(統合マスタ!$V$5:$V$1500, 分類!$K$8:$K$15, 0))),
           統合マスタ!$AC$5:$AC$1500),
        ROW(A108)
    ),
"")</f>
        <v/>
      </c>
      <c r="B112" s="27">
        <f t="shared" si="5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54" t="str">
        <f t="shared" ca="1" si="3"/>
        <v/>
      </c>
      <c r="L112" s="65"/>
      <c r="M112" s="54">
        <f t="shared" ca="1" si="4"/>
        <v>0</v>
      </c>
    </row>
    <row r="113" spans="1:13">
      <c r="A113" s="66" t="str" cm="1">
        <f t="array" aca="1" ref="A113" ca="1">IFERROR(
    SMALL(
        IF((統合マスタ!$R$5:$R$1500=1)*
           (ISNUMBER(MATCH(統合マスタ!$V$5:$V$1500, 分類!$K$8:$K$15, 0))),
           統合マスタ!$AC$5:$AC$1500),
        ROW(A109)
    ),
"")</f>
        <v/>
      </c>
      <c r="B113" s="27">
        <f t="shared" si="5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54" t="str">
        <f t="shared" ca="1" si="3"/>
        <v/>
      </c>
      <c r="L113" s="65"/>
      <c r="M113" s="54">
        <f t="shared" ca="1" si="4"/>
        <v>0</v>
      </c>
    </row>
    <row r="114" spans="1:13">
      <c r="A114" s="66" t="str" cm="1">
        <f t="array" aca="1" ref="A114" ca="1">IFERROR(
    SMALL(
        IF((統合マスタ!$R$5:$R$1500=1)*
           (ISNUMBER(MATCH(統合マスタ!$V$5:$V$1500, 分類!$K$8:$K$15, 0))),
           統合マスタ!$AC$5:$AC$1500),
        ROW(A110)
    ),
"")</f>
        <v/>
      </c>
      <c r="B114" s="27">
        <f t="shared" si="5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54" t="str">
        <f t="shared" ca="1" si="3"/>
        <v/>
      </c>
      <c r="L114" s="65"/>
      <c r="M114" s="54">
        <f t="shared" ca="1" si="4"/>
        <v>0</v>
      </c>
    </row>
    <row r="115" spans="1:13">
      <c r="A115" s="66" t="str" cm="1">
        <f t="array" aca="1" ref="A115" ca="1">IFERROR(
    SMALL(
        IF((統合マスタ!$R$5:$R$1500=1)*
           (ISNUMBER(MATCH(統合マスタ!$V$5:$V$1500, 分類!$K$8:$K$15, 0))),
           統合マスタ!$AC$5:$AC$1500),
        ROW(A111)
    ),
"")</f>
        <v/>
      </c>
      <c r="B115" s="27">
        <f t="shared" si="5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54" t="str">
        <f t="shared" ca="1" si="3"/>
        <v/>
      </c>
      <c r="L115" s="65"/>
      <c r="M115" s="54">
        <f t="shared" ca="1" si="4"/>
        <v>0</v>
      </c>
    </row>
    <row r="116" spans="1:13">
      <c r="A116" s="66" t="str" cm="1">
        <f t="array" aca="1" ref="A116" ca="1">IFERROR(
    SMALL(
        IF((統合マスタ!$R$5:$R$1500=1)*
           (ISNUMBER(MATCH(統合マスタ!$V$5:$V$1500, 分類!$K$8:$K$15, 0))),
           統合マスタ!$AC$5:$AC$1500),
        ROW(A112)
    ),
"")</f>
        <v/>
      </c>
      <c r="B116" s="27">
        <f t="shared" si="5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54" t="str">
        <f t="shared" ca="1" si="3"/>
        <v/>
      </c>
      <c r="L116" s="65"/>
      <c r="M116" s="54">
        <f t="shared" ca="1" si="4"/>
        <v>0</v>
      </c>
    </row>
    <row r="117" spans="1:13">
      <c r="A117" s="66" t="str" cm="1">
        <f t="array" aca="1" ref="A117" ca="1">IFERROR(
    SMALL(
        IF((統合マスタ!$R$5:$R$1500=1)*
           (ISNUMBER(MATCH(統合マスタ!$V$5:$V$1500, 分類!$K$8:$K$15, 0))),
           統合マスタ!$AC$5:$AC$1500),
        ROW(A113)
    ),
"")</f>
        <v/>
      </c>
      <c r="B117" s="27">
        <f t="shared" si="5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54" t="str">
        <f t="shared" ca="1" si="3"/>
        <v/>
      </c>
      <c r="L117" s="65"/>
      <c r="M117" s="54">
        <f t="shared" ca="1" si="4"/>
        <v>0</v>
      </c>
    </row>
    <row r="118" spans="1:13">
      <c r="A118" s="66" t="str" cm="1">
        <f t="array" aca="1" ref="A118" ca="1">IFERROR(
    SMALL(
        IF((統合マスタ!$R$5:$R$1500=1)*
           (ISNUMBER(MATCH(統合マスタ!$V$5:$V$1500, 分類!$K$8:$K$15, 0))),
           統合マスタ!$AC$5:$AC$1500),
        ROW(A114)
    ),
"")</f>
        <v/>
      </c>
      <c r="B118" s="27">
        <f t="shared" si="5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54" t="str">
        <f t="shared" ca="1" si="3"/>
        <v/>
      </c>
      <c r="L118" s="65"/>
      <c r="M118" s="54">
        <f t="shared" ca="1" si="4"/>
        <v>0</v>
      </c>
    </row>
    <row r="119" spans="1:13">
      <c r="A119" s="66" t="str" cm="1">
        <f t="array" aca="1" ref="A119" ca="1">IFERROR(
    SMALL(
        IF((統合マスタ!$R$5:$R$1500=1)*
           (ISNUMBER(MATCH(統合マスタ!$V$5:$V$1500, 分類!$K$8:$K$15, 0))),
           統合マスタ!$AC$5:$AC$1500),
        ROW(A115)
    ),
"")</f>
        <v/>
      </c>
      <c r="B119" s="27">
        <f t="shared" si="5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54" t="str">
        <f t="shared" ca="1" si="3"/>
        <v/>
      </c>
      <c r="L119" s="65"/>
      <c r="M119" s="54">
        <f t="shared" ca="1" si="4"/>
        <v>0</v>
      </c>
    </row>
    <row r="120" spans="1:13">
      <c r="A120" s="66" t="str" cm="1">
        <f t="array" aca="1" ref="A120" ca="1">IFERROR(
    SMALL(
        IF((統合マスタ!$R$5:$R$1500=1)*
           (ISNUMBER(MATCH(統合マスタ!$V$5:$V$1500, 分類!$K$8:$K$15, 0))),
           統合マスタ!$AC$5:$AC$1500),
        ROW(A116)
    ),
"")</f>
        <v/>
      </c>
      <c r="B120" s="27">
        <f t="shared" si="5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54" t="str">
        <f t="shared" ca="1" si="3"/>
        <v/>
      </c>
      <c r="L120" s="65"/>
      <c r="M120" s="54">
        <f t="shared" ca="1" si="4"/>
        <v>0</v>
      </c>
    </row>
    <row r="121" spans="1:13">
      <c r="A121" s="66" t="str" cm="1">
        <f t="array" aca="1" ref="A121" ca="1">IFERROR(
    SMALL(
        IF((統合マスタ!$R$5:$R$1500=1)*
           (ISNUMBER(MATCH(統合マスタ!$V$5:$V$1500, 分類!$K$8:$K$15, 0))),
           統合マスタ!$AC$5:$AC$1500),
        ROW(A117)
    ),
"")</f>
        <v/>
      </c>
      <c r="B121" s="27">
        <f t="shared" si="5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54" t="str">
        <f t="shared" ca="1" si="3"/>
        <v/>
      </c>
      <c r="L121" s="65"/>
      <c r="M121" s="54">
        <f t="shared" ca="1" si="4"/>
        <v>0</v>
      </c>
    </row>
    <row r="122" spans="1:13">
      <c r="A122" s="66" t="str" cm="1">
        <f t="array" aca="1" ref="A122" ca="1">IFERROR(
    SMALL(
        IF((統合マスタ!$R$5:$R$1500=1)*
           (ISNUMBER(MATCH(統合マスタ!$V$5:$V$1500, 分類!$K$8:$K$15, 0))),
           統合マスタ!$AC$5:$AC$1500),
        ROW(A118)
    ),
"")</f>
        <v/>
      </c>
      <c r="B122" s="27">
        <f t="shared" si="5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54" t="str">
        <f t="shared" ca="1" si="3"/>
        <v/>
      </c>
      <c r="L122" s="65"/>
      <c r="M122" s="54">
        <f t="shared" ca="1" si="4"/>
        <v>0</v>
      </c>
    </row>
    <row r="123" spans="1:13">
      <c r="A123" s="66" t="str" cm="1">
        <f t="array" aca="1" ref="A123" ca="1">IFERROR(
    SMALL(
        IF((統合マスタ!$R$5:$R$1500=1)*
           (ISNUMBER(MATCH(統合マスタ!$V$5:$V$1500, 分類!$K$8:$K$15, 0))),
           統合マスタ!$AC$5:$AC$1500),
        ROW(A119)
    ),
"")</f>
        <v/>
      </c>
      <c r="B123" s="27">
        <f t="shared" si="5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54" t="str">
        <f t="shared" ca="1" si="3"/>
        <v/>
      </c>
      <c r="L123" s="65"/>
      <c r="M123" s="54">
        <f t="shared" ca="1" si="4"/>
        <v>0</v>
      </c>
    </row>
    <row r="124" spans="1:13">
      <c r="A124" s="66" t="str" cm="1">
        <f t="array" aca="1" ref="A124" ca="1">IFERROR(
    SMALL(
        IF((統合マスタ!$R$5:$R$1500=1)*
           (ISNUMBER(MATCH(統合マスタ!$V$5:$V$1500, 分類!$K$8:$K$15, 0))),
           統合マスタ!$AC$5:$AC$1500),
        ROW(A120)
    ),
"")</f>
        <v/>
      </c>
      <c r="B124" s="27">
        <f t="shared" si="5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54" t="str">
        <f t="shared" ca="1" si="3"/>
        <v/>
      </c>
      <c r="L124" s="65"/>
      <c r="M124" s="54">
        <f t="shared" ca="1" si="4"/>
        <v>0</v>
      </c>
    </row>
    <row r="125" spans="1:13">
      <c r="A125" s="66" t="str" cm="1">
        <f t="array" aca="1" ref="A125" ca="1">IFERROR(
    SMALL(
        IF((統合マスタ!$R$5:$R$1500=1)*
           (ISNUMBER(MATCH(統合マスタ!$V$5:$V$1500, 分類!$K$8:$K$15, 0))),
           統合マスタ!$AC$5:$AC$1500),
        ROW(A121)
    ),
"")</f>
        <v/>
      </c>
      <c r="B125" s="27">
        <f t="shared" si="5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54" t="str">
        <f t="shared" ca="1" si="3"/>
        <v/>
      </c>
      <c r="L125" s="65"/>
      <c r="M125" s="54">
        <f t="shared" ca="1" si="4"/>
        <v>0</v>
      </c>
    </row>
    <row r="126" spans="1:13">
      <c r="A126" s="66" t="str" cm="1">
        <f t="array" aca="1" ref="A126" ca="1">IFERROR(
    SMALL(
        IF((統合マスタ!$R$5:$R$1500=1)*
           (ISNUMBER(MATCH(統合マスタ!$V$5:$V$1500, 分類!$K$8:$K$15, 0))),
           統合マスタ!$AC$5:$AC$1500),
        ROW(A122)
    ),
"")</f>
        <v/>
      </c>
      <c r="B126" s="27">
        <f t="shared" si="5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54" t="str">
        <f t="shared" ca="1" si="3"/>
        <v/>
      </c>
      <c r="L126" s="65"/>
      <c r="M126" s="54">
        <f t="shared" ca="1" si="4"/>
        <v>0</v>
      </c>
    </row>
    <row r="127" spans="1:13">
      <c r="A127" s="66" t="str" cm="1">
        <f t="array" aca="1" ref="A127" ca="1">IFERROR(
    SMALL(
        IF((統合マスタ!$R$5:$R$1500=1)*
           (ISNUMBER(MATCH(統合マスタ!$V$5:$V$1500, 分類!$K$8:$K$15, 0))),
           統合マスタ!$AC$5:$AC$1500),
        ROW(A123)
    ),
"")</f>
        <v/>
      </c>
      <c r="B127" s="27">
        <f t="shared" si="5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54" t="str">
        <f t="shared" ca="1" si="3"/>
        <v/>
      </c>
      <c r="L127" s="65"/>
      <c r="M127" s="54">
        <f t="shared" ca="1" si="4"/>
        <v>0</v>
      </c>
    </row>
    <row r="128" spans="1:13">
      <c r="A128" s="66" t="str" cm="1">
        <f t="array" aca="1" ref="A128" ca="1">IFERROR(
    SMALL(
        IF((統合マスタ!$R$5:$R$1500=1)*
           (ISNUMBER(MATCH(統合マスタ!$V$5:$V$1500, 分類!$K$8:$K$15, 0))),
           統合マスタ!$AC$5:$AC$1500),
        ROW(A124)
    ),
"")</f>
        <v/>
      </c>
      <c r="B128" s="27">
        <f t="shared" si="5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54" t="str">
        <f t="shared" ca="1" si="3"/>
        <v/>
      </c>
      <c r="L128" s="65"/>
      <c r="M128" s="54">
        <f t="shared" ca="1" si="4"/>
        <v>0</v>
      </c>
    </row>
    <row r="129" spans="1:13">
      <c r="A129" s="66" t="str" cm="1">
        <f t="array" aca="1" ref="A129" ca="1">IFERROR(
    SMALL(
        IF((統合マスタ!$R$5:$R$1500=1)*
           (ISNUMBER(MATCH(統合マスタ!$V$5:$V$1500, 分類!$K$8:$K$15, 0))),
           統合マスタ!$AC$5:$AC$1500),
        ROW(A125)
    ),
"")</f>
        <v/>
      </c>
      <c r="B129" s="27">
        <f t="shared" si="5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54" t="str">
        <f t="shared" ca="1" si="3"/>
        <v/>
      </c>
      <c r="L129" s="65"/>
      <c r="M129" s="54">
        <f t="shared" ca="1" si="4"/>
        <v>0</v>
      </c>
    </row>
    <row r="130" spans="1:13">
      <c r="A130" s="66" t="str" cm="1">
        <f t="array" aca="1" ref="A130" ca="1">IFERROR(
    SMALL(
        IF((統合マスタ!$R$5:$R$1500=1)*
           (ISNUMBER(MATCH(統合マスタ!$V$5:$V$1500, 分類!$K$8:$K$15, 0))),
           統合マスタ!$AC$5:$AC$1500),
        ROW(A126)
    ),
"")</f>
        <v/>
      </c>
      <c r="B130" s="27">
        <f t="shared" si="5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54" t="str">
        <f t="shared" ca="1" si="3"/>
        <v/>
      </c>
      <c r="L130" s="65"/>
      <c r="M130" s="54">
        <f t="shared" ca="1" si="4"/>
        <v>0</v>
      </c>
    </row>
    <row r="131" spans="1:13">
      <c r="A131" s="66" t="str" cm="1">
        <f t="array" aca="1" ref="A131" ca="1">IFERROR(
    SMALL(
        IF((統合マスタ!$R$5:$R$1500=1)*
           (ISNUMBER(MATCH(統合マスタ!$V$5:$V$1500, 分類!$K$8:$K$15, 0))),
           統合マスタ!$AC$5:$AC$1500),
        ROW(A127)
    ),
"")</f>
        <v/>
      </c>
      <c r="B131" s="27">
        <f t="shared" si="5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54" t="str">
        <f t="shared" ca="1" si="3"/>
        <v/>
      </c>
      <c r="L131" s="65"/>
      <c r="M131" s="54">
        <f t="shared" ca="1" si="4"/>
        <v>0</v>
      </c>
    </row>
    <row r="132" spans="1:13">
      <c r="A132" s="66" t="str" cm="1">
        <f t="array" aca="1" ref="A132" ca="1">IFERROR(
    SMALL(
        IF((統合マスタ!$R$5:$R$1500=1)*
           (ISNUMBER(MATCH(統合マスタ!$V$5:$V$1500, 分類!$K$8:$K$15, 0))),
           統合マスタ!$AC$5:$AC$1500),
        ROW(A128)
    ),
"")</f>
        <v/>
      </c>
      <c r="B132" s="27">
        <f t="shared" si="5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54" t="str">
        <f t="shared" ca="1" si="3"/>
        <v/>
      </c>
      <c r="L132" s="65"/>
      <c r="M132" s="54">
        <f t="shared" ca="1" si="4"/>
        <v>0</v>
      </c>
    </row>
    <row r="133" spans="1:13">
      <c r="A133" s="66" t="str" cm="1">
        <f t="array" aca="1" ref="A133" ca="1">IFERROR(
    SMALL(
        IF((統合マスタ!$R$5:$R$1500=1)*
           (ISNUMBER(MATCH(統合マスタ!$V$5:$V$1500, 分類!$K$8:$K$15, 0))),
           統合マスタ!$AC$5:$AC$1500),
        ROW(A129)
    ),
"")</f>
        <v/>
      </c>
      <c r="B133" s="27">
        <f t="shared" si="5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54" t="str">
        <f t="shared" ca="1" si="3"/>
        <v/>
      </c>
      <c r="L133" s="65"/>
      <c r="M133" s="54">
        <f t="shared" ca="1" si="4"/>
        <v>0</v>
      </c>
    </row>
    <row r="134" spans="1:13">
      <c r="A134" s="66" t="str" cm="1">
        <f t="array" aca="1" ref="A134" ca="1">IFERROR(
    SMALL(
        IF((統合マスタ!$R$5:$R$1500=1)*
           (ISNUMBER(MATCH(統合マスタ!$V$5:$V$1500, 分類!$K$8:$K$15, 0))),
           統合マスタ!$AC$5:$AC$1500),
        ROW(A130)
    ),
"")</f>
        <v/>
      </c>
      <c r="B134" s="27">
        <f t="shared" si="5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54" t="str">
        <f t="shared" ref="K134:K197" ca="1" si="6">IF(G134="粉",VALUE(SUBSTITUTE(SUBSTITUTE(LEFT(H134, FIND("ｇ", H134) - 1), "．", "."), "　", "")),"")</f>
        <v/>
      </c>
      <c r="L134" s="65"/>
      <c r="M134" s="54">
        <f t="shared" ref="M134:M197" ca="1" si="7">IFERROR(K134 * L134, L134)</f>
        <v>0</v>
      </c>
    </row>
    <row r="135" spans="1:13">
      <c r="A135" s="66" t="str" cm="1">
        <f t="array" aca="1" ref="A135" ca="1">IFERROR(
    SMALL(
        IF((統合マスタ!$R$5:$R$1500=1)*
           (ISNUMBER(MATCH(統合マスタ!$V$5:$V$1500, 分類!$K$8:$K$15, 0))),
           統合マスタ!$AC$5:$AC$1500),
        ROW(A131)
    ),
"")</f>
        <v/>
      </c>
      <c r="B135" s="27">
        <f t="shared" ref="B135:B198" si="8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54" t="str">
        <f t="shared" ca="1" si="6"/>
        <v/>
      </c>
      <c r="L135" s="65"/>
      <c r="M135" s="54">
        <f t="shared" ca="1" si="7"/>
        <v>0</v>
      </c>
    </row>
    <row r="136" spans="1:13">
      <c r="A136" s="66" t="str" cm="1">
        <f t="array" aca="1" ref="A136" ca="1">IFERROR(
    SMALL(
        IF((統合マスタ!$R$5:$R$1500=1)*
           (ISNUMBER(MATCH(統合マスタ!$V$5:$V$1500, 分類!$K$8:$K$15, 0))),
           統合マスタ!$AC$5:$AC$1500),
        ROW(A132)
    ),
"")</f>
        <v/>
      </c>
      <c r="B136" s="27">
        <f t="shared" si="8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54" t="str">
        <f t="shared" ca="1" si="6"/>
        <v/>
      </c>
      <c r="L136" s="65"/>
      <c r="M136" s="54">
        <f t="shared" ca="1" si="7"/>
        <v>0</v>
      </c>
    </row>
    <row r="137" spans="1:13">
      <c r="A137" s="66" t="str" cm="1">
        <f t="array" aca="1" ref="A137" ca="1">IFERROR(
    SMALL(
        IF((統合マスタ!$R$5:$R$1500=1)*
           (ISNUMBER(MATCH(統合マスタ!$V$5:$V$1500, 分類!$K$8:$K$15, 0))),
           統合マスタ!$AC$5:$AC$1500),
        ROW(A133)
    ),
"")</f>
        <v/>
      </c>
      <c r="B137" s="27">
        <f t="shared" si="8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54" t="str">
        <f t="shared" ca="1" si="6"/>
        <v/>
      </c>
      <c r="L137" s="65"/>
      <c r="M137" s="54">
        <f t="shared" ca="1" si="7"/>
        <v>0</v>
      </c>
    </row>
    <row r="138" spans="1:13">
      <c r="A138" s="66" t="str" cm="1">
        <f t="array" aca="1" ref="A138" ca="1">IFERROR(
    SMALL(
        IF((統合マスタ!$R$5:$R$1500=1)*
           (ISNUMBER(MATCH(統合マスタ!$V$5:$V$1500, 分類!$K$8:$K$15, 0))),
           統合マスタ!$AC$5:$AC$1500),
        ROW(A134)
    ),
"")</f>
        <v/>
      </c>
      <c r="B138" s="27">
        <f t="shared" si="8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54" t="str">
        <f t="shared" ca="1" si="6"/>
        <v/>
      </c>
      <c r="L138" s="65"/>
      <c r="M138" s="54">
        <f t="shared" ca="1" si="7"/>
        <v>0</v>
      </c>
    </row>
    <row r="139" spans="1:13">
      <c r="A139" s="66" t="str" cm="1">
        <f t="array" aca="1" ref="A139" ca="1">IFERROR(
    SMALL(
        IF((統合マスタ!$R$5:$R$1500=1)*
           (ISNUMBER(MATCH(統合マスタ!$V$5:$V$1500, 分類!$K$8:$K$15, 0))),
           統合マスタ!$AC$5:$AC$1500),
        ROW(A135)
    ),
"")</f>
        <v/>
      </c>
      <c r="B139" s="27">
        <f t="shared" si="8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54" t="str">
        <f t="shared" ca="1" si="6"/>
        <v/>
      </c>
      <c r="L139" s="65"/>
      <c r="M139" s="54">
        <f t="shared" ca="1" si="7"/>
        <v>0</v>
      </c>
    </row>
    <row r="140" spans="1:13">
      <c r="A140" s="66" t="str" cm="1">
        <f t="array" aca="1" ref="A140" ca="1">IFERROR(
    SMALL(
        IF((統合マスタ!$R$5:$R$1500=1)*
           (ISNUMBER(MATCH(統合マスタ!$V$5:$V$1500, 分類!$K$8:$K$15, 0))),
           統合マスタ!$AC$5:$AC$1500),
        ROW(A136)
    ),
"")</f>
        <v/>
      </c>
      <c r="B140" s="27">
        <f t="shared" si="8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54" t="str">
        <f t="shared" ca="1" si="6"/>
        <v/>
      </c>
      <c r="L140" s="65"/>
      <c r="M140" s="54">
        <f t="shared" ca="1" si="7"/>
        <v>0</v>
      </c>
    </row>
    <row r="141" spans="1:13">
      <c r="A141" s="66" t="str" cm="1">
        <f t="array" aca="1" ref="A141" ca="1">IFERROR(
    SMALL(
        IF((統合マスタ!$R$5:$R$1500=1)*
           (ISNUMBER(MATCH(統合マスタ!$V$5:$V$1500, 分類!$K$8:$K$15, 0))),
           統合マスタ!$AC$5:$AC$1500),
        ROW(A137)
    ),
"")</f>
        <v/>
      </c>
      <c r="B141" s="27">
        <f t="shared" si="8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54" t="str">
        <f t="shared" ca="1" si="6"/>
        <v/>
      </c>
      <c r="L141" s="65"/>
      <c r="M141" s="54">
        <f t="shared" ca="1" si="7"/>
        <v>0</v>
      </c>
    </row>
    <row r="142" spans="1:13">
      <c r="A142" s="66" t="str" cm="1">
        <f t="array" aca="1" ref="A142" ca="1">IFERROR(
    SMALL(
        IF((統合マスタ!$R$5:$R$1500=1)*
           (ISNUMBER(MATCH(統合マスタ!$V$5:$V$1500, 分類!$K$8:$K$15, 0))),
           統合マスタ!$AC$5:$AC$1500),
        ROW(A138)
    ),
"")</f>
        <v/>
      </c>
      <c r="B142" s="27">
        <f t="shared" si="8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54" t="str">
        <f t="shared" ca="1" si="6"/>
        <v/>
      </c>
      <c r="L142" s="65"/>
      <c r="M142" s="54">
        <f t="shared" ca="1" si="7"/>
        <v>0</v>
      </c>
    </row>
    <row r="143" spans="1:13">
      <c r="A143" s="66" t="str" cm="1">
        <f t="array" aca="1" ref="A143" ca="1">IFERROR(
    SMALL(
        IF((統合マスタ!$R$5:$R$1500=1)*
           (ISNUMBER(MATCH(統合マスタ!$V$5:$V$1500, 分類!$K$8:$K$15, 0))),
           統合マスタ!$AC$5:$AC$1500),
        ROW(A139)
    ),
"")</f>
        <v/>
      </c>
      <c r="B143" s="27">
        <f t="shared" si="8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54" t="str">
        <f t="shared" ca="1" si="6"/>
        <v/>
      </c>
      <c r="L143" s="65"/>
      <c r="M143" s="54">
        <f t="shared" ca="1" si="7"/>
        <v>0</v>
      </c>
    </row>
    <row r="144" spans="1:13">
      <c r="A144" s="66" t="str" cm="1">
        <f t="array" aca="1" ref="A144" ca="1">IFERROR(
    SMALL(
        IF((統合マスタ!$R$5:$R$1500=1)*
           (ISNUMBER(MATCH(統合マスタ!$V$5:$V$1500, 分類!$K$8:$K$15, 0))),
           統合マスタ!$AC$5:$AC$1500),
        ROW(A140)
    ),
"")</f>
        <v/>
      </c>
      <c r="B144" s="27">
        <f t="shared" si="8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54" t="str">
        <f t="shared" ca="1" si="6"/>
        <v/>
      </c>
      <c r="L144" s="65"/>
      <c r="M144" s="54">
        <f t="shared" ca="1" si="7"/>
        <v>0</v>
      </c>
    </row>
    <row r="145" spans="1:13">
      <c r="A145" s="66" t="str" cm="1">
        <f t="array" aca="1" ref="A145" ca="1">IFERROR(
    SMALL(
        IF((統合マスタ!$R$5:$R$1500=1)*
           (ISNUMBER(MATCH(統合マスタ!$V$5:$V$1500, 分類!$K$8:$K$15, 0))),
           統合マスタ!$AC$5:$AC$1500),
        ROW(A141)
    ),
"")</f>
        <v/>
      </c>
      <c r="B145" s="27">
        <f t="shared" si="8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54" t="str">
        <f t="shared" ca="1" si="6"/>
        <v/>
      </c>
      <c r="L145" s="65"/>
      <c r="M145" s="54">
        <f t="shared" ca="1" si="7"/>
        <v>0</v>
      </c>
    </row>
    <row r="146" spans="1:13">
      <c r="A146" s="66" t="str" cm="1">
        <f t="array" aca="1" ref="A146" ca="1">IFERROR(
    SMALL(
        IF((統合マスタ!$R$5:$R$1500=1)*
           (ISNUMBER(MATCH(統合マスタ!$V$5:$V$1500, 分類!$K$8:$K$15, 0))),
           統合マスタ!$AC$5:$AC$1500),
        ROW(A142)
    ),
"")</f>
        <v/>
      </c>
      <c r="B146" s="27">
        <f t="shared" si="8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54" t="str">
        <f t="shared" ca="1" si="6"/>
        <v/>
      </c>
      <c r="L146" s="65"/>
      <c r="M146" s="54">
        <f t="shared" ca="1" si="7"/>
        <v>0</v>
      </c>
    </row>
    <row r="147" spans="1:13">
      <c r="A147" s="66" t="str" cm="1">
        <f t="array" aca="1" ref="A147" ca="1">IFERROR(
    SMALL(
        IF((統合マスタ!$R$5:$R$1500=1)*
           (ISNUMBER(MATCH(統合マスタ!$V$5:$V$1500, 分類!$K$8:$K$15, 0))),
           統合マスタ!$AC$5:$AC$1500),
        ROW(A143)
    ),
"")</f>
        <v/>
      </c>
      <c r="B147" s="27">
        <f t="shared" si="8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54" t="str">
        <f t="shared" ca="1" si="6"/>
        <v/>
      </c>
      <c r="L147" s="65"/>
      <c r="M147" s="54">
        <f t="shared" ca="1" si="7"/>
        <v>0</v>
      </c>
    </row>
    <row r="148" spans="1:13">
      <c r="A148" s="66" t="str" cm="1">
        <f t="array" aca="1" ref="A148" ca="1">IFERROR(
    SMALL(
        IF((統合マスタ!$R$5:$R$1500=1)*
           (ISNUMBER(MATCH(統合マスタ!$V$5:$V$1500, 分類!$K$8:$K$15, 0))),
           統合マスタ!$AC$5:$AC$1500),
        ROW(A144)
    ),
"")</f>
        <v/>
      </c>
      <c r="B148" s="27">
        <f t="shared" si="8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54" t="str">
        <f t="shared" ca="1" si="6"/>
        <v/>
      </c>
      <c r="L148" s="65"/>
      <c r="M148" s="54">
        <f t="shared" ca="1" si="7"/>
        <v>0</v>
      </c>
    </row>
    <row r="149" spans="1:13">
      <c r="A149" s="66" t="str" cm="1">
        <f t="array" aca="1" ref="A149" ca="1">IFERROR(
    SMALL(
        IF((統合マスタ!$R$5:$R$1500=1)*
           (ISNUMBER(MATCH(統合マスタ!$V$5:$V$1500, 分類!$K$8:$K$15, 0))),
           統合マスタ!$AC$5:$AC$1500),
        ROW(A145)
    ),
"")</f>
        <v/>
      </c>
      <c r="B149" s="27">
        <f t="shared" si="8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54" t="str">
        <f t="shared" ca="1" si="6"/>
        <v/>
      </c>
      <c r="L149" s="65"/>
      <c r="M149" s="54">
        <f t="shared" ca="1" si="7"/>
        <v>0</v>
      </c>
    </row>
    <row r="150" spans="1:13">
      <c r="A150" s="66" t="str" cm="1">
        <f t="array" aca="1" ref="A150" ca="1">IFERROR(
    SMALL(
        IF((統合マスタ!$R$5:$R$1500=1)*
           (ISNUMBER(MATCH(統合マスタ!$V$5:$V$1500, 分類!$K$8:$K$15, 0))),
           統合マスタ!$AC$5:$AC$1500),
        ROW(A146)
    ),
"")</f>
        <v/>
      </c>
      <c r="B150" s="27">
        <f t="shared" si="8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54" t="str">
        <f t="shared" ca="1" si="6"/>
        <v/>
      </c>
      <c r="L150" s="65"/>
      <c r="M150" s="54">
        <f t="shared" ca="1" si="7"/>
        <v>0</v>
      </c>
    </row>
    <row r="151" spans="1:13">
      <c r="A151" s="66" t="str" cm="1">
        <f t="array" aca="1" ref="A151" ca="1">IFERROR(
    SMALL(
        IF((統合マスタ!$R$5:$R$1500=1)*
           (ISNUMBER(MATCH(統合マスタ!$V$5:$V$1500, 分類!$K$8:$K$15, 0))),
           統合マスタ!$AC$5:$AC$1500),
        ROW(A147)
    ),
"")</f>
        <v/>
      </c>
      <c r="B151" s="27">
        <f t="shared" si="8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54" t="str">
        <f t="shared" ca="1" si="6"/>
        <v/>
      </c>
      <c r="L151" s="65"/>
      <c r="M151" s="54">
        <f t="shared" ca="1" si="7"/>
        <v>0</v>
      </c>
    </row>
    <row r="152" spans="1:13">
      <c r="A152" s="66" t="str" cm="1">
        <f t="array" aca="1" ref="A152" ca="1">IFERROR(
    SMALL(
        IF((統合マスタ!$R$5:$R$1500=1)*
           (ISNUMBER(MATCH(統合マスタ!$V$5:$V$1500, 分類!$K$8:$K$15, 0))),
           統合マスタ!$AC$5:$AC$1500),
        ROW(A148)
    ),
"")</f>
        <v/>
      </c>
      <c r="B152" s="27">
        <f t="shared" si="8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54" t="str">
        <f t="shared" ca="1" si="6"/>
        <v/>
      </c>
      <c r="L152" s="65"/>
      <c r="M152" s="54">
        <f t="shared" ca="1" si="7"/>
        <v>0</v>
      </c>
    </row>
    <row r="153" spans="1:13">
      <c r="A153" s="66" t="str" cm="1">
        <f t="array" aca="1" ref="A153" ca="1">IFERROR(
    SMALL(
        IF((統合マスタ!$R$5:$R$1500=1)*
           (ISNUMBER(MATCH(統合マスタ!$V$5:$V$1500, 分類!$K$8:$K$15, 0))),
           統合マスタ!$AC$5:$AC$1500),
        ROW(A149)
    ),
"")</f>
        <v/>
      </c>
      <c r="B153" s="27">
        <f t="shared" si="8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54" t="str">
        <f t="shared" ca="1" si="6"/>
        <v/>
      </c>
      <c r="L153" s="65"/>
      <c r="M153" s="54">
        <f t="shared" ca="1" si="7"/>
        <v>0</v>
      </c>
    </row>
    <row r="154" spans="1:13">
      <c r="A154" s="66" t="str" cm="1">
        <f t="array" aca="1" ref="A154" ca="1">IFERROR(
    SMALL(
        IF((統合マスタ!$R$5:$R$1500=1)*
           (ISNUMBER(MATCH(統合マスタ!$V$5:$V$1500, 分類!$K$8:$K$15, 0))),
           統合マスタ!$AC$5:$AC$1500),
        ROW(A150)
    ),
"")</f>
        <v/>
      </c>
      <c r="B154" s="27">
        <f t="shared" si="8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54" t="str">
        <f t="shared" ca="1" si="6"/>
        <v/>
      </c>
      <c r="L154" s="65"/>
      <c r="M154" s="54">
        <f t="shared" ca="1" si="7"/>
        <v>0</v>
      </c>
    </row>
    <row r="155" spans="1:13">
      <c r="A155" s="66" t="str" cm="1">
        <f t="array" aca="1" ref="A155" ca="1">IFERROR(
    SMALL(
        IF((統合マスタ!$R$5:$R$1500=1)*
           (ISNUMBER(MATCH(統合マスタ!$V$5:$V$1500, 分類!$K$8:$K$15, 0))),
           統合マスタ!$AC$5:$AC$1500),
        ROW(A151)
    ),
"")</f>
        <v/>
      </c>
      <c r="B155" s="27">
        <f t="shared" si="8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54" t="str">
        <f t="shared" ca="1" si="6"/>
        <v/>
      </c>
      <c r="L155" s="65"/>
      <c r="M155" s="54">
        <f t="shared" ca="1" si="7"/>
        <v>0</v>
      </c>
    </row>
    <row r="156" spans="1:13">
      <c r="A156" s="66" t="str" cm="1">
        <f t="array" aca="1" ref="A156" ca="1">IFERROR(
    SMALL(
        IF((統合マスタ!$R$5:$R$1500=1)*
           (ISNUMBER(MATCH(統合マスタ!$V$5:$V$1500, 分類!$K$8:$K$15, 0))),
           統合マスタ!$AC$5:$AC$1500),
        ROW(A152)
    ),
"")</f>
        <v/>
      </c>
      <c r="B156" s="27">
        <f t="shared" si="8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54" t="str">
        <f t="shared" ca="1" si="6"/>
        <v/>
      </c>
      <c r="L156" s="65"/>
      <c r="M156" s="54">
        <f t="shared" ca="1" si="7"/>
        <v>0</v>
      </c>
    </row>
    <row r="157" spans="1:13">
      <c r="A157" s="66" t="str" cm="1">
        <f t="array" aca="1" ref="A157" ca="1">IFERROR(
    SMALL(
        IF((統合マスタ!$R$5:$R$1500=1)*
           (ISNUMBER(MATCH(統合マスタ!$V$5:$V$1500, 分類!$K$8:$K$15, 0))),
           統合マスタ!$AC$5:$AC$1500),
        ROW(A153)
    ),
"")</f>
        <v/>
      </c>
      <c r="B157" s="27">
        <f t="shared" si="8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54" t="str">
        <f t="shared" ca="1" si="6"/>
        <v/>
      </c>
      <c r="L157" s="65"/>
      <c r="M157" s="54">
        <f t="shared" ca="1" si="7"/>
        <v>0</v>
      </c>
    </row>
    <row r="158" spans="1:13">
      <c r="A158" s="66" t="str" cm="1">
        <f t="array" aca="1" ref="A158" ca="1">IFERROR(
    SMALL(
        IF((統合マスタ!$R$5:$R$1500=1)*
           (ISNUMBER(MATCH(統合マスタ!$V$5:$V$1500, 分類!$K$8:$K$15, 0))),
           統合マスタ!$AC$5:$AC$1500),
        ROW(A154)
    ),
"")</f>
        <v/>
      </c>
      <c r="B158" s="27">
        <f t="shared" si="8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54" t="str">
        <f t="shared" ca="1" si="6"/>
        <v/>
      </c>
      <c r="L158" s="65"/>
      <c r="M158" s="54">
        <f t="shared" ca="1" si="7"/>
        <v>0</v>
      </c>
    </row>
    <row r="159" spans="1:13">
      <c r="A159" s="66" t="str" cm="1">
        <f t="array" aca="1" ref="A159" ca="1">IFERROR(
    SMALL(
        IF((統合マスタ!$R$5:$R$1500=1)*
           (ISNUMBER(MATCH(統合マスタ!$V$5:$V$1500, 分類!$K$8:$K$15, 0))),
           統合マスタ!$AC$5:$AC$1500),
        ROW(A155)
    ),
"")</f>
        <v/>
      </c>
      <c r="B159" s="27">
        <f t="shared" si="8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54" t="str">
        <f t="shared" ca="1" si="6"/>
        <v/>
      </c>
      <c r="L159" s="65"/>
      <c r="M159" s="54">
        <f t="shared" ca="1" si="7"/>
        <v>0</v>
      </c>
    </row>
    <row r="160" spans="1:13">
      <c r="A160" s="66" t="str" cm="1">
        <f t="array" aca="1" ref="A160" ca="1">IFERROR(
    SMALL(
        IF((統合マスタ!$R$5:$R$1500=1)*
           (ISNUMBER(MATCH(統合マスタ!$V$5:$V$1500, 分類!$K$8:$K$15, 0))),
           統合マスタ!$AC$5:$AC$1500),
        ROW(A156)
    ),
"")</f>
        <v/>
      </c>
      <c r="B160" s="27">
        <f t="shared" si="8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54" t="str">
        <f t="shared" ca="1" si="6"/>
        <v/>
      </c>
      <c r="L160" s="65"/>
      <c r="M160" s="54">
        <f t="shared" ca="1" si="7"/>
        <v>0</v>
      </c>
    </row>
    <row r="161" spans="1:13">
      <c r="A161" s="66" t="str" cm="1">
        <f t="array" aca="1" ref="A161" ca="1">IFERROR(
    SMALL(
        IF((統合マスタ!$R$5:$R$1500=1)*
           (ISNUMBER(MATCH(統合マスタ!$V$5:$V$1500, 分類!$K$8:$K$15, 0))),
           統合マスタ!$AC$5:$AC$1500),
        ROW(A157)
    ),
"")</f>
        <v/>
      </c>
      <c r="B161" s="27">
        <f t="shared" si="8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54" t="str">
        <f t="shared" ca="1" si="6"/>
        <v/>
      </c>
      <c r="L161" s="65"/>
      <c r="M161" s="54">
        <f t="shared" ca="1" si="7"/>
        <v>0</v>
      </c>
    </row>
    <row r="162" spans="1:13">
      <c r="A162" s="66" t="str" cm="1">
        <f t="array" aca="1" ref="A162" ca="1">IFERROR(
    SMALL(
        IF((統合マスタ!$R$5:$R$1500=1)*
           (ISNUMBER(MATCH(統合マスタ!$V$5:$V$1500, 分類!$K$8:$K$15, 0))),
           統合マスタ!$AC$5:$AC$1500),
        ROW(A158)
    ),
"")</f>
        <v/>
      </c>
      <c r="B162" s="27">
        <f t="shared" si="8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54" t="str">
        <f t="shared" ca="1" si="6"/>
        <v/>
      </c>
      <c r="L162" s="65"/>
      <c r="M162" s="54">
        <f t="shared" ca="1" si="7"/>
        <v>0</v>
      </c>
    </row>
    <row r="163" spans="1:13">
      <c r="A163" s="66" t="str" cm="1">
        <f t="array" aca="1" ref="A163" ca="1">IFERROR(
    SMALL(
        IF((統合マスタ!$R$5:$R$1500=1)*
           (ISNUMBER(MATCH(統合マスタ!$V$5:$V$1500, 分類!$K$8:$K$15, 0))),
           統合マスタ!$AC$5:$AC$1500),
        ROW(A159)
    ),
"")</f>
        <v/>
      </c>
      <c r="B163" s="27">
        <f t="shared" si="8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54" t="str">
        <f t="shared" ca="1" si="6"/>
        <v/>
      </c>
      <c r="L163" s="65"/>
      <c r="M163" s="54">
        <f t="shared" ca="1" si="7"/>
        <v>0</v>
      </c>
    </row>
    <row r="164" spans="1:13">
      <c r="A164" s="66" t="str" cm="1">
        <f t="array" aca="1" ref="A164" ca="1">IFERROR(
    SMALL(
        IF((統合マスタ!$R$5:$R$1500=1)*
           (ISNUMBER(MATCH(統合マスタ!$V$5:$V$1500, 分類!$K$8:$K$15, 0))),
           統合マスタ!$AC$5:$AC$1500),
        ROW(A160)
    ),
"")</f>
        <v/>
      </c>
      <c r="B164" s="27">
        <f t="shared" si="8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54" t="str">
        <f t="shared" ca="1" si="6"/>
        <v/>
      </c>
      <c r="L164" s="65"/>
      <c r="M164" s="54">
        <f t="shared" ca="1" si="7"/>
        <v>0</v>
      </c>
    </row>
    <row r="165" spans="1:13">
      <c r="A165" s="66" t="str" cm="1">
        <f t="array" aca="1" ref="A165" ca="1">IFERROR(
    SMALL(
        IF((統合マスタ!$R$5:$R$1500=1)*
           (ISNUMBER(MATCH(統合マスタ!$V$5:$V$1500, 分類!$K$8:$K$15, 0))),
           統合マスタ!$AC$5:$AC$1500),
        ROW(A161)
    ),
"")</f>
        <v/>
      </c>
      <c r="B165" s="27">
        <f t="shared" si="8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54" t="str">
        <f t="shared" ca="1" si="6"/>
        <v/>
      </c>
      <c r="L165" s="65"/>
      <c r="M165" s="54">
        <f t="shared" ca="1" si="7"/>
        <v>0</v>
      </c>
    </row>
    <row r="166" spans="1:13">
      <c r="A166" s="66" t="str" cm="1">
        <f t="array" aca="1" ref="A166" ca="1">IFERROR(
    SMALL(
        IF((統合マスタ!$R$5:$R$1500=1)*
           (ISNUMBER(MATCH(統合マスタ!$V$5:$V$1500, 分類!$K$8:$K$15, 0))),
           統合マスタ!$AC$5:$AC$1500),
        ROW(A162)
    ),
"")</f>
        <v/>
      </c>
      <c r="B166" s="27">
        <f t="shared" si="8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54" t="str">
        <f t="shared" ca="1" si="6"/>
        <v/>
      </c>
      <c r="L166" s="65"/>
      <c r="M166" s="54">
        <f t="shared" ca="1" si="7"/>
        <v>0</v>
      </c>
    </row>
    <row r="167" spans="1:13">
      <c r="A167" s="66" t="str" cm="1">
        <f t="array" aca="1" ref="A167" ca="1">IFERROR(
    SMALL(
        IF((統合マスタ!$R$5:$R$1500=1)*
           (ISNUMBER(MATCH(統合マスタ!$V$5:$V$1500, 分類!$K$8:$K$15, 0))),
           統合マスタ!$AC$5:$AC$1500),
        ROW(A163)
    ),
"")</f>
        <v/>
      </c>
      <c r="B167" s="27">
        <f t="shared" si="8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54" t="str">
        <f t="shared" ca="1" si="6"/>
        <v/>
      </c>
      <c r="L167" s="65"/>
      <c r="M167" s="54">
        <f t="shared" ca="1" si="7"/>
        <v>0</v>
      </c>
    </row>
    <row r="168" spans="1:13">
      <c r="A168" s="66" t="str" cm="1">
        <f t="array" aca="1" ref="A168" ca="1">IFERROR(
    SMALL(
        IF((統合マスタ!$R$5:$R$1500=1)*
           (ISNUMBER(MATCH(統合マスタ!$V$5:$V$1500, 分類!$K$8:$K$15, 0))),
           統合マスタ!$AC$5:$AC$1500),
        ROW(A164)
    ),
"")</f>
        <v/>
      </c>
      <c r="B168" s="27">
        <f t="shared" si="8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54" t="str">
        <f t="shared" ca="1" si="6"/>
        <v/>
      </c>
      <c r="L168" s="65"/>
      <c r="M168" s="54">
        <f t="shared" ca="1" si="7"/>
        <v>0</v>
      </c>
    </row>
    <row r="169" spans="1:13">
      <c r="A169" s="66" t="str" cm="1">
        <f t="array" aca="1" ref="A169" ca="1">IFERROR(
    SMALL(
        IF((統合マスタ!$R$5:$R$1500=1)*
           (ISNUMBER(MATCH(統合マスタ!$V$5:$V$1500, 分類!$K$8:$K$15, 0))),
           統合マスタ!$AC$5:$AC$1500),
        ROW(A165)
    ),
"")</f>
        <v/>
      </c>
      <c r="B169" s="27">
        <f t="shared" si="8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54" t="str">
        <f t="shared" ca="1" si="6"/>
        <v/>
      </c>
      <c r="L169" s="65"/>
      <c r="M169" s="54">
        <f t="shared" ca="1" si="7"/>
        <v>0</v>
      </c>
    </row>
    <row r="170" spans="1:13">
      <c r="A170" s="66" t="str" cm="1">
        <f t="array" aca="1" ref="A170" ca="1">IFERROR(
    SMALL(
        IF((統合マスタ!$R$5:$R$1500=1)*
           (ISNUMBER(MATCH(統合マスタ!$V$5:$V$1500, 分類!$K$8:$K$15, 0))),
           統合マスタ!$AC$5:$AC$1500),
        ROW(A166)
    ),
"")</f>
        <v/>
      </c>
      <c r="B170" s="27">
        <f t="shared" si="8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54" t="str">
        <f t="shared" ca="1" si="6"/>
        <v/>
      </c>
      <c r="L170" s="65"/>
      <c r="M170" s="54">
        <f t="shared" ca="1" si="7"/>
        <v>0</v>
      </c>
    </row>
    <row r="171" spans="1:13">
      <c r="A171" s="66" t="str" cm="1">
        <f t="array" aca="1" ref="A171" ca="1">IFERROR(
    SMALL(
        IF((統合マスタ!$R$5:$R$1500=1)*
           (ISNUMBER(MATCH(統合マスタ!$V$5:$V$1500, 分類!$K$8:$K$15, 0))),
           統合マスタ!$AC$5:$AC$1500),
        ROW(A167)
    ),
"")</f>
        <v/>
      </c>
      <c r="B171" s="27">
        <f t="shared" si="8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54" t="str">
        <f t="shared" ca="1" si="6"/>
        <v/>
      </c>
      <c r="L171" s="65"/>
      <c r="M171" s="54">
        <f t="shared" ca="1" si="7"/>
        <v>0</v>
      </c>
    </row>
    <row r="172" spans="1:13">
      <c r="A172" s="66" t="str" cm="1">
        <f t="array" aca="1" ref="A172" ca="1">IFERROR(
    SMALL(
        IF((統合マスタ!$R$5:$R$1500=1)*
           (ISNUMBER(MATCH(統合マスタ!$V$5:$V$1500, 分類!$K$8:$K$15, 0))),
           統合マスタ!$AC$5:$AC$1500),
        ROW(A168)
    ),
"")</f>
        <v/>
      </c>
      <c r="B172" s="27">
        <f t="shared" si="8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54" t="str">
        <f t="shared" ca="1" si="6"/>
        <v/>
      </c>
      <c r="L172" s="65"/>
      <c r="M172" s="54">
        <f t="shared" ca="1" si="7"/>
        <v>0</v>
      </c>
    </row>
    <row r="173" spans="1:13">
      <c r="A173" s="66" t="str" cm="1">
        <f t="array" aca="1" ref="A173" ca="1">IFERROR(
    SMALL(
        IF((統合マスタ!$R$5:$R$1500=1)*
           (ISNUMBER(MATCH(統合マスタ!$V$5:$V$1500, 分類!$K$8:$K$15, 0))),
           統合マスタ!$AC$5:$AC$1500),
        ROW(A169)
    ),
"")</f>
        <v/>
      </c>
      <c r="B173" s="27">
        <f t="shared" si="8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54" t="str">
        <f t="shared" ca="1" si="6"/>
        <v/>
      </c>
      <c r="L173" s="65"/>
      <c r="M173" s="54">
        <f t="shared" ca="1" si="7"/>
        <v>0</v>
      </c>
    </row>
    <row r="174" spans="1:13">
      <c r="A174" s="66" t="str" cm="1">
        <f t="array" aca="1" ref="A174" ca="1">IFERROR(
    SMALL(
        IF((統合マスタ!$R$5:$R$1500=1)*
           (ISNUMBER(MATCH(統合マスタ!$V$5:$V$1500, 分類!$K$8:$K$15, 0))),
           統合マスタ!$AC$5:$AC$1500),
        ROW(A170)
    ),
"")</f>
        <v/>
      </c>
      <c r="B174" s="27">
        <f t="shared" si="8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54" t="str">
        <f t="shared" ca="1" si="6"/>
        <v/>
      </c>
      <c r="L174" s="65"/>
      <c r="M174" s="54">
        <f t="shared" ca="1" si="7"/>
        <v>0</v>
      </c>
    </row>
    <row r="175" spans="1:13">
      <c r="A175" s="66" t="str" cm="1">
        <f t="array" aca="1" ref="A175" ca="1">IFERROR(
    SMALL(
        IF((統合マスタ!$R$5:$R$1500=1)*
           (ISNUMBER(MATCH(統合マスタ!$V$5:$V$1500, 分類!$K$8:$K$15, 0))),
           統合マスタ!$AC$5:$AC$1500),
        ROW(A171)
    ),
"")</f>
        <v/>
      </c>
      <c r="B175" s="27">
        <f t="shared" si="8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54" t="str">
        <f t="shared" ca="1" si="6"/>
        <v/>
      </c>
      <c r="L175" s="65"/>
      <c r="M175" s="54">
        <f t="shared" ca="1" si="7"/>
        <v>0</v>
      </c>
    </row>
    <row r="176" spans="1:13">
      <c r="A176" s="66" t="str" cm="1">
        <f t="array" aca="1" ref="A176" ca="1">IFERROR(
    SMALL(
        IF((統合マスタ!$R$5:$R$1500=1)*
           (ISNUMBER(MATCH(統合マスタ!$V$5:$V$1500, 分類!$K$8:$K$15, 0))),
           統合マスタ!$AC$5:$AC$1500),
        ROW(A172)
    ),
"")</f>
        <v/>
      </c>
      <c r="B176" s="27">
        <f t="shared" si="8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54" t="str">
        <f t="shared" ca="1" si="6"/>
        <v/>
      </c>
      <c r="L176" s="65"/>
      <c r="M176" s="54">
        <f t="shared" ca="1" si="7"/>
        <v>0</v>
      </c>
    </row>
    <row r="177" spans="1:13">
      <c r="A177" s="66" t="str" cm="1">
        <f t="array" aca="1" ref="A177" ca="1">IFERROR(
    SMALL(
        IF((統合マスタ!$R$5:$R$1500=1)*
           (ISNUMBER(MATCH(統合マスタ!$V$5:$V$1500, 分類!$K$8:$K$15, 0))),
           統合マスタ!$AC$5:$AC$1500),
        ROW(A173)
    ),
"")</f>
        <v/>
      </c>
      <c r="B177" s="27">
        <f t="shared" si="8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54" t="str">
        <f t="shared" ca="1" si="6"/>
        <v/>
      </c>
      <c r="L177" s="65"/>
      <c r="M177" s="54">
        <f t="shared" ca="1" si="7"/>
        <v>0</v>
      </c>
    </row>
    <row r="178" spans="1:13">
      <c r="A178" s="66" t="str" cm="1">
        <f t="array" aca="1" ref="A178" ca="1">IFERROR(
    SMALL(
        IF((統合マスタ!$R$5:$R$1500=1)*
           (ISNUMBER(MATCH(統合マスタ!$V$5:$V$1500, 分類!$K$8:$K$15, 0))),
           統合マスタ!$AC$5:$AC$1500),
        ROW(A174)
    ),
"")</f>
        <v/>
      </c>
      <c r="B178" s="27">
        <f t="shared" si="8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54" t="str">
        <f t="shared" ca="1" si="6"/>
        <v/>
      </c>
      <c r="L178" s="65"/>
      <c r="M178" s="54">
        <f t="shared" ca="1" si="7"/>
        <v>0</v>
      </c>
    </row>
    <row r="179" spans="1:13">
      <c r="A179" s="66" t="str" cm="1">
        <f t="array" aca="1" ref="A179" ca="1">IFERROR(
    SMALL(
        IF((統合マスタ!$R$5:$R$1500=1)*
           (ISNUMBER(MATCH(統合マスタ!$V$5:$V$1500, 分類!$K$8:$K$15, 0))),
           統合マスタ!$AC$5:$AC$1500),
        ROW(A175)
    ),
"")</f>
        <v/>
      </c>
      <c r="B179" s="27">
        <f t="shared" si="8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54" t="str">
        <f t="shared" ca="1" si="6"/>
        <v/>
      </c>
      <c r="L179" s="65"/>
      <c r="M179" s="54">
        <f t="shared" ca="1" si="7"/>
        <v>0</v>
      </c>
    </row>
    <row r="180" spans="1:13">
      <c r="A180" s="66" t="str" cm="1">
        <f t="array" aca="1" ref="A180" ca="1">IFERROR(
    SMALL(
        IF((統合マスタ!$R$5:$R$1500=1)*
           (ISNUMBER(MATCH(統合マスタ!$V$5:$V$1500, 分類!$K$8:$K$15, 0))),
           統合マスタ!$AC$5:$AC$1500),
        ROW(A176)
    ),
"")</f>
        <v/>
      </c>
      <c r="B180" s="27">
        <f t="shared" si="8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54" t="str">
        <f t="shared" ca="1" si="6"/>
        <v/>
      </c>
      <c r="L180" s="65"/>
      <c r="M180" s="54">
        <f t="shared" ca="1" si="7"/>
        <v>0</v>
      </c>
    </row>
    <row r="181" spans="1:13">
      <c r="A181" s="66" t="str" cm="1">
        <f t="array" aca="1" ref="A181" ca="1">IFERROR(
    SMALL(
        IF((統合マスタ!$R$5:$R$1500=1)*
           (ISNUMBER(MATCH(統合マスタ!$V$5:$V$1500, 分類!$K$8:$K$15, 0))),
           統合マスタ!$AC$5:$AC$1500),
        ROW(A177)
    ),
"")</f>
        <v/>
      </c>
      <c r="B181" s="27">
        <f t="shared" si="8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54" t="str">
        <f t="shared" ca="1" si="6"/>
        <v/>
      </c>
      <c r="L181" s="65"/>
      <c r="M181" s="54">
        <f t="shared" ca="1" si="7"/>
        <v>0</v>
      </c>
    </row>
    <row r="182" spans="1:13">
      <c r="A182" s="66" t="str" cm="1">
        <f t="array" aca="1" ref="A182" ca="1">IFERROR(
    SMALL(
        IF((統合マスタ!$R$5:$R$1500=1)*
           (ISNUMBER(MATCH(統合マスタ!$V$5:$V$1500, 分類!$K$8:$K$15, 0))),
           統合マスタ!$AC$5:$AC$1500),
        ROW(A178)
    ),
"")</f>
        <v/>
      </c>
      <c r="B182" s="27">
        <f t="shared" si="8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54" t="str">
        <f t="shared" ca="1" si="6"/>
        <v/>
      </c>
      <c r="L182" s="65"/>
      <c r="M182" s="54">
        <f t="shared" ca="1" si="7"/>
        <v>0</v>
      </c>
    </row>
    <row r="183" spans="1:13">
      <c r="A183" s="66" t="str" cm="1">
        <f t="array" aca="1" ref="A183" ca="1">IFERROR(
    SMALL(
        IF((統合マスタ!$R$5:$R$1500=1)*
           (ISNUMBER(MATCH(統合マスタ!$V$5:$V$1500, 分類!$K$8:$K$15, 0))),
           統合マスタ!$AC$5:$AC$1500),
        ROW(A179)
    ),
"")</f>
        <v/>
      </c>
      <c r="B183" s="27">
        <f t="shared" si="8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54" t="str">
        <f t="shared" ca="1" si="6"/>
        <v/>
      </c>
      <c r="L183" s="65"/>
      <c r="M183" s="54">
        <f t="shared" ca="1" si="7"/>
        <v>0</v>
      </c>
    </row>
    <row r="184" spans="1:13">
      <c r="A184" s="66" t="str" cm="1">
        <f t="array" aca="1" ref="A184" ca="1">IFERROR(
    SMALL(
        IF((統合マスタ!$R$5:$R$1500=1)*
           (ISNUMBER(MATCH(統合マスタ!$V$5:$V$1500, 分類!$K$8:$K$15, 0))),
           統合マスタ!$AC$5:$AC$1500),
        ROW(A180)
    ),
"")</f>
        <v/>
      </c>
      <c r="B184" s="27">
        <f t="shared" si="8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54" t="str">
        <f t="shared" ca="1" si="6"/>
        <v/>
      </c>
      <c r="L184" s="65"/>
      <c r="M184" s="54">
        <f t="shared" ca="1" si="7"/>
        <v>0</v>
      </c>
    </row>
    <row r="185" spans="1:13">
      <c r="A185" s="66" t="str" cm="1">
        <f t="array" aca="1" ref="A185" ca="1">IFERROR(
    SMALL(
        IF((統合マスタ!$R$5:$R$1500=1)*
           (ISNUMBER(MATCH(統合マスタ!$V$5:$V$1500, 分類!$K$8:$K$15, 0))),
           統合マスタ!$AC$5:$AC$1500),
        ROW(A181)
    ),
"")</f>
        <v/>
      </c>
      <c r="B185" s="27">
        <f t="shared" si="8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54" t="str">
        <f t="shared" ca="1" si="6"/>
        <v/>
      </c>
      <c r="L185" s="65"/>
      <c r="M185" s="54">
        <f t="shared" ca="1" si="7"/>
        <v>0</v>
      </c>
    </row>
    <row r="186" spans="1:13">
      <c r="A186" s="66" t="str" cm="1">
        <f t="array" aca="1" ref="A186" ca="1">IFERROR(
    SMALL(
        IF((統合マスタ!$R$5:$R$1500=1)*
           (ISNUMBER(MATCH(統合マスタ!$V$5:$V$1500, 分類!$K$8:$K$15, 0))),
           統合マスタ!$AC$5:$AC$1500),
        ROW(A182)
    ),
"")</f>
        <v/>
      </c>
      <c r="B186" s="27">
        <f t="shared" si="8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54" t="str">
        <f t="shared" ca="1" si="6"/>
        <v/>
      </c>
      <c r="L186" s="65"/>
      <c r="M186" s="54">
        <f t="shared" ca="1" si="7"/>
        <v>0</v>
      </c>
    </row>
    <row r="187" spans="1:13">
      <c r="A187" s="66" t="str" cm="1">
        <f t="array" aca="1" ref="A187" ca="1">IFERROR(
    SMALL(
        IF((統合マスタ!$R$5:$R$1500=1)*
           (ISNUMBER(MATCH(統合マスタ!$V$5:$V$1500, 分類!$K$8:$K$15, 0))),
           統合マスタ!$AC$5:$AC$1500),
        ROW(A183)
    ),
"")</f>
        <v/>
      </c>
      <c r="B187" s="27">
        <f t="shared" si="8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54" t="str">
        <f t="shared" ca="1" si="6"/>
        <v/>
      </c>
      <c r="L187" s="65"/>
      <c r="M187" s="54">
        <f t="shared" ca="1" si="7"/>
        <v>0</v>
      </c>
    </row>
    <row r="188" spans="1:13">
      <c r="A188" s="66" t="str" cm="1">
        <f t="array" aca="1" ref="A188" ca="1">IFERROR(
    SMALL(
        IF((統合マスタ!$R$5:$R$1500=1)*
           (ISNUMBER(MATCH(統合マスタ!$V$5:$V$1500, 分類!$K$8:$K$15, 0))),
           統合マスタ!$AC$5:$AC$1500),
        ROW(A184)
    ),
"")</f>
        <v/>
      </c>
      <c r="B188" s="27">
        <f t="shared" si="8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54" t="str">
        <f t="shared" ca="1" si="6"/>
        <v/>
      </c>
      <c r="L188" s="65"/>
      <c r="M188" s="54">
        <f t="shared" ca="1" si="7"/>
        <v>0</v>
      </c>
    </row>
    <row r="189" spans="1:13">
      <c r="A189" s="66" t="str" cm="1">
        <f t="array" aca="1" ref="A189" ca="1">IFERROR(
    SMALL(
        IF((統合マスタ!$R$5:$R$1500=1)*
           (ISNUMBER(MATCH(統合マスタ!$V$5:$V$1500, 分類!$K$8:$K$15, 0))),
           統合マスタ!$AC$5:$AC$1500),
        ROW(A185)
    ),
"")</f>
        <v/>
      </c>
      <c r="B189" s="27">
        <f t="shared" si="8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54" t="str">
        <f t="shared" ca="1" si="6"/>
        <v/>
      </c>
      <c r="L189" s="65"/>
      <c r="M189" s="54">
        <f t="shared" ca="1" si="7"/>
        <v>0</v>
      </c>
    </row>
    <row r="190" spans="1:13">
      <c r="A190" s="66" t="str" cm="1">
        <f t="array" aca="1" ref="A190" ca="1">IFERROR(
    SMALL(
        IF((統合マスタ!$R$5:$R$1500=1)*
           (ISNUMBER(MATCH(統合マスタ!$V$5:$V$1500, 分類!$K$8:$K$15, 0))),
           統合マスタ!$AC$5:$AC$1500),
        ROW(A186)
    ),
"")</f>
        <v/>
      </c>
      <c r="B190" s="27">
        <f t="shared" si="8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54" t="str">
        <f t="shared" ca="1" si="6"/>
        <v/>
      </c>
      <c r="L190" s="65"/>
      <c r="M190" s="54">
        <f t="shared" ca="1" si="7"/>
        <v>0</v>
      </c>
    </row>
    <row r="191" spans="1:13">
      <c r="A191" s="66" t="str" cm="1">
        <f t="array" aca="1" ref="A191" ca="1">IFERROR(
    SMALL(
        IF((統合マスタ!$R$5:$R$1500=1)*
           (ISNUMBER(MATCH(統合マスタ!$V$5:$V$1500, 分類!$K$8:$K$15, 0))),
           統合マスタ!$AC$5:$AC$1500),
        ROW(A187)
    ),
"")</f>
        <v/>
      </c>
      <c r="B191" s="27">
        <f t="shared" si="8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54" t="str">
        <f t="shared" ca="1" si="6"/>
        <v/>
      </c>
      <c r="L191" s="65"/>
      <c r="M191" s="54">
        <f t="shared" ca="1" si="7"/>
        <v>0</v>
      </c>
    </row>
    <row r="192" spans="1:13">
      <c r="A192" s="66" t="str" cm="1">
        <f t="array" aca="1" ref="A192" ca="1">IFERROR(
    SMALL(
        IF((統合マスタ!$R$5:$R$1500=1)*
           (ISNUMBER(MATCH(統合マスタ!$V$5:$V$1500, 分類!$K$8:$K$15, 0))),
           統合マスタ!$AC$5:$AC$1500),
        ROW(A188)
    ),
"")</f>
        <v/>
      </c>
      <c r="B192" s="27">
        <f t="shared" si="8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54" t="str">
        <f t="shared" ca="1" si="6"/>
        <v/>
      </c>
      <c r="L192" s="65"/>
      <c r="M192" s="54">
        <f t="shared" ca="1" si="7"/>
        <v>0</v>
      </c>
    </row>
    <row r="193" spans="1:13">
      <c r="A193" s="66" t="str" cm="1">
        <f t="array" aca="1" ref="A193" ca="1">IFERROR(
    SMALL(
        IF((統合マスタ!$R$5:$R$1500=1)*
           (ISNUMBER(MATCH(統合マスタ!$V$5:$V$1500, 分類!$K$8:$K$15, 0))),
           統合マスタ!$AC$5:$AC$1500),
        ROW(A189)
    ),
"")</f>
        <v/>
      </c>
      <c r="B193" s="27">
        <f t="shared" si="8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54" t="str">
        <f t="shared" ca="1" si="6"/>
        <v/>
      </c>
      <c r="L193" s="65"/>
      <c r="M193" s="54">
        <f t="shared" ca="1" si="7"/>
        <v>0</v>
      </c>
    </row>
    <row r="194" spans="1:13">
      <c r="A194" s="66" t="str" cm="1">
        <f t="array" aca="1" ref="A194" ca="1">IFERROR(
    SMALL(
        IF((統合マスタ!$R$5:$R$1500=1)*
           (ISNUMBER(MATCH(統合マスタ!$V$5:$V$1500, 分類!$K$8:$K$15, 0))),
           統合マスタ!$AC$5:$AC$1500),
        ROW(A190)
    ),
"")</f>
        <v/>
      </c>
      <c r="B194" s="27">
        <f t="shared" si="8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54" t="str">
        <f t="shared" ca="1" si="6"/>
        <v/>
      </c>
      <c r="L194" s="65"/>
      <c r="M194" s="54">
        <f t="shared" ca="1" si="7"/>
        <v>0</v>
      </c>
    </row>
    <row r="195" spans="1:13">
      <c r="A195" s="66" t="str" cm="1">
        <f t="array" aca="1" ref="A195" ca="1">IFERROR(
    SMALL(
        IF((統合マスタ!$R$5:$R$1500=1)*
           (ISNUMBER(MATCH(統合マスタ!$V$5:$V$1500, 分類!$K$8:$K$15, 0))),
           統合マスタ!$AC$5:$AC$1500),
        ROW(A191)
    ),
"")</f>
        <v/>
      </c>
      <c r="B195" s="27">
        <f t="shared" si="8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54" t="str">
        <f t="shared" ca="1" si="6"/>
        <v/>
      </c>
      <c r="L195" s="65"/>
      <c r="M195" s="54">
        <f t="shared" ca="1" si="7"/>
        <v>0</v>
      </c>
    </row>
    <row r="196" spans="1:13">
      <c r="A196" s="66" t="str" cm="1">
        <f t="array" aca="1" ref="A196" ca="1">IFERROR(
    SMALL(
        IF((統合マスタ!$R$5:$R$1500=1)*
           (ISNUMBER(MATCH(統合マスタ!$V$5:$V$1500, 分類!$K$8:$K$15, 0))),
           統合マスタ!$AC$5:$AC$1500),
        ROW(A192)
    ),
"")</f>
        <v/>
      </c>
      <c r="B196" s="27">
        <f t="shared" si="8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54" t="str">
        <f t="shared" ca="1" si="6"/>
        <v/>
      </c>
      <c r="L196" s="65"/>
      <c r="M196" s="54">
        <f t="shared" ca="1" si="7"/>
        <v>0</v>
      </c>
    </row>
    <row r="197" spans="1:13">
      <c r="A197" s="66" t="str" cm="1">
        <f t="array" aca="1" ref="A197" ca="1">IFERROR(
    SMALL(
        IF((統合マスタ!$R$5:$R$1500=1)*
           (ISNUMBER(MATCH(統合マスタ!$V$5:$V$1500, 分類!$K$8:$K$15, 0))),
           統合マスタ!$AC$5:$AC$1500),
        ROW(A193)
    ),
"")</f>
        <v/>
      </c>
      <c r="B197" s="27">
        <f t="shared" si="8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54" t="str">
        <f t="shared" ca="1" si="6"/>
        <v/>
      </c>
      <c r="L197" s="65"/>
      <c r="M197" s="54">
        <f t="shared" ca="1" si="7"/>
        <v>0</v>
      </c>
    </row>
    <row r="198" spans="1:13">
      <c r="A198" s="66" t="str" cm="1">
        <f t="array" aca="1" ref="A198" ca="1">IFERROR(
    SMALL(
        IF((統合マスタ!$R$5:$R$1500=1)*
           (ISNUMBER(MATCH(統合マスタ!$V$5:$V$1500, 分類!$K$8:$K$15, 0))),
           統合マスタ!$AC$5:$AC$1500),
        ROW(A194)
    ),
"")</f>
        <v/>
      </c>
      <c r="B198" s="27">
        <f t="shared" si="8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54" t="str">
        <f t="shared" ref="K198:K261" ca="1" si="9">IF(G198="粉",VALUE(SUBSTITUTE(SUBSTITUTE(LEFT(H198, FIND("ｇ", H198) - 1), "．", "."), "　", "")),"")</f>
        <v/>
      </c>
      <c r="L198" s="65"/>
      <c r="M198" s="54">
        <f t="shared" ref="M198:M261" ca="1" si="10">IFERROR(K198 * L198, L198)</f>
        <v>0</v>
      </c>
    </row>
    <row r="199" spans="1:13">
      <c r="A199" s="66" t="str" cm="1">
        <f t="array" aca="1" ref="A199" ca="1">IFERROR(
    SMALL(
        IF((統合マスタ!$R$5:$R$1500=1)*
           (ISNUMBER(MATCH(統合マスタ!$V$5:$V$1500, 分類!$K$8:$K$15, 0))),
           統合マスタ!$AC$5:$AC$1500),
        ROW(A195)
    ),
"")</f>
        <v/>
      </c>
      <c r="B199" s="27">
        <f t="shared" ref="B199:B262" si="11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54" t="str">
        <f t="shared" ca="1" si="9"/>
        <v/>
      </c>
      <c r="L199" s="65"/>
      <c r="M199" s="54">
        <f t="shared" ca="1" si="10"/>
        <v>0</v>
      </c>
    </row>
    <row r="200" spans="1:13">
      <c r="A200" s="66" t="str" cm="1">
        <f t="array" aca="1" ref="A200" ca="1">IFERROR(
    SMALL(
        IF((統合マスタ!$R$5:$R$1500=1)*
           (ISNUMBER(MATCH(統合マスタ!$V$5:$V$1500, 分類!$K$8:$K$15, 0))),
           統合マスタ!$AC$5:$AC$1500),
        ROW(A196)
    ),
"")</f>
        <v/>
      </c>
      <c r="B200" s="27">
        <f t="shared" si="11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54" t="str">
        <f t="shared" ca="1" si="9"/>
        <v/>
      </c>
      <c r="L200" s="65"/>
      <c r="M200" s="54">
        <f t="shared" ca="1" si="10"/>
        <v>0</v>
      </c>
    </row>
    <row r="201" spans="1:13">
      <c r="A201" s="66" t="str" cm="1">
        <f t="array" aca="1" ref="A201" ca="1">IFERROR(
    SMALL(
        IF((統合マスタ!$R$5:$R$1500=1)*
           (ISNUMBER(MATCH(統合マスタ!$V$5:$V$1500, 分類!$K$8:$K$15, 0))),
           統合マスタ!$AC$5:$AC$1500),
        ROW(A197)
    ),
"")</f>
        <v/>
      </c>
      <c r="B201" s="27">
        <f t="shared" si="11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54" t="str">
        <f t="shared" ca="1" si="9"/>
        <v/>
      </c>
      <c r="L201" s="65"/>
      <c r="M201" s="54">
        <f t="shared" ca="1" si="10"/>
        <v>0</v>
      </c>
    </row>
    <row r="202" spans="1:13">
      <c r="A202" s="66" t="str" cm="1">
        <f t="array" aca="1" ref="A202" ca="1">IFERROR(
    SMALL(
        IF((統合マスタ!$R$5:$R$1500=1)*
           (ISNUMBER(MATCH(統合マスタ!$V$5:$V$1500, 分類!$K$8:$K$15, 0))),
           統合マスタ!$AC$5:$AC$1500),
        ROW(A198)
    ),
"")</f>
        <v/>
      </c>
      <c r="B202" s="27">
        <f t="shared" si="11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54" t="str">
        <f t="shared" ca="1" si="9"/>
        <v/>
      </c>
      <c r="L202" s="65"/>
      <c r="M202" s="54">
        <f t="shared" ca="1" si="10"/>
        <v>0</v>
      </c>
    </row>
    <row r="203" spans="1:13">
      <c r="A203" s="66" t="str" cm="1">
        <f t="array" aca="1" ref="A203" ca="1">IFERROR(
    SMALL(
        IF((統合マスタ!$R$5:$R$1500=1)*
           (ISNUMBER(MATCH(統合マスタ!$V$5:$V$1500, 分類!$K$8:$K$15, 0))),
           統合マスタ!$AC$5:$AC$1500),
        ROW(A199)
    ),
"")</f>
        <v/>
      </c>
      <c r="B203" s="27">
        <f t="shared" si="11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54" t="str">
        <f t="shared" ca="1" si="9"/>
        <v/>
      </c>
      <c r="L203" s="65"/>
      <c r="M203" s="54">
        <f t="shared" ca="1" si="10"/>
        <v>0</v>
      </c>
    </row>
    <row r="204" spans="1:13">
      <c r="A204" s="66" t="str" cm="1">
        <f t="array" aca="1" ref="A204" ca="1">IFERROR(
    SMALL(
        IF((統合マスタ!$R$5:$R$1500=1)*
           (ISNUMBER(MATCH(統合マスタ!$V$5:$V$1500, 分類!$K$8:$K$15, 0))),
           統合マスタ!$AC$5:$AC$1500),
        ROW(A200)
    ),
"")</f>
        <v/>
      </c>
      <c r="B204" s="27">
        <f t="shared" si="11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54" t="str">
        <f t="shared" ca="1" si="9"/>
        <v/>
      </c>
      <c r="L204" s="65"/>
      <c r="M204" s="54">
        <f t="shared" ca="1" si="10"/>
        <v>0</v>
      </c>
    </row>
    <row r="205" spans="1:13">
      <c r="A205" s="66" t="str" cm="1">
        <f t="array" aca="1" ref="A205" ca="1">IFERROR(
    SMALL(
        IF((統合マスタ!$R$5:$R$1500=1)*
           (ISNUMBER(MATCH(統合マスタ!$V$5:$V$1500, 分類!$K$8:$K$15, 0))),
           統合マスタ!$AC$5:$AC$1500),
        ROW(A201)
    ),
"")</f>
        <v/>
      </c>
      <c r="B205" s="27">
        <f t="shared" si="11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54" t="str">
        <f t="shared" ca="1" si="9"/>
        <v/>
      </c>
      <c r="L205" s="65"/>
      <c r="M205" s="54">
        <f t="shared" ca="1" si="10"/>
        <v>0</v>
      </c>
    </row>
    <row r="206" spans="1:13">
      <c r="A206" s="66" t="str" cm="1">
        <f t="array" aca="1" ref="A206" ca="1">IFERROR(
    SMALL(
        IF((統合マスタ!$R$5:$R$1500=1)*
           (ISNUMBER(MATCH(統合マスタ!$V$5:$V$1500, 分類!$K$8:$K$15, 0))),
           統合マスタ!$AC$5:$AC$1500),
        ROW(A202)
    ),
"")</f>
        <v/>
      </c>
      <c r="B206" s="27">
        <f t="shared" si="11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54" t="str">
        <f t="shared" ca="1" si="9"/>
        <v/>
      </c>
      <c r="L206" s="65"/>
      <c r="M206" s="54">
        <f t="shared" ca="1" si="10"/>
        <v>0</v>
      </c>
    </row>
    <row r="207" spans="1:13">
      <c r="A207" s="66" t="str" cm="1">
        <f t="array" aca="1" ref="A207" ca="1">IFERROR(
    SMALL(
        IF((統合マスタ!$R$5:$R$1500=1)*
           (ISNUMBER(MATCH(統合マスタ!$V$5:$V$1500, 分類!$K$8:$K$15, 0))),
           統合マスタ!$AC$5:$AC$1500),
        ROW(A203)
    ),
"")</f>
        <v/>
      </c>
      <c r="B207" s="27">
        <f t="shared" si="11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54" t="str">
        <f t="shared" ca="1" si="9"/>
        <v/>
      </c>
      <c r="L207" s="65"/>
      <c r="M207" s="54">
        <f t="shared" ca="1" si="10"/>
        <v>0</v>
      </c>
    </row>
    <row r="208" spans="1:13">
      <c r="A208" s="66" t="str" cm="1">
        <f t="array" aca="1" ref="A208" ca="1">IFERROR(
    SMALL(
        IF((統合マスタ!$R$5:$R$1500=1)*
           (ISNUMBER(MATCH(統合マスタ!$V$5:$V$1500, 分類!$K$8:$K$15, 0))),
           統合マスタ!$AC$5:$AC$1500),
        ROW(A204)
    ),
"")</f>
        <v/>
      </c>
      <c r="B208" s="27">
        <f t="shared" si="11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54" t="str">
        <f t="shared" ca="1" si="9"/>
        <v/>
      </c>
      <c r="L208" s="65"/>
      <c r="M208" s="54">
        <f t="shared" ca="1" si="10"/>
        <v>0</v>
      </c>
    </row>
    <row r="209" spans="1:13">
      <c r="A209" s="66" t="str" cm="1">
        <f t="array" aca="1" ref="A209" ca="1">IFERROR(
    SMALL(
        IF((統合マスタ!$R$5:$R$1500=1)*
           (ISNUMBER(MATCH(統合マスタ!$V$5:$V$1500, 分類!$K$8:$K$15, 0))),
           統合マスタ!$AC$5:$AC$1500),
        ROW(A205)
    ),
"")</f>
        <v/>
      </c>
      <c r="B209" s="27">
        <f t="shared" si="11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54" t="str">
        <f t="shared" ca="1" si="9"/>
        <v/>
      </c>
      <c r="L209" s="65"/>
      <c r="M209" s="54">
        <f t="shared" ca="1" si="10"/>
        <v>0</v>
      </c>
    </row>
    <row r="210" spans="1:13">
      <c r="A210" s="66" t="str" cm="1">
        <f t="array" aca="1" ref="A210" ca="1">IFERROR(
    SMALL(
        IF((統合マスタ!$R$5:$R$1500=1)*
           (ISNUMBER(MATCH(統合マスタ!$V$5:$V$1500, 分類!$K$8:$K$15, 0))),
           統合マスタ!$AC$5:$AC$1500),
        ROW(A206)
    ),
"")</f>
        <v/>
      </c>
      <c r="B210" s="27">
        <f t="shared" si="11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54" t="str">
        <f t="shared" ca="1" si="9"/>
        <v/>
      </c>
      <c r="L210" s="65"/>
      <c r="M210" s="54">
        <f t="shared" ca="1" si="10"/>
        <v>0</v>
      </c>
    </row>
    <row r="211" spans="1:13">
      <c r="A211" s="66" t="str" cm="1">
        <f t="array" aca="1" ref="A211" ca="1">IFERROR(
    SMALL(
        IF((統合マスタ!$R$5:$R$1500=1)*
           (ISNUMBER(MATCH(統合マスタ!$V$5:$V$1500, 分類!$K$8:$K$15, 0))),
           統合マスタ!$AC$5:$AC$1500),
        ROW(A207)
    ),
"")</f>
        <v/>
      </c>
      <c r="B211" s="27">
        <f t="shared" si="11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54" t="str">
        <f t="shared" ca="1" si="9"/>
        <v/>
      </c>
      <c r="L211" s="65"/>
      <c r="M211" s="54">
        <f t="shared" ca="1" si="10"/>
        <v>0</v>
      </c>
    </row>
    <row r="212" spans="1:13">
      <c r="A212" s="66" t="str" cm="1">
        <f t="array" aca="1" ref="A212" ca="1">IFERROR(
    SMALL(
        IF((統合マスタ!$R$5:$R$1500=1)*
           (ISNUMBER(MATCH(統合マスタ!$V$5:$V$1500, 分類!$K$8:$K$15, 0))),
           統合マスタ!$AC$5:$AC$1500),
        ROW(A208)
    ),
"")</f>
        <v/>
      </c>
      <c r="B212" s="27">
        <f t="shared" si="11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54" t="str">
        <f t="shared" ca="1" si="9"/>
        <v/>
      </c>
      <c r="L212" s="65"/>
      <c r="M212" s="54">
        <f t="shared" ca="1" si="10"/>
        <v>0</v>
      </c>
    </row>
    <row r="213" spans="1:13">
      <c r="A213" s="66" t="str" cm="1">
        <f t="array" aca="1" ref="A213" ca="1">IFERROR(
    SMALL(
        IF((統合マスタ!$R$5:$R$1500=1)*
           (ISNUMBER(MATCH(統合マスタ!$V$5:$V$1500, 分類!$K$8:$K$15, 0))),
           統合マスタ!$AC$5:$AC$1500),
        ROW(A209)
    ),
"")</f>
        <v/>
      </c>
      <c r="B213" s="27">
        <f t="shared" si="11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54" t="str">
        <f t="shared" ca="1" si="9"/>
        <v/>
      </c>
      <c r="L213" s="65"/>
      <c r="M213" s="54">
        <f t="shared" ca="1" si="10"/>
        <v>0</v>
      </c>
    </row>
    <row r="214" spans="1:13">
      <c r="A214" s="66" t="str" cm="1">
        <f t="array" aca="1" ref="A214" ca="1">IFERROR(
    SMALL(
        IF((統合マスタ!$R$5:$R$1500=1)*
           (ISNUMBER(MATCH(統合マスタ!$V$5:$V$1500, 分類!$K$8:$K$15, 0))),
           統合マスタ!$AC$5:$AC$1500),
        ROW(A210)
    ),
"")</f>
        <v/>
      </c>
      <c r="B214" s="27">
        <f t="shared" si="11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54" t="str">
        <f t="shared" ca="1" si="9"/>
        <v/>
      </c>
      <c r="L214" s="65"/>
      <c r="M214" s="54">
        <f t="shared" ca="1" si="10"/>
        <v>0</v>
      </c>
    </row>
    <row r="215" spans="1:13">
      <c r="A215" s="66" t="str" cm="1">
        <f t="array" aca="1" ref="A215" ca="1">IFERROR(
    SMALL(
        IF((統合マスタ!$R$5:$R$1500=1)*
           (ISNUMBER(MATCH(統合マスタ!$V$5:$V$1500, 分類!$K$8:$K$15, 0))),
           統合マスタ!$AC$5:$AC$1500),
        ROW(A211)
    ),
"")</f>
        <v/>
      </c>
      <c r="B215" s="27">
        <f t="shared" si="11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54" t="str">
        <f t="shared" ca="1" si="9"/>
        <v/>
      </c>
      <c r="L215" s="65"/>
      <c r="M215" s="54">
        <f t="shared" ca="1" si="10"/>
        <v>0</v>
      </c>
    </row>
    <row r="216" spans="1:13">
      <c r="A216" s="66" t="str" cm="1">
        <f t="array" aca="1" ref="A216" ca="1">IFERROR(
    SMALL(
        IF((統合マスタ!$R$5:$R$1500=1)*
           (ISNUMBER(MATCH(統合マスタ!$V$5:$V$1500, 分類!$K$8:$K$15, 0))),
           統合マスタ!$AC$5:$AC$1500),
        ROW(A212)
    ),
"")</f>
        <v/>
      </c>
      <c r="B216" s="27">
        <f t="shared" si="11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54" t="str">
        <f t="shared" ca="1" si="9"/>
        <v/>
      </c>
      <c r="L216" s="65"/>
      <c r="M216" s="54">
        <f t="shared" ca="1" si="10"/>
        <v>0</v>
      </c>
    </row>
    <row r="217" spans="1:13">
      <c r="A217" s="66" t="str" cm="1">
        <f t="array" aca="1" ref="A217" ca="1">IFERROR(
    SMALL(
        IF((統合マスタ!$R$5:$R$1500=1)*
           (ISNUMBER(MATCH(統合マスタ!$V$5:$V$1500, 分類!$K$8:$K$15, 0))),
           統合マスタ!$AC$5:$AC$1500),
        ROW(A213)
    ),
"")</f>
        <v/>
      </c>
      <c r="B217" s="27">
        <f t="shared" si="11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54" t="str">
        <f t="shared" ca="1" si="9"/>
        <v/>
      </c>
      <c r="L217" s="65"/>
      <c r="M217" s="54">
        <f t="shared" ca="1" si="10"/>
        <v>0</v>
      </c>
    </row>
    <row r="218" spans="1:13">
      <c r="A218" s="66" t="str" cm="1">
        <f t="array" aca="1" ref="A218" ca="1">IFERROR(
    SMALL(
        IF((統合マスタ!$R$5:$R$1500=1)*
           (ISNUMBER(MATCH(統合マスタ!$V$5:$V$1500, 分類!$K$8:$K$15, 0))),
           統合マスタ!$AC$5:$AC$1500),
        ROW(A214)
    ),
"")</f>
        <v/>
      </c>
      <c r="B218" s="27">
        <f t="shared" si="11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54" t="str">
        <f t="shared" ca="1" si="9"/>
        <v/>
      </c>
      <c r="L218" s="65"/>
      <c r="M218" s="54">
        <f t="shared" ca="1" si="10"/>
        <v>0</v>
      </c>
    </row>
    <row r="219" spans="1:13">
      <c r="A219" s="66" t="str" cm="1">
        <f t="array" aca="1" ref="A219" ca="1">IFERROR(
    SMALL(
        IF((統合マスタ!$R$5:$R$1500=1)*
           (ISNUMBER(MATCH(統合マスタ!$V$5:$V$1500, 分類!$K$8:$K$15, 0))),
           統合マスタ!$AC$5:$AC$1500),
        ROW(A215)
    ),
"")</f>
        <v/>
      </c>
      <c r="B219" s="27">
        <f t="shared" si="11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54" t="str">
        <f t="shared" ca="1" si="9"/>
        <v/>
      </c>
      <c r="L219" s="65"/>
      <c r="M219" s="54">
        <f t="shared" ca="1" si="10"/>
        <v>0</v>
      </c>
    </row>
    <row r="220" spans="1:13">
      <c r="A220" s="66" t="str" cm="1">
        <f t="array" aca="1" ref="A220" ca="1">IFERROR(
    SMALL(
        IF((統合マスタ!$R$5:$R$1500=1)*
           (ISNUMBER(MATCH(統合マスタ!$V$5:$V$1500, 分類!$K$8:$K$15, 0))),
           統合マスタ!$AC$5:$AC$1500),
        ROW(A216)
    ),
"")</f>
        <v/>
      </c>
      <c r="B220" s="27">
        <f t="shared" si="11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54" t="str">
        <f t="shared" ca="1" si="9"/>
        <v/>
      </c>
      <c r="L220" s="65"/>
      <c r="M220" s="54">
        <f t="shared" ca="1" si="10"/>
        <v>0</v>
      </c>
    </row>
    <row r="221" spans="1:13">
      <c r="A221" s="66" t="str" cm="1">
        <f t="array" aca="1" ref="A221" ca="1">IFERROR(
    SMALL(
        IF((統合マスタ!$R$5:$R$1500=1)*
           (ISNUMBER(MATCH(統合マスタ!$V$5:$V$1500, 分類!$K$8:$K$15, 0))),
           統合マスタ!$AC$5:$AC$1500),
        ROW(A217)
    ),
"")</f>
        <v/>
      </c>
      <c r="B221" s="27">
        <f t="shared" si="11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54" t="str">
        <f t="shared" ca="1" si="9"/>
        <v/>
      </c>
      <c r="L221" s="65"/>
      <c r="M221" s="54">
        <f t="shared" ca="1" si="10"/>
        <v>0</v>
      </c>
    </row>
    <row r="222" spans="1:13">
      <c r="A222" s="66" t="str" cm="1">
        <f t="array" aca="1" ref="A222" ca="1">IFERROR(
    SMALL(
        IF((統合マスタ!$R$5:$R$1500=1)*
           (ISNUMBER(MATCH(統合マスタ!$V$5:$V$1500, 分類!$K$8:$K$15, 0))),
           統合マスタ!$AC$5:$AC$1500),
        ROW(A218)
    ),
"")</f>
        <v/>
      </c>
      <c r="B222" s="27">
        <f t="shared" si="11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54" t="str">
        <f t="shared" ca="1" si="9"/>
        <v/>
      </c>
      <c r="L222" s="65"/>
      <c r="M222" s="54">
        <f t="shared" ca="1" si="10"/>
        <v>0</v>
      </c>
    </row>
    <row r="223" spans="1:13">
      <c r="A223" s="66" t="str" cm="1">
        <f t="array" aca="1" ref="A223" ca="1">IFERROR(
    SMALL(
        IF((統合マスタ!$R$5:$R$1500=1)*
           (ISNUMBER(MATCH(統合マスタ!$V$5:$V$1500, 分類!$K$8:$K$15, 0))),
           統合マスタ!$AC$5:$AC$1500),
        ROW(A219)
    ),
"")</f>
        <v/>
      </c>
      <c r="B223" s="27">
        <f t="shared" si="11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54" t="str">
        <f t="shared" ca="1" si="9"/>
        <v/>
      </c>
      <c r="L223" s="65"/>
      <c r="M223" s="54">
        <f t="shared" ca="1" si="10"/>
        <v>0</v>
      </c>
    </row>
    <row r="224" spans="1:13">
      <c r="A224" s="66" t="str" cm="1">
        <f t="array" aca="1" ref="A224" ca="1">IFERROR(
    SMALL(
        IF((統合マスタ!$R$5:$R$1500=1)*
           (ISNUMBER(MATCH(統合マスタ!$V$5:$V$1500, 分類!$K$8:$K$15, 0))),
           統合マスタ!$AC$5:$AC$1500),
        ROW(A220)
    ),
"")</f>
        <v/>
      </c>
      <c r="B224" s="27">
        <f t="shared" si="11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54" t="str">
        <f t="shared" ca="1" si="9"/>
        <v/>
      </c>
      <c r="L224" s="65"/>
      <c r="M224" s="54">
        <f t="shared" ca="1" si="10"/>
        <v>0</v>
      </c>
    </row>
    <row r="225" spans="1:13">
      <c r="A225" s="66" t="str" cm="1">
        <f t="array" aca="1" ref="A225" ca="1">IFERROR(
    SMALL(
        IF((統合マスタ!$R$5:$R$1500=1)*
           (ISNUMBER(MATCH(統合マスタ!$V$5:$V$1500, 分類!$K$8:$K$15, 0))),
           統合マスタ!$AC$5:$AC$1500),
        ROW(A221)
    ),
"")</f>
        <v/>
      </c>
      <c r="B225" s="27">
        <f t="shared" si="11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54" t="str">
        <f t="shared" ca="1" si="9"/>
        <v/>
      </c>
      <c r="L225" s="65"/>
      <c r="M225" s="54">
        <f t="shared" ca="1" si="10"/>
        <v>0</v>
      </c>
    </row>
    <row r="226" spans="1:13">
      <c r="A226" s="66" t="str" cm="1">
        <f t="array" aca="1" ref="A226" ca="1">IFERROR(
    SMALL(
        IF((統合マスタ!$R$5:$R$1500=1)*
           (ISNUMBER(MATCH(統合マスタ!$V$5:$V$1500, 分類!$K$8:$K$15, 0))),
           統合マスタ!$AC$5:$AC$1500),
        ROW(A222)
    ),
"")</f>
        <v/>
      </c>
      <c r="B226" s="27">
        <f t="shared" si="11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54" t="str">
        <f t="shared" ca="1" si="9"/>
        <v/>
      </c>
      <c r="L226" s="65"/>
      <c r="M226" s="54">
        <f t="shared" ca="1" si="10"/>
        <v>0</v>
      </c>
    </row>
    <row r="227" spans="1:13">
      <c r="A227" s="66" t="str" cm="1">
        <f t="array" aca="1" ref="A227" ca="1">IFERROR(
    SMALL(
        IF((統合マスタ!$R$5:$R$1500=1)*
           (ISNUMBER(MATCH(統合マスタ!$V$5:$V$1500, 分類!$K$8:$K$15, 0))),
           統合マスタ!$AC$5:$AC$1500),
        ROW(A223)
    ),
"")</f>
        <v/>
      </c>
      <c r="B227" s="27">
        <f t="shared" si="11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54" t="str">
        <f t="shared" ca="1" si="9"/>
        <v/>
      </c>
      <c r="L227" s="65"/>
      <c r="M227" s="54">
        <f t="shared" ca="1" si="10"/>
        <v>0</v>
      </c>
    </row>
    <row r="228" spans="1:13">
      <c r="A228" s="66" t="str" cm="1">
        <f t="array" aca="1" ref="A228" ca="1">IFERROR(
    SMALL(
        IF((統合マスタ!$R$5:$R$1500=1)*
           (ISNUMBER(MATCH(統合マスタ!$V$5:$V$1500, 分類!$K$8:$K$15, 0))),
           統合マスタ!$AC$5:$AC$1500),
        ROW(A224)
    ),
"")</f>
        <v/>
      </c>
      <c r="B228" s="27">
        <f t="shared" si="11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54" t="str">
        <f t="shared" ca="1" si="9"/>
        <v/>
      </c>
      <c r="L228" s="65"/>
      <c r="M228" s="54">
        <f t="shared" ca="1" si="10"/>
        <v>0</v>
      </c>
    </row>
    <row r="229" spans="1:13">
      <c r="A229" s="66" t="str" cm="1">
        <f t="array" aca="1" ref="A229" ca="1">IFERROR(
    SMALL(
        IF((統合マスタ!$R$5:$R$1500=1)*
           (ISNUMBER(MATCH(統合マスタ!$V$5:$V$1500, 分類!$K$8:$K$15, 0))),
           統合マスタ!$AC$5:$AC$1500),
        ROW(A225)
    ),
"")</f>
        <v/>
      </c>
      <c r="B229" s="27">
        <f t="shared" si="11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54" t="str">
        <f t="shared" ca="1" si="9"/>
        <v/>
      </c>
      <c r="L229" s="65"/>
      <c r="M229" s="54">
        <f t="shared" ca="1" si="10"/>
        <v>0</v>
      </c>
    </row>
    <row r="230" spans="1:13">
      <c r="A230" s="66" t="str" cm="1">
        <f t="array" aca="1" ref="A230" ca="1">IFERROR(
    SMALL(
        IF((統合マスタ!$R$5:$R$1500=1)*
           (ISNUMBER(MATCH(統合マスタ!$V$5:$V$1500, 分類!$K$8:$K$15, 0))),
           統合マスタ!$AC$5:$AC$1500),
        ROW(A226)
    ),
"")</f>
        <v/>
      </c>
      <c r="B230" s="27">
        <f t="shared" si="11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54" t="str">
        <f t="shared" ca="1" si="9"/>
        <v/>
      </c>
      <c r="L230" s="65"/>
      <c r="M230" s="54">
        <f t="shared" ca="1" si="10"/>
        <v>0</v>
      </c>
    </row>
    <row r="231" spans="1:13">
      <c r="A231" s="66" t="str" cm="1">
        <f t="array" aca="1" ref="A231" ca="1">IFERROR(
    SMALL(
        IF((統合マスタ!$R$5:$R$1500=1)*
           (ISNUMBER(MATCH(統合マスタ!$V$5:$V$1500, 分類!$K$8:$K$15, 0))),
           統合マスタ!$AC$5:$AC$1500),
        ROW(A227)
    ),
"")</f>
        <v/>
      </c>
      <c r="B231" s="27">
        <f t="shared" si="11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54" t="str">
        <f t="shared" ca="1" si="9"/>
        <v/>
      </c>
      <c r="L231" s="65"/>
      <c r="M231" s="54">
        <f t="shared" ca="1" si="10"/>
        <v>0</v>
      </c>
    </row>
    <row r="232" spans="1:13">
      <c r="A232" s="66" t="str" cm="1">
        <f t="array" aca="1" ref="A232" ca="1">IFERROR(
    SMALL(
        IF((統合マスタ!$R$5:$R$1500=1)*
           (ISNUMBER(MATCH(統合マスタ!$V$5:$V$1500, 分類!$K$8:$K$15, 0))),
           統合マスタ!$AC$5:$AC$1500),
        ROW(A228)
    ),
"")</f>
        <v/>
      </c>
      <c r="B232" s="27">
        <f t="shared" si="11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54" t="str">
        <f t="shared" ca="1" si="9"/>
        <v/>
      </c>
      <c r="L232" s="65"/>
      <c r="M232" s="54">
        <f t="shared" ca="1" si="10"/>
        <v>0</v>
      </c>
    </row>
    <row r="233" spans="1:13">
      <c r="A233" s="66" t="str" cm="1">
        <f t="array" aca="1" ref="A233" ca="1">IFERROR(
    SMALL(
        IF((統合マスタ!$R$5:$R$1500=1)*
           (ISNUMBER(MATCH(統合マスタ!$V$5:$V$1500, 分類!$K$8:$K$15, 0))),
           統合マスタ!$AC$5:$AC$1500),
        ROW(A229)
    ),
"")</f>
        <v/>
      </c>
      <c r="B233" s="27">
        <f t="shared" si="11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54" t="str">
        <f t="shared" ca="1" si="9"/>
        <v/>
      </c>
      <c r="L233" s="65"/>
      <c r="M233" s="54">
        <f t="shared" ca="1" si="10"/>
        <v>0</v>
      </c>
    </row>
    <row r="234" spans="1:13">
      <c r="A234" s="66" t="str" cm="1">
        <f t="array" aca="1" ref="A234" ca="1">IFERROR(
    SMALL(
        IF((統合マスタ!$R$5:$R$1500=1)*
           (ISNUMBER(MATCH(統合マスタ!$V$5:$V$1500, 分類!$K$8:$K$15, 0))),
           統合マスタ!$AC$5:$AC$1500),
        ROW(A230)
    ),
"")</f>
        <v/>
      </c>
      <c r="B234" s="27">
        <f t="shared" si="11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54" t="str">
        <f t="shared" ca="1" si="9"/>
        <v/>
      </c>
      <c r="L234" s="65"/>
      <c r="M234" s="54">
        <f t="shared" ca="1" si="10"/>
        <v>0</v>
      </c>
    </row>
    <row r="235" spans="1:13">
      <c r="A235" s="66" t="str" cm="1">
        <f t="array" aca="1" ref="A235" ca="1">IFERROR(
    SMALL(
        IF((統合マスタ!$R$5:$R$1500=1)*
           (ISNUMBER(MATCH(統合マスタ!$V$5:$V$1500, 分類!$K$8:$K$15, 0))),
           統合マスタ!$AC$5:$AC$1500),
        ROW(A231)
    ),
"")</f>
        <v/>
      </c>
      <c r="B235" s="27">
        <f t="shared" si="11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54" t="str">
        <f t="shared" ca="1" si="9"/>
        <v/>
      </c>
      <c r="L235" s="65"/>
      <c r="M235" s="54">
        <f t="shared" ca="1" si="10"/>
        <v>0</v>
      </c>
    </row>
    <row r="236" spans="1:13">
      <c r="A236" s="66" t="str" cm="1">
        <f t="array" aca="1" ref="A236" ca="1">IFERROR(
    SMALL(
        IF((統合マスタ!$R$5:$R$1500=1)*
           (ISNUMBER(MATCH(統合マスタ!$V$5:$V$1500, 分類!$K$8:$K$15, 0))),
           統合マスタ!$AC$5:$AC$1500),
        ROW(A232)
    ),
"")</f>
        <v/>
      </c>
      <c r="B236" s="27">
        <f t="shared" si="11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54" t="str">
        <f t="shared" ca="1" si="9"/>
        <v/>
      </c>
      <c r="L236" s="65"/>
      <c r="M236" s="54">
        <f t="shared" ca="1" si="10"/>
        <v>0</v>
      </c>
    </row>
    <row r="237" spans="1:13">
      <c r="A237" s="66" t="str" cm="1">
        <f t="array" aca="1" ref="A237" ca="1">IFERROR(
    SMALL(
        IF((統合マスタ!$R$5:$R$1500=1)*
           (ISNUMBER(MATCH(統合マスタ!$V$5:$V$1500, 分類!$K$8:$K$15, 0))),
           統合マスタ!$AC$5:$AC$1500),
        ROW(A233)
    ),
"")</f>
        <v/>
      </c>
      <c r="B237" s="27">
        <f t="shared" si="11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54" t="str">
        <f t="shared" ca="1" si="9"/>
        <v/>
      </c>
      <c r="L237" s="65"/>
      <c r="M237" s="54">
        <f t="shared" ca="1" si="10"/>
        <v>0</v>
      </c>
    </row>
    <row r="238" spans="1:13">
      <c r="A238" s="66" t="str" cm="1">
        <f t="array" aca="1" ref="A238" ca="1">IFERROR(
    SMALL(
        IF((統合マスタ!$R$5:$R$1500=1)*
           (ISNUMBER(MATCH(統合マスタ!$V$5:$V$1500, 分類!$K$8:$K$15, 0))),
           統合マスタ!$AC$5:$AC$1500),
        ROW(A234)
    ),
"")</f>
        <v/>
      </c>
      <c r="B238" s="27">
        <f t="shared" si="11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54" t="str">
        <f t="shared" ca="1" si="9"/>
        <v/>
      </c>
      <c r="L238" s="65"/>
      <c r="M238" s="54">
        <f t="shared" ca="1" si="10"/>
        <v>0</v>
      </c>
    </row>
    <row r="239" spans="1:13">
      <c r="A239" s="66" t="str" cm="1">
        <f t="array" aca="1" ref="A239" ca="1">IFERROR(
    SMALL(
        IF((統合マスタ!$R$5:$R$1500=1)*
           (ISNUMBER(MATCH(統合マスタ!$V$5:$V$1500, 分類!$K$8:$K$15, 0))),
           統合マスタ!$AC$5:$AC$1500),
        ROW(A235)
    ),
"")</f>
        <v/>
      </c>
      <c r="B239" s="27">
        <f t="shared" si="11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54" t="str">
        <f t="shared" ca="1" si="9"/>
        <v/>
      </c>
      <c r="L239" s="65"/>
      <c r="M239" s="54">
        <f t="shared" ca="1" si="10"/>
        <v>0</v>
      </c>
    </row>
    <row r="240" spans="1:13">
      <c r="A240" s="66" t="str" cm="1">
        <f t="array" aca="1" ref="A240" ca="1">IFERROR(
    SMALL(
        IF((統合マスタ!$R$5:$R$1500=1)*
           (ISNUMBER(MATCH(統合マスタ!$V$5:$V$1500, 分類!$K$8:$K$15, 0))),
           統合マスタ!$AC$5:$AC$1500),
        ROW(A236)
    ),
"")</f>
        <v/>
      </c>
      <c r="B240" s="27">
        <f t="shared" si="11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54" t="str">
        <f t="shared" ca="1" si="9"/>
        <v/>
      </c>
      <c r="L240" s="65"/>
      <c r="M240" s="54">
        <f t="shared" ca="1" si="10"/>
        <v>0</v>
      </c>
    </row>
    <row r="241" spans="1:13">
      <c r="A241" s="66" t="str" cm="1">
        <f t="array" aca="1" ref="A241" ca="1">IFERROR(
    SMALL(
        IF((統合マスタ!$R$5:$R$1500=1)*
           (ISNUMBER(MATCH(統合マスタ!$V$5:$V$1500, 分類!$K$8:$K$15, 0))),
           統合マスタ!$AC$5:$AC$1500),
        ROW(A237)
    ),
"")</f>
        <v/>
      </c>
      <c r="B241" s="27">
        <f t="shared" si="11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54" t="str">
        <f t="shared" ca="1" si="9"/>
        <v/>
      </c>
      <c r="L241" s="65"/>
      <c r="M241" s="54">
        <f t="shared" ca="1" si="10"/>
        <v>0</v>
      </c>
    </row>
    <row r="242" spans="1:13">
      <c r="A242" s="66" t="str" cm="1">
        <f t="array" aca="1" ref="A242" ca="1">IFERROR(
    SMALL(
        IF((統合マスタ!$R$5:$R$1500=1)*
           (ISNUMBER(MATCH(統合マスタ!$V$5:$V$1500, 分類!$K$8:$K$15, 0))),
           統合マスタ!$AC$5:$AC$1500),
        ROW(A238)
    ),
"")</f>
        <v/>
      </c>
      <c r="B242" s="27">
        <f t="shared" si="11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54" t="str">
        <f t="shared" ca="1" si="9"/>
        <v/>
      </c>
      <c r="L242" s="65"/>
      <c r="M242" s="54">
        <f t="shared" ca="1" si="10"/>
        <v>0</v>
      </c>
    </row>
    <row r="243" spans="1:13">
      <c r="A243" s="66" t="str" cm="1">
        <f t="array" aca="1" ref="A243" ca="1">IFERROR(
    SMALL(
        IF((統合マスタ!$R$5:$R$1500=1)*
           (ISNUMBER(MATCH(統合マスタ!$V$5:$V$1500, 分類!$K$8:$K$15, 0))),
           統合マスタ!$AC$5:$AC$1500),
        ROW(A239)
    ),
"")</f>
        <v/>
      </c>
      <c r="B243" s="27">
        <f t="shared" si="11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54" t="str">
        <f t="shared" ca="1" si="9"/>
        <v/>
      </c>
      <c r="L243" s="65"/>
      <c r="M243" s="54">
        <f t="shared" ca="1" si="10"/>
        <v>0</v>
      </c>
    </row>
    <row r="244" spans="1:13">
      <c r="A244" s="66" t="str" cm="1">
        <f t="array" aca="1" ref="A244" ca="1">IFERROR(
    SMALL(
        IF((統合マスタ!$R$5:$R$1500=1)*
           (ISNUMBER(MATCH(統合マスタ!$V$5:$V$1500, 分類!$K$8:$K$15, 0))),
           統合マスタ!$AC$5:$AC$1500),
        ROW(A240)
    ),
"")</f>
        <v/>
      </c>
      <c r="B244" s="27">
        <f t="shared" si="11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54" t="str">
        <f t="shared" ca="1" si="9"/>
        <v/>
      </c>
      <c r="L244" s="65"/>
      <c r="M244" s="54">
        <f t="shared" ca="1" si="10"/>
        <v>0</v>
      </c>
    </row>
    <row r="245" spans="1:13">
      <c r="A245" s="66" t="str" cm="1">
        <f t="array" aca="1" ref="A245" ca="1">IFERROR(
    SMALL(
        IF((統合マスタ!$R$5:$R$1500=1)*
           (ISNUMBER(MATCH(統合マスタ!$V$5:$V$1500, 分類!$K$8:$K$15, 0))),
           統合マスタ!$AC$5:$AC$1500),
        ROW(A241)
    ),
"")</f>
        <v/>
      </c>
      <c r="B245" s="27">
        <f t="shared" si="11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54" t="str">
        <f t="shared" ca="1" si="9"/>
        <v/>
      </c>
      <c r="L245" s="65"/>
      <c r="M245" s="54">
        <f t="shared" ca="1" si="10"/>
        <v>0</v>
      </c>
    </row>
    <row r="246" spans="1:13">
      <c r="A246" s="66" t="str" cm="1">
        <f t="array" aca="1" ref="A246" ca="1">IFERROR(
    SMALL(
        IF((統合マスタ!$R$5:$R$1500=1)*
           (ISNUMBER(MATCH(統合マスタ!$V$5:$V$1500, 分類!$K$8:$K$15, 0))),
           統合マスタ!$AC$5:$AC$1500),
        ROW(A242)
    ),
"")</f>
        <v/>
      </c>
      <c r="B246" s="27">
        <f t="shared" si="11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54" t="str">
        <f t="shared" ca="1" si="9"/>
        <v/>
      </c>
      <c r="L246" s="65"/>
      <c r="M246" s="54">
        <f t="shared" ca="1" si="10"/>
        <v>0</v>
      </c>
    </row>
    <row r="247" spans="1:13">
      <c r="A247" s="66" t="str" cm="1">
        <f t="array" aca="1" ref="A247" ca="1">IFERROR(
    SMALL(
        IF((統合マスタ!$R$5:$R$1500=1)*
           (ISNUMBER(MATCH(統合マスタ!$V$5:$V$1500, 分類!$K$8:$K$15, 0))),
           統合マスタ!$AC$5:$AC$1500),
        ROW(A243)
    ),
"")</f>
        <v/>
      </c>
      <c r="B247" s="27">
        <f t="shared" si="11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54" t="str">
        <f t="shared" ca="1" si="9"/>
        <v/>
      </c>
      <c r="L247" s="65"/>
      <c r="M247" s="54">
        <f t="shared" ca="1" si="10"/>
        <v>0</v>
      </c>
    </row>
    <row r="248" spans="1:13">
      <c r="A248" s="66" t="str" cm="1">
        <f t="array" aca="1" ref="A248" ca="1">IFERROR(
    SMALL(
        IF((統合マスタ!$R$5:$R$1500=1)*
           (ISNUMBER(MATCH(統合マスタ!$V$5:$V$1500, 分類!$K$8:$K$15, 0))),
           統合マスタ!$AC$5:$AC$1500),
        ROW(A244)
    ),
"")</f>
        <v/>
      </c>
      <c r="B248" s="27">
        <f t="shared" si="11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54" t="str">
        <f t="shared" ca="1" si="9"/>
        <v/>
      </c>
      <c r="L248" s="65"/>
      <c r="M248" s="54">
        <f t="shared" ca="1" si="10"/>
        <v>0</v>
      </c>
    </row>
    <row r="249" spans="1:13">
      <c r="A249" s="66" t="str" cm="1">
        <f t="array" aca="1" ref="A249" ca="1">IFERROR(
    SMALL(
        IF((統合マスタ!$R$5:$R$1500=1)*
           (ISNUMBER(MATCH(統合マスタ!$V$5:$V$1500, 分類!$K$8:$K$15, 0))),
           統合マスタ!$AC$5:$AC$1500),
        ROW(A245)
    ),
"")</f>
        <v/>
      </c>
      <c r="B249" s="27">
        <f t="shared" si="11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54" t="str">
        <f t="shared" ca="1" si="9"/>
        <v/>
      </c>
      <c r="L249" s="65"/>
      <c r="M249" s="54">
        <f t="shared" ca="1" si="10"/>
        <v>0</v>
      </c>
    </row>
    <row r="250" spans="1:13">
      <c r="A250" s="66" t="str" cm="1">
        <f t="array" aca="1" ref="A250" ca="1">IFERROR(
    SMALL(
        IF((統合マスタ!$R$5:$R$1500=1)*
           (ISNUMBER(MATCH(統合マスタ!$V$5:$V$1500, 分類!$K$8:$K$15, 0))),
           統合マスタ!$AC$5:$AC$1500),
        ROW(A246)
    ),
"")</f>
        <v/>
      </c>
      <c r="B250" s="27">
        <f t="shared" si="11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54" t="str">
        <f t="shared" ca="1" si="9"/>
        <v/>
      </c>
      <c r="L250" s="65"/>
      <c r="M250" s="54">
        <f t="shared" ca="1" si="10"/>
        <v>0</v>
      </c>
    </row>
    <row r="251" spans="1:13">
      <c r="A251" s="66" t="str" cm="1">
        <f t="array" aca="1" ref="A251" ca="1">IFERROR(
    SMALL(
        IF((統合マスタ!$R$5:$R$1500=1)*
           (ISNUMBER(MATCH(統合マスタ!$V$5:$V$1500, 分類!$K$8:$K$15, 0))),
           統合マスタ!$AC$5:$AC$1500),
        ROW(A247)
    ),
"")</f>
        <v/>
      </c>
      <c r="B251" s="27">
        <f t="shared" si="11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54" t="str">
        <f t="shared" ca="1" si="9"/>
        <v/>
      </c>
      <c r="L251" s="65"/>
      <c r="M251" s="54">
        <f t="shared" ca="1" si="10"/>
        <v>0</v>
      </c>
    </row>
    <row r="252" spans="1:13">
      <c r="A252" s="66" t="str" cm="1">
        <f t="array" aca="1" ref="A252" ca="1">IFERROR(
    SMALL(
        IF((統合マスタ!$R$5:$R$1500=1)*
           (ISNUMBER(MATCH(統合マスタ!$V$5:$V$1500, 分類!$K$8:$K$15, 0))),
           統合マスタ!$AC$5:$AC$1500),
        ROW(A248)
    ),
"")</f>
        <v/>
      </c>
      <c r="B252" s="27">
        <f t="shared" si="11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54" t="str">
        <f t="shared" ca="1" si="9"/>
        <v/>
      </c>
      <c r="L252" s="65"/>
      <c r="M252" s="54">
        <f t="shared" ca="1" si="10"/>
        <v>0</v>
      </c>
    </row>
    <row r="253" spans="1:13">
      <c r="A253" s="66" t="str" cm="1">
        <f t="array" aca="1" ref="A253" ca="1">IFERROR(
    SMALL(
        IF((統合マスタ!$R$5:$R$1500=1)*
           (ISNUMBER(MATCH(統合マスタ!$V$5:$V$1500, 分類!$K$8:$K$15, 0))),
           統合マスタ!$AC$5:$AC$1500),
        ROW(A249)
    ),
"")</f>
        <v/>
      </c>
      <c r="B253" s="27">
        <f t="shared" si="11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54" t="str">
        <f t="shared" ca="1" si="9"/>
        <v/>
      </c>
      <c r="L253" s="65"/>
      <c r="M253" s="54">
        <f t="shared" ca="1" si="10"/>
        <v>0</v>
      </c>
    </row>
    <row r="254" spans="1:13">
      <c r="A254" s="66" t="str" cm="1">
        <f t="array" aca="1" ref="A254" ca="1">IFERROR(
    SMALL(
        IF((統合マスタ!$R$5:$R$1500=1)*
           (ISNUMBER(MATCH(統合マスタ!$V$5:$V$1500, 分類!$K$8:$K$15, 0))),
           統合マスタ!$AC$5:$AC$1500),
        ROW(A250)
    ),
"")</f>
        <v/>
      </c>
      <c r="B254" s="27">
        <f t="shared" si="11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54" t="str">
        <f t="shared" ca="1" si="9"/>
        <v/>
      </c>
      <c r="L254" s="65"/>
      <c r="M254" s="54">
        <f t="shared" ca="1" si="10"/>
        <v>0</v>
      </c>
    </row>
    <row r="255" spans="1:13">
      <c r="A255" s="66" t="str" cm="1">
        <f t="array" aca="1" ref="A255" ca="1">IFERROR(
    SMALL(
        IF((統合マスタ!$R$5:$R$1500=1)*
           (ISNUMBER(MATCH(統合マスタ!$V$5:$V$1500, 分類!$K$8:$K$15, 0))),
           統合マスタ!$AC$5:$AC$1500),
        ROW(A251)
    ),
"")</f>
        <v/>
      </c>
      <c r="B255" s="27">
        <f t="shared" si="11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54" t="str">
        <f t="shared" ca="1" si="9"/>
        <v/>
      </c>
      <c r="L255" s="65"/>
      <c r="M255" s="54">
        <f t="shared" ca="1" si="10"/>
        <v>0</v>
      </c>
    </row>
    <row r="256" spans="1:13">
      <c r="A256" s="66" t="str" cm="1">
        <f t="array" aca="1" ref="A256" ca="1">IFERROR(
    SMALL(
        IF((統合マスタ!$R$5:$R$1500=1)*
           (ISNUMBER(MATCH(統合マスタ!$V$5:$V$1500, 分類!$K$8:$K$15, 0))),
           統合マスタ!$AC$5:$AC$1500),
        ROW(A252)
    ),
"")</f>
        <v/>
      </c>
      <c r="B256" s="27">
        <f t="shared" si="11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54" t="str">
        <f t="shared" ca="1" si="9"/>
        <v/>
      </c>
      <c r="L256" s="65"/>
      <c r="M256" s="54">
        <f t="shared" ca="1" si="10"/>
        <v>0</v>
      </c>
    </row>
    <row r="257" spans="1:13">
      <c r="A257" s="66" t="str" cm="1">
        <f t="array" aca="1" ref="A257" ca="1">IFERROR(
    SMALL(
        IF((統合マスタ!$R$5:$R$1500=1)*
           (ISNUMBER(MATCH(統合マスタ!$V$5:$V$1500, 分類!$K$8:$K$15, 0))),
           統合マスタ!$AC$5:$AC$1500),
        ROW(A253)
    ),
"")</f>
        <v/>
      </c>
      <c r="B257" s="27">
        <f t="shared" si="11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54" t="str">
        <f t="shared" ca="1" si="9"/>
        <v/>
      </c>
      <c r="L257" s="65"/>
      <c r="M257" s="54">
        <f t="shared" ca="1" si="10"/>
        <v>0</v>
      </c>
    </row>
    <row r="258" spans="1:13">
      <c r="A258" s="66" t="str" cm="1">
        <f t="array" aca="1" ref="A258" ca="1">IFERROR(
    SMALL(
        IF((統合マスタ!$R$5:$R$1500=1)*
           (ISNUMBER(MATCH(統合マスタ!$V$5:$V$1500, 分類!$K$8:$K$15, 0))),
           統合マスタ!$AC$5:$AC$1500),
        ROW(A254)
    ),
"")</f>
        <v/>
      </c>
      <c r="B258" s="27">
        <f t="shared" si="11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54" t="str">
        <f t="shared" ca="1" si="9"/>
        <v/>
      </c>
      <c r="L258" s="65"/>
      <c r="M258" s="54">
        <f t="shared" ca="1" si="10"/>
        <v>0</v>
      </c>
    </row>
    <row r="259" spans="1:13">
      <c r="A259" s="66" t="str" cm="1">
        <f t="array" aca="1" ref="A259" ca="1">IFERROR(
    SMALL(
        IF((統合マスタ!$R$5:$R$1500=1)*
           (ISNUMBER(MATCH(統合マスタ!$V$5:$V$1500, 分類!$K$8:$K$15, 0))),
           統合マスタ!$AC$5:$AC$1500),
        ROW(A255)
    ),
"")</f>
        <v/>
      </c>
      <c r="B259" s="27">
        <f t="shared" si="11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54" t="str">
        <f t="shared" ca="1" si="9"/>
        <v/>
      </c>
      <c r="L259" s="65"/>
      <c r="M259" s="54">
        <f t="shared" ca="1" si="10"/>
        <v>0</v>
      </c>
    </row>
    <row r="260" spans="1:13">
      <c r="A260" s="66" t="str" cm="1">
        <f t="array" aca="1" ref="A260" ca="1">IFERROR(
    SMALL(
        IF((統合マスタ!$R$5:$R$1500=1)*
           (ISNUMBER(MATCH(統合マスタ!$V$5:$V$1500, 分類!$K$8:$K$15, 0))),
           統合マスタ!$AC$5:$AC$1500),
        ROW(A256)
    ),
"")</f>
        <v/>
      </c>
      <c r="B260" s="27">
        <f t="shared" si="11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54" t="str">
        <f t="shared" ca="1" si="9"/>
        <v/>
      </c>
      <c r="L260" s="65"/>
      <c r="M260" s="54">
        <f t="shared" ca="1" si="10"/>
        <v>0</v>
      </c>
    </row>
    <row r="261" spans="1:13">
      <c r="A261" s="66" t="str" cm="1">
        <f t="array" aca="1" ref="A261" ca="1">IFERROR(
    SMALL(
        IF((統合マスタ!$R$5:$R$1500=1)*
           (ISNUMBER(MATCH(統合マスタ!$V$5:$V$1500, 分類!$K$8:$K$15, 0))),
           統合マスタ!$AC$5:$AC$1500),
        ROW(A257)
    ),
"")</f>
        <v/>
      </c>
      <c r="B261" s="27">
        <f t="shared" si="11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54" t="str">
        <f t="shared" ca="1" si="9"/>
        <v/>
      </c>
      <c r="L261" s="65"/>
      <c r="M261" s="54">
        <f t="shared" ca="1" si="10"/>
        <v>0</v>
      </c>
    </row>
    <row r="262" spans="1:13">
      <c r="A262" s="66" t="str" cm="1">
        <f t="array" aca="1" ref="A262" ca="1">IFERROR(
    SMALL(
        IF((統合マスタ!$R$5:$R$1500=1)*
           (ISNUMBER(MATCH(統合マスタ!$V$5:$V$1500, 分類!$K$8:$K$15, 0))),
           統合マスタ!$AC$5:$AC$1500),
        ROW(A258)
    ),
"")</f>
        <v/>
      </c>
      <c r="B262" s="27">
        <f t="shared" si="11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54" t="str">
        <f t="shared" ref="K262:K304" ca="1" si="12">IF(G262="粉",VALUE(SUBSTITUTE(SUBSTITUTE(LEFT(H262, FIND("ｇ", H262) - 1), "．", "."), "　", "")),"")</f>
        <v/>
      </c>
      <c r="L262" s="65"/>
      <c r="M262" s="54">
        <f t="shared" ref="M262:M304" ca="1" si="13">IFERROR(K262 * L262, L262)</f>
        <v>0</v>
      </c>
    </row>
    <row r="263" spans="1:13">
      <c r="A263" s="66" t="str" cm="1">
        <f t="array" aca="1" ref="A263" ca="1">IFERROR(
    SMALL(
        IF((統合マスタ!$R$5:$R$1500=1)*
           (ISNUMBER(MATCH(統合マスタ!$V$5:$V$1500, 分類!$K$8:$K$15, 0))),
           統合マスタ!$AC$5:$AC$1500),
        ROW(A259)
    ),
"")</f>
        <v/>
      </c>
      <c r="B263" s="27">
        <f t="shared" ref="B263:B304" si="14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54" t="str">
        <f t="shared" ca="1" si="12"/>
        <v/>
      </c>
      <c r="L263" s="65"/>
      <c r="M263" s="54">
        <f t="shared" ca="1" si="13"/>
        <v>0</v>
      </c>
    </row>
    <row r="264" spans="1:13">
      <c r="A264" s="66" t="str" cm="1">
        <f t="array" aca="1" ref="A264" ca="1">IFERROR(
    SMALL(
        IF((統合マスタ!$R$5:$R$1500=1)*
           (ISNUMBER(MATCH(統合マスタ!$V$5:$V$1500, 分類!$K$8:$K$15, 0))),
           統合マスタ!$AC$5:$AC$1500),
        ROW(A260)
    ),
"")</f>
        <v/>
      </c>
      <c r="B264" s="27">
        <f t="shared" si="14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54" t="str">
        <f t="shared" ca="1" si="12"/>
        <v/>
      </c>
      <c r="L264" s="65"/>
      <c r="M264" s="54">
        <f t="shared" ca="1" si="13"/>
        <v>0</v>
      </c>
    </row>
    <row r="265" spans="1:13">
      <c r="A265" s="66" t="str" cm="1">
        <f t="array" aca="1" ref="A265" ca="1">IFERROR(
    SMALL(
        IF((統合マスタ!$R$5:$R$1500=1)*
           (ISNUMBER(MATCH(統合マスタ!$V$5:$V$1500, 分類!$K$8:$K$15, 0))),
           統合マスタ!$AC$5:$AC$1500),
        ROW(A261)
    ),
"")</f>
        <v/>
      </c>
      <c r="B265" s="27">
        <f t="shared" si="14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54" t="str">
        <f t="shared" ca="1" si="12"/>
        <v/>
      </c>
      <c r="L265" s="65"/>
      <c r="M265" s="54">
        <f t="shared" ca="1" si="13"/>
        <v>0</v>
      </c>
    </row>
    <row r="266" spans="1:13">
      <c r="A266" s="66" t="str" cm="1">
        <f t="array" aca="1" ref="A266" ca="1">IFERROR(
    SMALL(
        IF((統合マスタ!$R$5:$R$1500=1)*
           (ISNUMBER(MATCH(統合マスタ!$V$5:$V$1500, 分類!$K$8:$K$15, 0))),
           統合マスタ!$AC$5:$AC$1500),
        ROW(A262)
    ),
"")</f>
        <v/>
      </c>
      <c r="B266" s="27">
        <f t="shared" si="14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54" t="str">
        <f t="shared" ca="1" si="12"/>
        <v/>
      </c>
      <c r="L266" s="65"/>
      <c r="M266" s="54">
        <f t="shared" ca="1" si="13"/>
        <v>0</v>
      </c>
    </row>
    <row r="267" spans="1:13">
      <c r="A267" s="66" t="str" cm="1">
        <f t="array" aca="1" ref="A267" ca="1">IFERROR(
    SMALL(
        IF((統合マスタ!$R$5:$R$1500=1)*
           (ISNUMBER(MATCH(統合マスタ!$V$5:$V$1500, 分類!$K$8:$K$15, 0))),
           統合マスタ!$AC$5:$AC$1500),
        ROW(A263)
    ),
"")</f>
        <v/>
      </c>
      <c r="B267" s="27">
        <f t="shared" si="14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54" t="str">
        <f t="shared" ca="1" si="12"/>
        <v/>
      </c>
      <c r="L267" s="65"/>
      <c r="M267" s="54">
        <f t="shared" ca="1" si="13"/>
        <v>0</v>
      </c>
    </row>
    <row r="268" spans="1:13">
      <c r="A268" s="66" t="str" cm="1">
        <f t="array" aca="1" ref="A268" ca="1">IFERROR(
    SMALL(
        IF((統合マスタ!$R$5:$R$1500=1)*
           (ISNUMBER(MATCH(統合マスタ!$V$5:$V$1500, 分類!$K$8:$K$15, 0))),
           統合マスタ!$AC$5:$AC$1500),
        ROW(A264)
    ),
"")</f>
        <v/>
      </c>
      <c r="B268" s="27">
        <f t="shared" si="14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54" t="str">
        <f t="shared" ca="1" si="12"/>
        <v/>
      </c>
      <c r="L268" s="65"/>
      <c r="M268" s="54">
        <f t="shared" ca="1" si="13"/>
        <v>0</v>
      </c>
    </row>
    <row r="269" spans="1:13">
      <c r="A269" s="66" t="str" cm="1">
        <f t="array" aca="1" ref="A269" ca="1">IFERROR(
    SMALL(
        IF((統合マスタ!$R$5:$R$1500=1)*
           (ISNUMBER(MATCH(統合マスタ!$V$5:$V$1500, 分類!$K$8:$K$15, 0))),
           統合マスタ!$AC$5:$AC$1500),
        ROW(A265)
    ),
"")</f>
        <v/>
      </c>
      <c r="B269" s="27">
        <f t="shared" si="14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54" t="str">
        <f t="shared" ca="1" si="12"/>
        <v/>
      </c>
      <c r="L269" s="65"/>
      <c r="M269" s="54">
        <f t="shared" ca="1" si="13"/>
        <v>0</v>
      </c>
    </row>
    <row r="270" spans="1:13">
      <c r="A270" s="66" t="str" cm="1">
        <f t="array" aca="1" ref="A270" ca="1">IFERROR(
    SMALL(
        IF((統合マスタ!$R$5:$R$1500=1)*
           (ISNUMBER(MATCH(統合マスタ!$V$5:$V$1500, 分類!$K$8:$K$15, 0))),
           統合マスタ!$AC$5:$AC$1500),
        ROW(A266)
    ),
"")</f>
        <v/>
      </c>
      <c r="B270" s="27">
        <f t="shared" si="14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54" t="str">
        <f t="shared" ca="1" si="12"/>
        <v/>
      </c>
      <c r="L270" s="65"/>
      <c r="M270" s="54">
        <f t="shared" ca="1" si="13"/>
        <v>0</v>
      </c>
    </row>
    <row r="271" spans="1:13">
      <c r="A271" s="66" t="str" cm="1">
        <f t="array" aca="1" ref="A271" ca="1">IFERROR(
    SMALL(
        IF((統合マスタ!$R$5:$R$1500=1)*
           (ISNUMBER(MATCH(統合マスタ!$V$5:$V$1500, 分類!$K$8:$K$15, 0))),
           統合マスタ!$AC$5:$AC$1500),
        ROW(A267)
    ),
"")</f>
        <v/>
      </c>
      <c r="B271" s="27">
        <f t="shared" si="14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54" t="str">
        <f t="shared" ca="1" si="12"/>
        <v/>
      </c>
      <c r="L271" s="65"/>
      <c r="M271" s="54">
        <f t="shared" ca="1" si="13"/>
        <v>0</v>
      </c>
    </row>
    <row r="272" spans="1:13">
      <c r="A272" s="66" t="str" cm="1">
        <f t="array" aca="1" ref="A272" ca="1">IFERROR(
    SMALL(
        IF((統合マスタ!$R$5:$R$1500=1)*
           (ISNUMBER(MATCH(統合マスタ!$V$5:$V$1500, 分類!$K$8:$K$15, 0))),
           統合マスタ!$AC$5:$AC$1500),
        ROW(A268)
    ),
"")</f>
        <v/>
      </c>
      <c r="B272" s="27">
        <f t="shared" si="14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54" t="str">
        <f t="shared" ca="1" si="12"/>
        <v/>
      </c>
      <c r="L272" s="65"/>
      <c r="M272" s="54">
        <f t="shared" ca="1" si="13"/>
        <v>0</v>
      </c>
    </row>
    <row r="273" spans="1:13">
      <c r="A273" s="66" t="str" cm="1">
        <f t="array" aca="1" ref="A273" ca="1">IFERROR(
    SMALL(
        IF((統合マスタ!$R$5:$R$1500=1)*
           (ISNUMBER(MATCH(統合マスタ!$V$5:$V$1500, 分類!$K$8:$K$15, 0))),
           統合マスタ!$AC$5:$AC$1500),
        ROW(A269)
    ),
"")</f>
        <v/>
      </c>
      <c r="B273" s="27">
        <f t="shared" si="14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54" t="str">
        <f t="shared" ca="1" si="12"/>
        <v/>
      </c>
      <c r="L273" s="65"/>
      <c r="M273" s="54">
        <f t="shared" ca="1" si="13"/>
        <v>0</v>
      </c>
    </row>
    <row r="274" spans="1:13">
      <c r="A274" s="66" t="str" cm="1">
        <f t="array" aca="1" ref="A274" ca="1">IFERROR(
    SMALL(
        IF((統合マスタ!$R$5:$R$1500=1)*
           (ISNUMBER(MATCH(統合マスタ!$V$5:$V$1500, 分類!$K$8:$K$15, 0))),
           統合マスタ!$AC$5:$AC$1500),
        ROW(A270)
    ),
"")</f>
        <v/>
      </c>
      <c r="B274" s="27">
        <f t="shared" si="14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54" t="str">
        <f t="shared" ca="1" si="12"/>
        <v/>
      </c>
      <c r="L274" s="65"/>
      <c r="M274" s="54">
        <f t="shared" ca="1" si="13"/>
        <v>0</v>
      </c>
    </row>
    <row r="275" spans="1:13">
      <c r="A275" s="66" t="str" cm="1">
        <f t="array" aca="1" ref="A275" ca="1">IFERROR(
    SMALL(
        IF((統合マスタ!$R$5:$R$1500=1)*
           (ISNUMBER(MATCH(統合マスタ!$V$5:$V$1500, 分類!$K$8:$K$15, 0))),
           統合マスタ!$AC$5:$AC$1500),
        ROW(A271)
    ),
"")</f>
        <v/>
      </c>
      <c r="B275" s="27">
        <f t="shared" si="14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54" t="str">
        <f t="shared" ca="1" si="12"/>
        <v/>
      </c>
      <c r="L275" s="65"/>
      <c r="M275" s="54">
        <f t="shared" ca="1" si="13"/>
        <v>0</v>
      </c>
    </row>
    <row r="276" spans="1:13">
      <c r="A276" s="66" t="str" cm="1">
        <f t="array" aca="1" ref="A276" ca="1">IFERROR(
    SMALL(
        IF((統合マスタ!$R$5:$R$1500=1)*
           (ISNUMBER(MATCH(統合マスタ!$V$5:$V$1500, 分類!$K$8:$K$15, 0))),
           統合マスタ!$AC$5:$AC$1500),
        ROW(A272)
    ),
"")</f>
        <v/>
      </c>
      <c r="B276" s="27">
        <f t="shared" si="14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54" t="str">
        <f t="shared" ca="1" si="12"/>
        <v/>
      </c>
      <c r="L276" s="65"/>
      <c r="M276" s="54">
        <f t="shared" ca="1" si="13"/>
        <v>0</v>
      </c>
    </row>
    <row r="277" spans="1:13">
      <c r="A277" s="66" t="str" cm="1">
        <f t="array" aca="1" ref="A277" ca="1">IFERROR(
    SMALL(
        IF((統合マスタ!$R$5:$R$1500=1)*
           (ISNUMBER(MATCH(統合マスタ!$V$5:$V$1500, 分類!$K$8:$K$15, 0))),
           統合マスタ!$AC$5:$AC$1500),
        ROW(A273)
    ),
"")</f>
        <v/>
      </c>
      <c r="B277" s="27">
        <f t="shared" si="14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54" t="str">
        <f t="shared" ca="1" si="12"/>
        <v/>
      </c>
      <c r="L277" s="65"/>
      <c r="M277" s="54">
        <f t="shared" ca="1" si="13"/>
        <v>0</v>
      </c>
    </row>
    <row r="278" spans="1:13">
      <c r="A278" s="66" t="str" cm="1">
        <f t="array" aca="1" ref="A278" ca="1">IFERROR(
    SMALL(
        IF((統合マスタ!$R$5:$R$1500=1)*
           (ISNUMBER(MATCH(統合マスタ!$V$5:$V$1500, 分類!$K$8:$K$15, 0))),
           統合マスタ!$AC$5:$AC$1500),
        ROW(A274)
    ),
"")</f>
        <v/>
      </c>
      <c r="B278" s="27">
        <f t="shared" si="14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54" t="str">
        <f t="shared" ca="1" si="12"/>
        <v/>
      </c>
      <c r="L278" s="65"/>
      <c r="M278" s="54">
        <f t="shared" ca="1" si="13"/>
        <v>0</v>
      </c>
    </row>
    <row r="279" spans="1:13">
      <c r="A279" s="66" t="str" cm="1">
        <f t="array" aca="1" ref="A279" ca="1">IFERROR(
    SMALL(
        IF((統合マスタ!$R$5:$R$1500=1)*
           (ISNUMBER(MATCH(統合マスタ!$V$5:$V$1500, 分類!$K$8:$K$15, 0))),
           統合マスタ!$AC$5:$AC$1500),
        ROW(A275)
    ),
"")</f>
        <v/>
      </c>
      <c r="B279" s="27">
        <f t="shared" si="14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54" t="str">
        <f t="shared" ca="1" si="12"/>
        <v/>
      </c>
      <c r="L279" s="65"/>
      <c r="M279" s="54">
        <f t="shared" ca="1" si="13"/>
        <v>0</v>
      </c>
    </row>
    <row r="280" spans="1:13">
      <c r="A280" s="66" t="str" cm="1">
        <f t="array" aca="1" ref="A280" ca="1">IFERROR(
    SMALL(
        IF((統合マスタ!$R$5:$R$1500=1)*
           (ISNUMBER(MATCH(統合マスタ!$V$5:$V$1500, 分類!$K$8:$K$15, 0))),
           統合マスタ!$AC$5:$AC$1500),
        ROW(A276)
    ),
"")</f>
        <v/>
      </c>
      <c r="B280" s="27">
        <f t="shared" si="14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54" t="str">
        <f t="shared" ca="1" si="12"/>
        <v/>
      </c>
      <c r="L280" s="65"/>
      <c r="M280" s="54">
        <f t="shared" ca="1" si="13"/>
        <v>0</v>
      </c>
    </row>
    <row r="281" spans="1:13">
      <c r="A281" s="66" t="str" cm="1">
        <f t="array" aca="1" ref="A281" ca="1">IFERROR(
    SMALL(
        IF((統合マスタ!$R$5:$R$1500=1)*
           (ISNUMBER(MATCH(統合マスタ!$V$5:$V$1500, 分類!$K$8:$K$15, 0))),
           統合マスタ!$AC$5:$AC$1500),
        ROW(A277)
    ),
"")</f>
        <v/>
      </c>
      <c r="B281" s="27">
        <f t="shared" si="14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54" t="str">
        <f t="shared" ca="1" si="12"/>
        <v/>
      </c>
      <c r="L281" s="65"/>
      <c r="M281" s="54">
        <f t="shared" ca="1" si="13"/>
        <v>0</v>
      </c>
    </row>
    <row r="282" spans="1:13">
      <c r="A282" s="66" t="str" cm="1">
        <f t="array" aca="1" ref="A282" ca="1">IFERROR(
    SMALL(
        IF((統合マスタ!$R$5:$R$1500=1)*
           (ISNUMBER(MATCH(統合マスタ!$V$5:$V$1500, 分類!$K$8:$K$15, 0))),
           統合マスタ!$AC$5:$AC$1500),
        ROW(A278)
    ),
"")</f>
        <v/>
      </c>
      <c r="B282" s="27">
        <f t="shared" si="14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54" t="str">
        <f t="shared" ca="1" si="12"/>
        <v/>
      </c>
      <c r="L282" s="65"/>
      <c r="M282" s="54">
        <f t="shared" ca="1" si="13"/>
        <v>0</v>
      </c>
    </row>
    <row r="283" spans="1:13">
      <c r="A283" s="66" t="str" cm="1">
        <f t="array" aca="1" ref="A283" ca="1">IFERROR(
    SMALL(
        IF((統合マスタ!$R$5:$R$1500=1)*
           (ISNUMBER(MATCH(統合マスタ!$V$5:$V$1500, 分類!$K$8:$K$15, 0))),
           統合マスタ!$AC$5:$AC$1500),
        ROW(A279)
    ),
"")</f>
        <v/>
      </c>
      <c r="B283" s="27">
        <f t="shared" si="14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54" t="str">
        <f t="shared" ca="1" si="12"/>
        <v/>
      </c>
      <c r="L283" s="65"/>
      <c r="M283" s="54">
        <f t="shared" ca="1" si="13"/>
        <v>0</v>
      </c>
    </row>
    <row r="284" spans="1:13">
      <c r="A284" s="66" t="str" cm="1">
        <f t="array" aca="1" ref="A284" ca="1">IFERROR(
    SMALL(
        IF((統合マスタ!$R$5:$R$1500=1)*
           (ISNUMBER(MATCH(統合マスタ!$V$5:$V$1500, 分類!$K$8:$K$15, 0))),
           統合マスタ!$AC$5:$AC$1500),
        ROW(A280)
    ),
"")</f>
        <v/>
      </c>
      <c r="B284" s="27">
        <f t="shared" si="14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54" t="str">
        <f t="shared" ca="1" si="12"/>
        <v/>
      </c>
      <c r="L284" s="65"/>
      <c r="M284" s="54">
        <f t="shared" ca="1" si="13"/>
        <v>0</v>
      </c>
    </row>
    <row r="285" spans="1:13">
      <c r="A285" s="66" t="str" cm="1">
        <f t="array" aca="1" ref="A285" ca="1">IFERROR(
    SMALL(
        IF((統合マスタ!$R$5:$R$1500=1)*
           (ISNUMBER(MATCH(統合マスタ!$V$5:$V$1500, 分類!$K$8:$K$15, 0))),
           統合マスタ!$AC$5:$AC$1500),
        ROW(A281)
    ),
"")</f>
        <v/>
      </c>
      <c r="B285" s="27">
        <f t="shared" si="14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54" t="str">
        <f t="shared" ca="1" si="12"/>
        <v/>
      </c>
      <c r="L285" s="65"/>
      <c r="M285" s="54">
        <f t="shared" ca="1" si="13"/>
        <v>0</v>
      </c>
    </row>
    <row r="286" spans="1:13">
      <c r="A286" s="66" t="str" cm="1">
        <f t="array" aca="1" ref="A286" ca="1">IFERROR(
    SMALL(
        IF((統合マスタ!$R$5:$R$1500=1)*
           (ISNUMBER(MATCH(統合マスタ!$V$5:$V$1500, 分類!$K$8:$K$15, 0))),
           統合マスタ!$AC$5:$AC$1500),
        ROW(A282)
    ),
"")</f>
        <v/>
      </c>
      <c r="B286" s="27">
        <f t="shared" si="14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54" t="str">
        <f t="shared" ca="1" si="12"/>
        <v/>
      </c>
      <c r="L286" s="65"/>
      <c r="M286" s="54">
        <f t="shared" ca="1" si="13"/>
        <v>0</v>
      </c>
    </row>
    <row r="287" spans="1:13">
      <c r="A287" s="66" t="str" cm="1">
        <f t="array" aca="1" ref="A287" ca="1">IFERROR(
    SMALL(
        IF((統合マスタ!$R$5:$R$1500=1)*
           (ISNUMBER(MATCH(統合マスタ!$V$5:$V$1500, 分類!$K$8:$K$15, 0))),
           統合マスタ!$AC$5:$AC$1500),
        ROW(A283)
    ),
"")</f>
        <v/>
      </c>
      <c r="B287" s="27">
        <f t="shared" si="14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54" t="str">
        <f t="shared" ca="1" si="12"/>
        <v/>
      </c>
      <c r="L287" s="65"/>
      <c r="M287" s="54">
        <f t="shared" ca="1" si="13"/>
        <v>0</v>
      </c>
    </row>
    <row r="288" spans="1:13">
      <c r="A288" s="66" t="str" cm="1">
        <f t="array" aca="1" ref="A288" ca="1">IFERROR(
    SMALL(
        IF((統合マスタ!$R$5:$R$1500=1)*
           (ISNUMBER(MATCH(統合マスタ!$V$5:$V$1500, 分類!$K$8:$K$15, 0))),
           統合マスタ!$AC$5:$AC$1500),
        ROW(A284)
    ),
"")</f>
        <v/>
      </c>
      <c r="B288" s="27">
        <f t="shared" si="14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54" t="str">
        <f t="shared" ca="1" si="12"/>
        <v/>
      </c>
      <c r="L288" s="65"/>
      <c r="M288" s="54">
        <f t="shared" ca="1" si="13"/>
        <v>0</v>
      </c>
    </row>
    <row r="289" spans="1:13">
      <c r="A289" s="66" t="str" cm="1">
        <f t="array" aca="1" ref="A289" ca="1">IFERROR(
    SMALL(
        IF((統合マスタ!$R$5:$R$1500=1)*
           (ISNUMBER(MATCH(統合マスタ!$V$5:$V$1500, 分類!$K$8:$K$15, 0))),
           統合マスタ!$AC$5:$AC$1500),
        ROW(A285)
    ),
"")</f>
        <v/>
      </c>
      <c r="B289" s="27">
        <f t="shared" si="14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54" t="str">
        <f t="shared" ca="1" si="12"/>
        <v/>
      </c>
      <c r="L289" s="65"/>
      <c r="M289" s="54">
        <f t="shared" ca="1" si="13"/>
        <v>0</v>
      </c>
    </row>
    <row r="290" spans="1:13">
      <c r="A290" s="66" t="str" cm="1">
        <f t="array" aca="1" ref="A290" ca="1">IFERROR(
    SMALL(
        IF((統合マスタ!$R$5:$R$1500=1)*
           (ISNUMBER(MATCH(統合マスタ!$V$5:$V$1500, 分類!$K$8:$K$15, 0))),
           統合マスタ!$AC$5:$AC$1500),
        ROW(A286)
    ),
"")</f>
        <v/>
      </c>
      <c r="B290" s="27">
        <f t="shared" si="14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54" t="str">
        <f t="shared" ca="1" si="12"/>
        <v/>
      </c>
      <c r="L290" s="65"/>
      <c r="M290" s="54">
        <f t="shared" ca="1" si="13"/>
        <v>0</v>
      </c>
    </row>
    <row r="291" spans="1:13">
      <c r="A291" s="66" t="str" cm="1">
        <f t="array" aca="1" ref="A291" ca="1">IFERROR(
    SMALL(
        IF((統合マスタ!$R$5:$R$1500=1)*
           (ISNUMBER(MATCH(統合マスタ!$V$5:$V$1500, 分類!$K$8:$K$15, 0))),
           統合マスタ!$AC$5:$AC$1500),
        ROW(A287)
    ),
"")</f>
        <v/>
      </c>
      <c r="B291" s="27">
        <f t="shared" si="14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54" t="str">
        <f t="shared" ca="1" si="12"/>
        <v/>
      </c>
      <c r="L291" s="65"/>
      <c r="M291" s="54">
        <f t="shared" ca="1" si="13"/>
        <v>0</v>
      </c>
    </row>
    <row r="292" spans="1:13">
      <c r="A292" s="66" t="str" cm="1">
        <f t="array" aca="1" ref="A292" ca="1">IFERROR(
    SMALL(
        IF((統合マスタ!$R$5:$R$1500=1)*
           (ISNUMBER(MATCH(統合マスタ!$V$5:$V$1500, 分類!$K$8:$K$15, 0))),
           統合マスタ!$AC$5:$AC$1500),
        ROW(A288)
    ),
"")</f>
        <v/>
      </c>
      <c r="B292" s="27">
        <f t="shared" si="14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54" t="str">
        <f t="shared" ca="1" si="12"/>
        <v/>
      </c>
      <c r="L292" s="65"/>
      <c r="M292" s="54">
        <f t="shared" ca="1" si="13"/>
        <v>0</v>
      </c>
    </row>
    <row r="293" spans="1:13">
      <c r="A293" s="66" t="str" cm="1">
        <f t="array" aca="1" ref="A293" ca="1">IFERROR(
    SMALL(
        IF((統合マスタ!$R$5:$R$1500=1)*
           (ISNUMBER(MATCH(統合マスタ!$V$5:$V$1500, 分類!$K$8:$K$15, 0))),
           統合マスタ!$AC$5:$AC$1500),
        ROW(A289)
    ),
"")</f>
        <v/>
      </c>
      <c r="B293" s="27">
        <f t="shared" si="14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54" t="str">
        <f t="shared" ca="1" si="12"/>
        <v/>
      </c>
      <c r="L293" s="65"/>
      <c r="M293" s="54">
        <f t="shared" ca="1" si="13"/>
        <v>0</v>
      </c>
    </row>
    <row r="294" spans="1:13">
      <c r="A294" s="66" t="str" cm="1">
        <f t="array" aca="1" ref="A294" ca="1">IFERROR(
    SMALL(
        IF((統合マスタ!$R$5:$R$1500=1)*
           (ISNUMBER(MATCH(統合マスタ!$V$5:$V$1500, 分類!$K$8:$K$15, 0))),
           統合マスタ!$AC$5:$AC$1500),
        ROW(A290)
    ),
"")</f>
        <v/>
      </c>
      <c r="B294" s="27">
        <f t="shared" si="14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54" t="str">
        <f t="shared" ca="1" si="12"/>
        <v/>
      </c>
      <c r="L294" s="65"/>
      <c r="M294" s="54">
        <f t="shared" ca="1" si="13"/>
        <v>0</v>
      </c>
    </row>
    <row r="295" spans="1:13">
      <c r="A295" s="66" t="str" cm="1">
        <f t="array" aca="1" ref="A295" ca="1">IFERROR(
    SMALL(
        IF((統合マスタ!$R$5:$R$1500=1)*
           (ISNUMBER(MATCH(統合マスタ!$V$5:$V$1500, 分類!$K$8:$K$15, 0))),
           統合マスタ!$AC$5:$AC$1500),
        ROW(A291)
    ),
"")</f>
        <v/>
      </c>
      <c r="B295" s="27">
        <f t="shared" si="14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54" t="str">
        <f t="shared" ca="1" si="12"/>
        <v/>
      </c>
      <c r="L295" s="65"/>
      <c r="M295" s="54">
        <f t="shared" ca="1" si="13"/>
        <v>0</v>
      </c>
    </row>
    <row r="296" spans="1:13">
      <c r="A296" s="66" t="str" cm="1">
        <f t="array" aca="1" ref="A296" ca="1">IFERROR(
    SMALL(
        IF((統合マスタ!$R$5:$R$1500=1)*
           (ISNUMBER(MATCH(統合マスタ!$V$5:$V$1500, 分類!$K$8:$K$15, 0))),
           統合マスタ!$AC$5:$AC$1500),
        ROW(A292)
    ),
"")</f>
        <v/>
      </c>
      <c r="B296" s="27">
        <f t="shared" si="14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54" t="str">
        <f t="shared" ca="1" si="12"/>
        <v/>
      </c>
      <c r="L296" s="65"/>
      <c r="M296" s="54">
        <f t="shared" ca="1" si="13"/>
        <v>0</v>
      </c>
    </row>
    <row r="297" spans="1:13">
      <c r="A297" s="66" t="str" cm="1">
        <f t="array" aca="1" ref="A297" ca="1">IFERROR(
    SMALL(
        IF((統合マスタ!$R$5:$R$1500=1)*
           (ISNUMBER(MATCH(統合マスタ!$V$5:$V$1500, 分類!$K$8:$K$15, 0))),
           統合マスタ!$AC$5:$AC$1500),
        ROW(A293)
    ),
"")</f>
        <v/>
      </c>
      <c r="B297" s="27">
        <f t="shared" si="14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54" t="str">
        <f t="shared" ca="1" si="12"/>
        <v/>
      </c>
      <c r="L297" s="65"/>
      <c r="M297" s="54">
        <f t="shared" ca="1" si="13"/>
        <v>0</v>
      </c>
    </row>
    <row r="298" spans="1:13">
      <c r="A298" s="66" t="str" cm="1">
        <f t="array" aca="1" ref="A298" ca="1">IFERROR(
    SMALL(
        IF((統合マスタ!$R$5:$R$1500=1)*
           (ISNUMBER(MATCH(統合マスタ!$V$5:$V$1500, 分類!$K$8:$K$15, 0))),
           統合マスタ!$AC$5:$AC$1500),
        ROW(A294)
    ),
"")</f>
        <v/>
      </c>
      <c r="B298" s="27">
        <f t="shared" si="14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54" t="str">
        <f t="shared" ca="1" si="12"/>
        <v/>
      </c>
      <c r="L298" s="65"/>
      <c r="M298" s="54">
        <f t="shared" ca="1" si="13"/>
        <v>0</v>
      </c>
    </row>
    <row r="299" spans="1:13">
      <c r="A299" s="66" t="str" cm="1">
        <f t="array" aca="1" ref="A299" ca="1">IFERROR(
    SMALL(
        IF((統合マスタ!$R$5:$R$1500=1)*
           (ISNUMBER(MATCH(統合マスタ!$V$5:$V$1500, 分類!$K$8:$K$15, 0))),
           統合マスタ!$AC$5:$AC$1500),
        ROW(A295)
    ),
"")</f>
        <v/>
      </c>
      <c r="B299" s="27">
        <f t="shared" si="14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54" t="str">
        <f t="shared" ca="1" si="12"/>
        <v/>
      </c>
      <c r="L299" s="65"/>
      <c r="M299" s="54">
        <f t="shared" ca="1" si="13"/>
        <v>0</v>
      </c>
    </row>
    <row r="300" spans="1:13">
      <c r="A300" s="66" t="str" cm="1">
        <f t="array" aca="1" ref="A300" ca="1">IFERROR(
    SMALL(
        IF((統合マスタ!$R$5:$R$1500=1)*
           (ISNUMBER(MATCH(統合マスタ!$V$5:$V$1500, 分類!$K$8:$K$15, 0))),
           統合マスタ!$AC$5:$AC$1500),
        ROW(A296)
    ),
"")</f>
        <v/>
      </c>
      <c r="B300" s="27">
        <f t="shared" si="14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54" t="str">
        <f t="shared" ca="1" si="12"/>
        <v/>
      </c>
      <c r="L300" s="65"/>
      <c r="M300" s="54">
        <f t="shared" ca="1" si="13"/>
        <v>0</v>
      </c>
    </row>
    <row r="301" spans="1:13">
      <c r="A301" s="66" t="str" cm="1">
        <f t="array" aca="1" ref="A301" ca="1">IFERROR(
    SMALL(
        IF((統合マスタ!$R$5:$R$1500=1)*
           (ISNUMBER(MATCH(統合マスタ!$V$5:$V$1500, 分類!$K$8:$K$15, 0))),
           統合マスタ!$AC$5:$AC$1500),
        ROW(A297)
    ),
"")</f>
        <v/>
      </c>
      <c r="B301" s="27">
        <f t="shared" si="14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54" t="str">
        <f t="shared" ca="1" si="12"/>
        <v/>
      </c>
      <c r="L301" s="65"/>
      <c r="M301" s="54">
        <f t="shared" ca="1" si="13"/>
        <v>0</v>
      </c>
    </row>
    <row r="302" spans="1:13">
      <c r="A302" s="66" t="str" cm="1">
        <f t="array" aca="1" ref="A302" ca="1">IFERROR(
    SMALL(
        IF((統合マスタ!$R$5:$R$1500=1)*
           (ISNUMBER(MATCH(統合マスタ!$V$5:$V$1500, 分類!$K$8:$K$15, 0))),
           統合マスタ!$AC$5:$AC$1500),
        ROW(A298)
    ),
"")</f>
        <v/>
      </c>
      <c r="B302" s="27">
        <f t="shared" si="14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54" t="str">
        <f t="shared" ca="1" si="12"/>
        <v/>
      </c>
      <c r="L302" s="65"/>
      <c r="M302" s="54">
        <f t="shared" ca="1" si="13"/>
        <v>0</v>
      </c>
    </row>
    <row r="303" spans="1:13">
      <c r="A303" s="66" t="str" cm="1">
        <f t="array" aca="1" ref="A303" ca="1">IFERROR(
    SMALL(
        IF((統合マスタ!$R$5:$R$1500=1)*
           (ISNUMBER(MATCH(統合マスタ!$V$5:$V$1500, 分類!$K$8:$K$15, 0))),
           統合マスタ!$AC$5:$AC$1500),
        ROW(A299)
    ),
"")</f>
        <v/>
      </c>
      <c r="B303" s="27">
        <f t="shared" si="14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54" t="str">
        <f t="shared" ca="1" si="12"/>
        <v/>
      </c>
      <c r="L303" s="65"/>
      <c r="M303" s="54">
        <f t="shared" ca="1" si="13"/>
        <v>0</v>
      </c>
    </row>
    <row r="304" spans="1:13">
      <c r="A304" s="66" t="str" cm="1">
        <f t="array" aca="1" ref="A304" ca="1">IFERROR(
    SMALL(
        IF((統合マスタ!$R$5:$R$1500=1)*
           (ISNUMBER(MATCH(統合マスタ!$V$5:$V$1500, 分類!$K$8:$K$15, 0))),
           統合マスタ!$AC$5:$AC$1500),
        ROW(A300)
    ),
"")</f>
        <v/>
      </c>
      <c r="B304" s="27">
        <f t="shared" si="14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54" t="str">
        <f t="shared" ca="1" si="12"/>
        <v/>
      </c>
      <c r="L304" s="65"/>
      <c r="M304" s="54">
        <f t="shared" ca="1" si="13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504"/>
  <sheetViews>
    <sheetView workbookViewId="0">
      <selection activeCell="P18" sqref="P18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 SMALL(
        IF((統合マスタ!$R$5:$R$1500=1)*
           (ISNUMBER(MATCH(統合マスタ!$V$5:$V$1500, 分類!$N$8:$N$15, 0))),
           統合マスタ!$AC$5:$AC$1500),
        ROW(A1)
    ),
"")</f>
        <v>16</v>
      </c>
      <c r="B5" s="27">
        <v>1</v>
      </c>
      <c r="C5" s="27">
        <f ca="1">IF($A5="","",OFFSET(統合マスタ!$B$4,MATCH($A5,統合マスタ!$AC$5:$AC$1500,0),0))</f>
        <v>16</v>
      </c>
      <c r="D5" s="27" t="str">
        <f ca="1">IF($A5="","",OFFSET(統合マスタ!$C$4,MATCH($A5,統合マスタ!$AC$5:$AC$1500,0),0))</f>
        <v>２５ｍｇアリナミン　Ｆ糖衣錠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25</v>
      </c>
      <c r="G5" s="27" t="str">
        <f ca="1">IF($A5="","",OFFSET(統合マスタ!$E$4,MATCH($A5,統合マスタ!$AC$5:$AC$1500,0),0))</f>
        <v>ＰＴＰ</v>
      </c>
      <c r="H5" s="27" t="str">
        <f ca="1">IF($A5="","",OFFSET(統合マスタ!$F$4,MATCH($A5,統合マスタ!$AC$5:$AC$1500,0),0))</f>
        <v>１００Ｔ</v>
      </c>
      <c r="I5" s="27" t="str">
        <f ca="1">IF($A5="","",OFFSET(統合マスタ!$K$4,MATCH($A5,統合マスタ!$AC$5:$AC$1500,0),0))</f>
        <v>錠</v>
      </c>
      <c r="J5" s="54" t="str">
        <f ca="1">IF(F5="","",OFFSET(分類!$B$29,MATCH(F5,分類!$A$30:$A$46,0),0))</f>
        <v>調剤棚　＆　普通薬バラ</v>
      </c>
      <c r="K5" s="54">
        <f ca="1">IFERROR(
    OFFSET(錠剤_PTP!$M$5,
           MATCH(D5, 錠剤_PTP!$D$5:$D$999, 0) - 1,
           0),
"")</f>
        <v>0</v>
      </c>
      <c r="L5" s="54">
        <f ca="1">IFERROR(
    OFFSET(錠剤_バラ!$M$5,
           MATCH(D5, 錠剤_バラ!$D$5:$D$999, 0) - 1,
           0),
"")</f>
        <v>0</v>
      </c>
      <c r="M5" s="54">
        <f ca="1">SUM(K5:L5)</f>
        <v>0</v>
      </c>
    </row>
    <row r="6" spans="1:13">
      <c r="A6" s="66" cm="1">
        <f t="array" aca="1" ref="A6" ca="1">IFERROR(
    SMALL(
        IF((統合マスタ!$R$5:$R$1500=1)*
           (ISNUMBER(MATCH(統合マスタ!$V$5:$V$1500, 分類!$N$8:$N$15, 0))),
           統合マスタ!$AC$5:$AC$1500),
        ROW(A2)
    ),
"")</f>
        <v>27</v>
      </c>
      <c r="B6" s="27">
        <f>B5+1</f>
        <v>2</v>
      </c>
      <c r="C6" s="27">
        <f ca="1">IF($A6="","",OFFSET(統合マスタ!$B$4,MATCH($A6,統合マスタ!$AC$5:$AC$1500,0),0))</f>
        <v>27</v>
      </c>
      <c r="D6" s="27" t="str">
        <f ca="1">IF($A6="","",OFFSET(統合マスタ!$C$4,MATCH($A6,統合マスタ!$AC$5:$AC$1500,0),0))</f>
        <v>アーチスト錠１．２５ｍｇ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5</v>
      </c>
      <c r="G6" s="27" t="str">
        <f ca="1">IF($A6="","",OFFSET(統合マスタ!$E$4,MATCH($A6,統合マスタ!$AC$5:$AC$1500,0),0))</f>
        <v>ＰＴＰ</v>
      </c>
      <c r="H6" s="27" t="str">
        <f ca="1">IF($A6="","",OFFSET(統合マスタ!$F$4,MATCH($A6,統合マスタ!$AC$5:$AC$1500,0),0))</f>
        <v>１００Ｔ</v>
      </c>
      <c r="I6" s="27" t="str">
        <f ca="1">IF($A6="","",OFFSET(統合マスタ!$K$4,MATCH($A6,統合マスタ!$AC$5:$AC$1500,0),0))</f>
        <v>錠</v>
      </c>
      <c r="J6" s="54" t="str">
        <f ca="1">IF(F6="","",OFFSET(分類!$B$29,MATCH(F6,分類!$A$30:$A$46,0),0))</f>
        <v>普通薬バラ</v>
      </c>
      <c r="K6" s="54" t="str">
        <f ca="1">IFERROR(
    OFFSET(錠剤_PTP!$M$5,
           MATCH(D6, 錠剤_PTP!$D$5:$D$999, 0) - 1,
           0),
"")</f>
        <v/>
      </c>
      <c r="L6" s="54">
        <f ca="1">IFERROR(
    OFFSET(錠剤_バラ!$M$5,
           MATCH(D6, 錠剤_バラ!$D$5:$D$999, 0) - 1,
           0),
"")</f>
        <v>0</v>
      </c>
      <c r="M6" s="54">
        <f t="shared" ref="M6:M69" ca="1" si="0">SUM(K6:L6)</f>
        <v>0</v>
      </c>
    </row>
    <row r="7" spans="1:13">
      <c r="A7" s="66" cm="1">
        <f t="array" aca="1" ref="A7" ca="1">IFERROR(
    SMALL(
        IF((統合マスタ!$R$5:$R$1500=1)*
           (ISNUMBER(MATCH(統合マスタ!$V$5:$V$1500, 分類!$N$8:$N$15, 0))),
           統合マスタ!$AC$5:$AC$1500),
        ROW(A3)
    ),
"")</f>
        <v>37</v>
      </c>
      <c r="B7" s="27">
        <f t="shared" ref="B7:B70" si="1">B6+1</f>
        <v>3</v>
      </c>
      <c r="C7" s="27">
        <f ca="1">IF($A7="","",OFFSET(統合マスタ!$B$4,MATCH($A7,統合マスタ!$AC$5:$AC$1500,0),0))</f>
        <v>37</v>
      </c>
      <c r="D7" s="27" t="str">
        <f ca="1">IF($A7="","",OFFSET(統合マスタ!$C$4,MATCH($A7,統合マスタ!$AC$5:$AC$1500,0),0))</f>
        <v>アジスロマイシン錠２５０ｍｇ「トーワ」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1</v>
      </c>
      <c r="G7" s="27" t="str">
        <f ca="1">IF($A7="","",OFFSET(統合マスタ!$E$4,MATCH($A7,統合マスタ!$AC$5:$AC$1500,0),0))</f>
        <v>ＰＴＰ</v>
      </c>
      <c r="H7" s="27" t="str">
        <f ca="1">IF($A7="","",OFFSET(統合マスタ!$F$4,MATCH($A7,統合マスタ!$AC$5:$AC$1500,0),0))</f>
        <v>６０Ｔ</v>
      </c>
      <c r="I7" s="27" t="str">
        <f ca="1">IF($A7="","",OFFSET(統合マスタ!$K$4,MATCH($A7,統合マスタ!$AC$5:$AC$1500,0),0))</f>
        <v>錠</v>
      </c>
      <c r="J7" s="54" t="str">
        <f ca="1">IF(F7="","",OFFSET(分類!$B$29,MATCH(F7,分類!$A$30:$A$46,0),0))</f>
        <v>調剤棚</v>
      </c>
      <c r="K7" s="54">
        <f ca="1">IFERROR(
    OFFSET(錠剤_PTP!$M$5,
           MATCH(D7, 錠剤_PTP!$D$5:$D$999, 0) - 1,
           0),
"")</f>
        <v>0</v>
      </c>
      <c r="L7" s="54" t="str">
        <f ca="1">IFERROR(
    OFFSET(錠剤_バラ!$M$5,
           MATCH(D7, 錠剤_バラ!$D$5:$D$999, 0) - 1,
           0),
"")</f>
        <v/>
      </c>
      <c r="M7" s="54">
        <f t="shared" ca="1" si="0"/>
        <v>0</v>
      </c>
    </row>
    <row r="8" spans="1:13">
      <c r="A8" s="66" cm="1">
        <f t="array" aca="1" ref="A8" ca="1">IFERROR(
    SMALL(
        IF((統合マスタ!$R$5:$R$1500=1)*
           (ISNUMBER(MATCH(統合マスタ!$V$5:$V$1500, 分類!$N$8:$N$15, 0))),
           統合マスタ!$AC$5:$AC$1500),
        ROW(A4)
    ),
"")</f>
        <v>38</v>
      </c>
      <c r="B8" s="27">
        <f t="shared" si="1"/>
        <v>4</v>
      </c>
      <c r="C8" s="27">
        <f ca="1">IF($A8="","",OFFSET(統合マスタ!$B$4,MATCH($A8,統合マスタ!$AC$5:$AC$1500,0),0))</f>
        <v>38</v>
      </c>
      <c r="D8" s="27" t="str">
        <f ca="1">IF($A8="","",OFFSET(統合マスタ!$C$4,MATCH($A8,統合マスタ!$AC$5:$AC$1500,0),0))</f>
        <v>アジルサルタンＯＤ錠２０ｍｇ「サワイ」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25</v>
      </c>
      <c r="G8" s="27" t="str">
        <f ca="1">IF($A8="","",OFFSET(統合マスタ!$E$4,MATCH($A8,統合マスタ!$AC$5:$AC$1500,0),0))</f>
        <v>ＰＴＰ</v>
      </c>
      <c r="H8" s="27" t="str">
        <f ca="1">IF($A8="","",OFFSET(統合マスタ!$F$4,MATCH($A8,統合マスタ!$AC$5:$AC$1500,0),0))</f>
        <v>１００Ｔ</v>
      </c>
      <c r="I8" s="27" t="str">
        <f ca="1">IF($A8="","",OFFSET(統合マスタ!$K$4,MATCH($A8,統合マスタ!$AC$5:$AC$1500,0),0))</f>
        <v>錠</v>
      </c>
      <c r="J8" s="54" t="str">
        <f ca="1">IF(F8="","",OFFSET(分類!$B$29,MATCH(F8,分類!$A$30:$A$46,0),0))</f>
        <v>調剤棚　＆　普通薬バラ</v>
      </c>
      <c r="K8" s="54">
        <f ca="1">IFERROR(
    OFFSET(錠剤_PTP!$M$5,
           MATCH(D8, 錠剤_PTP!$D$5:$D$999, 0) - 1,
           0),
"")</f>
        <v>0</v>
      </c>
      <c r="L8" s="54">
        <f ca="1">IFERROR(
    OFFSET(錠剤_バラ!$M$5,
           MATCH(D8, 錠剤_バラ!$D$5:$D$999, 0) - 1,
           0),
"")</f>
        <v>0</v>
      </c>
      <c r="M8" s="54">
        <f t="shared" ca="1" si="0"/>
        <v>0</v>
      </c>
    </row>
    <row r="9" spans="1:13">
      <c r="A9" s="66" cm="1">
        <f t="array" aca="1" ref="A9" ca="1">IFERROR(
    SMALL(
        IF((統合マスタ!$R$5:$R$1500=1)*
           (ISNUMBER(MATCH(統合マスタ!$V$5:$V$1500, 分類!$N$8:$N$15, 0))),
           統合マスタ!$AC$5:$AC$1500),
        ROW(A5)
    ),
"")</f>
        <v>39</v>
      </c>
      <c r="B9" s="27">
        <f t="shared" si="1"/>
        <v>5</v>
      </c>
      <c r="C9" s="27">
        <f ca="1">IF($A9="","",OFFSET(統合マスタ!$B$4,MATCH($A9,統合マスタ!$AC$5:$AC$1500,0),0))</f>
        <v>39</v>
      </c>
      <c r="D9" s="27" t="str">
        <f ca="1">IF($A9="","",OFFSET(統合マスタ!$C$4,MATCH($A9,統合マスタ!$AC$5:$AC$1500,0),0))</f>
        <v>アジルサルタンＯＤ錠２０ｍｇ「サワイ」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25</v>
      </c>
      <c r="G9" s="27" t="str">
        <f ca="1">IF($A9="","",OFFSET(統合マスタ!$E$4,MATCH($A9,統合マスタ!$AC$5:$AC$1500,0),0))</f>
        <v>バラ</v>
      </c>
      <c r="H9" s="27" t="str">
        <f ca="1">IF($A9="","",OFFSET(統合マスタ!$F$4,MATCH($A9,統合マスタ!$AC$5:$AC$1500,0),0))</f>
        <v>２００Ｔ</v>
      </c>
      <c r="I9" s="27" t="str">
        <f ca="1">IF($A9="","",OFFSET(統合マスタ!$K$4,MATCH($A9,統合マスタ!$AC$5:$AC$1500,0),0))</f>
        <v>錠</v>
      </c>
      <c r="J9" s="54" t="str">
        <f ca="1">IF(F9="","",OFFSET(分類!$B$29,MATCH(F9,分類!$A$30:$A$46,0),0))</f>
        <v>調剤棚　＆　普通薬バラ</v>
      </c>
      <c r="K9" s="54">
        <f ca="1">IFERROR(
    OFFSET(錠剤_PTP!$M$5,
           MATCH(D9, 錠剤_PTP!$D$5:$D$999, 0) - 1,
           0),
"")</f>
        <v>0</v>
      </c>
      <c r="L9" s="54">
        <f ca="1">IFERROR(
    OFFSET(錠剤_バラ!$M$5,
           MATCH(D9, 錠剤_バラ!$D$5:$D$999, 0) - 1,
           0),
"")</f>
        <v>0</v>
      </c>
      <c r="M9" s="54">
        <f t="shared" ca="1" si="0"/>
        <v>0</v>
      </c>
    </row>
    <row r="10" spans="1:13">
      <c r="A10" s="66" cm="1">
        <f t="array" aca="1" ref="A10" ca="1">IFERROR(
    SMALL(
        IF((統合マスタ!$R$5:$R$1500=1)*
           (ISNUMBER(MATCH(統合マスタ!$V$5:$V$1500, 分類!$N$8:$N$15, 0))),
           統合マスタ!$AC$5:$AC$1500),
        ROW(A6)
    ),
"")</f>
        <v>43</v>
      </c>
      <c r="B10" s="27">
        <f t="shared" si="1"/>
        <v>6</v>
      </c>
      <c r="C10" s="27">
        <f ca="1">IF($A10="","",OFFSET(統合マスタ!$B$4,MATCH($A10,統合マスタ!$AC$5:$AC$1500,0),0))</f>
        <v>43</v>
      </c>
      <c r="D10" s="27" t="str">
        <f ca="1">IF($A10="","",OFFSET(統合マスタ!$C$4,MATCH($A10,統合マスタ!$AC$5:$AC$1500,0),0))</f>
        <v>アスパラ－ＣＡ錠２００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25</v>
      </c>
      <c r="G10" s="27" t="str">
        <f ca="1">IF($A10="","",OFFSET(統合マスタ!$E$4,MATCH($A10,統合マスタ!$AC$5:$AC$1500,0),0))</f>
        <v>ＰＴＰ</v>
      </c>
      <c r="H10" s="27" t="str">
        <f ca="1">IF($A10="","",OFFSET(統合マスタ!$F$4,MATCH($A10,統合マスタ!$AC$5:$AC$1500,0),0))</f>
        <v>１００Ｔ</v>
      </c>
      <c r="I10" s="27" t="str">
        <f ca="1">IF($A10="","",OFFSET(統合マスタ!$K$4,MATCH($A10,統合マスタ!$AC$5:$AC$1500,0),0))</f>
        <v>錠</v>
      </c>
      <c r="J10" s="54" t="str">
        <f ca="1">IF(F10="","",OFFSET(分類!$B$29,MATCH(F10,分類!$A$30:$A$46,0),0))</f>
        <v>調剤棚　＆　普通薬バラ</v>
      </c>
      <c r="K10" s="54">
        <f ca="1">IFERROR(
    OFFSET(錠剤_PTP!$M$5,
           MATCH(D10, 錠剤_PTP!$D$5:$D$999, 0) - 1,
           0),
"")</f>
        <v>0</v>
      </c>
      <c r="L10" s="54">
        <f ca="1">IFERROR(
    OFFSET(錠剤_バラ!$M$5,
           MATCH(D10, 錠剤_バラ!$D$5:$D$999, 0) - 1,
           0),
"")</f>
        <v>0</v>
      </c>
      <c r="M10" s="54">
        <f t="shared" ca="1" si="0"/>
        <v>0</v>
      </c>
    </row>
    <row r="11" spans="1:13">
      <c r="A11" s="66" cm="1">
        <f t="array" aca="1" ref="A11" ca="1">IFERROR(
    SMALL(
        IF((統合マスタ!$R$5:$R$1500=1)*
           (ISNUMBER(MATCH(統合マスタ!$V$5:$V$1500, 分類!$N$8:$N$15, 0))),
           統合マスタ!$AC$5:$AC$1500),
        ROW(A7)
    ),
"")</f>
        <v>44</v>
      </c>
      <c r="B11" s="27">
        <f t="shared" si="1"/>
        <v>7</v>
      </c>
      <c r="C11" s="27">
        <f ca="1">IF($A11="","",OFFSET(統合マスタ!$B$4,MATCH($A11,統合マスタ!$AC$5:$AC$1500,0),0))</f>
        <v>44</v>
      </c>
      <c r="D11" s="27" t="str">
        <f ca="1">IF($A11="","",OFFSET(統合マスタ!$C$4,MATCH($A11,統合マスタ!$AC$5:$AC$1500,0),0))</f>
        <v>アスパラ－ＣＡ錠２００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25</v>
      </c>
      <c r="G11" s="27" t="str">
        <f ca="1">IF($A11="","",OFFSET(統合マスタ!$E$4,MATCH($A11,統合マスタ!$AC$5:$AC$1500,0),0))</f>
        <v>バラ</v>
      </c>
      <c r="H11" s="27" t="str">
        <f ca="1">IF($A11="","",OFFSET(統合マスタ!$F$4,MATCH($A11,統合マスタ!$AC$5:$AC$1500,0),0))</f>
        <v>５００Ｔ</v>
      </c>
      <c r="I11" s="27" t="str">
        <f ca="1">IF($A11="","",OFFSET(統合マスタ!$K$4,MATCH($A11,統合マスタ!$AC$5:$AC$1500,0),0))</f>
        <v>錠</v>
      </c>
      <c r="J11" s="54" t="str">
        <f ca="1">IF(F11="","",OFFSET(分類!$B$29,MATCH(F11,分類!$A$30:$A$46,0),0))</f>
        <v>調剤棚　＆　普通薬バラ</v>
      </c>
      <c r="K11" s="54">
        <f ca="1">IFERROR(
    OFFSET(錠剤_PTP!$M$5,
           MATCH(D11, 錠剤_PTP!$D$5:$D$999, 0) - 1,
           0),
"")</f>
        <v>0</v>
      </c>
      <c r="L11" s="54">
        <f ca="1">IFERROR(
    OFFSET(錠剤_バラ!$M$5,
           MATCH(D11, 錠剤_バラ!$D$5:$D$999, 0) - 1,
           0),
"")</f>
        <v>0</v>
      </c>
      <c r="M11" s="54">
        <f t="shared" ca="1" si="0"/>
        <v>0</v>
      </c>
    </row>
    <row r="12" spans="1:13">
      <c r="A12" s="66" cm="1">
        <f t="array" aca="1" ref="A12" ca="1">IFERROR(
    SMALL(
        IF((統合マスタ!$R$5:$R$1500=1)*
           (ISNUMBER(MATCH(統合マスタ!$V$5:$V$1500, 分類!$N$8:$N$15, 0))),
           統合マスタ!$AC$5:$AC$1500),
        ROW(A8)
    ),
"")</f>
        <v>46</v>
      </c>
      <c r="B12" s="27">
        <f t="shared" si="1"/>
        <v>8</v>
      </c>
      <c r="C12" s="27">
        <f ca="1">IF($A12="","",OFFSET(統合マスタ!$B$4,MATCH($A12,統合マスタ!$AC$5:$AC$1500,0),0))</f>
        <v>46</v>
      </c>
      <c r="D12" s="27" t="str">
        <f ca="1">IF($A12="","",OFFSET(統合マスタ!$C$4,MATCH($A12,統合マスタ!$AC$5:$AC$1500,0),0))</f>
        <v>アスパラカリウム錠３００ｍｇ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1</v>
      </c>
      <c r="G12" s="27" t="str">
        <f ca="1">IF($A12="","",OFFSET(統合マスタ!$E$4,MATCH($A12,統合マスタ!$AC$5:$AC$1500,0),0))</f>
        <v>ＰＴＰ</v>
      </c>
      <c r="H12" s="27" t="str">
        <f ca="1">IF($A12="","",OFFSET(統合マスタ!$F$4,MATCH($A12,統合マスタ!$AC$5:$AC$1500,0),0))</f>
        <v>１０００Ｔ</v>
      </c>
      <c r="I12" s="27" t="str">
        <f ca="1">IF($A12="","",OFFSET(統合マスタ!$K$4,MATCH($A12,統合マスタ!$AC$5:$AC$1500,0),0))</f>
        <v>錠</v>
      </c>
      <c r="J12" s="54" t="str">
        <f ca="1">IF(F12="","",OFFSET(分類!$B$29,MATCH(F12,分類!$A$30:$A$46,0),0))</f>
        <v>調剤棚</v>
      </c>
      <c r="K12" s="54">
        <f ca="1">IFERROR(
    OFFSET(錠剤_PTP!$M$5,
           MATCH(D12, 錠剤_PTP!$D$5:$D$999, 0) - 1,
           0),
"")</f>
        <v>0</v>
      </c>
      <c r="L12" s="54" t="str">
        <f ca="1">IFERROR(
    OFFSET(錠剤_バラ!$M$5,
           MATCH(D12, 錠剤_バラ!$D$5:$D$999, 0) - 1,
           0),
"")</f>
        <v/>
      </c>
      <c r="M12" s="54">
        <f t="shared" ca="1" si="0"/>
        <v>0</v>
      </c>
    </row>
    <row r="13" spans="1:13">
      <c r="A13" s="66" cm="1">
        <f t="array" aca="1" ref="A13" ca="1">IFERROR(
    SMALL(
        IF((統合マスタ!$R$5:$R$1500=1)*
           (ISNUMBER(MATCH(統合マスタ!$V$5:$V$1500, 分類!$N$8:$N$15, 0))),
           統合マスタ!$AC$5:$AC$1500),
        ROW(A9)
    ),
"")</f>
        <v>47</v>
      </c>
      <c r="B13" s="27">
        <f t="shared" si="1"/>
        <v>9</v>
      </c>
      <c r="C13" s="27">
        <f ca="1">IF($A13="","",OFFSET(統合マスタ!$B$4,MATCH($A13,統合マスタ!$AC$5:$AC$1500,0),0))</f>
        <v>47</v>
      </c>
      <c r="D13" s="27" t="str">
        <f ca="1">IF($A13="","",OFFSET(統合マスタ!$C$4,MATCH($A13,統合マスタ!$AC$5:$AC$1500,0),0))</f>
        <v>アスパラカリウム錠３００ｍｇ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1</v>
      </c>
      <c r="G13" s="27" t="str">
        <f ca="1">IF($A13="","",OFFSET(統合マスタ!$E$4,MATCH($A13,統合マスタ!$AC$5:$AC$1500,0),0))</f>
        <v>ＰＴＰ</v>
      </c>
      <c r="H13" s="27" t="str">
        <f ca="1">IF($A13="","",OFFSET(統合マスタ!$F$4,MATCH($A13,統合マスタ!$AC$5:$AC$1500,0),0))</f>
        <v>１００Ｔ</v>
      </c>
      <c r="I13" s="27" t="str">
        <f ca="1">IF($A13="","",OFFSET(統合マスタ!$K$4,MATCH($A13,統合マスタ!$AC$5:$AC$1500,0),0))</f>
        <v>錠</v>
      </c>
      <c r="J13" s="54" t="str">
        <f ca="1">IF(F13="","",OFFSET(分類!$B$29,MATCH(F13,分類!$A$30:$A$46,0),0))</f>
        <v>調剤棚</v>
      </c>
      <c r="K13" s="54">
        <f ca="1">IFERROR(
    OFFSET(錠剤_PTP!$M$5,
           MATCH(D13, 錠剤_PTP!$D$5:$D$999, 0) - 1,
           0),
"")</f>
        <v>0</v>
      </c>
      <c r="L13" s="54" t="str">
        <f ca="1">IFERROR(
    OFFSET(錠剤_バラ!$M$5,
           MATCH(D13, 錠剤_バラ!$D$5:$D$999, 0) - 1,
           0),
"")</f>
        <v/>
      </c>
      <c r="M13" s="54">
        <f t="shared" ca="1" si="0"/>
        <v>0</v>
      </c>
    </row>
    <row r="14" spans="1:13">
      <c r="A14" s="66" cm="1">
        <f t="array" aca="1" ref="A14" ca="1">IFERROR(
    SMALL(
        IF((統合マスタ!$R$5:$R$1500=1)*
           (ISNUMBER(MATCH(統合マスタ!$V$5:$V$1500, 分類!$N$8:$N$15, 0))),
           統合マスタ!$AC$5:$AC$1500),
        ROW(A10)
    ),
"")</f>
        <v>56</v>
      </c>
      <c r="B14" s="27">
        <f t="shared" si="1"/>
        <v>10</v>
      </c>
      <c r="C14" s="27">
        <f ca="1">IF($A14="","",OFFSET(統合マスタ!$B$4,MATCH($A14,統合マスタ!$AC$5:$AC$1500,0),0))</f>
        <v>56</v>
      </c>
      <c r="D14" s="27" t="str">
        <f ca="1">IF($A14="","",OFFSET(統合マスタ!$C$4,MATCH($A14,統合マスタ!$AC$5:$AC$1500,0),0))</f>
        <v>アタラックス錠２５ｍｇ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25</v>
      </c>
      <c r="G14" s="27" t="str">
        <f ca="1">IF($A14="","",OFFSET(統合マスタ!$E$4,MATCH($A14,統合マスタ!$AC$5:$AC$1500,0),0))</f>
        <v>ＰＴＰ</v>
      </c>
      <c r="H14" s="27" t="str">
        <f ca="1">IF($A14="","",OFFSET(統合マスタ!$F$4,MATCH($A14,統合マスタ!$AC$5:$AC$1500,0),0))</f>
        <v>１００Ｔ</v>
      </c>
      <c r="I14" s="27" t="str">
        <f ca="1">IF($A14="","",OFFSET(統合マスタ!$K$4,MATCH($A14,統合マスタ!$AC$5:$AC$1500,0),0))</f>
        <v>錠</v>
      </c>
      <c r="J14" s="54" t="str">
        <f ca="1">IF(F14="","",OFFSET(分類!$B$29,MATCH(F14,分類!$A$30:$A$46,0),0))</f>
        <v>調剤棚　＆　普通薬バラ</v>
      </c>
      <c r="K14" s="54">
        <f ca="1">IFERROR(
    OFFSET(錠剤_PTP!$M$5,
           MATCH(D14, 錠剤_PTP!$D$5:$D$999, 0) - 1,
           0),
"")</f>
        <v>0</v>
      </c>
      <c r="L14" s="54">
        <f ca="1">IFERROR(
    OFFSET(錠剤_バラ!$M$5,
           MATCH(D14, 錠剤_バラ!$D$5:$D$999, 0) - 1,
           0),
"")</f>
        <v>0</v>
      </c>
      <c r="M14" s="54">
        <f t="shared" ca="1" si="0"/>
        <v>0</v>
      </c>
    </row>
    <row r="15" spans="1:13">
      <c r="A15" s="66" cm="1">
        <f t="array" aca="1" ref="A15" ca="1">IFERROR(
    SMALL(
        IF((統合マスタ!$R$5:$R$1500=1)*
           (ISNUMBER(MATCH(統合マスタ!$V$5:$V$1500, 分類!$N$8:$N$15, 0))),
           統合マスタ!$AC$5:$AC$1500),
        ROW(A11)
    ),
"")</f>
        <v>59</v>
      </c>
      <c r="B15" s="27">
        <f t="shared" si="1"/>
        <v>11</v>
      </c>
      <c r="C15" s="27">
        <f ca="1">IF($A15="","",OFFSET(統合マスタ!$B$4,MATCH($A15,統合マスタ!$AC$5:$AC$1500,0),0))</f>
        <v>59</v>
      </c>
      <c r="D15" s="27" t="str">
        <f ca="1">IF($A15="","",OFFSET(統合マスタ!$C$4,MATCH($A15,統合マスタ!$AC$5:$AC$1500,0),0))</f>
        <v>アドナ錠３０ｍｇ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25</v>
      </c>
      <c r="G15" s="27" t="str">
        <f ca="1">IF($A15="","",OFFSET(統合マスタ!$E$4,MATCH($A15,統合マスタ!$AC$5:$AC$1500,0),0))</f>
        <v>バラ</v>
      </c>
      <c r="H15" s="27" t="str">
        <f ca="1">IF($A15="","",OFFSET(統合マスタ!$F$4,MATCH($A15,統合マスタ!$AC$5:$AC$1500,0),0))</f>
        <v>５００Ｔ</v>
      </c>
      <c r="I15" s="27" t="str">
        <f ca="1">IF($A15="","",OFFSET(統合マスタ!$K$4,MATCH($A15,統合マスタ!$AC$5:$AC$1500,0),0))</f>
        <v>錠</v>
      </c>
      <c r="J15" s="54" t="str">
        <f ca="1">IF(F15="","",OFFSET(分類!$B$29,MATCH(F15,分類!$A$30:$A$46,0),0))</f>
        <v>調剤棚　＆　普通薬バラ</v>
      </c>
      <c r="K15" s="54">
        <f ca="1">IFERROR(
    OFFSET(錠剤_PTP!$M$5,
           MATCH(D15, 錠剤_PTP!$D$5:$D$999, 0) - 1,
           0),
"")</f>
        <v>0</v>
      </c>
      <c r="L15" s="54">
        <f ca="1">IFERROR(
    OFFSET(錠剤_バラ!$M$5,
           MATCH(D15, 錠剤_バラ!$D$5:$D$999, 0) - 1,
           0),
"")</f>
        <v>0</v>
      </c>
      <c r="M15" s="54">
        <f t="shared" ca="1" si="0"/>
        <v>0</v>
      </c>
    </row>
    <row r="16" spans="1:13">
      <c r="A16" s="66" cm="1">
        <f t="array" aca="1" ref="A16" ca="1">IFERROR(
    SMALL(
        IF((統合マスタ!$R$5:$R$1500=1)*
           (ISNUMBER(MATCH(統合マスタ!$V$5:$V$1500, 分類!$N$8:$N$15, 0))),
           統合マスタ!$AC$5:$AC$1500),
        ROW(A12)
    ),
"")</f>
        <v>67</v>
      </c>
      <c r="B16" s="27">
        <f t="shared" si="1"/>
        <v>12</v>
      </c>
      <c r="C16" s="27">
        <f ca="1">IF($A16="","",OFFSET(統合マスタ!$B$4,MATCH($A16,統合マスタ!$AC$5:$AC$1500,0),0))</f>
        <v>67</v>
      </c>
      <c r="D16" s="27" t="str">
        <f ca="1">IF($A16="","",OFFSET(統合マスタ!$C$4,MATCH($A16,統合マスタ!$AC$5:$AC$1500,0),0))</f>
        <v>アトルバスタチンＯＤ錠１０ｍｇ「トーワ」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25</v>
      </c>
      <c r="G16" s="27" t="str">
        <f ca="1">IF($A16="","",OFFSET(統合マスタ!$E$4,MATCH($A16,統合マスタ!$AC$5:$AC$1500,0),0))</f>
        <v>ＰＴＰ</v>
      </c>
      <c r="H16" s="27" t="str">
        <f ca="1">IF($A16="","",OFFSET(統合マスタ!$F$4,MATCH($A16,統合マスタ!$AC$5:$AC$1500,0),0))</f>
        <v>１００Ｔ</v>
      </c>
      <c r="I16" s="27" t="str">
        <f ca="1">IF($A16="","",OFFSET(統合マスタ!$K$4,MATCH($A16,統合マスタ!$AC$5:$AC$1500,0),0))</f>
        <v>錠</v>
      </c>
      <c r="J16" s="54" t="str">
        <f ca="1">IF(F16="","",OFFSET(分類!$B$29,MATCH(F16,分類!$A$30:$A$46,0),0))</f>
        <v>調剤棚　＆　普通薬バラ</v>
      </c>
      <c r="K16" s="54">
        <f ca="1">IFERROR(
    OFFSET(錠剤_PTP!$M$5,
           MATCH(D16, 錠剤_PTP!$D$5:$D$999, 0) - 1,
           0),
"")</f>
        <v>0</v>
      </c>
      <c r="L16" s="54">
        <f ca="1">IFERROR(
    OFFSET(錠剤_バラ!$M$5,
           MATCH(D16, 錠剤_バラ!$D$5:$D$999, 0) - 1,
           0),
"")</f>
        <v>0</v>
      </c>
      <c r="M16" s="54">
        <f t="shared" ca="1" si="0"/>
        <v>0</v>
      </c>
    </row>
    <row r="17" spans="1:13">
      <c r="A17" s="66" cm="1">
        <f t="array" aca="1" ref="A17" ca="1">IFERROR(
    SMALL(
        IF((統合マスタ!$R$5:$R$1500=1)*
           (ISNUMBER(MATCH(統合マスタ!$V$5:$V$1500, 分類!$N$8:$N$15, 0))),
           統合マスタ!$AC$5:$AC$1500),
        ROW(A13)
    ),
"")</f>
        <v>68</v>
      </c>
      <c r="B17" s="27">
        <f t="shared" si="1"/>
        <v>13</v>
      </c>
      <c r="C17" s="27">
        <f ca="1">IF($A17="","",OFFSET(統合マスタ!$B$4,MATCH($A17,統合マスタ!$AC$5:$AC$1500,0),0))</f>
        <v>68</v>
      </c>
      <c r="D17" s="27" t="str">
        <f ca="1">IF($A17="","",OFFSET(統合マスタ!$C$4,MATCH($A17,統合マスタ!$AC$5:$AC$1500,0),0))</f>
        <v>アトルバスタチンＯＤ錠１０ｍｇ「トーワ」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25</v>
      </c>
      <c r="G17" s="27" t="str">
        <f ca="1">IF($A17="","",OFFSET(統合マスタ!$E$4,MATCH($A17,統合マスタ!$AC$5:$AC$1500,0),0))</f>
        <v>バラ</v>
      </c>
      <c r="H17" s="27" t="str">
        <f ca="1">IF($A17="","",OFFSET(統合マスタ!$F$4,MATCH($A17,統合マスタ!$AC$5:$AC$1500,0),0))</f>
        <v>３００Ｔ</v>
      </c>
      <c r="I17" s="27" t="str">
        <f ca="1">IF($A17="","",OFFSET(統合マスタ!$K$4,MATCH($A17,統合マスタ!$AC$5:$AC$1500,0),0))</f>
        <v>錠</v>
      </c>
      <c r="J17" s="54" t="str">
        <f ca="1">IF(F17="","",OFFSET(分類!$B$29,MATCH(F17,分類!$A$30:$A$46,0),0))</f>
        <v>調剤棚　＆　普通薬バラ</v>
      </c>
      <c r="K17" s="54">
        <f ca="1">IFERROR(
    OFFSET(錠剤_PTP!$M$5,
           MATCH(D17, 錠剤_PTP!$D$5:$D$999, 0) - 1,
           0),
"")</f>
        <v>0</v>
      </c>
      <c r="L17" s="54">
        <f ca="1">IFERROR(
    OFFSET(錠剤_バラ!$M$5,
           MATCH(D17, 錠剤_バラ!$D$5:$D$999, 0) - 1,
           0),
"")</f>
        <v>0</v>
      </c>
      <c r="M17" s="54">
        <f t="shared" ca="1" si="0"/>
        <v>0</v>
      </c>
    </row>
    <row r="18" spans="1:13">
      <c r="A18" s="66" cm="1">
        <f t="array" aca="1" ref="A18" ca="1">IFERROR(
    SMALL(
        IF((統合マスタ!$R$5:$R$1500=1)*
           (ISNUMBER(MATCH(統合マスタ!$V$5:$V$1500, 分類!$N$8:$N$15, 0))),
           統合マスタ!$AC$5:$AC$1500),
        ROW(A14)
    ),
"")</f>
        <v>74</v>
      </c>
      <c r="B18" s="27">
        <f t="shared" si="1"/>
        <v>14</v>
      </c>
      <c r="C18" s="27">
        <f ca="1">IF($A18="","",OFFSET(統合マスタ!$B$4,MATCH($A18,統合マスタ!$AC$5:$AC$1500,0),0))</f>
        <v>74</v>
      </c>
      <c r="D18" s="27" t="str">
        <f ca="1">IF($A18="","",OFFSET(統合マスタ!$C$4,MATCH($A18,統合マスタ!$AC$5:$AC$1500,0),0))</f>
        <v>アマンタジン塩酸塩錠５０ｍｇ「杏林」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25</v>
      </c>
      <c r="G18" s="27" t="str">
        <f ca="1">IF($A18="","",OFFSET(統合マスタ!$E$4,MATCH($A18,統合マスタ!$AC$5:$AC$1500,0),0))</f>
        <v>ＰＴＰ</v>
      </c>
      <c r="H18" s="27" t="str">
        <f ca="1">IF($A18="","",OFFSET(統合マスタ!$F$4,MATCH($A18,統合マスタ!$AC$5:$AC$1500,0),0))</f>
        <v>１００Ｔ</v>
      </c>
      <c r="I18" s="27" t="str">
        <f ca="1">IF($A18="","",OFFSET(統合マスタ!$K$4,MATCH($A18,統合マスタ!$AC$5:$AC$1500,0),0))</f>
        <v>錠</v>
      </c>
      <c r="J18" s="54" t="str">
        <f ca="1">IF(F18="","",OFFSET(分類!$B$29,MATCH(F18,分類!$A$30:$A$46,0),0))</f>
        <v>調剤棚　＆　普通薬バラ</v>
      </c>
      <c r="K18" s="54">
        <f ca="1">IFERROR(
    OFFSET(錠剤_PTP!$M$5,
           MATCH(D18, 錠剤_PTP!$D$5:$D$999, 0) - 1,
           0),
"")</f>
        <v>0</v>
      </c>
      <c r="L18" s="54">
        <f ca="1">IFERROR(
    OFFSET(錠剤_バラ!$M$5,
           MATCH(D18, 錠剤_バラ!$D$5:$D$999, 0) - 1,
           0),
"")</f>
        <v>0</v>
      </c>
      <c r="M18" s="54">
        <f t="shared" ca="1" si="0"/>
        <v>0</v>
      </c>
    </row>
    <row r="19" spans="1:13">
      <c r="A19" s="66" cm="1">
        <f t="array" aca="1" ref="A19" ca="1">IFERROR(
    SMALL(
        IF((統合マスタ!$R$5:$R$1500=1)*
           (ISNUMBER(MATCH(統合マスタ!$V$5:$V$1500, 分類!$N$8:$N$15, 0))),
           統合マスタ!$AC$5:$AC$1500),
        ROW(A15)
    ),
"")</f>
        <v>90</v>
      </c>
      <c r="B19" s="27">
        <f t="shared" si="1"/>
        <v>15</v>
      </c>
      <c r="C19" s="27">
        <f ca="1">IF($A19="","",OFFSET(統合マスタ!$B$4,MATCH($A19,統合マスタ!$AC$5:$AC$1500,0),0))</f>
        <v>90</v>
      </c>
      <c r="D19" s="27" t="str">
        <f ca="1">IF($A19="","",OFFSET(統合マスタ!$C$4,MATCH($A19,統合マスタ!$AC$5:$AC$1500,0),0))</f>
        <v>アルダクトンＡ錠２５ｍｇ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25</v>
      </c>
      <c r="G19" s="27" t="str">
        <f ca="1">IF($A19="","",OFFSET(統合マスタ!$E$4,MATCH($A19,統合マスタ!$AC$5:$AC$1500,0),0))</f>
        <v>バラ</v>
      </c>
      <c r="H19" s="27" t="str">
        <f ca="1">IF($A19="","",OFFSET(統合マスタ!$F$4,MATCH($A19,統合マスタ!$AC$5:$AC$1500,0),0))</f>
        <v>１００Ｔ</v>
      </c>
      <c r="I19" s="27" t="str">
        <f ca="1">IF($A19="","",OFFSET(統合マスタ!$K$4,MATCH($A19,統合マスタ!$AC$5:$AC$1500,0),0))</f>
        <v>錠</v>
      </c>
      <c r="J19" s="54" t="str">
        <f ca="1">IF(F19="","",OFFSET(分類!$B$29,MATCH(F19,分類!$A$30:$A$46,0),0))</f>
        <v>調剤棚　＆　普通薬バラ</v>
      </c>
      <c r="K19" s="54">
        <f ca="1">IFERROR(
    OFFSET(錠剤_PTP!$M$5,
           MATCH(D19, 錠剤_PTP!$D$5:$D$999, 0) - 1,
           0),
"")</f>
        <v>0</v>
      </c>
      <c r="L19" s="54">
        <f ca="1">IFERROR(
    OFFSET(錠剤_バラ!$M$5,
           MATCH(D19, 錠剤_バラ!$D$5:$D$999, 0) - 1,
           0),
"")</f>
        <v>0</v>
      </c>
      <c r="M19" s="54">
        <f t="shared" ca="1" si="0"/>
        <v>0</v>
      </c>
    </row>
    <row r="20" spans="1:13">
      <c r="A20" s="66" cm="1">
        <f t="array" aca="1" ref="A20" ca="1">IFERROR(
    SMALL(
        IF((統合マスタ!$R$5:$R$1500=1)*
           (ISNUMBER(MATCH(統合マスタ!$V$5:$V$1500, 分類!$N$8:$N$15, 0))),
           統合マスタ!$AC$5:$AC$1500),
        ROW(A16)
    ),
"")</f>
        <v>98</v>
      </c>
      <c r="B20" s="27">
        <f t="shared" si="1"/>
        <v>16</v>
      </c>
      <c r="C20" s="27">
        <f ca="1">IF($A20="","",OFFSET(統合マスタ!$B$4,MATCH($A20,統合マスタ!$AC$5:$AC$1500,0),0))</f>
        <v>98</v>
      </c>
      <c r="D20" s="27" t="str">
        <f ca="1">IF($A20="","",OFFSET(統合マスタ!$C$4,MATCH($A20,統合マスタ!$AC$5:$AC$1500,0),0))</f>
        <v>アロプリノール錠１００ｍｇ「サワイ」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25</v>
      </c>
      <c r="G20" s="27" t="str">
        <f ca="1">IF($A20="","",OFFSET(統合マスタ!$E$4,MATCH($A20,統合マスタ!$AC$5:$AC$1500,0),0))</f>
        <v>ＰＴＰ</v>
      </c>
      <c r="H20" s="27" t="str">
        <f ca="1">IF($A20="","",OFFSET(統合マスタ!$F$4,MATCH($A20,統合マスタ!$AC$5:$AC$1500,0),0))</f>
        <v>１００Ｔ</v>
      </c>
      <c r="I20" s="27" t="str">
        <f ca="1">IF($A20="","",OFFSET(統合マスタ!$K$4,MATCH($A20,統合マスタ!$AC$5:$AC$1500,0),0))</f>
        <v>錠</v>
      </c>
      <c r="J20" s="54" t="str">
        <f ca="1">IF(F20="","",OFFSET(分類!$B$29,MATCH(F20,分類!$A$30:$A$46,0),0))</f>
        <v>調剤棚　＆　普通薬バラ</v>
      </c>
      <c r="K20" s="54">
        <f ca="1">IFERROR(
    OFFSET(錠剤_PTP!$M$5,
           MATCH(D20, 錠剤_PTP!$D$5:$D$999, 0) - 1,
           0),
"")</f>
        <v>0</v>
      </c>
      <c r="L20" s="54">
        <f ca="1">IFERROR(
    OFFSET(錠剤_バラ!$M$5,
           MATCH(D20, 錠剤_バラ!$D$5:$D$999, 0) - 1,
           0),
"")</f>
        <v>0</v>
      </c>
      <c r="M20" s="54">
        <f t="shared" ca="1" si="0"/>
        <v>0</v>
      </c>
    </row>
    <row r="21" spans="1:13">
      <c r="A21" s="66" cm="1">
        <f t="array" aca="1" ref="A21" ca="1">IFERROR(
    SMALL(
        IF((統合マスタ!$R$5:$R$1500=1)*
           (ISNUMBER(MATCH(統合マスタ!$V$5:$V$1500, 分類!$N$8:$N$15, 0))),
           統合マスタ!$AC$5:$AC$1500),
        ROW(A17)
    ),
"")</f>
        <v>99</v>
      </c>
      <c r="B21" s="27">
        <f t="shared" si="1"/>
        <v>17</v>
      </c>
      <c r="C21" s="27">
        <f ca="1">IF($A21="","",OFFSET(統合マスタ!$B$4,MATCH($A21,統合マスタ!$AC$5:$AC$1500,0),0))</f>
        <v>99</v>
      </c>
      <c r="D21" s="27" t="str">
        <f ca="1">IF($A21="","",OFFSET(統合マスタ!$C$4,MATCH($A21,統合マスタ!$AC$5:$AC$1500,0),0))</f>
        <v>アロプリノール錠１００ｍｇ「サワイ」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25</v>
      </c>
      <c r="G21" s="27" t="str">
        <f ca="1">IF($A21="","",OFFSET(統合マスタ!$E$4,MATCH($A21,統合マスタ!$AC$5:$AC$1500,0),0))</f>
        <v>バラ</v>
      </c>
      <c r="H21" s="27" t="str">
        <f ca="1">IF($A21="","",OFFSET(統合マスタ!$F$4,MATCH($A21,統合マスタ!$AC$5:$AC$1500,0),0))</f>
        <v>１０００Ｔ</v>
      </c>
      <c r="I21" s="27" t="str">
        <f ca="1">IF($A21="","",OFFSET(統合マスタ!$K$4,MATCH($A21,統合マスタ!$AC$5:$AC$1500,0),0))</f>
        <v>錠</v>
      </c>
      <c r="J21" s="54" t="str">
        <f ca="1">IF(F21="","",OFFSET(分類!$B$29,MATCH(F21,分類!$A$30:$A$46,0),0))</f>
        <v>調剤棚　＆　普通薬バラ</v>
      </c>
      <c r="K21" s="54">
        <f ca="1">IFERROR(
    OFFSET(錠剤_PTP!$M$5,
           MATCH(D21, 錠剤_PTP!$D$5:$D$999, 0) - 1,
           0),
"")</f>
        <v>0</v>
      </c>
      <c r="L21" s="54">
        <f ca="1">IFERROR(
    OFFSET(錠剤_バラ!$M$5,
           MATCH(D21, 錠剤_バラ!$D$5:$D$999, 0) - 1,
           0),
"")</f>
        <v>0</v>
      </c>
      <c r="M21" s="54">
        <f t="shared" ca="1" si="0"/>
        <v>0</v>
      </c>
    </row>
    <row r="22" spans="1:13">
      <c r="A22" s="66" cm="1">
        <f t="array" aca="1" ref="A22" ca="1">IFERROR(
    SMALL(
        IF((統合マスタ!$R$5:$R$1500=1)*
           (ISNUMBER(MATCH(統合マスタ!$V$5:$V$1500, 分類!$N$8:$N$15, 0))),
           統合マスタ!$AC$5:$AC$1500),
        ROW(A18)
    ),
"")</f>
        <v>111</v>
      </c>
      <c r="B22" s="27">
        <f t="shared" si="1"/>
        <v>18</v>
      </c>
      <c r="C22" s="27">
        <f ca="1">IF($A22="","",OFFSET(統合マスタ!$B$4,MATCH($A22,統合マスタ!$AC$5:$AC$1500,0),0))</f>
        <v>111</v>
      </c>
      <c r="D22" s="27" t="str">
        <f ca="1">IF($A22="","",OFFSET(統合マスタ!$C$4,MATCH($A22,統合マスタ!$AC$5:$AC$1500,0),0))</f>
        <v>イルベサルタン錠５０ｍｇ「サワイ」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25</v>
      </c>
      <c r="G22" s="27" t="str">
        <f ca="1">IF($A22="","",OFFSET(統合マスタ!$E$4,MATCH($A22,統合マスタ!$AC$5:$AC$1500,0),0))</f>
        <v>ＰＴＰ</v>
      </c>
      <c r="H22" s="27" t="str">
        <f ca="1">IF($A22="","",OFFSET(統合マスタ!$F$4,MATCH($A22,統合マスタ!$AC$5:$AC$1500,0),0))</f>
        <v>１００Ｔ</v>
      </c>
      <c r="I22" s="27" t="str">
        <f ca="1">IF($A22="","",OFFSET(統合マスタ!$K$4,MATCH($A22,統合マスタ!$AC$5:$AC$1500,0),0))</f>
        <v>錠</v>
      </c>
      <c r="J22" s="54" t="str">
        <f ca="1">IF(F22="","",OFFSET(分類!$B$29,MATCH(F22,分類!$A$30:$A$46,0),0))</f>
        <v>調剤棚　＆　普通薬バラ</v>
      </c>
      <c r="K22" s="54">
        <f ca="1">IFERROR(
    OFFSET(錠剤_PTP!$M$5,
           MATCH(D22, 錠剤_PTP!$D$5:$D$999, 0) - 1,
           0),
"")</f>
        <v>0</v>
      </c>
      <c r="L22" s="54">
        <f ca="1">IFERROR(
    OFFSET(錠剤_バラ!$M$5,
           MATCH(D22, 錠剤_バラ!$D$5:$D$999, 0) - 1,
           0),
"")</f>
        <v>0</v>
      </c>
      <c r="M22" s="54">
        <f t="shared" ca="1" si="0"/>
        <v>0</v>
      </c>
    </row>
    <row r="23" spans="1:13">
      <c r="A23" s="66" cm="1">
        <f t="array" aca="1" ref="A23" ca="1">IFERROR(
    SMALL(
        IF((統合マスタ!$R$5:$R$1500=1)*
           (ISNUMBER(MATCH(統合マスタ!$V$5:$V$1500, 分類!$N$8:$N$15, 0))),
           統合マスタ!$AC$5:$AC$1500),
        ROW(A19)
    ),
"")</f>
        <v>112</v>
      </c>
      <c r="B23" s="27">
        <f t="shared" si="1"/>
        <v>19</v>
      </c>
      <c r="C23" s="27">
        <f ca="1">IF($A23="","",OFFSET(統合マスタ!$B$4,MATCH($A23,統合マスタ!$AC$5:$AC$1500,0),0))</f>
        <v>112</v>
      </c>
      <c r="D23" s="27" t="str">
        <f ca="1">IF($A23="","",OFFSET(統合マスタ!$C$4,MATCH($A23,統合マスタ!$AC$5:$AC$1500,0),0))</f>
        <v>イルベサルタン錠５０ｍｇ「サワイ」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25</v>
      </c>
      <c r="G23" s="27" t="str">
        <f ca="1">IF($A23="","",OFFSET(統合マスタ!$E$4,MATCH($A23,統合マスタ!$AC$5:$AC$1500,0),0))</f>
        <v>バラ</v>
      </c>
      <c r="H23" s="27" t="str">
        <f ca="1">IF($A23="","",OFFSET(統合マスタ!$F$4,MATCH($A23,統合マスタ!$AC$5:$AC$1500,0),0))</f>
        <v>２００Ｔ</v>
      </c>
      <c r="I23" s="27" t="str">
        <f ca="1">IF($A23="","",OFFSET(統合マスタ!$K$4,MATCH($A23,統合マスタ!$AC$5:$AC$1500,0),0))</f>
        <v>錠</v>
      </c>
      <c r="J23" s="54" t="str">
        <f ca="1">IF(F23="","",OFFSET(分類!$B$29,MATCH(F23,分類!$A$30:$A$46,0),0))</f>
        <v>調剤棚　＆　普通薬バラ</v>
      </c>
      <c r="K23" s="54">
        <f ca="1">IFERROR(
    OFFSET(錠剤_PTP!$M$5,
           MATCH(D23, 錠剤_PTP!$D$5:$D$999, 0) - 1,
           0),
"")</f>
        <v>0</v>
      </c>
      <c r="L23" s="54">
        <f ca="1">IFERROR(
    OFFSET(錠剤_バラ!$M$5,
           MATCH(D23, 錠剤_バラ!$D$5:$D$999, 0) - 1,
           0),
"")</f>
        <v>0</v>
      </c>
      <c r="M23" s="54">
        <f t="shared" ca="1" si="0"/>
        <v>0</v>
      </c>
    </row>
    <row r="24" spans="1:13">
      <c r="A24" s="66" cm="1">
        <f t="array" aca="1" ref="A24" ca="1">IFERROR(
    SMALL(
        IF((統合マスタ!$R$5:$R$1500=1)*
           (ISNUMBER(MATCH(統合マスタ!$V$5:$V$1500, 分類!$N$8:$N$15, 0))),
           統合マスタ!$AC$5:$AC$1500),
        ROW(A20)
    ),
"")</f>
        <v>121</v>
      </c>
      <c r="B24" s="27">
        <f t="shared" si="1"/>
        <v>20</v>
      </c>
      <c r="C24" s="27">
        <f ca="1">IF($A24="","",OFFSET(統合マスタ!$B$4,MATCH($A24,統合マスタ!$AC$5:$AC$1500,0),0))</f>
        <v>121</v>
      </c>
      <c r="D24" s="27" t="str">
        <f ca="1">IF($A24="","",OFFSET(統合マスタ!$C$4,MATCH($A24,統合マスタ!$AC$5:$AC$1500,0),0))</f>
        <v>ウルソデオキシコール酸錠１００ｍｇ「サワイ」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25</v>
      </c>
      <c r="G24" s="27" t="str">
        <f ca="1">IF($A24="","",OFFSET(統合マスタ!$E$4,MATCH($A24,統合マスタ!$AC$5:$AC$1500,0),0))</f>
        <v>バラ</v>
      </c>
      <c r="H24" s="27" t="str">
        <f ca="1">IF($A24="","",OFFSET(統合マスタ!$F$4,MATCH($A24,統合マスタ!$AC$5:$AC$1500,0),0))</f>
        <v>１０００Ｔ</v>
      </c>
      <c r="I24" s="27" t="str">
        <f ca="1">IF($A24="","",OFFSET(統合マスタ!$K$4,MATCH($A24,統合マスタ!$AC$5:$AC$1500,0),0))</f>
        <v>錠</v>
      </c>
      <c r="J24" s="54" t="str">
        <f ca="1">IF(F24="","",OFFSET(分類!$B$29,MATCH(F24,分類!$A$30:$A$46,0),0))</f>
        <v>調剤棚　＆　普通薬バラ</v>
      </c>
      <c r="K24" s="54">
        <f ca="1">IFERROR(
    OFFSET(錠剤_PTP!$M$5,
           MATCH(D24, 錠剤_PTP!$D$5:$D$999, 0) - 1,
           0),
"")</f>
        <v>0</v>
      </c>
      <c r="L24" s="54">
        <f ca="1">IFERROR(
    OFFSET(錠剤_バラ!$M$5,
           MATCH(D24, 錠剤_バラ!$D$5:$D$999, 0) - 1,
           0),
"")</f>
        <v>0</v>
      </c>
      <c r="M24" s="54">
        <f t="shared" ca="1" si="0"/>
        <v>0</v>
      </c>
    </row>
    <row r="25" spans="1:13">
      <c r="A25" s="66" cm="1">
        <f t="array" aca="1" ref="A25" ca="1">IFERROR(
    SMALL(
        IF((統合マスタ!$R$5:$R$1500=1)*
           (ISNUMBER(MATCH(統合マスタ!$V$5:$V$1500, 分類!$N$8:$N$15, 0))),
           統合マスタ!$AC$5:$AC$1500),
        ROW(A21)
    ),
"")</f>
        <v>125</v>
      </c>
      <c r="B25" s="27">
        <f t="shared" si="1"/>
        <v>21</v>
      </c>
      <c r="C25" s="27">
        <f ca="1">IF($A25="","",OFFSET(統合マスタ!$B$4,MATCH($A25,統合マスタ!$AC$5:$AC$1500,0),0))</f>
        <v>125</v>
      </c>
      <c r="D25" s="27" t="str">
        <f ca="1">IF($A25="","",OFFSET(統合マスタ!$C$4,MATCH($A25,統合マスタ!$AC$5:$AC$1500,0),0))</f>
        <v>エスゾピクロン錠１ｍｇ「トーワ」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25</v>
      </c>
      <c r="G25" s="27" t="str">
        <f ca="1">IF($A25="","",OFFSET(統合マスタ!$E$4,MATCH($A25,統合マスタ!$AC$5:$AC$1500,0),0))</f>
        <v>ＰＴＰ</v>
      </c>
      <c r="H25" s="27" t="str">
        <f ca="1">IF($A25="","",OFFSET(統合マスタ!$F$4,MATCH($A25,統合マスタ!$AC$5:$AC$1500,0),0))</f>
        <v>１００Ｔ</v>
      </c>
      <c r="I25" s="27" t="str">
        <f ca="1">IF($A25="","",OFFSET(統合マスタ!$K$4,MATCH($A25,統合マスタ!$AC$5:$AC$1500,0),0))</f>
        <v>錠</v>
      </c>
      <c r="J25" s="54" t="str">
        <f ca="1">IF(F25="","",OFFSET(分類!$B$29,MATCH(F25,分類!$A$30:$A$46,0),0))</f>
        <v>調剤棚　＆　普通薬バラ</v>
      </c>
      <c r="K25" s="54">
        <f ca="1">IFERROR(
    OFFSET(錠剤_PTP!$M$5,
           MATCH(D25, 錠剤_PTP!$D$5:$D$999, 0) - 1,
           0),
"")</f>
        <v>0</v>
      </c>
      <c r="L25" s="54">
        <f ca="1">IFERROR(
    OFFSET(錠剤_バラ!$M$5,
           MATCH(D25, 錠剤_バラ!$D$5:$D$999, 0) - 1,
           0),
"")</f>
        <v>0</v>
      </c>
      <c r="M25" s="54">
        <f t="shared" ca="1" si="0"/>
        <v>0</v>
      </c>
    </row>
    <row r="26" spans="1:13">
      <c r="A26" s="66" cm="1">
        <f t="array" aca="1" ref="A26" ca="1">IFERROR(
    SMALL(
        IF((統合マスタ!$R$5:$R$1500=1)*
           (ISNUMBER(MATCH(統合マスタ!$V$5:$V$1500, 分類!$N$8:$N$15, 0))),
           統合マスタ!$AC$5:$AC$1500),
        ROW(A22)
    ),
"")</f>
        <v>126</v>
      </c>
      <c r="B26" s="27">
        <f t="shared" si="1"/>
        <v>22</v>
      </c>
      <c r="C26" s="27">
        <f ca="1">IF($A26="","",OFFSET(統合マスタ!$B$4,MATCH($A26,統合マスタ!$AC$5:$AC$1500,0),0))</f>
        <v>126</v>
      </c>
      <c r="D26" s="27" t="str">
        <f ca="1">IF($A26="","",OFFSET(統合マスタ!$C$4,MATCH($A26,統合マスタ!$AC$5:$AC$1500,0),0))</f>
        <v>エスゾピクロン錠１ｍｇ「トーワ」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25</v>
      </c>
      <c r="G26" s="27" t="str">
        <f ca="1">IF($A26="","",OFFSET(統合マスタ!$E$4,MATCH($A26,統合マスタ!$AC$5:$AC$1500,0),0))</f>
        <v>バラ</v>
      </c>
      <c r="H26" s="27" t="str">
        <f ca="1">IF($A26="","",OFFSET(統合マスタ!$F$4,MATCH($A26,統合マスタ!$AC$5:$AC$1500,0),0))</f>
        <v>１００Ｔ</v>
      </c>
      <c r="I26" s="27" t="str">
        <f ca="1">IF($A26="","",OFFSET(統合マスタ!$K$4,MATCH($A26,統合マスタ!$AC$5:$AC$1500,0),0))</f>
        <v>錠</v>
      </c>
      <c r="J26" s="54" t="str">
        <f ca="1">IF(F26="","",OFFSET(分類!$B$29,MATCH(F26,分類!$A$30:$A$46,0),0))</f>
        <v>調剤棚　＆　普通薬バラ</v>
      </c>
      <c r="K26" s="54">
        <f ca="1">IFERROR(
    OFFSET(錠剤_PTP!$M$5,
           MATCH(D26, 錠剤_PTP!$D$5:$D$999, 0) - 1,
           0),
"")</f>
        <v>0</v>
      </c>
      <c r="L26" s="54">
        <f ca="1">IFERROR(
    OFFSET(錠剤_バラ!$M$5,
           MATCH(D26, 錠剤_バラ!$D$5:$D$999, 0) - 1,
           0),
"")</f>
        <v>0</v>
      </c>
      <c r="M26" s="54">
        <f t="shared" ca="1" si="0"/>
        <v>0</v>
      </c>
    </row>
    <row r="27" spans="1:13">
      <c r="A27" s="66" cm="1">
        <f t="array" aca="1" ref="A27" ca="1">IFERROR(
    SMALL(
        IF((統合マスタ!$R$5:$R$1500=1)*
           (ISNUMBER(MATCH(統合マスタ!$V$5:$V$1500, 分類!$N$8:$N$15, 0))),
           統合マスタ!$AC$5:$AC$1500),
        ROW(A23)
    ),
"")</f>
        <v>130</v>
      </c>
      <c r="B27" s="27">
        <f t="shared" si="1"/>
        <v>23</v>
      </c>
      <c r="C27" s="27">
        <f ca="1">IF($A27="","",OFFSET(統合マスタ!$B$4,MATCH($A27,統合マスタ!$AC$5:$AC$1500,0),0))</f>
        <v>130</v>
      </c>
      <c r="D27" s="27" t="str">
        <f ca="1">IF($A27="","",OFFSET(統合マスタ!$C$4,MATCH($A27,統合マスタ!$AC$5:$AC$1500,0),0))</f>
        <v>エチゾラム錠０．５ｍｇ「アメル」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25</v>
      </c>
      <c r="G27" s="27" t="str">
        <f ca="1">IF($A27="","",OFFSET(統合マスタ!$E$4,MATCH($A27,統合マスタ!$AC$5:$AC$1500,0),0))</f>
        <v>ＰＴＰ</v>
      </c>
      <c r="H27" s="27" t="str">
        <f ca="1">IF($A27="","",OFFSET(統合マスタ!$F$4,MATCH($A27,統合マスタ!$AC$5:$AC$1500,0),0))</f>
        <v>１０００Ｔ</v>
      </c>
      <c r="I27" s="27" t="str">
        <f ca="1">IF($A27="","",OFFSET(統合マスタ!$K$4,MATCH($A27,統合マスタ!$AC$5:$AC$1500,0),0))</f>
        <v>錠</v>
      </c>
      <c r="J27" s="54" t="str">
        <f ca="1">IF(F27="","",OFFSET(分類!$B$29,MATCH(F27,分類!$A$30:$A$46,0),0))</f>
        <v>調剤棚　＆　普通薬バラ</v>
      </c>
      <c r="K27" s="54">
        <f ca="1">IFERROR(
    OFFSET(錠剤_PTP!$M$5,
           MATCH(D27, 錠剤_PTP!$D$5:$D$999, 0) - 1,
           0),
"")</f>
        <v>0</v>
      </c>
      <c r="L27" s="54">
        <f ca="1">IFERROR(
    OFFSET(錠剤_バラ!$M$5,
           MATCH(D27, 錠剤_バラ!$D$5:$D$999, 0) - 1,
           0),
"")</f>
        <v>0</v>
      </c>
      <c r="M27" s="54">
        <f t="shared" ca="1" si="0"/>
        <v>0</v>
      </c>
    </row>
    <row r="28" spans="1:13">
      <c r="A28" s="66" cm="1">
        <f t="array" aca="1" ref="A28" ca="1">IFERROR(
    SMALL(
        IF((統合マスタ!$R$5:$R$1500=1)*
           (ISNUMBER(MATCH(統合マスタ!$V$5:$V$1500, 分類!$N$8:$N$15, 0))),
           統合マスタ!$AC$5:$AC$1500),
        ROW(A24)
    ),
"")</f>
        <v>131</v>
      </c>
      <c r="B28" s="27">
        <f t="shared" si="1"/>
        <v>24</v>
      </c>
      <c r="C28" s="27">
        <f ca="1">IF($A28="","",OFFSET(統合マスタ!$B$4,MATCH($A28,統合マスタ!$AC$5:$AC$1500,0),0))</f>
        <v>131</v>
      </c>
      <c r="D28" s="27" t="str">
        <f ca="1">IF($A28="","",OFFSET(統合マスタ!$C$4,MATCH($A28,統合マスタ!$AC$5:$AC$1500,0),0))</f>
        <v>エチゾラム錠０．５ｍｇ「アメル」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25</v>
      </c>
      <c r="G28" s="27" t="str">
        <f ca="1">IF($A28="","",OFFSET(統合マスタ!$E$4,MATCH($A28,統合マスタ!$AC$5:$AC$1500,0),0))</f>
        <v>バラ</v>
      </c>
      <c r="H28" s="27" t="str">
        <f ca="1">IF($A28="","",OFFSET(統合マスタ!$F$4,MATCH($A28,統合マスタ!$AC$5:$AC$1500,0),0))</f>
        <v>１０００Ｔ</v>
      </c>
      <c r="I28" s="27" t="str">
        <f ca="1">IF($A28="","",OFFSET(統合マスタ!$K$4,MATCH($A28,統合マスタ!$AC$5:$AC$1500,0),0))</f>
        <v>錠</v>
      </c>
      <c r="J28" s="54" t="str">
        <f ca="1">IF(F28="","",OFFSET(分類!$B$29,MATCH(F28,分類!$A$30:$A$46,0),0))</f>
        <v>調剤棚　＆　普通薬バラ</v>
      </c>
      <c r="K28" s="54">
        <f ca="1">IFERROR(
    OFFSET(錠剤_PTP!$M$5,
           MATCH(D28, 錠剤_PTP!$D$5:$D$999, 0) - 1,
           0),
"")</f>
        <v>0</v>
      </c>
      <c r="L28" s="54">
        <f ca="1">IFERROR(
    OFFSET(錠剤_バラ!$M$5,
           MATCH(D28, 錠剤_バラ!$D$5:$D$999, 0) - 1,
           0),
"")</f>
        <v>0</v>
      </c>
      <c r="M28" s="54">
        <f t="shared" ca="1" si="0"/>
        <v>0</v>
      </c>
    </row>
    <row r="29" spans="1:13">
      <c r="A29" s="66" cm="1">
        <f t="array" aca="1" ref="A29" ca="1">IFERROR(
    SMALL(
        IF((統合マスタ!$R$5:$R$1500=1)*
           (ISNUMBER(MATCH(統合マスタ!$V$5:$V$1500, 分類!$N$8:$N$15, 0))),
           統合マスタ!$AC$5:$AC$1500),
        ROW(A25)
    ),
"")</f>
        <v>132</v>
      </c>
      <c r="B29" s="27">
        <f t="shared" si="1"/>
        <v>25</v>
      </c>
      <c r="C29" s="27">
        <f ca="1">IF($A29="","",OFFSET(統合マスタ!$B$4,MATCH($A29,統合マスタ!$AC$5:$AC$1500,0),0))</f>
        <v>132</v>
      </c>
      <c r="D29" s="27" t="str">
        <f ca="1">IF($A29="","",OFFSET(統合マスタ!$C$4,MATCH($A29,統合マスタ!$AC$5:$AC$1500,0),0))</f>
        <v>エチゾラム錠１ｍｇ「アメル」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25</v>
      </c>
      <c r="G29" s="27" t="str">
        <f ca="1">IF($A29="","",OFFSET(統合マスタ!$E$4,MATCH($A29,統合マスタ!$AC$5:$AC$1500,0),0))</f>
        <v>ＰＴＰ</v>
      </c>
      <c r="H29" s="27" t="str">
        <f ca="1">IF($A29="","",OFFSET(統合マスタ!$F$4,MATCH($A29,統合マスタ!$AC$5:$AC$1500,0),0))</f>
        <v>１０００Ｔ</v>
      </c>
      <c r="I29" s="27" t="str">
        <f ca="1">IF($A29="","",OFFSET(統合マスタ!$K$4,MATCH($A29,統合マスタ!$AC$5:$AC$1500,0),0))</f>
        <v>錠</v>
      </c>
      <c r="J29" s="54" t="str">
        <f ca="1">IF(F29="","",OFFSET(分類!$B$29,MATCH(F29,分類!$A$30:$A$46,0),0))</f>
        <v>調剤棚　＆　普通薬バラ</v>
      </c>
      <c r="K29" s="54">
        <f ca="1">IFERROR(
    OFFSET(錠剤_PTP!$M$5,
           MATCH(D29, 錠剤_PTP!$D$5:$D$999, 0) - 1,
           0),
"")</f>
        <v>0</v>
      </c>
      <c r="L29" s="54">
        <f ca="1">IFERROR(
    OFFSET(錠剤_バラ!$M$5,
           MATCH(D29, 錠剤_バラ!$D$5:$D$999, 0) - 1,
           0),
"")</f>
        <v>0</v>
      </c>
      <c r="M29" s="54">
        <f t="shared" ca="1" si="0"/>
        <v>0</v>
      </c>
    </row>
    <row r="30" spans="1:13">
      <c r="A30" s="66" cm="1">
        <f t="array" aca="1" ref="A30" ca="1">IFERROR(
    SMALL(
        IF((統合マスタ!$R$5:$R$1500=1)*
           (ISNUMBER(MATCH(統合マスタ!$V$5:$V$1500, 分類!$N$8:$N$15, 0))),
           統合マスタ!$AC$5:$AC$1500),
        ROW(A26)
    ),
"")</f>
        <v>133</v>
      </c>
      <c r="B30" s="27">
        <f t="shared" si="1"/>
        <v>26</v>
      </c>
      <c r="C30" s="27">
        <f ca="1">IF($A30="","",OFFSET(統合マスタ!$B$4,MATCH($A30,統合マスタ!$AC$5:$AC$1500,0),0))</f>
        <v>133</v>
      </c>
      <c r="D30" s="27" t="str">
        <f ca="1">IF($A30="","",OFFSET(統合マスタ!$C$4,MATCH($A30,統合マスタ!$AC$5:$AC$1500,0),0))</f>
        <v>エチゾラム錠１ｍｇ「アメル」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25</v>
      </c>
      <c r="G30" s="27" t="str">
        <f ca="1">IF($A30="","",OFFSET(統合マスタ!$E$4,MATCH($A30,統合マスタ!$AC$5:$AC$1500,0),0))</f>
        <v>バラ</v>
      </c>
      <c r="H30" s="27" t="str">
        <f ca="1">IF($A30="","",OFFSET(統合マスタ!$F$4,MATCH($A30,統合マスタ!$AC$5:$AC$1500,0),0))</f>
        <v>１０００Ｔ</v>
      </c>
      <c r="I30" s="27" t="str">
        <f ca="1">IF($A30="","",OFFSET(統合マスタ!$K$4,MATCH($A30,統合マスタ!$AC$5:$AC$1500,0),0))</f>
        <v>錠</v>
      </c>
      <c r="J30" s="54" t="str">
        <f ca="1">IF(F30="","",OFFSET(分類!$B$29,MATCH(F30,分類!$A$30:$A$46,0),0))</f>
        <v>調剤棚　＆　普通薬バラ</v>
      </c>
      <c r="K30" s="54">
        <f ca="1">IFERROR(
    OFFSET(錠剤_PTP!$M$5,
           MATCH(D30, 錠剤_PTP!$D$5:$D$999, 0) - 1,
           0),
"")</f>
        <v>0</v>
      </c>
      <c r="L30" s="54">
        <f ca="1">IFERROR(
    OFFSET(錠剤_バラ!$M$5,
           MATCH(D30, 錠剤_バラ!$D$5:$D$999, 0) - 1,
           0),
"")</f>
        <v>0</v>
      </c>
      <c r="M30" s="54">
        <f t="shared" ca="1" si="0"/>
        <v>0</v>
      </c>
    </row>
    <row r="31" spans="1:13">
      <c r="A31" s="66" cm="1">
        <f t="array" aca="1" ref="A31" ca="1">IFERROR(
    SMALL(
        IF((統合マスタ!$R$5:$R$1500=1)*
           (ISNUMBER(MATCH(統合マスタ!$V$5:$V$1500, 分類!$N$8:$N$15, 0))),
           統合マスタ!$AC$5:$AC$1500),
        ROW(A27)
    ),
"")</f>
        <v>134</v>
      </c>
      <c r="B31" s="27">
        <f t="shared" si="1"/>
        <v>27</v>
      </c>
      <c r="C31" s="27">
        <f ca="1">IF($A31="","",OFFSET(統合マスタ!$B$4,MATCH($A31,統合マスタ!$AC$5:$AC$1500,0),0))</f>
        <v>134</v>
      </c>
      <c r="D31" s="27" t="str">
        <f ca="1">IF($A31="","",OFFSET(統合マスタ!$C$4,MATCH($A31,統合マスタ!$AC$5:$AC$1500,0),0))</f>
        <v>エナラプリルマレイン酸塩錠５ｍｇ「サワイ」　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25</v>
      </c>
      <c r="G31" s="27" t="str">
        <f ca="1">IF($A31="","",OFFSET(統合マスタ!$E$4,MATCH($A31,統合マスタ!$AC$5:$AC$1500,0),0))</f>
        <v>バラ</v>
      </c>
      <c r="H31" s="27" t="str">
        <f ca="1">IF($A31="","",OFFSET(統合マスタ!$F$4,MATCH($A31,統合マスタ!$AC$5:$AC$1500,0),0))</f>
        <v>１０００Ｔ</v>
      </c>
      <c r="I31" s="27" t="str">
        <f ca="1">IF($A31="","",OFFSET(統合マスタ!$K$4,MATCH($A31,統合マスタ!$AC$5:$AC$1500,0),0))</f>
        <v>錠</v>
      </c>
      <c r="J31" s="54" t="str">
        <f ca="1">IF(F31="","",OFFSET(分類!$B$29,MATCH(F31,分類!$A$30:$A$46,0),0))</f>
        <v>調剤棚　＆　普通薬バラ</v>
      </c>
      <c r="K31" s="54">
        <f ca="1">IFERROR(
    OFFSET(錠剤_PTP!$M$5,
           MATCH(D31, 錠剤_PTP!$D$5:$D$999, 0) - 1,
           0),
"")</f>
        <v>0</v>
      </c>
      <c r="L31" s="54">
        <f ca="1">IFERROR(
    OFFSET(錠剤_バラ!$M$5,
           MATCH(D31, 錠剤_バラ!$D$5:$D$999, 0) - 1,
           0),
"")</f>
        <v>0</v>
      </c>
      <c r="M31" s="54">
        <f t="shared" ca="1" si="0"/>
        <v>0</v>
      </c>
    </row>
    <row r="32" spans="1:13">
      <c r="A32" s="66" cm="1">
        <f t="array" aca="1" ref="A32" ca="1">IFERROR(
    SMALL(
        IF((統合マスタ!$R$5:$R$1500=1)*
           (ISNUMBER(MATCH(統合マスタ!$V$5:$V$1500, 分類!$N$8:$N$15, 0))),
           統合マスタ!$AC$5:$AC$1500),
        ROW(A28)
    ),
"")</f>
        <v>135</v>
      </c>
      <c r="B32" s="27">
        <f t="shared" si="1"/>
        <v>28</v>
      </c>
      <c r="C32" s="27">
        <f ca="1">IF($A32="","",OFFSET(統合マスタ!$B$4,MATCH($A32,統合マスタ!$AC$5:$AC$1500,0),0))</f>
        <v>135</v>
      </c>
      <c r="D32" s="27" t="str">
        <f ca="1">IF($A32="","",OFFSET(統合マスタ!$C$4,MATCH($A32,統合マスタ!$AC$5:$AC$1500,0),0))</f>
        <v>エバスチンＯＤ錠５ｍｇ「サワイ」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1</v>
      </c>
      <c r="G32" s="27" t="str">
        <f ca="1">IF($A32="","",OFFSET(統合マスタ!$E$4,MATCH($A32,統合マスタ!$AC$5:$AC$1500,0),0))</f>
        <v>ＰＴＰ</v>
      </c>
      <c r="H32" s="27" t="str">
        <f ca="1">IF($A32="","",OFFSET(統合マスタ!$F$4,MATCH($A32,統合マスタ!$AC$5:$AC$1500,0),0))</f>
        <v>１００Ｔ</v>
      </c>
      <c r="I32" s="27" t="str">
        <f ca="1">IF($A32="","",OFFSET(統合マスタ!$K$4,MATCH($A32,統合マスタ!$AC$5:$AC$1500,0),0))</f>
        <v>錠</v>
      </c>
      <c r="J32" s="54" t="str">
        <f ca="1">IF(F32="","",OFFSET(分類!$B$29,MATCH(F32,分類!$A$30:$A$46,0),0))</f>
        <v>調剤棚</v>
      </c>
      <c r="K32" s="54">
        <f ca="1">IFERROR(
    OFFSET(錠剤_PTP!$M$5,
           MATCH(D32, 錠剤_PTP!$D$5:$D$999, 0) - 1,
           0),
"")</f>
        <v>0</v>
      </c>
      <c r="L32" s="54" t="str">
        <f ca="1">IFERROR(
    OFFSET(錠剤_バラ!$M$5,
           MATCH(D32, 錠剤_バラ!$D$5:$D$999, 0) - 1,
           0),
"")</f>
        <v/>
      </c>
      <c r="M32" s="54">
        <f t="shared" ca="1" si="0"/>
        <v>0</v>
      </c>
    </row>
    <row r="33" spans="1:13">
      <c r="A33" s="66" cm="1">
        <f t="array" aca="1" ref="A33" ca="1">IFERROR(
    SMALL(
        IF((統合マスタ!$R$5:$R$1500=1)*
           (ISNUMBER(MATCH(統合マスタ!$V$5:$V$1500, 分類!$N$8:$N$15, 0))),
           統合マスタ!$AC$5:$AC$1500),
        ROW(A29)
    ),
"")</f>
        <v>136</v>
      </c>
      <c r="B33" s="27">
        <f t="shared" si="1"/>
        <v>29</v>
      </c>
      <c r="C33" s="27">
        <f ca="1">IF($A33="","",OFFSET(統合マスタ!$B$4,MATCH($A33,統合マスタ!$AC$5:$AC$1500,0),0))</f>
        <v>136</v>
      </c>
      <c r="D33" s="27" t="str">
        <f ca="1">IF($A33="","",OFFSET(統合マスタ!$C$4,MATCH($A33,統合マスタ!$AC$5:$AC$1500,0),0))</f>
        <v>エビスタ錠６０ｍｇ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5</v>
      </c>
      <c r="G33" s="27" t="str">
        <f ca="1">IF($A33="","",OFFSET(統合マスタ!$E$4,MATCH($A33,統合マスタ!$AC$5:$AC$1500,0),0))</f>
        <v>ＰＴＰ</v>
      </c>
      <c r="H33" s="27" t="str">
        <f ca="1">IF($A33="","",OFFSET(統合マスタ!$F$4,MATCH($A33,統合マスタ!$AC$5:$AC$1500,0),0))</f>
        <v>１００Ｔ</v>
      </c>
      <c r="I33" s="27" t="str">
        <f ca="1">IF($A33="","",OFFSET(統合マスタ!$K$4,MATCH($A33,統合マスタ!$AC$5:$AC$1500,0),0))</f>
        <v>錠</v>
      </c>
      <c r="J33" s="54" t="str">
        <f ca="1">IF(F33="","",OFFSET(分類!$B$29,MATCH(F33,分類!$A$30:$A$46,0),0))</f>
        <v>普通薬バラ</v>
      </c>
      <c r="K33" s="54" t="str">
        <f ca="1">IFERROR(
    OFFSET(錠剤_PTP!$M$5,
           MATCH(D33, 錠剤_PTP!$D$5:$D$999, 0) - 1,
           0),
"")</f>
        <v/>
      </c>
      <c r="L33" s="54">
        <f ca="1">IFERROR(
    OFFSET(錠剤_バラ!$M$5,
           MATCH(D33, 錠剤_バラ!$D$5:$D$999, 0) - 1,
           0),
"")</f>
        <v>0</v>
      </c>
      <c r="M33" s="54">
        <f t="shared" ca="1" si="0"/>
        <v>0</v>
      </c>
    </row>
    <row r="34" spans="1:13">
      <c r="A34" s="66" cm="1">
        <f t="array" aca="1" ref="A34" ca="1">IFERROR(
    SMALL(
        IF((統合マスタ!$R$5:$R$1500=1)*
           (ISNUMBER(MATCH(統合マスタ!$V$5:$V$1500, 分類!$N$8:$N$15, 0))),
           統合マスタ!$AC$5:$AC$1500),
        ROW(A30)
    ),
"")</f>
        <v>137</v>
      </c>
      <c r="B34" s="27">
        <f t="shared" si="1"/>
        <v>30</v>
      </c>
      <c r="C34" s="27">
        <f ca="1">IF($A34="","",OFFSET(統合マスタ!$B$4,MATCH($A34,統合マスタ!$AC$5:$AC$1500,0),0))</f>
        <v>137</v>
      </c>
      <c r="D34" s="27" t="str">
        <f ca="1">IF($A34="","",OFFSET(統合マスタ!$C$4,MATCH($A34,統合マスタ!$AC$5:$AC$1500,0),0))</f>
        <v>エピナスチン塩酸塩錠２０ｍｇ「トーワ」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25</v>
      </c>
      <c r="G34" s="27" t="str">
        <f ca="1">IF($A34="","",OFFSET(統合マスタ!$E$4,MATCH($A34,統合マスタ!$AC$5:$AC$1500,0),0))</f>
        <v>ＰＴＰ</v>
      </c>
      <c r="H34" s="27" t="str">
        <f ca="1">IF($A34="","",OFFSET(統合マスタ!$F$4,MATCH($A34,統合マスタ!$AC$5:$AC$1500,0),0))</f>
        <v>１０００Ｔ</v>
      </c>
      <c r="I34" s="27" t="str">
        <f ca="1">IF($A34="","",OFFSET(統合マスタ!$K$4,MATCH($A34,統合マスタ!$AC$5:$AC$1500,0),0))</f>
        <v>錠</v>
      </c>
      <c r="J34" s="54" t="str">
        <f ca="1">IF(F34="","",OFFSET(分類!$B$29,MATCH(F34,分類!$A$30:$A$46,0),0))</f>
        <v>調剤棚　＆　普通薬バラ</v>
      </c>
      <c r="K34" s="54">
        <f ca="1">IFERROR(
    OFFSET(錠剤_PTP!$M$5,
           MATCH(D34, 錠剤_PTP!$D$5:$D$999, 0) - 1,
           0),
"")</f>
        <v>0</v>
      </c>
      <c r="L34" s="54">
        <f ca="1">IFERROR(
    OFFSET(錠剤_バラ!$M$5,
           MATCH(D34, 錠剤_バラ!$D$5:$D$999, 0) - 1,
           0),
"")</f>
        <v>0</v>
      </c>
      <c r="M34" s="54">
        <f t="shared" ca="1" si="0"/>
        <v>0</v>
      </c>
    </row>
    <row r="35" spans="1:13">
      <c r="A35" s="66" cm="1">
        <f t="array" aca="1" ref="A35" ca="1">IFERROR(
    SMALL(
        IF((統合マスタ!$R$5:$R$1500=1)*
           (ISNUMBER(MATCH(統合マスタ!$V$5:$V$1500, 分類!$N$8:$N$15, 0))),
           統合マスタ!$AC$5:$AC$1500),
        ROW(A31)
    ),
"")</f>
        <v>146</v>
      </c>
      <c r="B35" s="27">
        <f t="shared" si="1"/>
        <v>31</v>
      </c>
      <c r="C35" s="27">
        <f ca="1">IF($A35="","",OFFSET(統合マスタ!$B$4,MATCH($A35,統合マスタ!$AC$5:$AC$1500,0),0))</f>
        <v>146</v>
      </c>
      <c r="D35" s="27" t="str">
        <f ca="1">IF($A35="","",OFFSET(統合マスタ!$C$4,MATCH($A35,統合マスタ!$AC$5:$AC$1500,0),0))</f>
        <v>エペリゾン塩酸塩錠５０ｍｇ「日医工」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1</v>
      </c>
      <c r="G35" s="27" t="str">
        <f ca="1">IF($A35="","",OFFSET(統合マスタ!$E$4,MATCH($A35,統合マスタ!$AC$5:$AC$1500,0),0))</f>
        <v>ＰＴＰ</v>
      </c>
      <c r="H35" s="27" t="str">
        <f ca="1">IF($A35="","",OFFSET(統合マスタ!$F$4,MATCH($A35,統合マスタ!$AC$5:$AC$1500,0),0))</f>
        <v>１００Ｔ</v>
      </c>
      <c r="I35" s="27" t="str">
        <f ca="1">IF($A35="","",OFFSET(統合マスタ!$K$4,MATCH($A35,統合マスタ!$AC$5:$AC$1500,0),0))</f>
        <v>錠</v>
      </c>
      <c r="J35" s="54" t="str">
        <f ca="1">IF(F35="","",OFFSET(分類!$B$29,MATCH(F35,分類!$A$30:$A$46,0),0))</f>
        <v>調剤棚</v>
      </c>
      <c r="K35" s="54">
        <f ca="1">IFERROR(
    OFFSET(錠剤_PTP!$M$5,
           MATCH(D35, 錠剤_PTP!$D$5:$D$999, 0) - 1,
           0),
"")</f>
        <v>0</v>
      </c>
      <c r="L35" s="54" t="str">
        <f ca="1">IFERROR(
    OFFSET(錠剤_バラ!$M$5,
           MATCH(D35, 錠剤_バラ!$D$5:$D$999, 0) - 1,
           0),
"")</f>
        <v/>
      </c>
      <c r="M35" s="54">
        <f t="shared" ca="1" si="0"/>
        <v>0</v>
      </c>
    </row>
    <row r="36" spans="1:13">
      <c r="A36" s="66" cm="1">
        <f t="array" aca="1" ref="A36" ca="1">IFERROR(
    SMALL(
        IF((統合マスタ!$R$5:$R$1500=1)*
           (ISNUMBER(MATCH(統合マスタ!$V$5:$V$1500, 分類!$N$8:$N$15, 0))),
           統合マスタ!$AC$5:$AC$1500),
        ROW(A32)
    ),
"")</f>
        <v>166</v>
      </c>
      <c r="B36" s="27">
        <f t="shared" si="1"/>
        <v>32</v>
      </c>
      <c r="C36" s="27">
        <f ca="1">IF($A36="","",OFFSET(統合マスタ!$B$4,MATCH($A36,統合マスタ!$AC$5:$AC$1500,0),0))</f>
        <v>166</v>
      </c>
      <c r="D36" s="27" t="str">
        <f ca="1">IF($A36="","",OFFSET(統合マスタ!$C$4,MATCH($A36,統合マスタ!$AC$5:$AC$1500,0),0))</f>
        <v>オロパタジン塩酸塩ＯＤ錠５ｍｇ「トーワ」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25</v>
      </c>
      <c r="G36" s="27" t="str">
        <f ca="1">IF($A36="","",OFFSET(統合マスタ!$E$4,MATCH($A36,統合マスタ!$AC$5:$AC$1500,0),0))</f>
        <v>ＰＴＰ</v>
      </c>
      <c r="H36" s="27" t="str">
        <f ca="1">IF($A36="","",OFFSET(統合マスタ!$F$4,MATCH($A36,統合マスタ!$AC$5:$AC$1500,0),0))</f>
        <v>１００Ｔ</v>
      </c>
      <c r="I36" s="27" t="str">
        <f ca="1">IF($A36="","",OFFSET(統合マスタ!$K$4,MATCH($A36,統合マスタ!$AC$5:$AC$1500,0),0))</f>
        <v>錠</v>
      </c>
      <c r="J36" s="54" t="str">
        <f ca="1">IF(F36="","",OFFSET(分類!$B$29,MATCH(F36,分類!$A$30:$A$46,0),0))</f>
        <v>調剤棚　＆　普通薬バラ</v>
      </c>
      <c r="K36" s="54">
        <f ca="1">IFERROR(
    OFFSET(錠剤_PTP!$M$5,
           MATCH(D36, 錠剤_PTP!$D$5:$D$999, 0) - 1,
           0),
"")</f>
        <v>0</v>
      </c>
      <c r="L36" s="54">
        <f ca="1">IFERROR(
    OFFSET(錠剤_バラ!$M$5,
           MATCH(D36, 錠剤_バラ!$D$5:$D$999, 0) - 1,
           0),
"")</f>
        <v>0</v>
      </c>
      <c r="M36" s="54">
        <f t="shared" ca="1" si="0"/>
        <v>0</v>
      </c>
    </row>
    <row r="37" spans="1:13">
      <c r="A37" s="66" cm="1">
        <f t="array" aca="1" ref="A37" ca="1">IFERROR(
    SMALL(
        IF((統合マスタ!$R$5:$R$1500=1)*
           (ISNUMBER(MATCH(統合マスタ!$V$5:$V$1500, 分類!$N$8:$N$15, 0))),
           統合マスタ!$AC$5:$AC$1500),
        ROW(A33)
    ),
"")</f>
        <v>167</v>
      </c>
      <c r="B37" s="27">
        <f t="shared" si="1"/>
        <v>33</v>
      </c>
      <c r="C37" s="27">
        <f ca="1">IF($A37="","",OFFSET(統合マスタ!$B$4,MATCH($A37,統合マスタ!$AC$5:$AC$1500,0),0))</f>
        <v>167</v>
      </c>
      <c r="D37" s="27" t="str">
        <f ca="1">IF($A37="","",OFFSET(統合マスタ!$C$4,MATCH($A37,統合マスタ!$AC$5:$AC$1500,0),0))</f>
        <v>オロパタジン塩酸塩ＯＤ錠５ｍｇ「トーワ」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25</v>
      </c>
      <c r="G37" s="27" t="str">
        <f ca="1">IF($A37="","",OFFSET(統合マスタ!$E$4,MATCH($A37,統合マスタ!$AC$5:$AC$1500,0),0))</f>
        <v>バラ</v>
      </c>
      <c r="H37" s="27" t="str">
        <f ca="1">IF($A37="","",OFFSET(統合マスタ!$F$4,MATCH($A37,統合マスタ!$AC$5:$AC$1500,0),0))</f>
        <v>１００Ｔ</v>
      </c>
      <c r="I37" s="27" t="str">
        <f ca="1">IF($A37="","",OFFSET(統合マスタ!$K$4,MATCH($A37,統合マスタ!$AC$5:$AC$1500,0),0))</f>
        <v>錠</v>
      </c>
      <c r="J37" s="54" t="str">
        <f ca="1">IF(F37="","",OFFSET(分類!$B$29,MATCH(F37,分類!$A$30:$A$46,0),0))</f>
        <v>調剤棚　＆　普通薬バラ</v>
      </c>
      <c r="K37" s="54">
        <f ca="1">IFERROR(
    OFFSET(錠剤_PTP!$M$5,
           MATCH(D37, 錠剤_PTP!$D$5:$D$999, 0) - 1,
           0),
"")</f>
        <v>0</v>
      </c>
      <c r="L37" s="54">
        <f ca="1">IFERROR(
    OFFSET(錠剤_バラ!$M$5,
           MATCH(D37, 錠剤_バラ!$D$5:$D$999, 0) - 1,
           0),
"")</f>
        <v>0</v>
      </c>
      <c r="M37" s="54">
        <f t="shared" ca="1" si="0"/>
        <v>0</v>
      </c>
    </row>
    <row r="38" spans="1:13">
      <c r="A38" s="66" cm="1">
        <f t="array" aca="1" ref="A38" ca="1">IFERROR(
    SMALL(
        IF((統合マスタ!$R$5:$R$1500=1)*
           (ISNUMBER(MATCH(統合マスタ!$V$5:$V$1500, 分類!$N$8:$N$15, 0))),
           統合マスタ!$AC$5:$AC$1500),
        ROW(A34)
    ),
"")</f>
        <v>168</v>
      </c>
      <c r="B38" s="27">
        <f t="shared" si="1"/>
        <v>34</v>
      </c>
      <c r="C38" s="27">
        <f ca="1">IF($A38="","",OFFSET(統合マスタ!$B$4,MATCH($A38,統合マスタ!$AC$5:$AC$1500,0),0))</f>
        <v>168</v>
      </c>
      <c r="D38" s="27" t="str">
        <f ca="1">IF($A38="","",OFFSET(統合マスタ!$C$4,MATCH($A38,統合マスタ!$AC$5:$AC$1500,0),0))</f>
        <v>カモスタットメシル酸塩錠１００ｍｇ「サワイ」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5</v>
      </c>
      <c r="G38" s="27" t="str">
        <f ca="1">IF($A38="","",OFFSET(統合マスタ!$E$4,MATCH($A38,統合マスタ!$AC$5:$AC$1500,0),0))</f>
        <v>ＰＴＰ</v>
      </c>
      <c r="H38" s="27" t="str">
        <f ca="1">IF($A38="","",OFFSET(統合マスタ!$F$4,MATCH($A38,統合マスタ!$AC$5:$AC$1500,0),0))</f>
        <v>１００Ｔ</v>
      </c>
      <c r="I38" s="27" t="str">
        <f ca="1">IF($A38="","",OFFSET(統合マスタ!$K$4,MATCH($A38,統合マスタ!$AC$5:$AC$1500,0),0))</f>
        <v>錠</v>
      </c>
      <c r="J38" s="54" t="str">
        <f ca="1">IF(F38="","",OFFSET(分類!$B$29,MATCH(F38,分類!$A$30:$A$46,0),0))</f>
        <v>普通薬バラ</v>
      </c>
      <c r="K38" s="54" t="str">
        <f ca="1">IFERROR(
    OFFSET(錠剤_PTP!$M$5,
           MATCH(D38, 錠剤_PTP!$D$5:$D$999, 0) - 1,
           0),
"")</f>
        <v/>
      </c>
      <c r="L38" s="54">
        <f ca="1">IFERROR(
    OFFSET(錠剤_バラ!$M$5,
           MATCH(D38, 錠剤_バラ!$D$5:$D$999, 0) - 1,
           0),
"")</f>
        <v>0</v>
      </c>
      <c r="M38" s="54">
        <f t="shared" ca="1" si="0"/>
        <v>0</v>
      </c>
    </row>
    <row r="39" spans="1:13">
      <c r="A39" s="66" cm="1">
        <f t="array" aca="1" ref="A39" ca="1">IFERROR(
    SMALL(
        IF((統合マスタ!$R$5:$R$1500=1)*
           (ISNUMBER(MATCH(統合マスタ!$V$5:$V$1500, 分類!$N$8:$N$15, 0))),
           統合マスタ!$AC$5:$AC$1500),
        ROW(A35)
    ),
"")</f>
        <v>173</v>
      </c>
      <c r="B39" s="27">
        <f t="shared" si="1"/>
        <v>35</v>
      </c>
      <c r="C39" s="27">
        <f ca="1">IF($A39="","",OFFSET(統合マスタ!$B$4,MATCH($A39,統合マスタ!$AC$5:$AC$1500,0),0))</f>
        <v>173</v>
      </c>
      <c r="D39" s="27" t="str">
        <f ca="1">IF($A39="","",OFFSET(統合マスタ!$C$4,MATCH($A39,統合マスタ!$AC$5:$AC$1500,0),0))</f>
        <v>カルバマゼピン錠１００ｍｇ「アメル」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25</v>
      </c>
      <c r="G39" s="27" t="str">
        <f ca="1">IF($A39="","",OFFSET(統合マスタ!$E$4,MATCH($A39,統合マスタ!$AC$5:$AC$1500,0),0))</f>
        <v>バラ</v>
      </c>
      <c r="H39" s="27" t="str">
        <f ca="1">IF($A39="","",OFFSET(統合マスタ!$F$4,MATCH($A39,統合マスタ!$AC$5:$AC$1500,0),0))</f>
        <v>５００Ｔ</v>
      </c>
      <c r="I39" s="27" t="str">
        <f ca="1">IF($A39="","",OFFSET(統合マスタ!$K$4,MATCH($A39,統合マスタ!$AC$5:$AC$1500,0),0))</f>
        <v>錠</v>
      </c>
      <c r="J39" s="54" t="str">
        <f ca="1">IF(F39="","",OFFSET(分類!$B$29,MATCH(F39,分類!$A$30:$A$46,0),0))</f>
        <v>調剤棚　＆　普通薬バラ</v>
      </c>
      <c r="K39" s="54">
        <f ca="1">IFERROR(
    OFFSET(錠剤_PTP!$M$5,
           MATCH(D39, 錠剤_PTP!$D$5:$D$999, 0) - 1,
           0),
"")</f>
        <v>0</v>
      </c>
      <c r="L39" s="54">
        <f ca="1">IFERROR(
    OFFSET(錠剤_バラ!$M$5,
           MATCH(D39, 錠剤_バラ!$D$5:$D$999, 0) - 1,
           0),
"")</f>
        <v>0</v>
      </c>
      <c r="M39" s="54">
        <f t="shared" ca="1" si="0"/>
        <v>0</v>
      </c>
    </row>
    <row r="40" spans="1:13">
      <c r="A40" s="66" cm="1">
        <f t="array" aca="1" ref="A40" ca="1">IFERROR(
    SMALL(
        IF((統合マスタ!$R$5:$R$1500=1)*
           (ISNUMBER(MATCH(統合マスタ!$V$5:$V$1500, 分類!$N$8:$N$15, 0))),
           統合マスタ!$AC$5:$AC$1500),
        ROW(A36)
    ),
"")</f>
        <v>174</v>
      </c>
      <c r="B40" s="27">
        <f t="shared" si="1"/>
        <v>36</v>
      </c>
      <c r="C40" s="27">
        <f ca="1">IF($A40="","",OFFSET(統合マスタ!$B$4,MATCH($A40,統合マスタ!$AC$5:$AC$1500,0),0))</f>
        <v>174</v>
      </c>
      <c r="D40" s="27" t="str">
        <f ca="1">IF($A40="","",OFFSET(統合マスタ!$C$4,MATCH($A40,統合マスタ!$AC$5:$AC$1500,0),0))</f>
        <v>カルバマゼピン錠２００ｍｇ「アメル」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25</v>
      </c>
      <c r="G40" s="27" t="str">
        <f ca="1">IF($A40="","",OFFSET(統合マスタ!$E$4,MATCH($A40,統合マスタ!$AC$5:$AC$1500,0),0))</f>
        <v>ＰＴＰ</v>
      </c>
      <c r="H40" s="27" t="str">
        <f ca="1">IF($A40="","",OFFSET(統合マスタ!$F$4,MATCH($A40,統合マスタ!$AC$5:$AC$1500,0),0))</f>
        <v>１００Ｔ</v>
      </c>
      <c r="I40" s="27" t="str">
        <f ca="1">IF($A40="","",OFFSET(統合マスタ!$K$4,MATCH($A40,統合マスタ!$AC$5:$AC$1500,0),0))</f>
        <v>錠</v>
      </c>
      <c r="J40" s="54" t="str">
        <f ca="1">IF(F40="","",OFFSET(分類!$B$29,MATCH(F40,分類!$A$30:$A$46,0),0))</f>
        <v>調剤棚　＆　普通薬バラ</v>
      </c>
      <c r="K40" s="54">
        <f ca="1">IFERROR(
    OFFSET(錠剤_PTP!$M$5,
           MATCH(D40, 錠剤_PTP!$D$5:$D$999, 0) - 1,
           0),
"")</f>
        <v>0</v>
      </c>
      <c r="L40" s="54">
        <f ca="1">IFERROR(
    OFFSET(錠剤_バラ!$M$5,
           MATCH(D40, 錠剤_バラ!$D$5:$D$999, 0) - 1,
           0),
"")</f>
        <v>0</v>
      </c>
      <c r="M40" s="54">
        <f t="shared" ca="1" si="0"/>
        <v>0</v>
      </c>
    </row>
    <row r="41" spans="1:13">
      <c r="A41" s="66" cm="1">
        <f t="array" aca="1" ref="A41" ca="1">IFERROR(
    SMALL(
        IF((統合マスタ!$R$5:$R$1500=1)*
           (ISNUMBER(MATCH(統合マスタ!$V$5:$V$1500, 分類!$N$8:$N$15, 0))),
           統合マスタ!$AC$5:$AC$1500),
        ROW(A37)
    ),
"")</f>
        <v>175</v>
      </c>
      <c r="B41" s="27">
        <f t="shared" si="1"/>
        <v>37</v>
      </c>
      <c r="C41" s="27">
        <f ca="1">IF($A41="","",OFFSET(統合マスタ!$B$4,MATCH($A41,統合マスタ!$AC$5:$AC$1500,0),0))</f>
        <v>175</v>
      </c>
      <c r="D41" s="27" t="str">
        <f ca="1">IF($A41="","",OFFSET(統合マスタ!$C$4,MATCH($A41,統合マスタ!$AC$5:$AC$1500,0),0))</f>
        <v>カルバマゼピン錠２００ｍｇ「アメル」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25</v>
      </c>
      <c r="G41" s="27" t="str">
        <f ca="1">IF($A41="","",OFFSET(統合マスタ!$E$4,MATCH($A41,統合マスタ!$AC$5:$AC$1500,0),0))</f>
        <v>バラ</v>
      </c>
      <c r="H41" s="27" t="str">
        <f ca="1">IF($A41="","",OFFSET(統合マスタ!$F$4,MATCH($A41,統合マスタ!$AC$5:$AC$1500,0),0))</f>
        <v>５００Ｔ</v>
      </c>
      <c r="I41" s="27" t="str">
        <f ca="1">IF($A41="","",OFFSET(統合マスタ!$K$4,MATCH($A41,統合マスタ!$AC$5:$AC$1500,0),0))</f>
        <v>錠</v>
      </c>
      <c r="J41" s="54" t="str">
        <f ca="1">IF(F41="","",OFFSET(分類!$B$29,MATCH(F41,分類!$A$30:$A$46,0),0))</f>
        <v>調剤棚　＆　普通薬バラ</v>
      </c>
      <c r="K41" s="54">
        <f ca="1">IFERROR(
    OFFSET(錠剤_PTP!$M$5,
           MATCH(D41, 錠剤_PTP!$D$5:$D$999, 0) - 1,
           0),
"")</f>
        <v>0</v>
      </c>
      <c r="L41" s="54">
        <f ca="1">IFERROR(
    OFFSET(錠剤_バラ!$M$5,
           MATCH(D41, 錠剤_バラ!$D$5:$D$999, 0) - 1,
           0),
"")</f>
        <v>0</v>
      </c>
      <c r="M41" s="54">
        <f t="shared" ca="1" si="0"/>
        <v>0</v>
      </c>
    </row>
    <row r="42" spans="1:13">
      <c r="A42" s="66" cm="1">
        <f t="array" aca="1" ref="A42" ca="1">IFERROR(
    SMALL(
        IF((統合マスタ!$R$5:$R$1500=1)*
           (ISNUMBER(MATCH(統合マスタ!$V$5:$V$1500, 分類!$N$8:$N$15, 0))),
           統合マスタ!$AC$5:$AC$1500),
        ROW(A38)
    ),
"")</f>
        <v>176</v>
      </c>
      <c r="B42" s="27">
        <f t="shared" si="1"/>
        <v>38</v>
      </c>
      <c r="C42" s="27">
        <f ca="1">IF($A42="","",OFFSET(統合マスタ!$B$4,MATCH($A42,統合マスタ!$AC$5:$AC$1500,0),0))</f>
        <v>176</v>
      </c>
      <c r="D42" s="27" t="str">
        <f ca="1">IF($A42="","",OFFSET(統合マスタ!$C$4,MATCH($A42,統合マスタ!$AC$5:$AC$1500,0),0))</f>
        <v>カルベジロール錠１０ｍｇ「ＤＳＥＰ」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25</v>
      </c>
      <c r="G42" s="27" t="str">
        <f ca="1">IF($A42="","",OFFSET(統合マスタ!$E$4,MATCH($A42,統合マスタ!$AC$5:$AC$1500,0),0))</f>
        <v>ＰＴＰ</v>
      </c>
      <c r="H42" s="27" t="str">
        <f ca="1">IF($A42="","",OFFSET(統合マスタ!$F$4,MATCH($A42,統合マスタ!$AC$5:$AC$1500,0),0))</f>
        <v>１００Ｔ</v>
      </c>
      <c r="I42" s="27" t="str">
        <f ca="1">IF($A42="","",OFFSET(統合マスタ!$K$4,MATCH($A42,統合マスタ!$AC$5:$AC$1500,0),0))</f>
        <v>錠</v>
      </c>
      <c r="J42" s="54" t="str">
        <f ca="1">IF(F42="","",OFFSET(分類!$B$29,MATCH(F42,分類!$A$30:$A$46,0),0))</f>
        <v>調剤棚　＆　普通薬バラ</v>
      </c>
      <c r="K42" s="54">
        <f ca="1">IFERROR(
    OFFSET(錠剤_PTP!$M$5,
           MATCH(D42, 錠剤_PTP!$D$5:$D$999, 0) - 1,
           0),
"")</f>
        <v>0</v>
      </c>
      <c r="L42" s="54">
        <f ca="1">IFERROR(
    OFFSET(錠剤_バラ!$M$5,
           MATCH(D42, 錠剤_バラ!$D$5:$D$999, 0) - 1,
           0),
"")</f>
        <v>0</v>
      </c>
      <c r="M42" s="54">
        <f t="shared" ca="1" si="0"/>
        <v>0</v>
      </c>
    </row>
    <row r="43" spans="1:13">
      <c r="A43" s="66" cm="1">
        <f t="array" aca="1" ref="A43" ca="1">IFERROR(
    SMALL(
        IF((統合マスタ!$R$5:$R$1500=1)*
           (ISNUMBER(MATCH(統合マスタ!$V$5:$V$1500, 分類!$N$8:$N$15, 0))),
           統合マスタ!$AC$5:$AC$1500),
        ROW(A39)
    ),
"")</f>
        <v>177</v>
      </c>
      <c r="B43" s="27">
        <f t="shared" si="1"/>
        <v>39</v>
      </c>
      <c r="C43" s="27">
        <f ca="1">IF($A43="","",OFFSET(統合マスタ!$B$4,MATCH($A43,統合マスタ!$AC$5:$AC$1500,0),0))</f>
        <v>177</v>
      </c>
      <c r="D43" s="27" t="str">
        <f ca="1">IF($A43="","",OFFSET(統合マスタ!$C$4,MATCH($A43,統合マスタ!$AC$5:$AC$1500,0),0))</f>
        <v>カルボシステイン錠２５０ｍｇ「トーワ」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25</v>
      </c>
      <c r="G43" s="27" t="str">
        <f ca="1">IF($A43="","",OFFSET(統合マスタ!$E$4,MATCH($A43,統合マスタ!$AC$5:$AC$1500,0),0))</f>
        <v>ＰＴＰ</v>
      </c>
      <c r="H43" s="27" t="str">
        <f ca="1">IF($A43="","",OFFSET(統合マスタ!$F$4,MATCH($A43,統合マスタ!$AC$5:$AC$1500,0),0))</f>
        <v>１０００Ｔ</v>
      </c>
      <c r="I43" s="27" t="str">
        <f ca="1">IF($A43="","",OFFSET(統合マスタ!$K$4,MATCH($A43,統合マスタ!$AC$5:$AC$1500,0),0))</f>
        <v>錠</v>
      </c>
      <c r="J43" s="54" t="str">
        <f ca="1">IF(F43="","",OFFSET(分類!$B$29,MATCH(F43,分類!$A$30:$A$46,0),0))</f>
        <v>調剤棚　＆　普通薬バラ</v>
      </c>
      <c r="K43" s="54">
        <f ca="1">IFERROR(
    OFFSET(錠剤_PTP!$M$5,
           MATCH(D43, 錠剤_PTP!$D$5:$D$999, 0) - 1,
           0),
"")</f>
        <v>0</v>
      </c>
      <c r="L43" s="54">
        <f ca="1">IFERROR(
    OFFSET(錠剤_バラ!$M$5,
           MATCH(D43, 錠剤_バラ!$D$5:$D$999, 0) - 1,
           0),
"")</f>
        <v>0</v>
      </c>
      <c r="M43" s="54">
        <f t="shared" ca="1" si="0"/>
        <v>0</v>
      </c>
    </row>
    <row r="44" spans="1:13">
      <c r="A44" s="66" cm="1">
        <f t="array" aca="1" ref="A44" ca="1">IFERROR(
    SMALL(
        IF((統合マスタ!$R$5:$R$1500=1)*
           (ISNUMBER(MATCH(統合マスタ!$V$5:$V$1500, 分類!$N$8:$N$15, 0))),
           統合マスタ!$AC$5:$AC$1500),
        ROW(A40)
    ),
"")</f>
        <v>179</v>
      </c>
      <c r="B44" s="27">
        <f t="shared" si="1"/>
        <v>40</v>
      </c>
      <c r="C44" s="27">
        <f ca="1">IF($A44="","",OFFSET(統合マスタ!$B$4,MATCH($A44,統合マスタ!$AC$5:$AC$1500,0),0))</f>
        <v>179</v>
      </c>
      <c r="D44" s="27" t="str">
        <f ca="1">IF($A44="","",OFFSET(統合マスタ!$C$4,MATCH($A44,統合マスタ!$AC$5:$AC$1500,0),0))</f>
        <v>カロナール錠２００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25</v>
      </c>
      <c r="G44" s="27" t="str">
        <f ca="1">IF($A44="","",OFFSET(統合マスタ!$E$4,MATCH($A44,統合マスタ!$AC$5:$AC$1500,0),0))</f>
        <v>ＰＴＰ</v>
      </c>
      <c r="H44" s="27" t="str">
        <f ca="1">IF($A44="","",OFFSET(統合マスタ!$F$4,MATCH($A44,統合マスタ!$AC$5:$AC$1500,0),0))</f>
        <v>１０００Ｔ</v>
      </c>
      <c r="I44" s="27" t="str">
        <f ca="1">IF($A44="","",OFFSET(統合マスタ!$K$4,MATCH($A44,統合マスタ!$AC$5:$AC$1500,0),0))</f>
        <v>錠</v>
      </c>
      <c r="J44" s="54" t="str">
        <f ca="1">IF(F44="","",OFFSET(分類!$B$29,MATCH(F44,分類!$A$30:$A$46,0),0))</f>
        <v>調剤棚　＆　普通薬バラ</v>
      </c>
      <c r="K44" s="54">
        <f ca="1">IFERROR(
    OFFSET(錠剤_PTP!$M$5,
           MATCH(D44, 錠剤_PTP!$D$5:$D$999, 0) - 1,
           0),
"")</f>
        <v>0</v>
      </c>
      <c r="L44" s="54">
        <f ca="1">IFERROR(
    OFFSET(錠剤_バラ!$M$5,
           MATCH(D44, 錠剤_バラ!$D$5:$D$999, 0) - 1,
           0),
"")</f>
        <v>0</v>
      </c>
      <c r="M44" s="54">
        <f t="shared" ca="1" si="0"/>
        <v>0</v>
      </c>
    </row>
    <row r="45" spans="1:13">
      <c r="A45" s="66" cm="1">
        <f t="array" aca="1" ref="A45" ca="1">IFERROR(
    SMALL(
        IF((統合マスタ!$R$5:$R$1500=1)*
           (ISNUMBER(MATCH(統合マスタ!$V$5:$V$1500, 分類!$N$8:$N$15, 0))),
           統合マスタ!$AC$5:$AC$1500),
        ROW(A41)
    ),
"")</f>
        <v>180</v>
      </c>
      <c r="B45" s="27">
        <f t="shared" si="1"/>
        <v>41</v>
      </c>
      <c r="C45" s="27">
        <f ca="1">IF($A45="","",OFFSET(統合マスタ!$B$4,MATCH($A45,統合マスタ!$AC$5:$AC$1500,0),0))</f>
        <v>180</v>
      </c>
      <c r="D45" s="27" t="str">
        <f ca="1">IF($A45="","",OFFSET(統合マスタ!$C$4,MATCH($A45,統合マスタ!$AC$5:$AC$1500,0),0))</f>
        <v>カロナール錠２００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25</v>
      </c>
      <c r="G45" s="27" t="str">
        <f ca="1">IF($A45="","",OFFSET(統合マスタ!$E$4,MATCH($A45,統合マスタ!$AC$5:$AC$1500,0),0))</f>
        <v>バラ</v>
      </c>
      <c r="H45" s="27" t="str">
        <f ca="1">IF($A45="","",OFFSET(統合マスタ!$F$4,MATCH($A45,統合マスタ!$AC$5:$AC$1500,0),0))</f>
        <v>５００Ｔ</v>
      </c>
      <c r="I45" s="27" t="str">
        <f ca="1">IF($A45="","",OFFSET(統合マスタ!$K$4,MATCH($A45,統合マスタ!$AC$5:$AC$1500,0),0))</f>
        <v>錠</v>
      </c>
      <c r="J45" s="54" t="str">
        <f ca="1">IF(F45="","",OFFSET(分類!$B$29,MATCH(F45,分類!$A$30:$A$46,0),0))</f>
        <v>調剤棚　＆　普通薬バラ</v>
      </c>
      <c r="K45" s="54">
        <f ca="1">IFERROR(
    OFFSET(錠剤_PTP!$M$5,
           MATCH(D45, 錠剤_PTP!$D$5:$D$999, 0) - 1,
           0),
"")</f>
        <v>0</v>
      </c>
      <c r="L45" s="54">
        <f ca="1">IFERROR(
    OFFSET(錠剤_バラ!$M$5,
           MATCH(D45, 錠剤_バラ!$D$5:$D$999, 0) - 1,
           0),
"")</f>
        <v>0</v>
      </c>
      <c r="M45" s="54">
        <f t="shared" ca="1" si="0"/>
        <v>0</v>
      </c>
    </row>
    <row r="46" spans="1:13">
      <c r="A46" s="66" cm="1">
        <f t="array" aca="1" ref="A46" ca="1">IFERROR(
    SMALL(
        IF((統合マスタ!$R$5:$R$1500=1)*
           (ISNUMBER(MATCH(統合マスタ!$V$5:$V$1500, 分類!$N$8:$N$15, 0))),
           統合マスタ!$AC$5:$AC$1500),
        ROW(A42)
    ),
"")</f>
        <v>184</v>
      </c>
      <c r="B46" s="27">
        <f t="shared" si="1"/>
        <v>42</v>
      </c>
      <c r="C46" s="27">
        <f ca="1">IF($A46="","",OFFSET(統合マスタ!$B$4,MATCH($A46,統合マスタ!$AC$5:$AC$1500,0),0))</f>
        <v>184</v>
      </c>
      <c r="D46" s="27" t="str">
        <f ca="1">IF($A46="","",OFFSET(統合マスタ!$C$4,MATCH($A46,統合マスタ!$AC$5:$AC$1500,0),0))</f>
        <v>クアゼパム錠１５ｍｇ「アメル」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</v>
      </c>
      <c r="G46" s="27" t="str">
        <f ca="1">IF($A46="","",OFFSET(統合マスタ!$E$4,MATCH($A46,統合マスタ!$AC$5:$AC$1500,0),0))</f>
        <v>ＰＴＰ</v>
      </c>
      <c r="H46" s="27" t="str">
        <f ca="1">IF($A46="","",OFFSET(統合マスタ!$F$4,MATCH($A46,統合マスタ!$AC$5:$AC$1500,0),0))</f>
        <v>１００Ｔ</v>
      </c>
      <c r="I46" s="27" t="str">
        <f ca="1">IF($A46="","",OFFSET(統合マスタ!$K$4,MATCH($A46,統合マスタ!$AC$5:$AC$1500,0),0))</f>
        <v>錠</v>
      </c>
      <c r="J46" s="54" t="str">
        <f ca="1">IF(F46="","",OFFSET(分類!$B$29,MATCH(F46,分類!$A$30:$A$46,0),0))</f>
        <v>調剤棚</v>
      </c>
      <c r="K46" s="54">
        <f ca="1">IFERROR(
    OFFSET(錠剤_PTP!$M$5,
           MATCH(D46, 錠剤_PTP!$D$5:$D$999, 0) - 1,
           0),
"")</f>
        <v>0</v>
      </c>
      <c r="L46" s="54" t="str">
        <f ca="1">IFERROR(
    OFFSET(錠剤_バラ!$M$5,
           MATCH(D46, 錠剤_バラ!$D$5:$D$999, 0) - 1,
           0),
"")</f>
        <v/>
      </c>
      <c r="M46" s="54">
        <f t="shared" ca="1" si="0"/>
        <v>0</v>
      </c>
    </row>
    <row r="47" spans="1:13">
      <c r="A47" s="66" cm="1">
        <f t="array" aca="1" ref="A47" ca="1">IFERROR(
    SMALL(
        IF((統合マスタ!$R$5:$R$1500=1)*
           (ISNUMBER(MATCH(統合マスタ!$V$5:$V$1500, 分類!$N$8:$N$15, 0))),
           統合マスタ!$AC$5:$AC$1500),
        ROW(A43)
    ),
"")</f>
        <v>185</v>
      </c>
      <c r="B47" s="27">
        <f t="shared" si="1"/>
        <v>43</v>
      </c>
      <c r="C47" s="27">
        <f ca="1">IF($A47="","",OFFSET(統合マスタ!$B$4,MATCH($A47,統合マスタ!$AC$5:$AC$1500,0),0))</f>
        <v>185</v>
      </c>
      <c r="D47" s="27" t="str">
        <f ca="1">IF($A47="","",OFFSET(統合マスタ!$C$4,MATCH($A47,統合マスタ!$AC$5:$AC$1500,0),0))</f>
        <v>クアゼパム錠１５ｍｇ「アメル」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</v>
      </c>
      <c r="G47" s="27" t="str">
        <f ca="1">IF($A47="","",OFFSET(統合マスタ!$E$4,MATCH($A47,統合マスタ!$AC$5:$AC$1500,0),0))</f>
        <v>バラ</v>
      </c>
      <c r="H47" s="27" t="str">
        <f ca="1">IF($A47="","",OFFSET(統合マスタ!$F$4,MATCH($A47,統合マスタ!$AC$5:$AC$1500,0),0))</f>
        <v>５００Ｔ</v>
      </c>
      <c r="I47" s="27" t="str">
        <f ca="1">IF($A47="","",OFFSET(統合マスタ!$K$4,MATCH($A47,統合マスタ!$AC$5:$AC$1500,0),0))</f>
        <v>錠</v>
      </c>
      <c r="J47" s="54" t="str">
        <f ca="1">IF(F47="","",OFFSET(分類!$B$29,MATCH(F47,分類!$A$30:$A$46,0),0))</f>
        <v>調剤棚</v>
      </c>
      <c r="K47" s="54">
        <f ca="1">IFERROR(
    OFFSET(錠剤_PTP!$M$5,
           MATCH(D47, 錠剤_PTP!$D$5:$D$999, 0) - 1,
           0),
"")</f>
        <v>0</v>
      </c>
      <c r="L47" s="54" t="str">
        <f ca="1">IFERROR(
    OFFSET(錠剤_バラ!$M$5,
           MATCH(D47, 錠剤_バラ!$D$5:$D$999, 0) - 1,
           0),
"")</f>
        <v/>
      </c>
      <c r="M47" s="54">
        <f t="shared" ca="1" si="0"/>
        <v>0</v>
      </c>
    </row>
    <row r="48" spans="1:13">
      <c r="A48" s="66" cm="1">
        <f t="array" aca="1" ref="A48" ca="1">IFERROR(
    SMALL(
        IF((統合マスタ!$R$5:$R$1500=1)*
           (ISNUMBER(MATCH(統合マスタ!$V$5:$V$1500, 分類!$N$8:$N$15, 0))),
           統合マスタ!$AC$5:$AC$1500),
        ROW(A44)
    ),
"")</f>
        <v>186</v>
      </c>
      <c r="B48" s="27">
        <f t="shared" si="1"/>
        <v>44</v>
      </c>
      <c r="C48" s="27">
        <f ca="1">IF($A48="","",OFFSET(統合マスタ!$B$4,MATCH($A48,統合マスタ!$AC$5:$AC$1500,0),0))</f>
        <v>186</v>
      </c>
      <c r="D48" s="27" t="str">
        <f ca="1">IF($A48="","",OFFSET(統合マスタ!$C$4,MATCH($A48,統合マスタ!$AC$5:$AC$1500,0),0))</f>
        <v>クービビック錠２５ｍｇ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1</v>
      </c>
      <c r="G48" s="27" t="str">
        <f ca="1">IF($A48="","",OFFSET(統合マスタ!$E$4,MATCH($A48,統合マスタ!$AC$5:$AC$1500,0),0))</f>
        <v>ＰＴＰ</v>
      </c>
      <c r="H48" s="27" t="str">
        <f ca="1">IF($A48="","",OFFSET(統合マスタ!$F$4,MATCH($A48,統合マスタ!$AC$5:$AC$1500,0),0))</f>
        <v>１００Ｔ</v>
      </c>
      <c r="I48" s="27" t="str">
        <f ca="1">IF($A48="","",OFFSET(統合マスタ!$K$4,MATCH($A48,統合マスタ!$AC$5:$AC$1500,0),0))</f>
        <v>錠</v>
      </c>
      <c r="J48" s="54" t="str">
        <f ca="1">IF(F48="","",OFFSET(分類!$B$29,MATCH(F48,分類!$A$30:$A$46,0),0))</f>
        <v>調剤棚</v>
      </c>
      <c r="K48" s="54">
        <f ca="1">IFERROR(
    OFFSET(錠剤_PTP!$M$5,
           MATCH(D48, 錠剤_PTP!$D$5:$D$999, 0) - 1,
           0),
"")</f>
        <v>0</v>
      </c>
      <c r="L48" s="54" t="str">
        <f ca="1">IFERROR(
    OFFSET(錠剤_バラ!$M$5,
           MATCH(D48, 錠剤_バラ!$D$5:$D$999, 0) - 1,
           0),
"")</f>
        <v/>
      </c>
      <c r="M48" s="54">
        <f t="shared" ca="1" si="0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分類!$N$8:$N$15, 0))),
           統合マスタ!$AC$5:$AC$1500),
        ROW(A45)
    ),
"")</f>
        <v>188</v>
      </c>
      <c r="B49" s="27">
        <f t="shared" si="1"/>
        <v>45</v>
      </c>
      <c r="C49" s="27">
        <f ca="1">IF($A49="","",OFFSET(統合マスタ!$B$4,MATCH($A49,統合マスタ!$AC$5:$AC$1500,0),0))</f>
        <v>188</v>
      </c>
      <c r="D49" s="27" t="str">
        <f ca="1">IF($A49="","",OFFSET(統合マスタ!$C$4,MATCH($A49,統合マスタ!$AC$5:$AC$1500,0),0))</f>
        <v>グーフィス錠５ｍｇ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25</v>
      </c>
      <c r="G49" s="27" t="str">
        <f ca="1">IF($A49="","",OFFSET(統合マスタ!$E$4,MATCH($A49,統合マスタ!$AC$5:$AC$1500,0),0))</f>
        <v>ＰＴＰ</v>
      </c>
      <c r="H49" s="27" t="str">
        <f ca="1">IF($A49="","",OFFSET(統合マスタ!$F$4,MATCH($A49,統合マスタ!$AC$5:$AC$1500,0),0))</f>
        <v>５００Ｔ</v>
      </c>
      <c r="I49" s="27" t="str">
        <f ca="1">IF($A49="","",OFFSET(統合マスタ!$K$4,MATCH($A49,統合マスタ!$AC$5:$AC$1500,0),0))</f>
        <v>錠</v>
      </c>
      <c r="J49" s="54" t="str">
        <f ca="1">IF(F49="","",OFFSET(分類!$B$29,MATCH(F49,分類!$A$30:$A$46,0),0))</f>
        <v>調剤棚　＆　普通薬バラ</v>
      </c>
      <c r="K49" s="54">
        <f ca="1">IFERROR(
    OFFSET(錠剤_PTP!$M$5,
           MATCH(D49, 錠剤_PTP!$D$5:$D$999, 0) - 1,
           0),
"")</f>
        <v>0</v>
      </c>
      <c r="L49" s="54">
        <f ca="1">IFERROR(
    OFFSET(錠剤_バラ!$M$5,
           MATCH(D49, 錠剤_バラ!$D$5:$D$999, 0) - 1,
           0),
"")</f>
        <v>0</v>
      </c>
      <c r="M49" s="54">
        <f t="shared" ca="1" si="0"/>
        <v>0</v>
      </c>
    </row>
    <row r="50" spans="1:13">
      <c r="A50" s="66" cm="1">
        <f t="array" aca="1" ref="A50" ca="1">IFERROR(
    SMALL(
        IF((統合マスタ!$R$5:$R$1500=1)*
           (ISNUMBER(MATCH(統合マスタ!$V$5:$V$1500, 分類!$N$8:$N$15, 0))),
           統合マスタ!$AC$5:$AC$1500),
        ROW(A46)
    ),
"")</f>
        <v>199</v>
      </c>
      <c r="B50" s="27">
        <f t="shared" si="1"/>
        <v>46</v>
      </c>
      <c r="C50" s="27">
        <f ca="1">IF($A50="","",OFFSET(統合マスタ!$B$4,MATCH($A50,統合マスタ!$AC$5:$AC$1500,0),0))</f>
        <v>199</v>
      </c>
      <c r="D50" s="27" t="str">
        <f ca="1">IF($A50="","",OFFSET(統合マスタ!$C$4,MATCH($A50,統合マスタ!$AC$5:$AC$1500,0),0))</f>
        <v>グラクティブ錠５０ｍｇ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25</v>
      </c>
      <c r="G50" s="27" t="str">
        <f ca="1">IF($A50="","",OFFSET(統合マスタ!$E$4,MATCH($A50,統合マスタ!$AC$5:$AC$1500,0),0))</f>
        <v>バラ</v>
      </c>
      <c r="H50" s="27" t="str">
        <f ca="1">IF($A50="","",OFFSET(統合マスタ!$F$4,MATCH($A50,統合マスタ!$AC$5:$AC$1500,0),0))</f>
        <v>１００Ｔ</v>
      </c>
      <c r="I50" s="27" t="str">
        <f ca="1">IF($A50="","",OFFSET(統合マスタ!$K$4,MATCH($A50,統合マスタ!$AC$5:$AC$1500,0),0))</f>
        <v>錠</v>
      </c>
      <c r="J50" s="54" t="str">
        <f ca="1">IF(F50="","",OFFSET(分類!$B$29,MATCH(F50,分類!$A$30:$A$46,0),0))</f>
        <v>調剤棚　＆　普通薬バラ</v>
      </c>
      <c r="K50" s="54">
        <f ca="1">IFERROR(
    OFFSET(錠剤_PTP!$M$5,
           MATCH(D50, 錠剤_PTP!$D$5:$D$999, 0) - 1,
           0),
"")</f>
        <v>0</v>
      </c>
      <c r="L50" s="54">
        <f ca="1">IFERROR(
    OFFSET(錠剤_バラ!$M$5,
           MATCH(D50, 錠剤_バラ!$D$5:$D$999, 0) - 1,
           0),
"")</f>
        <v>0</v>
      </c>
      <c r="M50" s="54">
        <f t="shared" ca="1" si="0"/>
        <v>0</v>
      </c>
    </row>
    <row r="51" spans="1:13">
      <c r="A51" s="66" cm="1">
        <f t="array" aca="1" ref="A51" ca="1">IFERROR(
    SMALL(
        IF((統合マスタ!$R$5:$R$1500=1)*
           (ISNUMBER(MATCH(統合マスタ!$V$5:$V$1500, 分類!$N$8:$N$15, 0))),
           統合マスタ!$AC$5:$AC$1500),
        ROW(A47)
    ),
"")</f>
        <v>202</v>
      </c>
      <c r="B51" s="27">
        <f t="shared" si="1"/>
        <v>47</v>
      </c>
      <c r="C51" s="27">
        <f ca="1">IF($A51="","",OFFSET(統合マスタ!$B$4,MATCH($A51,統合マスタ!$AC$5:$AC$1500,0),0))</f>
        <v>202</v>
      </c>
      <c r="D51" s="27" t="str">
        <f ca="1">IF($A51="","",OFFSET(統合マスタ!$C$4,MATCH($A51,統合マスタ!$AC$5:$AC$1500,0),0))</f>
        <v>グラマリール錠２５ｍｇ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25</v>
      </c>
      <c r="G51" s="27" t="str">
        <f ca="1">IF($A51="","",OFFSET(統合マスタ!$E$4,MATCH($A51,統合マスタ!$AC$5:$AC$1500,0),0))</f>
        <v>バラ</v>
      </c>
      <c r="H51" s="27" t="str">
        <f ca="1">IF($A51="","",OFFSET(統合マスタ!$F$4,MATCH($A51,統合マスタ!$AC$5:$AC$1500,0),0))</f>
        <v>１０００Ｔ</v>
      </c>
      <c r="I51" s="27" t="str">
        <f ca="1">IF($A51="","",OFFSET(統合マスタ!$K$4,MATCH($A51,統合マスタ!$AC$5:$AC$1500,0),0))</f>
        <v>錠</v>
      </c>
      <c r="J51" s="54" t="str">
        <f ca="1">IF(F51="","",OFFSET(分類!$B$29,MATCH(F51,分類!$A$30:$A$46,0),0))</f>
        <v>調剤棚　＆　普通薬バラ</v>
      </c>
      <c r="K51" s="54">
        <f ca="1">IFERROR(
    OFFSET(錠剤_PTP!$M$5,
           MATCH(D51, 錠剤_PTP!$D$5:$D$999, 0) - 1,
           0),
"")</f>
        <v>0</v>
      </c>
      <c r="L51" s="54">
        <f ca="1">IFERROR(
    OFFSET(錠剤_バラ!$M$5,
           MATCH(D51, 錠剤_バラ!$D$5:$D$999, 0) - 1,
           0),
"")</f>
        <v>0</v>
      </c>
      <c r="M51" s="54">
        <f t="shared" ca="1" si="0"/>
        <v>0</v>
      </c>
    </row>
    <row r="52" spans="1:13">
      <c r="A52" s="66" cm="1">
        <f t="array" aca="1" ref="A52" ca="1">IFERROR(
    SMALL(
        IF((統合マスタ!$R$5:$R$1500=1)*
           (ISNUMBER(MATCH(統合マスタ!$V$5:$V$1500, 分類!$N$8:$N$15, 0))),
           統合マスタ!$AC$5:$AC$1500),
        ROW(A48)
    ),
"")</f>
        <v>203</v>
      </c>
      <c r="B52" s="27">
        <f t="shared" si="1"/>
        <v>48</v>
      </c>
      <c r="C52" s="27">
        <f ca="1">IF($A52="","",OFFSET(統合マスタ!$B$4,MATCH($A52,統合マスタ!$AC$5:$AC$1500,0),0))</f>
        <v>203</v>
      </c>
      <c r="D52" s="27" t="str">
        <f ca="1">IF($A52="","",OFFSET(統合マスタ!$C$4,MATCH($A52,統合マスタ!$AC$5:$AC$1500,0),0))</f>
        <v>グラマリール錠５０ｍｇ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5</v>
      </c>
      <c r="G52" s="27" t="str">
        <f ca="1">IF($A52="","",OFFSET(統合マスタ!$E$4,MATCH($A52,統合マスタ!$AC$5:$AC$1500,0),0))</f>
        <v>ＰＴＰ</v>
      </c>
      <c r="H52" s="27" t="str">
        <f ca="1">IF($A52="","",OFFSET(統合マスタ!$F$4,MATCH($A52,統合マスタ!$AC$5:$AC$1500,0),0))</f>
        <v>１００Ｔ</v>
      </c>
      <c r="I52" s="27" t="str">
        <f ca="1">IF($A52="","",OFFSET(統合マスタ!$K$4,MATCH($A52,統合マスタ!$AC$5:$AC$1500,0),0))</f>
        <v>錠</v>
      </c>
      <c r="J52" s="54" t="str">
        <f ca="1">IF(F52="","",OFFSET(分類!$B$29,MATCH(F52,分類!$A$30:$A$46,0),0))</f>
        <v>普通薬バラ</v>
      </c>
      <c r="K52" s="54" t="str">
        <f ca="1">IFERROR(
    OFFSET(錠剤_PTP!$M$5,
           MATCH(D52, 錠剤_PTP!$D$5:$D$999, 0) - 1,
           0),
"")</f>
        <v/>
      </c>
      <c r="L52" s="54">
        <f ca="1">IFERROR(
    OFFSET(錠剤_バラ!$M$5,
           MATCH(D52, 錠剤_バラ!$D$5:$D$999, 0) - 1,
           0),
"")</f>
        <v>0</v>
      </c>
      <c r="M52" s="54">
        <f t="shared" ca="1" si="0"/>
        <v>0</v>
      </c>
    </row>
    <row r="53" spans="1:13">
      <c r="A53" s="66" cm="1">
        <f t="array" aca="1" ref="A53" ca="1">IFERROR(
    SMALL(
        IF((統合マスタ!$R$5:$R$1500=1)*
           (ISNUMBER(MATCH(統合マスタ!$V$5:$V$1500, 分類!$N$8:$N$15, 0))),
           統合マスタ!$AC$5:$AC$1500),
        ROW(A49)
    ),
"")</f>
        <v>204</v>
      </c>
      <c r="B53" s="27">
        <f t="shared" si="1"/>
        <v>49</v>
      </c>
      <c r="C53" s="27">
        <f ca="1">IF($A53="","",OFFSET(統合マスタ!$B$4,MATCH($A53,統合マスタ!$AC$5:$AC$1500,0),0))</f>
        <v>204</v>
      </c>
      <c r="D53" s="27" t="str">
        <f ca="1">IF($A53="","",OFFSET(統合マスタ!$C$4,MATCH($A53,統合マスタ!$AC$5:$AC$1500,0),0))</f>
        <v>クラリシッド錠２００ｍｇ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25</v>
      </c>
      <c r="G53" s="27" t="str">
        <f ca="1">IF($A53="","",OFFSET(統合マスタ!$E$4,MATCH($A53,統合マスタ!$AC$5:$AC$1500,0),0))</f>
        <v>ＰＴＰ</v>
      </c>
      <c r="H53" s="27" t="str">
        <f ca="1">IF($A53="","",OFFSET(統合マスタ!$F$4,MATCH($A53,統合マスタ!$AC$5:$AC$1500,0),0))</f>
        <v>１００Ｔ</v>
      </c>
      <c r="I53" s="27" t="str">
        <f ca="1">IF($A53="","",OFFSET(統合マスタ!$K$4,MATCH($A53,統合マスタ!$AC$5:$AC$1500,0),0))</f>
        <v>錠</v>
      </c>
      <c r="J53" s="54" t="str">
        <f ca="1">IF(F53="","",OFFSET(分類!$B$29,MATCH(F53,分類!$A$30:$A$46,0),0))</f>
        <v>調剤棚　＆　普通薬バラ</v>
      </c>
      <c r="K53" s="54">
        <f ca="1">IFERROR(
    OFFSET(錠剤_PTP!$M$5,
           MATCH(D53, 錠剤_PTP!$D$5:$D$999, 0) - 1,
           0),
"")</f>
        <v>0</v>
      </c>
      <c r="L53" s="54">
        <f ca="1">IFERROR(
    OFFSET(錠剤_バラ!$M$5,
           MATCH(D53, 錠剤_バラ!$D$5:$D$999, 0) - 1,
           0),
"")</f>
        <v>0</v>
      </c>
      <c r="M53" s="54">
        <f t="shared" ca="1" si="0"/>
        <v>0</v>
      </c>
    </row>
    <row r="54" spans="1:13">
      <c r="A54" s="66" cm="1">
        <f t="array" aca="1" ref="A54" ca="1">IFERROR(
    SMALL(
        IF((統合マスタ!$R$5:$R$1500=1)*
           (ISNUMBER(MATCH(統合マスタ!$V$5:$V$1500, 分類!$N$8:$N$15, 0))),
           統合マスタ!$AC$5:$AC$1500),
        ROW(A50)
    ),
"")</f>
        <v>205</v>
      </c>
      <c r="B54" s="27">
        <f t="shared" si="1"/>
        <v>50</v>
      </c>
      <c r="C54" s="27">
        <f ca="1">IF($A54="","",OFFSET(統合マスタ!$B$4,MATCH($A54,統合マスタ!$AC$5:$AC$1500,0),0))</f>
        <v>205</v>
      </c>
      <c r="D54" s="27" t="str">
        <f ca="1">IF($A54="","",OFFSET(統合マスタ!$C$4,MATCH($A54,統合マスタ!$AC$5:$AC$1500,0),0))</f>
        <v>クラリチン錠１０ｍｇ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25</v>
      </c>
      <c r="G54" s="27" t="str">
        <f ca="1">IF($A54="","",OFFSET(統合マスタ!$E$4,MATCH($A54,統合マスタ!$AC$5:$AC$1500,0),0))</f>
        <v>ＰＴＰ</v>
      </c>
      <c r="H54" s="27" t="str">
        <f ca="1">IF($A54="","",OFFSET(統合マスタ!$F$4,MATCH($A54,統合マスタ!$AC$5:$AC$1500,0),0))</f>
        <v>１００Ｔ</v>
      </c>
      <c r="I54" s="27" t="str">
        <f ca="1">IF($A54="","",OFFSET(統合マスタ!$K$4,MATCH($A54,統合マスタ!$AC$5:$AC$1500,0),0))</f>
        <v>錠</v>
      </c>
      <c r="J54" s="54" t="str">
        <f ca="1">IF(F54="","",OFFSET(分類!$B$29,MATCH(F54,分類!$A$30:$A$46,0),0))</f>
        <v>調剤棚　＆　普通薬バラ</v>
      </c>
      <c r="K54" s="54">
        <f ca="1">IFERROR(
    OFFSET(錠剤_PTP!$M$5,
           MATCH(D54, 錠剤_PTP!$D$5:$D$999, 0) - 1,
           0),
"")</f>
        <v>0</v>
      </c>
      <c r="L54" s="54">
        <f ca="1">IFERROR(
    OFFSET(錠剤_バラ!$M$5,
           MATCH(D54, 錠剤_バラ!$D$5:$D$999, 0) - 1,
           0),
"")</f>
        <v>0</v>
      </c>
      <c r="M54" s="54">
        <f t="shared" ca="1" si="0"/>
        <v>0</v>
      </c>
    </row>
    <row r="55" spans="1:13">
      <c r="A55" s="66" cm="1">
        <f t="array" aca="1" ref="A55" ca="1">IFERROR(
    SMALL(
        IF((統合マスタ!$R$5:$R$1500=1)*
           (ISNUMBER(MATCH(統合マスタ!$V$5:$V$1500, 分類!$N$8:$N$15, 0))),
           統合マスタ!$AC$5:$AC$1500),
        ROW(A51)
    ),
"")</f>
        <v>206</v>
      </c>
      <c r="B55" s="27">
        <f t="shared" si="1"/>
        <v>51</v>
      </c>
      <c r="C55" s="27">
        <f ca="1">IF($A55="","",OFFSET(統合マスタ!$B$4,MATCH($A55,統合マスタ!$AC$5:$AC$1500,0),0))</f>
        <v>206</v>
      </c>
      <c r="D55" s="27" t="str">
        <f ca="1">IF($A55="","",OFFSET(統合マスタ!$C$4,MATCH($A55,統合マスタ!$AC$5:$AC$1500,0),0))</f>
        <v>グランダキシン錠５０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5</v>
      </c>
      <c r="G55" s="27" t="str">
        <f ca="1">IF($A55="","",OFFSET(統合マスタ!$E$4,MATCH($A55,統合マスタ!$AC$5:$AC$1500,0),0))</f>
        <v>ＰＴＰ</v>
      </c>
      <c r="H55" s="27" t="str">
        <f ca="1">IF($A55="","",OFFSET(統合マスタ!$F$4,MATCH($A55,統合マスタ!$AC$5:$AC$1500,0),0))</f>
        <v>１００Ｔ</v>
      </c>
      <c r="I55" s="27" t="str">
        <f ca="1">IF($A55="","",OFFSET(統合マスタ!$K$4,MATCH($A55,統合マスタ!$AC$5:$AC$1500,0),0))</f>
        <v>錠</v>
      </c>
      <c r="J55" s="54" t="str">
        <f ca="1">IF(F55="","",OFFSET(分類!$B$29,MATCH(F55,分類!$A$30:$A$46,0),0))</f>
        <v>普通薬バラ</v>
      </c>
      <c r="K55" s="54" t="str">
        <f ca="1">IFERROR(
    OFFSET(錠剤_PTP!$M$5,
           MATCH(D55, 錠剤_PTP!$D$5:$D$999, 0) - 1,
           0),
"")</f>
        <v/>
      </c>
      <c r="L55" s="54">
        <f ca="1">IFERROR(
    OFFSET(錠剤_バラ!$M$5,
           MATCH(D55, 錠剤_バラ!$D$5:$D$999, 0) - 1,
           0),
"")</f>
        <v>0</v>
      </c>
      <c r="M55" s="54">
        <f t="shared" ca="1" si="0"/>
        <v>0</v>
      </c>
    </row>
    <row r="56" spans="1:13">
      <c r="A56" s="66" cm="1">
        <f t="array" aca="1" ref="A56" ca="1">IFERROR(
    SMALL(
        IF((統合マスタ!$R$5:$R$1500=1)*
           (ISNUMBER(MATCH(統合マスタ!$V$5:$V$1500, 分類!$N$8:$N$15, 0))),
           統合マスタ!$AC$5:$AC$1500),
        ROW(A52)
    ),
"")</f>
        <v>209</v>
      </c>
      <c r="B56" s="27">
        <f t="shared" si="1"/>
        <v>52</v>
      </c>
      <c r="C56" s="27">
        <f ca="1">IF($A56="","",OFFSET(統合マスタ!$B$4,MATCH($A56,統合マスタ!$AC$5:$AC$1500,0),0))</f>
        <v>209</v>
      </c>
      <c r="D56" s="27" t="str">
        <f ca="1">IF($A56="","",OFFSET(統合マスタ!$C$4,MATCH($A56,統合マスタ!$AC$5:$AC$1500,0),0))</f>
        <v>グリチロン配合錠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25</v>
      </c>
      <c r="G56" s="27" t="str">
        <f ca="1">IF($A56="","",OFFSET(統合マスタ!$E$4,MATCH($A56,統合マスタ!$AC$5:$AC$1500,0),0))</f>
        <v>バラ</v>
      </c>
      <c r="H56" s="27" t="str">
        <f ca="1">IF($A56="","",OFFSET(統合マスタ!$F$4,MATCH($A56,統合マスタ!$AC$5:$AC$1500,0),0))</f>
        <v>１０００Ｔ</v>
      </c>
      <c r="I56" s="27" t="str">
        <f ca="1">IF($A56="","",OFFSET(統合マスタ!$K$4,MATCH($A56,統合マスタ!$AC$5:$AC$1500,0),0))</f>
        <v>錠</v>
      </c>
      <c r="J56" s="54" t="str">
        <f ca="1">IF(F56="","",OFFSET(分類!$B$29,MATCH(F56,分類!$A$30:$A$46,0),0))</f>
        <v>調剤棚　＆　普通薬バラ</v>
      </c>
      <c r="K56" s="54">
        <f ca="1">IFERROR(
    OFFSET(錠剤_PTP!$M$5,
           MATCH(D56, 錠剤_PTP!$D$5:$D$999, 0) - 1,
           0),
"")</f>
        <v>0</v>
      </c>
      <c r="L56" s="54">
        <f ca="1">IFERROR(
    OFFSET(錠剤_バラ!$M$5,
           MATCH(D56, 錠剤_バラ!$D$5:$D$999, 0) - 1,
           0),
"")</f>
        <v>0</v>
      </c>
      <c r="M56" s="54">
        <f t="shared" ca="1" si="0"/>
        <v>0</v>
      </c>
    </row>
    <row r="57" spans="1:13">
      <c r="A57" s="66" cm="1">
        <f t="array" aca="1" ref="A57" ca="1">IFERROR(
    SMALL(
        IF((統合マスタ!$R$5:$R$1500=1)*
           (ISNUMBER(MATCH(統合マスタ!$V$5:$V$1500, 分類!$N$8:$N$15, 0))),
           統合マスタ!$AC$5:$AC$1500),
        ROW(A53)
    ),
"")</f>
        <v>214</v>
      </c>
      <c r="B57" s="27">
        <f t="shared" si="1"/>
        <v>53</v>
      </c>
      <c r="C57" s="27">
        <f ca="1">IF($A57="","",OFFSET(統合マスタ!$B$4,MATCH($A57,統合マスタ!$AC$5:$AC$1500,0),0))</f>
        <v>214</v>
      </c>
      <c r="D57" s="27" t="str">
        <f ca="1">IF($A57="","",OFFSET(統合マスタ!$C$4,MATCH($A57,統合マスタ!$AC$5:$AC$1500,0),0))</f>
        <v>クロピドグレル錠７５ｍｇ「ＪＧ」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25</v>
      </c>
      <c r="G57" s="27" t="str">
        <f ca="1">IF($A57="","",OFFSET(統合マスタ!$E$4,MATCH($A57,統合マスタ!$AC$5:$AC$1500,0),0))</f>
        <v>ＰＴＰ</v>
      </c>
      <c r="H57" s="27" t="str">
        <f ca="1">IF($A57="","",OFFSET(統合マスタ!$F$4,MATCH($A57,統合マスタ!$AC$5:$AC$1500,0),0))</f>
        <v>１００Ｔ</v>
      </c>
      <c r="I57" s="27" t="str">
        <f ca="1">IF($A57="","",OFFSET(統合マスタ!$K$4,MATCH($A57,統合マスタ!$AC$5:$AC$1500,0),0))</f>
        <v>錠</v>
      </c>
      <c r="J57" s="54" t="str">
        <f ca="1">IF(F57="","",OFFSET(分類!$B$29,MATCH(F57,分類!$A$30:$A$46,0),0))</f>
        <v>調剤棚　＆　普通薬バラ</v>
      </c>
      <c r="K57" s="54">
        <f ca="1">IFERROR(
    OFFSET(錠剤_PTP!$M$5,
           MATCH(D57, 錠剤_PTP!$D$5:$D$999, 0) - 1,
           0),
"")</f>
        <v>0</v>
      </c>
      <c r="L57" s="54">
        <f ca="1">IFERROR(
    OFFSET(錠剤_バラ!$M$5,
           MATCH(D57, 錠剤_バラ!$D$5:$D$999, 0) - 1,
           0),
"")</f>
        <v>0</v>
      </c>
      <c r="M57" s="54">
        <f t="shared" ca="1" si="0"/>
        <v>0</v>
      </c>
    </row>
    <row r="58" spans="1:13">
      <c r="A58" s="66" cm="1">
        <f t="array" aca="1" ref="A58" ca="1">IFERROR(
    SMALL(
        IF((統合マスタ!$R$5:$R$1500=1)*
           (ISNUMBER(MATCH(統合マスタ!$V$5:$V$1500, 分類!$N$8:$N$15, 0))),
           統合マスタ!$AC$5:$AC$1500),
        ROW(A54)
    ),
"")</f>
        <v>215</v>
      </c>
      <c r="B58" s="27">
        <f t="shared" si="1"/>
        <v>54</v>
      </c>
      <c r="C58" s="27">
        <f ca="1">IF($A58="","",OFFSET(統合マスタ!$B$4,MATCH($A58,統合マスタ!$AC$5:$AC$1500,0),0))</f>
        <v>215</v>
      </c>
      <c r="D58" s="27" t="str">
        <f ca="1">IF($A58="","",OFFSET(統合マスタ!$C$4,MATCH($A58,統合マスタ!$AC$5:$AC$1500,0),0))</f>
        <v>クロピドグレル錠７５ｍｇ「ＪＧ」</v>
      </c>
      <c r="E58" s="27">
        <f ca="1">IF($A58="","",OFFSET(統合マスタ!$X$4,MATCH($A58,統合マスタ!$AC$5:$AC$1500,0),0))</f>
        <v>0</v>
      </c>
      <c r="F58" s="27">
        <f ca="1">IF($A58="","",OFFSET(統合マスタ!$Z$4,MATCH($A58,統合マスタ!$AC$5:$AC$1500,0),0))</f>
        <v>25</v>
      </c>
      <c r="G58" s="27" t="str">
        <f ca="1">IF($A58="","",OFFSET(統合マスタ!$E$4,MATCH($A58,統合マスタ!$AC$5:$AC$1500,0),0))</f>
        <v>バラ</v>
      </c>
      <c r="H58" s="27" t="str">
        <f ca="1">IF($A58="","",OFFSET(統合マスタ!$F$4,MATCH($A58,統合マスタ!$AC$5:$AC$1500,0),0))</f>
        <v>５００Ｔ</v>
      </c>
      <c r="I58" s="27" t="str">
        <f ca="1">IF($A58="","",OFFSET(統合マスタ!$K$4,MATCH($A58,統合マスタ!$AC$5:$AC$1500,0),0))</f>
        <v>錠</v>
      </c>
      <c r="J58" s="54" t="str">
        <f ca="1">IF(F58="","",OFFSET(分類!$B$29,MATCH(F58,分類!$A$30:$A$46,0),0))</f>
        <v>調剤棚　＆　普通薬バラ</v>
      </c>
      <c r="K58" s="54">
        <f ca="1">IFERROR(
    OFFSET(錠剤_PTP!$M$5,
           MATCH(D58, 錠剤_PTP!$D$5:$D$999, 0) - 1,
           0),
"")</f>
        <v>0</v>
      </c>
      <c r="L58" s="54">
        <f ca="1">IFERROR(
    OFFSET(錠剤_バラ!$M$5,
           MATCH(D58, 錠剤_バラ!$D$5:$D$999, 0) - 1,
           0),
"")</f>
        <v>0</v>
      </c>
      <c r="M58" s="54">
        <f t="shared" ca="1" si="0"/>
        <v>0</v>
      </c>
    </row>
    <row r="59" spans="1:13">
      <c r="A59" s="66" cm="1">
        <f t="array" aca="1" ref="A59" ca="1">IFERROR(
    SMALL(
        IF((統合マスタ!$R$5:$R$1500=1)*
           (ISNUMBER(MATCH(統合マスタ!$V$5:$V$1500, 分類!$N$8:$N$15, 0))),
           統合マスタ!$AC$5:$AC$1500),
        ROW(A55)
    ),
"")</f>
        <v>227</v>
      </c>
      <c r="B59" s="27">
        <f t="shared" si="1"/>
        <v>55</v>
      </c>
      <c r="C59" s="27">
        <f ca="1">IF($A59="","",OFFSET(統合マスタ!$B$4,MATCH($A59,統合マスタ!$AC$5:$AC$1500,0),0))</f>
        <v>227</v>
      </c>
      <c r="D59" s="27" t="str">
        <f ca="1">IF($A59="","",OFFSET(統合マスタ!$C$4,MATCH($A59,統合マスタ!$AC$5:$AC$1500,0),0))</f>
        <v>ケルロング錠１０ｍｇ</v>
      </c>
      <c r="E59" s="27">
        <f ca="1">IF($A59="","",OFFSET(統合マスタ!$X$4,MATCH($A59,統合マスタ!$AC$5:$AC$1500,0),0))</f>
        <v>0</v>
      </c>
      <c r="F59" s="27">
        <f ca="1">IF($A59="","",OFFSET(統合マスタ!$Z$4,MATCH($A59,統合マスタ!$AC$5:$AC$1500,0),0))</f>
        <v>5</v>
      </c>
      <c r="G59" s="27" t="str">
        <f ca="1">IF($A59="","",OFFSET(統合マスタ!$E$4,MATCH($A59,統合マスタ!$AC$5:$AC$1500,0),0))</f>
        <v>ＰＴＰ</v>
      </c>
      <c r="H59" s="27" t="str">
        <f ca="1">IF($A59="","",OFFSET(統合マスタ!$F$4,MATCH($A59,統合マスタ!$AC$5:$AC$1500,0),0))</f>
        <v>１００Ｔ</v>
      </c>
      <c r="I59" s="27" t="str">
        <f ca="1">IF($A59="","",OFFSET(統合マスタ!$K$4,MATCH($A59,統合マスタ!$AC$5:$AC$1500,0),0))</f>
        <v>錠</v>
      </c>
      <c r="J59" s="54" t="str">
        <f ca="1">IF(F59="","",OFFSET(分類!$B$29,MATCH(F59,分類!$A$30:$A$46,0),0))</f>
        <v>普通薬バラ</v>
      </c>
      <c r="K59" s="54" t="str">
        <f ca="1">IFERROR(
    OFFSET(錠剤_PTP!$M$5,
           MATCH(D59, 錠剤_PTP!$D$5:$D$999, 0) - 1,
           0),
"")</f>
        <v/>
      </c>
      <c r="L59" s="54">
        <f ca="1">IFERROR(
    OFFSET(錠剤_バラ!$M$5,
           MATCH(D59, 錠剤_バラ!$D$5:$D$999, 0) - 1,
           0),
"")</f>
        <v>0</v>
      </c>
      <c r="M59" s="54">
        <f t="shared" ca="1" si="0"/>
        <v>0</v>
      </c>
    </row>
    <row r="60" spans="1:13">
      <c r="A60" s="66" cm="1">
        <f t="array" aca="1" ref="A60" ca="1">IFERROR(
    SMALL(
        IF((統合マスタ!$R$5:$R$1500=1)*
           (ISNUMBER(MATCH(統合マスタ!$V$5:$V$1500, 分類!$N$8:$N$15, 0))),
           統合マスタ!$AC$5:$AC$1500),
        ROW(A56)
    ),
"")</f>
        <v>236</v>
      </c>
      <c r="B60" s="27">
        <f t="shared" si="1"/>
        <v>56</v>
      </c>
      <c r="C60" s="27">
        <f ca="1">IF($A60="","",OFFSET(統合マスタ!$B$4,MATCH($A60,統合マスタ!$AC$5:$AC$1500,0),0))</f>
        <v>236</v>
      </c>
      <c r="D60" s="27" t="str">
        <f ca="1">IF($A60="","",OFFSET(統合マスタ!$C$4,MATCH($A60,統合マスタ!$AC$5:$AC$1500,0),0))</f>
        <v>コントミン糖衣錠２５ｍｇ</v>
      </c>
      <c r="E60" s="27">
        <f ca="1">IF($A60="","",OFFSET(統合マスタ!$X$4,MATCH($A60,統合マスタ!$AC$5:$AC$1500,0),0))</f>
        <v>0</v>
      </c>
      <c r="F60" s="27">
        <f ca="1">IF($A60="","",OFFSET(統合マスタ!$Z$4,MATCH($A60,統合マスタ!$AC$5:$AC$1500,0),0))</f>
        <v>25</v>
      </c>
      <c r="G60" s="27" t="str">
        <f ca="1">IF($A60="","",OFFSET(統合マスタ!$E$4,MATCH($A60,統合マスタ!$AC$5:$AC$1500,0),0))</f>
        <v>ＰＴＰ</v>
      </c>
      <c r="H60" s="27" t="str">
        <f ca="1">IF($A60="","",OFFSET(統合マスタ!$F$4,MATCH($A60,統合マスタ!$AC$5:$AC$1500,0),0))</f>
        <v>１００Ｔ</v>
      </c>
      <c r="I60" s="27" t="str">
        <f ca="1">IF($A60="","",OFFSET(統合マスタ!$K$4,MATCH($A60,統合マスタ!$AC$5:$AC$1500,0),0))</f>
        <v>錠</v>
      </c>
      <c r="J60" s="54" t="str">
        <f ca="1">IF(F60="","",OFFSET(分類!$B$29,MATCH(F60,分類!$A$30:$A$46,0),0))</f>
        <v>調剤棚　＆　普通薬バラ</v>
      </c>
      <c r="K60" s="54">
        <f ca="1">IFERROR(
    OFFSET(錠剤_PTP!$M$5,
           MATCH(D60, 錠剤_PTP!$D$5:$D$999, 0) - 1,
           0),
"")</f>
        <v>0</v>
      </c>
      <c r="L60" s="54">
        <f ca="1">IFERROR(
    OFFSET(錠剤_バラ!$M$5,
           MATCH(D60, 錠剤_バラ!$D$5:$D$999, 0) - 1,
           0),
"")</f>
        <v>0</v>
      </c>
      <c r="M60" s="54">
        <f t="shared" ca="1" si="0"/>
        <v>0</v>
      </c>
    </row>
    <row r="61" spans="1:13">
      <c r="A61" s="66" cm="1">
        <f t="array" aca="1" ref="A61" ca="1">IFERROR(
    SMALL(
        IF((統合マスタ!$R$5:$R$1500=1)*
           (ISNUMBER(MATCH(統合マスタ!$V$5:$V$1500, 分類!$N$8:$N$15, 0))),
           統合マスタ!$AC$5:$AC$1500),
        ROW(A57)
    ),
"")</f>
        <v>237</v>
      </c>
      <c r="B61" s="27">
        <f t="shared" si="1"/>
        <v>57</v>
      </c>
      <c r="C61" s="27">
        <f ca="1">IF($A61="","",OFFSET(統合マスタ!$B$4,MATCH($A61,統合マスタ!$AC$5:$AC$1500,0),0))</f>
        <v>237</v>
      </c>
      <c r="D61" s="27" t="str">
        <f ca="1">IF($A61="","",OFFSET(統合マスタ!$C$4,MATCH($A61,統合マスタ!$AC$5:$AC$1500,0),0))</f>
        <v>コントミン糖衣錠２５ｍｇ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25</v>
      </c>
      <c r="G61" s="27" t="str">
        <f ca="1">IF($A61="","",OFFSET(統合マスタ!$E$4,MATCH($A61,統合マスタ!$AC$5:$AC$1500,0),0))</f>
        <v>ＰＴＰ</v>
      </c>
      <c r="H61" s="27" t="str">
        <f ca="1">IF($A61="","",OFFSET(統合マスタ!$F$4,MATCH($A61,統合マスタ!$AC$5:$AC$1500,0),0))</f>
        <v>１０００Ｔ</v>
      </c>
      <c r="I61" s="27" t="str">
        <f ca="1">IF($A61="","",OFFSET(統合マスタ!$K$4,MATCH($A61,統合マスタ!$AC$5:$AC$1500,0),0))</f>
        <v>錠</v>
      </c>
      <c r="J61" s="54" t="str">
        <f ca="1">IF(F61="","",OFFSET(分類!$B$29,MATCH(F61,分類!$A$30:$A$46,0),0))</f>
        <v>調剤棚　＆　普通薬バラ</v>
      </c>
      <c r="K61" s="54">
        <f ca="1">IFERROR(
    OFFSET(錠剤_PTP!$M$5,
           MATCH(D61, 錠剤_PTP!$D$5:$D$999, 0) - 1,
           0),
"")</f>
        <v>0</v>
      </c>
      <c r="L61" s="54">
        <f ca="1">IFERROR(
    OFFSET(錠剤_バラ!$M$5,
           MATCH(D61, 錠剤_バラ!$D$5:$D$999, 0) - 1,
           0),
"")</f>
        <v>0</v>
      </c>
      <c r="M61" s="54">
        <f t="shared" ca="1" si="0"/>
        <v>0</v>
      </c>
    </row>
    <row r="62" spans="1:13">
      <c r="A62" s="66" cm="1">
        <f t="array" aca="1" ref="A62" ca="1">IFERROR(
    SMALL(
        IF((統合マスタ!$R$5:$R$1500=1)*
           (ISNUMBER(MATCH(統合マスタ!$V$5:$V$1500, 分類!$N$8:$N$15, 0))),
           統合マスタ!$AC$5:$AC$1500),
        ROW(A58)
    ),
"")</f>
        <v>238</v>
      </c>
      <c r="B62" s="27">
        <f t="shared" si="1"/>
        <v>58</v>
      </c>
      <c r="C62" s="27">
        <f ca="1">IF($A62="","",OFFSET(統合マスタ!$B$4,MATCH($A62,統合マスタ!$AC$5:$AC$1500,0),0))</f>
        <v>238</v>
      </c>
      <c r="D62" s="27" t="str">
        <f ca="1">IF($A62="","",OFFSET(統合マスタ!$C$4,MATCH($A62,統合マスタ!$AC$5:$AC$1500,0),0))</f>
        <v>コントミン糖衣錠２５ｍｇ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25</v>
      </c>
      <c r="G62" s="27" t="str">
        <f ca="1">IF($A62="","",OFFSET(統合マスタ!$E$4,MATCH($A62,統合マスタ!$AC$5:$AC$1500,0),0))</f>
        <v>バラ</v>
      </c>
      <c r="H62" s="27" t="str">
        <f ca="1">IF($A62="","",OFFSET(統合マスタ!$F$4,MATCH($A62,統合マスタ!$AC$5:$AC$1500,0),0))</f>
        <v>１０００Ｔ</v>
      </c>
      <c r="I62" s="27" t="str">
        <f ca="1">IF($A62="","",OFFSET(統合マスタ!$K$4,MATCH($A62,統合マスタ!$AC$5:$AC$1500,0),0))</f>
        <v>錠</v>
      </c>
      <c r="J62" s="54" t="str">
        <f ca="1">IF(F62="","",OFFSET(分類!$B$29,MATCH(F62,分類!$A$30:$A$46,0),0))</f>
        <v>調剤棚　＆　普通薬バラ</v>
      </c>
      <c r="K62" s="54">
        <f ca="1">IFERROR(
    OFFSET(錠剤_PTP!$M$5,
           MATCH(D62, 錠剤_PTP!$D$5:$D$999, 0) - 1,
           0),
"")</f>
        <v>0</v>
      </c>
      <c r="L62" s="54">
        <f ca="1">IFERROR(
    OFFSET(錠剤_バラ!$M$5,
           MATCH(D62, 錠剤_バラ!$D$5:$D$999, 0) - 1,
           0),
"")</f>
        <v>0</v>
      </c>
      <c r="M62" s="54">
        <f t="shared" ca="1" si="0"/>
        <v>0</v>
      </c>
    </row>
    <row r="63" spans="1:13">
      <c r="A63" s="66" cm="1">
        <f t="array" aca="1" ref="A63" ca="1">IFERROR(
    SMALL(
        IF((統合マスタ!$R$5:$R$1500=1)*
           (ISNUMBER(MATCH(統合マスタ!$V$5:$V$1500, 分類!$N$8:$N$15, 0))),
           統合マスタ!$AC$5:$AC$1500),
        ROW(A59)
    ),
"")</f>
        <v>242</v>
      </c>
      <c r="B63" s="27">
        <f t="shared" si="1"/>
        <v>59</v>
      </c>
      <c r="C63" s="27">
        <f ca="1">IF($A63="","",OFFSET(統合マスタ!$B$4,MATCH($A63,統合マスタ!$AC$5:$AC$1500,0),0))</f>
        <v>242</v>
      </c>
      <c r="D63" s="27" t="str">
        <f ca="1">IF($A63="","",OFFSET(統合マスタ!$C$4,MATCH($A63,統合マスタ!$AC$5:$AC$1500,0),0))</f>
        <v>サワシリン錠２５０</v>
      </c>
      <c r="E63" s="27">
        <f ca="1">IF($A63="","",OFFSET(統合マスタ!$X$4,MATCH($A63,統合マスタ!$AC$5:$AC$1500,0),0))</f>
        <v>0</v>
      </c>
      <c r="F63" s="27">
        <f ca="1">IF($A63="","",OFFSET(統合マスタ!$Z$4,MATCH($A63,統合マスタ!$AC$5:$AC$1500,0),0))</f>
        <v>2</v>
      </c>
      <c r="G63" s="27" t="str">
        <f ca="1">IF($A63="","",OFFSET(統合マスタ!$E$4,MATCH($A63,統合マスタ!$AC$5:$AC$1500,0),0))</f>
        <v>ＰＴＰ</v>
      </c>
      <c r="H63" s="27" t="str">
        <f ca="1">IF($A63="","",OFFSET(統合マスタ!$F$4,MATCH($A63,統合マスタ!$AC$5:$AC$1500,0),0))</f>
        <v>１００Ｔ</v>
      </c>
      <c r="I63" s="27" t="str">
        <f ca="1">IF($A63="","",OFFSET(統合マスタ!$K$4,MATCH($A63,統合マスタ!$AC$5:$AC$1500,0),0))</f>
        <v>錠</v>
      </c>
      <c r="J63" s="54" t="str">
        <f ca="1">IF(F63="","",OFFSET(分類!$B$29,MATCH(F63,分類!$A$30:$A$46,0),0))</f>
        <v>散薬調剤台</v>
      </c>
      <c r="K63" s="54" t="str">
        <f ca="1">IFERROR(
    OFFSET(錠剤_PTP!$M$5,
           MATCH(D63, 錠剤_PTP!$D$5:$D$999, 0) - 1,
           0),
"")</f>
        <v/>
      </c>
      <c r="L63" s="54" t="str">
        <f ca="1">IFERROR(
    OFFSET(錠剤_バラ!$M$5,
           MATCH(D63, 錠剤_バラ!$D$5:$D$999, 0) - 1,
           0),
"")</f>
        <v/>
      </c>
      <c r="M63" s="54">
        <f t="shared" ca="1" si="0"/>
        <v>0</v>
      </c>
    </row>
    <row r="64" spans="1:13">
      <c r="A64" s="66" cm="1">
        <f t="array" aca="1" ref="A64" ca="1">IFERROR(
    SMALL(
        IF((統合マスタ!$R$5:$R$1500=1)*
           (ISNUMBER(MATCH(統合マスタ!$V$5:$V$1500, 分類!$N$8:$N$15, 0))),
           統合マスタ!$AC$5:$AC$1500),
        ROW(A60)
    ),
"")</f>
        <v>244</v>
      </c>
      <c r="B64" s="27">
        <f t="shared" si="1"/>
        <v>60</v>
      </c>
      <c r="C64" s="27">
        <f ca="1">IF($A64="","",OFFSET(統合マスタ!$B$4,MATCH($A64,統合マスタ!$AC$5:$AC$1500,0),0))</f>
        <v>244</v>
      </c>
      <c r="D64" s="27" t="str">
        <f ca="1">IF($A64="","",OFFSET(統合マスタ!$C$4,MATCH($A64,統合マスタ!$AC$5:$AC$1500,0),0))</f>
        <v>ジアゼパム錠２ｍｇ「アメル」</v>
      </c>
      <c r="E64" s="27">
        <f ca="1">IF($A64="","",OFFSET(統合マスタ!$X$4,MATCH($A64,統合マスタ!$AC$5:$AC$1500,0),0))</f>
        <v>0</v>
      </c>
      <c r="F64" s="27">
        <f ca="1">IF($A64="","",OFFSET(統合マスタ!$Z$4,MATCH($A64,統合マスタ!$AC$5:$AC$1500,0),0))</f>
        <v>25</v>
      </c>
      <c r="G64" s="27" t="str">
        <f ca="1">IF($A64="","",OFFSET(統合マスタ!$E$4,MATCH($A64,統合マスタ!$AC$5:$AC$1500,0),0))</f>
        <v>ＰＴＰ</v>
      </c>
      <c r="H64" s="27" t="str">
        <f ca="1">IF($A64="","",OFFSET(統合マスタ!$F$4,MATCH($A64,統合マスタ!$AC$5:$AC$1500,0),0))</f>
        <v>１００Ｔ</v>
      </c>
      <c r="I64" s="27" t="str">
        <f ca="1">IF($A64="","",OFFSET(統合マスタ!$K$4,MATCH($A64,統合マスタ!$AC$5:$AC$1500,0),0))</f>
        <v>錠</v>
      </c>
      <c r="J64" s="54" t="str">
        <f ca="1">IF(F64="","",OFFSET(分類!$B$29,MATCH(F64,分類!$A$30:$A$46,0),0))</f>
        <v>調剤棚　＆　普通薬バラ</v>
      </c>
      <c r="K64" s="54">
        <f ca="1">IFERROR(
    OFFSET(錠剤_PTP!$M$5,
           MATCH(D64, 錠剤_PTP!$D$5:$D$999, 0) - 1,
           0),
"")</f>
        <v>0</v>
      </c>
      <c r="L64" s="54">
        <f ca="1">IFERROR(
    OFFSET(錠剤_バラ!$M$5,
           MATCH(D64, 錠剤_バラ!$D$5:$D$999, 0) - 1,
           0),
"")</f>
        <v>0</v>
      </c>
      <c r="M64" s="54">
        <f t="shared" ca="1" si="0"/>
        <v>0</v>
      </c>
    </row>
    <row r="65" spans="1:13">
      <c r="A65" s="66" cm="1">
        <f t="array" aca="1" ref="A65" ca="1">IFERROR(
    SMALL(
        IF((統合マスタ!$R$5:$R$1500=1)*
           (ISNUMBER(MATCH(統合マスタ!$V$5:$V$1500, 分類!$N$8:$N$15, 0))),
           統合マスタ!$AC$5:$AC$1500),
        ROW(A61)
    ),
"")</f>
        <v>245</v>
      </c>
      <c r="B65" s="27">
        <f t="shared" si="1"/>
        <v>61</v>
      </c>
      <c r="C65" s="27">
        <f ca="1">IF($A65="","",OFFSET(統合マスタ!$B$4,MATCH($A65,統合マスタ!$AC$5:$AC$1500,0),0))</f>
        <v>245</v>
      </c>
      <c r="D65" s="27" t="str">
        <f ca="1">IF($A65="","",OFFSET(統合マスタ!$C$4,MATCH($A65,統合マスタ!$AC$5:$AC$1500,0),0))</f>
        <v>ジアゼパム錠５ｍｇ「アメル」</v>
      </c>
      <c r="E65" s="27">
        <f ca="1">IF($A65="","",OFFSET(統合マスタ!$X$4,MATCH($A65,統合マスタ!$AC$5:$AC$1500,0),0))</f>
        <v>0</v>
      </c>
      <c r="F65" s="27">
        <f ca="1">IF($A65="","",OFFSET(統合マスタ!$Z$4,MATCH($A65,統合マスタ!$AC$5:$AC$1500,0),0))</f>
        <v>25</v>
      </c>
      <c r="G65" s="27" t="str">
        <f ca="1">IF($A65="","",OFFSET(統合マスタ!$E$4,MATCH($A65,統合マスタ!$AC$5:$AC$1500,0),0))</f>
        <v>ＰＴＰ</v>
      </c>
      <c r="H65" s="27" t="str">
        <f ca="1">IF($A65="","",OFFSET(統合マスタ!$F$4,MATCH($A65,統合マスタ!$AC$5:$AC$1500,0),0))</f>
        <v>１００Ｔ</v>
      </c>
      <c r="I65" s="27" t="str">
        <f ca="1">IF($A65="","",OFFSET(統合マスタ!$K$4,MATCH($A65,統合マスタ!$AC$5:$AC$1500,0),0))</f>
        <v>錠</v>
      </c>
      <c r="J65" s="54" t="str">
        <f ca="1">IF(F65="","",OFFSET(分類!$B$29,MATCH(F65,分類!$A$30:$A$46,0),0))</f>
        <v>調剤棚　＆　普通薬バラ</v>
      </c>
      <c r="K65" s="54">
        <f ca="1">IFERROR(
    OFFSET(錠剤_PTP!$M$5,
           MATCH(D65, 錠剤_PTP!$D$5:$D$999, 0) - 1,
           0),
"")</f>
        <v>0</v>
      </c>
      <c r="L65" s="54">
        <f ca="1">IFERROR(
    OFFSET(錠剤_バラ!$M$5,
           MATCH(D65, 錠剤_バラ!$D$5:$D$999, 0) - 1,
           0),
"")</f>
        <v>0</v>
      </c>
      <c r="M65" s="54">
        <f t="shared" ca="1" si="0"/>
        <v>0</v>
      </c>
    </row>
    <row r="66" spans="1:13">
      <c r="A66" s="66" cm="1">
        <f t="array" aca="1" ref="A66" ca="1">IFERROR(
    SMALL(
        IF((統合マスタ!$R$5:$R$1500=1)*
           (ISNUMBER(MATCH(統合マスタ!$V$5:$V$1500, 分類!$N$8:$N$15, 0))),
           統合マスタ!$AC$5:$AC$1500),
        ROW(A62)
    ),
"")</f>
        <v>250</v>
      </c>
      <c r="B66" s="27">
        <f t="shared" si="1"/>
        <v>62</v>
      </c>
      <c r="C66" s="27">
        <f ca="1">IF($A66="","",OFFSET(統合マスタ!$B$4,MATCH($A66,統合マスタ!$AC$5:$AC$1500,0),0))</f>
        <v>250</v>
      </c>
      <c r="D66" s="27" t="str">
        <f ca="1">IF($A66="","",OFFSET(統合マスタ!$C$4,MATCH($A66,統合マスタ!$AC$5:$AC$1500,0),0))</f>
        <v>ジェニナック錠２００ＭＧ</v>
      </c>
      <c r="E66" s="27">
        <f ca="1">IF($A66="","",OFFSET(統合マスタ!$X$4,MATCH($A66,統合マスタ!$AC$5:$AC$1500,0),0))</f>
        <v>0</v>
      </c>
      <c r="F66" s="27">
        <f ca="1">IF($A66="","",OFFSET(統合マスタ!$Z$4,MATCH($A66,統合マスタ!$AC$5:$AC$1500,0),0))</f>
        <v>1</v>
      </c>
      <c r="G66" s="27" t="str">
        <f ca="1">IF($A66="","",OFFSET(統合マスタ!$E$4,MATCH($A66,統合マスタ!$AC$5:$AC$1500,0),0))</f>
        <v>ＰＴＰ</v>
      </c>
      <c r="H66" s="27" t="str">
        <f ca="1">IF($A66="","",OFFSET(統合マスタ!$F$4,MATCH($A66,統合マスタ!$AC$5:$AC$1500,0),0))</f>
        <v>１００Ｔ</v>
      </c>
      <c r="I66" s="27" t="str">
        <f ca="1">IF($A66="","",OFFSET(統合マスタ!$K$4,MATCH($A66,統合マスタ!$AC$5:$AC$1500,0),0))</f>
        <v>錠</v>
      </c>
      <c r="J66" s="54" t="str">
        <f ca="1">IF(F66="","",OFFSET(分類!$B$29,MATCH(F66,分類!$A$30:$A$46,0),0))</f>
        <v>調剤棚</v>
      </c>
      <c r="K66" s="54">
        <f ca="1">IFERROR(
    OFFSET(錠剤_PTP!$M$5,
           MATCH(D66, 錠剤_PTP!$D$5:$D$999, 0) - 1,
           0),
"")</f>
        <v>0</v>
      </c>
      <c r="L66" s="54" t="str">
        <f ca="1">IFERROR(
    OFFSET(錠剤_バラ!$M$5,
           MATCH(D66, 錠剤_バラ!$D$5:$D$999, 0) - 1,
           0),
"")</f>
        <v/>
      </c>
      <c r="M66" s="54">
        <f t="shared" ca="1" si="0"/>
        <v>0</v>
      </c>
    </row>
    <row r="67" spans="1:13">
      <c r="A67" s="66" cm="1">
        <f t="array" aca="1" ref="A67" ca="1">IFERROR(
    SMALL(
        IF((統合マスタ!$R$5:$R$1500=1)*
           (ISNUMBER(MATCH(統合マスタ!$V$5:$V$1500, 分類!$N$8:$N$15, 0))),
           統合マスタ!$AC$5:$AC$1500),
        ROW(A63)
    ),
"")</f>
        <v>259</v>
      </c>
      <c r="B67" s="27">
        <f t="shared" si="1"/>
        <v>63</v>
      </c>
      <c r="C67" s="27">
        <f ca="1">IF($A67="","",OFFSET(統合マスタ!$B$4,MATCH($A67,統合マスタ!$AC$5:$AC$1500,0),0))</f>
        <v>259</v>
      </c>
      <c r="D67" s="27" t="str">
        <f ca="1">IF($A67="","",OFFSET(統合マスタ!$C$4,MATCH($A67,統合マスタ!$AC$5:$AC$1500,0),0))</f>
        <v>ジフェニドール塩酸塩錠２５ｍｇ「ＮＩＧ」</v>
      </c>
      <c r="E67" s="27">
        <f ca="1">IF($A67="","",OFFSET(統合マスタ!$X$4,MATCH($A67,統合マスタ!$AC$5:$AC$1500,0),0))</f>
        <v>0</v>
      </c>
      <c r="F67" s="27">
        <f ca="1">IF($A67="","",OFFSET(統合マスタ!$Z$4,MATCH($A67,統合マスタ!$AC$5:$AC$1500,0),0))</f>
        <v>1</v>
      </c>
      <c r="G67" s="27" t="str">
        <f ca="1">IF($A67="","",OFFSET(統合マスタ!$E$4,MATCH($A67,統合マスタ!$AC$5:$AC$1500,0),0))</f>
        <v>ＰＴＰ</v>
      </c>
      <c r="H67" s="27" t="str">
        <f ca="1">IF($A67="","",OFFSET(統合マスタ!$F$4,MATCH($A67,統合マスタ!$AC$5:$AC$1500,0),0))</f>
        <v>１０００Ｔ</v>
      </c>
      <c r="I67" s="27" t="str">
        <f ca="1">IF($A67="","",OFFSET(統合マスタ!$K$4,MATCH($A67,統合マスタ!$AC$5:$AC$1500,0),0))</f>
        <v>錠</v>
      </c>
      <c r="J67" s="54" t="str">
        <f ca="1">IF(F67="","",OFFSET(分類!$B$29,MATCH(F67,分類!$A$30:$A$46,0),0))</f>
        <v>調剤棚</v>
      </c>
      <c r="K67" s="54">
        <f ca="1">IFERROR(
    OFFSET(錠剤_PTP!$M$5,
           MATCH(D67, 錠剤_PTP!$D$5:$D$999, 0) - 1,
           0),
"")</f>
        <v>0</v>
      </c>
      <c r="L67" s="54" t="str">
        <f ca="1">IFERROR(
    OFFSET(錠剤_バラ!$M$5,
           MATCH(D67, 錠剤_バラ!$D$5:$D$999, 0) - 1,
           0),
"")</f>
        <v/>
      </c>
      <c r="M67" s="54">
        <f t="shared" ca="1" si="0"/>
        <v>0</v>
      </c>
    </row>
    <row r="68" spans="1:13">
      <c r="A68" s="66" cm="1">
        <f t="array" aca="1" ref="A68" ca="1">IFERROR(
    SMALL(
        IF((統合マスタ!$R$5:$R$1500=1)*
           (ISNUMBER(MATCH(統合マスタ!$V$5:$V$1500, 分類!$N$8:$N$15, 0))),
           統合マスタ!$AC$5:$AC$1500),
        ROW(A64)
    ),
"")</f>
        <v>264</v>
      </c>
      <c r="B68" s="27">
        <f t="shared" si="1"/>
        <v>64</v>
      </c>
      <c r="C68" s="27">
        <f ca="1">IF($A68="","",OFFSET(統合マスタ!$B$4,MATCH($A68,統合マスタ!$AC$5:$AC$1500,0),0))</f>
        <v>264</v>
      </c>
      <c r="D68" s="27" t="str">
        <f ca="1">IF($A68="","",OFFSET(統合マスタ!$C$4,MATCH($A68,統合マスタ!$AC$5:$AC$1500,0),0))</f>
        <v>ジメチコン錠４０ｍｇ「ＹＤ」</v>
      </c>
      <c r="E68" s="27">
        <f ca="1">IF($A68="","",OFFSET(統合マスタ!$X$4,MATCH($A68,統合マスタ!$AC$5:$AC$1500,0),0))</f>
        <v>0</v>
      </c>
      <c r="F68" s="27">
        <f ca="1">IF($A68="","",OFFSET(統合マスタ!$Z$4,MATCH($A68,統合マスタ!$AC$5:$AC$1500,0),0))</f>
        <v>25</v>
      </c>
      <c r="G68" s="27" t="str">
        <f ca="1">IF($A68="","",OFFSET(統合マスタ!$E$4,MATCH($A68,統合マスタ!$AC$5:$AC$1500,0),0))</f>
        <v>ＰＴＰ</v>
      </c>
      <c r="H68" s="27" t="str">
        <f ca="1">IF($A68="","",OFFSET(統合マスタ!$F$4,MATCH($A68,統合マスタ!$AC$5:$AC$1500,0),0))</f>
        <v>１００Ｔ</v>
      </c>
      <c r="I68" s="27" t="str">
        <f ca="1">IF($A68="","",OFFSET(統合マスタ!$K$4,MATCH($A68,統合マスタ!$AC$5:$AC$1500,0),0))</f>
        <v>錠</v>
      </c>
      <c r="J68" s="54" t="str">
        <f ca="1">IF(F68="","",OFFSET(分類!$B$29,MATCH(F68,分類!$A$30:$A$46,0),0))</f>
        <v>調剤棚　＆　普通薬バラ</v>
      </c>
      <c r="K68" s="54">
        <f ca="1">IFERROR(
    OFFSET(錠剤_PTP!$M$5,
           MATCH(D68, 錠剤_PTP!$D$5:$D$999, 0) - 1,
           0),
"")</f>
        <v>0</v>
      </c>
      <c r="L68" s="54">
        <f ca="1">IFERROR(
    OFFSET(錠剤_バラ!$M$5,
           MATCH(D68, 錠剤_バラ!$D$5:$D$999, 0) - 1,
           0),
"")</f>
        <v>0</v>
      </c>
      <c r="M68" s="54">
        <f t="shared" ca="1" si="0"/>
        <v>0</v>
      </c>
    </row>
    <row r="69" spans="1:13">
      <c r="A69" s="66" cm="1">
        <f t="array" aca="1" ref="A69" ca="1">IFERROR(
    SMALL(
        IF((統合マスタ!$R$5:$R$1500=1)*
           (ISNUMBER(MATCH(統合マスタ!$V$5:$V$1500, 分類!$N$8:$N$15, 0))),
           統合マスタ!$AC$5:$AC$1500),
        ROW(A65)
    ),
"")</f>
        <v>265</v>
      </c>
      <c r="B69" s="27">
        <f t="shared" si="1"/>
        <v>65</v>
      </c>
      <c r="C69" s="27">
        <f ca="1">IF($A69="","",OFFSET(統合マスタ!$B$4,MATCH($A69,統合マスタ!$AC$5:$AC$1500,0),0))</f>
        <v>265</v>
      </c>
      <c r="D69" s="27" t="str">
        <f ca="1">IF($A69="","",OFFSET(統合マスタ!$C$4,MATCH($A69,統合マスタ!$AC$5:$AC$1500,0),0))</f>
        <v>ジメチコン錠４０ｍｇ「ＹＤ」</v>
      </c>
      <c r="E69" s="27">
        <f ca="1">IF($A69="","",OFFSET(統合マスタ!$X$4,MATCH($A69,統合マスタ!$AC$5:$AC$1500,0),0))</f>
        <v>0</v>
      </c>
      <c r="F69" s="27">
        <f ca="1">IF($A69="","",OFFSET(統合マスタ!$Z$4,MATCH($A69,統合マスタ!$AC$5:$AC$1500,0),0))</f>
        <v>25</v>
      </c>
      <c r="G69" s="27" t="str">
        <f ca="1">IF($A69="","",OFFSET(統合マスタ!$E$4,MATCH($A69,統合マスタ!$AC$5:$AC$1500,0),0))</f>
        <v>バラ</v>
      </c>
      <c r="H69" s="27" t="str">
        <f ca="1">IF($A69="","",OFFSET(統合マスタ!$F$4,MATCH($A69,統合マスタ!$AC$5:$AC$1500,0),0))</f>
        <v>１０００Ｔ</v>
      </c>
      <c r="I69" s="27" t="str">
        <f ca="1">IF($A69="","",OFFSET(統合マスタ!$K$4,MATCH($A69,統合マスタ!$AC$5:$AC$1500,0),0))</f>
        <v>錠</v>
      </c>
      <c r="J69" s="54" t="str">
        <f ca="1">IF(F69="","",OFFSET(分類!$B$29,MATCH(F69,分類!$A$30:$A$46,0),0))</f>
        <v>調剤棚　＆　普通薬バラ</v>
      </c>
      <c r="K69" s="54">
        <f ca="1">IFERROR(
    OFFSET(錠剤_PTP!$M$5,
           MATCH(D69, 錠剤_PTP!$D$5:$D$999, 0) - 1,
           0),
"")</f>
        <v>0</v>
      </c>
      <c r="L69" s="54">
        <f ca="1">IFERROR(
    OFFSET(錠剤_バラ!$M$5,
           MATCH(D69, 錠剤_バラ!$D$5:$D$999, 0) - 1,
           0),
"")</f>
        <v>0</v>
      </c>
      <c r="M69" s="54">
        <f t="shared" ca="1" si="0"/>
        <v>0</v>
      </c>
    </row>
    <row r="70" spans="1:13">
      <c r="A70" s="66" cm="1">
        <f t="array" aca="1" ref="A70" ca="1">IFERROR(
    SMALL(
        IF((統合マスタ!$R$5:$R$1500=1)*
           (ISNUMBER(MATCH(統合マスタ!$V$5:$V$1500, 分類!$N$8:$N$15, 0))),
           統合マスタ!$AC$5:$AC$1500),
        ROW(A66)
    ),
"")</f>
        <v>266</v>
      </c>
      <c r="B70" s="27">
        <f t="shared" si="1"/>
        <v>66</v>
      </c>
      <c r="C70" s="27">
        <f ca="1">IF($A70="","",OFFSET(統合マスタ!$B$4,MATCH($A70,統合マスタ!$AC$5:$AC$1500,0),0))</f>
        <v>266</v>
      </c>
      <c r="D70" s="27" t="str">
        <f ca="1">IF($A70="","",OFFSET(統合マスタ!$C$4,MATCH($A70,統合マスタ!$AC$5:$AC$1500,0),0))</f>
        <v>シロスタゾールＯＤ錠１００ｍｇ「タカタ」</v>
      </c>
      <c r="E70" s="27">
        <f ca="1">IF($A70="","",OFFSET(統合マスタ!$X$4,MATCH($A70,統合マスタ!$AC$5:$AC$1500,0),0))</f>
        <v>0</v>
      </c>
      <c r="F70" s="27">
        <f ca="1">IF($A70="","",OFFSET(統合マスタ!$Z$4,MATCH($A70,統合マスタ!$AC$5:$AC$1500,0),0))</f>
        <v>25</v>
      </c>
      <c r="G70" s="27" t="str">
        <f ca="1">IF($A70="","",OFFSET(統合マスタ!$E$4,MATCH($A70,統合マスタ!$AC$5:$AC$1500,0),0))</f>
        <v>ＰＴＰ</v>
      </c>
      <c r="H70" s="27" t="str">
        <f ca="1">IF($A70="","",OFFSET(統合マスタ!$F$4,MATCH($A70,統合マスタ!$AC$5:$AC$1500,0),0))</f>
        <v>１００Ｔ</v>
      </c>
      <c r="I70" s="27" t="str">
        <f ca="1">IF($A70="","",OFFSET(統合マスタ!$K$4,MATCH($A70,統合マスタ!$AC$5:$AC$1500,0),0))</f>
        <v>錠</v>
      </c>
      <c r="J70" s="54" t="str">
        <f ca="1">IF(F70="","",OFFSET(分類!$B$29,MATCH(F70,分類!$A$30:$A$46,0),0))</f>
        <v>調剤棚　＆　普通薬バラ</v>
      </c>
      <c r="K70" s="54">
        <f ca="1">IFERROR(
    OFFSET(錠剤_PTP!$M$5,
           MATCH(D70, 錠剤_PTP!$D$5:$D$999, 0) - 1,
           0),
"")</f>
        <v>0</v>
      </c>
      <c r="L70" s="54">
        <f ca="1">IFERROR(
    OFFSET(錠剤_バラ!$M$5,
           MATCH(D70, 錠剤_バラ!$D$5:$D$999, 0) - 1,
           0),
"")</f>
        <v>0</v>
      </c>
      <c r="M70" s="54">
        <f t="shared" ref="M70:M133" ca="1" si="2">SUM(K70:L70)</f>
        <v>0</v>
      </c>
    </row>
    <row r="71" spans="1:13">
      <c r="A71" s="66" cm="1">
        <f t="array" aca="1" ref="A71" ca="1">IFERROR(
    SMALL(
        IF((統合マスタ!$R$5:$R$1500=1)*
           (ISNUMBER(MATCH(統合マスタ!$V$5:$V$1500, 分類!$N$8:$N$15, 0))),
           統合マスタ!$AC$5:$AC$1500),
        ROW(A67)
    ),
"")</f>
        <v>267</v>
      </c>
      <c r="B71" s="27">
        <f t="shared" ref="B71:B134" si="3">B70+1</f>
        <v>67</v>
      </c>
      <c r="C71" s="27">
        <f ca="1">IF($A71="","",OFFSET(統合マスタ!$B$4,MATCH($A71,統合マスタ!$AC$5:$AC$1500,0),0))</f>
        <v>267</v>
      </c>
      <c r="D71" s="27" t="str">
        <f ca="1">IF($A71="","",OFFSET(統合マスタ!$C$4,MATCH($A71,統合マスタ!$AC$5:$AC$1500,0),0))</f>
        <v>シロスタゾールＯＤ錠１００ｍｇ「タカタ」　</v>
      </c>
      <c r="E71" s="27">
        <f ca="1">IF($A71="","",OFFSET(統合マスタ!$X$4,MATCH($A71,統合マスタ!$AC$5:$AC$1500,0),0))</f>
        <v>0</v>
      </c>
      <c r="F71" s="27">
        <f ca="1">IF($A71="","",OFFSET(統合マスタ!$Z$4,MATCH($A71,統合マスタ!$AC$5:$AC$1500,0),0))</f>
        <v>25</v>
      </c>
      <c r="G71" s="27" t="str">
        <f ca="1">IF($A71="","",OFFSET(統合マスタ!$E$4,MATCH($A71,統合マスタ!$AC$5:$AC$1500,0),0))</f>
        <v>バラ</v>
      </c>
      <c r="H71" s="27" t="str">
        <f ca="1">IF($A71="","",OFFSET(統合マスタ!$F$4,MATCH($A71,統合マスタ!$AC$5:$AC$1500,0),0))</f>
        <v>５００Ｔ</v>
      </c>
      <c r="I71" s="27" t="str">
        <f ca="1">IF($A71="","",OFFSET(統合マスタ!$K$4,MATCH($A71,統合マスタ!$AC$5:$AC$1500,0),0))</f>
        <v>錠</v>
      </c>
      <c r="J71" s="54" t="str">
        <f ca="1">IF(F71="","",OFFSET(分類!$B$29,MATCH(F71,分類!$A$30:$A$46,0),0))</f>
        <v>調剤棚　＆　普通薬バラ</v>
      </c>
      <c r="K71" s="54">
        <f ca="1">IFERROR(
    OFFSET(錠剤_PTP!$M$5,
           MATCH(D71, 錠剤_PTP!$D$5:$D$999, 0) - 1,
           0),
"")</f>
        <v>0</v>
      </c>
      <c r="L71" s="54">
        <f ca="1">IFERROR(
    OFFSET(錠剤_バラ!$M$5,
           MATCH(D71, 錠剤_バラ!$D$5:$D$999, 0) - 1,
           0),
"")</f>
        <v>0</v>
      </c>
      <c r="M71" s="54">
        <f t="shared" ca="1" si="2"/>
        <v>0</v>
      </c>
    </row>
    <row r="72" spans="1:13">
      <c r="A72" s="66" cm="1">
        <f t="array" aca="1" ref="A72" ca="1">IFERROR(
    SMALL(
        IF((統合マスタ!$R$5:$R$1500=1)*
           (ISNUMBER(MATCH(統合マスタ!$V$5:$V$1500, 分類!$N$8:$N$15, 0))),
           統合マスタ!$AC$5:$AC$1500),
        ROW(A68)
    ),
"")</f>
        <v>269</v>
      </c>
      <c r="B72" s="27">
        <f t="shared" si="3"/>
        <v>68</v>
      </c>
      <c r="C72" s="27">
        <f ca="1">IF($A72="","",OFFSET(統合マスタ!$B$4,MATCH($A72,統合マスタ!$AC$5:$AC$1500,0),0))</f>
        <v>269</v>
      </c>
      <c r="D72" s="27" t="str">
        <f ca="1">IF($A72="","",OFFSET(統合マスタ!$C$4,MATCH($A72,統合マスタ!$AC$5:$AC$1500,0),0))</f>
        <v>シングレア錠１０ｍｇ</v>
      </c>
      <c r="E72" s="27">
        <f ca="1">IF($A72="","",OFFSET(統合マスタ!$X$4,MATCH($A72,統合マスタ!$AC$5:$AC$1500,0),0))</f>
        <v>0</v>
      </c>
      <c r="F72" s="27">
        <f ca="1">IF($A72="","",OFFSET(統合マスタ!$Z$4,MATCH($A72,統合マスタ!$AC$5:$AC$1500,0),0))</f>
        <v>25</v>
      </c>
      <c r="G72" s="27" t="str">
        <f ca="1">IF($A72="","",OFFSET(統合マスタ!$E$4,MATCH($A72,統合マスタ!$AC$5:$AC$1500,0),0))</f>
        <v>ＰＴＰ</v>
      </c>
      <c r="H72" s="27" t="str">
        <f ca="1">IF($A72="","",OFFSET(統合マスタ!$F$4,MATCH($A72,統合マスタ!$AC$5:$AC$1500,0),0))</f>
        <v>１００Ｔ</v>
      </c>
      <c r="I72" s="27" t="str">
        <f ca="1">IF($A72="","",OFFSET(統合マスタ!$K$4,MATCH($A72,統合マスタ!$AC$5:$AC$1500,0),0))</f>
        <v>錠</v>
      </c>
      <c r="J72" s="54" t="str">
        <f ca="1">IF(F72="","",OFFSET(分類!$B$29,MATCH(F72,分類!$A$30:$A$46,0),0))</f>
        <v>調剤棚　＆　普通薬バラ</v>
      </c>
      <c r="K72" s="54">
        <f ca="1">IFERROR(
    OFFSET(錠剤_PTP!$M$5,
           MATCH(D72, 錠剤_PTP!$D$5:$D$999, 0) - 1,
           0),
"")</f>
        <v>0</v>
      </c>
      <c r="L72" s="54">
        <f ca="1">IFERROR(
    OFFSET(錠剤_バラ!$M$5,
           MATCH(D72, 錠剤_バラ!$D$5:$D$999, 0) - 1,
           0),
"")</f>
        <v>0</v>
      </c>
      <c r="M72" s="54">
        <f t="shared" ca="1" si="2"/>
        <v>0</v>
      </c>
    </row>
    <row r="73" spans="1:13">
      <c r="A73" s="66" cm="1">
        <f t="array" aca="1" ref="A73" ca="1">IFERROR(
    SMALL(
        IF((統合マスタ!$R$5:$R$1500=1)*
           (ISNUMBER(MATCH(統合マスタ!$V$5:$V$1500, 分類!$N$8:$N$15, 0))),
           統合マスタ!$AC$5:$AC$1500),
        ROW(A69)
    ),
"")</f>
        <v>275</v>
      </c>
      <c r="B73" s="27">
        <f t="shared" si="3"/>
        <v>69</v>
      </c>
      <c r="C73" s="27">
        <f ca="1">IF($A73="","",OFFSET(統合マスタ!$B$4,MATCH($A73,統合マスタ!$AC$5:$AC$1500,0),0))</f>
        <v>275</v>
      </c>
      <c r="D73" s="27" t="str">
        <f ca="1">IF($A73="","",OFFSET(統合マスタ!$C$4,MATCH($A73,統合マスタ!$AC$5:$AC$1500,0),0))</f>
        <v>スピロペント錠１０μｇ</v>
      </c>
      <c r="E73" s="27">
        <f ca="1">IF($A73="","",OFFSET(統合マスタ!$X$4,MATCH($A73,統合マスタ!$AC$5:$AC$1500,0),0))</f>
        <v>0</v>
      </c>
      <c r="F73" s="27">
        <f ca="1">IF($A73="","",OFFSET(統合マスタ!$Z$4,MATCH($A73,統合マスタ!$AC$5:$AC$1500,0),0))</f>
        <v>5</v>
      </c>
      <c r="G73" s="27" t="str">
        <f ca="1">IF($A73="","",OFFSET(統合マスタ!$E$4,MATCH($A73,統合マスタ!$AC$5:$AC$1500,0),0))</f>
        <v>ＰＴＰ</v>
      </c>
      <c r="H73" s="27" t="str">
        <f ca="1">IF($A73="","",OFFSET(統合マスタ!$F$4,MATCH($A73,統合マスタ!$AC$5:$AC$1500,0),0))</f>
        <v>１００Ｔ</v>
      </c>
      <c r="I73" s="27" t="str">
        <f ca="1">IF($A73="","",OFFSET(統合マスタ!$K$4,MATCH($A73,統合マスタ!$AC$5:$AC$1500,0),0))</f>
        <v>錠</v>
      </c>
      <c r="J73" s="54" t="str">
        <f ca="1">IF(F73="","",OFFSET(分類!$B$29,MATCH(F73,分類!$A$30:$A$46,0),0))</f>
        <v>普通薬バラ</v>
      </c>
      <c r="K73" s="54" t="str">
        <f ca="1">IFERROR(
    OFFSET(錠剤_PTP!$M$5,
           MATCH(D73, 錠剤_PTP!$D$5:$D$999, 0) - 1,
           0),
"")</f>
        <v/>
      </c>
      <c r="L73" s="54">
        <f ca="1">IFERROR(
    OFFSET(錠剤_バラ!$M$5,
           MATCH(D73, 錠剤_バラ!$D$5:$D$999, 0) - 1,
           0),
"")</f>
        <v>0</v>
      </c>
      <c r="M73" s="54">
        <f t="shared" ca="1" si="2"/>
        <v>0</v>
      </c>
    </row>
    <row r="74" spans="1:13">
      <c r="A74" s="66" cm="1">
        <f t="array" aca="1" ref="A74" ca="1">IFERROR(
    SMALL(
        IF((統合マスタ!$R$5:$R$1500=1)*
           (ISNUMBER(MATCH(統合マスタ!$V$5:$V$1500, 分類!$N$8:$N$15, 0))),
           統合マスタ!$AC$5:$AC$1500),
        ROW(A70)
    ),
"")</f>
        <v>280</v>
      </c>
      <c r="B74" s="27">
        <f t="shared" si="3"/>
        <v>70</v>
      </c>
      <c r="C74" s="27">
        <f ca="1">IF($A74="","",OFFSET(統合マスタ!$B$4,MATCH($A74,統合マスタ!$AC$5:$AC$1500,0),0))</f>
        <v>280</v>
      </c>
      <c r="D74" s="27" t="str">
        <f ca="1">IF($A74="","",OFFSET(統合マスタ!$C$4,MATCH($A74,統合マスタ!$AC$5:$AC$1500,0),0))</f>
        <v>スルピリド錠５０ｍｇ「アメル」</v>
      </c>
      <c r="E74" s="27">
        <f ca="1">IF($A74="","",OFFSET(統合マスタ!$X$4,MATCH($A74,統合マスタ!$AC$5:$AC$1500,0),0))</f>
        <v>0</v>
      </c>
      <c r="F74" s="27">
        <f ca="1">IF($A74="","",OFFSET(統合マスタ!$Z$4,MATCH($A74,統合マスタ!$AC$5:$AC$1500,0),0))</f>
        <v>25</v>
      </c>
      <c r="G74" s="27" t="str">
        <f ca="1">IF($A74="","",OFFSET(統合マスタ!$E$4,MATCH($A74,統合マスタ!$AC$5:$AC$1500,0),0))</f>
        <v>ＰＴＰ</v>
      </c>
      <c r="H74" s="27" t="str">
        <f ca="1">IF($A74="","",OFFSET(統合マスタ!$F$4,MATCH($A74,統合マスタ!$AC$5:$AC$1500,0),0))</f>
        <v>１００Ｔ</v>
      </c>
      <c r="I74" s="27" t="str">
        <f ca="1">IF($A74="","",OFFSET(統合マスタ!$K$4,MATCH($A74,統合マスタ!$AC$5:$AC$1500,0),0))</f>
        <v>錠</v>
      </c>
      <c r="J74" s="54" t="str">
        <f ca="1">IF(F74="","",OFFSET(分類!$B$29,MATCH(F74,分類!$A$30:$A$46,0),0))</f>
        <v>調剤棚　＆　普通薬バラ</v>
      </c>
      <c r="K74" s="54">
        <f ca="1">IFERROR(
    OFFSET(錠剤_PTP!$M$5,
           MATCH(D74, 錠剤_PTP!$D$5:$D$999, 0) - 1,
           0),
"")</f>
        <v>0</v>
      </c>
      <c r="L74" s="54">
        <f ca="1">IFERROR(
    OFFSET(錠剤_バラ!$M$5,
           MATCH(D74, 錠剤_バラ!$D$5:$D$999, 0) - 1,
           0),
"")</f>
        <v>0</v>
      </c>
      <c r="M74" s="54">
        <f t="shared" ca="1" si="2"/>
        <v>0</v>
      </c>
    </row>
    <row r="75" spans="1:13">
      <c r="A75" s="66" cm="1">
        <f t="array" aca="1" ref="A75" ca="1">IFERROR(
    SMALL(
        IF((統合マスタ!$R$5:$R$1500=1)*
           (ISNUMBER(MATCH(統合マスタ!$V$5:$V$1500, 分類!$N$8:$N$15, 0))),
           統合マスタ!$AC$5:$AC$1500),
        ROW(A71)
    ),
"")</f>
        <v>281</v>
      </c>
      <c r="B75" s="27">
        <f t="shared" si="3"/>
        <v>71</v>
      </c>
      <c r="C75" s="27">
        <f ca="1">IF($A75="","",OFFSET(統合マスタ!$B$4,MATCH($A75,統合マスタ!$AC$5:$AC$1500,0),0))</f>
        <v>281</v>
      </c>
      <c r="D75" s="27" t="str">
        <f ca="1">IF($A75="","",OFFSET(統合マスタ!$C$4,MATCH($A75,統合マスタ!$AC$5:$AC$1500,0),0))</f>
        <v>スルピリド錠５０ｍｇ「アメル」</v>
      </c>
      <c r="E75" s="27">
        <f ca="1">IF($A75="","",OFFSET(統合マスタ!$X$4,MATCH($A75,統合マスタ!$AC$5:$AC$1500,0),0))</f>
        <v>0</v>
      </c>
      <c r="F75" s="27">
        <f ca="1">IF($A75="","",OFFSET(統合マスタ!$Z$4,MATCH($A75,統合マスタ!$AC$5:$AC$1500,0),0))</f>
        <v>25</v>
      </c>
      <c r="G75" s="27" t="str">
        <f ca="1">IF($A75="","",OFFSET(統合マスタ!$E$4,MATCH($A75,統合マスタ!$AC$5:$AC$1500,0),0))</f>
        <v>バラ</v>
      </c>
      <c r="H75" s="27" t="str">
        <f ca="1">IF($A75="","",OFFSET(統合マスタ!$F$4,MATCH($A75,統合マスタ!$AC$5:$AC$1500,0),0))</f>
        <v>１０００Ｔ</v>
      </c>
      <c r="I75" s="27" t="str">
        <f ca="1">IF($A75="","",OFFSET(統合マスタ!$K$4,MATCH($A75,統合マスタ!$AC$5:$AC$1500,0),0))</f>
        <v>錠</v>
      </c>
      <c r="J75" s="54" t="str">
        <f ca="1">IF(F75="","",OFFSET(分類!$B$29,MATCH(F75,分類!$A$30:$A$46,0),0))</f>
        <v>調剤棚　＆　普通薬バラ</v>
      </c>
      <c r="K75" s="54">
        <f ca="1">IFERROR(
    OFFSET(錠剤_PTP!$M$5,
           MATCH(D75, 錠剤_PTP!$D$5:$D$999, 0) - 1,
           0),
"")</f>
        <v>0</v>
      </c>
      <c r="L75" s="54">
        <f ca="1">IFERROR(
    OFFSET(錠剤_バラ!$M$5,
           MATCH(D75, 錠剤_バラ!$D$5:$D$999, 0) - 1,
           0),
"")</f>
        <v>0</v>
      </c>
      <c r="M75" s="54">
        <f t="shared" ca="1" si="2"/>
        <v>0</v>
      </c>
    </row>
    <row r="76" spans="1:13">
      <c r="A76" s="66" cm="1">
        <f t="array" aca="1" ref="A76" ca="1">IFERROR(
    SMALL(
        IF((統合マスタ!$R$5:$R$1500=1)*
           (ISNUMBER(MATCH(統合マスタ!$V$5:$V$1500, 分類!$N$8:$N$15, 0))),
           統合マスタ!$AC$5:$AC$1500),
        ROW(A72)
    ),
"")</f>
        <v>286</v>
      </c>
      <c r="B76" s="27">
        <f t="shared" si="3"/>
        <v>72</v>
      </c>
      <c r="C76" s="27">
        <f ca="1">IF($A76="","",OFFSET(統合マスタ!$B$4,MATCH($A76,統合マスタ!$AC$5:$AC$1500,0),0))</f>
        <v>286</v>
      </c>
      <c r="D76" s="27" t="str">
        <f ca="1">IF($A76="","",OFFSET(統合マスタ!$C$4,MATCH($A76,統合マスタ!$AC$5:$AC$1500,0),0))</f>
        <v>セパゾン錠１</v>
      </c>
      <c r="E76" s="27">
        <f ca="1">IF($A76="","",OFFSET(統合マスタ!$X$4,MATCH($A76,統合マスタ!$AC$5:$AC$1500,0),0))</f>
        <v>0</v>
      </c>
      <c r="F76" s="27">
        <f ca="1">IF($A76="","",OFFSET(統合マスタ!$Z$4,MATCH($A76,統合マスタ!$AC$5:$AC$1500,0),0))</f>
        <v>25</v>
      </c>
      <c r="G76" s="27" t="str">
        <f ca="1">IF($A76="","",OFFSET(統合マスタ!$E$4,MATCH($A76,統合マスタ!$AC$5:$AC$1500,0),0))</f>
        <v>ＰＴＰ</v>
      </c>
      <c r="H76" s="27" t="str">
        <f ca="1">IF($A76="","",OFFSET(統合マスタ!$F$4,MATCH($A76,統合マスタ!$AC$5:$AC$1500,0),0))</f>
        <v>１００Ｔ</v>
      </c>
      <c r="I76" s="27" t="str">
        <f ca="1">IF($A76="","",OFFSET(統合マスタ!$K$4,MATCH($A76,統合マスタ!$AC$5:$AC$1500,0),0))</f>
        <v>錠</v>
      </c>
      <c r="J76" s="54" t="str">
        <f ca="1">IF(F76="","",OFFSET(分類!$B$29,MATCH(F76,分類!$A$30:$A$46,0),0))</f>
        <v>調剤棚　＆　普通薬バラ</v>
      </c>
      <c r="K76" s="54">
        <f ca="1">IFERROR(
    OFFSET(錠剤_PTP!$M$5,
           MATCH(D76, 錠剤_PTP!$D$5:$D$999, 0) - 1,
           0),
"")</f>
        <v>0</v>
      </c>
      <c r="L76" s="54">
        <f ca="1">IFERROR(
    OFFSET(錠剤_バラ!$M$5,
           MATCH(D76, 錠剤_バラ!$D$5:$D$999, 0) - 1,
           0),
"")</f>
        <v>0</v>
      </c>
      <c r="M76" s="54">
        <f t="shared" ca="1" si="2"/>
        <v>0</v>
      </c>
    </row>
    <row r="77" spans="1:13">
      <c r="A77" s="66" cm="1">
        <f t="array" aca="1" ref="A77" ca="1">IFERROR(
    SMALL(
        IF((統合マスタ!$R$5:$R$1500=1)*
           (ISNUMBER(MATCH(統合マスタ!$V$5:$V$1500, 分類!$N$8:$N$15, 0))),
           統合マスタ!$AC$5:$AC$1500),
        ROW(A73)
    ),
"")</f>
        <v>287</v>
      </c>
      <c r="B77" s="27">
        <f t="shared" si="3"/>
        <v>73</v>
      </c>
      <c r="C77" s="27">
        <f ca="1">IF($A77="","",OFFSET(統合マスタ!$B$4,MATCH($A77,統合マスタ!$AC$5:$AC$1500,0),0))</f>
        <v>287</v>
      </c>
      <c r="D77" s="27" t="str">
        <f ca="1">IF($A77="","",OFFSET(統合マスタ!$C$4,MATCH($A77,統合マスタ!$AC$5:$AC$1500,0),0))</f>
        <v>セパゾン錠１</v>
      </c>
      <c r="E77" s="27">
        <f ca="1">IF($A77="","",OFFSET(統合マスタ!$X$4,MATCH($A77,統合マスタ!$AC$5:$AC$1500,0),0))</f>
        <v>0</v>
      </c>
      <c r="F77" s="27">
        <f ca="1">IF($A77="","",OFFSET(統合マスタ!$Z$4,MATCH($A77,統合マスタ!$AC$5:$AC$1500,0),0))</f>
        <v>25</v>
      </c>
      <c r="G77" s="27" t="str">
        <f ca="1">IF($A77="","",OFFSET(統合マスタ!$E$4,MATCH($A77,統合マスタ!$AC$5:$AC$1500,0),0))</f>
        <v>バラ</v>
      </c>
      <c r="H77" s="27" t="str">
        <f ca="1">IF($A77="","",OFFSET(統合マスタ!$F$4,MATCH($A77,統合マスタ!$AC$5:$AC$1500,0),0))</f>
        <v>１０００Ｔ</v>
      </c>
      <c r="I77" s="27" t="str">
        <f ca="1">IF($A77="","",OFFSET(統合マスタ!$K$4,MATCH($A77,統合マスタ!$AC$5:$AC$1500,0),0))</f>
        <v>錠</v>
      </c>
      <c r="J77" s="54" t="str">
        <f ca="1">IF(F77="","",OFFSET(分類!$B$29,MATCH(F77,分類!$A$30:$A$46,0),0))</f>
        <v>調剤棚　＆　普通薬バラ</v>
      </c>
      <c r="K77" s="54">
        <f ca="1">IFERROR(
    OFFSET(錠剤_PTP!$M$5,
           MATCH(D77, 錠剤_PTP!$D$5:$D$999, 0) - 1,
           0),
"")</f>
        <v>0</v>
      </c>
      <c r="L77" s="54">
        <f ca="1">IFERROR(
    OFFSET(錠剤_バラ!$M$5,
           MATCH(D77, 錠剤_バラ!$D$5:$D$999, 0) - 1,
           0),
"")</f>
        <v>0</v>
      </c>
      <c r="M77" s="54">
        <f t="shared" ca="1" si="2"/>
        <v>0</v>
      </c>
    </row>
    <row r="78" spans="1:13">
      <c r="A78" s="66" cm="1">
        <f t="array" aca="1" ref="A78" ca="1">IFERROR(
    SMALL(
        IF((統合マスタ!$R$5:$R$1500=1)*
           (ISNUMBER(MATCH(統合マスタ!$V$5:$V$1500, 分類!$N$8:$N$15, 0))),
           統合マスタ!$AC$5:$AC$1500),
        ROW(A74)
    ),
"")</f>
        <v>288</v>
      </c>
      <c r="B78" s="27">
        <f t="shared" si="3"/>
        <v>74</v>
      </c>
      <c r="C78" s="27">
        <f ca="1">IF($A78="","",OFFSET(統合マスタ!$B$4,MATCH($A78,統合マスタ!$AC$5:$AC$1500,0),0))</f>
        <v>288</v>
      </c>
      <c r="D78" s="27" t="str">
        <f ca="1">IF($A78="","",OFFSET(統合マスタ!$C$4,MATCH($A78,統合マスタ!$AC$5:$AC$1500,0),0))</f>
        <v>セパゾン錠２</v>
      </c>
      <c r="E78" s="27">
        <f ca="1">IF($A78="","",OFFSET(統合マスタ!$X$4,MATCH($A78,統合マスタ!$AC$5:$AC$1500,0),0))</f>
        <v>0</v>
      </c>
      <c r="F78" s="27">
        <f ca="1">IF($A78="","",OFFSET(統合マスタ!$Z$4,MATCH($A78,統合マスタ!$AC$5:$AC$1500,0),0))</f>
        <v>1</v>
      </c>
      <c r="G78" s="27" t="str">
        <f ca="1">IF($A78="","",OFFSET(統合マスタ!$E$4,MATCH($A78,統合マスタ!$AC$5:$AC$1500,0),0))</f>
        <v>ＰＴＰ</v>
      </c>
      <c r="H78" s="27" t="str">
        <f ca="1">IF($A78="","",OFFSET(統合マスタ!$F$4,MATCH($A78,統合マスタ!$AC$5:$AC$1500,0),0))</f>
        <v>１００Ｔ</v>
      </c>
      <c r="I78" s="27" t="str">
        <f ca="1">IF($A78="","",OFFSET(統合マスタ!$K$4,MATCH($A78,統合マスタ!$AC$5:$AC$1500,0),0))</f>
        <v>錠</v>
      </c>
      <c r="J78" s="54" t="str">
        <f ca="1">IF(F78="","",OFFSET(分類!$B$29,MATCH(F78,分類!$A$30:$A$46,0),0))</f>
        <v>調剤棚</v>
      </c>
      <c r="K78" s="54">
        <f ca="1">IFERROR(
    OFFSET(錠剤_PTP!$M$5,
           MATCH(D78, 錠剤_PTP!$D$5:$D$999, 0) - 1,
           0),
"")</f>
        <v>0</v>
      </c>
      <c r="L78" s="54" t="str">
        <f ca="1">IFERROR(
    OFFSET(錠剤_バラ!$M$5,
           MATCH(D78, 錠剤_バラ!$D$5:$D$999, 0) - 1,
           0),
"")</f>
        <v/>
      </c>
      <c r="M78" s="54">
        <f t="shared" ca="1" si="2"/>
        <v>0</v>
      </c>
    </row>
    <row r="79" spans="1:13">
      <c r="A79" s="66" cm="1">
        <f t="array" aca="1" ref="A79" ca="1">IFERROR(
    SMALL(
        IF((統合マスタ!$R$5:$R$1500=1)*
           (ISNUMBER(MATCH(統合マスタ!$V$5:$V$1500, 分類!$N$8:$N$15, 0))),
           統合マスタ!$AC$5:$AC$1500),
        ROW(A75)
    ),
"")</f>
        <v>302</v>
      </c>
      <c r="B79" s="27">
        <f t="shared" si="3"/>
        <v>75</v>
      </c>
      <c r="C79" s="27">
        <f ca="1">IF($A79="","",OFFSET(統合マスタ!$B$4,MATCH($A79,統合マスタ!$AC$5:$AC$1500,0),0))</f>
        <v>302</v>
      </c>
      <c r="D79" s="27" t="str">
        <f ca="1">IF($A79="","",OFFSET(統合マスタ!$C$4,MATCH($A79,統合マスタ!$AC$5:$AC$1500,0),0))</f>
        <v>セレスタミン配合錠</v>
      </c>
      <c r="E79" s="27">
        <f ca="1">IF($A79="","",OFFSET(統合マスタ!$X$4,MATCH($A79,統合マスタ!$AC$5:$AC$1500,0),0))</f>
        <v>0</v>
      </c>
      <c r="F79" s="27">
        <f ca="1">IF($A79="","",OFFSET(統合マスタ!$Z$4,MATCH($A79,統合マスタ!$AC$5:$AC$1500,0),0))</f>
        <v>25</v>
      </c>
      <c r="G79" s="27" t="str">
        <f ca="1">IF($A79="","",OFFSET(統合マスタ!$E$4,MATCH($A79,統合マスタ!$AC$5:$AC$1500,0),0))</f>
        <v>バラ</v>
      </c>
      <c r="H79" s="27" t="str">
        <f ca="1">IF($A79="","",OFFSET(統合マスタ!$F$4,MATCH($A79,統合マスタ!$AC$5:$AC$1500,0),0))</f>
        <v>１００Ｔ</v>
      </c>
      <c r="I79" s="27" t="str">
        <f ca="1">IF($A79="","",OFFSET(統合マスタ!$K$4,MATCH($A79,統合マスタ!$AC$5:$AC$1500,0),0))</f>
        <v>錠</v>
      </c>
      <c r="J79" s="54" t="str">
        <f ca="1">IF(F79="","",OFFSET(分類!$B$29,MATCH(F79,分類!$A$30:$A$46,0),0))</f>
        <v>調剤棚　＆　普通薬バラ</v>
      </c>
      <c r="K79" s="54">
        <f ca="1">IFERROR(
    OFFSET(錠剤_PTP!$M$5,
           MATCH(D79, 錠剤_PTP!$D$5:$D$999, 0) - 1,
           0),
"")</f>
        <v>0</v>
      </c>
      <c r="L79" s="54">
        <f ca="1">IFERROR(
    OFFSET(錠剤_バラ!$M$5,
           MATCH(D79, 錠剤_バラ!$D$5:$D$999, 0) - 1,
           0),
"")</f>
        <v>0</v>
      </c>
      <c r="M79" s="54">
        <f t="shared" ca="1" si="2"/>
        <v>0</v>
      </c>
    </row>
    <row r="80" spans="1:13">
      <c r="A80" s="66" cm="1">
        <f t="array" aca="1" ref="A80" ca="1">IFERROR(
    SMALL(
        IF((統合マスタ!$R$5:$R$1500=1)*
           (ISNUMBER(MATCH(統合マスタ!$V$5:$V$1500, 分類!$N$8:$N$15, 0))),
           統合マスタ!$AC$5:$AC$1500),
        ROW(A76)
    ),
"")</f>
        <v>306</v>
      </c>
      <c r="B80" s="27">
        <f t="shared" si="3"/>
        <v>76</v>
      </c>
      <c r="C80" s="27">
        <f ca="1">IF($A80="","",OFFSET(統合マスタ!$B$4,MATCH($A80,統合マスタ!$AC$5:$AC$1500,0),0))</f>
        <v>306</v>
      </c>
      <c r="D80" s="27" t="str">
        <f ca="1">IF($A80="","",OFFSET(統合マスタ!$C$4,MATCH($A80,統合マスタ!$AC$5:$AC$1500,0),0))</f>
        <v>センノシド錠１２ｍｇ「クニヒロ」</v>
      </c>
      <c r="E80" s="27">
        <f ca="1">IF($A80="","",OFFSET(統合マスタ!$X$4,MATCH($A80,統合マスタ!$AC$5:$AC$1500,0),0))</f>
        <v>0</v>
      </c>
      <c r="F80" s="27">
        <f ca="1">IF($A80="","",OFFSET(統合マスタ!$Z$4,MATCH($A80,統合マスタ!$AC$5:$AC$1500,0),0))</f>
        <v>25</v>
      </c>
      <c r="G80" s="27" t="str">
        <f ca="1">IF($A80="","",OFFSET(統合マスタ!$E$4,MATCH($A80,統合マスタ!$AC$5:$AC$1500,0),0))</f>
        <v>ＰＴＰ</v>
      </c>
      <c r="H80" s="27" t="str">
        <f ca="1">IF($A80="","",OFFSET(統合マスタ!$F$4,MATCH($A80,統合マスタ!$AC$5:$AC$1500,0),0))</f>
        <v>１０００Ｔ</v>
      </c>
      <c r="I80" s="27" t="str">
        <f ca="1">IF($A80="","",OFFSET(統合マスタ!$K$4,MATCH($A80,統合マスタ!$AC$5:$AC$1500,0),0))</f>
        <v>錠</v>
      </c>
      <c r="J80" s="54" t="str">
        <f ca="1">IF(F80="","",OFFSET(分類!$B$29,MATCH(F80,分類!$A$30:$A$46,0),0))</f>
        <v>調剤棚　＆　普通薬バラ</v>
      </c>
      <c r="K80" s="54">
        <f ca="1">IFERROR(
    OFFSET(錠剤_PTP!$M$5,
           MATCH(D80, 錠剤_PTP!$D$5:$D$999, 0) - 1,
           0),
"")</f>
        <v>0</v>
      </c>
      <c r="L80" s="54">
        <f ca="1">IFERROR(
    OFFSET(錠剤_バラ!$M$5,
           MATCH(D80, 錠剤_バラ!$D$5:$D$999, 0) - 1,
           0),
"")</f>
        <v>0</v>
      </c>
      <c r="M80" s="54">
        <f t="shared" ca="1" si="2"/>
        <v>0</v>
      </c>
    </row>
    <row r="81" spans="1:13">
      <c r="A81" s="66" cm="1">
        <f t="array" aca="1" ref="A81" ca="1">IFERROR(
    SMALL(
        IF((統合マスタ!$R$5:$R$1500=1)*
           (ISNUMBER(MATCH(統合マスタ!$V$5:$V$1500, 分類!$N$8:$N$15, 0))),
           統合マスタ!$AC$5:$AC$1500),
        ROW(A77)
    ),
"")</f>
        <v>307</v>
      </c>
      <c r="B81" s="27">
        <f t="shared" si="3"/>
        <v>77</v>
      </c>
      <c r="C81" s="27">
        <f ca="1">IF($A81="","",OFFSET(統合マスタ!$B$4,MATCH($A81,統合マスタ!$AC$5:$AC$1500,0),0))</f>
        <v>307</v>
      </c>
      <c r="D81" s="27" t="str">
        <f ca="1">IF($A81="","",OFFSET(統合マスタ!$C$4,MATCH($A81,統合マスタ!$AC$5:$AC$1500,0),0))</f>
        <v>センノシド錠１２ｍｇ「クニヒロ」</v>
      </c>
      <c r="E81" s="27">
        <f ca="1">IF($A81="","",OFFSET(統合マスタ!$X$4,MATCH($A81,統合マスタ!$AC$5:$AC$1500,0),0))</f>
        <v>0</v>
      </c>
      <c r="F81" s="27">
        <f ca="1">IF($A81="","",OFFSET(統合マスタ!$Z$4,MATCH($A81,統合マスタ!$AC$5:$AC$1500,0),0))</f>
        <v>25</v>
      </c>
      <c r="G81" s="27" t="str">
        <f ca="1">IF($A81="","",OFFSET(統合マスタ!$E$4,MATCH($A81,統合マスタ!$AC$5:$AC$1500,0),0))</f>
        <v>バラ</v>
      </c>
      <c r="H81" s="27" t="str">
        <f ca="1">IF($A81="","",OFFSET(統合マスタ!$F$4,MATCH($A81,統合マスタ!$AC$5:$AC$1500,0),0))</f>
        <v>１０００Ｔ</v>
      </c>
      <c r="I81" s="27" t="str">
        <f ca="1">IF($A81="","",OFFSET(統合マスタ!$K$4,MATCH($A81,統合マスタ!$AC$5:$AC$1500,0),0))</f>
        <v>錠</v>
      </c>
      <c r="J81" s="54" t="str">
        <f ca="1">IF(F81="","",OFFSET(分類!$B$29,MATCH(F81,分類!$A$30:$A$46,0),0))</f>
        <v>調剤棚　＆　普通薬バラ</v>
      </c>
      <c r="K81" s="54">
        <f ca="1">IFERROR(
    OFFSET(錠剤_PTP!$M$5,
           MATCH(D81, 錠剤_PTP!$D$5:$D$999, 0) - 1,
           0),
"")</f>
        <v>0</v>
      </c>
      <c r="L81" s="54">
        <f ca="1">IFERROR(
    OFFSET(錠剤_バラ!$M$5,
           MATCH(D81, 錠剤_バラ!$D$5:$D$999, 0) - 1,
           0),
"")</f>
        <v>0</v>
      </c>
      <c r="M81" s="54">
        <f t="shared" ca="1" si="2"/>
        <v>0</v>
      </c>
    </row>
    <row r="82" spans="1:13">
      <c r="A82" s="66" cm="1">
        <f t="array" aca="1" ref="A82" ca="1">IFERROR(
    SMALL(
        IF((統合マスタ!$R$5:$R$1500=1)*
           (ISNUMBER(MATCH(統合マスタ!$V$5:$V$1500, 分類!$N$8:$N$15, 0))),
           統合マスタ!$AC$5:$AC$1500),
        ROW(A78)
    ),
"")</f>
        <v>313</v>
      </c>
      <c r="B82" s="27">
        <f t="shared" si="3"/>
        <v>78</v>
      </c>
      <c r="C82" s="27">
        <f ca="1">IF($A82="","",OFFSET(統合マスタ!$B$4,MATCH($A82,統合マスタ!$AC$5:$AC$1500,0),0))</f>
        <v>313</v>
      </c>
      <c r="D82" s="27" t="str">
        <f ca="1">IF($A82="","",OFFSET(統合マスタ!$C$4,MATCH($A82,統合マスタ!$AC$5:$AC$1500,0),0))</f>
        <v>ゾピクロン錠７．５ｍｇ「トーワ」</v>
      </c>
      <c r="E82" s="27">
        <f ca="1">IF($A82="","",OFFSET(統合マスタ!$X$4,MATCH($A82,統合マスタ!$AC$5:$AC$1500,0),0))</f>
        <v>0</v>
      </c>
      <c r="F82" s="27">
        <f ca="1">IF($A82="","",OFFSET(統合マスタ!$Z$4,MATCH($A82,統合マスタ!$AC$5:$AC$1500,0),0))</f>
        <v>25</v>
      </c>
      <c r="G82" s="27" t="str">
        <f ca="1">IF($A82="","",OFFSET(統合マスタ!$E$4,MATCH($A82,統合マスタ!$AC$5:$AC$1500,0),0))</f>
        <v>ＰＴＰ</v>
      </c>
      <c r="H82" s="27" t="str">
        <f ca="1">IF($A82="","",OFFSET(統合マスタ!$F$4,MATCH($A82,統合マスタ!$AC$5:$AC$1500,0),0))</f>
        <v>１００Ｔ</v>
      </c>
      <c r="I82" s="27" t="str">
        <f ca="1">IF($A82="","",OFFSET(統合マスタ!$K$4,MATCH($A82,統合マスタ!$AC$5:$AC$1500,0),0))</f>
        <v>錠</v>
      </c>
      <c r="J82" s="54" t="str">
        <f ca="1">IF(F82="","",OFFSET(分類!$B$29,MATCH(F82,分類!$A$30:$A$46,0),0))</f>
        <v>調剤棚　＆　普通薬バラ</v>
      </c>
      <c r="K82" s="54">
        <f ca="1">IFERROR(
    OFFSET(錠剤_PTP!$M$5,
           MATCH(D82, 錠剤_PTP!$D$5:$D$999, 0) - 1,
           0),
"")</f>
        <v>0</v>
      </c>
      <c r="L82" s="54">
        <f ca="1">IFERROR(
    OFFSET(錠剤_バラ!$M$5,
           MATCH(D82, 錠剤_バラ!$D$5:$D$999, 0) - 1,
           0),
"")</f>
        <v>0</v>
      </c>
      <c r="M82" s="54">
        <f t="shared" ca="1" si="2"/>
        <v>0</v>
      </c>
    </row>
    <row r="83" spans="1:13">
      <c r="A83" s="66" cm="1">
        <f t="array" aca="1" ref="A83" ca="1">IFERROR(
    SMALL(
        IF((統合マスタ!$R$5:$R$1500=1)*
           (ISNUMBER(MATCH(統合マスタ!$V$5:$V$1500, 分類!$N$8:$N$15, 0))),
           統合マスタ!$AC$5:$AC$1500),
        ROW(A79)
    ),
"")</f>
        <v>314</v>
      </c>
      <c r="B83" s="27">
        <f t="shared" si="3"/>
        <v>79</v>
      </c>
      <c r="C83" s="27">
        <f ca="1">IF($A83="","",OFFSET(統合マスタ!$B$4,MATCH($A83,統合マスタ!$AC$5:$AC$1500,0),0))</f>
        <v>314</v>
      </c>
      <c r="D83" s="27" t="str">
        <f ca="1">IF($A83="","",OFFSET(統合マスタ!$C$4,MATCH($A83,統合マスタ!$AC$5:$AC$1500,0),0))</f>
        <v>ゾピクロン錠７．５ｍｇ「トーワ」</v>
      </c>
      <c r="E83" s="27">
        <f ca="1">IF($A83="","",OFFSET(統合マスタ!$X$4,MATCH($A83,統合マスタ!$AC$5:$AC$1500,0),0))</f>
        <v>0</v>
      </c>
      <c r="F83" s="27">
        <f ca="1">IF($A83="","",OFFSET(統合マスタ!$Z$4,MATCH($A83,統合マスタ!$AC$5:$AC$1500,0),0))</f>
        <v>25</v>
      </c>
      <c r="G83" s="27" t="str">
        <f ca="1">IF($A83="","",OFFSET(統合マスタ!$E$4,MATCH($A83,統合マスタ!$AC$5:$AC$1500,0),0))</f>
        <v>バラ</v>
      </c>
      <c r="H83" s="27" t="str">
        <f ca="1">IF($A83="","",OFFSET(統合マスタ!$F$4,MATCH($A83,統合マスタ!$AC$5:$AC$1500,0),0))</f>
        <v>１０００Ｔ</v>
      </c>
      <c r="I83" s="27" t="str">
        <f ca="1">IF($A83="","",OFFSET(統合マスタ!$K$4,MATCH($A83,統合マスタ!$AC$5:$AC$1500,0),0))</f>
        <v>錠</v>
      </c>
      <c r="J83" s="54" t="str">
        <f ca="1">IF(F83="","",OFFSET(分類!$B$29,MATCH(F83,分類!$A$30:$A$46,0),0))</f>
        <v>調剤棚　＆　普通薬バラ</v>
      </c>
      <c r="K83" s="54">
        <f ca="1">IFERROR(
    OFFSET(錠剤_PTP!$M$5,
           MATCH(D83, 錠剤_PTP!$D$5:$D$999, 0) - 1,
           0),
"")</f>
        <v>0</v>
      </c>
      <c r="L83" s="54">
        <f ca="1">IFERROR(
    OFFSET(錠剤_バラ!$M$5,
           MATCH(D83, 錠剤_バラ!$D$5:$D$999, 0) - 1,
           0),
"")</f>
        <v>0</v>
      </c>
      <c r="M83" s="54">
        <f t="shared" ca="1" si="2"/>
        <v>0</v>
      </c>
    </row>
    <row r="84" spans="1:13">
      <c r="A84" s="66" cm="1">
        <f t="array" aca="1" ref="A84" ca="1">IFERROR(
    SMALL(
        IF((統合マスタ!$R$5:$R$1500=1)*
           (ISNUMBER(MATCH(統合マスタ!$V$5:$V$1500, 分類!$N$8:$N$15, 0))),
           統合マスタ!$AC$5:$AC$1500),
        ROW(A80)
    ),
"")</f>
        <v>315</v>
      </c>
      <c r="B84" s="27">
        <f t="shared" si="3"/>
        <v>80</v>
      </c>
      <c r="C84" s="27">
        <f ca="1">IF($A84="","",OFFSET(統合マスタ!$B$4,MATCH($A84,統合マスタ!$AC$5:$AC$1500,0),0))</f>
        <v>315</v>
      </c>
      <c r="D84" s="27" t="str">
        <f ca="1">IF($A84="","",OFFSET(統合マスタ!$C$4,MATCH($A84,統合マスタ!$AC$5:$AC$1500,0),0))</f>
        <v>ゾフルーザ錠２０ｍｇ</v>
      </c>
      <c r="E84" s="27">
        <f ca="1">IF($A84="","",OFFSET(統合マスタ!$X$4,MATCH($A84,統合マスタ!$AC$5:$AC$1500,0),0))</f>
        <v>0</v>
      </c>
      <c r="F84" s="27">
        <f ca="1">IF($A84="","",OFFSET(統合マスタ!$Z$4,MATCH($A84,統合マスタ!$AC$5:$AC$1500,0),0))</f>
        <v>1</v>
      </c>
      <c r="G84" s="27" t="str">
        <f ca="1">IF($A84="","",OFFSET(統合マスタ!$E$4,MATCH($A84,統合マスタ!$AC$5:$AC$1500,0),0))</f>
        <v>ＰＴＰ</v>
      </c>
      <c r="H84" s="27" t="str">
        <f ca="1">IF($A84="","",OFFSET(統合マスタ!$F$4,MATCH($A84,統合マスタ!$AC$5:$AC$1500,0),0))</f>
        <v>１０Ｔ</v>
      </c>
      <c r="I84" s="27" t="str">
        <f ca="1">IF($A84="","",OFFSET(統合マスタ!$K$4,MATCH($A84,統合マスタ!$AC$5:$AC$1500,0),0))</f>
        <v>錠</v>
      </c>
      <c r="J84" s="54" t="str">
        <f ca="1">IF(F84="","",OFFSET(分類!$B$29,MATCH(F84,分類!$A$30:$A$46,0),0))</f>
        <v>調剤棚</v>
      </c>
      <c r="K84" s="54">
        <f ca="1">IFERROR(
    OFFSET(錠剤_PTP!$M$5,
           MATCH(D84, 錠剤_PTP!$D$5:$D$999, 0) - 1,
           0),
"")</f>
        <v>0</v>
      </c>
      <c r="L84" s="54" t="str">
        <f ca="1">IFERROR(
    OFFSET(錠剤_バラ!$M$5,
           MATCH(D84, 錠剤_バラ!$D$5:$D$999, 0) - 1,
           0),
"")</f>
        <v/>
      </c>
      <c r="M84" s="54">
        <f t="shared" ca="1" si="2"/>
        <v>0</v>
      </c>
    </row>
    <row r="85" spans="1:13">
      <c r="A85" s="66" cm="1">
        <f t="array" aca="1" ref="A85" ca="1">IFERROR(
    SMALL(
        IF((統合マスタ!$R$5:$R$1500=1)*
           (ISNUMBER(MATCH(統合マスタ!$V$5:$V$1500, 分類!$N$8:$N$15, 0))),
           統合マスタ!$AC$5:$AC$1500),
        ROW(A81)
    ),
"")</f>
        <v>316</v>
      </c>
      <c r="B85" s="27">
        <f t="shared" si="3"/>
        <v>81</v>
      </c>
      <c r="C85" s="27">
        <f ca="1">IF($A85="","",OFFSET(統合マスタ!$B$4,MATCH($A85,統合マスタ!$AC$5:$AC$1500,0),0))</f>
        <v>316</v>
      </c>
      <c r="D85" s="27" t="str">
        <f ca="1">IF($A85="","",OFFSET(統合マスタ!$C$4,MATCH($A85,統合マスタ!$AC$5:$AC$1500,0),0))</f>
        <v>ソラナックス０．４ｍｇ錠</v>
      </c>
      <c r="E85" s="27">
        <f ca="1">IF($A85="","",OFFSET(統合マスタ!$X$4,MATCH($A85,統合マスタ!$AC$5:$AC$1500,0),0))</f>
        <v>0</v>
      </c>
      <c r="F85" s="27">
        <f ca="1">IF($A85="","",OFFSET(統合マスタ!$Z$4,MATCH($A85,統合マスタ!$AC$5:$AC$1500,0),0))</f>
        <v>1</v>
      </c>
      <c r="G85" s="27" t="str">
        <f ca="1">IF($A85="","",OFFSET(統合マスタ!$E$4,MATCH($A85,統合マスタ!$AC$5:$AC$1500,0),0))</f>
        <v>ＰＴＰ</v>
      </c>
      <c r="H85" s="27" t="str">
        <f ca="1">IF($A85="","",OFFSET(統合マスタ!$F$4,MATCH($A85,統合マスタ!$AC$5:$AC$1500,0),0))</f>
        <v>１０００Ｔ</v>
      </c>
      <c r="I85" s="27" t="str">
        <f ca="1">IF($A85="","",OFFSET(統合マスタ!$K$4,MATCH($A85,統合マスタ!$AC$5:$AC$1500,0),0))</f>
        <v>錠</v>
      </c>
      <c r="J85" s="54" t="str">
        <f ca="1">IF(F85="","",OFFSET(分類!$B$29,MATCH(F85,分類!$A$30:$A$46,0),0))</f>
        <v>調剤棚</v>
      </c>
      <c r="K85" s="54">
        <f ca="1">IFERROR(
    OFFSET(錠剤_PTP!$M$5,
           MATCH(D85, 錠剤_PTP!$D$5:$D$999, 0) - 1,
           0),
"")</f>
        <v>0</v>
      </c>
      <c r="L85" s="54" t="str">
        <f ca="1">IFERROR(
    OFFSET(錠剤_バラ!$M$5,
           MATCH(D85, 錠剤_バラ!$D$5:$D$999, 0) - 1,
           0),
"")</f>
        <v/>
      </c>
      <c r="M85" s="54">
        <f t="shared" ca="1" si="2"/>
        <v>0</v>
      </c>
    </row>
    <row r="86" spans="1:13">
      <c r="A86" s="66" cm="1">
        <f t="array" aca="1" ref="A86" ca="1">IFERROR(
    SMALL(
        IF((統合マスタ!$R$5:$R$1500=1)*
           (ISNUMBER(MATCH(統合マスタ!$V$5:$V$1500, 分類!$N$8:$N$15, 0))),
           統合マスタ!$AC$5:$AC$1500),
        ROW(A82)
    ),
"")</f>
        <v>317</v>
      </c>
      <c r="B86" s="27">
        <f t="shared" si="3"/>
        <v>82</v>
      </c>
      <c r="C86" s="27">
        <f ca="1">IF($A86="","",OFFSET(統合マスタ!$B$4,MATCH($A86,統合マスタ!$AC$5:$AC$1500,0),0))</f>
        <v>317</v>
      </c>
      <c r="D86" s="27" t="str">
        <f ca="1">IF($A86="","",OFFSET(統合マスタ!$C$4,MATCH($A86,統合マスタ!$AC$5:$AC$1500,0),0))</f>
        <v>ソラナックス０．４ｍｇ錠</v>
      </c>
      <c r="E86" s="27">
        <f ca="1">IF($A86="","",OFFSET(統合マスタ!$X$4,MATCH($A86,統合マスタ!$AC$5:$AC$1500,0),0))</f>
        <v>0</v>
      </c>
      <c r="F86" s="27">
        <f ca="1">IF($A86="","",OFFSET(統合マスタ!$Z$4,MATCH($A86,統合マスタ!$AC$5:$AC$1500,0),0))</f>
        <v>1</v>
      </c>
      <c r="G86" s="27" t="str">
        <f ca="1">IF($A86="","",OFFSET(統合マスタ!$E$4,MATCH($A86,統合マスタ!$AC$5:$AC$1500,0),0))</f>
        <v>バラ</v>
      </c>
      <c r="H86" s="27" t="str">
        <f ca="1">IF($A86="","",OFFSET(統合マスタ!$F$4,MATCH($A86,統合マスタ!$AC$5:$AC$1500,0),0))</f>
        <v>５００Ｔ</v>
      </c>
      <c r="I86" s="27" t="str">
        <f ca="1">IF($A86="","",OFFSET(統合マスタ!$K$4,MATCH($A86,統合マスタ!$AC$5:$AC$1500,0),0))</f>
        <v>錠</v>
      </c>
      <c r="J86" s="54" t="str">
        <f ca="1">IF(F86="","",OFFSET(分類!$B$29,MATCH(F86,分類!$A$30:$A$46,0),0))</f>
        <v>調剤棚</v>
      </c>
      <c r="K86" s="54">
        <f ca="1">IFERROR(
    OFFSET(錠剤_PTP!$M$5,
           MATCH(D86, 錠剤_PTP!$D$5:$D$999, 0) - 1,
           0),
"")</f>
        <v>0</v>
      </c>
      <c r="L86" s="54" t="str">
        <f ca="1">IFERROR(
    OFFSET(錠剤_バラ!$M$5,
           MATCH(D86, 錠剤_バラ!$D$5:$D$999, 0) - 1,
           0),
"")</f>
        <v/>
      </c>
      <c r="M86" s="54">
        <f t="shared" ca="1" si="2"/>
        <v>0</v>
      </c>
    </row>
    <row r="87" spans="1:13">
      <c r="A87" s="66" cm="1">
        <f t="array" aca="1" ref="A87" ca="1">IFERROR(
    SMALL(
        IF((統合マスタ!$R$5:$R$1500=1)*
           (ISNUMBER(MATCH(統合マスタ!$V$5:$V$1500, 分類!$N$8:$N$15, 0))),
           統合マスタ!$AC$5:$AC$1500),
        ROW(A83)
    ),
"")</f>
        <v>318</v>
      </c>
      <c r="B87" s="27">
        <f t="shared" si="3"/>
        <v>83</v>
      </c>
      <c r="C87" s="27">
        <f ca="1">IF($A87="","",OFFSET(統合マスタ!$B$4,MATCH($A87,統合マスタ!$AC$5:$AC$1500,0),0))</f>
        <v>318</v>
      </c>
      <c r="D87" s="27" t="str">
        <f ca="1">IF($A87="","",OFFSET(統合マスタ!$C$4,MATCH($A87,統合マスタ!$AC$5:$AC$1500,0),0))</f>
        <v>ソラナックス０．８ｍｇ錠</v>
      </c>
      <c r="E87" s="27">
        <f ca="1">IF($A87="","",OFFSET(統合マスタ!$X$4,MATCH($A87,統合マスタ!$AC$5:$AC$1500,0),0))</f>
        <v>0</v>
      </c>
      <c r="F87" s="27">
        <f ca="1">IF($A87="","",OFFSET(統合マスタ!$Z$4,MATCH($A87,統合マスタ!$AC$5:$AC$1500,0),0))</f>
        <v>1</v>
      </c>
      <c r="G87" s="27" t="str">
        <f ca="1">IF($A87="","",OFFSET(統合マスタ!$E$4,MATCH($A87,統合マスタ!$AC$5:$AC$1500,0),0))</f>
        <v>ＰＴＰ</v>
      </c>
      <c r="H87" s="27" t="str">
        <f ca="1">IF($A87="","",OFFSET(統合マスタ!$F$4,MATCH($A87,統合マスタ!$AC$5:$AC$1500,0),0))</f>
        <v>５００Ｔ</v>
      </c>
      <c r="I87" s="27" t="str">
        <f ca="1">IF($A87="","",OFFSET(統合マスタ!$K$4,MATCH($A87,統合マスタ!$AC$5:$AC$1500,0),0))</f>
        <v>錠</v>
      </c>
      <c r="J87" s="54" t="str">
        <f ca="1">IF(F87="","",OFFSET(分類!$B$29,MATCH(F87,分類!$A$30:$A$46,0),0))</f>
        <v>調剤棚</v>
      </c>
      <c r="K87" s="54">
        <f ca="1">IFERROR(
    OFFSET(錠剤_PTP!$M$5,
           MATCH(D87, 錠剤_PTP!$D$5:$D$999, 0) - 1,
           0),
"")</f>
        <v>0</v>
      </c>
      <c r="L87" s="54" t="str">
        <f ca="1">IFERROR(
    OFFSET(錠剤_バラ!$M$5,
           MATCH(D87, 錠剤_バラ!$D$5:$D$999, 0) - 1,
           0),
"")</f>
        <v/>
      </c>
      <c r="M87" s="54">
        <f t="shared" ca="1" si="2"/>
        <v>0</v>
      </c>
    </row>
    <row r="88" spans="1:13">
      <c r="A88" s="66" cm="1">
        <f t="array" aca="1" ref="A88" ca="1">IFERROR(
    SMALL(
        IF((統合マスタ!$R$5:$R$1500=1)*
           (ISNUMBER(MATCH(統合マスタ!$V$5:$V$1500, 分類!$N$8:$N$15, 0))),
           統合マスタ!$AC$5:$AC$1500),
        ROW(A84)
    ),
"")</f>
        <v>319</v>
      </c>
      <c r="B88" s="27">
        <f t="shared" si="3"/>
        <v>84</v>
      </c>
      <c r="C88" s="27">
        <f ca="1">IF($A88="","",OFFSET(統合マスタ!$B$4,MATCH($A88,統合マスタ!$AC$5:$AC$1500,0),0))</f>
        <v>319</v>
      </c>
      <c r="D88" s="27" t="str">
        <f ca="1">IF($A88="","",OFFSET(統合マスタ!$C$4,MATCH($A88,統合マスタ!$AC$5:$AC$1500,0),0))</f>
        <v>ソラナックス０．８ｍｇ錠</v>
      </c>
      <c r="E88" s="27">
        <f ca="1">IF($A88="","",OFFSET(統合マスタ!$X$4,MATCH($A88,統合マスタ!$AC$5:$AC$1500,0),0))</f>
        <v>0</v>
      </c>
      <c r="F88" s="27">
        <f ca="1">IF($A88="","",OFFSET(統合マスタ!$Z$4,MATCH($A88,統合マスタ!$AC$5:$AC$1500,0),0))</f>
        <v>1</v>
      </c>
      <c r="G88" s="27" t="str">
        <f ca="1">IF($A88="","",OFFSET(統合マスタ!$E$4,MATCH($A88,統合マスタ!$AC$5:$AC$1500,0),0))</f>
        <v>バラ</v>
      </c>
      <c r="H88" s="27" t="str">
        <f ca="1">IF($A88="","",OFFSET(統合マスタ!$F$4,MATCH($A88,統合マスタ!$AC$5:$AC$1500,0),0))</f>
        <v>５００Ｔ</v>
      </c>
      <c r="I88" s="27" t="str">
        <f ca="1">IF($A88="","",OFFSET(統合マスタ!$K$4,MATCH($A88,統合マスタ!$AC$5:$AC$1500,0),0))</f>
        <v>錠</v>
      </c>
      <c r="J88" s="54" t="str">
        <f ca="1">IF(F88="","",OFFSET(分類!$B$29,MATCH(F88,分類!$A$30:$A$46,0),0))</f>
        <v>調剤棚</v>
      </c>
      <c r="K88" s="54">
        <f ca="1">IFERROR(
    OFFSET(錠剤_PTP!$M$5,
           MATCH(D88, 錠剤_PTP!$D$5:$D$999, 0) - 1,
           0),
"")</f>
        <v>0</v>
      </c>
      <c r="L88" s="54" t="str">
        <f ca="1">IFERROR(
    OFFSET(錠剤_バラ!$M$5,
           MATCH(D88, 錠剤_バラ!$D$5:$D$999, 0) - 1,
           0),
"")</f>
        <v/>
      </c>
      <c r="M88" s="54">
        <f t="shared" ca="1" si="2"/>
        <v>0</v>
      </c>
    </row>
    <row r="89" spans="1:13">
      <c r="A89" s="66" cm="1">
        <f t="array" aca="1" ref="A89" ca="1">IFERROR(
    SMALL(
        IF((統合マスタ!$R$5:$R$1500=1)*
           (ISNUMBER(MATCH(統合マスタ!$V$5:$V$1500, 分類!$N$8:$N$15, 0))),
           統合マスタ!$AC$5:$AC$1500),
        ROW(A85)
    ),
"")</f>
        <v>320</v>
      </c>
      <c r="B89" s="27">
        <f t="shared" si="3"/>
        <v>85</v>
      </c>
      <c r="C89" s="27">
        <f ca="1">IF($A89="","",OFFSET(統合マスタ!$B$4,MATCH($A89,統合マスタ!$AC$5:$AC$1500,0),0))</f>
        <v>320</v>
      </c>
      <c r="D89" s="27" t="str">
        <f ca="1">IF($A89="","",OFFSET(統合マスタ!$C$4,MATCH($A89,統合マスタ!$AC$5:$AC$1500,0),0))</f>
        <v>ソリフェナシンコハク酸塩ＯＤ錠５ｍｇ「トーワ」</v>
      </c>
      <c r="E89" s="27">
        <f ca="1">IF($A89="","",OFFSET(統合マスタ!$X$4,MATCH($A89,統合マスタ!$AC$5:$AC$1500,0),0))</f>
        <v>0</v>
      </c>
      <c r="F89" s="27">
        <f ca="1">IF($A89="","",OFFSET(統合マスタ!$Z$4,MATCH($A89,統合マスタ!$AC$5:$AC$1500,0),0))</f>
        <v>1</v>
      </c>
      <c r="G89" s="27" t="str">
        <f ca="1">IF($A89="","",OFFSET(統合マスタ!$E$4,MATCH($A89,統合マスタ!$AC$5:$AC$1500,0),0))</f>
        <v>ＰＴＰ</v>
      </c>
      <c r="H89" s="27" t="str">
        <f ca="1">IF($A89="","",OFFSET(統合マスタ!$F$4,MATCH($A89,統合マスタ!$AC$5:$AC$1500,0),0))</f>
        <v>１００Ｔ</v>
      </c>
      <c r="I89" s="27" t="str">
        <f ca="1">IF($A89="","",OFFSET(統合マスタ!$K$4,MATCH($A89,統合マスタ!$AC$5:$AC$1500,0),0))</f>
        <v>錠</v>
      </c>
      <c r="J89" s="54" t="str">
        <f ca="1">IF(F89="","",OFFSET(分類!$B$29,MATCH(F89,分類!$A$30:$A$46,0),0))</f>
        <v>調剤棚</v>
      </c>
      <c r="K89" s="54">
        <f ca="1">IFERROR(
    OFFSET(錠剤_PTP!$M$5,
           MATCH(D89, 錠剤_PTP!$D$5:$D$999, 0) - 1,
           0),
"")</f>
        <v>0</v>
      </c>
      <c r="L89" s="54" t="str">
        <f ca="1">IFERROR(
    OFFSET(錠剤_バラ!$M$5,
           MATCH(D89, 錠剤_バラ!$D$5:$D$999, 0) - 1,
           0),
"")</f>
        <v/>
      </c>
      <c r="M89" s="54">
        <f t="shared" ca="1" si="2"/>
        <v>0</v>
      </c>
    </row>
    <row r="90" spans="1:13">
      <c r="A90" s="66" cm="1">
        <f t="array" aca="1" ref="A90" ca="1">IFERROR(
    SMALL(
        IF((統合マスタ!$R$5:$R$1500=1)*
           (ISNUMBER(MATCH(統合マスタ!$V$5:$V$1500, 分類!$N$8:$N$15, 0))),
           統合マスタ!$AC$5:$AC$1500),
        ROW(A86)
    ),
"")</f>
        <v>321</v>
      </c>
      <c r="B90" s="27">
        <f t="shared" si="3"/>
        <v>86</v>
      </c>
      <c r="C90" s="27">
        <f ca="1">IF($A90="","",OFFSET(統合マスタ!$B$4,MATCH($A90,統合マスタ!$AC$5:$AC$1500,0),0))</f>
        <v>321</v>
      </c>
      <c r="D90" s="27" t="str">
        <f ca="1">IF($A90="","",OFFSET(統合マスタ!$C$4,MATCH($A90,統合マスタ!$AC$5:$AC$1500,0),0))</f>
        <v>ソリフェナシンコハク酸塩ＯＤ錠５ｍｇ「トーワ」</v>
      </c>
      <c r="E90" s="27">
        <f ca="1">IF($A90="","",OFFSET(統合マスタ!$X$4,MATCH($A90,統合マスタ!$AC$5:$AC$1500,0),0))</f>
        <v>0</v>
      </c>
      <c r="F90" s="27">
        <f ca="1">IF($A90="","",OFFSET(統合マスタ!$Z$4,MATCH($A90,統合マスタ!$AC$5:$AC$1500,0),0))</f>
        <v>1</v>
      </c>
      <c r="G90" s="27" t="str">
        <f ca="1">IF($A90="","",OFFSET(統合マスタ!$E$4,MATCH($A90,統合マスタ!$AC$5:$AC$1500,0),0))</f>
        <v>バラ</v>
      </c>
      <c r="H90" s="27" t="str">
        <f ca="1">IF($A90="","",OFFSET(統合マスタ!$F$4,MATCH($A90,統合マスタ!$AC$5:$AC$1500,0),0))</f>
        <v>１００Ｔ</v>
      </c>
      <c r="I90" s="27" t="str">
        <f ca="1">IF($A90="","",OFFSET(統合マスタ!$K$4,MATCH($A90,統合マスタ!$AC$5:$AC$1500,0),0))</f>
        <v>錠</v>
      </c>
      <c r="J90" s="54" t="str">
        <f ca="1">IF(F90="","",OFFSET(分類!$B$29,MATCH(F90,分類!$A$30:$A$46,0),0))</f>
        <v>調剤棚</v>
      </c>
      <c r="K90" s="54">
        <f ca="1">IFERROR(
    OFFSET(錠剤_PTP!$M$5,
           MATCH(D90, 錠剤_PTP!$D$5:$D$999, 0) - 1,
           0),
"")</f>
        <v>0</v>
      </c>
      <c r="L90" s="54" t="str">
        <f ca="1">IFERROR(
    OFFSET(錠剤_バラ!$M$5,
           MATCH(D90, 錠剤_バラ!$D$5:$D$999, 0) - 1,
           0),
"")</f>
        <v/>
      </c>
      <c r="M90" s="54">
        <f t="shared" ca="1" si="2"/>
        <v>0</v>
      </c>
    </row>
    <row r="91" spans="1:13">
      <c r="A91" s="66" cm="1">
        <f t="array" aca="1" ref="A91" ca="1">IFERROR(
    SMALL(
        IF((統合マスタ!$R$5:$R$1500=1)*
           (ISNUMBER(MATCH(統合マスタ!$V$5:$V$1500, 分類!$N$8:$N$15, 0))),
           統合マスタ!$AC$5:$AC$1500),
        ROW(A87)
    ),
"")</f>
        <v>330</v>
      </c>
      <c r="B91" s="27">
        <f t="shared" si="3"/>
        <v>87</v>
      </c>
      <c r="C91" s="27">
        <f ca="1">IF($A91="","",OFFSET(統合マスタ!$B$4,MATCH($A91,統合マスタ!$AC$5:$AC$1500,0),0))</f>
        <v>330</v>
      </c>
      <c r="D91" s="27" t="str">
        <f ca="1">IF($A91="","",OFFSET(統合マスタ!$C$4,MATCH($A91,統合マスタ!$AC$5:$AC$1500,0),0))</f>
        <v>タケキャブＯＤ錠１０ｍｇ</v>
      </c>
      <c r="E91" s="27">
        <f ca="1">IF($A91="","",OFFSET(統合マスタ!$X$4,MATCH($A91,統合マスタ!$AC$5:$AC$1500,0),0))</f>
        <v>0</v>
      </c>
      <c r="F91" s="27">
        <f ca="1">IF($A91="","",OFFSET(統合マスタ!$Z$4,MATCH($A91,統合マスタ!$AC$5:$AC$1500,0),0))</f>
        <v>25</v>
      </c>
      <c r="G91" s="27" t="str">
        <f ca="1">IF($A91="","",OFFSET(統合マスタ!$E$4,MATCH($A91,統合マスタ!$AC$5:$AC$1500,0),0))</f>
        <v>ＰＴＰ</v>
      </c>
      <c r="H91" s="27" t="str">
        <f ca="1">IF($A91="","",OFFSET(統合マスタ!$F$4,MATCH($A91,統合マスタ!$AC$5:$AC$1500,0),0))</f>
        <v>１００Ｔ</v>
      </c>
      <c r="I91" s="27" t="str">
        <f ca="1">IF($A91="","",OFFSET(統合マスタ!$K$4,MATCH($A91,統合マスタ!$AC$5:$AC$1500,0),0))</f>
        <v>錠</v>
      </c>
      <c r="J91" s="54" t="str">
        <f ca="1">IF(F91="","",OFFSET(分類!$B$29,MATCH(F91,分類!$A$30:$A$46,0),0))</f>
        <v>調剤棚　＆　普通薬バラ</v>
      </c>
      <c r="K91" s="54">
        <f ca="1">IFERROR(
    OFFSET(錠剤_PTP!$M$5,
           MATCH(D91, 錠剤_PTP!$D$5:$D$999, 0) - 1,
           0),
"")</f>
        <v>0</v>
      </c>
      <c r="L91" s="54">
        <f ca="1">IFERROR(
    OFFSET(錠剤_バラ!$M$5,
           MATCH(D91, 錠剤_バラ!$D$5:$D$999, 0) - 1,
           0),
"")</f>
        <v>0</v>
      </c>
      <c r="M91" s="54">
        <f t="shared" ca="1" si="2"/>
        <v>0</v>
      </c>
    </row>
    <row r="92" spans="1:13">
      <c r="A92" s="66" cm="1">
        <f t="array" aca="1" ref="A92" ca="1">IFERROR(
    SMALL(
        IF((統合マスタ!$R$5:$R$1500=1)*
           (ISNUMBER(MATCH(統合マスタ!$V$5:$V$1500, 分類!$N$8:$N$15, 0))),
           統合マスタ!$AC$5:$AC$1500),
        ROW(A88)
    ),
"")</f>
        <v>331</v>
      </c>
      <c r="B92" s="27">
        <f t="shared" si="3"/>
        <v>88</v>
      </c>
      <c r="C92" s="27">
        <f ca="1">IF($A92="","",OFFSET(統合マスタ!$B$4,MATCH($A92,統合マスタ!$AC$5:$AC$1500,0),0))</f>
        <v>331</v>
      </c>
      <c r="D92" s="27" t="str">
        <f ca="1">IF($A92="","",OFFSET(統合マスタ!$C$4,MATCH($A92,統合マスタ!$AC$5:$AC$1500,0),0))</f>
        <v>タケキャブＯＤ錠１０ｍｇ</v>
      </c>
      <c r="E92" s="27">
        <f ca="1">IF($A92="","",OFFSET(統合マスタ!$X$4,MATCH($A92,統合マスタ!$AC$5:$AC$1500,0),0))</f>
        <v>0</v>
      </c>
      <c r="F92" s="27">
        <f ca="1">IF($A92="","",OFFSET(統合マスタ!$Z$4,MATCH($A92,統合マスタ!$AC$5:$AC$1500,0),0))</f>
        <v>25</v>
      </c>
      <c r="G92" s="27" t="str">
        <f ca="1">IF($A92="","",OFFSET(統合マスタ!$E$4,MATCH($A92,統合マスタ!$AC$5:$AC$1500,0),0))</f>
        <v>バラ</v>
      </c>
      <c r="H92" s="27" t="str">
        <f ca="1">IF($A92="","",OFFSET(統合マスタ!$F$4,MATCH($A92,統合マスタ!$AC$5:$AC$1500,0),0))</f>
        <v>２００Ｔ</v>
      </c>
      <c r="I92" s="27" t="str">
        <f ca="1">IF($A92="","",OFFSET(統合マスタ!$K$4,MATCH($A92,統合マスタ!$AC$5:$AC$1500,0),0))</f>
        <v>錠</v>
      </c>
      <c r="J92" s="54" t="str">
        <f ca="1">IF(F92="","",OFFSET(分類!$B$29,MATCH(F92,分類!$A$30:$A$46,0),0))</f>
        <v>調剤棚　＆　普通薬バラ</v>
      </c>
      <c r="K92" s="54">
        <f ca="1">IFERROR(
    OFFSET(錠剤_PTP!$M$5,
           MATCH(D92, 錠剤_PTP!$D$5:$D$999, 0) - 1,
           0),
"")</f>
        <v>0</v>
      </c>
      <c r="L92" s="54">
        <f ca="1">IFERROR(
    OFFSET(錠剤_バラ!$M$5,
           MATCH(D92, 錠剤_バラ!$D$5:$D$999, 0) - 1,
           0),
"")</f>
        <v>0</v>
      </c>
      <c r="M92" s="54">
        <f t="shared" ca="1" si="2"/>
        <v>0</v>
      </c>
    </row>
    <row r="93" spans="1:13">
      <c r="A93" s="66" cm="1">
        <f t="array" aca="1" ref="A93" ca="1">IFERROR(
    SMALL(
        IF((統合マスタ!$R$5:$R$1500=1)*
           (ISNUMBER(MATCH(統合マスタ!$V$5:$V$1500, 分類!$N$8:$N$15, 0))),
           統合マスタ!$AC$5:$AC$1500),
        ROW(A89)
    ),
"")</f>
        <v>332</v>
      </c>
      <c r="B93" s="27">
        <f t="shared" si="3"/>
        <v>89</v>
      </c>
      <c r="C93" s="27">
        <f ca="1">IF($A93="","",OFFSET(統合マスタ!$B$4,MATCH($A93,統合マスタ!$AC$5:$AC$1500,0),0))</f>
        <v>332</v>
      </c>
      <c r="D93" s="27" t="str">
        <f ca="1">IF($A93="","",OFFSET(統合マスタ!$C$4,MATCH($A93,統合マスタ!$AC$5:$AC$1500,0),0))</f>
        <v>タケキャブＯＤ錠２０ｍｇ</v>
      </c>
      <c r="E93" s="27">
        <f ca="1">IF($A93="","",OFFSET(統合マスタ!$X$4,MATCH($A93,統合マスタ!$AC$5:$AC$1500,0),0))</f>
        <v>0</v>
      </c>
      <c r="F93" s="27">
        <f ca="1">IF($A93="","",OFFSET(統合マスタ!$Z$4,MATCH($A93,統合マスタ!$AC$5:$AC$1500,0),0))</f>
        <v>25</v>
      </c>
      <c r="G93" s="27" t="str">
        <f ca="1">IF($A93="","",OFFSET(統合マスタ!$E$4,MATCH($A93,統合マスタ!$AC$5:$AC$1500,0),0))</f>
        <v>ＰＴＰ</v>
      </c>
      <c r="H93" s="27" t="str">
        <f ca="1">IF($A93="","",OFFSET(統合マスタ!$F$4,MATCH($A93,統合マスタ!$AC$5:$AC$1500,0),0))</f>
        <v>１００Ｔ</v>
      </c>
      <c r="I93" s="27" t="str">
        <f ca="1">IF($A93="","",OFFSET(統合マスタ!$K$4,MATCH($A93,統合マスタ!$AC$5:$AC$1500,0),0))</f>
        <v>錠</v>
      </c>
      <c r="J93" s="54" t="str">
        <f ca="1">IF(F93="","",OFFSET(分類!$B$29,MATCH(F93,分類!$A$30:$A$46,0),0))</f>
        <v>調剤棚　＆　普通薬バラ</v>
      </c>
      <c r="K93" s="54">
        <f ca="1">IFERROR(
    OFFSET(錠剤_PTP!$M$5,
           MATCH(D93, 錠剤_PTP!$D$5:$D$999, 0) - 1,
           0),
"")</f>
        <v>0</v>
      </c>
      <c r="L93" s="54">
        <f ca="1">IFERROR(
    OFFSET(錠剤_バラ!$M$5,
           MATCH(D93, 錠剤_バラ!$D$5:$D$999, 0) - 1,
           0),
"")</f>
        <v>0</v>
      </c>
      <c r="M93" s="54">
        <f t="shared" ca="1" si="2"/>
        <v>0</v>
      </c>
    </row>
    <row r="94" spans="1:13">
      <c r="A94" s="66" cm="1">
        <f t="array" aca="1" ref="A94" ca="1">IFERROR(
    SMALL(
        IF((統合マスタ!$R$5:$R$1500=1)*
           (ISNUMBER(MATCH(統合マスタ!$V$5:$V$1500, 分類!$N$8:$N$15, 0))),
           統合マスタ!$AC$5:$AC$1500),
        ROW(A90)
    ),
"")</f>
        <v>335</v>
      </c>
      <c r="B94" s="27">
        <f t="shared" si="3"/>
        <v>90</v>
      </c>
      <c r="C94" s="27">
        <f ca="1">IF($A94="","",OFFSET(統合マスタ!$B$4,MATCH($A94,統合マスタ!$AC$5:$AC$1500,0),0))</f>
        <v>335</v>
      </c>
      <c r="D94" s="27" t="str">
        <f ca="1">IF($A94="","",OFFSET(統合マスタ!$C$4,MATCH($A94,統合マスタ!$AC$5:$AC$1500,0),0))</f>
        <v>タムスロシン塩酸塩ＯＤ錠０．２ｍｇ「サワイ」</v>
      </c>
      <c r="E94" s="27">
        <f ca="1">IF($A94="","",OFFSET(統合マスタ!$X$4,MATCH($A94,統合マスタ!$AC$5:$AC$1500,0),0))</f>
        <v>0</v>
      </c>
      <c r="F94" s="27">
        <f ca="1">IF($A94="","",OFFSET(統合マスタ!$Z$4,MATCH($A94,統合マスタ!$AC$5:$AC$1500,0),0))</f>
        <v>25</v>
      </c>
      <c r="G94" s="27" t="str">
        <f ca="1">IF($A94="","",OFFSET(統合マスタ!$E$4,MATCH($A94,統合マスタ!$AC$5:$AC$1500,0),0))</f>
        <v>ＰＴＰ</v>
      </c>
      <c r="H94" s="27" t="str">
        <f ca="1">IF($A94="","",OFFSET(統合マスタ!$F$4,MATCH($A94,統合マスタ!$AC$5:$AC$1500,0),0))</f>
        <v>１４０Ｔ</v>
      </c>
      <c r="I94" s="27" t="str">
        <f ca="1">IF($A94="","",OFFSET(統合マスタ!$K$4,MATCH($A94,統合マスタ!$AC$5:$AC$1500,0),0))</f>
        <v>錠</v>
      </c>
      <c r="J94" s="54" t="str">
        <f ca="1">IF(F94="","",OFFSET(分類!$B$29,MATCH(F94,分類!$A$30:$A$46,0),0))</f>
        <v>調剤棚　＆　普通薬バラ</v>
      </c>
      <c r="K94" s="54">
        <f ca="1">IFERROR(
    OFFSET(錠剤_PTP!$M$5,
           MATCH(D94, 錠剤_PTP!$D$5:$D$999, 0) - 1,
           0),
"")</f>
        <v>0</v>
      </c>
      <c r="L94" s="54">
        <f ca="1">IFERROR(
    OFFSET(錠剤_バラ!$M$5,
           MATCH(D94, 錠剤_バラ!$D$5:$D$999, 0) - 1,
           0),
"")</f>
        <v>0</v>
      </c>
      <c r="M94" s="54">
        <f t="shared" ca="1" si="2"/>
        <v>0</v>
      </c>
    </row>
    <row r="95" spans="1:13">
      <c r="A95" s="66" cm="1">
        <f t="array" aca="1" ref="A95" ca="1">IFERROR(
    SMALL(
        IF((統合マスタ!$R$5:$R$1500=1)*
           (ISNUMBER(MATCH(統合マスタ!$V$5:$V$1500, 分類!$N$8:$N$15, 0))),
           統合マスタ!$AC$5:$AC$1500),
        ROW(A91)
    ),
"")</f>
        <v>336</v>
      </c>
      <c r="B95" s="27">
        <f t="shared" si="3"/>
        <v>91</v>
      </c>
      <c r="C95" s="27">
        <f ca="1">IF($A95="","",OFFSET(統合マスタ!$B$4,MATCH($A95,統合マスタ!$AC$5:$AC$1500,0),0))</f>
        <v>336</v>
      </c>
      <c r="D95" s="27" t="str">
        <f ca="1">IF($A95="","",OFFSET(統合マスタ!$C$4,MATCH($A95,統合マスタ!$AC$5:$AC$1500,0),0))</f>
        <v>タムスロシン塩酸塩ＯＤ錠０．２ｍｇ「サワイ」</v>
      </c>
      <c r="E95" s="27">
        <f ca="1">IF($A95="","",OFFSET(統合マスタ!$X$4,MATCH($A95,統合マスタ!$AC$5:$AC$1500,0),0))</f>
        <v>0</v>
      </c>
      <c r="F95" s="27">
        <f ca="1">IF($A95="","",OFFSET(統合マスタ!$Z$4,MATCH($A95,統合マスタ!$AC$5:$AC$1500,0),0))</f>
        <v>25</v>
      </c>
      <c r="G95" s="27" t="str">
        <f ca="1">IF($A95="","",OFFSET(統合マスタ!$E$4,MATCH($A95,統合マスタ!$AC$5:$AC$1500,0),0))</f>
        <v>バラ</v>
      </c>
      <c r="H95" s="27" t="str">
        <f ca="1">IF($A95="","",OFFSET(統合マスタ!$F$4,MATCH($A95,統合マスタ!$AC$5:$AC$1500,0),0))</f>
        <v>３００Ｔ</v>
      </c>
      <c r="I95" s="27" t="str">
        <f ca="1">IF($A95="","",OFFSET(統合マスタ!$K$4,MATCH($A95,統合マスタ!$AC$5:$AC$1500,0),0))</f>
        <v>錠</v>
      </c>
      <c r="J95" s="54" t="str">
        <f ca="1">IF(F95="","",OFFSET(分類!$B$29,MATCH(F95,分類!$A$30:$A$46,0),0))</f>
        <v>調剤棚　＆　普通薬バラ</v>
      </c>
      <c r="K95" s="54">
        <f ca="1">IFERROR(
    OFFSET(錠剤_PTP!$M$5,
           MATCH(D95, 錠剤_PTP!$D$5:$D$999, 0) - 1,
           0),
"")</f>
        <v>0</v>
      </c>
      <c r="L95" s="54">
        <f ca="1">IFERROR(
    OFFSET(錠剤_バラ!$M$5,
           MATCH(D95, 錠剤_バラ!$D$5:$D$999, 0) - 1,
           0),
"")</f>
        <v>0</v>
      </c>
      <c r="M95" s="54">
        <f t="shared" ca="1" si="2"/>
        <v>0</v>
      </c>
    </row>
    <row r="96" spans="1:13">
      <c r="A96" s="66" cm="1">
        <f t="array" aca="1" ref="A96" ca="1">IFERROR(
    SMALL(
        IF((統合マスタ!$R$5:$R$1500=1)*
           (ISNUMBER(MATCH(統合マスタ!$V$5:$V$1500, 分類!$N$8:$N$15, 0))),
           統合マスタ!$AC$5:$AC$1500),
        ROW(A92)
    ),
"")</f>
        <v>349</v>
      </c>
      <c r="B96" s="27">
        <f t="shared" si="3"/>
        <v>92</v>
      </c>
      <c r="C96" s="27">
        <f ca="1">IF($A96="","",OFFSET(統合マスタ!$B$4,MATCH($A96,統合マスタ!$AC$5:$AC$1500,0),0))</f>
        <v>349</v>
      </c>
      <c r="D96" s="27" t="str">
        <f ca="1">IF($A96="","",OFFSET(統合マスタ!$C$4,MATCH($A96,統合マスタ!$AC$5:$AC$1500,0),0))</f>
        <v>チザニジン錠１ｍｇ「トーワ」　</v>
      </c>
      <c r="E96" s="27">
        <f ca="1">IF($A96="","",OFFSET(統合マスタ!$X$4,MATCH($A96,統合マスタ!$AC$5:$AC$1500,0),0))</f>
        <v>0</v>
      </c>
      <c r="F96" s="27">
        <f ca="1">IF($A96="","",OFFSET(統合マスタ!$Z$4,MATCH($A96,統合マスタ!$AC$5:$AC$1500,0),0))</f>
        <v>5</v>
      </c>
      <c r="G96" s="27" t="str">
        <f ca="1">IF($A96="","",OFFSET(統合マスタ!$E$4,MATCH($A96,統合マスタ!$AC$5:$AC$1500,0),0))</f>
        <v>ＰＴＰ</v>
      </c>
      <c r="H96" s="27" t="str">
        <f ca="1">IF($A96="","",OFFSET(統合マスタ!$F$4,MATCH($A96,統合マスタ!$AC$5:$AC$1500,0),0))</f>
        <v>１００Ｔ</v>
      </c>
      <c r="I96" s="27" t="str">
        <f ca="1">IF($A96="","",OFFSET(統合マスタ!$K$4,MATCH($A96,統合マスタ!$AC$5:$AC$1500,0),0))</f>
        <v>錠</v>
      </c>
      <c r="J96" s="54" t="str">
        <f ca="1">IF(F96="","",OFFSET(分類!$B$29,MATCH(F96,分類!$A$30:$A$46,0),0))</f>
        <v>普通薬バラ</v>
      </c>
      <c r="K96" s="54" t="str">
        <f ca="1">IFERROR(
    OFFSET(錠剤_PTP!$M$5,
           MATCH(D96, 錠剤_PTP!$D$5:$D$999, 0) - 1,
           0),
"")</f>
        <v/>
      </c>
      <c r="L96" s="54">
        <f ca="1">IFERROR(
    OFFSET(錠剤_バラ!$M$5,
           MATCH(D96, 錠剤_バラ!$D$5:$D$999, 0) - 1,
           0),
"")</f>
        <v>0</v>
      </c>
      <c r="M96" s="54">
        <f t="shared" ca="1" si="2"/>
        <v>0</v>
      </c>
    </row>
    <row r="97" spans="1:13">
      <c r="A97" s="66" cm="1">
        <f t="array" aca="1" ref="A97" ca="1">IFERROR(
    SMALL(
        IF((統合マスタ!$R$5:$R$1500=1)*
           (ISNUMBER(MATCH(統合マスタ!$V$5:$V$1500, 分類!$N$8:$N$15, 0))),
           統合マスタ!$AC$5:$AC$1500),
        ROW(A93)
    ),
"")</f>
        <v>350</v>
      </c>
      <c r="B97" s="27">
        <f t="shared" si="3"/>
        <v>93</v>
      </c>
      <c r="C97" s="27">
        <f ca="1">IF($A97="","",OFFSET(統合マスタ!$B$4,MATCH($A97,統合マスタ!$AC$5:$AC$1500,0),0))</f>
        <v>350</v>
      </c>
      <c r="D97" s="27" t="str">
        <f ca="1">IF($A97="","",OFFSET(統合マスタ!$C$4,MATCH($A97,統合マスタ!$AC$5:$AC$1500,0),0))</f>
        <v>チザニジン錠１ｍｇ「トーワ」　</v>
      </c>
      <c r="E97" s="27">
        <f ca="1">IF($A97="","",OFFSET(統合マスタ!$X$4,MATCH($A97,統合マスタ!$AC$5:$AC$1500,0),0))</f>
        <v>0</v>
      </c>
      <c r="F97" s="27">
        <f ca="1">IF($A97="","",OFFSET(統合マスタ!$Z$4,MATCH($A97,統合マスタ!$AC$5:$AC$1500,0),0))</f>
        <v>5</v>
      </c>
      <c r="G97" s="27" t="str">
        <f ca="1">IF($A97="","",OFFSET(統合マスタ!$E$4,MATCH($A97,統合マスタ!$AC$5:$AC$1500,0),0))</f>
        <v>バラ</v>
      </c>
      <c r="H97" s="27" t="str">
        <f ca="1">IF($A97="","",OFFSET(統合マスタ!$F$4,MATCH($A97,統合マスタ!$AC$5:$AC$1500,0),0))</f>
        <v>１０００Ｔ</v>
      </c>
      <c r="I97" s="27" t="str">
        <f ca="1">IF($A97="","",OFFSET(統合マスタ!$K$4,MATCH($A97,統合マスタ!$AC$5:$AC$1500,0),0))</f>
        <v>錠</v>
      </c>
      <c r="J97" s="54" t="str">
        <f ca="1">IF(F97="","",OFFSET(分類!$B$29,MATCH(F97,分類!$A$30:$A$46,0),0))</f>
        <v>普通薬バラ</v>
      </c>
      <c r="K97" s="54" t="str">
        <f ca="1">IFERROR(
    OFFSET(錠剤_PTP!$M$5,
           MATCH(D97, 錠剤_PTP!$D$5:$D$999, 0) - 1,
           0),
"")</f>
        <v/>
      </c>
      <c r="L97" s="54">
        <f ca="1">IFERROR(
    OFFSET(錠剤_バラ!$M$5,
           MATCH(D97, 錠剤_バラ!$D$5:$D$999, 0) - 1,
           0),
"")</f>
        <v>0</v>
      </c>
      <c r="M97" s="54">
        <f t="shared" ca="1" si="2"/>
        <v>0</v>
      </c>
    </row>
    <row r="98" spans="1:13">
      <c r="A98" s="66" cm="1">
        <f t="array" aca="1" ref="A98" ca="1">IFERROR(
    SMALL(
        IF((統合マスタ!$R$5:$R$1500=1)*
           (ISNUMBER(MATCH(統合マスタ!$V$5:$V$1500, 分類!$N$8:$N$15, 0))),
           統合マスタ!$AC$5:$AC$1500),
        ROW(A94)
    ),
"")</f>
        <v>357</v>
      </c>
      <c r="B98" s="27">
        <f t="shared" si="3"/>
        <v>94</v>
      </c>
      <c r="C98" s="27">
        <f ca="1">IF($A98="","",OFFSET(統合マスタ!$B$4,MATCH($A98,統合マスタ!$AC$5:$AC$1500,0),0))</f>
        <v>357</v>
      </c>
      <c r="D98" s="27" t="str">
        <f ca="1">IF($A98="","",OFFSET(統合マスタ!$C$4,MATCH($A98,統合マスタ!$AC$5:$AC$1500,0),0))</f>
        <v>デエビゴ錠２．５ｍｇ</v>
      </c>
      <c r="E98" s="27">
        <f ca="1">IF($A98="","",OFFSET(統合マスタ!$X$4,MATCH($A98,統合マスタ!$AC$5:$AC$1500,0),0))</f>
        <v>0</v>
      </c>
      <c r="F98" s="27">
        <f ca="1">IF($A98="","",OFFSET(統合マスタ!$Z$4,MATCH($A98,統合マスタ!$AC$5:$AC$1500,0),0))</f>
        <v>25</v>
      </c>
      <c r="G98" s="27" t="str">
        <f ca="1">IF($A98="","",OFFSET(統合マスタ!$E$4,MATCH($A98,統合マスタ!$AC$5:$AC$1500,0),0))</f>
        <v>ＰＴＰ</v>
      </c>
      <c r="H98" s="27" t="str">
        <f ca="1">IF($A98="","",OFFSET(統合マスタ!$F$4,MATCH($A98,統合マスタ!$AC$5:$AC$1500,0),0))</f>
        <v>１００Ｔ</v>
      </c>
      <c r="I98" s="27" t="str">
        <f ca="1">IF($A98="","",OFFSET(統合マスタ!$K$4,MATCH($A98,統合マスタ!$AC$5:$AC$1500,0),0))</f>
        <v>錠</v>
      </c>
      <c r="J98" s="54" t="str">
        <f ca="1">IF(F98="","",OFFSET(分類!$B$29,MATCH(F98,分類!$A$30:$A$46,0),0))</f>
        <v>調剤棚　＆　普通薬バラ</v>
      </c>
      <c r="K98" s="54">
        <f ca="1">IFERROR(
    OFFSET(錠剤_PTP!$M$5,
           MATCH(D98, 錠剤_PTP!$D$5:$D$999, 0) - 1,
           0),
"")</f>
        <v>0</v>
      </c>
      <c r="L98" s="54">
        <f ca="1">IFERROR(
    OFFSET(錠剤_バラ!$M$5,
           MATCH(D98, 錠剤_バラ!$D$5:$D$999, 0) - 1,
           0),
"")</f>
        <v>0</v>
      </c>
      <c r="M98" s="54">
        <f t="shared" ca="1" si="2"/>
        <v>0</v>
      </c>
    </row>
    <row r="99" spans="1:13">
      <c r="A99" s="66" cm="1">
        <f t="array" aca="1" ref="A99" ca="1">IFERROR(
    SMALL(
        IF((統合マスタ!$R$5:$R$1500=1)*
           (ISNUMBER(MATCH(統合マスタ!$V$5:$V$1500, 分類!$N$8:$N$15, 0))),
           統合マスタ!$AC$5:$AC$1500),
        ROW(A95)
    ),
"")</f>
        <v>358</v>
      </c>
      <c r="B99" s="27">
        <f t="shared" si="3"/>
        <v>95</v>
      </c>
      <c r="C99" s="27">
        <f ca="1">IF($A99="","",OFFSET(統合マスタ!$B$4,MATCH($A99,統合マスタ!$AC$5:$AC$1500,0),0))</f>
        <v>358</v>
      </c>
      <c r="D99" s="27" t="str">
        <f ca="1">IF($A99="","",OFFSET(統合マスタ!$C$4,MATCH($A99,統合マスタ!$AC$5:$AC$1500,0),0))</f>
        <v>デエビゴ錠２．５ｍｇ</v>
      </c>
      <c r="E99" s="27">
        <f ca="1">IF($A99="","",OFFSET(統合マスタ!$X$4,MATCH($A99,統合マスタ!$AC$5:$AC$1500,0),0))</f>
        <v>0</v>
      </c>
      <c r="F99" s="27">
        <f ca="1">IF($A99="","",OFFSET(統合マスタ!$Z$4,MATCH($A99,統合マスタ!$AC$5:$AC$1500,0),0))</f>
        <v>25</v>
      </c>
      <c r="G99" s="27" t="str">
        <f ca="1">IF($A99="","",OFFSET(統合マスタ!$E$4,MATCH($A99,統合マスタ!$AC$5:$AC$1500,0),0))</f>
        <v>バラ</v>
      </c>
      <c r="H99" s="27" t="str">
        <f ca="1">IF($A99="","",OFFSET(統合マスタ!$F$4,MATCH($A99,統合マスタ!$AC$5:$AC$1500,0),0))</f>
        <v>１００Ｔ</v>
      </c>
      <c r="I99" s="27" t="str">
        <f ca="1">IF($A99="","",OFFSET(統合マスタ!$K$4,MATCH($A99,統合マスタ!$AC$5:$AC$1500,0),0))</f>
        <v>錠</v>
      </c>
      <c r="J99" s="54" t="str">
        <f ca="1">IF(F99="","",OFFSET(分類!$B$29,MATCH(F99,分類!$A$30:$A$46,0),0))</f>
        <v>調剤棚　＆　普通薬バラ</v>
      </c>
      <c r="K99" s="54">
        <f ca="1">IFERROR(
    OFFSET(錠剤_PTP!$M$5,
           MATCH(D99, 錠剤_PTP!$D$5:$D$999, 0) - 1,
           0),
"")</f>
        <v>0</v>
      </c>
      <c r="L99" s="54">
        <f ca="1">IFERROR(
    OFFSET(錠剤_バラ!$M$5,
           MATCH(D99, 錠剤_バラ!$D$5:$D$999, 0) - 1,
           0),
"")</f>
        <v>0</v>
      </c>
      <c r="M99" s="54">
        <f t="shared" ca="1" si="2"/>
        <v>0</v>
      </c>
    </row>
    <row r="100" spans="1:13">
      <c r="A100" s="66" cm="1">
        <f t="array" aca="1" ref="A100" ca="1">IFERROR(
    SMALL(
        IF((統合マスタ!$R$5:$R$1500=1)*
           (ISNUMBER(MATCH(統合マスタ!$V$5:$V$1500, 分類!$N$8:$N$15, 0))),
           統合マスタ!$AC$5:$AC$1500),
        ROW(A96)
    ),
"")</f>
        <v>359</v>
      </c>
      <c r="B100" s="27">
        <f t="shared" si="3"/>
        <v>96</v>
      </c>
      <c r="C100" s="27">
        <f ca="1">IF($A100="","",OFFSET(統合マスタ!$B$4,MATCH($A100,統合マスタ!$AC$5:$AC$1500,0),0))</f>
        <v>359</v>
      </c>
      <c r="D100" s="27" t="str">
        <f ca="1">IF($A100="","",OFFSET(統合マスタ!$C$4,MATCH($A100,統合マスタ!$AC$5:$AC$1500,0),0))</f>
        <v>デエビゴ錠５ｍｇ</v>
      </c>
      <c r="E100" s="27">
        <f ca="1">IF($A100="","",OFFSET(統合マスタ!$X$4,MATCH($A100,統合マスタ!$AC$5:$AC$1500,0),0))</f>
        <v>0</v>
      </c>
      <c r="F100" s="27">
        <f ca="1">IF($A100="","",OFFSET(統合マスタ!$Z$4,MATCH($A100,統合マスタ!$AC$5:$AC$1500,0),0))</f>
        <v>25</v>
      </c>
      <c r="G100" s="27" t="str">
        <f ca="1">IF($A100="","",OFFSET(統合マスタ!$E$4,MATCH($A100,統合マスタ!$AC$5:$AC$1500,0),0))</f>
        <v>ＰＴＰ</v>
      </c>
      <c r="H100" s="27" t="str">
        <f ca="1">IF($A100="","",OFFSET(統合マスタ!$F$4,MATCH($A100,統合マスタ!$AC$5:$AC$1500,0),0))</f>
        <v>５００Ｔ</v>
      </c>
      <c r="I100" s="27" t="str">
        <f ca="1">IF($A100="","",OFFSET(統合マスタ!$K$4,MATCH($A100,統合マスタ!$AC$5:$AC$1500,0),0))</f>
        <v>錠</v>
      </c>
      <c r="J100" s="54" t="str">
        <f ca="1">IF(F100="","",OFFSET(分類!$B$29,MATCH(F100,分類!$A$30:$A$46,0),0))</f>
        <v>調剤棚　＆　普通薬バラ</v>
      </c>
      <c r="K100" s="54">
        <f ca="1">IFERROR(
    OFFSET(錠剤_PTP!$M$5,
           MATCH(D100, 錠剤_PTP!$D$5:$D$999, 0) - 1,
           0),
"")</f>
        <v>0</v>
      </c>
      <c r="L100" s="54">
        <f ca="1">IFERROR(
    OFFSET(錠剤_バラ!$M$5,
           MATCH(D100, 錠剤_バラ!$D$5:$D$999, 0) - 1,
           0),
"")</f>
        <v>0</v>
      </c>
      <c r="M100" s="54">
        <f t="shared" ca="1" si="2"/>
        <v>0</v>
      </c>
    </row>
    <row r="101" spans="1:13">
      <c r="A101" s="66" cm="1">
        <f t="array" aca="1" ref="A101" ca="1">IFERROR(
    SMALL(
        IF((統合マスタ!$R$5:$R$1500=1)*
           (ISNUMBER(MATCH(統合マスタ!$V$5:$V$1500, 分類!$N$8:$N$15, 0))),
           統合マスタ!$AC$5:$AC$1500),
        ROW(A97)
    ),
"")</f>
        <v>360</v>
      </c>
      <c r="B101" s="27">
        <f t="shared" si="3"/>
        <v>97</v>
      </c>
      <c r="C101" s="27">
        <f ca="1">IF($A101="","",OFFSET(統合マスタ!$B$4,MATCH($A101,統合マスタ!$AC$5:$AC$1500,0),0))</f>
        <v>360</v>
      </c>
      <c r="D101" s="27" t="str">
        <f ca="1">IF($A101="","",OFFSET(統合マスタ!$C$4,MATCH($A101,統合マスタ!$AC$5:$AC$1500,0),0))</f>
        <v>デエビゴ錠５ｍｇ</v>
      </c>
      <c r="E101" s="27">
        <f ca="1">IF($A101="","",OFFSET(統合マスタ!$X$4,MATCH($A101,統合マスタ!$AC$5:$AC$1500,0),0))</f>
        <v>0</v>
      </c>
      <c r="F101" s="27">
        <f ca="1">IF($A101="","",OFFSET(統合マスタ!$Z$4,MATCH($A101,統合マスタ!$AC$5:$AC$1500,0),0))</f>
        <v>25</v>
      </c>
      <c r="G101" s="27" t="str">
        <f ca="1">IF($A101="","",OFFSET(統合マスタ!$E$4,MATCH($A101,統合マスタ!$AC$5:$AC$1500,0),0))</f>
        <v>バラ</v>
      </c>
      <c r="H101" s="27" t="str">
        <f ca="1">IF($A101="","",OFFSET(統合マスタ!$F$4,MATCH($A101,統合マスタ!$AC$5:$AC$1500,0),0))</f>
        <v>１００Ｔ</v>
      </c>
      <c r="I101" s="27" t="str">
        <f ca="1">IF($A101="","",OFFSET(統合マスタ!$K$4,MATCH($A101,統合マスタ!$AC$5:$AC$1500,0),0))</f>
        <v>錠</v>
      </c>
      <c r="J101" s="54" t="str">
        <f ca="1">IF(F101="","",OFFSET(分類!$B$29,MATCH(F101,分類!$A$30:$A$46,0),0))</f>
        <v>調剤棚　＆　普通薬バラ</v>
      </c>
      <c r="K101" s="54">
        <f ca="1">IFERROR(
    OFFSET(錠剤_PTP!$M$5,
           MATCH(D101, 錠剤_PTP!$D$5:$D$999, 0) - 1,
           0),
"")</f>
        <v>0</v>
      </c>
      <c r="L101" s="54">
        <f ca="1">IFERROR(
    OFFSET(錠剤_バラ!$M$5,
           MATCH(D101, 錠剤_バラ!$D$5:$D$999, 0) - 1,
           0),
"")</f>
        <v>0</v>
      </c>
      <c r="M101" s="54">
        <f t="shared" ca="1" si="2"/>
        <v>0</v>
      </c>
    </row>
    <row r="102" spans="1:13">
      <c r="A102" s="66" cm="1">
        <f t="array" aca="1" ref="A102" ca="1">IFERROR(
    SMALL(
        IF((統合マスタ!$R$5:$R$1500=1)*
           (ISNUMBER(MATCH(統合マスタ!$V$5:$V$1500, 分類!$N$8:$N$15, 0))),
           統合マスタ!$AC$5:$AC$1500),
        ROW(A98)
    ),
"")</f>
        <v>368</v>
      </c>
      <c r="B102" s="27">
        <f t="shared" si="3"/>
        <v>98</v>
      </c>
      <c r="C102" s="27">
        <f ca="1">IF($A102="","",OFFSET(統合マスタ!$B$4,MATCH($A102,統合マスタ!$AC$5:$AC$1500,0),0))</f>
        <v>368</v>
      </c>
      <c r="D102" s="27" t="str">
        <f ca="1">IF($A102="","",OFFSET(統合マスタ!$C$4,MATCH($A102,統合マスタ!$AC$5:$AC$1500,0),0))</f>
        <v>テトラミド錠１０ｍｇ</v>
      </c>
      <c r="E102" s="27">
        <f ca="1">IF($A102="","",OFFSET(統合マスタ!$X$4,MATCH($A102,統合マスタ!$AC$5:$AC$1500,0),0))</f>
        <v>0</v>
      </c>
      <c r="F102" s="27">
        <f ca="1">IF($A102="","",OFFSET(統合マスタ!$Z$4,MATCH($A102,統合マスタ!$AC$5:$AC$1500,0),0))</f>
        <v>5</v>
      </c>
      <c r="G102" s="27" t="str">
        <f ca="1">IF($A102="","",OFFSET(統合マスタ!$E$4,MATCH($A102,統合マスタ!$AC$5:$AC$1500,0),0))</f>
        <v>ＰＴＰ</v>
      </c>
      <c r="H102" s="27" t="str">
        <f ca="1">IF($A102="","",OFFSET(統合マスタ!$F$4,MATCH($A102,統合マスタ!$AC$5:$AC$1500,0),0))</f>
        <v>１０５Ｔ</v>
      </c>
      <c r="I102" s="27" t="str">
        <f ca="1">IF($A102="","",OFFSET(統合マスタ!$K$4,MATCH($A102,統合マスタ!$AC$5:$AC$1500,0),0))</f>
        <v>錠</v>
      </c>
      <c r="J102" s="54" t="str">
        <f ca="1">IF(F102="","",OFFSET(分類!$B$29,MATCH(F102,分類!$A$30:$A$46,0),0))</f>
        <v>普通薬バラ</v>
      </c>
      <c r="K102" s="54" t="str">
        <f ca="1">IFERROR(
    OFFSET(錠剤_PTP!$M$5,
           MATCH(D102, 錠剤_PTP!$D$5:$D$999, 0) - 1,
           0),
"")</f>
        <v/>
      </c>
      <c r="L102" s="54">
        <f ca="1">IFERROR(
    OFFSET(錠剤_バラ!$M$5,
           MATCH(D102, 錠剤_バラ!$D$5:$D$999, 0) - 1,
           0),
"")</f>
        <v>0</v>
      </c>
      <c r="M102" s="54">
        <f t="shared" ca="1" si="2"/>
        <v>0</v>
      </c>
    </row>
    <row r="103" spans="1:13">
      <c r="A103" s="66" cm="1">
        <f t="array" aca="1" ref="A103" ca="1">IFERROR(
    SMALL(
        IF((統合マスタ!$R$5:$R$1500=1)*
           (ISNUMBER(MATCH(統合マスタ!$V$5:$V$1500, 分類!$N$8:$N$15, 0))),
           統合マスタ!$AC$5:$AC$1500),
        ROW(A99)
    ),
"")</f>
        <v>369</v>
      </c>
      <c r="B103" s="27">
        <f t="shared" si="3"/>
        <v>99</v>
      </c>
      <c r="C103" s="27">
        <f ca="1">IF($A103="","",OFFSET(統合マスタ!$B$4,MATCH($A103,統合マスタ!$AC$5:$AC$1500,0),0))</f>
        <v>369</v>
      </c>
      <c r="D103" s="27" t="str">
        <f ca="1">IF($A103="","",OFFSET(統合マスタ!$C$4,MATCH($A103,統合マスタ!$AC$5:$AC$1500,0),0))</f>
        <v>テトラミド錠３０ｍｇ</v>
      </c>
      <c r="E103" s="27">
        <f ca="1">IF($A103="","",OFFSET(統合マスタ!$X$4,MATCH($A103,統合マスタ!$AC$5:$AC$1500,0),0))</f>
        <v>0</v>
      </c>
      <c r="F103" s="27">
        <f ca="1">IF($A103="","",OFFSET(統合マスタ!$Z$4,MATCH($A103,統合マスタ!$AC$5:$AC$1500,0),0))</f>
        <v>5</v>
      </c>
      <c r="G103" s="27" t="str">
        <f ca="1">IF($A103="","",OFFSET(統合マスタ!$E$4,MATCH($A103,統合マスタ!$AC$5:$AC$1500,0),0))</f>
        <v>ＰＴＰ</v>
      </c>
      <c r="H103" s="27" t="str">
        <f ca="1">IF($A103="","",OFFSET(統合マスタ!$F$4,MATCH($A103,統合マスタ!$AC$5:$AC$1500,0),0))</f>
        <v>１００Ｔ</v>
      </c>
      <c r="I103" s="27" t="str">
        <f ca="1">IF($A103="","",OFFSET(統合マスタ!$K$4,MATCH($A103,統合マスタ!$AC$5:$AC$1500,0),0))</f>
        <v>錠</v>
      </c>
      <c r="J103" s="54" t="str">
        <f ca="1">IF(F103="","",OFFSET(分類!$B$29,MATCH(F103,分類!$A$30:$A$46,0),0))</f>
        <v>普通薬バラ</v>
      </c>
      <c r="K103" s="54" t="str">
        <f ca="1">IFERROR(
    OFFSET(錠剤_PTP!$M$5,
           MATCH(D103, 錠剤_PTP!$D$5:$D$999, 0) - 1,
           0),
"")</f>
        <v/>
      </c>
      <c r="L103" s="54">
        <f ca="1">IFERROR(
    OFFSET(錠剤_バラ!$M$5,
           MATCH(D103, 錠剤_バラ!$D$5:$D$999, 0) - 1,
           0),
"")</f>
        <v>0</v>
      </c>
      <c r="M103" s="54">
        <f t="shared" ca="1" si="2"/>
        <v>0</v>
      </c>
    </row>
    <row r="104" spans="1:13">
      <c r="A104" s="66" cm="1">
        <f t="array" aca="1" ref="A104" ca="1">IFERROR(
    SMALL(
        IF((統合マスタ!$R$5:$R$1500=1)*
           (ISNUMBER(MATCH(統合マスタ!$V$5:$V$1500, 分類!$N$8:$N$15, 0))),
           統合マスタ!$AC$5:$AC$1500),
        ROW(A100)
    ),
"")</f>
        <v>371</v>
      </c>
      <c r="B104" s="27">
        <f t="shared" si="3"/>
        <v>100</v>
      </c>
      <c r="C104" s="27">
        <f ca="1">IF($A104="","",OFFSET(統合マスタ!$B$4,MATCH($A104,統合マスタ!$AC$5:$AC$1500,0),0))</f>
        <v>371</v>
      </c>
      <c r="D104" s="27" t="str">
        <f ca="1">IF($A104="","",OFFSET(統合マスタ!$C$4,MATCH($A104,統合マスタ!$AC$5:$AC$1500,0),0))</f>
        <v>デパケンＲ錠２００ｍｇ</v>
      </c>
      <c r="E104" s="27">
        <f ca="1">IF($A104="","",OFFSET(統合マスタ!$X$4,MATCH($A104,統合マスタ!$AC$5:$AC$1500,0),0))</f>
        <v>0</v>
      </c>
      <c r="F104" s="27">
        <f ca="1">IF($A104="","",OFFSET(統合マスタ!$Z$4,MATCH($A104,統合マスタ!$AC$5:$AC$1500,0),0))</f>
        <v>25</v>
      </c>
      <c r="G104" s="27" t="str">
        <f ca="1">IF($A104="","",OFFSET(統合マスタ!$E$4,MATCH($A104,統合マスタ!$AC$5:$AC$1500,0),0))</f>
        <v>ＰＴＰ</v>
      </c>
      <c r="H104" s="27" t="str">
        <f ca="1">IF($A104="","",OFFSET(統合マスタ!$F$4,MATCH($A104,統合マスタ!$AC$5:$AC$1500,0),0))</f>
        <v>１００Ｔ</v>
      </c>
      <c r="I104" s="27" t="str">
        <f ca="1">IF($A104="","",OFFSET(統合マスタ!$K$4,MATCH($A104,統合マスタ!$AC$5:$AC$1500,0),0))</f>
        <v>錠</v>
      </c>
      <c r="J104" s="54" t="str">
        <f ca="1">IF(F104="","",OFFSET(分類!$B$29,MATCH(F104,分類!$A$30:$A$46,0),0))</f>
        <v>調剤棚　＆　普通薬バラ</v>
      </c>
      <c r="K104" s="54">
        <f ca="1">IFERROR(
    OFFSET(錠剤_PTP!$M$5,
           MATCH(D104, 錠剤_PTP!$D$5:$D$999, 0) - 1,
           0),
"")</f>
        <v>0</v>
      </c>
      <c r="L104" s="54">
        <f ca="1">IFERROR(
    OFFSET(錠剤_バラ!$M$5,
           MATCH(D104, 錠剤_バラ!$D$5:$D$999, 0) - 1,
           0),
"")</f>
        <v>0</v>
      </c>
      <c r="M104" s="54">
        <f t="shared" ca="1" si="2"/>
        <v>0</v>
      </c>
    </row>
    <row r="105" spans="1:13">
      <c r="A105" s="66" cm="1">
        <f t="array" aca="1" ref="A105" ca="1">IFERROR(
    SMALL(
        IF((統合マスタ!$R$5:$R$1500=1)*
           (ISNUMBER(MATCH(統合マスタ!$V$5:$V$1500, 分類!$N$8:$N$15, 0))),
           統合マスタ!$AC$5:$AC$1500),
        ROW(A101)
    ),
"")</f>
        <v>372</v>
      </c>
      <c r="B105" s="27">
        <f t="shared" si="3"/>
        <v>101</v>
      </c>
      <c r="C105" s="27">
        <f ca="1">IF($A105="","",OFFSET(統合マスタ!$B$4,MATCH($A105,統合マスタ!$AC$5:$AC$1500,0),0))</f>
        <v>372</v>
      </c>
      <c r="D105" s="27" t="str">
        <f ca="1">IF($A105="","",OFFSET(統合マスタ!$C$4,MATCH($A105,統合マスタ!$AC$5:$AC$1500,0),0))</f>
        <v>デパケンＲ錠２００ｍｇ</v>
      </c>
      <c r="E105" s="27">
        <f ca="1">IF($A105="","",OFFSET(統合マスタ!$X$4,MATCH($A105,統合マスタ!$AC$5:$AC$1500,0),0))</f>
        <v>0</v>
      </c>
      <c r="F105" s="27">
        <f ca="1">IF($A105="","",OFFSET(統合マスタ!$Z$4,MATCH($A105,統合マスタ!$AC$5:$AC$1500,0),0))</f>
        <v>25</v>
      </c>
      <c r="G105" s="27" t="str">
        <f ca="1">IF($A105="","",OFFSET(統合マスタ!$E$4,MATCH($A105,統合マスタ!$AC$5:$AC$1500,0),0))</f>
        <v>バラ</v>
      </c>
      <c r="H105" s="27" t="str">
        <f ca="1">IF($A105="","",OFFSET(統合マスタ!$F$4,MATCH($A105,統合マスタ!$AC$5:$AC$1500,0),0))</f>
        <v>１０００Ｔ</v>
      </c>
      <c r="I105" s="27" t="str">
        <f ca="1">IF($A105="","",OFFSET(統合マスタ!$K$4,MATCH($A105,統合マスタ!$AC$5:$AC$1500,0),0))</f>
        <v>錠</v>
      </c>
      <c r="J105" s="54" t="str">
        <f ca="1">IF(F105="","",OFFSET(分類!$B$29,MATCH(F105,分類!$A$30:$A$46,0),0))</f>
        <v>調剤棚　＆　普通薬バラ</v>
      </c>
      <c r="K105" s="54">
        <f ca="1">IFERROR(
    OFFSET(錠剤_PTP!$M$5,
           MATCH(D105, 錠剤_PTP!$D$5:$D$999, 0) - 1,
           0),
"")</f>
        <v>0</v>
      </c>
      <c r="L105" s="54">
        <f ca="1">IFERROR(
    OFFSET(錠剤_バラ!$M$5,
           MATCH(D105, 錠剤_バラ!$D$5:$D$999, 0) - 1,
           0),
"")</f>
        <v>0</v>
      </c>
      <c r="M105" s="54">
        <f t="shared" ca="1" si="2"/>
        <v>0</v>
      </c>
    </row>
    <row r="106" spans="1:13">
      <c r="A106" s="66" cm="1">
        <f t="array" aca="1" ref="A106" ca="1">IFERROR(
    SMALL(
        IF((統合マスタ!$R$5:$R$1500=1)*
           (ISNUMBER(MATCH(統合マスタ!$V$5:$V$1500, 分類!$N$8:$N$15, 0))),
           統合マスタ!$AC$5:$AC$1500),
        ROW(A102)
    ),
"")</f>
        <v>376</v>
      </c>
      <c r="B106" s="27">
        <f t="shared" si="3"/>
        <v>102</v>
      </c>
      <c r="C106" s="27">
        <f ca="1">IF($A106="","",OFFSET(統合マスタ!$B$4,MATCH($A106,統合マスタ!$AC$5:$AC$1500,0),0))</f>
        <v>376</v>
      </c>
      <c r="D106" s="27" t="str">
        <f ca="1">IF($A106="","",OFFSET(統合マスタ!$C$4,MATCH($A106,統合マスタ!$AC$5:$AC$1500,0),0))</f>
        <v>デプロメール錠２５</v>
      </c>
      <c r="E106" s="27">
        <f ca="1">IF($A106="","",OFFSET(統合マスタ!$X$4,MATCH($A106,統合マスタ!$AC$5:$AC$1500,0),0))</f>
        <v>0</v>
      </c>
      <c r="F106" s="27">
        <f ca="1">IF($A106="","",OFFSET(統合マスタ!$Z$4,MATCH($A106,統合マスタ!$AC$5:$AC$1500,0),0))</f>
        <v>25</v>
      </c>
      <c r="G106" s="27" t="str">
        <f ca="1">IF($A106="","",OFFSET(統合マスタ!$E$4,MATCH($A106,統合マスタ!$AC$5:$AC$1500,0),0))</f>
        <v>ＰＴＰ</v>
      </c>
      <c r="H106" s="27" t="str">
        <f ca="1">IF($A106="","",OFFSET(統合マスタ!$F$4,MATCH($A106,統合マスタ!$AC$5:$AC$1500,0),0))</f>
        <v>５００Ｔ</v>
      </c>
      <c r="I106" s="27" t="str">
        <f ca="1">IF($A106="","",OFFSET(統合マスタ!$K$4,MATCH($A106,統合マスタ!$AC$5:$AC$1500,0),0))</f>
        <v>錠</v>
      </c>
      <c r="J106" s="54" t="str">
        <f ca="1">IF(F106="","",OFFSET(分類!$B$29,MATCH(F106,分類!$A$30:$A$46,0),0))</f>
        <v>調剤棚　＆　普通薬バラ</v>
      </c>
      <c r="K106" s="54">
        <f ca="1">IFERROR(
    OFFSET(錠剤_PTP!$M$5,
           MATCH(D106, 錠剤_PTP!$D$5:$D$999, 0) - 1,
           0),
"")</f>
        <v>0</v>
      </c>
      <c r="L106" s="54">
        <f ca="1">IFERROR(
    OFFSET(錠剤_バラ!$M$5,
           MATCH(D106, 錠剤_バラ!$D$5:$D$999, 0) - 1,
           0),
"")</f>
        <v>0</v>
      </c>
      <c r="M106" s="54">
        <f t="shared" ca="1" si="2"/>
        <v>0</v>
      </c>
    </row>
    <row r="107" spans="1:13">
      <c r="A107" s="66" cm="1">
        <f t="array" aca="1" ref="A107" ca="1">IFERROR(
    SMALL(
        IF((統合マスタ!$R$5:$R$1500=1)*
           (ISNUMBER(MATCH(統合マスタ!$V$5:$V$1500, 分類!$N$8:$N$15, 0))),
           統合マスタ!$AC$5:$AC$1500),
        ROW(A103)
    ),
"")</f>
        <v>377</v>
      </c>
      <c r="B107" s="27">
        <f t="shared" si="3"/>
        <v>103</v>
      </c>
      <c r="C107" s="27">
        <f ca="1">IF($A107="","",OFFSET(統合マスタ!$B$4,MATCH($A107,統合マスタ!$AC$5:$AC$1500,0),0))</f>
        <v>377</v>
      </c>
      <c r="D107" s="27" t="str">
        <f ca="1">IF($A107="","",OFFSET(統合マスタ!$C$4,MATCH($A107,統合マスタ!$AC$5:$AC$1500,0),0))</f>
        <v>デプロメール錠２５</v>
      </c>
      <c r="E107" s="27">
        <f ca="1">IF($A107="","",OFFSET(統合マスタ!$X$4,MATCH($A107,統合マスタ!$AC$5:$AC$1500,0),0))</f>
        <v>0</v>
      </c>
      <c r="F107" s="27">
        <f ca="1">IF($A107="","",OFFSET(統合マスタ!$Z$4,MATCH($A107,統合マスタ!$AC$5:$AC$1500,0),0))</f>
        <v>25</v>
      </c>
      <c r="G107" s="27" t="str">
        <f ca="1">IF($A107="","",OFFSET(統合マスタ!$E$4,MATCH($A107,統合マスタ!$AC$5:$AC$1500,0),0))</f>
        <v>バラ</v>
      </c>
      <c r="H107" s="27" t="str">
        <f ca="1">IF($A107="","",OFFSET(統合マスタ!$F$4,MATCH($A107,統合マスタ!$AC$5:$AC$1500,0),0))</f>
        <v>１０００Ｔ</v>
      </c>
      <c r="I107" s="27" t="str">
        <f ca="1">IF($A107="","",OFFSET(統合マスタ!$K$4,MATCH($A107,統合マスタ!$AC$5:$AC$1500,0),0))</f>
        <v>錠</v>
      </c>
      <c r="J107" s="54" t="str">
        <f ca="1">IF(F107="","",OFFSET(分類!$B$29,MATCH(F107,分類!$A$30:$A$46,0),0))</f>
        <v>調剤棚　＆　普通薬バラ</v>
      </c>
      <c r="K107" s="54">
        <f ca="1">IFERROR(
    OFFSET(錠剤_PTP!$M$5,
           MATCH(D107, 錠剤_PTP!$D$5:$D$999, 0) - 1,
           0),
"")</f>
        <v>0</v>
      </c>
      <c r="L107" s="54">
        <f ca="1">IFERROR(
    OFFSET(錠剤_バラ!$M$5,
           MATCH(D107, 錠剤_バラ!$D$5:$D$999, 0) - 1,
           0),
"")</f>
        <v>0</v>
      </c>
      <c r="M107" s="54">
        <f t="shared" ca="1" si="2"/>
        <v>0</v>
      </c>
    </row>
    <row r="108" spans="1:13">
      <c r="A108" s="66" cm="1">
        <f t="array" aca="1" ref="A108" ca="1">IFERROR(
    SMALL(
        IF((統合マスタ!$R$5:$R$1500=1)*
           (ISNUMBER(MATCH(統合マスタ!$V$5:$V$1500, 分類!$N$8:$N$15, 0))),
           統合マスタ!$AC$5:$AC$1500),
        ROW(A104)
    ),
"")</f>
        <v>384</v>
      </c>
      <c r="B108" s="27">
        <f t="shared" si="3"/>
        <v>104</v>
      </c>
      <c r="C108" s="27">
        <f ca="1">IF($A108="","",OFFSET(統合マスタ!$B$4,MATCH($A108,統合マスタ!$AC$5:$AC$1500,0),0))</f>
        <v>384</v>
      </c>
      <c r="D108" s="27" t="str">
        <f ca="1">IF($A108="","",OFFSET(統合マスタ!$C$4,MATCH($A108,統合マスタ!$AC$5:$AC$1500,0),0))</f>
        <v>テルミサルタンＯＤ錠２０ｍｇ「トーワ」</v>
      </c>
      <c r="E108" s="27">
        <f ca="1">IF($A108="","",OFFSET(統合マスタ!$X$4,MATCH($A108,統合マスタ!$AC$5:$AC$1500,0),0))</f>
        <v>0</v>
      </c>
      <c r="F108" s="27">
        <f ca="1">IF($A108="","",OFFSET(統合マスタ!$Z$4,MATCH($A108,統合マスタ!$AC$5:$AC$1500,0),0))</f>
        <v>25</v>
      </c>
      <c r="G108" s="27" t="str">
        <f ca="1">IF($A108="","",OFFSET(統合マスタ!$E$4,MATCH($A108,統合マスタ!$AC$5:$AC$1500,0),0))</f>
        <v>ＰＴＰ</v>
      </c>
      <c r="H108" s="27" t="str">
        <f ca="1">IF($A108="","",OFFSET(統合マスタ!$F$4,MATCH($A108,統合マスタ!$AC$5:$AC$1500,0),0))</f>
        <v>１００Ｔ</v>
      </c>
      <c r="I108" s="27" t="str">
        <f ca="1">IF($A108="","",OFFSET(統合マスタ!$K$4,MATCH($A108,統合マスタ!$AC$5:$AC$1500,0),0))</f>
        <v>錠</v>
      </c>
      <c r="J108" s="54" t="str">
        <f ca="1">IF(F108="","",OFFSET(分類!$B$29,MATCH(F108,分類!$A$30:$A$46,0),0))</f>
        <v>調剤棚　＆　普通薬バラ</v>
      </c>
      <c r="K108" s="54">
        <f ca="1">IFERROR(
    OFFSET(錠剤_PTP!$M$5,
           MATCH(D108, 錠剤_PTP!$D$5:$D$999, 0) - 1,
           0),
"")</f>
        <v>0</v>
      </c>
      <c r="L108" s="54">
        <f ca="1">IFERROR(
    OFFSET(錠剤_バラ!$M$5,
           MATCH(D108, 錠剤_バラ!$D$5:$D$999, 0) - 1,
           0),
"")</f>
        <v>0</v>
      </c>
      <c r="M108" s="54">
        <f t="shared" ca="1" si="2"/>
        <v>0</v>
      </c>
    </row>
    <row r="109" spans="1:13">
      <c r="A109" s="66" cm="1">
        <f t="array" aca="1" ref="A109" ca="1">IFERROR(
    SMALL(
        IF((統合マスタ!$R$5:$R$1500=1)*
           (ISNUMBER(MATCH(統合マスタ!$V$5:$V$1500, 分類!$N$8:$N$15, 0))),
           統合マスタ!$AC$5:$AC$1500),
        ROW(A105)
    ),
"")</f>
        <v>385</v>
      </c>
      <c r="B109" s="27">
        <f t="shared" si="3"/>
        <v>105</v>
      </c>
      <c r="C109" s="27">
        <f ca="1">IF($A109="","",OFFSET(統合マスタ!$B$4,MATCH($A109,統合マスタ!$AC$5:$AC$1500,0),0))</f>
        <v>385</v>
      </c>
      <c r="D109" s="27" t="str">
        <f ca="1">IF($A109="","",OFFSET(統合マスタ!$C$4,MATCH($A109,統合マスタ!$AC$5:$AC$1500,0),0))</f>
        <v>テルミサルタンＯＤ錠２０ｍｇ「トーワ」</v>
      </c>
      <c r="E109" s="27">
        <f ca="1">IF($A109="","",OFFSET(統合マスタ!$X$4,MATCH($A109,統合マスタ!$AC$5:$AC$1500,0),0))</f>
        <v>0</v>
      </c>
      <c r="F109" s="27">
        <f ca="1">IF($A109="","",OFFSET(統合マスタ!$Z$4,MATCH($A109,統合マスタ!$AC$5:$AC$1500,0),0))</f>
        <v>25</v>
      </c>
      <c r="G109" s="27" t="str">
        <f ca="1">IF($A109="","",OFFSET(統合マスタ!$E$4,MATCH($A109,統合マスタ!$AC$5:$AC$1500,0),0))</f>
        <v>バラ</v>
      </c>
      <c r="H109" s="27" t="str">
        <f ca="1">IF($A109="","",OFFSET(統合マスタ!$F$4,MATCH($A109,統合マスタ!$AC$5:$AC$1500,0),0))</f>
        <v>３００Ｔ</v>
      </c>
      <c r="I109" s="27" t="str">
        <f ca="1">IF($A109="","",OFFSET(統合マスタ!$K$4,MATCH($A109,統合マスタ!$AC$5:$AC$1500,0),0))</f>
        <v>錠</v>
      </c>
      <c r="J109" s="54" t="str">
        <f ca="1">IF(F109="","",OFFSET(分類!$B$29,MATCH(F109,分類!$A$30:$A$46,0),0))</f>
        <v>調剤棚　＆　普通薬バラ</v>
      </c>
      <c r="K109" s="54">
        <f ca="1">IFERROR(
    OFFSET(錠剤_PTP!$M$5,
           MATCH(D109, 錠剤_PTP!$D$5:$D$999, 0) - 1,
           0),
"")</f>
        <v>0</v>
      </c>
      <c r="L109" s="54">
        <f ca="1">IFERROR(
    OFFSET(錠剤_バラ!$M$5,
           MATCH(D109, 錠剤_バラ!$D$5:$D$999, 0) - 1,
           0),
"")</f>
        <v>0</v>
      </c>
      <c r="M109" s="54">
        <f t="shared" ca="1" si="2"/>
        <v>0</v>
      </c>
    </row>
    <row r="110" spans="1:13">
      <c r="A110" s="66" cm="1">
        <f t="array" aca="1" ref="A110" ca="1">IFERROR(
    SMALL(
        IF((統合マスタ!$R$5:$R$1500=1)*
           (ISNUMBER(MATCH(統合マスタ!$V$5:$V$1500, 分類!$N$8:$N$15, 0))),
           統合マスタ!$AC$5:$AC$1500),
        ROW(A106)
    ),
"")</f>
        <v>399</v>
      </c>
      <c r="B110" s="27">
        <f t="shared" si="3"/>
        <v>106</v>
      </c>
      <c r="C110" s="27">
        <f ca="1">IF($A110="","",OFFSET(統合マスタ!$B$4,MATCH($A110,統合マスタ!$AC$5:$AC$1500,0),0))</f>
        <v>399</v>
      </c>
      <c r="D110" s="27" t="str">
        <f ca="1">IF($A110="","",OFFSET(統合マスタ!$C$4,MATCH($A110,統合マスタ!$AC$5:$AC$1500,0),0))</f>
        <v>トピロリック錠４０ｍｇ</v>
      </c>
      <c r="E110" s="27">
        <f ca="1">IF($A110="","",OFFSET(統合マスタ!$X$4,MATCH($A110,統合マスタ!$AC$5:$AC$1500,0),0))</f>
        <v>0</v>
      </c>
      <c r="F110" s="27">
        <f ca="1">IF($A110="","",OFFSET(統合マスタ!$Z$4,MATCH($A110,統合マスタ!$AC$5:$AC$1500,0),0))</f>
        <v>25</v>
      </c>
      <c r="G110" s="27" t="str">
        <f ca="1">IF($A110="","",OFFSET(統合マスタ!$E$4,MATCH($A110,統合マスタ!$AC$5:$AC$1500,0),0))</f>
        <v>ＰＴＰ</v>
      </c>
      <c r="H110" s="27" t="str">
        <f ca="1">IF($A110="","",OFFSET(統合マスタ!$F$4,MATCH($A110,統合マスタ!$AC$5:$AC$1500,0),0))</f>
        <v>１００Ｔ</v>
      </c>
      <c r="I110" s="27" t="str">
        <f ca="1">IF($A110="","",OFFSET(統合マスタ!$K$4,MATCH($A110,統合マスタ!$AC$5:$AC$1500,0),0))</f>
        <v>錠</v>
      </c>
      <c r="J110" s="54" t="str">
        <f ca="1">IF(F110="","",OFFSET(分類!$B$29,MATCH(F110,分類!$A$30:$A$46,0),0))</f>
        <v>調剤棚　＆　普通薬バラ</v>
      </c>
      <c r="K110" s="54">
        <f ca="1">IFERROR(
    OFFSET(錠剤_PTP!$M$5,
           MATCH(D110, 錠剤_PTP!$D$5:$D$999, 0) - 1,
           0),
"")</f>
        <v>0</v>
      </c>
      <c r="L110" s="54">
        <f ca="1">IFERROR(
    OFFSET(錠剤_バラ!$M$5,
           MATCH(D110, 錠剤_バラ!$D$5:$D$999, 0) - 1,
           0),
"")</f>
        <v>0</v>
      </c>
      <c r="M110" s="54">
        <f t="shared" ca="1" si="2"/>
        <v>0</v>
      </c>
    </row>
    <row r="111" spans="1:13">
      <c r="A111" s="66" cm="1">
        <f t="array" aca="1" ref="A111" ca="1">IFERROR(
    SMALL(
        IF((統合マスタ!$R$5:$R$1500=1)*
           (ISNUMBER(MATCH(統合マスタ!$V$5:$V$1500, 分類!$N$8:$N$15, 0))),
           統合マスタ!$AC$5:$AC$1500),
        ROW(A107)
    ),
"")</f>
        <v>400</v>
      </c>
      <c r="B111" s="27">
        <f t="shared" si="3"/>
        <v>107</v>
      </c>
      <c r="C111" s="27">
        <f ca="1">IF($A111="","",OFFSET(統合マスタ!$B$4,MATCH($A111,統合マスタ!$AC$5:$AC$1500,0),0))</f>
        <v>400</v>
      </c>
      <c r="D111" s="27" t="str">
        <f ca="1">IF($A111="","",OFFSET(統合マスタ!$C$4,MATCH($A111,統合マスタ!$AC$5:$AC$1500,0),0))</f>
        <v>ドプスＯＤ錠１００ｍｇ</v>
      </c>
      <c r="E111" s="27">
        <f ca="1">IF($A111="","",OFFSET(統合マスタ!$X$4,MATCH($A111,統合マスタ!$AC$5:$AC$1500,0),0))</f>
        <v>0</v>
      </c>
      <c r="F111" s="27">
        <f ca="1">IF($A111="","",OFFSET(統合マスタ!$Z$4,MATCH($A111,統合マスタ!$AC$5:$AC$1500,0),0))</f>
        <v>5</v>
      </c>
      <c r="G111" s="27" t="str">
        <f ca="1">IF($A111="","",OFFSET(統合マスタ!$E$4,MATCH($A111,統合マスタ!$AC$5:$AC$1500,0),0))</f>
        <v>ＰＴＰ</v>
      </c>
      <c r="H111" s="27" t="str">
        <f ca="1">IF($A111="","",OFFSET(統合マスタ!$F$4,MATCH($A111,統合マスタ!$AC$5:$AC$1500,0),0))</f>
        <v>１００Ｔ</v>
      </c>
      <c r="I111" s="27" t="str">
        <f ca="1">IF($A111="","",OFFSET(統合マスタ!$K$4,MATCH($A111,統合マスタ!$AC$5:$AC$1500,0),0))</f>
        <v>錠</v>
      </c>
      <c r="J111" s="54" t="str">
        <f ca="1">IF(F111="","",OFFSET(分類!$B$29,MATCH(F111,分類!$A$30:$A$46,0),0))</f>
        <v>普通薬バラ</v>
      </c>
      <c r="K111" s="54" t="str">
        <f ca="1">IFERROR(
    OFFSET(錠剤_PTP!$M$5,
           MATCH(D111, 錠剤_PTP!$D$5:$D$999, 0) - 1,
           0),
"")</f>
        <v/>
      </c>
      <c r="L111" s="54">
        <f ca="1">IFERROR(
    OFFSET(錠剤_バラ!$M$5,
           MATCH(D111, 錠剤_バラ!$D$5:$D$999, 0) - 1,
           0),
"")</f>
        <v>0</v>
      </c>
      <c r="M111" s="54">
        <f t="shared" ca="1" si="2"/>
        <v>0</v>
      </c>
    </row>
    <row r="112" spans="1:13">
      <c r="A112" s="66" cm="1">
        <f t="array" aca="1" ref="A112" ca="1">IFERROR(
    SMALL(
        IF((統合マスタ!$R$5:$R$1500=1)*
           (ISNUMBER(MATCH(統合マスタ!$V$5:$V$1500, 分類!$N$8:$N$15, 0))),
           統合マスタ!$AC$5:$AC$1500),
        ROW(A108)
    ),
"")</f>
        <v>401</v>
      </c>
      <c r="B112" s="27">
        <f t="shared" si="3"/>
        <v>108</v>
      </c>
      <c r="C112" s="27">
        <f ca="1">IF($A112="","",OFFSET(統合マスタ!$B$4,MATCH($A112,統合マスタ!$AC$5:$AC$1500,0),0))</f>
        <v>401</v>
      </c>
      <c r="D112" s="27" t="str">
        <f ca="1">IF($A112="","",OFFSET(統合マスタ!$C$4,MATCH($A112,統合マスタ!$AC$5:$AC$1500,0),0))</f>
        <v>トフラニール錠１０ｍｇ</v>
      </c>
      <c r="E112" s="27">
        <f ca="1">IF($A112="","",OFFSET(統合マスタ!$X$4,MATCH($A112,統合マスタ!$AC$5:$AC$1500,0),0))</f>
        <v>0</v>
      </c>
      <c r="F112" s="27">
        <f ca="1">IF($A112="","",OFFSET(統合マスタ!$Z$4,MATCH($A112,統合マスタ!$AC$5:$AC$1500,0),0))</f>
        <v>25</v>
      </c>
      <c r="G112" s="27" t="str">
        <f ca="1">IF($A112="","",OFFSET(統合マスタ!$E$4,MATCH($A112,統合マスタ!$AC$5:$AC$1500,0),0))</f>
        <v>ＰＴＰ</v>
      </c>
      <c r="H112" s="27" t="str">
        <f ca="1">IF($A112="","",OFFSET(統合マスタ!$F$4,MATCH($A112,統合マスタ!$AC$5:$AC$1500,0),0))</f>
        <v>３００Ｔ</v>
      </c>
      <c r="I112" s="27" t="str">
        <f ca="1">IF($A112="","",OFFSET(統合マスタ!$K$4,MATCH($A112,統合マスタ!$AC$5:$AC$1500,0),0))</f>
        <v>錠</v>
      </c>
      <c r="J112" s="54" t="str">
        <f ca="1">IF(F112="","",OFFSET(分類!$B$29,MATCH(F112,分類!$A$30:$A$46,0),0))</f>
        <v>調剤棚　＆　普通薬バラ</v>
      </c>
      <c r="K112" s="54">
        <f ca="1">IFERROR(
    OFFSET(錠剤_PTP!$M$5,
           MATCH(D112, 錠剤_PTP!$D$5:$D$999, 0) - 1,
           0),
"")</f>
        <v>0</v>
      </c>
      <c r="L112" s="54">
        <f ca="1">IFERROR(
    OFFSET(錠剤_バラ!$M$5,
           MATCH(D112, 錠剤_バラ!$D$5:$D$999, 0) - 1,
           0),
"")</f>
        <v>0</v>
      </c>
      <c r="M112" s="54">
        <f t="shared" ca="1" si="2"/>
        <v>0</v>
      </c>
    </row>
    <row r="113" spans="1:13">
      <c r="A113" s="66" cm="1">
        <f t="array" aca="1" ref="A113" ca="1">IFERROR(
    SMALL(
        IF((統合マスタ!$R$5:$R$1500=1)*
           (ISNUMBER(MATCH(統合マスタ!$V$5:$V$1500, 分類!$N$8:$N$15, 0))),
           統合マスタ!$AC$5:$AC$1500),
        ROW(A109)
    ),
"")</f>
        <v>411</v>
      </c>
      <c r="B113" s="27">
        <f t="shared" si="3"/>
        <v>109</v>
      </c>
      <c r="C113" s="27">
        <f ca="1">IF($A113="","",OFFSET(統合マスタ!$B$4,MATCH($A113,統合マスタ!$AC$5:$AC$1500,0),0))</f>
        <v>411</v>
      </c>
      <c r="D113" s="27" t="str">
        <f ca="1">IF($A113="","",OFFSET(統合マスタ!$C$4,MATCH($A113,統合マスタ!$AC$5:$AC$1500,0),0))</f>
        <v>トリアゾラム錠０．２５ｍｇ「日医工」　　　　　　　　</v>
      </c>
      <c r="E113" s="27">
        <f ca="1">IF($A113="","",OFFSET(統合マスタ!$X$4,MATCH($A113,統合マスタ!$AC$5:$AC$1500,0),0))</f>
        <v>0</v>
      </c>
      <c r="F113" s="27">
        <f ca="1">IF($A113="","",OFFSET(統合マスタ!$Z$4,MATCH($A113,統合マスタ!$AC$5:$AC$1500,0),0))</f>
        <v>25</v>
      </c>
      <c r="G113" s="27" t="str">
        <f ca="1">IF($A113="","",OFFSET(統合マスタ!$E$4,MATCH($A113,統合マスタ!$AC$5:$AC$1500,0),0))</f>
        <v>ＰＴＰ</v>
      </c>
      <c r="H113" s="27" t="str">
        <f ca="1">IF($A113="","",OFFSET(統合マスタ!$F$4,MATCH($A113,統合マスタ!$AC$5:$AC$1500,0),0))</f>
        <v>１００Ｔ</v>
      </c>
      <c r="I113" s="27" t="str">
        <f ca="1">IF($A113="","",OFFSET(統合マスタ!$K$4,MATCH($A113,統合マスタ!$AC$5:$AC$1500,0),0))</f>
        <v>錠</v>
      </c>
      <c r="J113" s="54" t="str">
        <f ca="1">IF(F113="","",OFFSET(分類!$B$29,MATCH(F113,分類!$A$30:$A$46,0),0))</f>
        <v>調剤棚　＆　普通薬バラ</v>
      </c>
      <c r="K113" s="54">
        <f ca="1">IFERROR(
    OFFSET(錠剤_PTP!$M$5,
           MATCH(D113, 錠剤_PTP!$D$5:$D$999, 0) - 1,
           0),
"")</f>
        <v>0</v>
      </c>
      <c r="L113" s="54">
        <f ca="1">IFERROR(
    OFFSET(錠剤_バラ!$M$5,
           MATCH(D113, 錠剤_バラ!$D$5:$D$999, 0) - 1,
           0),
"")</f>
        <v>0</v>
      </c>
      <c r="M113" s="54">
        <f t="shared" ca="1" si="2"/>
        <v>0</v>
      </c>
    </row>
    <row r="114" spans="1:13">
      <c r="A114" s="66" cm="1">
        <f t="array" aca="1" ref="A114" ca="1">IFERROR(
    SMALL(
        IF((統合マスタ!$R$5:$R$1500=1)*
           (ISNUMBER(MATCH(統合マスタ!$V$5:$V$1500, 分類!$N$8:$N$15, 0))),
           統合マスタ!$AC$5:$AC$1500),
        ROW(A110)
    ),
"")</f>
        <v>412</v>
      </c>
      <c r="B114" s="27">
        <f t="shared" si="3"/>
        <v>110</v>
      </c>
      <c r="C114" s="27">
        <f ca="1">IF($A114="","",OFFSET(統合マスタ!$B$4,MATCH($A114,統合マスタ!$AC$5:$AC$1500,0),0))</f>
        <v>412</v>
      </c>
      <c r="D114" s="27" t="str">
        <f ca="1">IF($A114="","",OFFSET(統合マスタ!$C$4,MATCH($A114,統合マスタ!$AC$5:$AC$1500,0),0))</f>
        <v>トリプタノール錠２５</v>
      </c>
      <c r="E114" s="27">
        <f ca="1">IF($A114="","",OFFSET(統合マスタ!$X$4,MATCH($A114,統合マスタ!$AC$5:$AC$1500,0),0))</f>
        <v>0</v>
      </c>
      <c r="F114" s="27">
        <f ca="1">IF($A114="","",OFFSET(統合マスタ!$Z$4,MATCH($A114,統合マスタ!$AC$5:$AC$1500,0),0))</f>
        <v>5</v>
      </c>
      <c r="G114" s="27" t="str">
        <f ca="1">IF($A114="","",OFFSET(統合マスタ!$E$4,MATCH($A114,統合マスタ!$AC$5:$AC$1500,0),0))</f>
        <v>ＰＴＰ</v>
      </c>
      <c r="H114" s="27" t="str">
        <f ca="1">IF($A114="","",OFFSET(統合マスタ!$F$4,MATCH($A114,統合マスタ!$AC$5:$AC$1500,0),0))</f>
        <v>１００Ｔ</v>
      </c>
      <c r="I114" s="27" t="str">
        <f ca="1">IF($A114="","",OFFSET(統合マスタ!$K$4,MATCH($A114,統合マスタ!$AC$5:$AC$1500,0),0))</f>
        <v>錠</v>
      </c>
      <c r="J114" s="54" t="str">
        <f ca="1">IF(F114="","",OFFSET(分類!$B$29,MATCH(F114,分類!$A$30:$A$46,0),0))</f>
        <v>普通薬バラ</v>
      </c>
      <c r="K114" s="54" t="str">
        <f ca="1">IFERROR(
    OFFSET(錠剤_PTP!$M$5,
           MATCH(D114, 錠剤_PTP!$D$5:$D$999, 0) - 1,
           0),
"")</f>
        <v/>
      </c>
      <c r="L114" s="54">
        <f ca="1">IFERROR(
    OFFSET(錠剤_バラ!$M$5,
           MATCH(D114, 錠剤_バラ!$D$5:$D$999, 0) - 1,
           0),
"")</f>
        <v>0</v>
      </c>
      <c r="M114" s="54">
        <f t="shared" ca="1" si="2"/>
        <v>0</v>
      </c>
    </row>
    <row r="115" spans="1:13">
      <c r="A115" s="66" cm="1">
        <f t="array" aca="1" ref="A115" ca="1">IFERROR(
    SMALL(
        IF((統合マスタ!$R$5:$R$1500=1)*
           (ISNUMBER(MATCH(統合マスタ!$V$5:$V$1500, 分類!$N$8:$N$15, 0))),
           統合マスタ!$AC$5:$AC$1500),
        ROW(A111)
    ),
"")</f>
        <v>414</v>
      </c>
      <c r="B115" s="27">
        <f t="shared" si="3"/>
        <v>111</v>
      </c>
      <c r="C115" s="27">
        <f ca="1">IF($A115="","",OFFSET(統合マスタ!$B$4,MATCH($A115,統合マスタ!$AC$5:$AC$1500,0),0))</f>
        <v>414</v>
      </c>
      <c r="D115" s="27" t="str">
        <f ca="1">IF($A115="","",OFFSET(統合マスタ!$C$4,MATCH($A115,統合マスタ!$AC$5:$AC$1500,0),0))</f>
        <v>トリヘキシフェニジル塩酸塩錠２ｍｇ「ＮＩＧ」　</v>
      </c>
      <c r="E115" s="27">
        <f ca="1">IF($A115="","",OFFSET(統合マスタ!$X$4,MATCH($A115,統合マスタ!$AC$5:$AC$1500,0),0))</f>
        <v>0</v>
      </c>
      <c r="F115" s="27">
        <f ca="1">IF($A115="","",OFFSET(統合マスタ!$Z$4,MATCH($A115,統合マスタ!$AC$5:$AC$1500,0),0))</f>
        <v>25</v>
      </c>
      <c r="G115" s="27" t="str">
        <f ca="1">IF($A115="","",OFFSET(統合マスタ!$E$4,MATCH($A115,統合マスタ!$AC$5:$AC$1500,0),0))</f>
        <v>ＰＴＰ</v>
      </c>
      <c r="H115" s="27" t="str">
        <f ca="1">IF($A115="","",OFFSET(統合マスタ!$F$4,MATCH($A115,統合マスタ!$AC$5:$AC$1500,0),0))</f>
        <v>１００Ｔ</v>
      </c>
      <c r="I115" s="27" t="str">
        <f ca="1">IF($A115="","",OFFSET(統合マスタ!$K$4,MATCH($A115,統合マスタ!$AC$5:$AC$1500,0),0))</f>
        <v>錠</v>
      </c>
      <c r="J115" s="54" t="str">
        <f ca="1">IF(F115="","",OFFSET(分類!$B$29,MATCH(F115,分類!$A$30:$A$46,0),0))</f>
        <v>調剤棚　＆　普通薬バラ</v>
      </c>
      <c r="K115" s="54">
        <f ca="1">IFERROR(
    OFFSET(錠剤_PTP!$M$5,
           MATCH(D115, 錠剤_PTP!$D$5:$D$999, 0) - 1,
           0),
"")</f>
        <v>0</v>
      </c>
      <c r="L115" s="54">
        <f ca="1">IFERROR(
    OFFSET(錠剤_バラ!$M$5,
           MATCH(D115, 錠剤_バラ!$D$5:$D$999, 0) - 1,
           0),
"")</f>
        <v>0</v>
      </c>
      <c r="M115" s="54">
        <f t="shared" ca="1" si="2"/>
        <v>0</v>
      </c>
    </row>
    <row r="116" spans="1:13">
      <c r="A116" s="66" cm="1">
        <f t="array" aca="1" ref="A116" ca="1">IFERROR(
    SMALL(
        IF((統合マスタ!$R$5:$R$1500=1)*
           (ISNUMBER(MATCH(統合マスタ!$V$5:$V$1500, 分類!$N$8:$N$15, 0))),
           統合マスタ!$AC$5:$AC$1500),
        ROW(A112)
    ),
"")</f>
        <v>415</v>
      </c>
      <c r="B116" s="27">
        <f t="shared" si="3"/>
        <v>112</v>
      </c>
      <c r="C116" s="27">
        <f ca="1">IF($A116="","",OFFSET(統合マスタ!$B$4,MATCH($A116,統合マスタ!$AC$5:$AC$1500,0),0))</f>
        <v>415</v>
      </c>
      <c r="D116" s="27" t="str">
        <f ca="1">IF($A116="","",OFFSET(統合マスタ!$C$4,MATCH($A116,統合マスタ!$AC$5:$AC$1500,0),0))</f>
        <v>トリヘキシフェニジル塩酸塩錠２ｍｇ「ＮＩＧ」　</v>
      </c>
      <c r="E116" s="27">
        <f ca="1">IF($A116="","",OFFSET(統合マスタ!$X$4,MATCH($A116,統合マスタ!$AC$5:$AC$1500,0),0))</f>
        <v>0</v>
      </c>
      <c r="F116" s="27">
        <f ca="1">IF($A116="","",OFFSET(統合マスタ!$Z$4,MATCH($A116,統合マスタ!$AC$5:$AC$1500,0),0))</f>
        <v>25</v>
      </c>
      <c r="G116" s="27" t="str">
        <f ca="1">IF($A116="","",OFFSET(統合マスタ!$E$4,MATCH($A116,統合マスタ!$AC$5:$AC$1500,0),0))</f>
        <v>バラ</v>
      </c>
      <c r="H116" s="27" t="str">
        <f ca="1">IF($A116="","",OFFSET(統合マスタ!$F$4,MATCH($A116,統合マスタ!$AC$5:$AC$1500,0),0))</f>
        <v>１２００Ｔ</v>
      </c>
      <c r="I116" s="27" t="str">
        <f ca="1">IF($A116="","",OFFSET(統合マスタ!$K$4,MATCH($A116,統合マスタ!$AC$5:$AC$1500,0),0))</f>
        <v>錠</v>
      </c>
      <c r="J116" s="54" t="str">
        <f ca="1">IF(F116="","",OFFSET(分類!$B$29,MATCH(F116,分類!$A$30:$A$46,0),0))</f>
        <v>調剤棚　＆　普通薬バラ</v>
      </c>
      <c r="K116" s="54">
        <f ca="1">IFERROR(
    OFFSET(錠剤_PTP!$M$5,
           MATCH(D116, 錠剤_PTP!$D$5:$D$999, 0) - 1,
           0),
"")</f>
        <v>0</v>
      </c>
      <c r="L116" s="54">
        <f ca="1">IFERROR(
    OFFSET(錠剤_バラ!$M$5,
           MATCH(D116, 錠剤_バラ!$D$5:$D$999, 0) - 1,
           0),
"")</f>
        <v>0</v>
      </c>
      <c r="M116" s="54">
        <f t="shared" ca="1" si="2"/>
        <v>0</v>
      </c>
    </row>
    <row r="117" spans="1:13">
      <c r="A117" s="66" cm="1">
        <f t="array" aca="1" ref="A117" ca="1">IFERROR(
    SMALL(
        IF((統合マスタ!$R$5:$R$1500=1)*
           (ISNUMBER(MATCH(統合マスタ!$V$5:$V$1500, 分類!$N$8:$N$15, 0))),
           統合マスタ!$AC$5:$AC$1500),
        ROW(A113)
    ),
"")</f>
        <v>416</v>
      </c>
      <c r="B117" s="27">
        <f t="shared" si="3"/>
        <v>113</v>
      </c>
      <c r="C117" s="27">
        <f ca="1">IF($A117="","",OFFSET(統合マスタ!$B$4,MATCH($A117,統合マスタ!$AC$5:$AC$1500,0),0))</f>
        <v>416</v>
      </c>
      <c r="D117" s="27" t="str">
        <f ca="1">IF($A117="","",OFFSET(統合マスタ!$C$4,MATCH($A117,統合マスタ!$AC$5:$AC$1500,0),0))</f>
        <v>トリメブチンマレイン酸塩錠１００ｍｇ「トーワ」</v>
      </c>
      <c r="E117" s="27">
        <f ca="1">IF($A117="","",OFFSET(統合マスタ!$X$4,MATCH($A117,統合マスタ!$AC$5:$AC$1500,0),0))</f>
        <v>0</v>
      </c>
      <c r="F117" s="27">
        <f ca="1">IF($A117="","",OFFSET(統合マスタ!$Z$4,MATCH($A117,統合マスタ!$AC$5:$AC$1500,0),0))</f>
        <v>25</v>
      </c>
      <c r="G117" s="27" t="str">
        <f ca="1">IF($A117="","",OFFSET(統合マスタ!$E$4,MATCH($A117,統合マスタ!$AC$5:$AC$1500,0),0))</f>
        <v>バラ</v>
      </c>
      <c r="H117" s="27" t="str">
        <f ca="1">IF($A117="","",OFFSET(統合マスタ!$F$4,MATCH($A117,統合マスタ!$AC$5:$AC$1500,0),0))</f>
        <v>１０００Ｔ</v>
      </c>
      <c r="I117" s="27" t="str">
        <f ca="1">IF($A117="","",OFFSET(統合マスタ!$K$4,MATCH($A117,統合マスタ!$AC$5:$AC$1500,0),0))</f>
        <v>錠</v>
      </c>
      <c r="J117" s="54" t="str">
        <f ca="1">IF(F117="","",OFFSET(分類!$B$29,MATCH(F117,分類!$A$30:$A$46,0),0))</f>
        <v>調剤棚　＆　普通薬バラ</v>
      </c>
      <c r="K117" s="54">
        <f ca="1">IFERROR(
    OFFSET(錠剤_PTP!$M$5,
           MATCH(D117, 錠剤_PTP!$D$5:$D$999, 0) - 1,
           0),
"")</f>
        <v>0</v>
      </c>
      <c r="L117" s="54">
        <f ca="1">IFERROR(
    OFFSET(錠剤_バラ!$M$5,
           MATCH(D117, 錠剤_バラ!$D$5:$D$999, 0) - 1,
           0),
"")</f>
        <v>0</v>
      </c>
      <c r="M117" s="54">
        <f t="shared" ca="1" si="2"/>
        <v>0</v>
      </c>
    </row>
    <row r="118" spans="1:13">
      <c r="A118" s="66" cm="1">
        <f t="array" aca="1" ref="A118" ca="1">IFERROR(
    SMALL(
        IF((統合マスタ!$R$5:$R$1500=1)*
           (ISNUMBER(MATCH(統合マスタ!$V$5:$V$1500, 分類!$N$8:$N$15, 0))),
           統合マスタ!$AC$5:$AC$1500),
        ROW(A114)
    ),
"")</f>
        <v>425</v>
      </c>
      <c r="B118" s="27">
        <f t="shared" si="3"/>
        <v>114</v>
      </c>
      <c r="C118" s="27">
        <f ca="1">IF($A118="","",OFFSET(統合マスタ!$B$4,MATCH($A118,統合マスタ!$AC$5:$AC$1500,0),0))</f>
        <v>425</v>
      </c>
      <c r="D118" s="27" t="str">
        <f ca="1">IF($A118="","",OFFSET(統合マスタ!$C$4,MATCH($A118,統合マスタ!$AC$5:$AC$1500,0),0))</f>
        <v>ドンペリドン錠１０ｍｇ「ＪＧ」</v>
      </c>
      <c r="E118" s="27">
        <f ca="1">IF($A118="","",OFFSET(統合マスタ!$X$4,MATCH($A118,統合マスタ!$AC$5:$AC$1500,0),0))</f>
        <v>0</v>
      </c>
      <c r="F118" s="27">
        <f ca="1">IF($A118="","",OFFSET(統合マスタ!$Z$4,MATCH($A118,統合マスタ!$AC$5:$AC$1500,0),0))</f>
        <v>25</v>
      </c>
      <c r="G118" s="27" t="str">
        <f ca="1">IF($A118="","",OFFSET(統合マスタ!$E$4,MATCH($A118,統合マスタ!$AC$5:$AC$1500,0),0))</f>
        <v>ＰＴＰ</v>
      </c>
      <c r="H118" s="27" t="str">
        <f ca="1">IF($A118="","",OFFSET(統合マスタ!$F$4,MATCH($A118,統合マスタ!$AC$5:$AC$1500,0),0))</f>
        <v>１０００Ｔ</v>
      </c>
      <c r="I118" s="27" t="str">
        <f ca="1">IF($A118="","",OFFSET(統合マスタ!$K$4,MATCH($A118,統合マスタ!$AC$5:$AC$1500,0),0))</f>
        <v>錠</v>
      </c>
      <c r="J118" s="54" t="str">
        <f ca="1">IF(F118="","",OFFSET(分類!$B$29,MATCH(F118,分類!$A$30:$A$46,0),0))</f>
        <v>調剤棚　＆　普通薬バラ</v>
      </c>
      <c r="K118" s="54">
        <f ca="1">IFERROR(
    OFFSET(錠剤_PTP!$M$5,
           MATCH(D118, 錠剤_PTP!$D$5:$D$999, 0) - 1,
           0),
"")</f>
        <v>0</v>
      </c>
      <c r="L118" s="54">
        <f ca="1">IFERROR(
    OFFSET(錠剤_バラ!$M$5,
           MATCH(D118, 錠剤_バラ!$D$5:$D$999, 0) - 1,
           0),
"")</f>
        <v>0</v>
      </c>
      <c r="M118" s="54">
        <f t="shared" ca="1" si="2"/>
        <v>0</v>
      </c>
    </row>
    <row r="119" spans="1:13">
      <c r="A119" s="66" cm="1">
        <f t="array" aca="1" ref="A119" ca="1">IFERROR(
    SMALL(
        IF((統合マスタ!$R$5:$R$1500=1)*
           (ISNUMBER(MATCH(統合マスタ!$V$5:$V$1500, 分類!$N$8:$N$15, 0))),
           統合マスタ!$AC$5:$AC$1500),
        ROW(A115)
    ),
"")</f>
        <v>427</v>
      </c>
      <c r="B119" s="27">
        <f t="shared" si="3"/>
        <v>115</v>
      </c>
      <c r="C119" s="27">
        <f ca="1">IF($A119="","",OFFSET(統合マスタ!$B$4,MATCH($A119,統合マスタ!$AC$5:$AC$1500,0),0))</f>
        <v>427</v>
      </c>
      <c r="D119" s="27" t="str">
        <f ca="1">IF($A119="","",OFFSET(統合マスタ!$C$4,MATCH($A119,統合マスタ!$AC$5:$AC$1500,0),0))</f>
        <v>ナトリックス錠１</v>
      </c>
      <c r="E119" s="27">
        <f ca="1">IF($A119="","",OFFSET(統合マスタ!$X$4,MATCH($A119,統合マスタ!$AC$5:$AC$1500,0),0))</f>
        <v>0</v>
      </c>
      <c r="F119" s="27">
        <f ca="1">IF($A119="","",OFFSET(統合マスタ!$Z$4,MATCH($A119,統合マスタ!$AC$5:$AC$1500,0),0))</f>
        <v>5</v>
      </c>
      <c r="G119" s="27" t="str">
        <f ca="1">IF($A119="","",OFFSET(統合マスタ!$E$4,MATCH($A119,統合マスタ!$AC$5:$AC$1500,0),0))</f>
        <v>ＰＴＰ</v>
      </c>
      <c r="H119" s="27" t="str">
        <f ca="1">IF($A119="","",OFFSET(統合マスタ!$F$4,MATCH($A119,統合マスタ!$AC$5:$AC$1500,0),0))</f>
        <v>１００Ｔ</v>
      </c>
      <c r="I119" s="27" t="str">
        <f ca="1">IF($A119="","",OFFSET(統合マスタ!$K$4,MATCH($A119,統合マスタ!$AC$5:$AC$1500,0),0))</f>
        <v>錠</v>
      </c>
      <c r="J119" s="54" t="str">
        <f ca="1">IF(F119="","",OFFSET(分類!$B$29,MATCH(F119,分類!$A$30:$A$46,0),0))</f>
        <v>普通薬バラ</v>
      </c>
      <c r="K119" s="54" t="str">
        <f ca="1">IFERROR(
    OFFSET(錠剤_PTP!$M$5,
           MATCH(D119, 錠剤_PTP!$D$5:$D$999, 0) - 1,
           0),
"")</f>
        <v/>
      </c>
      <c r="L119" s="54">
        <f ca="1">IFERROR(
    OFFSET(錠剤_バラ!$M$5,
           MATCH(D119, 錠剤_バラ!$D$5:$D$999, 0) - 1,
           0),
"")</f>
        <v>0</v>
      </c>
      <c r="M119" s="54">
        <f t="shared" ca="1" si="2"/>
        <v>0</v>
      </c>
    </row>
    <row r="120" spans="1:13">
      <c r="A120" s="66" cm="1">
        <f t="array" aca="1" ref="A120" ca="1">IFERROR(
    SMALL(
        IF((統合マスタ!$R$5:$R$1500=1)*
           (ISNUMBER(MATCH(統合マスタ!$V$5:$V$1500, 分類!$N$8:$N$15, 0))),
           統合マスタ!$AC$5:$AC$1500),
        ROW(A116)
    ),
"")</f>
        <v>428</v>
      </c>
      <c r="B120" s="27">
        <f t="shared" si="3"/>
        <v>116</v>
      </c>
      <c r="C120" s="27">
        <f ca="1">IF($A120="","",OFFSET(統合マスタ!$B$4,MATCH($A120,統合マスタ!$AC$5:$AC$1500,0),0))</f>
        <v>428</v>
      </c>
      <c r="D120" s="27" t="str">
        <f ca="1">IF($A120="","",OFFSET(統合マスタ!$C$4,MATCH($A120,統合マスタ!$AC$5:$AC$1500,0),0))</f>
        <v>ニコランジル錠５ｍｇ「トーワ」　　　　　　　　　</v>
      </c>
      <c r="E120" s="27">
        <f ca="1">IF($A120="","",OFFSET(統合マスタ!$X$4,MATCH($A120,統合マスタ!$AC$5:$AC$1500,0),0))</f>
        <v>0</v>
      </c>
      <c r="F120" s="27">
        <f ca="1">IF($A120="","",OFFSET(統合マスタ!$Z$4,MATCH($A120,統合マスタ!$AC$5:$AC$1500,0),0))</f>
        <v>25</v>
      </c>
      <c r="G120" s="27" t="str">
        <f ca="1">IF($A120="","",OFFSET(統合マスタ!$E$4,MATCH($A120,統合マスタ!$AC$5:$AC$1500,0),0))</f>
        <v>バラ</v>
      </c>
      <c r="H120" s="27" t="str">
        <f ca="1">IF($A120="","",OFFSET(統合マスタ!$F$4,MATCH($A120,統合マスタ!$AC$5:$AC$1500,0),0))</f>
        <v>１０００Ｔ</v>
      </c>
      <c r="I120" s="27" t="str">
        <f ca="1">IF($A120="","",OFFSET(統合マスタ!$K$4,MATCH($A120,統合マスタ!$AC$5:$AC$1500,0),0))</f>
        <v>錠</v>
      </c>
      <c r="J120" s="54" t="str">
        <f ca="1">IF(F120="","",OFFSET(分類!$B$29,MATCH(F120,分類!$A$30:$A$46,0),0))</f>
        <v>調剤棚　＆　普通薬バラ</v>
      </c>
      <c r="K120" s="54">
        <f ca="1">IFERROR(
    OFFSET(錠剤_PTP!$M$5,
           MATCH(D120, 錠剤_PTP!$D$5:$D$999, 0) - 1,
           0),
"")</f>
        <v>0</v>
      </c>
      <c r="L120" s="54">
        <f ca="1">IFERROR(
    OFFSET(錠剤_バラ!$M$5,
           MATCH(D120, 錠剤_バラ!$D$5:$D$999, 0) - 1,
           0),
"")</f>
        <v>0</v>
      </c>
      <c r="M120" s="54">
        <f t="shared" ca="1" si="2"/>
        <v>0</v>
      </c>
    </row>
    <row r="121" spans="1:13">
      <c r="A121" s="66" cm="1">
        <f t="array" aca="1" ref="A121" ca="1">IFERROR(
    SMALL(
        IF((統合マスタ!$R$5:$R$1500=1)*
           (ISNUMBER(MATCH(統合マスタ!$V$5:$V$1500, 分類!$N$8:$N$15, 0))),
           統合マスタ!$AC$5:$AC$1500),
        ROW(A117)
    ),
"")</f>
        <v>429</v>
      </c>
      <c r="B121" s="27">
        <f t="shared" si="3"/>
        <v>117</v>
      </c>
      <c r="C121" s="27">
        <f ca="1">IF($A121="","",OFFSET(統合マスタ!$B$4,MATCH($A121,統合マスタ!$AC$5:$AC$1500,0),0))</f>
        <v>429</v>
      </c>
      <c r="D121" s="27" t="str">
        <f ca="1">IF($A121="","",OFFSET(統合マスタ!$C$4,MATCH($A121,統合マスタ!$AC$5:$AC$1500,0),0))</f>
        <v>ニセルゴリン錠５ｍｇ「トーワ」</v>
      </c>
      <c r="E121" s="27">
        <f ca="1">IF($A121="","",OFFSET(統合マスタ!$X$4,MATCH($A121,統合マスタ!$AC$5:$AC$1500,0),0))</f>
        <v>0</v>
      </c>
      <c r="F121" s="27">
        <f ca="1">IF($A121="","",OFFSET(統合マスタ!$Z$4,MATCH($A121,統合マスタ!$AC$5:$AC$1500,0),0))</f>
        <v>25</v>
      </c>
      <c r="G121" s="27" t="str">
        <f ca="1">IF($A121="","",OFFSET(統合マスタ!$E$4,MATCH($A121,統合マスタ!$AC$5:$AC$1500,0),0))</f>
        <v>バラ</v>
      </c>
      <c r="H121" s="27" t="str">
        <f ca="1">IF($A121="","",OFFSET(統合マスタ!$F$4,MATCH($A121,統合マスタ!$AC$5:$AC$1500,0),0))</f>
        <v>１０００Ｔ</v>
      </c>
      <c r="I121" s="27" t="str">
        <f ca="1">IF($A121="","",OFFSET(統合マスタ!$K$4,MATCH($A121,統合マスタ!$AC$5:$AC$1500,0),0))</f>
        <v>錠</v>
      </c>
      <c r="J121" s="54" t="str">
        <f ca="1">IF(F121="","",OFFSET(分類!$B$29,MATCH(F121,分類!$A$30:$A$46,0),0))</f>
        <v>調剤棚　＆　普通薬バラ</v>
      </c>
      <c r="K121" s="54">
        <f ca="1">IFERROR(
    OFFSET(錠剤_PTP!$M$5,
           MATCH(D121, 錠剤_PTP!$D$5:$D$999, 0) - 1,
           0),
"")</f>
        <v>0</v>
      </c>
      <c r="L121" s="54">
        <f ca="1">IFERROR(
    OFFSET(錠剤_バラ!$M$5,
           MATCH(D121, 錠剤_バラ!$D$5:$D$999, 0) - 1,
           0),
"")</f>
        <v>0</v>
      </c>
      <c r="M121" s="54">
        <f t="shared" ca="1" si="2"/>
        <v>0</v>
      </c>
    </row>
    <row r="122" spans="1:13">
      <c r="A122" s="66" cm="1">
        <f t="array" aca="1" ref="A122" ca="1">IFERROR(
    SMALL(
        IF((統合マスタ!$R$5:$R$1500=1)*
           (ISNUMBER(MATCH(統合マスタ!$V$5:$V$1500, 分類!$N$8:$N$15, 0))),
           統合マスタ!$AC$5:$AC$1500),
        ROW(A118)
    ),
"")</f>
        <v>436</v>
      </c>
      <c r="B122" s="27">
        <f t="shared" si="3"/>
        <v>118</v>
      </c>
      <c r="C122" s="27">
        <f ca="1">IF($A122="","",OFFSET(統合マスタ!$B$4,MATCH($A122,統合マスタ!$AC$5:$AC$1500,0),0))</f>
        <v>436</v>
      </c>
      <c r="D122" s="27" t="str">
        <f ca="1">IF($A122="","",OFFSET(統合マスタ!$C$4,MATCH($A122,統合マスタ!$AC$5:$AC$1500,0),0))</f>
        <v>ニューレプチル錠１０ｍｇ</v>
      </c>
      <c r="E122" s="27">
        <f ca="1">IF($A122="","",OFFSET(統合マスタ!$X$4,MATCH($A122,統合マスタ!$AC$5:$AC$1500,0),0))</f>
        <v>0</v>
      </c>
      <c r="F122" s="27">
        <f ca="1">IF($A122="","",OFFSET(統合マスタ!$Z$4,MATCH($A122,統合マスタ!$AC$5:$AC$1500,0),0))</f>
        <v>25</v>
      </c>
      <c r="G122" s="27" t="str">
        <f ca="1">IF($A122="","",OFFSET(統合マスタ!$E$4,MATCH($A122,統合マスタ!$AC$5:$AC$1500,0),0))</f>
        <v>バラ</v>
      </c>
      <c r="H122" s="27" t="str">
        <f ca="1">IF($A122="","",OFFSET(統合マスタ!$F$4,MATCH($A122,統合マスタ!$AC$5:$AC$1500,0),0))</f>
        <v>１０００Ｔ</v>
      </c>
      <c r="I122" s="27" t="str">
        <f ca="1">IF($A122="","",OFFSET(統合マスタ!$K$4,MATCH($A122,統合マスタ!$AC$5:$AC$1500,0),0))</f>
        <v>錠</v>
      </c>
      <c r="J122" s="54" t="str">
        <f ca="1">IF(F122="","",OFFSET(分類!$B$29,MATCH(F122,分類!$A$30:$A$46,0),0))</f>
        <v>調剤棚　＆　普通薬バラ</v>
      </c>
      <c r="K122" s="54">
        <f ca="1">IFERROR(
    OFFSET(錠剤_PTP!$M$5,
           MATCH(D122, 錠剤_PTP!$D$5:$D$999, 0) - 1,
           0),
"")</f>
        <v>0</v>
      </c>
      <c r="L122" s="54">
        <f ca="1">IFERROR(
    OFFSET(錠剤_バラ!$M$5,
           MATCH(D122, 錠剤_バラ!$D$5:$D$999, 0) - 1,
           0),
"")</f>
        <v>0</v>
      </c>
      <c r="M122" s="54">
        <f t="shared" ca="1" si="2"/>
        <v>0</v>
      </c>
    </row>
    <row r="123" spans="1:13">
      <c r="A123" s="66" cm="1">
        <f t="array" aca="1" ref="A123" ca="1">IFERROR(
    SMALL(
        IF((統合マスタ!$R$5:$R$1500=1)*
           (ISNUMBER(MATCH(統合マスタ!$V$5:$V$1500, 分類!$N$8:$N$15, 0))),
           統合マスタ!$AC$5:$AC$1500),
        ROW(A119)
    ),
"")</f>
        <v>437</v>
      </c>
      <c r="B123" s="27">
        <f t="shared" si="3"/>
        <v>119</v>
      </c>
      <c r="C123" s="27">
        <f ca="1">IF($A123="","",OFFSET(統合マスタ!$B$4,MATCH($A123,統合マスタ!$AC$5:$AC$1500,0),0))</f>
        <v>437</v>
      </c>
      <c r="D123" s="27" t="str">
        <f ca="1">IF($A123="","",OFFSET(統合マスタ!$C$4,MATCH($A123,統合マスタ!$AC$5:$AC$1500,0),0))</f>
        <v>ニューレプチル錠５ｍｇ</v>
      </c>
      <c r="E123" s="27">
        <f ca="1">IF($A123="","",OFFSET(統合マスタ!$X$4,MATCH($A123,統合マスタ!$AC$5:$AC$1500,0),0))</f>
        <v>0</v>
      </c>
      <c r="F123" s="27">
        <f ca="1">IF($A123="","",OFFSET(統合マスタ!$Z$4,MATCH($A123,統合マスタ!$AC$5:$AC$1500,0),0))</f>
        <v>25</v>
      </c>
      <c r="G123" s="27" t="str">
        <f ca="1">IF($A123="","",OFFSET(統合マスタ!$E$4,MATCH($A123,統合マスタ!$AC$5:$AC$1500,0),0))</f>
        <v>バラ</v>
      </c>
      <c r="H123" s="27" t="str">
        <f ca="1">IF($A123="","",OFFSET(統合マスタ!$F$4,MATCH($A123,統合マスタ!$AC$5:$AC$1500,0),0))</f>
        <v>１０００Ｔ</v>
      </c>
      <c r="I123" s="27" t="str">
        <f ca="1">IF($A123="","",OFFSET(統合マスタ!$K$4,MATCH($A123,統合マスタ!$AC$5:$AC$1500,0),0))</f>
        <v>錠</v>
      </c>
      <c r="J123" s="54" t="str">
        <f ca="1">IF(F123="","",OFFSET(分類!$B$29,MATCH(F123,分類!$A$30:$A$46,0),0))</f>
        <v>調剤棚　＆　普通薬バラ</v>
      </c>
      <c r="K123" s="54">
        <f ca="1">IFERROR(
    OFFSET(錠剤_PTP!$M$5,
           MATCH(D123, 錠剤_PTP!$D$5:$D$999, 0) - 1,
           0),
"")</f>
        <v>0</v>
      </c>
      <c r="L123" s="54">
        <f ca="1">IFERROR(
    OFFSET(錠剤_バラ!$M$5,
           MATCH(D123, 錠剤_バラ!$D$5:$D$999, 0) - 1,
           0),
"")</f>
        <v>0</v>
      </c>
      <c r="M123" s="54">
        <f t="shared" ca="1" si="2"/>
        <v>0</v>
      </c>
    </row>
    <row r="124" spans="1:13">
      <c r="A124" s="66" cm="1">
        <f t="array" aca="1" ref="A124" ca="1">IFERROR(
    SMALL(
        IF((統合マスタ!$R$5:$R$1500=1)*
           (ISNUMBER(MATCH(統合マスタ!$V$5:$V$1500, 分類!$N$8:$N$15, 0))),
           統合マスタ!$AC$5:$AC$1500),
        ROW(A120)
    ),
"")</f>
        <v>441</v>
      </c>
      <c r="B124" s="27">
        <f t="shared" si="3"/>
        <v>120</v>
      </c>
      <c r="C124" s="27">
        <f ca="1">IF($A124="","",OFFSET(統合マスタ!$B$4,MATCH($A124,統合マスタ!$AC$5:$AC$1500,0),0))</f>
        <v>441</v>
      </c>
      <c r="D124" s="27" t="str">
        <f ca="1">IF($A124="","",OFFSET(統合マスタ!$C$4,MATCH($A124,統合マスタ!$AC$5:$AC$1500,0),0))</f>
        <v>ネオドパストン配合錠Ｌ１００</v>
      </c>
      <c r="E124" s="27">
        <f ca="1">IF($A124="","",OFFSET(統合マスタ!$X$4,MATCH($A124,統合マスタ!$AC$5:$AC$1500,0),0))</f>
        <v>0</v>
      </c>
      <c r="F124" s="27">
        <f ca="1">IF($A124="","",OFFSET(統合マスタ!$Z$4,MATCH($A124,統合マスタ!$AC$5:$AC$1500,0),0))</f>
        <v>25</v>
      </c>
      <c r="G124" s="27" t="str">
        <f ca="1">IF($A124="","",OFFSET(統合マスタ!$E$4,MATCH($A124,統合マスタ!$AC$5:$AC$1500,0),0))</f>
        <v>バラ</v>
      </c>
      <c r="H124" s="27" t="str">
        <f ca="1">IF($A124="","",OFFSET(統合マスタ!$F$4,MATCH($A124,統合マスタ!$AC$5:$AC$1500,0),0))</f>
        <v>１０００Ｔ</v>
      </c>
      <c r="I124" s="27" t="str">
        <f ca="1">IF($A124="","",OFFSET(統合マスタ!$K$4,MATCH($A124,統合マスタ!$AC$5:$AC$1500,0),0))</f>
        <v>錠</v>
      </c>
      <c r="J124" s="54" t="str">
        <f ca="1">IF(F124="","",OFFSET(分類!$B$29,MATCH(F124,分類!$A$30:$A$46,0),0))</f>
        <v>調剤棚　＆　普通薬バラ</v>
      </c>
      <c r="K124" s="54">
        <f ca="1">IFERROR(
    OFFSET(錠剤_PTP!$M$5,
           MATCH(D124, 錠剤_PTP!$D$5:$D$999, 0) - 1,
           0),
"")</f>
        <v>0</v>
      </c>
      <c r="L124" s="54">
        <f ca="1">IFERROR(
    OFFSET(錠剤_バラ!$M$5,
           MATCH(D124, 錠剤_バラ!$D$5:$D$999, 0) - 1,
           0),
"")</f>
        <v>0</v>
      </c>
      <c r="M124" s="54">
        <f t="shared" ca="1" si="2"/>
        <v>0</v>
      </c>
    </row>
    <row r="125" spans="1:13">
      <c r="A125" s="66" cm="1">
        <f t="array" aca="1" ref="A125" ca="1">IFERROR(
    SMALL(
        IF((統合マスタ!$R$5:$R$1500=1)*
           (ISNUMBER(MATCH(統合マスタ!$V$5:$V$1500, 分類!$N$8:$N$15, 0))),
           統合マスタ!$AC$5:$AC$1500),
        ROW(A121)
    ),
"")</f>
        <v>445</v>
      </c>
      <c r="B125" s="27">
        <f t="shared" si="3"/>
        <v>121</v>
      </c>
      <c r="C125" s="27">
        <f ca="1">IF($A125="","",OFFSET(統合マスタ!$B$4,MATCH($A125,統合マスタ!$AC$5:$AC$1500,0),0))</f>
        <v>445</v>
      </c>
      <c r="D125" s="27" t="str">
        <f ca="1">IF($A125="","",OFFSET(統合マスタ!$C$4,MATCH($A125,統合マスタ!$AC$5:$AC$1500,0),0))</f>
        <v>ノイロトロピン錠４単位</v>
      </c>
      <c r="E125" s="27">
        <f ca="1">IF($A125="","",OFFSET(統合マスタ!$X$4,MATCH($A125,統合マスタ!$AC$5:$AC$1500,0),0))</f>
        <v>0</v>
      </c>
      <c r="F125" s="27">
        <f ca="1">IF($A125="","",OFFSET(統合マスタ!$Z$4,MATCH($A125,統合マスタ!$AC$5:$AC$1500,0),0))</f>
        <v>25</v>
      </c>
      <c r="G125" s="27" t="str">
        <f ca="1">IF($A125="","",OFFSET(統合マスタ!$E$4,MATCH($A125,統合マスタ!$AC$5:$AC$1500,0),0))</f>
        <v>ＰＴＰ</v>
      </c>
      <c r="H125" s="27" t="str">
        <f ca="1">IF($A125="","",OFFSET(統合マスタ!$F$4,MATCH($A125,統合マスタ!$AC$5:$AC$1500,0),0))</f>
        <v>１０００Ｔ</v>
      </c>
      <c r="I125" s="27" t="str">
        <f ca="1">IF($A125="","",OFFSET(統合マスタ!$K$4,MATCH($A125,統合マスタ!$AC$5:$AC$1500,0),0))</f>
        <v>錠</v>
      </c>
      <c r="J125" s="54" t="str">
        <f ca="1">IF(F125="","",OFFSET(分類!$B$29,MATCH(F125,分類!$A$30:$A$46,0),0))</f>
        <v>調剤棚　＆　普通薬バラ</v>
      </c>
      <c r="K125" s="54">
        <f ca="1">IFERROR(
    OFFSET(錠剤_PTP!$M$5,
           MATCH(D125, 錠剤_PTP!$D$5:$D$999, 0) - 1,
           0),
"")</f>
        <v>0</v>
      </c>
      <c r="L125" s="54">
        <f ca="1">IFERROR(
    OFFSET(錠剤_バラ!$M$5,
           MATCH(D125, 錠剤_バラ!$D$5:$D$999, 0) - 1,
           0),
"")</f>
        <v>0</v>
      </c>
      <c r="M125" s="54">
        <f t="shared" ca="1" si="2"/>
        <v>0</v>
      </c>
    </row>
    <row r="126" spans="1:13">
      <c r="A126" s="66" cm="1">
        <f t="array" aca="1" ref="A126" ca="1">IFERROR(
    SMALL(
        IF((統合マスタ!$R$5:$R$1500=1)*
           (ISNUMBER(MATCH(統合マスタ!$V$5:$V$1500, 分類!$N$8:$N$15, 0))),
           統合マスタ!$AC$5:$AC$1500),
        ROW(A122)
    ),
"")</f>
        <v>446</v>
      </c>
      <c r="B126" s="27">
        <f t="shared" si="3"/>
        <v>122</v>
      </c>
      <c r="C126" s="27">
        <f ca="1">IF($A126="","",OFFSET(統合マスタ!$B$4,MATCH($A126,統合マスタ!$AC$5:$AC$1500,0),0))</f>
        <v>446</v>
      </c>
      <c r="D126" s="27" t="str">
        <f ca="1">IF($A126="","",OFFSET(統合マスタ!$C$4,MATCH($A126,統合マスタ!$AC$5:$AC$1500,0),0))</f>
        <v>ノイロビタン配合錠</v>
      </c>
      <c r="E126" s="27">
        <f ca="1">IF($A126="","",OFFSET(統合マスタ!$X$4,MATCH($A126,統合マスタ!$AC$5:$AC$1500,0),0))</f>
        <v>0</v>
      </c>
      <c r="F126" s="27">
        <f ca="1">IF($A126="","",OFFSET(統合マスタ!$Z$4,MATCH($A126,統合マスタ!$AC$5:$AC$1500,0),0))</f>
        <v>25</v>
      </c>
      <c r="G126" s="27" t="str">
        <f ca="1">IF($A126="","",OFFSET(統合マスタ!$E$4,MATCH($A126,統合マスタ!$AC$5:$AC$1500,0),0))</f>
        <v>ＰＴＰ</v>
      </c>
      <c r="H126" s="27" t="str">
        <f ca="1">IF($A126="","",OFFSET(統合マスタ!$F$4,MATCH($A126,統合マスタ!$AC$5:$AC$1500,0),0))</f>
        <v>５００Ｔ</v>
      </c>
      <c r="I126" s="27" t="str">
        <f ca="1">IF($A126="","",OFFSET(統合マスタ!$K$4,MATCH($A126,統合マスタ!$AC$5:$AC$1500,0),0))</f>
        <v>錠</v>
      </c>
      <c r="J126" s="54" t="str">
        <f ca="1">IF(F126="","",OFFSET(分類!$B$29,MATCH(F126,分類!$A$30:$A$46,0),0))</f>
        <v>調剤棚　＆　普通薬バラ</v>
      </c>
      <c r="K126" s="54">
        <f ca="1">IFERROR(
    OFFSET(錠剤_PTP!$M$5,
           MATCH(D126, 錠剤_PTP!$D$5:$D$999, 0) - 1,
           0),
"")</f>
        <v>0</v>
      </c>
      <c r="L126" s="54">
        <f ca="1">IFERROR(
    OFFSET(錠剤_バラ!$M$5,
           MATCH(D126, 錠剤_バラ!$D$5:$D$999, 0) - 1,
           0),
"")</f>
        <v>0</v>
      </c>
      <c r="M126" s="54">
        <f t="shared" ca="1" si="2"/>
        <v>0</v>
      </c>
    </row>
    <row r="127" spans="1:13">
      <c r="A127" s="66" cm="1">
        <f t="array" aca="1" ref="A127" ca="1">IFERROR(
    SMALL(
        IF((統合マスタ!$R$5:$R$1500=1)*
           (ISNUMBER(MATCH(統合マスタ!$V$5:$V$1500, 分類!$N$8:$N$15, 0))),
           統合マスタ!$AC$5:$AC$1500),
        ROW(A123)
    ),
"")</f>
        <v>447</v>
      </c>
      <c r="B127" s="27">
        <f t="shared" si="3"/>
        <v>123</v>
      </c>
      <c r="C127" s="27">
        <f ca="1">IF($A127="","",OFFSET(統合マスタ!$B$4,MATCH($A127,統合マスタ!$AC$5:$AC$1500,0),0))</f>
        <v>447</v>
      </c>
      <c r="D127" s="27" t="str">
        <f ca="1">IF($A127="","",OFFSET(統合マスタ!$C$4,MATCH($A127,統合マスタ!$AC$5:$AC$1500,0),0))</f>
        <v>ノイロビタン配合錠</v>
      </c>
      <c r="E127" s="27">
        <f ca="1">IF($A127="","",OFFSET(統合マスタ!$X$4,MATCH($A127,統合マスタ!$AC$5:$AC$1500,0),0))</f>
        <v>0</v>
      </c>
      <c r="F127" s="27">
        <f ca="1">IF($A127="","",OFFSET(統合マスタ!$Z$4,MATCH($A127,統合マスタ!$AC$5:$AC$1500,0),0))</f>
        <v>25</v>
      </c>
      <c r="G127" s="27" t="str">
        <f ca="1">IF($A127="","",OFFSET(統合マスタ!$E$4,MATCH($A127,統合マスタ!$AC$5:$AC$1500,0),0))</f>
        <v>バラ</v>
      </c>
      <c r="H127" s="27" t="str">
        <f ca="1">IF($A127="","",OFFSET(統合マスタ!$F$4,MATCH($A127,統合マスタ!$AC$5:$AC$1500,0),0))</f>
        <v>１０００Ｔ</v>
      </c>
      <c r="I127" s="27" t="str">
        <f ca="1">IF($A127="","",OFFSET(統合マスタ!$K$4,MATCH($A127,統合マスタ!$AC$5:$AC$1500,0),0))</f>
        <v>錠</v>
      </c>
      <c r="J127" s="54" t="str">
        <f ca="1">IF(F127="","",OFFSET(分類!$B$29,MATCH(F127,分類!$A$30:$A$46,0),0))</f>
        <v>調剤棚　＆　普通薬バラ</v>
      </c>
      <c r="K127" s="54">
        <f ca="1">IFERROR(
    OFFSET(錠剤_PTP!$M$5,
           MATCH(D127, 錠剤_PTP!$D$5:$D$999, 0) - 1,
           0),
"")</f>
        <v>0</v>
      </c>
      <c r="L127" s="54">
        <f ca="1">IFERROR(
    OFFSET(錠剤_バラ!$M$5,
           MATCH(D127, 錠剤_バラ!$D$5:$D$999, 0) - 1,
           0),
"")</f>
        <v>0</v>
      </c>
      <c r="M127" s="54">
        <f t="shared" ca="1" si="2"/>
        <v>0</v>
      </c>
    </row>
    <row r="128" spans="1:13">
      <c r="A128" s="66" cm="1">
        <f t="array" aca="1" ref="A128" ca="1">IFERROR(
    SMALL(
        IF((統合マスタ!$R$5:$R$1500=1)*
           (ISNUMBER(MATCH(統合マスタ!$V$5:$V$1500, 分類!$N$8:$N$15, 0))),
           統合マスタ!$AC$5:$AC$1500),
        ROW(A124)
    ),
"")</f>
        <v>455</v>
      </c>
      <c r="B128" s="27">
        <f t="shared" si="3"/>
        <v>124</v>
      </c>
      <c r="C128" s="27">
        <f ca="1">IF($A128="","",OFFSET(統合マスタ!$B$4,MATCH($A128,統合マスタ!$AC$5:$AC$1500,0),0))</f>
        <v>455</v>
      </c>
      <c r="D128" s="27" t="str">
        <f ca="1">IF($A128="","",OFFSET(統合マスタ!$C$4,MATCH($A128,統合マスタ!$AC$5:$AC$1500,0),0))</f>
        <v>バッサミン配合錠Ａ８１</v>
      </c>
      <c r="E128" s="27">
        <f ca="1">IF($A128="","",OFFSET(統合マスタ!$X$4,MATCH($A128,統合マスタ!$AC$5:$AC$1500,0),0))</f>
        <v>0</v>
      </c>
      <c r="F128" s="27">
        <f ca="1">IF($A128="","",OFFSET(統合マスタ!$Z$4,MATCH($A128,統合マスタ!$AC$5:$AC$1500,0),0))</f>
        <v>25</v>
      </c>
      <c r="G128" s="27" t="str">
        <f ca="1">IF($A128="","",OFFSET(統合マスタ!$E$4,MATCH($A128,統合マスタ!$AC$5:$AC$1500,0),0))</f>
        <v>ＰＴＰ</v>
      </c>
      <c r="H128" s="27" t="str">
        <f ca="1">IF($A128="","",OFFSET(統合マスタ!$F$4,MATCH($A128,統合マスタ!$AC$5:$AC$1500,0),0))</f>
        <v>１０００Ｔ</v>
      </c>
      <c r="I128" s="27" t="str">
        <f ca="1">IF($A128="","",OFFSET(統合マスタ!$K$4,MATCH($A128,統合マスタ!$AC$5:$AC$1500,0),0))</f>
        <v>錠</v>
      </c>
      <c r="J128" s="54" t="str">
        <f ca="1">IF(F128="","",OFFSET(分類!$B$29,MATCH(F128,分類!$A$30:$A$46,0),0))</f>
        <v>調剤棚　＆　普通薬バラ</v>
      </c>
      <c r="K128" s="54">
        <f ca="1">IFERROR(
    OFFSET(錠剤_PTP!$M$5,
           MATCH(D128, 錠剤_PTP!$D$5:$D$999, 0) - 1,
           0),
"")</f>
        <v>0</v>
      </c>
      <c r="L128" s="54">
        <f ca="1">IFERROR(
    OFFSET(錠剤_バラ!$M$5,
           MATCH(D128, 錠剤_バラ!$D$5:$D$999, 0) - 1,
           0),
"")</f>
        <v>0</v>
      </c>
      <c r="M128" s="54">
        <f t="shared" ca="1" si="2"/>
        <v>0</v>
      </c>
    </row>
    <row r="129" spans="1:13">
      <c r="A129" s="66" cm="1">
        <f t="array" aca="1" ref="A129" ca="1">IFERROR(
    SMALL(
        IF((統合マスタ!$R$5:$R$1500=1)*
           (ISNUMBER(MATCH(統合マスタ!$V$5:$V$1500, 分類!$N$8:$N$15, 0))),
           統合マスタ!$AC$5:$AC$1500),
        ROW(A125)
    ),
"")</f>
        <v>456</v>
      </c>
      <c r="B129" s="27">
        <f t="shared" si="3"/>
        <v>125</v>
      </c>
      <c r="C129" s="27">
        <f ca="1">IF($A129="","",OFFSET(統合マスタ!$B$4,MATCH($A129,統合マスタ!$AC$5:$AC$1500,0),0))</f>
        <v>456</v>
      </c>
      <c r="D129" s="27" t="str">
        <f ca="1">IF($A129="","",OFFSET(統合マスタ!$C$4,MATCH($A129,統合マスタ!$AC$5:$AC$1500,0),0))</f>
        <v>バナン錠１００ｍｇ（第一三共）</v>
      </c>
      <c r="E129" s="27">
        <f ca="1">IF($A129="","",OFFSET(統合マスタ!$X$4,MATCH($A129,統合マスタ!$AC$5:$AC$1500,0),0))</f>
        <v>0</v>
      </c>
      <c r="F129" s="27">
        <f ca="1">IF($A129="","",OFFSET(統合マスタ!$Z$4,MATCH($A129,統合マスタ!$AC$5:$AC$1500,0),0))</f>
        <v>1</v>
      </c>
      <c r="G129" s="27" t="str">
        <f ca="1">IF($A129="","",OFFSET(統合マスタ!$E$4,MATCH($A129,統合マスタ!$AC$5:$AC$1500,0),0))</f>
        <v>ＰＴＰ</v>
      </c>
      <c r="H129" s="27" t="str">
        <f ca="1">IF($A129="","",OFFSET(統合マスタ!$F$4,MATCH($A129,統合マスタ!$AC$5:$AC$1500,0),0))</f>
        <v>１００Ｔ</v>
      </c>
      <c r="I129" s="27" t="str">
        <f ca="1">IF($A129="","",OFFSET(統合マスタ!$K$4,MATCH($A129,統合マスタ!$AC$5:$AC$1500,0),0))</f>
        <v>錠</v>
      </c>
      <c r="J129" s="54" t="str">
        <f ca="1">IF(F129="","",OFFSET(分類!$B$29,MATCH(F129,分類!$A$30:$A$46,0),0))</f>
        <v>調剤棚</v>
      </c>
      <c r="K129" s="54">
        <f ca="1">IFERROR(
    OFFSET(錠剤_PTP!$M$5,
           MATCH(D129, 錠剤_PTP!$D$5:$D$999, 0) - 1,
           0),
"")</f>
        <v>0</v>
      </c>
      <c r="L129" s="54" t="str">
        <f ca="1">IFERROR(
    OFFSET(錠剤_バラ!$M$5,
           MATCH(D129, 錠剤_バラ!$D$5:$D$999, 0) - 1,
           0),
"")</f>
        <v/>
      </c>
      <c r="M129" s="54">
        <f t="shared" ca="1" si="2"/>
        <v>0</v>
      </c>
    </row>
    <row r="130" spans="1:13">
      <c r="A130" s="66" cm="1">
        <f t="array" aca="1" ref="A130" ca="1">IFERROR(
    SMALL(
        IF((統合マスタ!$R$5:$R$1500=1)*
           (ISNUMBER(MATCH(統合マスタ!$V$5:$V$1500, 分類!$N$8:$N$15, 0))),
           統合マスタ!$AC$5:$AC$1500),
        ROW(A126)
    ),
"")</f>
        <v>458</v>
      </c>
      <c r="B130" s="27">
        <f t="shared" si="3"/>
        <v>126</v>
      </c>
      <c r="C130" s="27">
        <f ca="1">IF($A130="","",OFFSET(統合マスタ!$B$4,MATCH($A130,統合マスタ!$AC$5:$AC$1500,0),0))</f>
        <v>458</v>
      </c>
      <c r="D130" s="27" t="str">
        <f ca="1">IF($A130="","",OFFSET(統合マスタ!$C$4,MATCH($A130,統合マスタ!$AC$5:$AC$1500,0),0))</f>
        <v>バラシクロビル錠５００ｍｇ「ＳＰＫＫ」</v>
      </c>
      <c r="E130" s="27">
        <f ca="1">IF($A130="","",OFFSET(統合マスタ!$X$4,MATCH($A130,統合マスタ!$AC$5:$AC$1500,0),0))</f>
        <v>0</v>
      </c>
      <c r="F130" s="27">
        <f ca="1">IF($A130="","",OFFSET(統合マスタ!$Z$4,MATCH($A130,統合マスタ!$AC$5:$AC$1500,0),0))</f>
        <v>1</v>
      </c>
      <c r="G130" s="27" t="str">
        <f ca="1">IF($A130="","",OFFSET(統合マスタ!$E$4,MATCH($A130,統合マスタ!$AC$5:$AC$1500,0),0))</f>
        <v>ＰＴＰ</v>
      </c>
      <c r="H130" s="27" t="str">
        <f ca="1">IF($A130="","",OFFSET(統合マスタ!$F$4,MATCH($A130,統合マスタ!$AC$5:$AC$1500,0),0))</f>
        <v>４２Ｔ</v>
      </c>
      <c r="I130" s="27" t="str">
        <f ca="1">IF($A130="","",OFFSET(統合マスタ!$K$4,MATCH($A130,統合マスタ!$AC$5:$AC$1500,0),0))</f>
        <v>錠</v>
      </c>
      <c r="J130" s="54" t="str">
        <f ca="1">IF(F130="","",OFFSET(分類!$B$29,MATCH(F130,分類!$A$30:$A$46,0),0))</f>
        <v>調剤棚</v>
      </c>
      <c r="K130" s="54">
        <f ca="1">IFERROR(
    OFFSET(錠剤_PTP!$M$5,
           MATCH(D130, 錠剤_PTP!$D$5:$D$999, 0) - 1,
           0),
"")</f>
        <v>0</v>
      </c>
      <c r="L130" s="54" t="str">
        <f ca="1">IFERROR(
    OFFSET(錠剤_バラ!$M$5,
           MATCH(D130, 錠剤_バラ!$D$5:$D$999, 0) - 1,
           0),
"")</f>
        <v/>
      </c>
      <c r="M130" s="54">
        <f t="shared" ca="1" si="2"/>
        <v>0</v>
      </c>
    </row>
    <row r="131" spans="1:13">
      <c r="A131" s="66" cm="1">
        <f t="array" aca="1" ref="A131" ca="1">IFERROR(
    SMALL(
        IF((統合マスタ!$R$5:$R$1500=1)*
           (ISNUMBER(MATCH(統合マスタ!$V$5:$V$1500, 分類!$N$8:$N$15, 0))),
           統合マスタ!$AC$5:$AC$1500),
        ROW(A127)
    ),
"")</f>
        <v>461</v>
      </c>
      <c r="B131" s="27">
        <f t="shared" si="3"/>
        <v>127</v>
      </c>
      <c r="C131" s="27">
        <f ca="1">IF($A131="","",OFFSET(統合マスタ!$B$4,MATCH($A131,統合マスタ!$AC$5:$AC$1500,0),0))</f>
        <v>461</v>
      </c>
      <c r="D131" s="27" t="str">
        <f ca="1">IF($A131="","",OFFSET(統合マスタ!$C$4,MATCH($A131,統合マスタ!$AC$5:$AC$1500,0),0))</f>
        <v>バルプロ酸ナトリウム錠２００ｍｇ「ＤＳＰ」</v>
      </c>
      <c r="E131" s="27">
        <f ca="1">IF($A131="","",OFFSET(統合マスタ!$X$4,MATCH($A131,統合マスタ!$AC$5:$AC$1500,0),0))</f>
        <v>0</v>
      </c>
      <c r="F131" s="27">
        <f ca="1">IF($A131="","",OFFSET(統合マスタ!$Z$4,MATCH($A131,統合マスタ!$AC$5:$AC$1500,0),0))</f>
        <v>25</v>
      </c>
      <c r="G131" s="27" t="str">
        <f ca="1">IF($A131="","",OFFSET(統合マスタ!$E$4,MATCH($A131,統合マスタ!$AC$5:$AC$1500,0),0))</f>
        <v>バラ</v>
      </c>
      <c r="H131" s="27" t="str">
        <f ca="1">IF($A131="","",OFFSET(統合マスタ!$F$4,MATCH($A131,統合マスタ!$AC$5:$AC$1500,0),0))</f>
        <v>５００Ｔ</v>
      </c>
      <c r="I131" s="27" t="str">
        <f ca="1">IF($A131="","",OFFSET(統合マスタ!$K$4,MATCH($A131,統合マスタ!$AC$5:$AC$1500,0),0))</f>
        <v>錠</v>
      </c>
      <c r="J131" s="54" t="str">
        <f ca="1">IF(F131="","",OFFSET(分類!$B$29,MATCH(F131,分類!$A$30:$A$46,0),0))</f>
        <v>調剤棚　＆　普通薬バラ</v>
      </c>
      <c r="K131" s="54">
        <f ca="1">IFERROR(
    OFFSET(錠剤_PTP!$M$5,
           MATCH(D131, 錠剤_PTP!$D$5:$D$999, 0) - 1,
           0),
"")</f>
        <v>0</v>
      </c>
      <c r="L131" s="54">
        <f ca="1">IFERROR(
    OFFSET(錠剤_バラ!$M$5,
           MATCH(D131, 錠剤_バラ!$D$5:$D$999, 0) - 1,
           0),
"")</f>
        <v>0</v>
      </c>
      <c r="M131" s="54">
        <f t="shared" ca="1" si="2"/>
        <v>0</v>
      </c>
    </row>
    <row r="132" spans="1:13">
      <c r="A132" s="66" cm="1">
        <f t="array" aca="1" ref="A132" ca="1">IFERROR(
    SMALL(
        IF((統合マスタ!$R$5:$R$1500=1)*
           (ISNUMBER(MATCH(統合マスタ!$V$5:$V$1500, 分類!$N$8:$N$15, 0))),
           統合マスタ!$AC$5:$AC$1500),
        ROW(A128)
    ),
"")</f>
        <v>476</v>
      </c>
      <c r="B132" s="27">
        <f t="shared" si="3"/>
        <v>128</v>
      </c>
      <c r="C132" s="27">
        <f ca="1">IF($A132="","",OFFSET(統合マスタ!$B$4,MATCH($A132,統合マスタ!$AC$5:$AC$1500,0),0))</f>
        <v>476</v>
      </c>
      <c r="D132" s="27" t="str">
        <f ca="1">IF($A132="","",OFFSET(統合マスタ!$C$4,MATCH($A132,統合マスタ!$AC$5:$AC$1500,0),0))</f>
        <v>パントシン錠２００</v>
      </c>
      <c r="E132" s="27">
        <f ca="1">IF($A132="","",OFFSET(統合マスタ!$X$4,MATCH($A132,統合マスタ!$AC$5:$AC$1500,0),0))</f>
        <v>0</v>
      </c>
      <c r="F132" s="27">
        <f ca="1">IF($A132="","",OFFSET(統合マスタ!$Z$4,MATCH($A132,統合マスタ!$AC$5:$AC$1500,0),0))</f>
        <v>25</v>
      </c>
      <c r="G132" s="27" t="str">
        <f ca="1">IF($A132="","",OFFSET(統合マスタ!$E$4,MATCH($A132,統合マスタ!$AC$5:$AC$1500,0),0))</f>
        <v>ＰＴＰ</v>
      </c>
      <c r="H132" s="27" t="str">
        <f ca="1">IF($A132="","",OFFSET(統合マスタ!$F$4,MATCH($A132,統合マスタ!$AC$5:$AC$1500,0),0))</f>
        <v>１００Ｔ</v>
      </c>
      <c r="I132" s="27" t="str">
        <f ca="1">IF($A132="","",OFFSET(統合マスタ!$K$4,MATCH($A132,統合マスタ!$AC$5:$AC$1500,0),0))</f>
        <v>錠</v>
      </c>
      <c r="J132" s="54" t="str">
        <f ca="1">IF(F132="","",OFFSET(分類!$B$29,MATCH(F132,分類!$A$30:$A$46,0),0))</f>
        <v>調剤棚　＆　普通薬バラ</v>
      </c>
      <c r="K132" s="54">
        <f ca="1">IFERROR(
    OFFSET(錠剤_PTP!$M$5,
           MATCH(D132, 錠剤_PTP!$D$5:$D$999, 0) - 1,
           0),
"")</f>
        <v>0</v>
      </c>
      <c r="L132" s="54">
        <f ca="1">IFERROR(
    OFFSET(錠剤_バラ!$M$5,
           MATCH(D132, 錠剤_バラ!$D$5:$D$999, 0) - 1,
           0),
"")</f>
        <v>0</v>
      </c>
      <c r="M132" s="54">
        <f t="shared" ca="1" si="2"/>
        <v>0</v>
      </c>
    </row>
    <row r="133" spans="1:13">
      <c r="A133" s="66" cm="1">
        <f t="array" aca="1" ref="A133" ca="1">IFERROR(
    SMALL(
        IF((統合マスタ!$R$5:$R$1500=1)*
           (ISNUMBER(MATCH(統合マスタ!$V$5:$V$1500, 分類!$N$8:$N$15, 0))),
           統合マスタ!$AC$5:$AC$1500),
        ROW(A129)
    ),
"")</f>
        <v>477</v>
      </c>
      <c r="B133" s="27">
        <f t="shared" si="3"/>
        <v>129</v>
      </c>
      <c r="C133" s="27">
        <f ca="1">IF($A133="","",OFFSET(統合マスタ!$B$4,MATCH($A133,統合マスタ!$AC$5:$AC$1500,0),0))</f>
        <v>477</v>
      </c>
      <c r="D133" s="27" t="str">
        <f ca="1">IF($A133="","",OFFSET(統合マスタ!$C$4,MATCH($A133,統合マスタ!$AC$5:$AC$1500,0),0))</f>
        <v>パントシン錠２００</v>
      </c>
      <c r="E133" s="27">
        <f ca="1">IF($A133="","",OFFSET(統合マスタ!$X$4,MATCH($A133,統合マスタ!$AC$5:$AC$1500,0),0))</f>
        <v>0</v>
      </c>
      <c r="F133" s="27">
        <f ca="1">IF($A133="","",OFFSET(統合マスタ!$Z$4,MATCH($A133,統合マスタ!$AC$5:$AC$1500,0),0))</f>
        <v>25</v>
      </c>
      <c r="G133" s="27" t="str">
        <f ca="1">IF($A133="","",OFFSET(統合マスタ!$E$4,MATCH($A133,統合マスタ!$AC$5:$AC$1500,0),0))</f>
        <v>バラ</v>
      </c>
      <c r="H133" s="27" t="str">
        <f ca="1">IF($A133="","",OFFSET(統合マスタ!$F$4,MATCH($A133,統合マスタ!$AC$5:$AC$1500,0),0))</f>
        <v>５００Ｔ</v>
      </c>
      <c r="I133" s="27" t="str">
        <f ca="1">IF($A133="","",OFFSET(統合マスタ!$K$4,MATCH($A133,統合マスタ!$AC$5:$AC$1500,0),0))</f>
        <v>錠</v>
      </c>
      <c r="J133" s="54" t="str">
        <f ca="1">IF(F133="","",OFFSET(分類!$B$29,MATCH(F133,分類!$A$30:$A$46,0),0))</f>
        <v>調剤棚　＆　普通薬バラ</v>
      </c>
      <c r="K133" s="54">
        <f ca="1">IFERROR(
    OFFSET(錠剤_PTP!$M$5,
           MATCH(D133, 錠剤_PTP!$D$5:$D$999, 0) - 1,
           0),
"")</f>
        <v>0</v>
      </c>
      <c r="L133" s="54">
        <f ca="1">IFERROR(
    OFFSET(錠剤_バラ!$M$5,
           MATCH(D133, 錠剤_バラ!$D$5:$D$999, 0) - 1,
           0),
"")</f>
        <v>0</v>
      </c>
      <c r="M133" s="54">
        <f t="shared" ca="1" si="2"/>
        <v>0</v>
      </c>
    </row>
    <row r="134" spans="1:13">
      <c r="A134" s="66" cm="1">
        <f t="array" aca="1" ref="A134" ca="1">IFERROR(
    SMALL(
        IF((統合マスタ!$R$5:$R$1500=1)*
           (ISNUMBER(MATCH(統合マスタ!$V$5:$V$1500, 分類!$N$8:$N$15, 0))),
           統合マスタ!$AC$5:$AC$1500),
        ROW(A130)
    ),
"")</f>
        <v>482</v>
      </c>
      <c r="B134" s="27">
        <f t="shared" si="3"/>
        <v>130</v>
      </c>
      <c r="C134" s="27">
        <f ca="1">IF($A134="","",OFFSET(統合マスタ!$B$4,MATCH($A134,統合マスタ!$AC$5:$AC$1500,0),0))</f>
        <v>482</v>
      </c>
      <c r="D134" s="27" t="str">
        <f ca="1">IF($A134="","",OFFSET(統合マスタ!$C$4,MATCH($A134,統合マスタ!$AC$5:$AC$1500,0),0))</f>
        <v>ビオフェルミン錠剤</v>
      </c>
      <c r="E134" s="27">
        <f ca="1">IF($A134="","",OFFSET(統合マスタ!$X$4,MATCH($A134,統合マスタ!$AC$5:$AC$1500,0),0))</f>
        <v>0</v>
      </c>
      <c r="F134" s="27">
        <f ca="1">IF($A134="","",OFFSET(統合マスタ!$Z$4,MATCH($A134,統合マスタ!$AC$5:$AC$1500,0),0))</f>
        <v>25</v>
      </c>
      <c r="G134" s="27" t="str">
        <f ca="1">IF($A134="","",OFFSET(統合マスタ!$E$4,MATCH($A134,統合マスタ!$AC$5:$AC$1500,0),0))</f>
        <v>ＰＴＰ</v>
      </c>
      <c r="H134" s="27" t="str">
        <f ca="1">IF($A134="","",OFFSET(統合マスタ!$F$4,MATCH($A134,統合マスタ!$AC$5:$AC$1500,0),0))</f>
        <v>６３０Ｔ</v>
      </c>
      <c r="I134" s="27" t="str">
        <f ca="1">IF($A134="","",OFFSET(統合マスタ!$K$4,MATCH($A134,統合マスタ!$AC$5:$AC$1500,0),0))</f>
        <v>錠</v>
      </c>
      <c r="J134" s="54" t="str">
        <f ca="1">IF(F134="","",OFFSET(分類!$B$29,MATCH(F134,分類!$A$30:$A$46,0),0))</f>
        <v>調剤棚　＆　普通薬バラ</v>
      </c>
      <c r="K134" s="54">
        <f ca="1">IFERROR(
    OFFSET(錠剤_PTP!$M$5,
           MATCH(D134, 錠剤_PTP!$D$5:$D$999, 0) - 1,
           0),
"")</f>
        <v>0</v>
      </c>
      <c r="L134" s="54">
        <f ca="1">IFERROR(
    OFFSET(錠剤_バラ!$M$5,
           MATCH(D134, 錠剤_バラ!$D$5:$D$999, 0) - 1,
           0),
"")</f>
        <v>0</v>
      </c>
      <c r="M134" s="54">
        <f t="shared" ref="M134:M197" ca="1" si="4">SUM(K134:L134)</f>
        <v>0</v>
      </c>
    </row>
    <row r="135" spans="1:13">
      <c r="A135" s="66" cm="1">
        <f t="array" aca="1" ref="A135" ca="1">IFERROR(
    SMALL(
        IF((統合マスタ!$R$5:$R$1500=1)*
           (ISNUMBER(MATCH(統合マスタ!$V$5:$V$1500, 分類!$N$8:$N$15, 0))),
           統合マスタ!$AC$5:$AC$1500),
        ROW(A131)
    ),
"")</f>
        <v>483</v>
      </c>
      <c r="B135" s="27">
        <f t="shared" ref="B135:B198" si="5">B134+1</f>
        <v>131</v>
      </c>
      <c r="C135" s="27">
        <f ca="1">IF($A135="","",OFFSET(統合マスタ!$B$4,MATCH($A135,統合マスタ!$AC$5:$AC$1500,0),0))</f>
        <v>483</v>
      </c>
      <c r="D135" s="27" t="str">
        <f ca="1">IF($A135="","",OFFSET(統合マスタ!$C$4,MATCH($A135,統合マスタ!$AC$5:$AC$1500,0),0))</f>
        <v>ビオフェルミン錠剤</v>
      </c>
      <c r="E135" s="27">
        <f ca="1">IF($A135="","",OFFSET(統合マスタ!$X$4,MATCH($A135,統合マスタ!$AC$5:$AC$1500,0),0))</f>
        <v>0</v>
      </c>
      <c r="F135" s="27">
        <f ca="1">IF($A135="","",OFFSET(統合マスタ!$Z$4,MATCH($A135,統合マスタ!$AC$5:$AC$1500,0),0))</f>
        <v>25</v>
      </c>
      <c r="G135" s="27" t="str">
        <f ca="1">IF($A135="","",OFFSET(統合マスタ!$E$4,MATCH($A135,統合マスタ!$AC$5:$AC$1500,0),0))</f>
        <v>バラ</v>
      </c>
      <c r="H135" s="27" t="str">
        <f ca="1">IF($A135="","",OFFSET(統合マスタ!$F$4,MATCH($A135,統合マスタ!$AC$5:$AC$1500,0),0))</f>
        <v>１０００Ｔ</v>
      </c>
      <c r="I135" s="27" t="str">
        <f ca="1">IF($A135="","",OFFSET(統合マスタ!$K$4,MATCH($A135,統合マスタ!$AC$5:$AC$1500,0),0))</f>
        <v>錠</v>
      </c>
      <c r="J135" s="54" t="str">
        <f ca="1">IF(F135="","",OFFSET(分類!$B$29,MATCH(F135,分類!$A$30:$A$46,0),0))</f>
        <v>調剤棚　＆　普通薬バラ</v>
      </c>
      <c r="K135" s="54">
        <f ca="1">IFERROR(
    OFFSET(錠剤_PTP!$M$5,
           MATCH(D135, 錠剤_PTP!$D$5:$D$999, 0) - 1,
           0),
"")</f>
        <v>0</v>
      </c>
      <c r="L135" s="54">
        <f ca="1">IFERROR(
    OFFSET(錠剤_バラ!$M$5,
           MATCH(D135, 錠剤_バラ!$D$5:$D$999, 0) - 1,
           0),
"")</f>
        <v>0</v>
      </c>
      <c r="M135" s="54">
        <f t="shared" ca="1" si="4"/>
        <v>0</v>
      </c>
    </row>
    <row r="136" spans="1:13">
      <c r="A136" s="66" cm="1">
        <f t="array" aca="1" ref="A136" ca="1">IFERROR(
    SMALL(
        IF((統合マスタ!$R$5:$R$1500=1)*
           (ISNUMBER(MATCH(統合マスタ!$V$5:$V$1500, 分類!$N$8:$N$15, 0))),
           統合マスタ!$AC$5:$AC$1500),
        ROW(A132)
    ),
"")</f>
        <v>488</v>
      </c>
      <c r="B136" s="27">
        <f t="shared" si="5"/>
        <v>132</v>
      </c>
      <c r="C136" s="27">
        <f ca="1">IF($A136="","",OFFSET(統合マスタ!$B$4,MATCH($A136,統合マスタ!$AC$5:$AC$1500,0),0))</f>
        <v>488</v>
      </c>
      <c r="D136" s="27" t="str">
        <f ca="1">IF($A136="","",OFFSET(統合マスタ!$C$4,MATCH($A136,統合マスタ!$AC$5:$AC$1500,0),0))</f>
        <v>ピコスルファートナトリウム錠２．５ｍｇ「イワキ」</v>
      </c>
      <c r="E136" s="27">
        <f ca="1">IF($A136="","",OFFSET(統合マスタ!$X$4,MATCH($A136,統合マスタ!$AC$5:$AC$1500,0),0))</f>
        <v>0</v>
      </c>
      <c r="F136" s="27">
        <f ca="1">IF($A136="","",OFFSET(統合マスタ!$Z$4,MATCH($A136,統合マスタ!$AC$5:$AC$1500,0),0))</f>
        <v>25</v>
      </c>
      <c r="G136" s="27" t="str">
        <f ca="1">IF($A136="","",OFFSET(統合マスタ!$E$4,MATCH($A136,統合マスタ!$AC$5:$AC$1500,0),0))</f>
        <v>ＰＴＰ</v>
      </c>
      <c r="H136" s="27" t="str">
        <f ca="1">IF($A136="","",OFFSET(統合マスタ!$F$4,MATCH($A136,統合マスタ!$AC$5:$AC$1500,0),0))</f>
        <v>１０００Ｔ</v>
      </c>
      <c r="I136" s="27" t="str">
        <f ca="1">IF($A136="","",OFFSET(統合マスタ!$K$4,MATCH($A136,統合マスタ!$AC$5:$AC$1500,0),0))</f>
        <v>錠</v>
      </c>
      <c r="J136" s="54" t="str">
        <f ca="1">IF(F136="","",OFFSET(分類!$B$29,MATCH(F136,分類!$A$30:$A$46,0),0))</f>
        <v>調剤棚　＆　普通薬バラ</v>
      </c>
      <c r="K136" s="54">
        <f ca="1">IFERROR(
    OFFSET(錠剤_PTP!$M$5,
           MATCH(D136, 錠剤_PTP!$D$5:$D$999, 0) - 1,
           0),
"")</f>
        <v>0</v>
      </c>
      <c r="L136" s="54">
        <f ca="1">IFERROR(
    OFFSET(錠剤_バラ!$M$5,
           MATCH(D136, 錠剤_バラ!$D$5:$D$999, 0) - 1,
           0),
"")</f>
        <v>0</v>
      </c>
      <c r="M136" s="54">
        <f t="shared" ca="1" si="4"/>
        <v>0</v>
      </c>
    </row>
    <row r="137" spans="1:13">
      <c r="A137" s="66" cm="1">
        <f t="array" aca="1" ref="A137" ca="1">IFERROR(
    SMALL(
        IF((統合マスタ!$R$5:$R$1500=1)*
           (ISNUMBER(MATCH(統合マスタ!$V$5:$V$1500, 分類!$N$8:$N$15, 0))),
           統合マスタ!$AC$5:$AC$1500),
        ROW(A133)
    ),
"")</f>
        <v>489</v>
      </c>
      <c r="B137" s="27">
        <f t="shared" si="5"/>
        <v>133</v>
      </c>
      <c r="C137" s="27">
        <f ca="1">IF($A137="","",OFFSET(統合マスタ!$B$4,MATCH($A137,統合マスタ!$AC$5:$AC$1500,0),0))</f>
        <v>489</v>
      </c>
      <c r="D137" s="27" t="str">
        <f ca="1">IF($A137="","",OFFSET(統合マスタ!$C$4,MATCH($A137,統合マスタ!$AC$5:$AC$1500,0),0))</f>
        <v>ピコスルファートナトリウム錠２．５ｍｇ「イワキ」</v>
      </c>
      <c r="E137" s="27">
        <f ca="1">IF($A137="","",OFFSET(統合マスタ!$X$4,MATCH($A137,統合マスタ!$AC$5:$AC$1500,0),0))</f>
        <v>0</v>
      </c>
      <c r="F137" s="27">
        <f ca="1">IF($A137="","",OFFSET(統合マスタ!$Z$4,MATCH($A137,統合マスタ!$AC$5:$AC$1500,0),0))</f>
        <v>25</v>
      </c>
      <c r="G137" s="27" t="str">
        <f ca="1">IF($A137="","",OFFSET(統合マスタ!$E$4,MATCH($A137,統合マスタ!$AC$5:$AC$1500,0),0))</f>
        <v>バラ</v>
      </c>
      <c r="H137" s="27" t="str">
        <f ca="1">IF($A137="","",OFFSET(統合マスタ!$F$4,MATCH($A137,統合マスタ!$AC$5:$AC$1500,0),0))</f>
        <v>１０００Ｔ</v>
      </c>
      <c r="I137" s="27" t="str">
        <f ca="1">IF($A137="","",OFFSET(統合マスタ!$K$4,MATCH($A137,統合マスタ!$AC$5:$AC$1500,0),0))</f>
        <v>錠</v>
      </c>
      <c r="J137" s="54" t="str">
        <f ca="1">IF(F137="","",OFFSET(分類!$B$29,MATCH(F137,分類!$A$30:$A$46,0),0))</f>
        <v>調剤棚　＆　普通薬バラ</v>
      </c>
      <c r="K137" s="54">
        <f ca="1">IFERROR(
    OFFSET(錠剤_PTP!$M$5,
           MATCH(D137, 錠剤_PTP!$D$5:$D$999, 0) - 1,
           0),
"")</f>
        <v>0</v>
      </c>
      <c r="L137" s="54">
        <f ca="1">IFERROR(
    OFFSET(錠剤_バラ!$M$5,
           MATCH(D137, 錠剤_バラ!$D$5:$D$999, 0) - 1,
           0),
"")</f>
        <v>0</v>
      </c>
      <c r="M137" s="54">
        <f t="shared" ca="1" si="4"/>
        <v>0</v>
      </c>
    </row>
    <row r="138" spans="1:13">
      <c r="A138" s="66" cm="1">
        <f t="array" aca="1" ref="A138" ca="1">IFERROR(
    SMALL(
        IF((統合マスタ!$R$5:$R$1500=1)*
           (ISNUMBER(MATCH(統合マスタ!$V$5:$V$1500, 分類!$N$8:$N$15, 0))),
           統合マスタ!$AC$5:$AC$1500),
        ROW(A134)
    ),
"")</f>
        <v>493</v>
      </c>
      <c r="B138" s="27">
        <f t="shared" si="5"/>
        <v>134</v>
      </c>
      <c r="C138" s="27">
        <f ca="1">IF($A138="","",OFFSET(統合マスタ!$B$4,MATCH($A138,統合マスタ!$AC$5:$AC$1500,0),0))</f>
        <v>493</v>
      </c>
      <c r="D138" s="27" t="str">
        <f ca="1">IF($A138="","",OFFSET(統合マスタ!$C$4,MATCH($A138,統合マスタ!$AC$5:$AC$1500,0),0))</f>
        <v>ビソプロロールフマル酸塩錠０．６２５ｍｇ「トーワ」</v>
      </c>
      <c r="E138" s="27">
        <f ca="1">IF($A138="","",OFFSET(統合マスタ!$X$4,MATCH($A138,統合マスタ!$AC$5:$AC$1500,0),0))</f>
        <v>0</v>
      </c>
      <c r="F138" s="27">
        <f ca="1">IF($A138="","",OFFSET(統合マスタ!$Z$4,MATCH($A138,統合マスタ!$AC$5:$AC$1500,0),0))</f>
        <v>25</v>
      </c>
      <c r="G138" s="27" t="str">
        <f ca="1">IF($A138="","",OFFSET(統合マスタ!$E$4,MATCH($A138,統合マスタ!$AC$5:$AC$1500,0),0))</f>
        <v>ＰＴＰ</v>
      </c>
      <c r="H138" s="27" t="str">
        <f ca="1">IF($A138="","",OFFSET(統合マスタ!$F$4,MATCH($A138,統合マスタ!$AC$5:$AC$1500,0),0))</f>
        <v>１００Ｔ</v>
      </c>
      <c r="I138" s="27" t="str">
        <f ca="1">IF($A138="","",OFFSET(統合マスタ!$K$4,MATCH($A138,統合マスタ!$AC$5:$AC$1500,0),0))</f>
        <v>錠</v>
      </c>
      <c r="J138" s="54" t="str">
        <f ca="1">IF(F138="","",OFFSET(分類!$B$29,MATCH(F138,分類!$A$30:$A$46,0),0))</f>
        <v>調剤棚　＆　普通薬バラ</v>
      </c>
      <c r="K138" s="54">
        <f ca="1">IFERROR(
    OFFSET(錠剤_PTP!$M$5,
           MATCH(D138, 錠剤_PTP!$D$5:$D$999, 0) - 1,
           0),
"")</f>
        <v>0</v>
      </c>
      <c r="L138" s="54">
        <f ca="1">IFERROR(
    OFFSET(錠剤_バラ!$M$5,
           MATCH(D138, 錠剤_バラ!$D$5:$D$999, 0) - 1,
           0),
"")</f>
        <v>0</v>
      </c>
      <c r="M138" s="54">
        <f t="shared" ca="1" si="4"/>
        <v>0</v>
      </c>
    </row>
    <row r="139" spans="1:13">
      <c r="A139" s="66" cm="1">
        <f t="array" aca="1" ref="A139" ca="1">IFERROR(
    SMALL(
        IF((統合マスタ!$R$5:$R$1500=1)*
           (ISNUMBER(MATCH(統合マスタ!$V$5:$V$1500, 分類!$N$8:$N$15, 0))),
           統合マスタ!$AC$5:$AC$1500),
        ROW(A135)
    ),
"")</f>
        <v>494</v>
      </c>
      <c r="B139" s="27">
        <f t="shared" si="5"/>
        <v>135</v>
      </c>
      <c r="C139" s="27">
        <f ca="1">IF($A139="","",OFFSET(統合マスタ!$B$4,MATCH($A139,統合マスタ!$AC$5:$AC$1500,0),0))</f>
        <v>494</v>
      </c>
      <c r="D139" s="27" t="str">
        <f ca="1">IF($A139="","",OFFSET(統合マスタ!$C$4,MATCH($A139,統合マスタ!$AC$5:$AC$1500,0),0))</f>
        <v>ビソプロロールフマル酸塩錠２．５ｍｇ「トーワ」</v>
      </c>
      <c r="E139" s="27">
        <f ca="1">IF($A139="","",OFFSET(統合マスタ!$X$4,MATCH($A139,統合マスタ!$AC$5:$AC$1500,0),0))</f>
        <v>0</v>
      </c>
      <c r="F139" s="27">
        <f ca="1">IF($A139="","",OFFSET(統合マスタ!$Z$4,MATCH($A139,統合マスタ!$AC$5:$AC$1500,0),0))</f>
        <v>1</v>
      </c>
      <c r="G139" s="27" t="str">
        <f ca="1">IF($A139="","",OFFSET(統合マスタ!$E$4,MATCH($A139,統合マスタ!$AC$5:$AC$1500,0),0))</f>
        <v>ＰＴＰ</v>
      </c>
      <c r="H139" s="27" t="str">
        <f ca="1">IF($A139="","",OFFSET(統合マスタ!$F$4,MATCH($A139,統合マスタ!$AC$5:$AC$1500,0),0))</f>
        <v>１００Ｔ</v>
      </c>
      <c r="I139" s="27" t="str">
        <f ca="1">IF($A139="","",OFFSET(統合マスタ!$K$4,MATCH($A139,統合マスタ!$AC$5:$AC$1500,0),0))</f>
        <v>錠</v>
      </c>
      <c r="J139" s="54" t="str">
        <f ca="1">IF(F139="","",OFFSET(分類!$B$29,MATCH(F139,分類!$A$30:$A$46,0),0))</f>
        <v>調剤棚</v>
      </c>
      <c r="K139" s="54">
        <f ca="1">IFERROR(
    OFFSET(錠剤_PTP!$M$5,
           MATCH(D139, 錠剤_PTP!$D$5:$D$999, 0) - 1,
           0),
"")</f>
        <v>0</v>
      </c>
      <c r="L139" s="54" t="str">
        <f ca="1">IFERROR(
    OFFSET(錠剤_バラ!$M$5,
           MATCH(D139, 錠剤_バラ!$D$5:$D$999, 0) - 1,
           0),
"")</f>
        <v/>
      </c>
      <c r="M139" s="54">
        <f t="shared" ca="1" si="4"/>
        <v>0</v>
      </c>
    </row>
    <row r="140" spans="1:13">
      <c r="A140" s="66" cm="1">
        <f t="array" aca="1" ref="A140" ca="1">IFERROR(
    SMALL(
        IF((統合マスタ!$R$5:$R$1500=1)*
           (ISNUMBER(MATCH(統合マスタ!$V$5:$V$1500, 分類!$N$8:$N$15, 0))),
           統合マスタ!$AC$5:$AC$1500),
        ROW(A136)
    ),
"")</f>
        <v>496</v>
      </c>
      <c r="B140" s="27">
        <f t="shared" si="5"/>
        <v>136</v>
      </c>
      <c r="C140" s="27">
        <f ca="1">IF($A140="","",OFFSET(統合マスタ!$B$4,MATCH($A140,統合マスタ!$AC$5:$AC$1500,0),0))</f>
        <v>496</v>
      </c>
      <c r="D140" s="27" t="str">
        <f ca="1">IF($A140="","",OFFSET(統合マスタ!$C$4,MATCH($A140,統合マスタ!$AC$5:$AC$1500,0),0))</f>
        <v>ビブラマイシン錠５０ｍｇ</v>
      </c>
      <c r="E140" s="27">
        <f ca="1">IF($A140="","",OFFSET(統合マスタ!$X$4,MATCH($A140,統合マスタ!$AC$5:$AC$1500,0),0))</f>
        <v>0</v>
      </c>
      <c r="F140" s="27">
        <f ca="1">IF($A140="","",OFFSET(統合マスタ!$Z$4,MATCH($A140,統合マスタ!$AC$5:$AC$1500,0),0))</f>
        <v>1</v>
      </c>
      <c r="G140" s="27" t="str">
        <f ca="1">IF($A140="","",OFFSET(統合マスタ!$E$4,MATCH($A140,統合マスタ!$AC$5:$AC$1500,0),0))</f>
        <v>ＰＴＰ</v>
      </c>
      <c r="H140" s="27" t="str">
        <f ca="1">IF($A140="","",OFFSET(統合マスタ!$F$4,MATCH($A140,統合マスタ!$AC$5:$AC$1500,0),0))</f>
        <v>１００Ｔ</v>
      </c>
      <c r="I140" s="27" t="str">
        <f ca="1">IF($A140="","",OFFSET(統合マスタ!$K$4,MATCH($A140,統合マスタ!$AC$5:$AC$1500,0),0))</f>
        <v>錠</v>
      </c>
      <c r="J140" s="54" t="str">
        <f ca="1">IF(F140="","",OFFSET(分類!$B$29,MATCH(F140,分類!$A$30:$A$46,0),0))</f>
        <v>調剤棚</v>
      </c>
      <c r="K140" s="54">
        <f ca="1">IFERROR(
    OFFSET(錠剤_PTP!$M$5,
           MATCH(D140, 錠剤_PTP!$D$5:$D$999, 0) - 1,
           0),
"")</f>
        <v>0</v>
      </c>
      <c r="L140" s="54" t="str">
        <f ca="1">IFERROR(
    OFFSET(錠剤_バラ!$M$5,
           MATCH(D140, 錠剤_バラ!$D$5:$D$999, 0) - 1,
           0),
"")</f>
        <v/>
      </c>
      <c r="M140" s="54">
        <f t="shared" ca="1" si="4"/>
        <v>0</v>
      </c>
    </row>
    <row r="141" spans="1:13">
      <c r="A141" s="66" cm="1">
        <f t="array" aca="1" ref="A141" ca="1">IFERROR(
    SMALL(
        IF((統合マスタ!$R$5:$R$1500=1)*
           (ISNUMBER(MATCH(統合マスタ!$V$5:$V$1500, 分類!$N$8:$N$15, 0))),
           統合マスタ!$AC$5:$AC$1500),
        ROW(A137)
    ),
"")</f>
        <v>501</v>
      </c>
      <c r="B141" s="27">
        <f t="shared" si="5"/>
        <v>137</v>
      </c>
      <c r="C141" s="27">
        <f ca="1">IF($A141="","",OFFSET(統合マスタ!$B$4,MATCH($A141,統合マスタ!$AC$5:$AC$1500,0),0))</f>
        <v>501</v>
      </c>
      <c r="D141" s="27" t="str">
        <f ca="1">IF($A141="","",OFFSET(統合マスタ!$C$4,MATCH($A141,統合マスタ!$AC$5:$AC$1500,0),0))</f>
        <v>ビペリデン塩酸塩錠１ｍｇ「アメル」</v>
      </c>
      <c r="E141" s="27">
        <f ca="1">IF($A141="","",OFFSET(統合マスタ!$X$4,MATCH($A141,統合マスタ!$AC$5:$AC$1500,0),0))</f>
        <v>0</v>
      </c>
      <c r="F141" s="27">
        <f ca="1">IF($A141="","",OFFSET(統合マスタ!$Z$4,MATCH($A141,統合マスタ!$AC$5:$AC$1500,0),0))</f>
        <v>25</v>
      </c>
      <c r="G141" s="27" t="str">
        <f ca="1">IF($A141="","",OFFSET(統合マスタ!$E$4,MATCH($A141,統合マスタ!$AC$5:$AC$1500,0),0))</f>
        <v>ＰＴＰ</v>
      </c>
      <c r="H141" s="27" t="str">
        <f ca="1">IF($A141="","",OFFSET(統合マスタ!$F$4,MATCH($A141,統合マスタ!$AC$5:$AC$1500,0),0))</f>
        <v>１０００Ｔ</v>
      </c>
      <c r="I141" s="27" t="str">
        <f ca="1">IF($A141="","",OFFSET(統合マスタ!$K$4,MATCH($A141,統合マスタ!$AC$5:$AC$1500,0),0))</f>
        <v>錠</v>
      </c>
      <c r="J141" s="54" t="str">
        <f ca="1">IF(F141="","",OFFSET(分類!$B$29,MATCH(F141,分類!$A$30:$A$46,0),0))</f>
        <v>調剤棚　＆　普通薬バラ</v>
      </c>
      <c r="K141" s="54">
        <f ca="1">IFERROR(
    OFFSET(錠剤_PTP!$M$5,
           MATCH(D141, 錠剤_PTP!$D$5:$D$999, 0) - 1,
           0),
"")</f>
        <v>0</v>
      </c>
      <c r="L141" s="54">
        <f ca="1">IFERROR(
    OFFSET(錠剤_バラ!$M$5,
           MATCH(D141, 錠剤_バラ!$D$5:$D$999, 0) - 1,
           0),
"")</f>
        <v>0</v>
      </c>
      <c r="M141" s="54">
        <f t="shared" ca="1" si="4"/>
        <v>0</v>
      </c>
    </row>
    <row r="142" spans="1:13">
      <c r="A142" s="66" cm="1">
        <f t="array" aca="1" ref="A142" ca="1">IFERROR(
    SMALL(
        IF((統合マスタ!$R$5:$R$1500=1)*
           (ISNUMBER(MATCH(統合マスタ!$V$5:$V$1500, 分類!$N$8:$N$15, 0))),
           統合マスタ!$AC$5:$AC$1500),
        ROW(A138)
    ),
"")</f>
        <v>502</v>
      </c>
      <c r="B142" s="27">
        <f t="shared" si="5"/>
        <v>138</v>
      </c>
      <c r="C142" s="27">
        <f ca="1">IF($A142="","",OFFSET(統合マスタ!$B$4,MATCH($A142,統合マスタ!$AC$5:$AC$1500,0),0))</f>
        <v>502</v>
      </c>
      <c r="D142" s="27" t="str">
        <f ca="1">IF($A142="","",OFFSET(統合マスタ!$C$4,MATCH($A142,統合マスタ!$AC$5:$AC$1500,0),0))</f>
        <v>ビペリデン塩酸塩錠１ｍｇ「アメル」</v>
      </c>
      <c r="E142" s="27">
        <f ca="1">IF($A142="","",OFFSET(統合マスタ!$X$4,MATCH($A142,統合マスタ!$AC$5:$AC$1500,0),0))</f>
        <v>0</v>
      </c>
      <c r="F142" s="27">
        <f ca="1">IF($A142="","",OFFSET(統合マスタ!$Z$4,MATCH($A142,統合マスタ!$AC$5:$AC$1500,0),0))</f>
        <v>25</v>
      </c>
      <c r="G142" s="27" t="str">
        <f ca="1">IF($A142="","",OFFSET(統合マスタ!$E$4,MATCH($A142,統合マスタ!$AC$5:$AC$1500,0),0))</f>
        <v>バラ</v>
      </c>
      <c r="H142" s="27" t="str">
        <f ca="1">IF($A142="","",OFFSET(統合マスタ!$F$4,MATCH($A142,統合マスタ!$AC$5:$AC$1500,0),0))</f>
        <v>１０００Ｔ</v>
      </c>
      <c r="I142" s="27" t="str">
        <f ca="1">IF($A142="","",OFFSET(統合マスタ!$K$4,MATCH($A142,統合マスタ!$AC$5:$AC$1500,0),0))</f>
        <v>錠</v>
      </c>
      <c r="J142" s="54" t="str">
        <f ca="1">IF(F142="","",OFFSET(分類!$B$29,MATCH(F142,分類!$A$30:$A$46,0),0))</f>
        <v>調剤棚　＆　普通薬バラ</v>
      </c>
      <c r="K142" s="54">
        <f ca="1">IFERROR(
    OFFSET(錠剤_PTP!$M$5,
           MATCH(D142, 錠剤_PTP!$D$5:$D$999, 0) - 1,
           0),
"")</f>
        <v>0</v>
      </c>
      <c r="L142" s="54">
        <f ca="1">IFERROR(
    OFFSET(錠剤_バラ!$M$5,
           MATCH(D142, 錠剤_バラ!$D$5:$D$999, 0) - 1,
           0),
"")</f>
        <v>0</v>
      </c>
      <c r="M142" s="54">
        <f t="shared" ca="1" si="4"/>
        <v>0</v>
      </c>
    </row>
    <row r="143" spans="1:13">
      <c r="A143" s="66" cm="1">
        <f t="array" aca="1" ref="A143" ca="1">IFERROR(
    SMALL(
        IF((統合マスタ!$R$5:$R$1500=1)*
           (ISNUMBER(MATCH(統合マスタ!$V$5:$V$1500, 分類!$N$8:$N$15, 0))),
           統合マスタ!$AC$5:$AC$1500),
        ROW(A139)
    ),
"")</f>
        <v>504</v>
      </c>
      <c r="B143" s="27">
        <f t="shared" si="5"/>
        <v>139</v>
      </c>
      <c r="C143" s="27">
        <f ca="1">IF($A143="","",OFFSET(統合マスタ!$B$4,MATCH($A143,統合マスタ!$AC$5:$AC$1500,0),0))</f>
        <v>504</v>
      </c>
      <c r="D143" s="27" t="str">
        <f ca="1">IF($A143="","",OFFSET(統合マスタ!$C$4,MATCH($A143,統合マスタ!$AC$5:$AC$1500,0),0))</f>
        <v>ヒベルナ糖衣錠２５ｍｇ</v>
      </c>
      <c r="E143" s="27">
        <f ca="1">IF($A143="","",OFFSET(統合マスタ!$X$4,MATCH($A143,統合マスタ!$AC$5:$AC$1500,0),0))</f>
        <v>0</v>
      </c>
      <c r="F143" s="27">
        <f ca="1">IF($A143="","",OFFSET(統合マスタ!$Z$4,MATCH($A143,統合マスタ!$AC$5:$AC$1500,0),0))</f>
        <v>25</v>
      </c>
      <c r="G143" s="27" t="str">
        <f ca="1">IF($A143="","",OFFSET(統合マスタ!$E$4,MATCH($A143,統合マスタ!$AC$5:$AC$1500,0),0))</f>
        <v>ＰＴＰ</v>
      </c>
      <c r="H143" s="27" t="str">
        <f ca="1">IF($A143="","",OFFSET(統合マスタ!$F$4,MATCH($A143,統合マスタ!$AC$5:$AC$1500,0),0))</f>
        <v>１００Ｔ</v>
      </c>
      <c r="I143" s="27" t="str">
        <f ca="1">IF($A143="","",OFFSET(統合マスタ!$K$4,MATCH($A143,統合マスタ!$AC$5:$AC$1500,0),0))</f>
        <v>錠</v>
      </c>
      <c r="J143" s="54" t="str">
        <f ca="1">IF(F143="","",OFFSET(分類!$B$29,MATCH(F143,分類!$A$30:$A$46,0),0))</f>
        <v>調剤棚　＆　普通薬バラ</v>
      </c>
      <c r="K143" s="54">
        <f ca="1">IFERROR(
    OFFSET(錠剤_PTP!$M$5,
           MATCH(D143, 錠剤_PTP!$D$5:$D$999, 0) - 1,
           0),
"")</f>
        <v>0</v>
      </c>
      <c r="L143" s="54">
        <f ca="1">IFERROR(
    OFFSET(錠剤_バラ!$M$5,
           MATCH(D143, 錠剤_バラ!$D$5:$D$999, 0) - 1,
           0),
"")</f>
        <v>0</v>
      </c>
      <c r="M143" s="54">
        <f t="shared" ca="1" si="4"/>
        <v>0</v>
      </c>
    </row>
    <row r="144" spans="1:13">
      <c r="A144" s="66" cm="1">
        <f t="array" aca="1" ref="A144" ca="1">IFERROR(
    SMALL(
        IF((統合マスタ!$R$5:$R$1500=1)*
           (ISNUMBER(MATCH(統合マスタ!$V$5:$V$1500, 分類!$N$8:$N$15, 0))),
           統合マスタ!$AC$5:$AC$1500),
        ROW(A140)
    ),
"")</f>
        <v>505</v>
      </c>
      <c r="B144" s="27">
        <f t="shared" si="5"/>
        <v>140</v>
      </c>
      <c r="C144" s="27">
        <f ca="1">IF($A144="","",OFFSET(統合マスタ!$B$4,MATCH($A144,統合マスタ!$AC$5:$AC$1500,0),0))</f>
        <v>505</v>
      </c>
      <c r="D144" s="27" t="str">
        <f ca="1">IF($A144="","",OFFSET(統合マスタ!$C$4,MATCH($A144,統合マスタ!$AC$5:$AC$1500,0),0))</f>
        <v>ヒベルナ糖衣錠２５ｍｇ</v>
      </c>
      <c r="E144" s="27">
        <f ca="1">IF($A144="","",OFFSET(統合マスタ!$X$4,MATCH($A144,統合マスタ!$AC$5:$AC$1500,0),0))</f>
        <v>0</v>
      </c>
      <c r="F144" s="27">
        <f ca="1">IF($A144="","",OFFSET(統合マスタ!$Z$4,MATCH($A144,統合マスタ!$AC$5:$AC$1500,0),0))</f>
        <v>25</v>
      </c>
      <c r="G144" s="27" t="str">
        <f ca="1">IF($A144="","",OFFSET(統合マスタ!$E$4,MATCH($A144,統合マスタ!$AC$5:$AC$1500,0),0))</f>
        <v>バラ</v>
      </c>
      <c r="H144" s="27" t="str">
        <f ca="1">IF($A144="","",OFFSET(統合マスタ!$F$4,MATCH($A144,統合マスタ!$AC$5:$AC$1500,0),0))</f>
        <v>１０００Ｔ</v>
      </c>
      <c r="I144" s="27" t="str">
        <f ca="1">IF($A144="","",OFFSET(統合マスタ!$K$4,MATCH($A144,統合マスタ!$AC$5:$AC$1500,0),0))</f>
        <v>錠</v>
      </c>
      <c r="J144" s="54" t="str">
        <f ca="1">IF(F144="","",OFFSET(分類!$B$29,MATCH(F144,分類!$A$30:$A$46,0),0))</f>
        <v>調剤棚　＆　普通薬バラ</v>
      </c>
      <c r="K144" s="54">
        <f ca="1">IFERROR(
    OFFSET(錠剤_PTP!$M$5,
           MATCH(D144, 錠剤_PTP!$D$5:$D$999, 0) - 1,
           0),
"")</f>
        <v>0</v>
      </c>
      <c r="L144" s="54">
        <f ca="1">IFERROR(
    OFFSET(錠剤_バラ!$M$5,
           MATCH(D144, 錠剤_バラ!$D$5:$D$999, 0) - 1,
           0),
"")</f>
        <v>0</v>
      </c>
      <c r="M144" s="54">
        <f t="shared" ca="1" si="4"/>
        <v>0</v>
      </c>
    </row>
    <row r="145" spans="1:13">
      <c r="A145" s="66" cm="1">
        <f t="array" aca="1" ref="A145" ca="1">IFERROR(
    SMALL(
        IF((統合マスタ!$R$5:$R$1500=1)*
           (ISNUMBER(MATCH(統合マスタ!$V$5:$V$1500, 分類!$N$8:$N$15, 0))),
           統合マスタ!$AC$5:$AC$1500),
        ROW(A141)
    ),
"")</f>
        <v>514</v>
      </c>
      <c r="B145" s="27">
        <f t="shared" si="5"/>
        <v>141</v>
      </c>
      <c r="C145" s="27">
        <f ca="1">IF($A145="","",OFFSET(統合マスタ!$B$4,MATCH($A145,統合マスタ!$AC$5:$AC$1500,0),0))</f>
        <v>514</v>
      </c>
      <c r="D145" s="27" t="str">
        <f ca="1">IF($A145="","",OFFSET(統合マスタ!$C$4,MATCH($A145,統合マスタ!$AC$5:$AC$1500,0),0))</f>
        <v>ビラノアＯＤ錠２０ｍｇ</v>
      </c>
      <c r="E145" s="27">
        <f ca="1">IF($A145="","",OFFSET(統合マスタ!$X$4,MATCH($A145,統合マスタ!$AC$5:$AC$1500,0),0))</f>
        <v>0</v>
      </c>
      <c r="F145" s="27">
        <f ca="1">IF($A145="","",OFFSET(統合マスタ!$Z$4,MATCH($A145,統合マスタ!$AC$5:$AC$1500,0),0))</f>
        <v>25</v>
      </c>
      <c r="G145" s="27" t="str">
        <f ca="1">IF($A145="","",OFFSET(統合マスタ!$E$4,MATCH($A145,統合マスタ!$AC$5:$AC$1500,0),0))</f>
        <v>ＰＴＰ</v>
      </c>
      <c r="H145" s="27" t="str">
        <f ca="1">IF($A145="","",OFFSET(統合マスタ!$F$4,MATCH($A145,統合マスタ!$AC$5:$AC$1500,0),0))</f>
        <v>１００Ｔ</v>
      </c>
      <c r="I145" s="27" t="str">
        <f ca="1">IF($A145="","",OFFSET(統合マスタ!$K$4,MATCH($A145,統合マスタ!$AC$5:$AC$1500,0),0))</f>
        <v>錠</v>
      </c>
      <c r="J145" s="54" t="str">
        <f ca="1">IF(F145="","",OFFSET(分類!$B$29,MATCH(F145,分類!$A$30:$A$46,0),0))</f>
        <v>調剤棚　＆　普通薬バラ</v>
      </c>
      <c r="K145" s="54">
        <f ca="1">IFERROR(
    OFFSET(錠剤_PTP!$M$5,
           MATCH(D145, 錠剤_PTP!$D$5:$D$999, 0) - 1,
           0),
"")</f>
        <v>0</v>
      </c>
      <c r="L145" s="54">
        <f ca="1">IFERROR(
    OFFSET(錠剤_バラ!$M$5,
           MATCH(D145, 錠剤_バラ!$D$5:$D$999, 0) - 1,
           0),
"")</f>
        <v>0</v>
      </c>
      <c r="M145" s="54">
        <f t="shared" ca="1" si="4"/>
        <v>0</v>
      </c>
    </row>
    <row r="146" spans="1:13">
      <c r="A146" s="66" cm="1">
        <f t="array" aca="1" ref="A146" ca="1">IFERROR(
    SMALL(
        IF((統合マスタ!$R$5:$R$1500=1)*
           (ISNUMBER(MATCH(統合マスタ!$V$5:$V$1500, 分類!$N$8:$N$15, 0))),
           統合マスタ!$AC$5:$AC$1500),
        ROW(A142)
    ),
"")</f>
        <v>515</v>
      </c>
      <c r="B146" s="27">
        <f t="shared" si="5"/>
        <v>142</v>
      </c>
      <c r="C146" s="27">
        <f ca="1">IF($A146="","",OFFSET(統合マスタ!$B$4,MATCH($A146,統合マスタ!$AC$5:$AC$1500,0),0))</f>
        <v>515</v>
      </c>
      <c r="D146" s="27" t="str">
        <f ca="1">IF($A146="","",OFFSET(統合マスタ!$C$4,MATCH($A146,統合マスタ!$AC$5:$AC$1500,0),0))</f>
        <v>ビラノアＯＤ錠２０ｍｇ</v>
      </c>
      <c r="E146" s="27">
        <f ca="1">IF($A146="","",OFFSET(統合マスタ!$X$4,MATCH($A146,統合マスタ!$AC$5:$AC$1500,0),0))</f>
        <v>0</v>
      </c>
      <c r="F146" s="27">
        <f ca="1">IF($A146="","",OFFSET(統合マスタ!$Z$4,MATCH($A146,統合マスタ!$AC$5:$AC$1500,0),0))</f>
        <v>25</v>
      </c>
      <c r="G146" s="27" t="str">
        <f ca="1">IF($A146="","",OFFSET(統合マスタ!$E$4,MATCH($A146,統合マスタ!$AC$5:$AC$1500,0),0))</f>
        <v>ＰＴＰ</v>
      </c>
      <c r="H146" s="27" t="str">
        <f ca="1">IF($A146="","",OFFSET(統合マスタ!$F$4,MATCH($A146,統合マスタ!$AC$5:$AC$1500,0),0))</f>
        <v>５００Ｔ</v>
      </c>
      <c r="I146" s="27" t="str">
        <f ca="1">IF($A146="","",OFFSET(統合マスタ!$K$4,MATCH($A146,統合マスタ!$AC$5:$AC$1500,0),0))</f>
        <v>錠</v>
      </c>
      <c r="J146" s="54" t="str">
        <f ca="1">IF(F146="","",OFFSET(分類!$B$29,MATCH(F146,分類!$A$30:$A$46,0),0))</f>
        <v>調剤棚　＆　普通薬バラ</v>
      </c>
      <c r="K146" s="54">
        <f ca="1">IFERROR(
    OFFSET(錠剤_PTP!$M$5,
           MATCH(D146, 錠剤_PTP!$D$5:$D$999, 0) - 1,
           0),
"")</f>
        <v>0</v>
      </c>
      <c r="L146" s="54">
        <f ca="1">IFERROR(
    OFFSET(錠剤_バラ!$M$5,
           MATCH(D146, 錠剤_バラ!$D$5:$D$999, 0) - 1,
           0),
"")</f>
        <v>0</v>
      </c>
      <c r="M146" s="54">
        <f t="shared" ca="1" si="4"/>
        <v>0</v>
      </c>
    </row>
    <row r="147" spans="1:13">
      <c r="A147" s="66" cm="1">
        <f t="array" aca="1" ref="A147" ca="1">IFERROR(
    SMALL(
        IF((統合マスタ!$R$5:$R$1500=1)*
           (ISNUMBER(MATCH(統合マスタ!$V$5:$V$1500, 分類!$N$8:$N$15, 0))),
           統合マスタ!$AC$5:$AC$1500),
        ROW(A143)
    ),
"")</f>
        <v>518</v>
      </c>
      <c r="B147" s="27">
        <f t="shared" si="5"/>
        <v>143</v>
      </c>
      <c r="C147" s="27">
        <f ca="1">IF($A147="","",OFFSET(統合マスタ!$B$4,MATCH($A147,統合マスタ!$AC$5:$AC$1500,0),0))</f>
        <v>518</v>
      </c>
      <c r="D147" s="27" t="str">
        <f ca="1">IF($A147="","",OFFSET(統合マスタ!$C$4,MATCH($A147,統合マスタ!$AC$5:$AC$1500,0),0))</f>
        <v>ヒルナミン錠（２５ｍｇ）</v>
      </c>
      <c r="E147" s="27">
        <f ca="1">IF($A147="","",OFFSET(統合マスタ!$X$4,MATCH($A147,統合マスタ!$AC$5:$AC$1500,0),0))</f>
        <v>0</v>
      </c>
      <c r="F147" s="27">
        <f ca="1">IF($A147="","",OFFSET(統合マスタ!$Z$4,MATCH($A147,統合マスタ!$AC$5:$AC$1500,0),0))</f>
        <v>25</v>
      </c>
      <c r="G147" s="27" t="str">
        <f ca="1">IF($A147="","",OFFSET(統合マスタ!$E$4,MATCH($A147,統合マスタ!$AC$5:$AC$1500,0),0))</f>
        <v>ＰＴＰ</v>
      </c>
      <c r="H147" s="27" t="str">
        <f ca="1">IF($A147="","",OFFSET(統合マスタ!$F$4,MATCH($A147,統合マスタ!$AC$5:$AC$1500,0),0))</f>
        <v>１００Ｔ</v>
      </c>
      <c r="I147" s="27" t="str">
        <f ca="1">IF($A147="","",OFFSET(統合マスタ!$K$4,MATCH($A147,統合マスタ!$AC$5:$AC$1500,0),0))</f>
        <v>錠</v>
      </c>
      <c r="J147" s="54" t="str">
        <f ca="1">IF(F147="","",OFFSET(分類!$B$29,MATCH(F147,分類!$A$30:$A$46,0),0))</f>
        <v>調剤棚　＆　普通薬バラ</v>
      </c>
      <c r="K147" s="54">
        <f ca="1">IFERROR(
    OFFSET(錠剤_PTP!$M$5,
           MATCH(D147, 錠剤_PTP!$D$5:$D$999, 0) - 1,
           0),
"")</f>
        <v>0</v>
      </c>
      <c r="L147" s="54">
        <f ca="1">IFERROR(
    OFFSET(錠剤_バラ!$M$5,
           MATCH(D147, 錠剤_バラ!$D$5:$D$999, 0) - 1,
           0),
"")</f>
        <v>0</v>
      </c>
      <c r="M147" s="54">
        <f t="shared" ca="1" si="4"/>
        <v>0</v>
      </c>
    </row>
    <row r="148" spans="1:13">
      <c r="A148" s="66" cm="1">
        <f t="array" aca="1" ref="A148" ca="1">IFERROR(
    SMALL(
        IF((統合マスタ!$R$5:$R$1500=1)*
           (ISNUMBER(MATCH(統合マスタ!$V$5:$V$1500, 分類!$N$8:$N$15, 0))),
           統合マスタ!$AC$5:$AC$1500),
        ROW(A144)
    ),
"")</f>
        <v>519</v>
      </c>
      <c r="B148" s="27">
        <f t="shared" si="5"/>
        <v>144</v>
      </c>
      <c r="C148" s="27">
        <f ca="1">IF($A148="","",OFFSET(統合マスタ!$B$4,MATCH($A148,統合マスタ!$AC$5:$AC$1500,0),0))</f>
        <v>519</v>
      </c>
      <c r="D148" s="27" t="str">
        <f ca="1">IF($A148="","",OFFSET(統合マスタ!$C$4,MATCH($A148,統合マスタ!$AC$5:$AC$1500,0),0))</f>
        <v>ヒルナミン錠（２５ｍｇ）</v>
      </c>
      <c r="E148" s="27">
        <f ca="1">IF($A148="","",OFFSET(統合マスタ!$X$4,MATCH($A148,統合マスタ!$AC$5:$AC$1500,0),0))</f>
        <v>0</v>
      </c>
      <c r="F148" s="27">
        <f ca="1">IF($A148="","",OFFSET(統合マスタ!$Z$4,MATCH($A148,統合マスタ!$AC$5:$AC$1500,0),0))</f>
        <v>25</v>
      </c>
      <c r="G148" s="27" t="str">
        <f ca="1">IF($A148="","",OFFSET(統合マスタ!$E$4,MATCH($A148,統合マスタ!$AC$5:$AC$1500,0),0))</f>
        <v>バラ</v>
      </c>
      <c r="H148" s="27" t="str">
        <f ca="1">IF($A148="","",OFFSET(統合マスタ!$F$4,MATCH($A148,統合マスタ!$AC$5:$AC$1500,0),0))</f>
        <v>１０００Ｔ</v>
      </c>
      <c r="I148" s="27" t="str">
        <f ca="1">IF($A148="","",OFFSET(統合マスタ!$K$4,MATCH($A148,統合マスタ!$AC$5:$AC$1500,0),0))</f>
        <v>錠</v>
      </c>
      <c r="J148" s="54" t="str">
        <f ca="1">IF(F148="","",OFFSET(分類!$B$29,MATCH(F148,分類!$A$30:$A$46,0),0))</f>
        <v>調剤棚　＆　普通薬バラ</v>
      </c>
      <c r="K148" s="54">
        <f ca="1">IFERROR(
    OFFSET(錠剤_PTP!$M$5,
           MATCH(D148, 錠剤_PTP!$D$5:$D$999, 0) - 1,
           0),
"")</f>
        <v>0</v>
      </c>
      <c r="L148" s="54">
        <f ca="1">IFERROR(
    OFFSET(錠剤_バラ!$M$5,
           MATCH(D148, 錠剤_バラ!$D$5:$D$999, 0) - 1,
           0),
"")</f>
        <v>0</v>
      </c>
      <c r="M148" s="54">
        <f t="shared" ca="1" si="4"/>
        <v>0</v>
      </c>
    </row>
    <row r="149" spans="1:13">
      <c r="A149" s="66" cm="1">
        <f t="array" aca="1" ref="A149" ca="1">IFERROR(
    SMALL(
        IF((統合マスタ!$R$5:$R$1500=1)*
           (ISNUMBER(MATCH(統合マスタ!$V$5:$V$1500, 分類!$N$8:$N$15, 0))),
           統合マスタ!$AC$5:$AC$1500),
        ROW(A145)
    ),
"")</f>
        <v>521</v>
      </c>
      <c r="B149" s="27">
        <f t="shared" si="5"/>
        <v>145</v>
      </c>
      <c r="C149" s="27">
        <f ca="1">IF($A149="","",OFFSET(統合マスタ!$B$4,MATCH($A149,統合マスタ!$AC$5:$AC$1500,0),0))</f>
        <v>521</v>
      </c>
      <c r="D149" s="27" t="str">
        <f ca="1">IF($A149="","",OFFSET(統合マスタ!$C$4,MATCH($A149,統合マスタ!$AC$5:$AC$1500,0),0))</f>
        <v>ヒルナミン錠（５ｍｇ）</v>
      </c>
      <c r="E149" s="27">
        <f ca="1">IF($A149="","",OFFSET(統合マスタ!$X$4,MATCH($A149,統合マスタ!$AC$5:$AC$1500,0),0))</f>
        <v>0</v>
      </c>
      <c r="F149" s="27">
        <f ca="1">IF($A149="","",OFFSET(統合マスタ!$Z$4,MATCH($A149,統合マスタ!$AC$5:$AC$1500,0),0))</f>
        <v>25</v>
      </c>
      <c r="G149" s="27" t="str">
        <f ca="1">IF($A149="","",OFFSET(統合マスタ!$E$4,MATCH($A149,統合マスタ!$AC$5:$AC$1500,0),0))</f>
        <v>ＰＴＰ</v>
      </c>
      <c r="H149" s="27" t="str">
        <f ca="1">IF($A149="","",OFFSET(統合マスタ!$F$4,MATCH($A149,統合マスタ!$AC$5:$AC$1500,0),0))</f>
        <v>１０００Ｔ</v>
      </c>
      <c r="I149" s="27" t="str">
        <f ca="1">IF($A149="","",OFFSET(統合マスタ!$K$4,MATCH($A149,統合マスタ!$AC$5:$AC$1500,0),0))</f>
        <v>錠</v>
      </c>
      <c r="J149" s="54" t="str">
        <f ca="1">IF(F149="","",OFFSET(分類!$B$29,MATCH(F149,分類!$A$30:$A$46,0),0))</f>
        <v>調剤棚　＆　普通薬バラ</v>
      </c>
      <c r="K149" s="54">
        <f ca="1">IFERROR(
    OFFSET(錠剤_PTP!$M$5,
           MATCH(D149, 錠剤_PTP!$D$5:$D$999, 0) - 1,
           0),
"")</f>
        <v>0</v>
      </c>
      <c r="L149" s="54">
        <f ca="1">IFERROR(
    OFFSET(錠剤_バラ!$M$5,
           MATCH(D149, 錠剤_バラ!$D$5:$D$999, 0) - 1,
           0),
"")</f>
        <v>0</v>
      </c>
      <c r="M149" s="54">
        <f t="shared" ca="1" si="4"/>
        <v>0</v>
      </c>
    </row>
    <row r="150" spans="1:13">
      <c r="A150" s="66" cm="1">
        <f t="array" aca="1" ref="A150" ca="1">IFERROR(
    SMALL(
        IF((統合マスタ!$R$5:$R$1500=1)*
           (ISNUMBER(MATCH(統合マスタ!$V$5:$V$1500, 分類!$N$8:$N$15, 0))),
           統合マスタ!$AC$5:$AC$1500),
        ROW(A146)
    ),
"")</f>
        <v>522</v>
      </c>
      <c r="B150" s="27">
        <f t="shared" si="5"/>
        <v>146</v>
      </c>
      <c r="C150" s="27">
        <f ca="1">IF($A150="","",OFFSET(統合マスタ!$B$4,MATCH($A150,統合マスタ!$AC$5:$AC$1500,0),0))</f>
        <v>522</v>
      </c>
      <c r="D150" s="27" t="str">
        <f ca="1">IF($A150="","",OFFSET(統合マスタ!$C$4,MATCH($A150,統合マスタ!$AC$5:$AC$1500,0),0))</f>
        <v>ヒルナミン錠（５ｍｇ）</v>
      </c>
      <c r="E150" s="27">
        <f ca="1">IF($A150="","",OFFSET(統合マスタ!$X$4,MATCH($A150,統合マスタ!$AC$5:$AC$1500,0),0))</f>
        <v>0</v>
      </c>
      <c r="F150" s="27">
        <f ca="1">IF($A150="","",OFFSET(統合マスタ!$Z$4,MATCH($A150,統合マスタ!$AC$5:$AC$1500,0),0))</f>
        <v>25</v>
      </c>
      <c r="G150" s="27" t="str">
        <f ca="1">IF($A150="","",OFFSET(統合マスタ!$E$4,MATCH($A150,統合マスタ!$AC$5:$AC$1500,0),0))</f>
        <v>バラ</v>
      </c>
      <c r="H150" s="27" t="str">
        <f ca="1">IF($A150="","",OFFSET(統合マスタ!$F$4,MATCH($A150,統合マスタ!$AC$5:$AC$1500,0),0))</f>
        <v>１０００Ｔ</v>
      </c>
      <c r="I150" s="27" t="str">
        <f ca="1">IF($A150="","",OFFSET(統合マスタ!$K$4,MATCH($A150,統合マスタ!$AC$5:$AC$1500,0),0))</f>
        <v>錠</v>
      </c>
      <c r="J150" s="54" t="str">
        <f ca="1">IF(F150="","",OFFSET(分類!$B$29,MATCH(F150,分類!$A$30:$A$46,0),0))</f>
        <v>調剤棚　＆　普通薬バラ</v>
      </c>
      <c r="K150" s="54">
        <f ca="1">IFERROR(
    OFFSET(錠剤_PTP!$M$5,
           MATCH(D150, 錠剤_PTP!$D$5:$D$999, 0) - 1,
           0),
"")</f>
        <v>0</v>
      </c>
      <c r="L150" s="54">
        <f ca="1">IFERROR(
    OFFSET(錠剤_バラ!$M$5,
           MATCH(D150, 錠剤_バラ!$D$5:$D$999, 0) - 1,
           0),
"")</f>
        <v>0</v>
      </c>
      <c r="M150" s="54">
        <f t="shared" ca="1" si="4"/>
        <v>0</v>
      </c>
    </row>
    <row r="151" spans="1:13">
      <c r="A151" s="66" cm="1">
        <f t="array" aca="1" ref="A151" ca="1">IFERROR(
    SMALL(
        IF((統合マスタ!$R$5:$R$1500=1)*
           (ISNUMBER(MATCH(統合マスタ!$V$5:$V$1500, 分類!$N$8:$N$15, 0))),
           統合マスタ!$AC$5:$AC$1500),
        ROW(A147)
    ),
"")</f>
        <v>524</v>
      </c>
      <c r="B151" s="27">
        <f t="shared" si="5"/>
        <v>147</v>
      </c>
      <c r="C151" s="27">
        <f ca="1">IF($A151="","",OFFSET(統合マスタ!$B$4,MATCH($A151,統合マスタ!$AC$5:$AC$1500,0),0))</f>
        <v>524</v>
      </c>
      <c r="D151" s="27" t="str">
        <f ca="1">IF($A151="","",OFFSET(統合マスタ!$C$4,MATCH($A151,統合マスタ!$AC$5:$AC$1500,0),0))</f>
        <v>ファモチジンＤ錠２０ｍｇ「サワイ」</v>
      </c>
      <c r="E151" s="27">
        <f ca="1">IF($A151="","",OFFSET(統合マスタ!$X$4,MATCH($A151,統合マスタ!$AC$5:$AC$1500,0),0))</f>
        <v>0</v>
      </c>
      <c r="F151" s="27">
        <f ca="1">IF($A151="","",OFFSET(統合マスタ!$Z$4,MATCH($A151,統合マスタ!$AC$5:$AC$1500,0),0))</f>
        <v>25</v>
      </c>
      <c r="G151" s="27" t="str">
        <f ca="1">IF($A151="","",OFFSET(統合マスタ!$E$4,MATCH($A151,統合マスタ!$AC$5:$AC$1500,0),0))</f>
        <v>ＰＴＰ</v>
      </c>
      <c r="H151" s="27" t="str">
        <f ca="1">IF($A151="","",OFFSET(統合マスタ!$F$4,MATCH($A151,統合マスタ!$AC$5:$AC$1500,0),0))</f>
        <v>１００Ｔ</v>
      </c>
      <c r="I151" s="27" t="str">
        <f ca="1">IF($A151="","",OFFSET(統合マスタ!$K$4,MATCH($A151,統合マスタ!$AC$5:$AC$1500,0),0))</f>
        <v>錠</v>
      </c>
      <c r="J151" s="54" t="str">
        <f ca="1">IF(F151="","",OFFSET(分類!$B$29,MATCH(F151,分類!$A$30:$A$46,0),0))</f>
        <v>調剤棚　＆　普通薬バラ</v>
      </c>
      <c r="K151" s="54">
        <f ca="1">IFERROR(
    OFFSET(錠剤_PTP!$M$5,
           MATCH(D151, 錠剤_PTP!$D$5:$D$999, 0) - 1,
           0),
"")</f>
        <v>0</v>
      </c>
      <c r="L151" s="54">
        <f ca="1">IFERROR(
    OFFSET(錠剤_バラ!$M$5,
           MATCH(D151, 錠剤_バラ!$D$5:$D$999, 0) - 1,
           0),
"")</f>
        <v>0</v>
      </c>
      <c r="M151" s="54">
        <f t="shared" ca="1" si="4"/>
        <v>0</v>
      </c>
    </row>
    <row r="152" spans="1:13">
      <c r="A152" s="66" cm="1">
        <f t="array" aca="1" ref="A152" ca="1">IFERROR(
    SMALL(
        IF((統合マスタ!$R$5:$R$1500=1)*
           (ISNUMBER(MATCH(統合マスタ!$V$5:$V$1500, 分類!$N$8:$N$15, 0))),
           統合マスタ!$AC$5:$AC$1500),
        ROW(A148)
    ),
"")</f>
        <v>525</v>
      </c>
      <c r="B152" s="27">
        <f t="shared" si="5"/>
        <v>148</v>
      </c>
      <c r="C152" s="27">
        <f ca="1">IF($A152="","",OFFSET(統合マスタ!$B$4,MATCH($A152,統合マスタ!$AC$5:$AC$1500,0),0))</f>
        <v>525</v>
      </c>
      <c r="D152" s="27" t="str">
        <f ca="1">IF($A152="","",OFFSET(統合マスタ!$C$4,MATCH($A152,統合マスタ!$AC$5:$AC$1500,0),0))</f>
        <v>ファモチジンＤ錠２０ｍｇ「サワイ」</v>
      </c>
      <c r="E152" s="27">
        <f ca="1">IF($A152="","",OFFSET(統合マスタ!$X$4,MATCH($A152,統合マスタ!$AC$5:$AC$1500,0),0))</f>
        <v>0</v>
      </c>
      <c r="F152" s="27">
        <f ca="1">IF($A152="","",OFFSET(統合マスタ!$Z$4,MATCH($A152,統合マスタ!$AC$5:$AC$1500,0),0))</f>
        <v>25</v>
      </c>
      <c r="G152" s="27" t="str">
        <f ca="1">IF($A152="","",OFFSET(統合マスタ!$E$4,MATCH($A152,統合マスタ!$AC$5:$AC$1500,0),0))</f>
        <v>バラ</v>
      </c>
      <c r="H152" s="27" t="str">
        <f ca="1">IF($A152="","",OFFSET(統合マスタ!$F$4,MATCH($A152,統合マスタ!$AC$5:$AC$1500,0),0))</f>
        <v>５００Ｔ</v>
      </c>
      <c r="I152" s="27" t="str">
        <f ca="1">IF($A152="","",OFFSET(統合マスタ!$K$4,MATCH($A152,統合マスタ!$AC$5:$AC$1500,0),0))</f>
        <v>錠</v>
      </c>
      <c r="J152" s="54" t="str">
        <f ca="1">IF(F152="","",OFFSET(分類!$B$29,MATCH(F152,分類!$A$30:$A$46,0),0))</f>
        <v>調剤棚　＆　普通薬バラ</v>
      </c>
      <c r="K152" s="54">
        <f ca="1">IFERROR(
    OFFSET(錠剤_PTP!$M$5,
           MATCH(D152, 錠剤_PTP!$D$5:$D$999, 0) - 1,
           0),
"")</f>
        <v>0</v>
      </c>
      <c r="L152" s="54">
        <f ca="1">IFERROR(
    OFFSET(錠剤_バラ!$M$5,
           MATCH(D152, 錠剤_バラ!$D$5:$D$999, 0) - 1,
           0),
"")</f>
        <v>0</v>
      </c>
      <c r="M152" s="54">
        <f t="shared" ca="1" si="4"/>
        <v>0</v>
      </c>
    </row>
    <row r="153" spans="1:13">
      <c r="A153" s="66" cm="1">
        <f t="array" aca="1" ref="A153" ca="1">IFERROR(
    SMALL(
        IF((統合マスタ!$R$5:$R$1500=1)*
           (ISNUMBER(MATCH(統合マスタ!$V$5:$V$1500, 分類!$N$8:$N$15, 0))),
           統合マスタ!$AC$5:$AC$1500),
        ROW(A149)
    ),
"")</f>
        <v>527</v>
      </c>
      <c r="B153" s="27">
        <f t="shared" si="5"/>
        <v>149</v>
      </c>
      <c r="C153" s="27">
        <f ca="1">IF($A153="","",OFFSET(統合マスタ!$B$4,MATCH($A153,統合マスタ!$AC$5:$AC$1500,0),0))</f>
        <v>527</v>
      </c>
      <c r="D153" s="27" t="str">
        <f ca="1">IF($A153="","",OFFSET(統合マスタ!$C$4,MATCH($A153,統合マスタ!$AC$5:$AC$1500,0),0))</f>
        <v>ファロム錠２００ｍｇ</v>
      </c>
      <c r="E153" s="27">
        <f ca="1">IF($A153="","",OFFSET(統合マスタ!$X$4,MATCH($A153,統合マスタ!$AC$5:$AC$1500,0),0))</f>
        <v>0</v>
      </c>
      <c r="F153" s="27">
        <f ca="1">IF($A153="","",OFFSET(統合マスタ!$Z$4,MATCH($A153,統合マスタ!$AC$5:$AC$1500,0),0))</f>
        <v>1</v>
      </c>
      <c r="G153" s="27" t="str">
        <f ca="1">IF($A153="","",OFFSET(統合マスタ!$E$4,MATCH($A153,統合マスタ!$AC$5:$AC$1500,0),0))</f>
        <v>ＰＴＰ</v>
      </c>
      <c r="H153" s="27" t="str">
        <f ca="1">IF($A153="","",OFFSET(統合マスタ!$F$4,MATCH($A153,統合マスタ!$AC$5:$AC$1500,0),0))</f>
        <v>１００Ｔ</v>
      </c>
      <c r="I153" s="27" t="str">
        <f ca="1">IF($A153="","",OFFSET(統合マスタ!$K$4,MATCH($A153,統合マスタ!$AC$5:$AC$1500,0),0))</f>
        <v>錠</v>
      </c>
      <c r="J153" s="54" t="str">
        <f ca="1">IF(F153="","",OFFSET(分類!$B$29,MATCH(F153,分類!$A$30:$A$46,0),0))</f>
        <v>調剤棚</v>
      </c>
      <c r="K153" s="54">
        <f ca="1">IFERROR(
    OFFSET(錠剤_PTP!$M$5,
           MATCH(D153, 錠剤_PTP!$D$5:$D$999, 0) - 1,
           0),
"")</f>
        <v>0</v>
      </c>
      <c r="L153" s="54" t="str">
        <f ca="1">IFERROR(
    OFFSET(錠剤_バラ!$M$5,
           MATCH(D153, 錠剤_バラ!$D$5:$D$999, 0) - 1,
           0),
"")</f>
        <v/>
      </c>
      <c r="M153" s="54">
        <f t="shared" ca="1" si="4"/>
        <v>0</v>
      </c>
    </row>
    <row r="154" spans="1:13">
      <c r="A154" s="66" cm="1">
        <f t="array" aca="1" ref="A154" ca="1">IFERROR(
    SMALL(
        IF((統合マスタ!$R$5:$R$1500=1)*
           (ISNUMBER(MATCH(統合マスタ!$V$5:$V$1500, 分類!$N$8:$N$15, 0))),
           統合マスタ!$AC$5:$AC$1500),
        ROW(A150)
    ),
"")</f>
        <v>528</v>
      </c>
      <c r="B154" s="27">
        <f t="shared" si="5"/>
        <v>150</v>
      </c>
      <c r="C154" s="27">
        <f ca="1">IF($A154="","",OFFSET(統合マスタ!$B$4,MATCH($A154,統合マスタ!$AC$5:$AC$1500,0),0))</f>
        <v>528</v>
      </c>
      <c r="D154" s="27" t="str">
        <f ca="1">IF($A154="","",OFFSET(統合マスタ!$C$4,MATCH($A154,統合マスタ!$AC$5:$AC$1500,0),0))</f>
        <v>フィコンパ錠２ｍｇ</v>
      </c>
      <c r="E154" s="27">
        <f ca="1">IF($A154="","",OFFSET(統合マスタ!$X$4,MATCH($A154,統合マスタ!$AC$5:$AC$1500,0),0))</f>
        <v>0</v>
      </c>
      <c r="F154" s="27">
        <f ca="1">IF($A154="","",OFFSET(統合マスタ!$Z$4,MATCH($A154,統合マスタ!$AC$5:$AC$1500,0),0))</f>
        <v>1</v>
      </c>
      <c r="G154" s="27" t="str">
        <f ca="1">IF($A154="","",OFFSET(統合マスタ!$E$4,MATCH($A154,統合マスタ!$AC$5:$AC$1500,0),0))</f>
        <v>ＰＴＰ</v>
      </c>
      <c r="H154" s="27" t="str">
        <f ca="1">IF($A154="","",OFFSET(統合マスタ!$F$4,MATCH($A154,統合マスタ!$AC$5:$AC$1500,0),0))</f>
        <v>５６Ｔ</v>
      </c>
      <c r="I154" s="27" t="str">
        <f ca="1">IF($A154="","",OFFSET(統合マスタ!$K$4,MATCH($A154,統合マスタ!$AC$5:$AC$1500,0),0))</f>
        <v>錠</v>
      </c>
      <c r="J154" s="54" t="str">
        <f ca="1">IF(F154="","",OFFSET(分類!$B$29,MATCH(F154,分類!$A$30:$A$46,0),0))</f>
        <v>調剤棚</v>
      </c>
      <c r="K154" s="54">
        <f ca="1">IFERROR(
    OFFSET(錠剤_PTP!$M$5,
           MATCH(D154, 錠剤_PTP!$D$5:$D$999, 0) - 1,
           0),
"")</f>
        <v>0</v>
      </c>
      <c r="L154" s="54" t="str">
        <f ca="1">IFERROR(
    OFFSET(錠剤_バラ!$M$5,
           MATCH(D154, 錠剤_バラ!$D$5:$D$999, 0) - 1,
           0),
"")</f>
        <v/>
      </c>
      <c r="M154" s="54">
        <f t="shared" ca="1" si="4"/>
        <v>0</v>
      </c>
    </row>
    <row r="155" spans="1:13">
      <c r="A155" s="66" cm="1">
        <f t="array" aca="1" ref="A155" ca="1">IFERROR(
    SMALL(
        IF((統合マスタ!$R$5:$R$1500=1)*
           (ISNUMBER(MATCH(統合マスタ!$V$5:$V$1500, 分類!$N$8:$N$15, 0))),
           統合マスタ!$AC$5:$AC$1500),
        ROW(A151)
    ),
"")</f>
        <v>533</v>
      </c>
      <c r="B155" s="27">
        <f t="shared" si="5"/>
        <v>151</v>
      </c>
      <c r="C155" s="27">
        <f ca="1">IF($A155="","",OFFSET(統合マスタ!$B$4,MATCH($A155,統合マスタ!$AC$5:$AC$1500,0),0))</f>
        <v>533</v>
      </c>
      <c r="D155" s="27" t="str">
        <f ca="1">IF($A155="","",OFFSET(統合マスタ!$C$4,MATCH($A155,統合マスタ!$AC$5:$AC$1500,0),0))</f>
        <v>フェブキソスタット錠１０ｍｇ「サワイ」　</v>
      </c>
      <c r="E155" s="27">
        <f ca="1">IF($A155="","",OFFSET(統合マスタ!$X$4,MATCH($A155,統合マスタ!$AC$5:$AC$1500,0),0))</f>
        <v>0</v>
      </c>
      <c r="F155" s="27">
        <f ca="1">IF($A155="","",OFFSET(統合マスタ!$Z$4,MATCH($A155,統合マスタ!$AC$5:$AC$1500,0),0))</f>
        <v>25</v>
      </c>
      <c r="G155" s="27" t="str">
        <f ca="1">IF($A155="","",OFFSET(統合マスタ!$E$4,MATCH($A155,統合マスタ!$AC$5:$AC$1500,0),0))</f>
        <v>ＰＴＰ</v>
      </c>
      <c r="H155" s="27" t="str">
        <f ca="1">IF($A155="","",OFFSET(統合マスタ!$F$4,MATCH($A155,統合マスタ!$AC$5:$AC$1500,0),0))</f>
        <v>１００Ｔ</v>
      </c>
      <c r="I155" s="27" t="str">
        <f ca="1">IF($A155="","",OFFSET(統合マスタ!$K$4,MATCH($A155,統合マスタ!$AC$5:$AC$1500,0),0))</f>
        <v>錠</v>
      </c>
      <c r="J155" s="54" t="str">
        <f ca="1">IF(F155="","",OFFSET(分類!$B$29,MATCH(F155,分類!$A$30:$A$46,0),0))</f>
        <v>調剤棚　＆　普通薬バラ</v>
      </c>
      <c r="K155" s="54">
        <f ca="1">IFERROR(
    OFFSET(錠剤_PTP!$M$5,
           MATCH(D155, 錠剤_PTP!$D$5:$D$999, 0) - 1,
           0),
"")</f>
        <v>0</v>
      </c>
      <c r="L155" s="54">
        <f ca="1">IFERROR(
    OFFSET(錠剤_バラ!$M$5,
           MATCH(D155, 錠剤_バラ!$D$5:$D$999, 0) - 1,
           0),
"")</f>
        <v>0</v>
      </c>
      <c r="M155" s="54">
        <f t="shared" ca="1" si="4"/>
        <v>0</v>
      </c>
    </row>
    <row r="156" spans="1:13">
      <c r="A156" s="66" cm="1">
        <f t="array" aca="1" ref="A156" ca="1">IFERROR(
    SMALL(
        IF((統合マスタ!$R$5:$R$1500=1)*
           (ISNUMBER(MATCH(統合マスタ!$V$5:$V$1500, 分類!$N$8:$N$15, 0))),
           統合マスタ!$AC$5:$AC$1500),
        ROW(A152)
    ),
"")</f>
        <v>535</v>
      </c>
      <c r="B156" s="27">
        <f t="shared" si="5"/>
        <v>152</v>
      </c>
      <c r="C156" s="27">
        <f ca="1">IF($A156="","",OFFSET(統合マスタ!$B$4,MATCH($A156,統合マスタ!$AC$5:$AC$1500,0),0))</f>
        <v>535</v>
      </c>
      <c r="D156" s="27" t="str">
        <f ca="1">IF($A156="","",OFFSET(統合マスタ!$C$4,MATCH($A156,統合マスタ!$AC$5:$AC$1500,0),0))</f>
        <v>フェロミア錠５０ｍｇ</v>
      </c>
      <c r="E156" s="27">
        <f ca="1">IF($A156="","",OFFSET(統合マスタ!$X$4,MATCH($A156,統合マスタ!$AC$5:$AC$1500,0),0))</f>
        <v>0</v>
      </c>
      <c r="F156" s="27">
        <f ca="1">IF($A156="","",OFFSET(統合マスタ!$Z$4,MATCH($A156,統合マスタ!$AC$5:$AC$1500,0),0))</f>
        <v>25</v>
      </c>
      <c r="G156" s="27" t="str">
        <f ca="1">IF($A156="","",OFFSET(統合マスタ!$E$4,MATCH($A156,統合マスタ!$AC$5:$AC$1500,0),0))</f>
        <v>ＰＴＰ</v>
      </c>
      <c r="H156" s="27" t="str">
        <f ca="1">IF($A156="","",OFFSET(統合マスタ!$F$4,MATCH($A156,統合マスタ!$AC$5:$AC$1500,0),0))</f>
        <v>５００Ｔ</v>
      </c>
      <c r="I156" s="27" t="str">
        <f ca="1">IF($A156="","",OFFSET(統合マスタ!$K$4,MATCH($A156,統合マスタ!$AC$5:$AC$1500,0),0))</f>
        <v>錠</v>
      </c>
      <c r="J156" s="54" t="str">
        <f ca="1">IF(F156="","",OFFSET(分類!$B$29,MATCH(F156,分類!$A$30:$A$46,0),0))</f>
        <v>調剤棚　＆　普通薬バラ</v>
      </c>
      <c r="K156" s="54">
        <f ca="1">IFERROR(
    OFFSET(錠剤_PTP!$M$5,
           MATCH(D156, 錠剤_PTP!$D$5:$D$999, 0) - 1,
           0),
"")</f>
        <v>0</v>
      </c>
      <c r="L156" s="54">
        <f ca="1">IFERROR(
    OFFSET(錠剤_バラ!$M$5,
           MATCH(D156, 錠剤_バラ!$D$5:$D$999, 0) - 1,
           0),
"")</f>
        <v>0</v>
      </c>
      <c r="M156" s="54">
        <f t="shared" ca="1" si="4"/>
        <v>0</v>
      </c>
    </row>
    <row r="157" spans="1:13">
      <c r="A157" s="66" cm="1">
        <f t="array" aca="1" ref="A157" ca="1">IFERROR(
    SMALL(
        IF((統合マスタ!$R$5:$R$1500=1)*
           (ISNUMBER(MATCH(統合マスタ!$V$5:$V$1500, 分類!$N$8:$N$15, 0))),
           統合マスタ!$AC$5:$AC$1500),
        ROW(A153)
    ),
"")</f>
        <v>536</v>
      </c>
      <c r="B157" s="27">
        <f t="shared" si="5"/>
        <v>153</v>
      </c>
      <c r="C157" s="27">
        <f ca="1">IF($A157="","",OFFSET(統合マスタ!$B$4,MATCH($A157,統合マスタ!$AC$5:$AC$1500,0),0))</f>
        <v>536</v>
      </c>
      <c r="D157" s="27" t="str">
        <f ca="1">IF($A157="","",OFFSET(統合マスタ!$C$4,MATCH($A157,統合マスタ!$AC$5:$AC$1500,0),0))</f>
        <v>フェロミア錠５０ｍｇ</v>
      </c>
      <c r="E157" s="27">
        <f ca="1">IF($A157="","",OFFSET(統合マスタ!$X$4,MATCH($A157,統合マスタ!$AC$5:$AC$1500,0),0))</f>
        <v>0</v>
      </c>
      <c r="F157" s="27">
        <f ca="1">IF($A157="","",OFFSET(統合マスタ!$Z$4,MATCH($A157,統合マスタ!$AC$5:$AC$1500,0),0))</f>
        <v>25</v>
      </c>
      <c r="G157" s="27" t="str">
        <f ca="1">IF($A157="","",OFFSET(統合マスタ!$E$4,MATCH($A157,統合マスタ!$AC$5:$AC$1500,0),0))</f>
        <v>バラ</v>
      </c>
      <c r="H157" s="27" t="str">
        <f ca="1">IF($A157="","",OFFSET(統合マスタ!$F$4,MATCH($A157,統合マスタ!$AC$5:$AC$1500,0),0))</f>
        <v>５００Ｔ</v>
      </c>
      <c r="I157" s="27" t="str">
        <f ca="1">IF($A157="","",OFFSET(統合マスタ!$K$4,MATCH($A157,統合マスタ!$AC$5:$AC$1500,0),0))</f>
        <v>錠</v>
      </c>
      <c r="J157" s="54" t="str">
        <f ca="1">IF(F157="","",OFFSET(分類!$B$29,MATCH(F157,分類!$A$30:$A$46,0),0))</f>
        <v>調剤棚　＆　普通薬バラ</v>
      </c>
      <c r="K157" s="54">
        <f ca="1">IFERROR(
    OFFSET(錠剤_PTP!$M$5,
           MATCH(D157, 錠剤_PTP!$D$5:$D$999, 0) - 1,
           0),
"")</f>
        <v>0</v>
      </c>
      <c r="L157" s="54">
        <f ca="1">IFERROR(
    OFFSET(錠剤_バラ!$M$5,
           MATCH(D157, 錠剤_バラ!$D$5:$D$999, 0) - 1,
           0),
"")</f>
        <v>0</v>
      </c>
      <c r="M157" s="54">
        <f t="shared" ca="1" si="4"/>
        <v>0</v>
      </c>
    </row>
    <row r="158" spans="1:13">
      <c r="A158" s="66" cm="1">
        <f t="array" aca="1" ref="A158" ca="1">IFERROR(
    SMALL(
        IF((統合マスタ!$R$5:$R$1500=1)*
           (ISNUMBER(MATCH(統合マスタ!$V$5:$V$1500, 分類!$N$8:$N$15, 0))),
           統合マスタ!$AC$5:$AC$1500),
        ROW(A154)
    ),
"")</f>
        <v>538</v>
      </c>
      <c r="B158" s="27">
        <f t="shared" si="5"/>
        <v>154</v>
      </c>
      <c r="C158" s="27">
        <f ca="1">IF($A158="","",OFFSET(統合マスタ!$B$4,MATCH($A158,統合マスタ!$AC$5:$AC$1500,0),0))</f>
        <v>538</v>
      </c>
      <c r="D158" s="27" t="str">
        <f ca="1">IF($A158="","",OFFSET(統合マスタ!$C$4,MATCH($A158,統合マスタ!$AC$5:$AC$1500,0),0))</f>
        <v>フォシーガ錠５ｍｇ</v>
      </c>
      <c r="E158" s="27">
        <f ca="1">IF($A158="","",OFFSET(統合マスタ!$X$4,MATCH($A158,統合マスタ!$AC$5:$AC$1500,0),0))</f>
        <v>0</v>
      </c>
      <c r="F158" s="27">
        <f ca="1">IF($A158="","",OFFSET(統合マスタ!$Z$4,MATCH($A158,統合マスタ!$AC$5:$AC$1500,0),0))</f>
        <v>25</v>
      </c>
      <c r="G158" s="27" t="str">
        <f ca="1">IF($A158="","",OFFSET(統合マスタ!$E$4,MATCH($A158,統合マスタ!$AC$5:$AC$1500,0),0))</f>
        <v>ＰＴＰ</v>
      </c>
      <c r="H158" s="27" t="str">
        <f ca="1">IF($A158="","",OFFSET(統合マスタ!$F$4,MATCH($A158,統合マスタ!$AC$5:$AC$1500,0),0))</f>
        <v>１００Ｔ</v>
      </c>
      <c r="I158" s="27" t="str">
        <f ca="1">IF($A158="","",OFFSET(統合マスタ!$K$4,MATCH($A158,統合マスタ!$AC$5:$AC$1500,0),0))</f>
        <v>錠</v>
      </c>
      <c r="J158" s="54" t="str">
        <f ca="1">IF(F158="","",OFFSET(分類!$B$29,MATCH(F158,分類!$A$30:$A$46,0),0))</f>
        <v>調剤棚　＆　普通薬バラ</v>
      </c>
      <c r="K158" s="54">
        <f ca="1">IFERROR(
    OFFSET(錠剤_PTP!$M$5,
           MATCH(D158, 錠剤_PTP!$D$5:$D$999, 0) - 1,
           0),
"")</f>
        <v>0</v>
      </c>
      <c r="L158" s="54">
        <f ca="1">IFERROR(
    OFFSET(錠剤_バラ!$M$5,
           MATCH(D158, 錠剤_バラ!$D$5:$D$999, 0) - 1,
           0),
"")</f>
        <v>0</v>
      </c>
      <c r="M158" s="54">
        <f t="shared" ca="1" si="4"/>
        <v>0</v>
      </c>
    </row>
    <row r="159" spans="1:13">
      <c r="A159" s="66" cm="1">
        <f t="array" aca="1" ref="A159" ca="1">IFERROR(
    SMALL(
        IF((統合マスタ!$R$5:$R$1500=1)*
           (ISNUMBER(MATCH(統合マスタ!$V$5:$V$1500, 分類!$N$8:$N$15, 0))),
           統合マスタ!$AC$5:$AC$1500),
        ROW(A155)
    ),
"")</f>
        <v>539</v>
      </c>
      <c r="B159" s="27">
        <f t="shared" si="5"/>
        <v>155</v>
      </c>
      <c r="C159" s="27">
        <f ca="1">IF($A159="","",OFFSET(統合マスタ!$B$4,MATCH($A159,統合マスタ!$AC$5:$AC$1500,0),0))</f>
        <v>539</v>
      </c>
      <c r="D159" s="27" t="str">
        <f ca="1">IF($A159="","",OFFSET(統合マスタ!$C$4,MATCH($A159,統合マスタ!$AC$5:$AC$1500,0),0))</f>
        <v>フォリアミン錠５ｍｇ</v>
      </c>
      <c r="E159" s="27">
        <f ca="1">IF($A159="","",OFFSET(統合マスタ!$X$4,MATCH($A159,統合マスタ!$AC$5:$AC$1500,0),0))</f>
        <v>0</v>
      </c>
      <c r="F159" s="27">
        <f ca="1">IF($A159="","",OFFSET(統合マスタ!$Z$4,MATCH($A159,統合マスタ!$AC$5:$AC$1500,0),0))</f>
        <v>25</v>
      </c>
      <c r="G159" s="27" t="str">
        <f ca="1">IF($A159="","",OFFSET(統合マスタ!$E$4,MATCH($A159,統合マスタ!$AC$5:$AC$1500,0),0))</f>
        <v>バラ</v>
      </c>
      <c r="H159" s="27" t="str">
        <f ca="1">IF($A159="","",OFFSET(統合マスタ!$F$4,MATCH($A159,統合マスタ!$AC$5:$AC$1500,0),0))</f>
        <v>１００Ｔ</v>
      </c>
      <c r="I159" s="27" t="str">
        <f ca="1">IF($A159="","",OFFSET(統合マスタ!$K$4,MATCH($A159,統合マスタ!$AC$5:$AC$1500,0),0))</f>
        <v>錠</v>
      </c>
      <c r="J159" s="54" t="str">
        <f ca="1">IF(F159="","",OFFSET(分類!$B$29,MATCH(F159,分類!$A$30:$A$46,0),0))</f>
        <v>調剤棚　＆　普通薬バラ</v>
      </c>
      <c r="K159" s="54">
        <f ca="1">IFERROR(
    OFFSET(錠剤_PTP!$M$5,
           MATCH(D159, 錠剤_PTP!$D$5:$D$999, 0) - 1,
           0),
"")</f>
        <v>0</v>
      </c>
      <c r="L159" s="54">
        <f ca="1">IFERROR(
    OFFSET(錠剤_バラ!$M$5,
           MATCH(D159, 錠剤_バラ!$D$5:$D$999, 0) - 1,
           0),
"")</f>
        <v>0</v>
      </c>
      <c r="M159" s="54">
        <f t="shared" ca="1" si="4"/>
        <v>0</v>
      </c>
    </row>
    <row r="160" spans="1:13">
      <c r="A160" s="66" cm="1">
        <f t="array" aca="1" ref="A160" ca="1">IFERROR(
    SMALL(
        IF((統合マスタ!$R$5:$R$1500=1)*
           (ISNUMBER(MATCH(統合マスタ!$V$5:$V$1500, 分類!$N$8:$N$15, 0))),
           統合マスタ!$AC$5:$AC$1500),
        ROW(A156)
    ),
"")</f>
        <v>547</v>
      </c>
      <c r="B160" s="27">
        <f t="shared" si="5"/>
        <v>156</v>
      </c>
      <c r="C160" s="27">
        <f ca="1">IF($A160="","",OFFSET(統合マスタ!$B$4,MATCH($A160,統合マスタ!$AC$5:$AC$1500,0),0))</f>
        <v>547</v>
      </c>
      <c r="D160" s="27" t="str">
        <f ca="1">IF($A160="","",OFFSET(統合マスタ!$C$4,MATCH($A160,統合マスタ!$AC$5:$AC$1500,0),0))</f>
        <v>プラバスタチンＮａ錠５ｍｇ「サワイ」</v>
      </c>
      <c r="E160" s="27">
        <f ca="1">IF($A160="","",OFFSET(統合マスタ!$X$4,MATCH($A160,統合マスタ!$AC$5:$AC$1500,0),0))</f>
        <v>0</v>
      </c>
      <c r="F160" s="27">
        <f ca="1">IF($A160="","",OFFSET(統合マスタ!$Z$4,MATCH($A160,統合マスタ!$AC$5:$AC$1500,0),0))</f>
        <v>25</v>
      </c>
      <c r="G160" s="27" t="str">
        <f ca="1">IF($A160="","",OFFSET(統合マスタ!$E$4,MATCH($A160,統合マスタ!$AC$5:$AC$1500,0),0))</f>
        <v>ＰＴＰ</v>
      </c>
      <c r="H160" s="27" t="str">
        <f ca="1">IF($A160="","",OFFSET(統合マスタ!$F$4,MATCH($A160,統合マスタ!$AC$5:$AC$1500,0),0))</f>
        <v>１００Ｔ</v>
      </c>
      <c r="I160" s="27" t="str">
        <f ca="1">IF($A160="","",OFFSET(統合マスタ!$K$4,MATCH($A160,統合マスタ!$AC$5:$AC$1500,0),0))</f>
        <v>錠</v>
      </c>
      <c r="J160" s="54" t="str">
        <f ca="1">IF(F160="","",OFFSET(分類!$B$29,MATCH(F160,分類!$A$30:$A$46,0),0))</f>
        <v>調剤棚　＆　普通薬バラ</v>
      </c>
      <c r="K160" s="54">
        <f ca="1">IFERROR(
    OFFSET(錠剤_PTP!$M$5,
           MATCH(D160, 錠剤_PTP!$D$5:$D$999, 0) - 1,
           0),
"")</f>
        <v>0</v>
      </c>
      <c r="L160" s="54">
        <f ca="1">IFERROR(
    OFFSET(錠剤_バラ!$M$5,
           MATCH(D160, 錠剤_バラ!$D$5:$D$999, 0) - 1,
           0),
"")</f>
        <v>0</v>
      </c>
      <c r="M160" s="54">
        <f t="shared" ca="1" si="4"/>
        <v>0</v>
      </c>
    </row>
    <row r="161" spans="1:13">
      <c r="A161" s="66" cm="1">
        <f t="array" aca="1" ref="A161" ca="1">IFERROR(
    SMALL(
        IF((統合マスタ!$R$5:$R$1500=1)*
           (ISNUMBER(MATCH(統合マスタ!$V$5:$V$1500, 分類!$N$8:$N$15, 0))),
           統合マスタ!$AC$5:$AC$1500),
        ROW(A157)
    ),
"")</f>
        <v>548</v>
      </c>
      <c r="B161" s="27">
        <f t="shared" si="5"/>
        <v>157</v>
      </c>
      <c r="C161" s="27">
        <f ca="1">IF($A161="","",OFFSET(統合マスタ!$B$4,MATCH($A161,統合マスタ!$AC$5:$AC$1500,0),0))</f>
        <v>548</v>
      </c>
      <c r="D161" s="27" t="str">
        <f ca="1">IF($A161="","",OFFSET(統合マスタ!$C$4,MATCH($A161,統合マスタ!$AC$5:$AC$1500,0),0))</f>
        <v>プラバスタチンＮａ錠５ｍｇ「サワイ」</v>
      </c>
      <c r="E161" s="27">
        <f ca="1">IF($A161="","",OFFSET(統合マスタ!$X$4,MATCH($A161,統合マスタ!$AC$5:$AC$1500,0),0))</f>
        <v>0</v>
      </c>
      <c r="F161" s="27">
        <f ca="1">IF($A161="","",OFFSET(統合マスタ!$Z$4,MATCH($A161,統合マスタ!$AC$5:$AC$1500,0),0))</f>
        <v>25</v>
      </c>
      <c r="G161" s="27" t="str">
        <f ca="1">IF($A161="","",OFFSET(統合マスタ!$E$4,MATCH($A161,統合マスタ!$AC$5:$AC$1500,0),0))</f>
        <v>バラ</v>
      </c>
      <c r="H161" s="27" t="str">
        <f ca="1">IF($A161="","",OFFSET(統合マスタ!$F$4,MATCH($A161,統合マスタ!$AC$5:$AC$1500,0),0))</f>
        <v>１０００Ｔ</v>
      </c>
      <c r="I161" s="27" t="str">
        <f ca="1">IF($A161="","",OFFSET(統合マスタ!$K$4,MATCH($A161,統合マスタ!$AC$5:$AC$1500,0),0))</f>
        <v>錠</v>
      </c>
      <c r="J161" s="54" t="str">
        <f ca="1">IF(F161="","",OFFSET(分類!$B$29,MATCH(F161,分類!$A$30:$A$46,0),0))</f>
        <v>調剤棚　＆　普通薬バラ</v>
      </c>
      <c r="K161" s="54">
        <f ca="1">IFERROR(
    OFFSET(錠剤_PTP!$M$5,
           MATCH(D161, 錠剤_PTP!$D$5:$D$999, 0) - 1,
           0),
"")</f>
        <v>0</v>
      </c>
      <c r="L161" s="54">
        <f ca="1">IFERROR(
    OFFSET(錠剤_バラ!$M$5,
           MATCH(D161, 錠剤_バラ!$D$5:$D$999, 0) - 1,
           0),
"")</f>
        <v>0</v>
      </c>
      <c r="M161" s="54">
        <f t="shared" ca="1" si="4"/>
        <v>0</v>
      </c>
    </row>
    <row r="162" spans="1:13">
      <c r="A162" s="66" cm="1">
        <f t="array" aca="1" ref="A162" ca="1">IFERROR(
    SMALL(
        IF((統合マスタ!$R$5:$R$1500=1)*
           (ISNUMBER(MATCH(統合マスタ!$V$5:$V$1500, 分類!$N$8:$N$15, 0))),
           統合マスタ!$AC$5:$AC$1500),
        ROW(A158)
    ),
"")</f>
        <v>555</v>
      </c>
      <c r="B162" s="27">
        <f t="shared" si="5"/>
        <v>158</v>
      </c>
      <c r="C162" s="27">
        <f ca="1">IF($A162="","",OFFSET(統合マスタ!$B$4,MATCH($A162,統合マスタ!$AC$5:$AC$1500,0),0))</f>
        <v>555</v>
      </c>
      <c r="D162" s="27" t="str">
        <f ca="1">IF($A162="","",OFFSET(統合マスタ!$C$4,MATCH($A162,統合マスタ!$AC$5:$AC$1500,0),0))</f>
        <v>フルニトラゼパム錠１ｍｇ「アメル」</v>
      </c>
      <c r="E162" s="27">
        <f ca="1">IF($A162="","",OFFSET(統合マスタ!$X$4,MATCH($A162,統合マスタ!$AC$5:$AC$1500,0),0))</f>
        <v>0</v>
      </c>
      <c r="F162" s="27">
        <f ca="1">IF($A162="","",OFFSET(統合マスタ!$Z$4,MATCH($A162,統合マスタ!$AC$5:$AC$1500,0),0))</f>
        <v>3</v>
      </c>
      <c r="G162" s="27" t="str">
        <f ca="1">IF($A162="","",OFFSET(統合マスタ!$E$4,MATCH($A162,統合マスタ!$AC$5:$AC$1500,0),0))</f>
        <v>ＰＴＰ</v>
      </c>
      <c r="H162" s="27" t="str">
        <f ca="1">IF($A162="","",OFFSET(統合マスタ!$F$4,MATCH($A162,統合マスタ!$AC$5:$AC$1500,0),0))</f>
        <v>１０００Ｔ</v>
      </c>
      <c r="I162" s="27" t="str">
        <f ca="1">IF($A162="","",OFFSET(統合マスタ!$K$4,MATCH($A162,統合マスタ!$AC$5:$AC$1500,0),0))</f>
        <v>錠</v>
      </c>
      <c r="J162" s="54" t="str">
        <f ca="1">IF(F162="","",OFFSET(分類!$B$29,MATCH(F162,分類!$A$30:$A$46,0),0))</f>
        <v>外用.臨時.散薬ヒート</v>
      </c>
      <c r="K162" s="54" t="str">
        <f ca="1">IFERROR(
    OFFSET(錠剤_PTP!$M$5,
           MATCH(D162, 錠剤_PTP!$D$5:$D$999, 0) - 1,
           0),
"")</f>
        <v/>
      </c>
      <c r="L162" s="54" t="str">
        <f ca="1">IFERROR(
    OFFSET(錠剤_バラ!$M$5,
           MATCH(D162, 錠剤_バラ!$D$5:$D$999, 0) - 1,
           0),
"")</f>
        <v/>
      </c>
      <c r="M162" s="54">
        <f t="shared" ca="1" si="4"/>
        <v>0</v>
      </c>
    </row>
    <row r="163" spans="1:13">
      <c r="A163" s="66" cm="1">
        <f t="array" aca="1" ref="A163" ca="1">IFERROR(
    SMALL(
        IF((統合マスタ!$R$5:$R$1500=1)*
           (ISNUMBER(MATCH(統合マスタ!$V$5:$V$1500, 分類!$N$8:$N$15, 0))),
           統合マスタ!$AC$5:$AC$1500),
        ROW(A159)
    ),
"")</f>
        <v>556</v>
      </c>
      <c r="B163" s="27">
        <f t="shared" si="5"/>
        <v>159</v>
      </c>
      <c r="C163" s="27">
        <f ca="1">IF($A163="","",OFFSET(統合マスタ!$B$4,MATCH($A163,統合マスタ!$AC$5:$AC$1500,0),0))</f>
        <v>556</v>
      </c>
      <c r="D163" s="27" t="str">
        <f ca="1">IF($A163="","",OFFSET(統合マスタ!$C$4,MATCH($A163,統合マスタ!$AC$5:$AC$1500,0),0))</f>
        <v>フルニトラゼパム錠１ｍｇ「アメル」</v>
      </c>
      <c r="E163" s="27">
        <f ca="1">IF($A163="","",OFFSET(統合マスタ!$X$4,MATCH($A163,統合マスタ!$AC$5:$AC$1500,0),0))</f>
        <v>0</v>
      </c>
      <c r="F163" s="27">
        <f ca="1">IF($A163="","",OFFSET(統合マスタ!$Z$4,MATCH($A163,統合マスタ!$AC$5:$AC$1500,0),0))</f>
        <v>3</v>
      </c>
      <c r="G163" s="27" t="str">
        <f ca="1">IF($A163="","",OFFSET(統合マスタ!$E$4,MATCH($A163,統合マスタ!$AC$5:$AC$1500,0),0))</f>
        <v>バラ</v>
      </c>
      <c r="H163" s="27" t="str">
        <f ca="1">IF($A163="","",OFFSET(統合マスタ!$F$4,MATCH($A163,統合マスタ!$AC$5:$AC$1500,0),0))</f>
        <v>１０００Ｔ</v>
      </c>
      <c r="I163" s="27" t="str">
        <f ca="1">IF($A163="","",OFFSET(統合マスタ!$K$4,MATCH($A163,統合マスタ!$AC$5:$AC$1500,0),0))</f>
        <v>錠</v>
      </c>
      <c r="J163" s="54" t="str">
        <f ca="1">IF(F163="","",OFFSET(分類!$B$29,MATCH(F163,分類!$A$30:$A$46,0),0))</f>
        <v>外用.臨時.散薬ヒート</v>
      </c>
      <c r="K163" s="54" t="str">
        <f ca="1">IFERROR(
    OFFSET(錠剤_PTP!$M$5,
           MATCH(D163, 錠剤_PTP!$D$5:$D$999, 0) - 1,
           0),
"")</f>
        <v/>
      </c>
      <c r="L163" s="54" t="str">
        <f ca="1">IFERROR(
    OFFSET(錠剤_バラ!$M$5,
           MATCH(D163, 錠剤_バラ!$D$5:$D$999, 0) - 1,
           0),
"")</f>
        <v/>
      </c>
      <c r="M163" s="54">
        <f t="shared" ca="1" si="4"/>
        <v>0</v>
      </c>
    </row>
    <row r="164" spans="1:13">
      <c r="A164" s="66" cm="1">
        <f t="array" aca="1" ref="A164" ca="1">IFERROR(
    SMALL(
        IF((統合マスタ!$R$5:$R$1500=1)*
           (ISNUMBER(MATCH(統合マスタ!$V$5:$V$1500, 分類!$N$8:$N$15, 0))),
           統合マスタ!$AC$5:$AC$1500),
        ROW(A160)
    ),
"")</f>
        <v>557</v>
      </c>
      <c r="B164" s="27">
        <f t="shared" si="5"/>
        <v>160</v>
      </c>
      <c r="C164" s="27">
        <f ca="1">IF($A164="","",OFFSET(統合マスタ!$B$4,MATCH($A164,統合マスタ!$AC$5:$AC$1500,0),0))</f>
        <v>557</v>
      </c>
      <c r="D164" s="27" t="str">
        <f ca="1">IF($A164="","",OFFSET(統合マスタ!$C$4,MATCH($A164,統合マスタ!$AC$5:$AC$1500,0),0))</f>
        <v>フルニトラゼパム錠２ｍｇ「アメル」</v>
      </c>
      <c r="E164" s="27">
        <f ca="1">IF($A164="","",OFFSET(統合マスタ!$X$4,MATCH($A164,統合マスタ!$AC$5:$AC$1500,0),0))</f>
        <v>0</v>
      </c>
      <c r="F164" s="27">
        <f ca="1">IF($A164="","",OFFSET(統合マスタ!$Z$4,MATCH($A164,統合マスタ!$AC$5:$AC$1500,0),0))</f>
        <v>3</v>
      </c>
      <c r="G164" s="27" t="str">
        <f ca="1">IF($A164="","",OFFSET(統合マスタ!$E$4,MATCH($A164,統合マスタ!$AC$5:$AC$1500,0),0))</f>
        <v>ＰＴＰ</v>
      </c>
      <c r="H164" s="27" t="str">
        <f ca="1">IF($A164="","",OFFSET(統合マスタ!$F$4,MATCH($A164,統合マスタ!$AC$5:$AC$1500,0),0))</f>
        <v>１０００Ｔ</v>
      </c>
      <c r="I164" s="27" t="str">
        <f ca="1">IF($A164="","",OFFSET(統合マスタ!$K$4,MATCH($A164,統合マスタ!$AC$5:$AC$1500,0),0))</f>
        <v>錠</v>
      </c>
      <c r="J164" s="54" t="str">
        <f ca="1">IF(F164="","",OFFSET(分類!$B$29,MATCH(F164,分類!$A$30:$A$46,0),0))</f>
        <v>外用.臨時.散薬ヒート</v>
      </c>
      <c r="K164" s="54" t="str">
        <f ca="1">IFERROR(
    OFFSET(錠剤_PTP!$M$5,
           MATCH(D164, 錠剤_PTP!$D$5:$D$999, 0) - 1,
           0),
"")</f>
        <v/>
      </c>
      <c r="L164" s="54" t="str">
        <f ca="1">IFERROR(
    OFFSET(錠剤_バラ!$M$5,
           MATCH(D164, 錠剤_バラ!$D$5:$D$999, 0) - 1,
           0),
"")</f>
        <v/>
      </c>
      <c r="M164" s="54">
        <f t="shared" ca="1" si="4"/>
        <v>0</v>
      </c>
    </row>
    <row r="165" spans="1:13">
      <c r="A165" s="66" cm="1">
        <f t="array" aca="1" ref="A165" ca="1">IFERROR(
    SMALL(
        IF((統合マスタ!$R$5:$R$1500=1)*
           (ISNUMBER(MATCH(統合マスタ!$V$5:$V$1500, 分類!$N$8:$N$15, 0))),
           統合マスタ!$AC$5:$AC$1500),
        ROW(A161)
    ),
"")</f>
        <v>558</v>
      </c>
      <c r="B165" s="27">
        <f t="shared" si="5"/>
        <v>161</v>
      </c>
      <c r="C165" s="27">
        <f ca="1">IF($A165="","",OFFSET(統合マスタ!$B$4,MATCH($A165,統合マスタ!$AC$5:$AC$1500,0),0))</f>
        <v>558</v>
      </c>
      <c r="D165" s="27" t="str">
        <f ca="1">IF($A165="","",OFFSET(統合マスタ!$C$4,MATCH($A165,統合マスタ!$AC$5:$AC$1500,0),0))</f>
        <v>フルニトラゼパム錠２ｍｇ「アメル」</v>
      </c>
      <c r="E165" s="27">
        <f ca="1">IF($A165="","",OFFSET(統合マスタ!$X$4,MATCH($A165,統合マスタ!$AC$5:$AC$1500,0),0))</f>
        <v>0</v>
      </c>
      <c r="F165" s="27">
        <f ca="1">IF($A165="","",OFFSET(統合マスタ!$Z$4,MATCH($A165,統合マスタ!$AC$5:$AC$1500,0),0))</f>
        <v>3</v>
      </c>
      <c r="G165" s="27" t="str">
        <f ca="1">IF($A165="","",OFFSET(統合マスタ!$E$4,MATCH($A165,統合マスタ!$AC$5:$AC$1500,0),0))</f>
        <v>バラ</v>
      </c>
      <c r="H165" s="27" t="str">
        <f ca="1">IF($A165="","",OFFSET(統合マスタ!$F$4,MATCH($A165,統合マスタ!$AC$5:$AC$1500,0),0))</f>
        <v>１０００Ｔ</v>
      </c>
      <c r="I165" s="27" t="str">
        <f ca="1">IF($A165="","",OFFSET(統合マスタ!$K$4,MATCH($A165,統合マスタ!$AC$5:$AC$1500,0),0))</f>
        <v>錠</v>
      </c>
      <c r="J165" s="54" t="str">
        <f ca="1">IF(F165="","",OFFSET(分類!$B$29,MATCH(F165,分類!$A$30:$A$46,0),0))</f>
        <v>外用.臨時.散薬ヒート</v>
      </c>
      <c r="K165" s="54" t="str">
        <f ca="1">IFERROR(
    OFFSET(錠剤_PTP!$M$5,
           MATCH(D165, 錠剤_PTP!$D$5:$D$999, 0) - 1,
           0),
"")</f>
        <v/>
      </c>
      <c r="L165" s="54" t="str">
        <f ca="1">IFERROR(
    OFFSET(錠剤_バラ!$M$5,
           MATCH(D165, 錠剤_バラ!$D$5:$D$999, 0) - 1,
           0),
"")</f>
        <v/>
      </c>
      <c r="M165" s="54">
        <f t="shared" ca="1" si="4"/>
        <v>0</v>
      </c>
    </row>
    <row r="166" spans="1:13">
      <c r="A166" s="66" cm="1">
        <f t="array" aca="1" ref="A166" ca="1">IFERROR(
    SMALL(
        IF((統合マスタ!$R$5:$R$1500=1)*
           (ISNUMBER(MATCH(統合マスタ!$V$5:$V$1500, 分類!$N$8:$N$15, 0))),
           統合マスタ!$AC$5:$AC$1500),
        ROW(A162)
    ),
"")</f>
        <v>562</v>
      </c>
      <c r="B166" s="27">
        <f t="shared" si="5"/>
        <v>162</v>
      </c>
      <c r="C166" s="27">
        <f ca="1">IF($A166="","",OFFSET(統合マスタ!$B$4,MATCH($A166,統合マスタ!$AC$5:$AC$1500,0),0))</f>
        <v>562</v>
      </c>
      <c r="D166" s="27" t="str">
        <f ca="1">IF($A166="","",OFFSET(統合マスタ!$C$4,MATCH($A166,統合マスタ!$AC$5:$AC$1500,0),0))</f>
        <v>プレドニゾロン錠５ｍｇ「ＶＴＲＳ」　　　　　</v>
      </c>
      <c r="E166" s="27">
        <f ca="1">IF($A166="","",OFFSET(統合マスタ!$X$4,MATCH($A166,統合マスタ!$AC$5:$AC$1500,0),0))</f>
        <v>0</v>
      </c>
      <c r="F166" s="27">
        <f ca="1">IF($A166="","",OFFSET(統合マスタ!$Z$4,MATCH($A166,統合マスタ!$AC$5:$AC$1500,0),0))</f>
        <v>25</v>
      </c>
      <c r="G166" s="27" t="str">
        <f ca="1">IF($A166="","",OFFSET(統合マスタ!$E$4,MATCH($A166,統合マスタ!$AC$5:$AC$1500,0),0))</f>
        <v>ＰＴＰ</v>
      </c>
      <c r="H166" s="27" t="str">
        <f ca="1">IF($A166="","",OFFSET(統合マスタ!$F$4,MATCH($A166,統合マスタ!$AC$5:$AC$1500,0),0))</f>
        <v>１００Ｔ</v>
      </c>
      <c r="I166" s="27" t="str">
        <f ca="1">IF($A166="","",OFFSET(統合マスタ!$K$4,MATCH($A166,統合マスタ!$AC$5:$AC$1500,0),0))</f>
        <v>錠</v>
      </c>
      <c r="J166" s="54" t="str">
        <f ca="1">IF(F166="","",OFFSET(分類!$B$29,MATCH(F166,分類!$A$30:$A$46,0),0))</f>
        <v>調剤棚　＆　普通薬バラ</v>
      </c>
      <c r="K166" s="54">
        <f ca="1">IFERROR(
    OFFSET(錠剤_PTP!$M$5,
           MATCH(D166, 錠剤_PTP!$D$5:$D$999, 0) - 1,
           0),
"")</f>
        <v>0</v>
      </c>
      <c r="L166" s="54">
        <f ca="1">IFERROR(
    OFFSET(錠剤_バラ!$M$5,
           MATCH(D166, 錠剤_バラ!$D$5:$D$999, 0) - 1,
           0),
"")</f>
        <v>0</v>
      </c>
      <c r="M166" s="54">
        <f t="shared" ca="1" si="4"/>
        <v>0</v>
      </c>
    </row>
    <row r="167" spans="1:13">
      <c r="A167" s="66" cm="1">
        <f t="array" aca="1" ref="A167" ca="1">IFERROR(
    SMALL(
        IF((統合マスタ!$R$5:$R$1500=1)*
           (ISNUMBER(MATCH(統合マスタ!$V$5:$V$1500, 分類!$N$8:$N$15, 0))),
           統合マスタ!$AC$5:$AC$1500),
        ROW(A163)
    ),
"")</f>
        <v>565</v>
      </c>
      <c r="B167" s="27">
        <f t="shared" si="5"/>
        <v>163</v>
      </c>
      <c r="C167" s="27">
        <f ca="1">IF($A167="","",OFFSET(統合マスタ!$B$4,MATCH($A167,統合マスタ!$AC$5:$AC$1500,0),0))</f>
        <v>565</v>
      </c>
      <c r="D167" s="27" t="str">
        <f ca="1">IF($A167="","",OFFSET(統合マスタ!$C$4,MATCH($A167,統合マスタ!$AC$5:$AC$1500,0),0))</f>
        <v>フロセミド錠２０ｍｇ「ＮＩＧ」</v>
      </c>
      <c r="E167" s="27">
        <f ca="1">IF($A167="","",OFFSET(統合マスタ!$X$4,MATCH($A167,統合マスタ!$AC$5:$AC$1500,0),0))</f>
        <v>0</v>
      </c>
      <c r="F167" s="27">
        <f ca="1">IF($A167="","",OFFSET(統合マスタ!$Z$4,MATCH($A167,統合マスタ!$AC$5:$AC$1500,0),0))</f>
        <v>25</v>
      </c>
      <c r="G167" s="27" t="str">
        <f ca="1">IF($A167="","",OFFSET(統合マスタ!$E$4,MATCH($A167,統合マスタ!$AC$5:$AC$1500,0),0))</f>
        <v>バラ</v>
      </c>
      <c r="H167" s="27" t="str">
        <f ca="1">IF($A167="","",OFFSET(統合マスタ!$F$4,MATCH($A167,統合マスタ!$AC$5:$AC$1500,0),0))</f>
        <v>１２００錠</v>
      </c>
      <c r="I167" s="27" t="str">
        <f ca="1">IF($A167="","",OFFSET(統合マスタ!$K$4,MATCH($A167,統合マスタ!$AC$5:$AC$1500,0),0))</f>
        <v>錠</v>
      </c>
      <c r="J167" s="54" t="str">
        <f ca="1">IF(F167="","",OFFSET(分類!$B$29,MATCH(F167,分類!$A$30:$A$46,0),0))</f>
        <v>調剤棚　＆　普通薬バラ</v>
      </c>
      <c r="K167" s="54">
        <f ca="1">IFERROR(
    OFFSET(錠剤_PTP!$M$5,
           MATCH(D167, 錠剤_PTP!$D$5:$D$999, 0) - 1,
           0),
"")</f>
        <v>0</v>
      </c>
      <c r="L167" s="54">
        <f ca="1">IFERROR(
    OFFSET(錠剤_バラ!$M$5,
           MATCH(D167, 錠剤_バラ!$D$5:$D$999, 0) - 1,
           0),
"")</f>
        <v>0</v>
      </c>
      <c r="M167" s="54">
        <f t="shared" ca="1" si="4"/>
        <v>0</v>
      </c>
    </row>
    <row r="168" spans="1:13">
      <c r="A168" s="66" cm="1">
        <f t="array" aca="1" ref="A168" ca="1">IFERROR(
    SMALL(
        IF((統合マスタ!$R$5:$R$1500=1)*
           (ISNUMBER(MATCH(統合マスタ!$V$5:$V$1500, 分類!$N$8:$N$15, 0))),
           統合マスタ!$AC$5:$AC$1500),
        ROW(A164)
    ),
"")</f>
        <v>568</v>
      </c>
      <c r="B168" s="27">
        <f t="shared" si="5"/>
        <v>164</v>
      </c>
      <c r="C168" s="27">
        <f ca="1">IF($A168="","",OFFSET(統合マスタ!$B$4,MATCH($A168,統合マスタ!$AC$5:$AC$1500,0),0))</f>
        <v>568</v>
      </c>
      <c r="D168" s="27" t="str">
        <f ca="1">IF($A168="","",OFFSET(統合マスタ!$C$4,MATCH($A168,統合マスタ!$AC$5:$AC$1500,0),0))</f>
        <v>ブロチゾラム錠０．２５ｍｇ「ヨシトミ」</v>
      </c>
      <c r="E168" s="27">
        <f ca="1">IF($A168="","",OFFSET(統合マスタ!$X$4,MATCH($A168,統合マスタ!$AC$5:$AC$1500,0),0))</f>
        <v>0</v>
      </c>
      <c r="F168" s="27">
        <f ca="1">IF($A168="","",OFFSET(統合マスタ!$Z$4,MATCH($A168,統合マスタ!$AC$5:$AC$1500,0),0))</f>
        <v>25</v>
      </c>
      <c r="G168" s="27" t="str">
        <f ca="1">IF($A168="","",OFFSET(統合マスタ!$E$4,MATCH($A168,統合マスタ!$AC$5:$AC$1500,0),0))</f>
        <v>ＰＴＰ</v>
      </c>
      <c r="H168" s="27" t="str">
        <f ca="1">IF($A168="","",OFFSET(統合マスタ!$F$4,MATCH($A168,統合マスタ!$AC$5:$AC$1500,0),0))</f>
        <v>１０００Ｔ</v>
      </c>
      <c r="I168" s="27" t="str">
        <f ca="1">IF($A168="","",OFFSET(統合マスタ!$K$4,MATCH($A168,統合マスタ!$AC$5:$AC$1500,0),0))</f>
        <v>錠</v>
      </c>
      <c r="J168" s="54" t="str">
        <f ca="1">IF(F168="","",OFFSET(分類!$B$29,MATCH(F168,分類!$A$30:$A$46,0),0))</f>
        <v>調剤棚　＆　普通薬バラ</v>
      </c>
      <c r="K168" s="54">
        <f ca="1">IFERROR(
    OFFSET(錠剤_PTP!$M$5,
           MATCH(D168, 錠剤_PTP!$D$5:$D$999, 0) - 1,
           0),
"")</f>
        <v>0</v>
      </c>
      <c r="L168" s="54">
        <f ca="1">IFERROR(
    OFFSET(錠剤_バラ!$M$5,
           MATCH(D168, 錠剤_バラ!$D$5:$D$999, 0) - 1,
           0),
"")</f>
        <v>0</v>
      </c>
      <c r="M168" s="54">
        <f t="shared" ca="1" si="4"/>
        <v>0</v>
      </c>
    </row>
    <row r="169" spans="1:13">
      <c r="A169" s="66" cm="1">
        <f t="array" aca="1" ref="A169" ca="1">IFERROR(
    SMALL(
        IF((統合マスタ!$R$5:$R$1500=1)*
           (ISNUMBER(MATCH(統合マスタ!$V$5:$V$1500, 分類!$N$8:$N$15, 0))),
           統合マスタ!$AC$5:$AC$1500),
        ROW(A165)
    ),
"")</f>
        <v>569</v>
      </c>
      <c r="B169" s="27">
        <f t="shared" si="5"/>
        <v>165</v>
      </c>
      <c r="C169" s="27">
        <f ca="1">IF($A169="","",OFFSET(統合マスタ!$B$4,MATCH($A169,統合マスタ!$AC$5:$AC$1500,0),0))</f>
        <v>569</v>
      </c>
      <c r="D169" s="27" t="str">
        <f ca="1">IF($A169="","",OFFSET(統合マスタ!$C$4,MATCH($A169,統合マスタ!$AC$5:$AC$1500,0),0))</f>
        <v>ブロチゾラム錠０．２５ｍｇ「ヨシトミ」</v>
      </c>
      <c r="E169" s="27">
        <f ca="1">IF($A169="","",OFFSET(統合マスタ!$X$4,MATCH($A169,統合マスタ!$AC$5:$AC$1500,0),0))</f>
        <v>0</v>
      </c>
      <c r="F169" s="27">
        <f ca="1">IF($A169="","",OFFSET(統合マスタ!$Z$4,MATCH($A169,統合マスタ!$AC$5:$AC$1500,0),0))</f>
        <v>25</v>
      </c>
      <c r="G169" s="27" t="str">
        <f ca="1">IF($A169="","",OFFSET(統合マスタ!$E$4,MATCH($A169,統合マスタ!$AC$5:$AC$1500,0),0))</f>
        <v>バラ</v>
      </c>
      <c r="H169" s="27" t="str">
        <f ca="1">IF($A169="","",OFFSET(統合マスタ!$F$4,MATCH($A169,統合マスタ!$AC$5:$AC$1500,0),0))</f>
        <v>５００Ｔ</v>
      </c>
      <c r="I169" s="27" t="str">
        <f ca="1">IF($A169="","",OFFSET(統合マスタ!$K$4,MATCH($A169,統合マスタ!$AC$5:$AC$1500,0),0))</f>
        <v>錠</v>
      </c>
      <c r="J169" s="54" t="str">
        <f ca="1">IF(F169="","",OFFSET(分類!$B$29,MATCH(F169,分類!$A$30:$A$46,0),0))</f>
        <v>調剤棚　＆　普通薬バラ</v>
      </c>
      <c r="K169" s="54">
        <f ca="1">IFERROR(
    OFFSET(錠剤_PTP!$M$5,
           MATCH(D169, 錠剤_PTP!$D$5:$D$999, 0) - 1,
           0),
"")</f>
        <v>0</v>
      </c>
      <c r="L169" s="54">
        <f ca="1">IFERROR(
    OFFSET(錠剤_バラ!$M$5,
           MATCH(D169, 錠剤_バラ!$D$5:$D$999, 0) - 1,
           0),
"")</f>
        <v>0</v>
      </c>
      <c r="M169" s="54">
        <f t="shared" ca="1" si="4"/>
        <v>0</v>
      </c>
    </row>
    <row r="170" spans="1:13">
      <c r="A170" s="66" cm="1">
        <f t="array" aca="1" ref="A170" ca="1">IFERROR(
    SMALL(
        IF((統合マスタ!$R$5:$R$1500=1)*
           (ISNUMBER(MATCH(統合マスタ!$V$5:$V$1500, 分類!$N$8:$N$15, 0))),
           統合マスタ!$AC$5:$AC$1500),
        ROW(A166)
    ),
"")</f>
        <v>577</v>
      </c>
      <c r="B170" s="27">
        <f t="shared" si="5"/>
        <v>166</v>
      </c>
      <c r="C170" s="27">
        <f ca="1">IF($A170="","",OFFSET(統合マスタ!$B$4,MATCH($A170,統合マスタ!$AC$5:$AC$1500,0),0))</f>
        <v>577</v>
      </c>
      <c r="D170" s="27" t="str">
        <f ca="1">IF($A170="","",OFFSET(統合マスタ!$C$4,MATCH($A170,統合マスタ!$AC$5:$AC$1500,0),0))</f>
        <v>プロピベリン塩酸塩錠１０ｍｇ「ＮＩＧ」　</v>
      </c>
      <c r="E170" s="27">
        <f ca="1">IF($A170="","",OFFSET(統合マスタ!$X$4,MATCH($A170,統合マスタ!$AC$5:$AC$1500,0),0))</f>
        <v>0</v>
      </c>
      <c r="F170" s="27">
        <f ca="1">IF($A170="","",OFFSET(統合マスタ!$Z$4,MATCH($A170,統合マスタ!$AC$5:$AC$1500,0),0))</f>
        <v>1</v>
      </c>
      <c r="G170" s="27" t="str">
        <f ca="1">IF($A170="","",OFFSET(統合マスタ!$E$4,MATCH($A170,統合マスタ!$AC$5:$AC$1500,0),0))</f>
        <v>ＰＴＰ</v>
      </c>
      <c r="H170" s="27" t="str">
        <f ca="1">IF($A170="","",OFFSET(統合マスタ!$F$4,MATCH($A170,統合マスタ!$AC$5:$AC$1500,0),0))</f>
        <v>１００Ｔ</v>
      </c>
      <c r="I170" s="27" t="str">
        <f ca="1">IF($A170="","",OFFSET(統合マスタ!$K$4,MATCH($A170,統合マスタ!$AC$5:$AC$1500,0),0))</f>
        <v>錠</v>
      </c>
      <c r="J170" s="54" t="str">
        <f ca="1">IF(F170="","",OFFSET(分類!$B$29,MATCH(F170,分類!$A$30:$A$46,0),0))</f>
        <v>調剤棚</v>
      </c>
      <c r="K170" s="54">
        <f ca="1">IFERROR(
    OFFSET(錠剤_PTP!$M$5,
           MATCH(D170, 錠剤_PTP!$D$5:$D$999, 0) - 1,
           0),
"")</f>
        <v>0</v>
      </c>
      <c r="L170" s="54" t="str">
        <f ca="1">IFERROR(
    OFFSET(錠剤_バラ!$M$5,
           MATCH(D170, 錠剤_バラ!$D$5:$D$999, 0) - 1,
           0),
"")</f>
        <v/>
      </c>
      <c r="M170" s="54">
        <f t="shared" ca="1" si="4"/>
        <v>0</v>
      </c>
    </row>
    <row r="171" spans="1:13">
      <c r="A171" s="66" cm="1">
        <f t="array" aca="1" ref="A171" ca="1">IFERROR(
    SMALL(
        IF((統合マスタ!$R$5:$R$1500=1)*
           (ISNUMBER(MATCH(統合マスタ!$V$5:$V$1500, 分類!$N$8:$N$15, 0))),
           統合マスタ!$AC$5:$AC$1500),
        ROW(A167)
    ),
"")</f>
        <v>578</v>
      </c>
      <c r="B171" s="27">
        <f t="shared" si="5"/>
        <v>167</v>
      </c>
      <c r="C171" s="27">
        <f ca="1">IF($A171="","",OFFSET(統合マスタ!$B$4,MATCH($A171,統合マスタ!$AC$5:$AC$1500,0),0))</f>
        <v>578</v>
      </c>
      <c r="D171" s="27" t="str">
        <f ca="1">IF($A171="","",OFFSET(統合マスタ!$C$4,MATCH($A171,統合マスタ!$AC$5:$AC$1500,0),0))</f>
        <v>プロピベリン塩酸塩錠１０ｍｇ「ＮＩＧ」　</v>
      </c>
      <c r="E171" s="27">
        <f ca="1">IF($A171="","",OFFSET(統合マスタ!$X$4,MATCH($A171,統合マスタ!$AC$5:$AC$1500,0),0))</f>
        <v>0</v>
      </c>
      <c r="F171" s="27">
        <f ca="1">IF($A171="","",OFFSET(統合マスタ!$Z$4,MATCH($A171,統合マスタ!$AC$5:$AC$1500,0),0))</f>
        <v>1</v>
      </c>
      <c r="G171" s="27" t="str">
        <f ca="1">IF($A171="","",OFFSET(統合マスタ!$E$4,MATCH($A171,統合マスタ!$AC$5:$AC$1500,0),0))</f>
        <v>バラ</v>
      </c>
      <c r="H171" s="27" t="str">
        <f ca="1">IF($A171="","",OFFSET(統合マスタ!$F$4,MATCH($A171,統合マスタ!$AC$5:$AC$1500,0),0))</f>
        <v>５００Ｔ</v>
      </c>
      <c r="I171" s="27" t="str">
        <f ca="1">IF($A171="","",OFFSET(統合マスタ!$K$4,MATCH($A171,統合マスタ!$AC$5:$AC$1500,0),0))</f>
        <v>錠</v>
      </c>
      <c r="J171" s="54" t="str">
        <f ca="1">IF(F171="","",OFFSET(分類!$B$29,MATCH(F171,分類!$A$30:$A$46,0),0))</f>
        <v>調剤棚</v>
      </c>
      <c r="K171" s="54">
        <f ca="1">IFERROR(
    OFFSET(錠剤_PTP!$M$5,
           MATCH(D171, 錠剤_PTP!$D$5:$D$999, 0) - 1,
           0),
"")</f>
        <v>0</v>
      </c>
      <c r="L171" s="54" t="str">
        <f ca="1">IFERROR(
    OFFSET(錠剤_バラ!$M$5,
           MATCH(D171, 錠剤_バラ!$D$5:$D$999, 0) - 1,
           0),
"")</f>
        <v/>
      </c>
      <c r="M171" s="54">
        <f t="shared" ca="1" si="4"/>
        <v>0</v>
      </c>
    </row>
    <row r="172" spans="1:13">
      <c r="A172" s="66" cm="1">
        <f t="array" aca="1" ref="A172" ca="1">IFERROR(
    SMALL(
        IF((統合マスタ!$R$5:$R$1500=1)*
           (ISNUMBER(MATCH(統合マスタ!$V$5:$V$1500, 分類!$N$8:$N$15, 0))),
           統合マスタ!$AC$5:$AC$1500),
        ROW(A168)
    ),
"")</f>
        <v>579</v>
      </c>
      <c r="B172" s="27">
        <f t="shared" si="5"/>
        <v>168</v>
      </c>
      <c r="C172" s="27">
        <f ca="1">IF($A172="","",OFFSET(統合マスタ!$B$4,MATCH($A172,統合マスタ!$AC$5:$AC$1500,0),0))</f>
        <v>579</v>
      </c>
      <c r="D172" s="27" t="str">
        <f ca="1">IF($A172="","",OFFSET(統合マスタ!$C$4,MATCH($A172,統合マスタ!$AC$5:$AC$1500,0),0))</f>
        <v>プロマックＤ錠７５</v>
      </c>
      <c r="E172" s="27">
        <f ca="1">IF($A172="","",OFFSET(統合マスタ!$X$4,MATCH($A172,統合マスタ!$AC$5:$AC$1500,0),0))</f>
        <v>0</v>
      </c>
      <c r="F172" s="27">
        <f ca="1">IF($A172="","",OFFSET(統合マスタ!$Z$4,MATCH($A172,統合マスタ!$AC$5:$AC$1500,0),0))</f>
        <v>5</v>
      </c>
      <c r="G172" s="27" t="str">
        <f ca="1">IF($A172="","",OFFSET(統合マスタ!$E$4,MATCH($A172,統合マスタ!$AC$5:$AC$1500,0),0))</f>
        <v>ＰＴＰ</v>
      </c>
      <c r="H172" s="27" t="str">
        <f ca="1">IF($A172="","",OFFSET(統合マスタ!$F$4,MATCH($A172,統合マスタ!$AC$5:$AC$1500,0),0))</f>
        <v>１４０Ｔ</v>
      </c>
      <c r="I172" s="27" t="str">
        <f ca="1">IF($A172="","",OFFSET(統合マスタ!$K$4,MATCH($A172,統合マスタ!$AC$5:$AC$1500,0),0))</f>
        <v>錠</v>
      </c>
      <c r="J172" s="54" t="str">
        <f ca="1">IF(F172="","",OFFSET(分類!$B$29,MATCH(F172,分類!$A$30:$A$46,0),0))</f>
        <v>普通薬バラ</v>
      </c>
      <c r="K172" s="54" t="str">
        <f ca="1">IFERROR(
    OFFSET(錠剤_PTP!$M$5,
           MATCH(D172, 錠剤_PTP!$D$5:$D$999, 0) - 1,
           0),
"")</f>
        <v/>
      </c>
      <c r="L172" s="54">
        <f ca="1">IFERROR(
    OFFSET(錠剤_バラ!$M$5,
           MATCH(D172, 錠剤_バラ!$D$5:$D$999, 0) - 1,
           0),
"")</f>
        <v>0</v>
      </c>
      <c r="M172" s="54">
        <f t="shared" ca="1" si="4"/>
        <v>0</v>
      </c>
    </row>
    <row r="173" spans="1:13">
      <c r="A173" s="66" cm="1">
        <f t="array" aca="1" ref="A173" ca="1">IFERROR(
    SMALL(
        IF((統合マスタ!$R$5:$R$1500=1)*
           (ISNUMBER(MATCH(統合マスタ!$V$5:$V$1500, 分類!$N$8:$N$15, 0))),
           統合マスタ!$AC$5:$AC$1500),
        ROW(A169)
    ),
"")</f>
        <v>581</v>
      </c>
      <c r="B173" s="27">
        <f t="shared" si="5"/>
        <v>169</v>
      </c>
      <c r="C173" s="27">
        <f ca="1">IF($A173="","",OFFSET(統合マスタ!$B$4,MATCH($A173,統合マスタ!$AC$5:$AC$1500,0),0))</f>
        <v>581</v>
      </c>
      <c r="D173" s="27" t="str">
        <f ca="1">IF($A173="","",OFFSET(統合マスタ!$C$4,MATCH($A173,統合マスタ!$AC$5:$AC$1500,0),0))</f>
        <v>ブロムヘキシン塩酸塩錠４ｍｇ「トーワ」</v>
      </c>
      <c r="E173" s="27">
        <f ca="1">IF($A173="","",OFFSET(統合マスタ!$X$4,MATCH($A173,統合マスタ!$AC$5:$AC$1500,0),0))</f>
        <v>0</v>
      </c>
      <c r="F173" s="27">
        <f ca="1">IF($A173="","",OFFSET(統合マスタ!$Z$4,MATCH($A173,統合マスタ!$AC$5:$AC$1500,0),0))</f>
        <v>5</v>
      </c>
      <c r="G173" s="27" t="str">
        <f ca="1">IF($A173="","",OFFSET(統合マスタ!$E$4,MATCH($A173,統合マスタ!$AC$5:$AC$1500,0),0))</f>
        <v>ＰＴＰ</v>
      </c>
      <c r="H173" s="27" t="str">
        <f ca="1">IF($A173="","",OFFSET(統合マスタ!$F$4,MATCH($A173,統合マスタ!$AC$5:$AC$1500,0),0))</f>
        <v>１０００Ｔ</v>
      </c>
      <c r="I173" s="27" t="str">
        <f ca="1">IF($A173="","",OFFSET(統合マスタ!$K$4,MATCH($A173,統合マスタ!$AC$5:$AC$1500,0),0))</f>
        <v>錠</v>
      </c>
      <c r="J173" s="54" t="str">
        <f ca="1">IF(F173="","",OFFSET(分類!$B$29,MATCH(F173,分類!$A$30:$A$46,0),0))</f>
        <v>普通薬バラ</v>
      </c>
      <c r="K173" s="54" t="str">
        <f ca="1">IFERROR(
    OFFSET(錠剤_PTP!$M$5,
           MATCH(D173, 錠剤_PTP!$D$5:$D$999, 0) - 1,
           0),
"")</f>
        <v/>
      </c>
      <c r="L173" s="54">
        <f ca="1">IFERROR(
    OFFSET(錠剤_バラ!$M$5,
           MATCH(D173, 錠剤_バラ!$D$5:$D$999, 0) - 1,
           0),
"")</f>
        <v>0</v>
      </c>
      <c r="M173" s="54">
        <f t="shared" ca="1" si="4"/>
        <v>0</v>
      </c>
    </row>
    <row r="174" spans="1:13">
      <c r="A174" s="66" cm="1">
        <f t="array" aca="1" ref="A174" ca="1">IFERROR(
    SMALL(
        IF((統合マスタ!$R$5:$R$1500=1)*
           (ISNUMBER(MATCH(統合マスタ!$V$5:$V$1500, 分類!$N$8:$N$15, 0))),
           統合マスタ!$AC$5:$AC$1500),
        ROW(A170)
    ),
"")</f>
        <v>584</v>
      </c>
      <c r="B174" s="27">
        <f t="shared" si="5"/>
        <v>170</v>
      </c>
      <c r="C174" s="27">
        <f ca="1">IF($A174="","",OFFSET(統合マスタ!$B$4,MATCH($A174,統合マスタ!$AC$5:$AC$1500,0),0))</f>
        <v>584</v>
      </c>
      <c r="D174" s="27" t="str">
        <f ca="1">IF($A174="","",OFFSET(統合マスタ!$C$4,MATCH($A174,統合マスタ!$AC$5:$AC$1500,0),0))</f>
        <v>ベオーパ錠５０ｍｇ</v>
      </c>
      <c r="E174" s="27">
        <f ca="1">IF($A174="","",OFFSET(統合マスタ!$X$4,MATCH($A174,統合マスタ!$AC$5:$AC$1500,0),0))</f>
        <v>0</v>
      </c>
      <c r="F174" s="27">
        <f ca="1">IF($A174="","",OFFSET(統合マスタ!$Z$4,MATCH($A174,統合マスタ!$AC$5:$AC$1500,0),0))</f>
        <v>25</v>
      </c>
      <c r="G174" s="27" t="str">
        <f ca="1">IF($A174="","",OFFSET(統合マスタ!$E$4,MATCH($A174,統合マスタ!$AC$5:$AC$1500,0),0))</f>
        <v>ＰＴＰ</v>
      </c>
      <c r="H174" s="27" t="str">
        <f ca="1">IF($A174="","",OFFSET(統合マスタ!$F$4,MATCH($A174,統合マスタ!$AC$5:$AC$1500,0),0))</f>
        <v>１００Ｔ</v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>調剤棚　＆　普通薬バラ</v>
      </c>
      <c r="K174" s="54">
        <f ca="1">IFERROR(
    OFFSET(錠剤_PTP!$M$5,
           MATCH(D174, 錠剤_PTP!$D$5:$D$999, 0) - 1,
           0),
"")</f>
        <v>0</v>
      </c>
      <c r="L174" s="54">
        <f ca="1">IFERROR(
    OFFSET(錠剤_バラ!$M$5,
           MATCH(D174, 錠剤_バラ!$D$5:$D$999, 0) - 1,
           0),
"")</f>
        <v>0</v>
      </c>
      <c r="M174" s="54">
        <f t="shared" ca="1" si="4"/>
        <v>0</v>
      </c>
    </row>
    <row r="175" spans="1:13">
      <c r="A175" s="66" cm="1">
        <f t="array" aca="1" ref="A175" ca="1">IFERROR(
    SMALL(
        IF((統合マスタ!$R$5:$R$1500=1)*
           (ISNUMBER(MATCH(統合マスタ!$V$5:$V$1500, 分類!$N$8:$N$15, 0))),
           統合マスタ!$AC$5:$AC$1500),
        ROW(A171)
    ),
"")</f>
        <v>587</v>
      </c>
      <c r="B175" s="27">
        <f t="shared" si="5"/>
        <v>171</v>
      </c>
      <c r="C175" s="27">
        <f ca="1">IF($A175="","",OFFSET(統合マスタ!$B$4,MATCH($A175,統合マスタ!$AC$5:$AC$1500,0),0))</f>
        <v>587</v>
      </c>
      <c r="D175" s="27" t="str">
        <f ca="1">IF($A175="","",OFFSET(統合マスタ!$C$4,MATCH($A175,統合マスタ!$AC$5:$AC$1500,0),0))</f>
        <v>ベザフィブラートＳＲ錠２００ｍｇ「日医工」　　　</v>
      </c>
      <c r="E175" s="27">
        <f ca="1">IF($A175="","",OFFSET(統合マスタ!$X$4,MATCH($A175,統合マスタ!$AC$5:$AC$1500,0),0))</f>
        <v>0</v>
      </c>
      <c r="F175" s="27">
        <f ca="1">IF($A175="","",OFFSET(統合マスタ!$Z$4,MATCH($A175,統合マスタ!$AC$5:$AC$1500,0),0))</f>
        <v>25</v>
      </c>
      <c r="G175" s="27" t="str">
        <f ca="1">IF($A175="","",OFFSET(統合マスタ!$E$4,MATCH($A175,統合マスタ!$AC$5:$AC$1500,0),0))</f>
        <v>ＰＴＰ</v>
      </c>
      <c r="H175" s="27" t="str">
        <f ca="1">IF($A175="","",OFFSET(統合マスタ!$F$4,MATCH($A175,統合マスタ!$AC$5:$AC$1500,0),0))</f>
        <v>１００Ｔ</v>
      </c>
      <c r="I175" s="27" t="str">
        <f ca="1">IF($A175="","",OFFSET(統合マスタ!$K$4,MATCH($A175,統合マスタ!$AC$5:$AC$1500,0),0))</f>
        <v>錠</v>
      </c>
      <c r="J175" s="54" t="str">
        <f ca="1">IF(F175="","",OFFSET(分類!$B$29,MATCH(F175,分類!$A$30:$A$46,0),0))</f>
        <v>調剤棚　＆　普通薬バラ</v>
      </c>
      <c r="K175" s="54">
        <f ca="1">IFERROR(
    OFFSET(錠剤_PTP!$M$5,
           MATCH(D175, 錠剤_PTP!$D$5:$D$999, 0) - 1,
           0),
"")</f>
        <v>0</v>
      </c>
      <c r="L175" s="54">
        <f ca="1">IFERROR(
    OFFSET(錠剤_バラ!$M$5,
           MATCH(D175, 錠剤_バラ!$D$5:$D$999, 0) - 1,
           0),
"")</f>
        <v>0</v>
      </c>
      <c r="M175" s="54">
        <f t="shared" ca="1" si="4"/>
        <v>0</v>
      </c>
    </row>
    <row r="176" spans="1:13">
      <c r="A176" s="66" cm="1">
        <f t="array" aca="1" ref="A176" ca="1">IFERROR(
    SMALL(
        IF((統合マスタ!$R$5:$R$1500=1)*
           (ISNUMBER(MATCH(統合マスタ!$V$5:$V$1500, 分類!$N$8:$N$15, 0))),
           統合マスタ!$AC$5:$AC$1500),
        ROW(A172)
    ),
"")</f>
        <v>600</v>
      </c>
      <c r="B176" s="27">
        <f t="shared" si="5"/>
        <v>172</v>
      </c>
      <c r="C176" s="27">
        <f ca="1">IF($A176="","",OFFSET(統合マスタ!$B$4,MATCH($A176,統合マスタ!$AC$5:$AC$1500,0),0))</f>
        <v>600</v>
      </c>
      <c r="D176" s="27" t="str">
        <f ca="1">IF($A176="","",OFFSET(統合マスタ!$C$4,MATCH($A176,統合マスタ!$AC$5:$AC$1500,0),0))</f>
        <v>ベルソムラ錠１５ｍｇ</v>
      </c>
      <c r="E176" s="27">
        <f ca="1">IF($A176="","",OFFSET(統合マスタ!$X$4,MATCH($A176,統合マスタ!$AC$5:$AC$1500,0),0))</f>
        <v>0</v>
      </c>
      <c r="F176" s="27">
        <f ca="1">IF($A176="","",OFFSET(統合マスタ!$Z$4,MATCH($A176,統合マスタ!$AC$5:$AC$1500,0),0))</f>
        <v>1</v>
      </c>
      <c r="G176" s="27" t="str">
        <f ca="1">IF($A176="","",OFFSET(統合マスタ!$E$4,MATCH($A176,統合マスタ!$AC$5:$AC$1500,0),0))</f>
        <v>ＰＴＰ</v>
      </c>
      <c r="H176" s="27" t="str">
        <f ca="1">IF($A176="","",OFFSET(統合マスタ!$F$4,MATCH($A176,統合マスタ!$AC$5:$AC$1500,0),0))</f>
        <v>５００Ｔ</v>
      </c>
      <c r="I176" s="27" t="str">
        <f ca="1">IF($A176="","",OFFSET(統合マスタ!$K$4,MATCH($A176,統合マスタ!$AC$5:$AC$1500,0),0))</f>
        <v>錠</v>
      </c>
      <c r="J176" s="54" t="str">
        <f ca="1">IF(F176="","",OFFSET(分類!$B$29,MATCH(F176,分類!$A$30:$A$46,0),0))</f>
        <v>調剤棚</v>
      </c>
      <c r="K176" s="54">
        <f ca="1">IFERROR(
    OFFSET(錠剤_PTP!$M$5,
           MATCH(D176, 錠剤_PTP!$D$5:$D$999, 0) - 1,
           0),
"")</f>
        <v>0</v>
      </c>
      <c r="L176" s="54" t="str">
        <f ca="1">IFERROR(
    OFFSET(錠剤_バラ!$M$5,
           MATCH(D176, 錠剤_バラ!$D$5:$D$999, 0) - 1,
           0),
"")</f>
        <v/>
      </c>
      <c r="M176" s="54">
        <f t="shared" ca="1" si="4"/>
        <v>0</v>
      </c>
    </row>
    <row r="177" spans="1:13">
      <c r="A177" s="66" cm="1">
        <f t="array" aca="1" ref="A177" ca="1">IFERROR(
    SMALL(
        IF((統合マスタ!$R$5:$R$1500=1)*
           (ISNUMBER(MATCH(統合マスタ!$V$5:$V$1500, 分類!$N$8:$N$15, 0))),
           統合マスタ!$AC$5:$AC$1500),
        ROW(A173)
    ),
"")</f>
        <v>601</v>
      </c>
      <c r="B177" s="27">
        <f t="shared" si="5"/>
        <v>173</v>
      </c>
      <c r="C177" s="27">
        <f ca="1">IF($A177="","",OFFSET(統合マスタ!$B$4,MATCH($A177,統合マスタ!$AC$5:$AC$1500,0),0))</f>
        <v>601</v>
      </c>
      <c r="D177" s="27" t="str">
        <f ca="1">IF($A177="","",OFFSET(統合マスタ!$C$4,MATCH($A177,統合マスタ!$AC$5:$AC$1500,0),0))</f>
        <v>ベルソムラ錠２０ｍｇ</v>
      </c>
      <c r="E177" s="27">
        <f ca="1">IF($A177="","",OFFSET(統合マスタ!$X$4,MATCH($A177,統合マスタ!$AC$5:$AC$1500,0),0))</f>
        <v>0</v>
      </c>
      <c r="F177" s="27">
        <f ca="1">IF($A177="","",OFFSET(統合マスタ!$Z$4,MATCH($A177,統合マスタ!$AC$5:$AC$1500,0),0))</f>
        <v>1</v>
      </c>
      <c r="G177" s="27" t="str">
        <f ca="1">IF($A177="","",OFFSET(統合マスタ!$E$4,MATCH($A177,統合マスタ!$AC$5:$AC$1500,0),0))</f>
        <v>ＰＴＰ</v>
      </c>
      <c r="H177" s="27" t="str">
        <f ca="1">IF($A177="","",OFFSET(統合マスタ!$F$4,MATCH($A177,統合マスタ!$AC$5:$AC$1500,0),0))</f>
        <v>１００Ｔ</v>
      </c>
      <c r="I177" s="27" t="str">
        <f ca="1">IF($A177="","",OFFSET(統合マスタ!$K$4,MATCH($A177,統合マスタ!$AC$5:$AC$1500,0),0))</f>
        <v>錠</v>
      </c>
      <c r="J177" s="54" t="str">
        <f ca="1">IF(F177="","",OFFSET(分類!$B$29,MATCH(F177,分類!$A$30:$A$46,0),0))</f>
        <v>調剤棚</v>
      </c>
      <c r="K177" s="54">
        <f ca="1">IFERROR(
    OFFSET(錠剤_PTP!$M$5,
           MATCH(D177, 錠剤_PTP!$D$5:$D$999, 0) - 1,
           0),
"")</f>
        <v>0</v>
      </c>
      <c r="L177" s="54" t="str">
        <f ca="1">IFERROR(
    OFFSET(錠剤_バラ!$M$5,
           MATCH(D177, 錠剤_バラ!$D$5:$D$999, 0) - 1,
           0),
"")</f>
        <v/>
      </c>
      <c r="M177" s="54">
        <f t="shared" ca="1" si="4"/>
        <v>0</v>
      </c>
    </row>
    <row r="178" spans="1:13">
      <c r="A178" s="66" cm="1">
        <f t="array" aca="1" ref="A178" ca="1">IFERROR(
    SMALL(
        IF((統合マスタ!$R$5:$R$1500=1)*
           (ISNUMBER(MATCH(統合マスタ!$V$5:$V$1500, 分類!$N$8:$N$15, 0))),
           統合マスタ!$AC$5:$AC$1500),
        ROW(A174)
    ),
"")</f>
        <v>602</v>
      </c>
      <c r="B178" s="27">
        <f t="shared" si="5"/>
        <v>174</v>
      </c>
      <c r="C178" s="27">
        <f ca="1">IF($A178="","",OFFSET(統合マスタ!$B$4,MATCH($A178,統合マスタ!$AC$5:$AC$1500,0),0))</f>
        <v>602</v>
      </c>
      <c r="D178" s="27" t="str">
        <f ca="1">IF($A178="","",OFFSET(統合マスタ!$C$4,MATCH($A178,統合マスタ!$AC$5:$AC$1500,0),0))</f>
        <v>ヘルベッサー錠３０　　　　　</v>
      </c>
      <c r="E178" s="27">
        <f ca="1">IF($A178="","",OFFSET(統合マスタ!$X$4,MATCH($A178,統合マスタ!$AC$5:$AC$1500,0),0))</f>
        <v>0</v>
      </c>
      <c r="F178" s="27">
        <f ca="1">IF($A178="","",OFFSET(統合マスタ!$Z$4,MATCH($A178,統合マスタ!$AC$5:$AC$1500,0),0))</f>
        <v>5</v>
      </c>
      <c r="G178" s="27" t="str">
        <f ca="1">IF($A178="","",OFFSET(統合マスタ!$E$4,MATCH($A178,統合マスタ!$AC$5:$AC$1500,0),0))</f>
        <v>ＰＴＰ</v>
      </c>
      <c r="H178" s="27" t="str">
        <f ca="1">IF($A178="","",OFFSET(統合マスタ!$F$4,MATCH($A178,統合マスタ!$AC$5:$AC$1500,0),0))</f>
        <v>１００Ｔ</v>
      </c>
      <c r="I178" s="27" t="str">
        <f ca="1">IF($A178="","",OFFSET(統合マスタ!$K$4,MATCH($A178,統合マスタ!$AC$5:$AC$1500,0),0))</f>
        <v>錠</v>
      </c>
      <c r="J178" s="54" t="str">
        <f ca="1">IF(F178="","",OFFSET(分類!$B$29,MATCH(F178,分類!$A$30:$A$46,0),0))</f>
        <v>普通薬バラ</v>
      </c>
      <c r="K178" s="54" t="str">
        <f ca="1">IFERROR(
    OFFSET(錠剤_PTP!$M$5,
           MATCH(D178, 錠剤_PTP!$D$5:$D$999, 0) - 1,
           0),
"")</f>
        <v/>
      </c>
      <c r="L178" s="54">
        <f ca="1">IFERROR(
    OFFSET(錠剤_バラ!$M$5,
           MATCH(D178, 錠剤_バラ!$D$5:$D$999, 0) - 1,
           0),
"")</f>
        <v>0</v>
      </c>
      <c r="M178" s="54">
        <f t="shared" ca="1" si="4"/>
        <v>0</v>
      </c>
    </row>
    <row r="179" spans="1:13">
      <c r="A179" s="66" cm="1">
        <f t="array" aca="1" ref="A179" ca="1">IFERROR(
    SMALL(
        IF((統合マスタ!$R$5:$R$1500=1)*
           (ISNUMBER(MATCH(統合マスタ!$V$5:$V$1500, 分類!$N$8:$N$15, 0))),
           統合マスタ!$AC$5:$AC$1500),
        ROW(A175)
    ),
"")</f>
        <v>605</v>
      </c>
      <c r="B179" s="27">
        <f t="shared" si="5"/>
        <v>175</v>
      </c>
      <c r="C179" s="27">
        <f ca="1">IF($A179="","",OFFSET(統合マスタ!$B$4,MATCH($A179,統合マスタ!$AC$5:$AC$1500,0),0))</f>
        <v>605</v>
      </c>
      <c r="D179" s="27" t="str">
        <f ca="1">IF($A179="","",OFFSET(統合マスタ!$C$4,MATCH($A179,統合マスタ!$AC$5:$AC$1500,0),0))</f>
        <v>ベンザリン錠５</v>
      </c>
      <c r="E179" s="27">
        <f ca="1">IF($A179="","",OFFSET(統合マスタ!$X$4,MATCH($A179,統合マスタ!$AC$5:$AC$1500,0),0))</f>
        <v>0</v>
      </c>
      <c r="F179" s="27">
        <f ca="1">IF($A179="","",OFFSET(統合マスタ!$Z$4,MATCH($A179,統合マスタ!$AC$5:$AC$1500,0),0))</f>
        <v>25</v>
      </c>
      <c r="G179" s="27" t="str">
        <f ca="1">IF($A179="","",OFFSET(統合マスタ!$E$4,MATCH($A179,統合マスタ!$AC$5:$AC$1500,0),0))</f>
        <v>ＰＴＰ</v>
      </c>
      <c r="H179" s="27" t="str">
        <f ca="1">IF($A179="","",OFFSET(統合マスタ!$F$4,MATCH($A179,統合マスタ!$AC$5:$AC$1500,0),0))</f>
        <v>１００Ｔ</v>
      </c>
      <c r="I179" s="27" t="str">
        <f ca="1">IF($A179="","",OFFSET(統合マスタ!$K$4,MATCH($A179,統合マスタ!$AC$5:$AC$1500,0),0))</f>
        <v>錠</v>
      </c>
      <c r="J179" s="54" t="str">
        <f ca="1">IF(F179="","",OFFSET(分類!$B$29,MATCH(F179,分類!$A$30:$A$46,0),0))</f>
        <v>調剤棚　＆　普通薬バラ</v>
      </c>
      <c r="K179" s="54">
        <f ca="1">IFERROR(
    OFFSET(錠剤_PTP!$M$5,
           MATCH(D179, 錠剤_PTP!$D$5:$D$999, 0) - 1,
           0),
"")</f>
        <v>0</v>
      </c>
      <c r="L179" s="54">
        <f ca="1">IFERROR(
    OFFSET(錠剤_バラ!$M$5,
           MATCH(D179, 錠剤_バラ!$D$5:$D$999, 0) - 1,
           0),
"")</f>
        <v>0</v>
      </c>
      <c r="M179" s="54">
        <f t="shared" ca="1" si="4"/>
        <v>0</v>
      </c>
    </row>
    <row r="180" spans="1:13">
      <c r="A180" s="66" cm="1">
        <f t="array" aca="1" ref="A180" ca="1">IFERROR(
    SMALL(
        IF((統合マスタ!$R$5:$R$1500=1)*
           (ISNUMBER(MATCH(統合マスタ!$V$5:$V$1500, 分類!$N$8:$N$15, 0))),
           統合マスタ!$AC$5:$AC$1500),
        ROW(A176)
    ),
"")</f>
        <v>606</v>
      </c>
      <c r="B180" s="27">
        <f t="shared" si="5"/>
        <v>176</v>
      </c>
      <c r="C180" s="27">
        <f ca="1">IF($A180="","",OFFSET(統合マスタ!$B$4,MATCH($A180,統合マスタ!$AC$5:$AC$1500,0),0))</f>
        <v>606</v>
      </c>
      <c r="D180" s="27" t="str">
        <f ca="1">IF($A180="","",OFFSET(統合マスタ!$C$4,MATCH($A180,統合マスタ!$AC$5:$AC$1500,0),0))</f>
        <v>ベンザリン錠５</v>
      </c>
      <c r="E180" s="27">
        <f ca="1">IF($A180="","",OFFSET(統合マスタ!$X$4,MATCH($A180,統合マスタ!$AC$5:$AC$1500,0),0))</f>
        <v>0</v>
      </c>
      <c r="F180" s="27">
        <f ca="1">IF($A180="","",OFFSET(統合マスタ!$Z$4,MATCH($A180,統合マスタ!$AC$5:$AC$1500,0),0))</f>
        <v>25</v>
      </c>
      <c r="G180" s="27" t="str">
        <f ca="1">IF($A180="","",OFFSET(統合マスタ!$E$4,MATCH($A180,統合マスタ!$AC$5:$AC$1500,0),0))</f>
        <v>バラ</v>
      </c>
      <c r="H180" s="27" t="str">
        <f ca="1">IF($A180="","",OFFSET(統合マスタ!$F$4,MATCH($A180,統合マスタ!$AC$5:$AC$1500,0),0))</f>
        <v>１０００Ｔ</v>
      </c>
      <c r="I180" s="27" t="str">
        <f ca="1">IF($A180="","",OFFSET(統合マスタ!$K$4,MATCH($A180,統合マスタ!$AC$5:$AC$1500,0),0))</f>
        <v>錠</v>
      </c>
      <c r="J180" s="54" t="str">
        <f ca="1">IF(F180="","",OFFSET(分類!$B$29,MATCH(F180,分類!$A$30:$A$46,0),0))</f>
        <v>調剤棚　＆　普通薬バラ</v>
      </c>
      <c r="K180" s="54">
        <f ca="1">IFERROR(
    OFFSET(錠剤_PTP!$M$5,
           MATCH(D180, 錠剤_PTP!$D$5:$D$999, 0) - 1,
           0),
"")</f>
        <v>0</v>
      </c>
      <c r="L180" s="54">
        <f ca="1">IFERROR(
    OFFSET(錠剤_バラ!$M$5,
           MATCH(D180, 錠剤_バラ!$D$5:$D$999, 0) - 1,
           0),
"")</f>
        <v>0</v>
      </c>
      <c r="M180" s="54">
        <f t="shared" ca="1" si="4"/>
        <v>0</v>
      </c>
    </row>
    <row r="181" spans="1:13">
      <c r="A181" s="66" cm="1">
        <f t="array" aca="1" ref="A181" ca="1">IFERROR(
    SMALL(
        IF((統合マスタ!$R$5:$R$1500=1)*
           (ISNUMBER(MATCH(統合マスタ!$V$5:$V$1500, 分類!$N$8:$N$15, 0))),
           統合マスタ!$AC$5:$AC$1500),
        ROW(A177)
    ),
"")</f>
        <v>611</v>
      </c>
      <c r="B181" s="27">
        <f t="shared" si="5"/>
        <v>177</v>
      </c>
      <c r="C181" s="27">
        <f ca="1">IF($A181="","",OFFSET(統合マスタ!$B$4,MATCH($A181,統合マスタ!$AC$5:$AC$1500,0),0))</f>
        <v>611</v>
      </c>
      <c r="D181" s="27" t="str">
        <f ca="1">IF($A181="","",OFFSET(統合マスタ!$C$4,MATCH($A181,統合マスタ!$AC$5:$AC$1500,0),0))</f>
        <v>ボグリボーズＯＤ錠０．２ｍｇ　「トーワ」</v>
      </c>
      <c r="E181" s="27">
        <f ca="1">IF($A181="","",OFFSET(統合マスタ!$X$4,MATCH($A181,統合マスタ!$AC$5:$AC$1500,0),0))</f>
        <v>0</v>
      </c>
      <c r="F181" s="27">
        <f ca="1">IF($A181="","",OFFSET(統合マスタ!$Z$4,MATCH($A181,統合マスタ!$AC$5:$AC$1500,0),0))</f>
        <v>25</v>
      </c>
      <c r="G181" s="27" t="str">
        <f ca="1">IF($A181="","",OFFSET(統合マスタ!$E$4,MATCH($A181,統合マスタ!$AC$5:$AC$1500,0),0))</f>
        <v>ＰＴＰ</v>
      </c>
      <c r="H181" s="27" t="str">
        <f ca="1">IF($A181="","",OFFSET(統合マスタ!$F$4,MATCH($A181,統合マスタ!$AC$5:$AC$1500,0),0))</f>
        <v>１００Ｔ</v>
      </c>
      <c r="I181" s="27" t="str">
        <f ca="1">IF($A181="","",OFFSET(統合マスタ!$K$4,MATCH($A181,統合マスタ!$AC$5:$AC$1500,0),0))</f>
        <v>錠</v>
      </c>
      <c r="J181" s="54" t="str">
        <f ca="1">IF(F181="","",OFFSET(分類!$B$29,MATCH(F181,分類!$A$30:$A$46,0),0))</f>
        <v>調剤棚　＆　普通薬バラ</v>
      </c>
      <c r="K181" s="54">
        <f ca="1">IFERROR(
    OFFSET(錠剤_PTP!$M$5,
           MATCH(D181, 錠剤_PTP!$D$5:$D$999, 0) - 1,
           0),
"")</f>
        <v>0</v>
      </c>
      <c r="L181" s="54">
        <f ca="1">IFERROR(
    OFFSET(錠剤_バラ!$M$5,
           MATCH(D181, 錠剤_バラ!$D$5:$D$999, 0) - 1,
           0),
"")</f>
        <v>0</v>
      </c>
      <c r="M181" s="54">
        <f t="shared" ca="1" si="4"/>
        <v>0</v>
      </c>
    </row>
    <row r="182" spans="1:13">
      <c r="A182" s="66" cm="1">
        <f t="array" aca="1" ref="A182" ca="1">IFERROR(
    SMALL(
        IF((統合マスタ!$R$5:$R$1500=1)*
           (ISNUMBER(MATCH(統合マスタ!$V$5:$V$1500, 分類!$N$8:$N$15, 0))),
           統合マスタ!$AC$5:$AC$1500),
        ROW(A178)
    ),
"")</f>
        <v>612</v>
      </c>
      <c r="B182" s="27">
        <f t="shared" si="5"/>
        <v>178</v>
      </c>
      <c r="C182" s="27">
        <f ca="1">IF($A182="","",OFFSET(統合マスタ!$B$4,MATCH($A182,統合マスタ!$AC$5:$AC$1500,0),0))</f>
        <v>612</v>
      </c>
      <c r="D182" s="27" t="str">
        <f ca="1">IF($A182="","",OFFSET(統合マスタ!$C$4,MATCH($A182,統合マスタ!$AC$5:$AC$1500,0),0))</f>
        <v>ボグリボーズＯＤ錠０．２ｍｇ「トーワ」</v>
      </c>
      <c r="E182" s="27">
        <f ca="1">IF($A182="","",OFFSET(統合マスタ!$X$4,MATCH($A182,統合マスタ!$AC$5:$AC$1500,0),0))</f>
        <v>0</v>
      </c>
      <c r="F182" s="27">
        <f ca="1">IF($A182="","",OFFSET(統合マスタ!$Z$4,MATCH($A182,統合マスタ!$AC$5:$AC$1500,0),0))</f>
        <v>25</v>
      </c>
      <c r="G182" s="27" t="str">
        <f ca="1">IF($A182="","",OFFSET(統合マスタ!$E$4,MATCH($A182,統合マスタ!$AC$5:$AC$1500,0),0))</f>
        <v>バラ</v>
      </c>
      <c r="H182" s="27" t="str">
        <f ca="1">IF($A182="","",OFFSET(統合マスタ!$F$4,MATCH($A182,統合マスタ!$AC$5:$AC$1500,0),0))</f>
        <v>５００Ｔ</v>
      </c>
      <c r="I182" s="27" t="str">
        <f ca="1">IF($A182="","",OFFSET(統合マスタ!$K$4,MATCH($A182,統合マスタ!$AC$5:$AC$1500,0),0))</f>
        <v>錠</v>
      </c>
      <c r="J182" s="54" t="str">
        <f ca="1">IF(F182="","",OFFSET(分類!$B$29,MATCH(F182,分類!$A$30:$A$46,0),0))</f>
        <v>調剤棚　＆　普通薬バラ</v>
      </c>
      <c r="K182" s="54">
        <f ca="1">IFERROR(
    OFFSET(錠剤_PTP!$M$5,
           MATCH(D182, 錠剤_PTP!$D$5:$D$999, 0) - 1,
           0),
"")</f>
        <v>0</v>
      </c>
      <c r="L182" s="54">
        <f ca="1">IFERROR(
    OFFSET(錠剤_バラ!$M$5,
           MATCH(D182, 錠剤_バラ!$D$5:$D$999, 0) - 1,
           0),
"")</f>
        <v>0</v>
      </c>
      <c r="M182" s="54">
        <f t="shared" ca="1" si="4"/>
        <v>0</v>
      </c>
    </row>
    <row r="183" spans="1:13">
      <c r="A183" s="66" cm="1">
        <f t="array" aca="1" ref="A183" ca="1">IFERROR(
    SMALL(
        IF((統合マスタ!$R$5:$R$1500=1)*
           (ISNUMBER(MATCH(統合マスタ!$V$5:$V$1500, 分類!$N$8:$N$15, 0))),
           統合マスタ!$AC$5:$AC$1500),
        ROW(A179)
    ),
"")</f>
        <v>627</v>
      </c>
      <c r="B183" s="27">
        <f t="shared" si="5"/>
        <v>179</v>
      </c>
      <c r="C183" s="27">
        <f ca="1">IF($A183="","",OFFSET(統合マスタ!$B$4,MATCH($A183,統合マスタ!$AC$5:$AC$1500,0),0))</f>
        <v>627</v>
      </c>
      <c r="D183" s="27" t="str">
        <f ca="1">IF($A183="","",OFFSET(統合マスタ!$C$4,MATCH($A183,統合マスタ!$AC$5:$AC$1500,0),0))</f>
        <v>マイスタン錠５ｍｇ</v>
      </c>
      <c r="E183" s="27">
        <f ca="1">IF($A183="","",OFFSET(統合マスタ!$X$4,MATCH($A183,統合マスタ!$AC$5:$AC$1500,0),0))</f>
        <v>0</v>
      </c>
      <c r="F183" s="27">
        <f ca="1">IF($A183="","",OFFSET(統合マスタ!$Z$4,MATCH($A183,統合マスタ!$AC$5:$AC$1500,0),0))</f>
        <v>25</v>
      </c>
      <c r="G183" s="27" t="str">
        <f ca="1">IF($A183="","",OFFSET(統合マスタ!$E$4,MATCH($A183,統合マスタ!$AC$5:$AC$1500,0),0))</f>
        <v>バラ</v>
      </c>
      <c r="H183" s="27" t="str">
        <f ca="1">IF($A183="","",OFFSET(統合マスタ!$F$4,MATCH($A183,統合マスタ!$AC$5:$AC$1500,0),0))</f>
        <v>５００Ｔ</v>
      </c>
      <c r="I183" s="27" t="str">
        <f ca="1">IF($A183="","",OFFSET(統合マスタ!$K$4,MATCH($A183,統合マスタ!$AC$5:$AC$1500,0),0))</f>
        <v>錠</v>
      </c>
      <c r="J183" s="54" t="str">
        <f ca="1">IF(F183="","",OFFSET(分類!$B$29,MATCH(F183,分類!$A$30:$A$46,0),0))</f>
        <v>調剤棚　＆　普通薬バラ</v>
      </c>
      <c r="K183" s="54">
        <f ca="1">IFERROR(
    OFFSET(錠剤_PTP!$M$5,
           MATCH(D183, 錠剤_PTP!$D$5:$D$999, 0) - 1,
           0),
"")</f>
        <v>0</v>
      </c>
      <c r="L183" s="54">
        <f ca="1">IFERROR(
    OFFSET(錠剤_バラ!$M$5,
           MATCH(D183, 錠剤_バラ!$D$5:$D$999, 0) - 1,
           0),
"")</f>
        <v>0</v>
      </c>
      <c r="M183" s="54">
        <f t="shared" ca="1" si="4"/>
        <v>0</v>
      </c>
    </row>
    <row r="184" spans="1:13">
      <c r="A184" s="66" cm="1">
        <f t="array" aca="1" ref="A184" ca="1">IFERROR(
    SMALL(
        IF((統合マスタ!$R$5:$R$1500=1)*
           (ISNUMBER(MATCH(統合マスタ!$V$5:$V$1500, 分類!$N$8:$N$15, 0))),
           統合マスタ!$AC$5:$AC$1500),
        ROW(A180)
    ),
"")</f>
        <v>628</v>
      </c>
      <c r="B184" s="27">
        <f t="shared" si="5"/>
        <v>180</v>
      </c>
      <c r="C184" s="27">
        <f ca="1">IF($A184="","",OFFSET(統合マスタ!$B$4,MATCH($A184,統合マスタ!$AC$5:$AC$1500,0),0))</f>
        <v>628</v>
      </c>
      <c r="D184" s="27" t="str">
        <f ca="1">IF($A184="","",OFFSET(統合マスタ!$C$4,MATCH($A184,統合マスタ!$AC$5:$AC$1500,0),0))</f>
        <v>マイスリー錠５ｍｇ</v>
      </c>
      <c r="E184" s="27">
        <f ca="1">IF($A184="","",OFFSET(統合マスタ!$X$4,MATCH($A184,統合マスタ!$AC$5:$AC$1500,0),0))</f>
        <v>0</v>
      </c>
      <c r="F184" s="27">
        <f ca="1">IF($A184="","",OFFSET(統合マスタ!$Z$4,MATCH($A184,統合マスタ!$AC$5:$AC$1500,0),0))</f>
        <v>25</v>
      </c>
      <c r="G184" s="27" t="str">
        <f ca="1">IF($A184="","",OFFSET(統合マスタ!$E$4,MATCH($A184,統合マスタ!$AC$5:$AC$1500,0),0))</f>
        <v>ＰＴＰ</v>
      </c>
      <c r="H184" s="27" t="str">
        <f ca="1">IF($A184="","",OFFSET(統合マスタ!$F$4,MATCH($A184,統合マスタ!$AC$5:$AC$1500,0),0))</f>
        <v>１００Ｔ</v>
      </c>
      <c r="I184" s="27" t="str">
        <f ca="1">IF($A184="","",OFFSET(統合マスタ!$K$4,MATCH($A184,統合マスタ!$AC$5:$AC$1500,0),0))</f>
        <v>錠</v>
      </c>
      <c r="J184" s="54" t="str">
        <f ca="1">IF(F184="","",OFFSET(分類!$B$29,MATCH(F184,分類!$A$30:$A$46,0),0))</f>
        <v>調剤棚　＆　普通薬バラ</v>
      </c>
      <c r="K184" s="54">
        <f ca="1">IFERROR(
    OFFSET(錠剤_PTP!$M$5,
           MATCH(D184, 錠剤_PTP!$D$5:$D$999, 0) - 1,
           0),
"")</f>
        <v>0</v>
      </c>
      <c r="L184" s="54">
        <f ca="1">IFERROR(
    OFFSET(錠剤_バラ!$M$5,
           MATCH(D184, 錠剤_バラ!$D$5:$D$999, 0) - 1,
           0),
"")</f>
        <v>0</v>
      </c>
      <c r="M184" s="54">
        <f t="shared" ca="1" si="4"/>
        <v>0</v>
      </c>
    </row>
    <row r="185" spans="1:13">
      <c r="A185" s="66" cm="1">
        <f t="array" aca="1" ref="A185" ca="1">IFERROR(
    SMALL(
        IF((統合マスタ!$R$5:$R$1500=1)*
           (ISNUMBER(MATCH(統合マスタ!$V$5:$V$1500, 分類!$N$8:$N$15, 0))),
           統合マスタ!$AC$5:$AC$1500),
        ROW(A181)
    ),
"")</f>
        <v>629</v>
      </c>
      <c r="B185" s="27">
        <f t="shared" si="5"/>
        <v>181</v>
      </c>
      <c r="C185" s="27">
        <f ca="1">IF($A185="","",OFFSET(統合マスタ!$B$4,MATCH($A185,統合マスタ!$AC$5:$AC$1500,0),0))</f>
        <v>629</v>
      </c>
      <c r="D185" s="27" t="str">
        <f ca="1">IF($A185="","",OFFSET(統合マスタ!$C$4,MATCH($A185,統合マスタ!$AC$5:$AC$1500,0),0))</f>
        <v>マイスリー錠５ｍｇ</v>
      </c>
      <c r="E185" s="27">
        <f ca="1">IF($A185="","",OFFSET(統合マスタ!$X$4,MATCH($A185,統合マスタ!$AC$5:$AC$1500,0),0))</f>
        <v>0</v>
      </c>
      <c r="F185" s="27">
        <f ca="1">IF($A185="","",OFFSET(統合マスタ!$Z$4,MATCH($A185,統合マスタ!$AC$5:$AC$1500,0),0))</f>
        <v>25</v>
      </c>
      <c r="G185" s="27" t="str">
        <f ca="1">IF($A185="","",OFFSET(統合マスタ!$E$4,MATCH($A185,統合マスタ!$AC$5:$AC$1500,0),0))</f>
        <v>バラ</v>
      </c>
      <c r="H185" s="27" t="str">
        <f ca="1">IF($A185="","",OFFSET(統合マスタ!$F$4,MATCH($A185,統合マスタ!$AC$5:$AC$1500,0),0))</f>
        <v>１０００Ｔ</v>
      </c>
      <c r="I185" s="27" t="str">
        <f ca="1">IF($A185="","",OFFSET(統合マスタ!$K$4,MATCH($A185,統合マスタ!$AC$5:$AC$1500,0),0))</f>
        <v>錠</v>
      </c>
      <c r="J185" s="54" t="str">
        <f ca="1">IF(F185="","",OFFSET(分類!$B$29,MATCH(F185,分類!$A$30:$A$46,0),0))</f>
        <v>調剤棚　＆　普通薬バラ</v>
      </c>
      <c r="K185" s="54">
        <f ca="1">IFERROR(
    OFFSET(錠剤_PTP!$M$5,
           MATCH(D185, 錠剤_PTP!$D$5:$D$999, 0) - 1,
           0),
"")</f>
        <v>0</v>
      </c>
      <c r="L185" s="54">
        <f ca="1">IFERROR(
    OFFSET(錠剤_バラ!$M$5,
           MATCH(D185, 錠剤_バラ!$D$5:$D$999, 0) - 1,
           0),
"")</f>
        <v>0</v>
      </c>
      <c r="M185" s="54">
        <f t="shared" ca="1" si="4"/>
        <v>0</v>
      </c>
    </row>
    <row r="186" spans="1:13">
      <c r="A186" s="66" cm="1">
        <f t="array" aca="1" ref="A186" ca="1">IFERROR(
    SMALL(
        IF((統合マスタ!$R$5:$R$1500=1)*
           (ISNUMBER(MATCH(統合マスタ!$V$5:$V$1500, 分類!$N$8:$N$15, 0))),
           統合マスタ!$AC$5:$AC$1500),
        ROW(A182)
    ),
"")</f>
        <v>630</v>
      </c>
      <c r="B186" s="27">
        <f t="shared" si="5"/>
        <v>182</v>
      </c>
      <c r="C186" s="27">
        <f ca="1">IF($A186="","",OFFSET(統合マスタ!$B$4,MATCH($A186,統合マスタ!$AC$5:$AC$1500,0),0))</f>
        <v>630</v>
      </c>
      <c r="D186" s="27" t="str">
        <f ca="1">IF($A186="","",OFFSET(統合マスタ!$C$4,MATCH($A186,統合マスタ!$AC$5:$AC$1500,0),0))</f>
        <v>マグミット錠３３０ｍｇ</v>
      </c>
      <c r="E186" s="27">
        <f ca="1">IF($A186="","",OFFSET(統合マスタ!$X$4,MATCH($A186,統合マスタ!$AC$5:$AC$1500,0),0))</f>
        <v>0</v>
      </c>
      <c r="F186" s="27">
        <f ca="1">IF($A186="","",OFFSET(統合マスタ!$Z$4,MATCH($A186,統合マスタ!$AC$5:$AC$1500,0),0))</f>
        <v>25</v>
      </c>
      <c r="G186" s="27" t="str">
        <f ca="1">IF($A186="","",OFFSET(統合マスタ!$E$4,MATCH($A186,統合マスタ!$AC$5:$AC$1500,0),0))</f>
        <v>ＰＴＰ</v>
      </c>
      <c r="H186" s="27" t="str">
        <f ca="1">IF($A186="","",OFFSET(統合マスタ!$F$4,MATCH($A186,統合マスタ!$AC$5:$AC$1500,0),0))</f>
        <v>１０００Ｔ</v>
      </c>
      <c r="I186" s="27" t="str">
        <f ca="1">IF($A186="","",OFFSET(統合マスタ!$K$4,MATCH($A186,統合マスタ!$AC$5:$AC$1500,0),0))</f>
        <v>錠</v>
      </c>
      <c r="J186" s="54" t="str">
        <f ca="1">IF(F186="","",OFFSET(分類!$B$29,MATCH(F186,分類!$A$30:$A$46,0),0))</f>
        <v>調剤棚　＆　普通薬バラ</v>
      </c>
      <c r="K186" s="54">
        <f ca="1">IFERROR(
    OFFSET(錠剤_PTP!$M$5,
           MATCH(D186, 錠剤_PTP!$D$5:$D$999, 0) - 1,
           0),
"")</f>
        <v>0</v>
      </c>
      <c r="L186" s="54">
        <f ca="1">IFERROR(
    OFFSET(錠剤_バラ!$M$5,
           MATCH(D186, 錠剤_バラ!$D$5:$D$999, 0) - 1,
           0),
"")</f>
        <v>0</v>
      </c>
      <c r="M186" s="54">
        <f t="shared" ca="1" si="4"/>
        <v>0</v>
      </c>
    </row>
    <row r="187" spans="1:13">
      <c r="A187" s="66" cm="1">
        <f t="array" aca="1" ref="A187" ca="1">IFERROR(
    SMALL(
        IF((統合マスタ!$R$5:$R$1500=1)*
           (ISNUMBER(MATCH(統合マスタ!$V$5:$V$1500, 分類!$N$8:$N$15, 0))),
           統合マスタ!$AC$5:$AC$1500),
        ROW(A183)
    ),
"")</f>
        <v>631</v>
      </c>
      <c r="B187" s="27">
        <f t="shared" si="5"/>
        <v>183</v>
      </c>
      <c r="C187" s="27">
        <f ca="1">IF($A187="","",OFFSET(統合マスタ!$B$4,MATCH($A187,統合マスタ!$AC$5:$AC$1500,0),0))</f>
        <v>631</v>
      </c>
      <c r="D187" s="27" t="str">
        <f ca="1">IF($A187="","",OFFSET(統合マスタ!$C$4,MATCH($A187,統合マスタ!$AC$5:$AC$1500,0),0))</f>
        <v>マグミット錠３３０ｍｇ</v>
      </c>
      <c r="E187" s="27">
        <f ca="1">IF($A187="","",OFFSET(統合マスタ!$X$4,MATCH($A187,統合マスタ!$AC$5:$AC$1500,0),0))</f>
        <v>0</v>
      </c>
      <c r="F187" s="27">
        <f ca="1">IF($A187="","",OFFSET(統合マスタ!$Z$4,MATCH($A187,統合マスタ!$AC$5:$AC$1500,0),0))</f>
        <v>25</v>
      </c>
      <c r="G187" s="27" t="str">
        <f ca="1">IF($A187="","",OFFSET(統合マスタ!$E$4,MATCH($A187,統合マスタ!$AC$5:$AC$1500,0),0))</f>
        <v>バラ</v>
      </c>
      <c r="H187" s="27" t="str">
        <f ca="1">IF($A187="","",OFFSET(統合マスタ!$F$4,MATCH($A187,統合マスタ!$AC$5:$AC$1500,0),0))</f>
        <v>１０００Ｔ</v>
      </c>
      <c r="I187" s="27" t="str">
        <f ca="1">IF($A187="","",OFFSET(統合マスタ!$K$4,MATCH($A187,統合マスタ!$AC$5:$AC$1500,0),0))</f>
        <v>錠</v>
      </c>
      <c r="J187" s="54" t="str">
        <f ca="1">IF(F187="","",OFFSET(分類!$B$29,MATCH(F187,分類!$A$30:$A$46,0),0))</f>
        <v>調剤棚　＆　普通薬バラ</v>
      </c>
      <c r="K187" s="54">
        <f ca="1">IFERROR(
    OFFSET(錠剤_PTP!$M$5,
           MATCH(D187, 錠剤_PTP!$D$5:$D$999, 0) - 1,
           0),
"")</f>
        <v>0</v>
      </c>
      <c r="L187" s="54">
        <f ca="1">IFERROR(
    OFFSET(錠剤_バラ!$M$5,
           MATCH(D187, 錠剤_バラ!$D$5:$D$999, 0) - 1,
           0),
"")</f>
        <v>0</v>
      </c>
      <c r="M187" s="54">
        <f t="shared" ca="1" si="4"/>
        <v>0</v>
      </c>
    </row>
    <row r="188" spans="1:13">
      <c r="A188" s="66" cm="1">
        <f t="array" aca="1" ref="A188" ca="1">IFERROR(
    SMALL(
        IF((統合マスタ!$R$5:$R$1500=1)*
           (ISNUMBER(MATCH(統合マスタ!$V$5:$V$1500, 分類!$N$8:$N$15, 0))),
           統合マスタ!$AC$5:$AC$1500),
        ROW(A184)
    ),
"")</f>
        <v>632</v>
      </c>
      <c r="B188" s="27">
        <f t="shared" si="5"/>
        <v>184</v>
      </c>
      <c r="C188" s="27">
        <f ca="1">IF($A188="","",OFFSET(統合マスタ!$B$4,MATCH($A188,統合マスタ!$AC$5:$AC$1500,0),0))</f>
        <v>632</v>
      </c>
      <c r="D188" s="27" t="str">
        <f ca="1">IF($A188="","",OFFSET(統合マスタ!$C$4,MATCH($A188,統合マスタ!$AC$5:$AC$1500,0),0))</f>
        <v>マグミット錠５００ｍｇ</v>
      </c>
      <c r="E188" s="27">
        <f ca="1">IF($A188="","",OFFSET(統合マスタ!$X$4,MATCH($A188,統合マスタ!$AC$5:$AC$1500,0),0))</f>
        <v>0</v>
      </c>
      <c r="F188" s="27">
        <f ca="1">IF($A188="","",OFFSET(統合マスタ!$Z$4,MATCH($A188,統合マスタ!$AC$5:$AC$1500,0),0))</f>
        <v>25</v>
      </c>
      <c r="G188" s="27" t="str">
        <f ca="1">IF($A188="","",OFFSET(統合マスタ!$E$4,MATCH($A188,統合マスタ!$AC$5:$AC$1500,0),0))</f>
        <v>ＰＴＰ</v>
      </c>
      <c r="H188" s="27" t="str">
        <f ca="1">IF($A188="","",OFFSET(統合マスタ!$F$4,MATCH($A188,統合マスタ!$AC$5:$AC$1500,0),0))</f>
        <v>５００Ｔ</v>
      </c>
      <c r="I188" s="27" t="str">
        <f ca="1">IF($A188="","",OFFSET(統合マスタ!$K$4,MATCH($A188,統合マスタ!$AC$5:$AC$1500,0),0))</f>
        <v>錠</v>
      </c>
      <c r="J188" s="54" t="str">
        <f ca="1">IF(F188="","",OFFSET(分類!$B$29,MATCH(F188,分類!$A$30:$A$46,0),0))</f>
        <v>調剤棚　＆　普通薬バラ</v>
      </c>
      <c r="K188" s="54">
        <f ca="1">IFERROR(
    OFFSET(錠剤_PTP!$M$5,
           MATCH(D188, 錠剤_PTP!$D$5:$D$999, 0) - 1,
           0),
"")</f>
        <v>0</v>
      </c>
      <c r="L188" s="54">
        <f ca="1">IFERROR(
    OFFSET(錠剤_バラ!$M$5,
           MATCH(D188, 錠剤_バラ!$D$5:$D$999, 0) - 1,
           0),
"")</f>
        <v>0</v>
      </c>
      <c r="M188" s="54">
        <f t="shared" ca="1" si="4"/>
        <v>0</v>
      </c>
    </row>
    <row r="189" spans="1:13">
      <c r="A189" s="66" cm="1">
        <f t="array" aca="1" ref="A189" ca="1">IFERROR(
    SMALL(
        IF((統合マスタ!$R$5:$R$1500=1)*
           (ISNUMBER(MATCH(統合マスタ!$V$5:$V$1500, 分類!$N$8:$N$15, 0))),
           統合マスタ!$AC$5:$AC$1500),
        ROW(A185)
    ),
"")</f>
        <v>633</v>
      </c>
      <c r="B189" s="27">
        <f t="shared" si="5"/>
        <v>185</v>
      </c>
      <c r="C189" s="27">
        <f ca="1">IF($A189="","",OFFSET(統合マスタ!$B$4,MATCH($A189,統合マスタ!$AC$5:$AC$1500,0),0))</f>
        <v>633</v>
      </c>
      <c r="D189" s="27" t="str">
        <f ca="1">IF($A189="","",OFFSET(統合マスタ!$C$4,MATCH($A189,統合マスタ!$AC$5:$AC$1500,0),0))</f>
        <v>マグミット錠５００ｍｇ</v>
      </c>
      <c r="E189" s="27">
        <f ca="1">IF($A189="","",OFFSET(統合マスタ!$X$4,MATCH($A189,統合マスタ!$AC$5:$AC$1500,0),0))</f>
        <v>0</v>
      </c>
      <c r="F189" s="27">
        <f ca="1">IF($A189="","",OFFSET(統合マスタ!$Z$4,MATCH($A189,統合マスタ!$AC$5:$AC$1500,0),0))</f>
        <v>25</v>
      </c>
      <c r="G189" s="27" t="str">
        <f ca="1">IF($A189="","",OFFSET(統合マスタ!$E$4,MATCH($A189,統合マスタ!$AC$5:$AC$1500,0),0))</f>
        <v>バラ</v>
      </c>
      <c r="H189" s="27" t="str">
        <f ca="1">IF($A189="","",OFFSET(統合マスタ!$F$4,MATCH($A189,統合マスタ!$AC$5:$AC$1500,0),0))</f>
        <v>５００Ｔ</v>
      </c>
      <c r="I189" s="27" t="str">
        <f ca="1">IF($A189="","",OFFSET(統合マスタ!$K$4,MATCH($A189,統合マスタ!$AC$5:$AC$1500,0),0))</f>
        <v>錠</v>
      </c>
      <c r="J189" s="54" t="str">
        <f ca="1">IF(F189="","",OFFSET(分類!$B$29,MATCH(F189,分類!$A$30:$A$46,0),0))</f>
        <v>調剤棚　＆　普通薬バラ</v>
      </c>
      <c r="K189" s="54">
        <f ca="1">IFERROR(
    OFFSET(錠剤_PTP!$M$5,
           MATCH(D189, 錠剤_PTP!$D$5:$D$999, 0) - 1,
           0),
"")</f>
        <v>0</v>
      </c>
      <c r="L189" s="54">
        <f ca="1">IFERROR(
    OFFSET(錠剤_バラ!$M$5,
           MATCH(D189, 錠剤_バラ!$D$5:$D$999, 0) - 1,
           0),
"")</f>
        <v>0</v>
      </c>
      <c r="M189" s="54">
        <f t="shared" ca="1" si="4"/>
        <v>0</v>
      </c>
    </row>
    <row r="190" spans="1:13">
      <c r="A190" s="66" cm="1">
        <f t="array" aca="1" ref="A190" ca="1">IFERROR(
    SMALL(
        IF((統合マスタ!$R$5:$R$1500=1)*
           (ISNUMBER(MATCH(統合マスタ!$V$5:$V$1500, 分類!$N$8:$N$15, 0))),
           統合マスタ!$AC$5:$AC$1500),
        ROW(A186)
    ),
"")</f>
        <v>635</v>
      </c>
      <c r="B190" s="27">
        <f t="shared" si="5"/>
        <v>186</v>
      </c>
      <c r="C190" s="27">
        <f ca="1">IF($A190="","",OFFSET(統合マスタ!$B$4,MATCH($A190,統合マスタ!$AC$5:$AC$1500,0),0))</f>
        <v>635</v>
      </c>
      <c r="D190" s="27" t="str">
        <f ca="1">IF($A190="","",OFFSET(統合マスタ!$C$4,MATCH($A190,統合マスタ!$AC$5:$AC$1500,0),0))</f>
        <v>マプロチリン塩酸塩錠１０ｍｇ「アメル」</v>
      </c>
      <c r="E190" s="27">
        <f ca="1">IF($A190="","",OFFSET(統合マスタ!$X$4,MATCH($A190,統合マスタ!$AC$5:$AC$1500,0),0))</f>
        <v>0</v>
      </c>
      <c r="F190" s="27">
        <f ca="1">IF($A190="","",OFFSET(統合マスタ!$Z$4,MATCH($A190,統合マスタ!$AC$5:$AC$1500,0),0))</f>
        <v>25</v>
      </c>
      <c r="G190" s="27" t="str">
        <f ca="1">IF($A190="","",OFFSET(統合マスタ!$E$4,MATCH($A190,統合マスタ!$AC$5:$AC$1500,0),0))</f>
        <v>ＰＴＰ</v>
      </c>
      <c r="H190" s="27" t="str">
        <f ca="1">IF($A190="","",OFFSET(統合マスタ!$F$4,MATCH($A190,統合マスタ!$AC$5:$AC$1500,0),0))</f>
        <v>１００Ｔ</v>
      </c>
      <c r="I190" s="27" t="str">
        <f ca="1">IF($A190="","",OFFSET(統合マスタ!$K$4,MATCH($A190,統合マスタ!$AC$5:$AC$1500,0),0))</f>
        <v>錠</v>
      </c>
      <c r="J190" s="54" t="str">
        <f ca="1">IF(F190="","",OFFSET(分類!$B$29,MATCH(F190,分類!$A$30:$A$46,0),0))</f>
        <v>調剤棚　＆　普通薬バラ</v>
      </c>
      <c r="K190" s="54">
        <f ca="1">IFERROR(
    OFFSET(錠剤_PTP!$M$5,
           MATCH(D190, 錠剤_PTP!$D$5:$D$999, 0) - 1,
           0),
"")</f>
        <v>0</v>
      </c>
      <c r="L190" s="54">
        <f ca="1">IFERROR(
    OFFSET(錠剤_バラ!$M$5,
           MATCH(D190, 錠剤_バラ!$D$5:$D$999, 0) - 1,
           0),
"")</f>
        <v>0</v>
      </c>
      <c r="M190" s="54">
        <f t="shared" ca="1" si="4"/>
        <v>0</v>
      </c>
    </row>
    <row r="191" spans="1:13">
      <c r="A191" s="66" cm="1">
        <f t="array" aca="1" ref="A191" ca="1">IFERROR(
    SMALL(
        IF((統合マスタ!$R$5:$R$1500=1)*
           (ISNUMBER(MATCH(統合マスタ!$V$5:$V$1500, 分類!$N$8:$N$15, 0))),
           統合マスタ!$AC$5:$AC$1500),
        ROW(A187)
    ),
"")</f>
        <v>636</v>
      </c>
      <c r="B191" s="27">
        <f t="shared" si="5"/>
        <v>187</v>
      </c>
      <c r="C191" s="27">
        <f ca="1">IF($A191="","",OFFSET(統合マスタ!$B$4,MATCH($A191,統合マスタ!$AC$5:$AC$1500,0),0))</f>
        <v>636</v>
      </c>
      <c r="D191" s="27" t="str">
        <f ca="1">IF($A191="","",OFFSET(統合マスタ!$C$4,MATCH($A191,統合マスタ!$AC$5:$AC$1500,0),0))</f>
        <v>マプロチリン塩酸塩錠２５ｍｇ「アメル」</v>
      </c>
      <c r="E191" s="27">
        <f ca="1">IF($A191="","",OFFSET(統合マスタ!$X$4,MATCH($A191,統合マスタ!$AC$5:$AC$1500,0),0))</f>
        <v>0</v>
      </c>
      <c r="F191" s="27">
        <f ca="1">IF($A191="","",OFFSET(統合マスタ!$Z$4,MATCH($A191,統合マスタ!$AC$5:$AC$1500,0),0))</f>
        <v>25</v>
      </c>
      <c r="G191" s="27" t="str">
        <f ca="1">IF($A191="","",OFFSET(統合マスタ!$E$4,MATCH($A191,統合マスタ!$AC$5:$AC$1500,0),0))</f>
        <v>ＰＴＰ</v>
      </c>
      <c r="H191" s="27" t="str">
        <f ca="1">IF($A191="","",OFFSET(統合マスタ!$F$4,MATCH($A191,統合マスタ!$AC$5:$AC$1500,0),0))</f>
        <v>１００Ｔ</v>
      </c>
      <c r="I191" s="27" t="str">
        <f ca="1">IF($A191="","",OFFSET(統合マスタ!$K$4,MATCH($A191,統合マスタ!$AC$5:$AC$1500,0),0))</f>
        <v>錠</v>
      </c>
      <c r="J191" s="54" t="str">
        <f ca="1">IF(F191="","",OFFSET(分類!$B$29,MATCH(F191,分類!$A$30:$A$46,0),0))</f>
        <v>調剤棚　＆　普通薬バラ</v>
      </c>
      <c r="K191" s="54">
        <f ca="1">IFERROR(
    OFFSET(錠剤_PTP!$M$5,
           MATCH(D191, 錠剤_PTP!$D$5:$D$999, 0) - 1,
           0),
"")</f>
        <v>0</v>
      </c>
      <c r="L191" s="54">
        <f ca="1">IFERROR(
    OFFSET(錠剤_バラ!$M$5,
           MATCH(D191, 錠剤_バラ!$D$5:$D$999, 0) - 1,
           0),
"")</f>
        <v>0</v>
      </c>
      <c r="M191" s="54">
        <f t="shared" ca="1" si="4"/>
        <v>0</v>
      </c>
    </row>
    <row r="192" spans="1:13">
      <c r="A192" s="66" cm="1">
        <f t="array" aca="1" ref="A192" ca="1">IFERROR(
    SMALL(
        IF((統合マスタ!$R$5:$R$1500=1)*
           (ISNUMBER(MATCH(統合マスタ!$V$5:$V$1500, 分類!$N$8:$N$15, 0))),
           統合マスタ!$AC$5:$AC$1500),
        ROW(A188)
    ),
"")</f>
        <v>638</v>
      </c>
      <c r="B192" s="27">
        <f t="shared" si="5"/>
        <v>188</v>
      </c>
      <c r="C192" s="27">
        <f ca="1">IF($A192="","",OFFSET(統合マスタ!$B$4,MATCH($A192,統合マスタ!$AC$5:$AC$1500,0),0))</f>
        <v>638</v>
      </c>
      <c r="D192" s="27" t="str">
        <f ca="1">IF($A192="","",OFFSET(統合マスタ!$C$4,MATCH($A192,統合マスタ!$AC$5:$AC$1500,0),0))</f>
        <v>ミチグリニドＣａ・ＯＤ錠１０ｍｇ「三和」</v>
      </c>
      <c r="E192" s="27">
        <f ca="1">IF($A192="","",OFFSET(統合マスタ!$X$4,MATCH($A192,統合マスタ!$AC$5:$AC$1500,0),0))</f>
        <v>0</v>
      </c>
      <c r="F192" s="27">
        <f ca="1">IF($A192="","",OFFSET(統合マスタ!$Z$4,MATCH($A192,統合マスタ!$AC$5:$AC$1500,0),0))</f>
        <v>5</v>
      </c>
      <c r="G192" s="27" t="str">
        <f ca="1">IF($A192="","",OFFSET(統合マスタ!$E$4,MATCH($A192,統合マスタ!$AC$5:$AC$1500,0),0))</f>
        <v>ＰＴＰ</v>
      </c>
      <c r="H192" s="27" t="str">
        <f ca="1">IF($A192="","",OFFSET(統合マスタ!$F$4,MATCH($A192,統合マスタ!$AC$5:$AC$1500,0),0))</f>
        <v>１００Ｔ</v>
      </c>
      <c r="I192" s="27" t="str">
        <f ca="1">IF($A192="","",OFFSET(統合マスタ!$K$4,MATCH($A192,統合マスタ!$AC$5:$AC$1500,0),0))</f>
        <v>錠</v>
      </c>
      <c r="J192" s="54" t="str">
        <f ca="1">IF(F192="","",OFFSET(分類!$B$29,MATCH(F192,分類!$A$30:$A$46,0),0))</f>
        <v>普通薬バラ</v>
      </c>
      <c r="K192" s="54" t="str">
        <f ca="1">IFERROR(
    OFFSET(錠剤_PTP!$M$5,
           MATCH(D192, 錠剤_PTP!$D$5:$D$999, 0) - 1,
           0),
"")</f>
        <v/>
      </c>
      <c r="L192" s="54">
        <f ca="1">IFERROR(
    OFFSET(錠剤_バラ!$M$5,
           MATCH(D192, 錠剤_バラ!$D$5:$D$999, 0) - 1,
           0),
"")</f>
        <v>0</v>
      </c>
      <c r="M192" s="54">
        <f t="shared" ca="1" si="4"/>
        <v>0</v>
      </c>
    </row>
    <row r="193" spans="1:13">
      <c r="A193" s="66" cm="1">
        <f t="array" aca="1" ref="A193" ca="1">IFERROR(
    SMALL(
        IF((統合マスタ!$R$5:$R$1500=1)*
           (ISNUMBER(MATCH(統合マスタ!$V$5:$V$1500, 分類!$N$8:$N$15, 0))),
           統合マスタ!$AC$5:$AC$1500),
        ROW(A189)
    ),
"")</f>
        <v>639</v>
      </c>
      <c r="B193" s="27">
        <f t="shared" si="5"/>
        <v>189</v>
      </c>
      <c r="C193" s="27">
        <f ca="1">IF($A193="","",OFFSET(統合マスタ!$B$4,MATCH($A193,統合マスタ!$AC$5:$AC$1500,0),0))</f>
        <v>639</v>
      </c>
      <c r="D193" s="27" t="str">
        <f ca="1">IF($A193="","",OFFSET(統合マスタ!$C$4,MATCH($A193,統合マスタ!$AC$5:$AC$1500,0),0))</f>
        <v>ミドドリン塩酸塩錠２ｍｇ「トーワ」</v>
      </c>
      <c r="E193" s="27">
        <f ca="1">IF($A193="","",OFFSET(統合マスタ!$X$4,MATCH($A193,統合マスタ!$AC$5:$AC$1500,0),0))</f>
        <v>0</v>
      </c>
      <c r="F193" s="27">
        <f ca="1">IF($A193="","",OFFSET(統合マスタ!$Z$4,MATCH($A193,統合マスタ!$AC$5:$AC$1500,0),0))</f>
        <v>25</v>
      </c>
      <c r="G193" s="27" t="str">
        <f ca="1">IF($A193="","",OFFSET(統合マスタ!$E$4,MATCH($A193,統合マスタ!$AC$5:$AC$1500,0),0))</f>
        <v>ＰＴＰ</v>
      </c>
      <c r="H193" s="27" t="str">
        <f ca="1">IF($A193="","",OFFSET(統合マスタ!$F$4,MATCH($A193,統合マスタ!$AC$5:$AC$1500,0),0))</f>
        <v>１００Ｔ</v>
      </c>
      <c r="I193" s="27" t="str">
        <f ca="1">IF($A193="","",OFFSET(統合マスタ!$K$4,MATCH($A193,統合マスタ!$AC$5:$AC$1500,0),0))</f>
        <v>錠</v>
      </c>
      <c r="J193" s="54" t="str">
        <f ca="1">IF(F193="","",OFFSET(分類!$B$29,MATCH(F193,分類!$A$30:$A$46,0),0))</f>
        <v>調剤棚　＆　普通薬バラ</v>
      </c>
      <c r="K193" s="54">
        <f ca="1">IFERROR(
    OFFSET(錠剤_PTP!$M$5,
           MATCH(D193, 錠剤_PTP!$D$5:$D$999, 0) - 1,
           0),
"")</f>
        <v>0</v>
      </c>
      <c r="L193" s="54">
        <f ca="1">IFERROR(
    OFFSET(錠剤_バラ!$M$5,
           MATCH(D193, 錠剤_バラ!$D$5:$D$999, 0) - 1,
           0),
"")</f>
        <v>0</v>
      </c>
      <c r="M193" s="54">
        <f t="shared" ca="1" si="4"/>
        <v>0</v>
      </c>
    </row>
    <row r="194" spans="1:13">
      <c r="A194" s="66" cm="1">
        <f t="array" aca="1" ref="A194" ca="1">IFERROR(
    SMALL(
        IF((統合マスタ!$R$5:$R$1500=1)*
           (ISNUMBER(MATCH(統合マスタ!$V$5:$V$1500, 分類!$N$8:$N$15, 0))),
           統合マスタ!$AC$5:$AC$1500),
        ROW(A190)
    ),
"")</f>
        <v>645</v>
      </c>
      <c r="B194" s="27">
        <f t="shared" si="5"/>
        <v>190</v>
      </c>
      <c r="C194" s="27">
        <f ca="1">IF($A194="","",OFFSET(統合マスタ!$B$4,MATCH($A194,統合マスタ!$AC$5:$AC$1500,0),0))</f>
        <v>645</v>
      </c>
      <c r="D194" s="27" t="str">
        <f ca="1">IF($A194="","",OFFSET(統合マスタ!$C$4,MATCH($A194,統合マスタ!$AC$5:$AC$1500,0),0))</f>
        <v>メイラックス錠１ｍｇ</v>
      </c>
      <c r="E194" s="27">
        <f ca="1">IF($A194="","",OFFSET(統合マスタ!$X$4,MATCH($A194,統合マスタ!$AC$5:$AC$1500,0),0))</f>
        <v>0</v>
      </c>
      <c r="F194" s="27">
        <f ca="1">IF($A194="","",OFFSET(統合マスタ!$Z$4,MATCH($A194,統合マスタ!$AC$5:$AC$1500,0),0))</f>
        <v>25</v>
      </c>
      <c r="G194" s="27" t="str">
        <f ca="1">IF($A194="","",OFFSET(統合マスタ!$E$4,MATCH($A194,統合マスタ!$AC$5:$AC$1500,0),0))</f>
        <v>ＰＴＰ</v>
      </c>
      <c r="H194" s="27" t="str">
        <f ca="1">IF($A194="","",OFFSET(統合マスタ!$F$4,MATCH($A194,統合マスタ!$AC$5:$AC$1500,0),0))</f>
        <v>５００Ｔ</v>
      </c>
      <c r="I194" s="27" t="str">
        <f ca="1">IF($A194="","",OFFSET(統合マスタ!$K$4,MATCH($A194,統合マスタ!$AC$5:$AC$1500,0),0))</f>
        <v>錠</v>
      </c>
      <c r="J194" s="54" t="str">
        <f ca="1">IF(F194="","",OFFSET(分類!$B$29,MATCH(F194,分類!$A$30:$A$46,0),0))</f>
        <v>調剤棚　＆　普通薬バラ</v>
      </c>
      <c r="K194" s="54">
        <f ca="1">IFERROR(
    OFFSET(錠剤_PTP!$M$5,
           MATCH(D194, 錠剤_PTP!$D$5:$D$999, 0) - 1,
           0),
"")</f>
        <v>0</v>
      </c>
      <c r="L194" s="54">
        <f ca="1">IFERROR(
    OFFSET(錠剤_バラ!$M$5,
           MATCH(D194, 錠剤_バラ!$D$5:$D$999, 0) - 1,
           0),
"")</f>
        <v>0</v>
      </c>
      <c r="M194" s="54">
        <f t="shared" ca="1" si="4"/>
        <v>0</v>
      </c>
    </row>
    <row r="195" spans="1:13">
      <c r="A195" s="66" cm="1">
        <f t="array" aca="1" ref="A195" ca="1">IFERROR(
    SMALL(
        IF((統合マスタ!$R$5:$R$1500=1)*
           (ISNUMBER(MATCH(統合マスタ!$V$5:$V$1500, 分類!$N$8:$N$15, 0))),
           統合マスタ!$AC$5:$AC$1500),
        ROW(A191)
    ),
"")</f>
        <v>648</v>
      </c>
      <c r="B195" s="27">
        <f t="shared" si="5"/>
        <v>191</v>
      </c>
      <c r="C195" s="27">
        <f ca="1">IF($A195="","",OFFSET(統合マスタ!$B$4,MATCH($A195,統合マスタ!$AC$5:$AC$1500,0),0))</f>
        <v>648</v>
      </c>
      <c r="D195" s="27" t="str">
        <f ca="1">IF($A195="","",OFFSET(統合マスタ!$C$4,MATCH($A195,統合マスタ!$AC$5:$AC$1500,0),0))</f>
        <v>メコバラミン錠５００「トーワ」</v>
      </c>
      <c r="E195" s="27">
        <f ca="1">IF($A195="","",OFFSET(統合マスタ!$X$4,MATCH($A195,統合マスタ!$AC$5:$AC$1500,0),0))</f>
        <v>0</v>
      </c>
      <c r="F195" s="27">
        <f ca="1">IF($A195="","",OFFSET(統合マスタ!$Z$4,MATCH($A195,統合マスタ!$AC$5:$AC$1500,0),0))</f>
        <v>25</v>
      </c>
      <c r="G195" s="27" t="str">
        <f ca="1">IF($A195="","",OFFSET(統合マスタ!$E$4,MATCH($A195,統合マスタ!$AC$5:$AC$1500,0),0))</f>
        <v>ＰＴＰ</v>
      </c>
      <c r="H195" s="27" t="str">
        <f ca="1">IF($A195="","",OFFSET(統合マスタ!$F$4,MATCH($A195,統合マスタ!$AC$5:$AC$1500,0),0))</f>
        <v>１０００Ｔ</v>
      </c>
      <c r="I195" s="27" t="str">
        <f ca="1">IF($A195="","",OFFSET(統合マスタ!$K$4,MATCH($A195,統合マスタ!$AC$5:$AC$1500,0),0))</f>
        <v>錠</v>
      </c>
      <c r="J195" s="54" t="str">
        <f ca="1">IF(F195="","",OFFSET(分類!$B$29,MATCH(F195,分類!$A$30:$A$46,0),0))</f>
        <v>調剤棚　＆　普通薬バラ</v>
      </c>
      <c r="K195" s="54">
        <f ca="1">IFERROR(
    OFFSET(錠剤_PTP!$M$5,
           MATCH(D195, 錠剤_PTP!$D$5:$D$999, 0) - 1,
           0),
"")</f>
        <v>0</v>
      </c>
      <c r="L195" s="54">
        <f ca="1">IFERROR(
    OFFSET(錠剤_バラ!$M$5,
           MATCH(D195, 錠剤_バラ!$D$5:$D$999, 0) - 1,
           0),
"")</f>
        <v>0</v>
      </c>
      <c r="M195" s="54">
        <f t="shared" ca="1" si="4"/>
        <v>0</v>
      </c>
    </row>
    <row r="196" spans="1:13">
      <c r="A196" s="66" cm="1">
        <f t="array" aca="1" ref="A196" ca="1">IFERROR(
    SMALL(
        IF((統合マスタ!$R$5:$R$1500=1)*
           (ISNUMBER(MATCH(統合マスタ!$V$5:$V$1500, 分類!$N$8:$N$15, 0))),
           統合マスタ!$AC$5:$AC$1500),
        ROW(A192)
    ),
"")</f>
        <v>649</v>
      </c>
      <c r="B196" s="27">
        <f t="shared" si="5"/>
        <v>192</v>
      </c>
      <c r="C196" s="27">
        <f ca="1">IF($A196="","",OFFSET(統合マスタ!$B$4,MATCH($A196,統合マスタ!$AC$5:$AC$1500,0),0))</f>
        <v>649</v>
      </c>
      <c r="D196" s="27" t="str">
        <f ca="1">IF($A196="","",OFFSET(統合マスタ!$C$4,MATCH($A196,統合マスタ!$AC$5:$AC$1500,0),0))</f>
        <v>メコバラミン錠５００「トーワ」</v>
      </c>
      <c r="E196" s="27">
        <f ca="1">IF($A196="","",OFFSET(統合マスタ!$X$4,MATCH($A196,統合マスタ!$AC$5:$AC$1500,0),0))</f>
        <v>0</v>
      </c>
      <c r="F196" s="27">
        <f ca="1">IF($A196="","",OFFSET(統合マスタ!$Z$4,MATCH($A196,統合マスタ!$AC$5:$AC$1500,0),0))</f>
        <v>25</v>
      </c>
      <c r="G196" s="27" t="str">
        <f ca="1">IF($A196="","",OFFSET(統合マスタ!$E$4,MATCH($A196,統合マスタ!$AC$5:$AC$1500,0),0))</f>
        <v>バラ</v>
      </c>
      <c r="H196" s="27" t="str">
        <f ca="1">IF($A196="","",OFFSET(統合マスタ!$F$4,MATCH($A196,統合マスタ!$AC$5:$AC$1500,0),0))</f>
        <v>１０００Ｔ</v>
      </c>
      <c r="I196" s="27" t="str">
        <f ca="1">IF($A196="","",OFFSET(統合マスタ!$K$4,MATCH($A196,統合マスタ!$AC$5:$AC$1500,0),0))</f>
        <v>錠</v>
      </c>
      <c r="J196" s="54" t="str">
        <f ca="1">IF(F196="","",OFFSET(分類!$B$29,MATCH(F196,分類!$A$30:$A$46,0),0))</f>
        <v>調剤棚　＆　普通薬バラ</v>
      </c>
      <c r="K196" s="54">
        <f ca="1">IFERROR(
    OFFSET(錠剤_PTP!$M$5,
           MATCH(D196, 錠剤_PTP!$D$5:$D$999, 0) - 1,
           0),
"")</f>
        <v>0</v>
      </c>
      <c r="L196" s="54">
        <f ca="1">IFERROR(
    OFFSET(錠剤_バラ!$M$5,
           MATCH(D196, 錠剤_バラ!$D$5:$D$999, 0) - 1,
           0),
"")</f>
        <v>0</v>
      </c>
      <c r="M196" s="54">
        <f t="shared" ca="1" si="4"/>
        <v>0</v>
      </c>
    </row>
    <row r="197" spans="1:13">
      <c r="A197" s="66" cm="1">
        <f t="array" aca="1" ref="A197" ca="1">IFERROR(
    SMALL(
        IF((統合マスタ!$R$5:$R$1500=1)*
           (ISNUMBER(MATCH(統合マスタ!$V$5:$V$1500, 分類!$N$8:$N$15, 0))),
           統合マスタ!$AC$5:$AC$1500),
        ROW(A193)
    ),
"")</f>
        <v>661</v>
      </c>
      <c r="B197" s="27">
        <f t="shared" si="5"/>
        <v>193</v>
      </c>
      <c r="C197" s="27">
        <f ca="1">IF($A197="","",OFFSET(統合マスタ!$B$4,MATCH($A197,統合マスタ!$AC$5:$AC$1500,0),0))</f>
        <v>661</v>
      </c>
      <c r="D197" s="27" t="str">
        <f ca="1">IF($A197="","",OFFSET(統合マスタ!$C$4,MATCH($A197,統合マスタ!$AC$5:$AC$1500,0),0))</f>
        <v>モサプリドクエン酸塩錠５ｍｇ「日医工」</v>
      </c>
      <c r="E197" s="27">
        <f ca="1">IF($A197="","",OFFSET(統合マスタ!$X$4,MATCH($A197,統合マスタ!$AC$5:$AC$1500,0),0))</f>
        <v>0</v>
      </c>
      <c r="F197" s="27">
        <f ca="1">IF($A197="","",OFFSET(統合マスタ!$Z$4,MATCH($A197,統合マスタ!$AC$5:$AC$1500,0),0))</f>
        <v>25</v>
      </c>
      <c r="G197" s="27" t="str">
        <f ca="1">IF($A197="","",OFFSET(統合マスタ!$E$4,MATCH($A197,統合マスタ!$AC$5:$AC$1500,0),0))</f>
        <v>ＰＴＰ</v>
      </c>
      <c r="H197" s="27" t="str">
        <f ca="1">IF($A197="","",OFFSET(統合マスタ!$F$4,MATCH($A197,統合マスタ!$AC$5:$AC$1500,0),0))</f>
        <v>１００Ｔ</v>
      </c>
      <c r="I197" s="27" t="str">
        <f ca="1">IF($A197="","",OFFSET(統合マスタ!$K$4,MATCH($A197,統合マスタ!$AC$5:$AC$1500,0),0))</f>
        <v>錠</v>
      </c>
      <c r="J197" s="54" t="str">
        <f ca="1">IF(F197="","",OFFSET(分類!$B$29,MATCH(F197,分類!$A$30:$A$46,0),0))</f>
        <v>調剤棚　＆　普通薬バラ</v>
      </c>
      <c r="K197" s="54">
        <f ca="1">IFERROR(
    OFFSET(錠剤_PTP!$M$5,
           MATCH(D197, 錠剤_PTP!$D$5:$D$999, 0) - 1,
           0),
"")</f>
        <v>0</v>
      </c>
      <c r="L197" s="54">
        <f ca="1">IFERROR(
    OFFSET(錠剤_バラ!$M$5,
           MATCH(D197, 錠剤_バラ!$D$5:$D$999, 0) - 1,
           0),
"")</f>
        <v>0</v>
      </c>
      <c r="M197" s="54">
        <f t="shared" ca="1" si="4"/>
        <v>0</v>
      </c>
    </row>
    <row r="198" spans="1:13">
      <c r="A198" s="66" cm="1">
        <f t="array" aca="1" ref="A198" ca="1">IFERROR(
    SMALL(
        IF((統合マスタ!$R$5:$R$1500=1)*
           (ISNUMBER(MATCH(統合マスタ!$V$5:$V$1500, 分類!$N$8:$N$15, 0))),
           統合マスタ!$AC$5:$AC$1500),
        ROW(A194)
    ),
"")</f>
        <v>662</v>
      </c>
      <c r="B198" s="27">
        <f t="shared" si="5"/>
        <v>194</v>
      </c>
      <c r="C198" s="27">
        <f ca="1">IF($A198="","",OFFSET(統合マスタ!$B$4,MATCH($A198,統合マスタ!$AC$5:$AC$1500,0),0))</f>
        <v>662</v>
      </c>
      <c r="D198" s="27" t="str">
        <f ca="1">IF($A198="","",OFFSET(統合マスタ!$C$4,MATCH($A198,統合マスタ!$AC$5:$AC$1500,0),0))</f>
        <v>モサプリドクエン酸塩錠５ｍｇ「日医工」</v>
      </c>
      <c r="E198" s="27">
        <f ca="1">IF($A198="","",OFFSET(統合マスタ!$X$4,MATCH($A198,統合マスタ!$AC$5:$AC$1500,0),0))</f>
        <v>0</v>
      </c>
      <c r="F198" s="27">
        <f ca="1">IF($A198="","",OFFSET(統合マスタ!$Z$4,MATCH($A198,統合マスタ!$AC$5:$AC$1500,0),0))</f>
        <v>25</v>
      </c>
      <c r="G198" s="27" t="str">
        <f ca="1">IF($A198="","",OFFSET(統合マスタ!$E$4,MATCH($A198,統合マスタ!$AC$5:$AC$1500,0),0))</f>
        <v>バラ</v>
      </c>
      <c r="H198" s="27" t="str">
        <f ca="1">IF($A198="","",OFFSET(統合マスタ!$F$4,MATCH($A198,統合マスタ!$AC$5:$AC$1500,0),0))</f>
        <v>１０００Ｔ</v>
      </c>
      <c r="I198" s="27" t="str">
        <f ca="1">IF($A198="","",OFFSET(統合マスタ!$K$4,MATCH($A198,統合マスタ!$AC$5:$AC$1500,0),0))</f>
        <v>錠</v>
      </c>
      <c r="J198" s="54" t="str">
        <f ca="1">IF(F198="","",OFFSET(分類!$B$29,MATCH(F198,分類!$A$30:$A$46,0),0))</f>
        <v>調剤棚　＆　普通薬バラ</v>
      </c>
      <c r="K198" s="54">
        <f ca="1">IFERROR(
    OFFSET(錠剤_PTP!$M$5,
           MATCH(D198, 錠剤_PTP!$D$5:$D$999, 0) - 1,
           0),
"")</f>
        <v>0</v>
      </c>
      <c r="L198" s="54">
        <f ca="1">IFERROR(
    OFFSET(錠剤_バラ!$M$5,
           MATCH(D198, 錠剤_バラ!$D$5:$D$999, 0) - 1,
           0),
"")</f>
        <v>0</v>
      </c>
      <c r="M198" s="54">
        <f t="shared" ref="M198:M261" ca="1" si="6">SUM(K198:L198)</f>
        <v>0</v>
      </c>
    </row>
    <row r="199" spans="1:13">
      <c r="A199" s="66" cm="1">
        <f t="array" aca="1" ref="A199" ca="1">IFERROR(
    SMALL(
        IF((統合マスタ!$R$5:$R$1500=1)*
           (ISNUMBER(MATCH(統合マスタ!$V$5:$V$1500, 分類!$N$8:$N$15, 0))),
           統合マスタ!$AC$5:$AC$1500),
        ROW(A195)
    ),
"")</f>
        <v>665</v>
      </c>
      <c r="B199" s="27">
        <f t="shared" ref="B199:B262" si="7">B198+1</f>
        <v>195</v>
      </c>
      <c r="C199" s="27">
        <f ca="1">IF($A199="","",OFFSET(統合マスタ!$B$4,MATCH($A199,統合マスタ!$AC$5:$AC$1500,0),0))</f>
        <v>665</v>
      </c>
      <c r="D199" s="27" t="str">
        <f ca="1">IF($A199="","",OFFSET(統合マスタ!$C$4,MATCH($A199,統合マスタ!$AC$5:$AC$1500,0),0))</f>
        <v>ユーロジン２ｍｇ錠</v>
      </c>
      <c r="E199" s="27">
        <f ca="1">IF($A199="","",OFFSET(統合マスタ!$X$4,MATCH($A199,統合マスタ!$AC$5:$AC$1500,0),0))</f>
        <v>0</v>
      </c>
      <c r="F199" s="27">
        <f ca="1">IF($A199="","",OFFSET(統合マスタ!$Z$4,MATCH($A199,統合マスタ!$AC$5:$AC$1500,0),0))</f>
        <v>25</v>
      </c>
      <c r="G199" s="27" t="str">
        <f ca="1">IF($A199="","",OFFSET(統合マスタ!$E$4,MATCH($A199,統合マスタ!$AC$5:$AC$1500,0),0))</f>
        <v>ＰＴＰ</v>
      </c>
      <c r="H199" s="27" t="str">
        <f ca="1">IF($A199="","",OFFSET(統合マスタ!$F$4,MATCH($A199,統合マスタ!$AC$5:$AC$1500,0),0))</f>
        <v>１００Ｔ</v>
      </c>
      <c r="I199" s="27" t="str">
        <f ca="1">IF($A199="","",OFFSET(統合マスタ!$K$4,MATCH($A199,統合マスタ!$AC$5:$AC$1500,0),0))</f>
        <v>錠</v>
      </c>
      <c r="J199" s="54" t="str">
        <f ca="1">IF(F199="","",OFFSET(分類!$B$29,MATCH(F199,分類!$A$30:$A$46,0),0))</f>
        <v>調剤棚　＆　普通薬バラ</v>
      </c>
      <c r="K199" s="54">
        <f ca="1">IFERROR(
    OFFSET(錠剤_PTP!$M$5,
           MATCH(D199, 錠剤_PTP!$D$5:$D$999, 0) - 1,
           0),
"")</f>
        <v>0</v>
      </c>
      <c r="L199" s="54">
        <f ca="1">IFERROR(
    OFFSET(錠剤_バラ!$M$5,
           MATCH(D199, 錠剤_バラ!$D$5:$D$999, 0) - 1,
           0),
"")</f>
        <v>0</v>
      </c>
      <c r="M199" s="54">
        <f t="shared" ca="1" si="6"/>
        <v>0</v>
      </c>
    </row>
    <row r="200" spans="1:13">
      <c r="A200" s="66" cm="1">
        <f t="array" aca="1" ref="A200" ca="1">IFERROR(
    SMALL(
        IF((統合マスタ!$R$5:$R$1500=1)*
           (ISNUMBER(MATCH(統合マスタ!$V$5:$V$1500, 分類!$N$8:$N$15, 0))),
           統合マスタ!$AC$5:$AC$1500),
        ROW(A196)
    ),
"")</f>
        <v>684</v>
      </c>
      <c r="B200" s="27">
        <f t="shared" si="7"/>
        <v>196</v>
      </c>
      <c r="C200" s="27">
        <f ca="1">IF($A200="","",OFFSET(統合マスタ!$B$4,MATCH($A200,統合マスタ!$AC$5:$AC$1500,0),0))</f>
        <v>684</v>
      </c>
      <c r="D200" s="27" t="str">
        <f ca="1">IF($A200="","",OFFSET(統合マスタ!$C$4,MATCH($A200,統合マスタ!$AC$5:$AC$1500,0),0))</f>
        <v>ラメルテオン錠８ｍｇ「トーワ」</v>
      </c>
      <c r="E200" s="27">
        <f ca="1">IF($A200="","",OFFSET(統合マスタ!$X$4,MATCH($A200,統合マスタ!$AC$5:$AC$1500,0),0))</f>
        <v>0</v>
      </c>
      <c r="F200" s="27">
        <f ca="1">IF($A200="","",OFFSET(統合マスタ!$Z$4,MATCH($A200,統合マスタ!$AC$5:$AC$1500,0),0))</f>
        <v>25</v>
      </c>
      <c r="G200" s="27" t="str">
        <f ca="1">IF($A200="","",OFFSET(統合マスタ!$E$4,MATCH($A200,統合マスタ!$AC$5:$AC$1500,0),0))</f>
        <v>ＰＴＰ</v>
      </c>
      <c r="H200" s="27" t="str">
        <f ca="1">IF($A200="","",OFFSET(統合マスタ!$F$4,MATCH($A200,統合マスタ!$AC$5:$AC$1500,0),0))</f>
        <v>１００Ｔ</v>
      </c>
      <c r="I200" s="27" t="str">
        <f ca="1">IF($A200="","",OFFSET(統合マスタ!$K$4,MATCH($A200,統合マスタ!$AC$5:$AC$1500,0),0))</f>
        <v>錠</v>
      </c>
      <c r="J200" s="54" t="str">
        <f ca="1">IF(F200="","",OFFSET(分類!$B$29,MATCH(F200,分類!$A$30:$A$46,0),0))</f>
        <v>調剤棚　＆　普通薬バラ</v>
      </c>
      <c r="K200" s="54">
        <f ca="1">IFERROR(
    OFFSET(錠剤_PTP!$M$5,
           MATCH(D200, 錠剤_PTP!$D$5:$D$999, 0) - 1,
           0),
"")</f>
        <v>0</v>
      </c>
      <c r="L200" s="54">
        <f ca="1">IFERROR(
    OFFSET(錠剤_バラ!$M$5,
           MATCH(D200, 錠剤_バラ!$D$5:$D$999, 0) - 1,
           0),
"")</f>
        <v>0</v>
      </c>
      <c r="M200" s="54">
        <f t="shared" ca="1" si="6"/>
        <v>0</v>
      </c>
    </row>
    <row r="201" spans="1:13">
      <c r="A201" s="66" cm="1">
        <f t="array" aca="1" ref="A201" ca="1">IFERROR(
    SMALL(
        IF((統合マスタ!$R$5:$R$1500=1)*
           (ISNUMBER(MATCH(統合マスタ!$V$5:$V$1500, 分類!$N$8:$N$15, 0))),
           統合マスタ!$AC$5:$AC$1500),
        ROW(A197)
    ),
"")</f>
        <v>685</v>
      </c>
      <c r="B201" s="27">
        <f t="shared" si="7"/>
        <v>197</v>
      </c>
      <c r="C201" s="27">
        <f ca="1">IF($A201="","",OFFSET(統合マスタ!$B$4,MATCH($A201,統合マスタ!$AC$5:$AC$1500,0),0))</f>
        <v>685</v>
      </c>
      <c r="D201" s="27" t="str">
        <f ca="1">IF($A201="","",OFFSET(統合マスタ!$C$4,MATCH($A201,統合マスタ!$AC$5:$AC$1500,0),0))</f>
        <v>ラメルテオン錠８ｍｇ「トーワ」</v>
      </c>
      <c r="E201" s="27">
        <f ca="1">IF($A201="","",OFFSET(統合マスタ!$X$4,MATCH($A201,統合マスタ!$AC$5:$AC$1500,0),0))</f>
        <v>0</v>
      </c>
      <c r="F201" s="27">
        <f ca="1">IF($A201="","",OFFSET(統合マスタ!$Z$4,MATCH($A201,統合マスタ!$AC$5:$AC$1500,0),0))</f>
        <v>25</v>
      </c>
      <c r="G201" s="27" t="str">
        <f ca="1">IF($A201="","",OFFSET(統合マスタ!$E$4,MATCH($A201,統合マスタ!$AC$5:$AC$1500,0),0))</f>
        <v>バラ</v>
      </c>
      <c r="H201" s="27" t="str">
        <f ca="1">IF($A201="","",OFFSET(統合マスタ!$F$4,MATCH($A201,統合マスタ!$AC$5:$AC$1500,0),0))</f>
        <v>３００Ｔ</v>
      </c>
      <c r="I201" s="27" t="str">
        <f ca="1">IF($A201="","",OFFSET(統合マスタ!$K$4,MATCH($A201,統合マスタ!$AC$5:$AC$1500,0),0))</f>
        <v>錠</v>
      </c>
      <c r="J201" s="54" t="str">
        <f ca="1">IF(F201="","",OFFSET(分類!$B$29,MATCH(F201,分類!$A$30:$A$46,0),0))</f>
        <v>調剤棚　＆　普通薬バラ</v>
      </c>
      <c r="K201" s="54">
        <f ca="1">IFERROR(
    OFFSET(錠剤_PTP!$M$5,
           MATCH(D201, 錠剤_PTP!$D$5:$D$999, 0) - 1,
           0),
"")</f>
        <v>0</v>
      </c>
      <c r="L201" s="54">
        <f ca="1">IFERROR(
    OFFSET(錠剤_バラ!$M$5,
           MATCH(D201, 錠剤_バラ!$D$5:$D$999, 0) - 1,
           0),
"")</f>
        <v>0</v>
      </c>
      <c r="M201" s="54">
        <f t="shared" ca="1" si="6"/>
        <v>0</v>
      </c>
    </row>
    <row r="202" spans="1:13">
      <c r="A202" s="66" cm="1">
        <f t="array" aca="1" ref="A202" ca="1">IFERROR(
    SMALL(
        IF((統合マスタ!$R$5:$R$1500=1)*
           (ISNUMBER(MATCH(統合マスタ!$V$5:$V$1500, 分類!$N$8:$N$15, 0))),
           統合マスタ!$AC$5:$AC$1500),
        ROW(A198)
    ),
"")</f>
        <v>690</v>
      </c>
      <c r="B202" s="27">
        <f t="shared" si="7"/>
        <v>198</v>
      </c>
      <c r="C202" s="27">
        <f ca="1">IF($A202="","",OFFSET(統合マスタ!$B$4,MATCH($A202,統合マスタ!$AC$5:$AC$1500,0),0))</f>
        <v>690</v>
      </c>
      <c r="D202" s="27" t="str">
        <f ca="1">IF($A202="","",OFFSET(統合マスタ!$C$4,MATCH($A202,統合マスタ!$AC$5:$AC$1500,0),0))</f>
        <v>ランソプラゾールＯＤ錠１５ｍｇ「トーワ」</v>
      </c>
      <c r="E202" s="27">
        <f ca="1">IF($A202="","",OFFSET(統合マスタ!$X$4,MATCH($A202,統合マスタ!$AC$5:$AC$1500,0),0))</f>
        <v>0</v>
      </c>
      <c r="F202" s="27">
        <f ca="1">IF($A202="","",OFFSET(統合マスタ!$Z$4,MATCH($A202,統合マスタ!$AC$5:$AC$1500,0),0))</f>
        <v>25</v>
      </c>
      <c r="G202" s="27" t="str">
        <f ca="1">IF($A202="","",OFFSET(統合マスタ!$E$4,MATCH($A202,統合マスタ!$AC$5:$AC$1500,0),0))</f>
        <v>ＰＴＰ</v>
      </c>
      <c r="H202" s="27" t="str">
        <f ca="1">IF($A202="","",OFFSET(統合マスタ!$F$4,MATCH($A202,統合マスタ!$AC$5:$AC$1500,0),0))</f>
        <v>５００Ｔ</v>
      </c>
      <c r="I202" s="27" t="str">
        <f ca="1">IF($A202="","",OFFSET(統合マスタ!$K$4,MATCH($A202,統合マスタ!$AC$5:$AC$1500,0),0))</f>
        <v>錠</v>
      </c>
      <c r="J202" s="54" t="str">
        <f ca="1">IF(F202="","",OFFSET(分類!$B$29,MATCH(F202,分類!$A$30:$A$46,0),0))</f>
        <v>調剤棚　＆　普通薬バラ</v>
      </c>
      <c r="K202" s="54">
        <f ca="1">IFERROR(
    OFFSET(錠剤_PTP!$M$5,
           MATCH(D202, 錠剤_PTP!$D$5:$D$999, 0) - 1,
           0),
"")</f>
        <v>0</v>
      </c>
      <c r="L202" s="54">
        <f ca="1">IFERROR(
    OFFSET(錠剤_バラ!$M$5,
           MATCH(D202, 錠剤_バラ!$D$5:$D$999, 0) - 1,
           0),
"")</f>
        <v>0</v>
      </c>
      <c r="M202" s="54">
        <f t="shared" ca="1" si="6"/>
        <v>0</v>
      </c>
    </row>
    <row r="203" spans="1:13">
      <c r="A203" s="66" cm="1">
        <f t="array" aca="1" ref="A203" ca="1">IFERROR(
    SMALL(
        IF((統合マスタ!$R$5:$R$1500=1)*
           (ISNUMBER(MATCH(統合マスタ!$V$5:$V$1500, 分類!$N$8:$N$15, 0))),
           統合マスタ!$AC$5:$AC$1500),
        ROW(A199)
    ),
"")</f>
        <v>691</v>
      </c>
      <c r="B203" s="27">
        <f t="shared" si="7"/>
        <v>199</v>
      </c>
      <c r="C203" s="27">
        <f ca="1">IF($A203="","",OFFSET(統合マスタ!$B$4,MATCH($A203,統合マスタ!$AC$5:$AC$1500,0),0))</f>
        <v>691</v>
      </c>
      <c r="D203" s="27" t="str">
        <f ca="1">IF($A203="","",OFFSET(統合マスタ!$C$4,MATCH($A203,統合マスタ!$AC$5:$AC$1500,0),0))</f>
        <v>ランソプラゾールＯＤ錠１５ｍｇ「トーワ」</v>
      </c>
      <c r="E203" s="27">
        <f ca="1">IF($A203="","",OFFSET(統合マスタ!$X$4,MATCH($A203,統合マスタ!$AC$5:$AC$1500,0),0))</f>
        <v>0</v>
      </c>
      <c r="F203" s="27">
        <f ca="1">IF($A203="","",OFFSET(統合マスタ!$Z$4,MATCH($A203,統合マスタ!$AC$5:$AC$1500,0),0))</f>
        <v>25</v>
      </c>
      <c r="G203" s="27" t="str">
        <f ca="1">IF($A203="","",OFFSET(統合マスタ!$E$4,MATCH($A203,統合マスタ!$AC$5:$AC$1500,0),0))</f>
        <v>バラ</v>
      </c>
      <c r="H203" s="27" t="str">
        <f ca="1">IF($A203="","",OFFSET(統合マスタ!$F$4,MATCH($A203,統合マスタ!$AC$5:$AC$1500,0),0))</f>
        <v>５００Ｔ</v>
      </c>
      <c r="I203" s="27" t="str">
        <f ca="1">IF($A203="","",OFFSET(統合マスタ!$K$4,MATCH($A203,統合マスタ!$AC$5:$AC$1500,0),0))</f>
        <v>錠</v>
      </c>
      <c r="J203" s="54" t="str">
        <f ca="1">IF(F203="","",OFFSET(分類!$B$29,MATCH(F203,分類!$A$30:$A$46,0),0))</f>
        <v>調剤棚　＆　普通薬バラ</v>
      </c>
      <c r="K203" s="54">
        <f ca="1">IFERROR(
    OFFSET(錠剤_PTP!$M$5,
           MATCH(D203, 錠剤_PTP!$D$5:$D$999, 0) - 1,
           0),
"")</f>
        <v>0</v>
      </c>
      <c r="L203" s="54">
        <f ca="1">IFERROR(
    OFFSET(錠剤_バラ!$M$5,
           MATCH(D203, 錠剤_バラ!$D$5:$D$999, 0) - 1,
           0),
"")</f>
        <v>0</v>
      </c>
      <c r="M203" s="54">
        <f t="shared" ca="1" si="6"/>
        <v>0</v>
      </c>
    </row>
    <row r="204" spans="1:13">
      <c r="A204" s="66" cm="1">
        <f t="array" aca="1" ref="A204" ca="1">IFERROR(
    SMALL(
        IF((統合マスタ!$R$5:$R$1500=1)*
           (ISNUMBER(MATCH(統合マスタ!$V$5:$V$1500, 分類!$N$8:$N$15, 0))),
           統合マスタ!$AC$5:$AC$1500),
        ROW(A200)
    ),
"")</f>
        <v>694</v>
      </c>
      <c r="B204" s="27">
        <f t="shared" si="7"/>
        <v>200</v>
      </c>
      <c r="C204" s="27">
        <f ca="1">IF($A204="","",OFFSET(統合マスタ!$B$4,MATCH($A204,統合マスタ!$AC$5:$AC$1500,0),0))</f>
        <v>694</v>
      </c>
      <c r="D204" s="27" t="str">
        <f ca="1">IF($A204="","",OFFSET(統合マスタ!$C$4,MATCH($A204,統合マスタ!$AC$5:$AC$1500,0),0))</f>
        <v>リーゼ錠５ｍｇ</v>
      </c>
      <c r="E204" s="27">
        <f ca="1">IF($A204="","",OFFSET(統合マスタ!$X$4,MATCH($A204,統合マスタ!$AC$5:$AC$1500,0),0))</f>
        <v>0</v>
      </c>
      <c r="F204" s="27">
        <f ca="1">IF($A204="","",OFFSET(統合マスタ!$Z$4,MATCH($A204,統合マスタ!$AC$5:$AC$1500,0),0))</f>
        <v>1</v>
      </c>
      <c r="G204" s="27" t="str">
        <f ca="1">IF($A204="","",OFFSET(統合マスタ!$E$4,MATCH($A204,統合マスタ!$AC$5:$AC$1500,0),0))</f>
        <v>ＰＴＰ</v>
      </c>
      <c r="H204" s="27" t="str">
        <f ca="1">IF($A204="","",OFFSET(統合マスタ!$F$4,MATCH($A204,統合マスタ!$AC$5:$AC$1500,0),0))</f>
        <v>１００Ｔ</v>
      </c>
      <c r="I204" s="27" t="str">
        <f ca="1">IF($A204="","",OFFSET(統合マスタ!$K$4,MATCH($A204,統合マスタ!$AC$5:$AC$1500,0),0))</f>
        <v>錠</v>
      </c>
      <c r="J204" s="54" t="str">
        <f ca="1">IF(F204="","",OFFSET(分類!$B$29,MATCH(F204,分類!$A$30:$A$46,0),0))</f>
        <v>調剤棚</v>
      </c>
      <c r="K204" s="54">
        <f ca="1">IFERROR(
    OFFSET(錠剤_PTP!$M$5,
           MATCH(D204, 錠剤_PTP!$D$5:$D$999, 0) - 1,
           0),
"")</f>
        <v>0</v>
      </c>
      <c r="L204" s="54" t="str">
        <f ca="1">IFERROR(
    OFFSET(錠剤_バラ!$M$5,
           MATCH(D204, 錠剤_バラ!$D$5:$D$999, 0) - 1,
           0),
"")</f>
        <v/>
      </c>
      <c r="M204" s="54">
        <f t="shared" ca="1" si="6"/>
        <v>0</v>
      </c>
    </row>
    <row r="205" spans="1:13">
      <c r="A205" s="66" cm="1">
        <f t="array" aca="1" ref="A205" ca="1">IFERROR(
    SMALL(
        IF((統合マスタ!$R$5:$R$1500=1)*
           (ISNUMBER(MATCH(統合マスタ!$V$5:$V$1500, 分類!$N$8:$N$15, 0))),
           統合マスタ!$AC$5:$AC$1500),
        ROW(A201)
    ),
"")</f>
        <v>696</v>
      </c>
      <c r="B205" s="27">
        <f t="shared" si="7"/>
        <v>201</v>
      </c>
      <c r="C205" s="27">
        <f ca="1">IF($A205="","",OFFSET(統合マスタ!$B$4,MATCH($A205,統合マスタ!$AC$5:$AC$1500,0),0))</f>
        <v>696</v>
      </c>
      <c r="D205" s="27" t="str">
        <f ca="1">IF($A205="","",OFFSET(統合マスタ!$C$4,MATCH($A205,統合マスタ!$AC$5:$AC$1500,0),0))</f>
        <v>リクシアナＯＤ錠３０ｍｇ</v>
      </c>
      <c r="E205" s="27">
        <f ca="1">IF($A205="","",OFFSET(統合マスタ!$X$4,MATCH($A205,統合マスタ!$AC$5:$AC$1500,0),0))</f>
        <v>0</v>
      </c>
      <c r="F205" s="27">
        <f ca="1">IF($A205="","",OFFSET(統合マスタ!$Z$4,MATCH($A205,統合マスタ!$AC$5:$AC$1500,0),0))</f>
        <v>25</v>
      </c>
      <c r="G205" s="27" t="str">
        <f ca="1">IF($A205="","",OFFSET(統合マスタ!$E$4,MATCH($A205,統合マスタ!$AC$5:$AC$1500,0),0))</f>
        <v>バラ</v>
      </c>
      <c r="H205" s="27" t="str">
        <f ca="1">IF($A205="","",OFFSET(統合マスタ!$F$4,MATCH($A205,統合マスタ!$AC$5:$AC$1500,0),0))</f>
        <v>１００Ｔ</v>
      </c>
      <c r="I205" s="27" t="str">
        <f ca="1">IF($A205="","",OFFSET(統合マスタ!$K$4,MATCH($A205,統合マスタ!$AC$5:$AC$1500,0),0))</f>
        <v>錠</v>
      </c>
      <c r="J205" s="54" t="str">
        <f ca="1">IF(F205="","",OFFSET(分類!$B$29,MATCH(F205,分類!$A$30:$A$46,0),0))</f>
        <v>調剤棚　＆　普通薬バラ</v>
      </c>
      <c r="K205" s="54">
        <f ca="1">IFERROR(
    OFFSET(錠剤_PTP!$M$5,
           MATCH(D205, 錠剤_PTP!$D$5:$D$999, 0) - 1,
           0),
"")</f>
        <v>0</v>
      </c>
      <c r="L205" s="54">
        <f ca="1">IFERROR(
    OFFSET(錠剤_バラ!$M$5,
           MATCH(D205, 錠剤_バラ!$D$5:$D$999, 0) - 1,
           0),
"")</f>
        <v>0</v>
      </c>
      <c r="M205" s="54">
        <f t="shared" ca="1" si="6"/>
        <v>0</v>
      </c>
    </row>
    <row r="206" spans="1:13">
      <c r="A206" s="66" cm="1">
        <f t="array" aca="1" ref="A206" ca="1">IFERROR(
    SMALL(
        IF((統合マスタ!$R$5:$R$1500=1)*
           (ISNUMBER(MATCH(統合マスタ!$V$5:$V$1500, 分類!$N$8:$N$15, 0))),
           統合マスタ!$AC$5:$AC$1500),
        ROW(A202)
    ),
"")</f>
        <v>723</v>
      </c>
      <c r="B206" s="27">
        <f t="shared" si="7"/>
        <v>202</v>
      </c>
      <c r="C206" s="27">
        <f ca="1">IF($A206="","",OFFSET(統合マスタ!$B$4,MATCH($A206,統合マスタ!$AC$5:$AC$1500,0),0))</f>
        <v>723</v>
      </c>
      <c r="D206" s="27" t="str">
        <f ca="1">IF($A206="","",OFFSET(統合マスタ!$C$4,MATCH($A206,統合マスタ!$AC$5:$AC$1500,0),0))</f>
        <v>リスミー錠２ｍｇ</v>
      </c>
      <c r="E206" s="27">
        <f ca="1">IF($A206="","",OFFSET(統合マスタ!$X$4,MATCH($A206,統合マスタ!$AC$5:$AC$1500,0),0))</f>
        <v>0</v>
      </c>
      <c r="F206" s="27">
        <f ca="1">IF($A206="","",OFFSET(統合マスタ!$Z$4,MATCH($A206,統合マスタ!$AC$5:$AC$1500,0),0))</f>
        <v>25</v>
      </c>
      <c r="G206" s="27" t="str">
        <f ca="1">IF($A206="","",OFFSET(統合マスタ!$E$4,MATCH($A206,統合マスタ!$AC$5:$AC$1500,0),0))</f>
        <v>ＰＴＰ</v>
      </c>
      <c r="H206" s="27" t="str">
        <f ca="1">IF($A206="","",OFFSET(統合マスタ!$F$4,MATCH($A206,統合マスタ!$AC$5:$AC$1500,0),0))</f>
        <v>１００Ｔ</v>
      </c>
      <c r="I206" s="27" t="str">
        <f ca="1">IF($A206="","",OFFSET(統合マスタ!$K$4,MATCH($A206,統合マスタ!$AC$5:$AC$1500,0),0))</f>
        <v>錠</v>
      </c>
      <c r="J206" s="54" t="str">
        <f ca="1">IF(F206="","",OFFSET(分類!$B$29,MATCH(F206,分類!$A$30:$A$46,0),0))</f>
        <v>調剤棚　＆　普通薬バラ</v>
      </c>
      <c r="K206" s="54">
        <f ca="1">IFERROR(
    OFFSET(錠剤_PTP!$M$5,
           MATCH(D206, 錠剤_PTP!$D$5:$D$999, 0) - 1,
           0),
"")</f>
        <v>0</v>
      </c>
      <c r="L206" s="54">
        <f ca="1">IFERROR(
    OFFSET(錠剤_バラ!$M$5,
           MATCH(D206, 錠剤_バラ!$D$5:$D$999, 0) - 1,
           0),
"")</f>
        <v>0</v>
      </c>
      <c r="M206" s="54">
        <f t="shared" ca="1" si="6"/>
        <v>0</v>
      </c>
    </row>
    <row r="207" spans="1:13">
      <c r="A207" s="66" cm="1">
        <f t="array" aca="1" ref="A207" ca="1">IFERROR(
    SMALL(
        IF((統合マスタ!$R$5:$R$1500=1)*
           (ISNUMBER(MATCH(統合マスタ!$V$5:$V$1500, 分類!$N$8:$N$15, 0))),
           統合マスタ!$AC$5:$AC$1500),
        ROW(A203)
    ),
"")</f>
        <v>725</v>
      </c>
      <c r="B207" s="27">
        <f t="shared" si="7"/>
        <v>203</v>
      </c>
      <c r="C207" s="27">
        <f ca="1">IF($A207="","",OFFSET(統合マスタ!$B$4,MATCH($A207,統合マスタ!$AC$5:$AC$1500,0),0))</f>
        <v>725</v>
      </c>
      <c r="D207" s="27" t="str">
        <f ca="1">IF($A207="","",OFFSET(統合マスタ!$C$4,MATCH($A207,統合マスタ!$AC$5:$AC$1500,0),0))</f>
        <v>リバーロキサバンＯＤ錠１０ｍｇ「バイエル」</v>
      </c>
      <c r="E207" s="27">
        <f ca="1">IF($A207="","",OFFSET(統合マスタ!$X$4,MATCH($A207,統合マスタ!$AC$5:$AC$1500,0),0))</f>
        <v>0</v>
      </c>
      <c r="F207" s="27">
        <f ca="1">IF($A207="","",OFFSET(統合マスタ!$Z$4,MATCH($A207,統合マスタ!$AC$5:$AC$1500,0),0))</f>
        <v>5</v>
      </c>
      <c r="G207" s="27" t="str">
        <f ca="1">IF($A207="","",OFFSET(統合マスタ!$E$4,MATCH($A207,統合マスタ!$AC$5:$AC$1500,0),0))</f>
        <v>ＰＴＰ</v>
      </c>
      <c r="H207" s="27" t="str">
        <f ca="1">IF($A207="","",OFFSET(統合マスタ!$F$4,MATCH($A207,統合マスタ!$AC$5:$AC$1500,0),0))</f>
        <v>１００Ｔ</v>
      </c>
      <c r="I207" s="27" t="str">
        <f ca="1">IF($A207="","",OFFSET(統合マスタ!$K$4,MATCH($A207,統合マスタ!$AC$5:$AC$1500,0),0))</f>
        <v>錠</v>
      </c>
      <c r="J207" s="54" t="str">
        <f ca="1">IF(F207="","",OFFSET(分類!$B$29,MATCH(F207,分類!$A$30:$A$46,0),0))</f>
        <v>普通薬バラ</v>
      </c>
      <c r="K207" s="54" t="str">
        <f ca="1">IFERROR(
    OFFSET(錠剤_PTP!$M$5,
           MATCH(D207, 錠剤_PTP!$D$5:$D$999, 0) - 1,
           0),
"")</f>
        <v/>
      </c>
      <c r="L207" s="54">
        <f ca="1">IFERROR(
    OFFSET(錠剤_バラ!$M$5,
           MATCH(D207, 錠剤_バラ!$D$5:$D$999, 0) - 1,
           0),
"")</f>
        <v>0</v>
      </c>
      <c r="M207" s="54">
        <f t="shared" ca="1" si="6"/>
        <v>0</v>
      </c>
    </row>
    <row r="208" spans="1:13">
      <c r="A208" s="66" cm="1">
        <f t="array" aca="1" ref="A208" ca="1">IFERROR(
    SMALL(
        IF((統合マスタ!$R$5:$R$1500=1)*
           (ISNUMBER(MATCH(統合マスタ!$V$5:$V$1500, 分類!$N$8:$N$15, 0))),
           統合マスタ!$AC$5:$AC$1500),
        ROW(A204)
    ),
"")</f>
        <v>731</v>
      </c>
      <c r="B208" s="27">
        <f t="shared" si="7"/>
        <v>204</v>
      </c>
      <c r="C208" s="27">
        <f ca="1">IF($A208="","",OFFSET(統合マスタ!$B$4,MATCH($A208,統合マスタ!$AC$5:$AC$1500,0),0))</f>
        <v>731</v>
      </c>
      <c r="D208" s="27" t="str">
        <f ca="1">IF($A208="","",OFFSET(統合マスタ!$C$4,MATCH($A208,統合マスタ!$AC$5:$AC$1500,0),0))</f>
        <v>リボトリール錠０．５ｍｇ</v>
      </c>
      <c r="E208" s="27">
        <f ca="1">IF($A208="","",OFFSET(統合マスタ!$X$4,MATCH($A208,統合マスタ!$AC$5:$AC$1500,0),0))</f>
        <v>0</v>
      </c>
      <c r="F208" s="27">
        <f ca="1">IF($A208="","",OFFSET(統合マスタ!$Z$4,MATCH($A208,統合マスタ!$AC$5:$AC$1500,0),0))</f>
        <v>25</v>
      </c>
      <c r="G208" s="27" t="str">
        <f ca="1">IF($A208="","",OFFSET(統合マスタ!$E$4,MATCH($A208,統合マスタ!$AC$5:$AC$1500,0),0))</f>
        <v>ＰＴＰ</v>
      </c>
      <c r="H208" s="27" t="str">
        <f ca="1">IF($A208="","",OFFSET(統合マスタ!$F$4,MATCH($A208,統合マスタ!$AC$5:$AC$1500,0),0))</f>
        <v>１００Ｔ</v>
      </c>
      <c r="I208" s="27" t="str">
        <f ca="1">IF($A208="","",OFFSET(統合マスタ!$K$4,MATCH($A208,統合マスタ!$AC$5:$AC$1500,0),0))</f>
        <v>錠</v>
      </c>
      <c r="J208" s="54" t="str">
        <f ca="1">IF(F208="","",OFFSET(分類!$B$29,MATCH(F208,分類!$A$30:$A$46,0),0))</f>
        <v>調剤棚　＆　普通薬バラ</v>
      </c>
      <c r="K208" s="54">
        <f ca="1">IFERROR(
    OFFSET(錠剤_PTP!$M$5,
           MATCH(D208, 錠剤_PTP!$D$5:$D$999, 0) - 1,
           0),
"")</f>
        <v>0</v>
      </c>
      <c r="L208" s="54">
        <f ca="1">IFERROR(
    OFFSET(錠剤_バラ!$M$5,
           MATCH(D208, 錠剤_バラ!$D$5:$D$999, 0) - 1,
           0),
"")</f>
        <v>0</v>
      </c>
      <c r="M208" s="54">
        <f t="shared" ca="1" si="6"/>
        <v>0</v>
      </c>
    </row>
    <row r="209" spans="1:13">
      <c r="A209" s="66" cm="1">
        <f t="array" aca="1" ref="A209" ca="1">IFERROR(
    SMALL(
        IF((統合マスタ!$R$5:$R$1500=1)*
           (ISNUMBER(MATCH(統合マスタ!$V$5:$V$1500, 分類!$N$8:$N$15, 0))),
           統合マスタ!$AC$5:$AC$1500),
        ROW(A205)
    ),
"")</f>
        <v>732</v>
      </c>
      <c r="B209" s="27">
        <f t="shared" si="7"/>
        <v>205</v>
      </c>
      <c r="C209" s="27">
        <f ca="1">IF($A209="","",OFFSET(統合マスタ!$B$4,MATCH($A209,統合マスタ!$AC$5:$AC$1500,0),0))</f>
        <v>732</v>
      </c>
      <c r="D209" s="27" t="str">
        <f ca="1">IF($A209="","",OFFSET(統合マスタ!$C$4,MATCH($A209,統合マスタ!$AC$5:$AC$1500,0),0))</f>
        <v>リボトリール錠０．５ｍｇ</v>
      </c>
      <c r="E209" s="27">
        <f ca="1">IF($A209="","",OFFSET(統合マスタ!$X$4,MATCH($A209,統合マスタ!$AC$5:$AC$1500,0),0))</f>
        <v>0</v>
      </c>
      <c r="F209" s="27">
        <f ca="1">IF($A209="","",OFFSET(統合マスタ!$Z$4,MATCH($A209,統合マスタ!$AC$5:$AC$1500,0),0))</f>
        <v>25</v>
      </c>
      <c r="G209" s="27" t="str">
        <f ca="1">IF($A209="","",OFFSET(統合マスタ!$E$4,MATCH($A209,統合マスタ!$AC$5:$AC$1500,0),0))</f>
        <v>バラ</v>
      </c>
      <c r="H209" s="27" t="str">
        <f ca="1">IF($A209="","",OFFSET(統合マスタ!$F$4,MATCH($A209,統合マスタ!$AC$5:$AC$1500,0),0))</f>
        <v>１０００Ｔ</v>
      </c>
      <c r="I209" s="27" t="str">
        <f ca="1">IF($A209="","",OFFSET(統合マスタ!$K$4,MATCH($A209,統合マスタ!$AC$5:$AC$1500,0),0))</f>
        <v>錠</v>
      </c>
      <c r="J209" s="54" t="str">
        <f ca="1">IF(F209="","",OFFSET(分類!$B$29,MATCH(F209,分類!$A$30:$A$46,0),0))</f>
        <v>調剤棚　＆　普通薬バラ</v>
      </c>
      <c r="K209" s="54">
        <f ca="1">IFERROR(
    OFFSET(錠剤_PTP!$M$5,
           MATCH(D209, 錠剤_PTP!$D$5:$D$999, 0) - 1,
           0),
"")</f>
        <v>0</v>
      </c>
      <c r="L209" s="54">
        <f ca="1">IFERROR(
    OFFSET(錠剤_バラ!$M$5,
           MATCH(D209, 錠剤_バラ!$D$5:$D$999, 0) - 1,
           0),
"")</f>
        <v>0</v>
      </c>
      <c r="M209" s="54">
        <f t="shared" ca="1" si="6"/>
        <v>0</v>
      </c>
    </row>
    <row r="210" spans="1:13">
      <c r="A210" s="66" cm="1">
        <f t="array" aca="1" ref="A210" ca="1">IFERROR(
    SMALL(
        IF((統合マスタ!$R$5:$R$1500=1)*
           (ISNUMBER(MATCH(統合マスタ!$V$5:$V$1500, 分類!$N$8:$N$15, 0))),
           統合マスタ!$AC$5:$AC$1500),
        ROW(A206)
    ),
"")</f>
        <v>733</v>
      </c>
      <c r="B210" s="27">
        <f t="shared" si="7"/>
        <v>206</v>
      </c>
      <c r="C210" s="27">
        <f ca="1">IF($A210="","",OFFSET(統合マスタ!$B$4,MATCH($A210,統合マスタ!$AC$5:$AC$1500,0),0))</f>
        <v>733</v>
      </c>
      <c r="D210" s="27" t="str">
        <f ca="1">IF($A210="","",OFFSET(統合マスタ!$C$4,MATCH($A210,統合マスタ!$AC$5:$AC$1500,0),0))</f>
        <v>リボトリール錠１ｍｇ</v>
      </c>
      <c r="E210" s="27">
        <f ca="1">IF($A210="","",OFFSET(統合マスタ!$X$4,MATCH($A210,統合マスタ!$AC$5:$AC$1500,0),0))</f>
        <v>0</v>
      </c>
      <c r="F210" s="27">
        <f ca="1">IF($A210="","",OFFSET(統合マスタ!$Z$4,MATCH($A210,統合マスタ!$AC$5:$AC$1500,0),0))</f>
        <v>25</v>
      </c>
      <c r="G210" s="27" t="str">
        <f ca="1">IF($A210="","",OFFSET(統合マスタ!$E$4,MATCH($A210,統合マスタ!$AC$5:$AC$1500,0),0))</f>
        <v>ＰＴＰ</v>
      </c>
      <c r="H210" s="27" t="str">
        <f ca="1">IF($A210="","",OFFSET(統合マスタ!$F$4,MATCH($A210,統合マスタ!$AC$5:$AC$1500,0),0))</f>
        <v>１００Ｔ</v>
      </c>
      <c r="I210" s="27" t="str">
        <f ca="1">IF($A210="","",OFFSET(統合マスタ!$K$4,MATCH($A210,統合マスタ!$AC$5:$AC$1500,0),0))</f>
        <v>錠</v>
      </c>
      <c r="J210" s="54" t="str">
        <f ca="1">IF(F210="","",OFFSET(分類!$B$29,MATCH(F210,分類!$A$30:$A$46,0),0))</f>
        <v>調剤棚　＆　普通薬バラ</v>
      </c>
      <c r="K210" s="54">
        <f ca="1">IFERROR(
    OFFSET(錠剤_PTP!$M$5,
           MATCH(D210, 錠剤_PTP!$D$5:$D$999, 0) - 1,
           0),
"")</f>
        <v>0</v>
      </c>
      <c r="L210" s="54">
        <f ca="1">IFERROR(
    OFFSET(錠剤_バラ!$M$5,
           MATCH(D210, 錠剤_バラ!$D$5:$D$999, 0) - 1,
           0),
"")</f>
        <v>0</v>
      </c>
      <c r="M210" s="54">
        <f t="shared" ca="1" si="6"/>
        <v>0</v>
      </c>
    </row>
    <row r="211" spans="1:13">
      <c r="A211" s="66" cm="1">
        <f t="array" aca="1" ref="A211" ca="1">IFERROR(
    SMALL(
        IF((統合マスタ!$R$5:$R$1500=1)*
           (ISNUMBER(MATCH(統合マスタ!$V$5:$V$1500, 分類!$N$8:$N$15, 0))),
           統合マスタ!$AC$5:$AC$1500),
        ROW(A207)
    ),
"")</f>
        <v>734</v>
      </c>
      <c r="B211" s="27">
        <f t="shared" si="7"/>
        <v>207</v>
      </c>
      <c r="C211" s="27">
        <f ca="1">IF($A211="","",OFFSET(統合マスタ!$B$4,MATCH($A211,統合マスタ!$AC$5:$AC$1500,0),0))</f>
        <v>734</v>
      </c>
      <c r="D211" s="27" t="str">
        <f ca="1">IF($A211="","",OFFSET(統合マスタ!$C$4,MATCH($A211,統合マスタ!$AC$5:$AC$1500,0),0))</f>
        <v>リボトリール錠１ｍｇ</v>
      </c>
      <c r="E211" s="27">
        <f ca="1">IF($A211="","",OFFSET(統合マスタ!$X$4,MATCH($A211,統合マスタ!$AC$5:$AC$1500,0),0))</f>
        <v>0</v>
      </c>
      <c r="F211" s="27">
        <f ca="1">IF($A211="","",OFFSET(統合マスタ!$Z$4,MATCH($A211,統合マスタ!$AC$5:$AC$1500,0),0))</f>
        <v>25</v>
      </c>
      <c r="G211" s="27" t="str">
        <f ca="1">IF($A211="","",OFFSET(統合マスタ!$E$4,MATCH($A211,統合マスタ!$AC$5:$AC$1500,0),0))</f>
        <v>バラ</v>
      </c>
      <c r="H211" s="27" t="str">
        <f ca="1">IF($A211="","",OFFSET(統合マスタ!$F$4,MATCH($A211,統合マスタ!$AC$5:$AC$1500,0),0))</f>
        <v>１０００Ｔ</v>
      </c>
      <c r="I211" s="27" t="str">
        <f ca="1">IF($A211="","",OFFSET(統合マスタ!$K$4,MATCH($A211,統合マスタ!$AC$5:$AC$1500,0),0))</f>
        <v>錠</v>
      </c>
      <c r="J211" s="54" t="str">
        <f ca="1">IF(F211="","",OFFSET(分類!$B$29,MATCH(F211,分類!$A$30:$A$46,0),0))</f>
        <v>調剤棚　＆　普通薬バラ</v>
      </c>
      <c r="K211" s="54">
        <f ca="1">IFERROR(
    OFFSET(錠剤_PTP!$M$5,
           MATCH(D211, 錠剤_PTP!$D$5:$D$999, 0) - 1,
           0),
"")</f>
        <v>0</v>
      </c>
      <c r="L211" s="54">
        <f ca="1">IFERROR(
    OFFSET(錠剤_バラ!$M$5,
           MATCH(D211, 錠剤_バラ!$D$5:$D$999, 0) - 1,
           0),
"")</f>
        <v>0</v>
      </c>
      <c r="M211" s="54">
        <f t="shared" ca="1" si="6"/>
        <v>0</v>
      </c>
    </row>
    <row r="212" spans="1:13">
      <c r="A212" s="66" cm="1">
        <f t="array" aca="1" ref="A212" ca="1">IFERROR(
    SMALL(
        IF((統合マスタ!$R$5:$R$1500=1)*
           (ISNUMBER(MATCH(統合マスタ!$V$5:$V$1500, 分類!$N$8:$N$15, 0))),
           統合マスタ!$AC$5:$AC$1500),
        ROW(A208)
    ),
"")</f>
        <v>736</v>
      </c>
      <c r="B212" s="27">
        <f t="shared" si="7"/>
        <v>208</v>
      </c>
      <c r="C212" s="27">
        <f ca="1">IF($A212="","",OFFSET(統合マスタ!$B$4,MATCH($A212,統合マスタ!$AC$5:$AC$1500,0),0))</f>
        <v>736</v>
      </c>
      <c r="D212" s="27" t="str">
        <f ca="1">IF($A212="","",OFFSET(統合マスタ!$C$4,MATCH($A212,統合マスタ!$AC$5:$AC$1500,0),0))</f>
        <v>リマプロスト　アルファデクス錠５μｇ「サワイ」</v>
      </c>
      <c r="E212" s="27">
        <f ca="1">IF($A212="","",OFFSET(統合マスタ!$X$4,MATCH($A212,統合マスタ!$AC$5:$AC$1500,0),0))</f>
        <v>0</v>
      </c>
      <c r="F212" s="27">
        <f ca="1">IF($A212="","",OFFSET(統合マスタ!$Z$4,MATCH($A212,統合マスタ!$AC$5:$AC$1500,0),0))</f>
        <v>25</v>
      </c>
      <c r="G212" s="27" t="str">
        <f ca="1">IF($A212="","",OFFSET(統合マスタ!$E$4,MATCH($A212,統合マスタ!$AC$5:$AC$1500,0),0))</f>
        <v>バラ</v>
      </c>
      <c r="H212" s="27" t="str">
        <f ca="1">IF($A212="","",OFFSET(統合マスタ!$F$4,MATCH($A212,統合マスタ!$AC$5:$AC$1500,0),0))</f>
        <v>２００Ｔ</v>
      </c>
      <c r="I212" s="27" t="str">
        <f ca="1">IF($A212="","",OFFSET(統合マスタ!$K$4,MATCH($A212,統合マスタ!$AC$5:$AC$1500,0),0))</f>
        <v>錠</v>
      </c>
      <c r="J212" s="54" t="str">
        <f ca="1">IF(F212="","",OFFSET(分類!$B$29,MATCH(F212,分類!$A$30:$A$46,0),0))</f>
        <v>調剤棚　＆　普通薬バラ</v>
      </c>
      <c r="K212" s="54">
        <f ca="1">IFERROR(
    OFFSET(錠剤_PTP!$M$5,
           MATCH(D212, 錠剤_PTP!$D$5:$D$999, 0) - 1,
           0),
"")</f>
        <v>0</v>
      </c>
      <c r="L212" s="54">
        <f ca="1">IFERROR(
    OFFSET(錠剤_バラ!$M$5,
           MATCH(D212, 錠剤_バラ!$D$5:$D$999, 0) - 1,
           0),
"")</f>
        <v>0</v>
      </c>
      <c r="M212" s="54">
        <f t="shared" ca="1" si="6"/>
        <v>0</v>
      </c>
    </row>
    <row r="213" spans="1:13">
      <c r="A213" s="66" cm="1">
        <f t="array" aca="1" ref="A213" ca="1">IFERROR(
    SMALL(
        IF((統合マスタ!$R$5:$R$1500=1)*
           (ISNUMBER(MATCH(統合マスタ!$V$5:$V$1500, 分類!$N$8:$N$15, 0))),
           統合マスタ!$AC$5:$AC$1500),
        ROW(A209)
    ),
"")</f>
        <v>739</v>
      </c>
      <c r="B213" s="27">
        <f t="shared" si="7"/>
        <v>209</v>
      </c>
      <c r="C213" s="27">
        <f ca="1">IF($A213="","",OFFSET(統合マスタ!$B$4,MATCH($A213,統合マスタ!$AC$5:$AC$1500,0),0))</f>
        <v>739</v>
      </c>
      <c r="D213" s="27" t="str">
        <f ca="1">IF($A213="","",OFFSET(統合マスタ!$C$4,MATCH($A213,統合マスタ!$AC$5:$AC$1500,0),0))</f>
        <v>リンゼス錠０．２５ｍｇ</v>
      </c>
      <c r="E213" s="27">
        <f ca="1">IF($A213="","",OFFSET(統合マスタ!$X$4,MATCH($A213,統合マスタ!$AC$5:$AC$1500,0),0))</f>
        <v>0</v>
      </c>
      <c r="F213" s="27">
        <f ca="1">IF($A213="","",OFFSET(統合マスタ!$Z$4,MATCH($A213,統合マスタ!$AC$5:$AC$1500,0),0))</f>
        <v>1</v>
      </c>
      <c r="G213" s="27" t="str">
        <f ca="1">IF($A213="","",OFFSET(統合マスタ!$E$4,MATCH($A213,統合マスタ!$AC$5:$AC$1500,0),0))</f>
        <v>ＰＴＰ</v>
      </c>
      <c r="H213" s="27" t="str">
        <f ca="1">IF($A213="","",OFFSET(統合マスタ!$F$4,MATCH($A213,統合マスタ!$AC$5:$AC$1500,0),0))</f>
        <v>１００Ｔ</v>
      </c>
      <c r="I213" s="27" t="str">
        <f ca="1">IF($A213="","",OFFSET(統合マスタ!$K$4,MATCH($A213,統合マスタ!$AC$5:$AC$1500,0),0))</f>
        <v>錠</v>
      </c>
      <c r="J213" s="54" t="str">
        <f ca="1">IF(F213="","",OFFSET(分類!$B$29,MATCH(F213,分類!$A$30:$A$46,0),0))</f>
        <v>調剤棚</v>
      </c>
      <c r="K213" s="54">
        <f ca="1">IFERROR(
    OFFSET(錠剤_PTP!$M$5,
           MATCH(D213, 錠剤_PTP!$D$5:$D$999, 0) - 1,
           0),
"")</f>
        <v>0</v>
      </c>
      <c r="L213" s="54" t="str">
        <f ca="1">IFERROR(
    OFFSET(錠剤_バラ!$M$5,
           MATCH(D213, 錠剤_バラ!$D$5:$D$999, 0) - 1,
           0),
"")</f>
        <v/>
      </c>
      <c r="M213" s="54">
        <f t="shared" ca="1" si="6"/>
        <v>0</v>
      </c>
    </row>
    <row r="214" spans="1:13">
      <c r="A214" s="66" cm="1">
        <f t="array" aca="1" ref="A214" ca="1">IFERROR(
    SMALL(
        IF((統合マスタ!$R$5:$R$1500=1)*
           (ISNUMBER(MATCH(統合マスタ!$V$5:$V$1500, 分類!$N$8:$N$15, 0))),
           統合マスタ!$AC$5:$AC$1500),
        ROW(A210)
    ),
"")</f>
        <v>753</v>
      </c>
      <c r="B214" s="27">
        <f t="shared" si="7"/>
        <v>210</v>
      </c>
      <c r="C214" s="27">
        <f ca="1">IF($A214="","",OFFSET(統合マスタ!$B$4,MATCH($A214,統合マスタ!$AC$5:$AC$1500,0),0))</f>
        <v>753</v>
      </c>
      <c r="D214" s="27" t="str">
        <f ca="1">IF($A214="","",OFFSET(統合マスタ!$C$4,MATCH($A214,統合マスタ!$AC$5:$AC$1500,0),0))</f>
        <v>レキソタン錠２</v>
      </c>
      <c r="E214" s="27">
        <f ca="1">IF($A214="","",OFFSET(統合マスタ!$X$4,MATCH($A214,統合マスタ!$AC$5:$AC$1500,0),0))</f>
        <v>0</v>
      </c>
      <c r="F214" s="27">
        <f ca="1">IF($A214="","",OFFSET(統合マスタ!$Z$4,MATCH($A214,統合マスタ!$AC$5:$AC$1500,0),0))</f>
        <v>25</v>
      </c>
      <c r="G214" s="27" t="str">
        <f ca="1">IF($A214="","",OFFSET(統合マスタ!$E$4,MATCH($A214,統合マスタ!$AC$5:$AC$1500,0),0))</f>
        <v>ＰＴＰ</v>
      </c>
      <c r="H214" s="27" t="str">
        <f ca="1">IF($A214="","",OFFSET(統合マスタ!$F$4,MATCH($A214,統合マスタ!$AC$5:$AC$1500,0),0))</f>
        <v>１００Ｔ</v>
      </c>
      <c r="I214" s="27" t="str">
        <f ca="1">IF($A214="","",OFFSET(統合マスタ!$K$4,MATCH($A214,統合マスタ!$AC$5:$AC$1500,0),0))</f>
        <v>錠</v>
      </c>
      <c r="J214" s="54" t="str">
        <f ca="1">IF(F214="","",OFFSET(分類!$B$29,MATCH(F214,分類!$A$30:$A$46,0),0))</f>
        <v>調剤棚　＆　普通薬バラ</v>
      </c>
      <c r="K214" s="54">
        <f ca="1">IFERROR(
    OFFSET(錠剤_PTP!$M$5,
           MATCH(D214, 錠剤_PTP!$D$5:$D$999, 0) - 1,
           0),
"")</f>
        <v>0</v>
      </c>
      <c r="L214" s="54">
        <f ca="1">IFERROR(
    OFFSET(錠剤_バラ!$M$5,
           MATCH(D214, 錠剤_バラ!$D$5:$D$999, 0) - 1,
           0),
"")</f>
        <v>0</v>
      </c>
      <c r="M214" s="54">
        <f t="shared" ca="1" si="6"/>
        <v>0</v>
      </c>
    </row>
    <row r="215" spans="1:13">
      <c r="A215" s="66" cm="1">
        <f t="array" aca="1" ref="A215" ca="1">IFERROR(
    SMALL(
        IF((統合マスタ!$R$5:$R$1500=1)*
           (ISNUMBER(MATCH(統合マスタ!$V$5:$V$1500, 分類!$N$8:$N$15, 0))),
           統合マスタ!$AC$5:$AC$1500),
        ROW(A211)
    ),
"")</f>
        <v>754</v>
      </c>
      <c r="B215" s="27">
        <f t="shared" si="7"/>
        <v>211</v>
      </c>
      <c r="C215" s="27">
        <f ca="1">IF($A215="","",OFFSET(統合マスタ!$B$4,MATCH($A215,統合マスタ!$AC$5:$AC$1500,0),0))</f>
        <v>754</v>
      </c>
      <c r="D215" s="27" t="str">
        <f ca="1">IF($A215="","",OFFSET(統合マスタ!$C$4,MATCH($A215,統合マスタ!$AC$5:$AC$1500,0),0))</f>
        <v>レキソタン錠２</v>
      </c>
      <c r="E215" s="27">
        <f ca="1">IF($A215="","",OFFSET(統合マスタ!$X$4,MATCH($A215,統合マスタ!$AC$5:$AC$1500,0),0))</f>
        <v>0</v>
      </c>
      <c r="F215" s="27">
        <f ca="1">IF($A215="","",OFFSET(統合マスタ!$Z$4,MATCH($A215,統合マスタ!$AC$5:$AC$1500,0),0))</f>
        <v>25</v>
      </c>
      <c r="G215" s="27" t="str">
        <f ca="1">IF($A215="","",OFFSET(統合マスタ!$E$4,MATCH($A215,統合マスタ!$AC$5:$AC$1500,0),0))</f>
        <v>バラ</v>
      </c>
      <c r="H215" s="27" t="str">
        <f ca="1">IF($A215="","",OFFSET(統合マスタ!$F$4,MATCH($A215,統合マスタ!$AC$5:$AC$1500,0),0))</f>
        <v>５００Ｔ</v>
      </c>
      <c r="I215" s="27" t="str">
        <f ca="1">IF($A215="","",OFFSET(統合マスタ!$K$4,MATCH($A215,統合マスタ!$AC$5:$AC$1500,0),0))</f>
        <v>錠</v>
      </c>
      <c r="J215" s="54" t="str">
        <f ca="1">IF(F215="","",OFFSET(分類!$B$29,MATCH(F215,分類!$A$30:$A$46,0),0))</f>
        <v>調剤棚　＆　普通薬バラ</v>
      </c>
      <c r="K215" s="54">
        <f ca="1">IFERROR(
    OFFSET(錠剤_PTP!$M$5,
           MATCH(D215, 錠剤_PTP!$D$5:$D$999, 0) - 1,
           0),
"")</f>
        <v>0</v>
      </c>
      <c r="L215" s="54">
        <f ca="1">IFERROR(
    OFFSET(錠剤_バラ!$M$5,
           MATCH(D215, 錠剤_バラ!$D$5:$D$999, 0) - 1,
           0),
"")</f>
        <v>0</v>
      </c>
      <c r="M215" s="54">
        <f t="shared" ca="1" si="6"/>
        <v>0</v>
      </c>
    </row>
    <row r="216" spans="1:13">
      <c r="A216" s="66" cm="1">
        <f t="array" aca="1" ref="A216" ca="1">IFERROR(
    SMALL(
        IF((統合マスタ!$R$5:$R$1500=1)*
           (ISNUMBER(MATCH(統合マスタ!$V$5:$V$1500, 分類!$N$8:$N$15, 0))),
           統合マスタ!$AC$5:$AC$1500),
        ROW(A212)
    ),
"")</f>
        <v>755</v>
      </c>
      <c r="B216" s="27">
        <f t="shared" si="7"/>
        <v>212</v>
      </c>
      <c r="C216" s="27">
        <f ca="1">IF($A216="","",OFFSET(統合マスタ!$B$4,MATCH($A216,統合マスタ!$AC$5:$AC$1500,0),0))</f>
        <v>755</v>
      </c>
      <c r="D216" s="27" t="str">
        <f ca="1">IF($A216="","",OFFSET(統合マスタ!$C$4,MATCH($A216,統合マスタ!$AC$5:$AC$1500,0),0))</f>
        <v>レキソタン錠５</v>
      </c>
      <c r="E216" s="27">
        <f ca="1">IF($A216="","",OFFSET(統合マスタ!$X$4,MATCH($A216,統合マスタ!$AC$5:$AC$1500,0),0))</f>
        <v>0</v>
      </c>
      <c r="F216" s="27">
        <f ca="1">IF($A216="","",OFFSET(統合マスタ!$Z$4,MATCH($A216,統合マスタ!$AC$5:$AC$1500,0),0))</f>
        <v>25</v>
      </c>
      <c r="G216" s="27" t="str">
        <f ca="1">IF($A216="","",OFFSET(統合マスタ!$E$4,MATCH($A216,統合マスタ!$AC$5:$AC$1500,0),0))</f>
        <v>ＰＴＰ</v>
      </c>
      <c r="H216" s="27" t="str">
        <f ca="1">IF($A216="","",OFFSET(統合マスタ!$F$4,MATCH($A216,統合マスタ!$AC$5:$AC$1500,0),0))</f>
        <v>１００Ｔ</v>
      </c>
      <c r="I216" s="27" t="str">
        <f ca="1">IF($A216="","",OFFSET(統合マスタ!$K$4,MATCH($A216,統合マスタ!$AC$5:$AC$1500,0),0))</f>
        <v>錠</v>
      </c>
      <c r="J216" s="54" t="str">
        <f ca="1">IF(F216="","",OFFSET(分類!$B$29,MATCH(F216,分類!$A$30:$A$46,0),0))</f>
        <v>調剤棚　＆　普通薬バラ</v>
      </c>
      <c r="K216" s="54">
        <f ca="1">IFERROR(
    OFFSET(錠剤_PTP!$M$5,
           MATCH(D216, 錠剤_PTP!$D$5:$D$999, 0) - 1,
           0),
"")</f>
        <v>0</v>
      </c>
      <c r="L216" s="54">
        <f ca="1">IFERROR(
    OFFSET(錠剤_バラ!$M$5,
           MATCH(D216, 錠剤_バラ!$D$5:$D$999, 0) - 1,
           0),
"")</f>
        <v>0</v>
      </c>
      <c r="M216" s="54">
        <f t="shared" ca="1" si="6"/>
        <v>0</v>
      </c>
    </row>
    <row r="217" spans="1:13">
      <c r="A217" s="66" cm="1">
        <f t="array" aca="1" ref="A217" ca="1">IFERROR(
    SMALL(
        IF((統合マスタ!$R$5:$R$1500=1)*
           (ISNUMBER(MATCH(統合マスタ!$V$5:$V$1500, 分類!$N$8:$N$15, 0))),
           統合マスタ!$AC$5:$AC$1500),
        ROW(A213)
    ),
"")</f>
        <v>756</v>
      </c>
      <c r="B217" s="27">
        <f t="shared" si="7"/>
        <v>213</v>
      </c>
      <c r="C217" s="27">
        <f ca="1">IF($A217="","",OFFSET(統合マスタ!$B$4,MATCH($A217,統合マスタ!$AC$5:$AC$1500,0),0))</f>
        <v>756</v>
      </c>
      <c r="D217" s="27" t="str">
        <f ca="1">IF($A217="","",OFFSET(統合マスタ!$C$4,MATCH($A217,統合マスタ!$AC$5:$AC$1500,0),0))</f>
        <v>レキソタン錠５</v>
      </c>
      <c r="E217" s="27">
        <f ca="1">IF($A217="","",OFFSET(統合マスタ!$X$4,MATCH($A217,統合マスタ!$AC$5:$AC$1500,0),0))</f>
        <v>0</v>
      </c>
      <c r="F217" s="27">
        <f ca="1">IF($A217="","",OFFSET(統合マスタ!$Z$4,MATCH($A217,統合マスタ!$AC$5:$AC$1500,0),0))</f>
        <v>25</v>
      </c>
      <c r="G217" s="27" t="str">
        <f ca="1">IF($A217="","",OFFSET(統合マスタ!$E$4,MATCH($A217,統合マスタ!$AC$5:$AC$1500,0),0))</f>
        <v>バラ</v>
      </c>
      <c r="H217" s="27" t="str">
        <f ca="1">IF($A217="","",OFFSET(統合マスタ!$F$4,MATCH($A217,統合マスタ!$AC$5:$AC$1500,0),0))</f>
        <v>５００Ｔ</v>
      </c>
      <c r="I217" s="27" t="str">
        <f ca="1">IF($A217="","",OFFSET(統合マスタ!$K$4,MATCH($A217,統合マスタ!$AC$5:$AC$1500,0),0))</f>
        <v>錠</v>
      </c>
      <c r="J217" s="54" t="str">
        <f ca="1">IF(F217="","",OFFSET(分類!$B$29,MATCH(F217,分類!$A$30:$A$46,0),0))</f>
        <v>調剤棚　＆　普通薬バラ</v>
      </c>
      <c r="K217" s="54">
        <f ca="1">IFERROR(
    OFFSET(錠剤_PTP!$M$5,
           MATCH(D217, 錠剤_PTP!$D$5:$D$999, 0) - 1,
           0),
"")</f>
        <v>0</v>
      </c>
      <c r="L217" s="54">
        <f ca="1">IFERROR(
    OFFSET(錠剤_バラ!$M$5,
           MATCH(D217, 錠剤_バラ!$D$5:$D$999, 0) - 1,
           0),
"")</f>
        <v>0</v>
      </c>
      <c r="M217" s="54">
        <f t="shared" ca="1" si="6"/>
        <v>0</v>
      </c>
    </row>
    <row r="218" spans="1:13">
      <c r="A218" s="66" cm="1">
        <f t="array" aca="1" ref="A218" ca="1">IFERROR(
    SMALL(
        IF((統合マスタ!$R$5:$R$1500=1)*
           (ISNUMBER(MATCH(統合マスタ!$V$5:$V$1500, 分類!$N$8:$N$15, 0))),
           統合マスタ!$AC$5:$AC$1500),
        ROW(A214)
    ),
"")</f>
        <v>757</v>
      </c>
      <c r="B218" s="27">
        <f t="shared" si="7"/>
        <v>214</v>
      </c>
      <c r="C218" s="27">
        <f ca="1">IF($A218="","",OFFSET(統合マスタ!$B$4,MATCH($A218,統合マスタ!$AC$5:$AC$1500,0),0))</f>
        <v>757</v>
      </c>
      <c r="D218" s="27" t="str">
        <f ca="1">IF($A218="","",OFFSET(統合マスタ!$C$4,MATCH($A218,統合マスタ!$AC$5:$AC$1500,0),0))</f>
        <v>レグテクト錠３３３ｍｇ</v>
      </c>
      <c r="E218" s="27">
        <f ca="1">IF($A218="","",OFFSET(統合マスタ!$X$4,MATCH($A218,統合マスタ!$AC$5:$AC$1500,0),0))</f>
        <v>0</v>
      </c>
      <c r="F218" s="27">
        <f ca="1">IF($A218="","",OFFSET(統合マスタ!$Z$4,MATCH($A218,統合マスタ!$AC$5:$AC$1500,0),0))</f>
        <v>25</v>
      </c>
      <c r="G218" s="27" t="str">
        <f ca="1">IF($A218="","",OFFSET(統合マスタ!$E$4,MATCH($A218,統合マスタ!$AC$5:$AC$1500,0),0))</f>
        <v>ＰＴＰ</v>
      </c>
      <c r="H218" s="27" t="str">
        <f ca="1">IF($A218="","",OFFSET(統合マスタ!$F$4,MATCH($A218,統合マスタ!$AC$5:$AC$1500,0),0))</f>
        <v>１００Ｔ　</v>
      </c>
      <c r="I218" s="27" t="str">
        <f ca="1">IF($A218="","",OFFSET(統合マスタ!$K$4,MATCH($A218,統合マスタ!$AC$5:$AC$1500,0),0))</f>
        <v>錠</v>
      </c>
      <c r="J218" s="54" t="str">
        <f ca="1">IF(F218="","",OFFSET(分類!$B$29,MATCH(F218,分類!$A$30:$A$46,0),0))</f>
        <v>調剤棚　＆　普通薬バラ</v>
      </c>
      <c r="K218" s="54">
        <f ca="1">IFERROR(
    OFFSET(錠剤_PTP!$M$5,
           MATCH(D218, 錠剤_PTP!$D$5:$D$999, 0) - 1,
           0),
"")</f>
        <v>0</v>
      </c>
      <c r="L218" s="54">
        <f ca="1">IFERROR(
    OFFSET(錠剤_バラ!$M$5,
           MATCH(D218, 錠剤_バラ!$D$5:$D$999, 0) - 1,
           0),
"")</f>
        <v>0</v>
      </c>
      <c r="M218" s="54">
        <f t="shared" ca="1" si="6"/>
        <v>0</v>
      </c>
    </row>
    <row r="219" spans="1:13">
      <c r="A219" s="66" cm="1">
        <f t="array" aca="1" ref="A219" ca="1">IFERROR(
    SMALL(
        IF((統合マスタ!$R$5:$R$1500=1)*
           (ISNUMBER(MATCH(統合マスタ!$V$5:$V$1500, 分類!$N$8:$N$15, 0))),
           統合マスタ!$AC$5:$AC$1500),
        ROW(A215)
    ),
"")</f>
        <v>758</v>
      </c>
      <c r="B219" s="27">
        <f t="shared" si="7"/>
        <v>215</v>
      </c>
      <c r="C219" s="27">
        <f ca="1">IF($A219="","",OFFSET(統合マスタ!$B$4,MATCH($A219,統合マスタ!$AC$5:$AC$1500,0),0))</f>
        <v>758</v>
      </c>
      <c r="D219" s="27" t="str">
        <f ca="1">IF($A219="","",OFFSET(統合マスタ!$C$4,MATCH($A219,統合マスタ!$AC$5:$AC$1500,0),0))</f>
        <v>レグテクト錠３３３ｍｇ</v>
      </c>
      <c r="E219" s="27">
        <f ca="1">IF($A219="","",OFFSET(統合マスタ!$X$4,MATCH($A219,統合マスタ!$AC$5:$AC$1500,0),0))</f>
        <v>0</v>
      </c>
      <c r="F219" s="27">
        <f ca="1">IF($A219="","",OFFSET(統合マスタ!$Z$4,MATCH($A219,統合マスタ!$AC$5:$AC$1500,0),0))</f>
        <v>25</v>
      </c>
      <c r="G219" s="27" t="str">
        <f ca="1">IF($A219="","",OFFSET(統合マスタ!$E$4,MATCH($A219,統合マスタ!$AC$5:$AC$1500,0),0))</f>
        <v>バラ</v>
      </c>
      <c r="H219" s="27" t="str">
        <f ca="1">IF($A219="","",OFFSET(統合マスタ!$F$4,MATCH($A219,統合マスタ!$AC$5:$AC$1500,0),0))</f>
        <v>５００Ｔ　</v>
      </c>
      <c r="I219" s="27" t="str">
        <f ca="1">IF($A219="","",OFFSET(統合マスタ!$K$4,MATCH($A219,統合マスタ!$AC$5:$AC$1500,0),0))</f>
        <v>錠</v>
      </c>
      <c r="J219" s="54" t="str">
        <f ca="1">IF(F219="","",OFFSET(分類!$B$29,MATCH(F219,分類!$A$30:$A$46,0),0))</f>
        <v>調剤棚　＆　普通薬バラ</v>
      </c>
      <c r="K219" s="54">
        <f ca="1">IFERROR(
    OFFSET(錠剤_PTP!$M$5,
           MATCH(D219, 錠剤_PTP!$D$5:$D$999, 0) - 1,
           0),
"")</f>
        <v>0</v>
      </c>
      <c r="L219" s="54">
        <f ca="1">IFERROR(
    OFFSET(錠剤_バラ!$M$5,
           MATCH(D219, 錠剤_バラ!$D$5:$D$999, 0) - 1,
           0),
"")</f>
        <v>0</v>
      </c>
      <c r="M219" s="54">
        <f t="shared" ca="1" si="6"/>
        <v>0</v>
      </c>
    </row>
    <row r="220" spans="1:13">
      <c r="A220" s="66" cm="1">
        <f t="array" aca="1" ref="A220" ca="1">IFERROR(
    SMALL(
        IF((統合マスタ!$R$5:$R$1500=1)*
           (ISNUMBER(MATCH(統合マスタ!$V$5:$V$1500, 分類!$N$8:$N$15, 0))),
           統合マスタ!$AC$5:$AC$1500),
        ROW(A216)
    ),
"")</f>
        <v>760</v>
      </c>
      <c r="B220" s="27">
        <f t="shared" si="7"/>
        <v>216</v>
      </c>
      <c r="C220" s="27">
        <f ca="1">IF($A220="","",OFFSET(統合マスタ!$B$4,MATCH($A220,統合マスタ!$AC$5:$AC$1500,0),0))</f>
        <v>760</v>
      </c>
      <c r="D220" s="27" t="str">
        <f ca="1">IF($A220="","",OFFSET(統合マスタ!$C$4,MATCH($A220,統合マスタ!$AC$5:$AC$1500,0),0))</f>
        <v>レスプレン錠２０ｍｇ</v>
      </c>
      <c r="E220" s="27">
        <f ca="1">IF($A220="","",OFFSET(統合マスタ!$X$4,MATCH($A220,統合マスタ!$AC$5:$AC$1500,0),0))</f>
        <v>0</v>
      </c>
      <c r="F220" s="27">
        <f ca="1">IF($A220="","",OFFSET(統合マスタ!$Z$4,MATCH($A220,統合マスタ!$AC$5:$AC$1500,0),0))</f>
        <v>1</v>
      </c>
      <c r="G220" s="27" t="str">
        <f ca="1">IF($A220="","",OFFSET(統合マスタ!$E$4,MATCH($A220,統合マスタ!$AC$5:$AC$1500,0),0))</f>
        <v>ＰＴＰ</v>
      </c>
      <c r="H220" s="27" t="str">
        <f ca="1">IF($A220="","",OFFSET(統合マスタ!$F$4,MATCH($A220,統合マスタ!$AC$5:$AC$1500,0),0))</f>
        <v>５００Ｔ</v>
      </c>
      <c r="I220" s="27" t="str">
        <f ca="1">IF($A220="","",OFFSET(統合マスタ!$K$4,MATCH($A220,統合マスタ!$AC$5:$AC$1500,0),0))</f>
        <v>錠</v>
      </c>
      <c r="J220" s="54" t="str">
        <f ca="1">IF(F220="","",OFFSET(分類!$B$29,MATCH(F220,分類!$A$30:$A$46,0),0))</f>
        <v>調剤棚</v>
      </c>
      <c r="K220" s="54">
        <f ca="1">IFERROR(
    OFFSET(錠剤_PTP!$M$5,
           MATCH(D220, 錠剤_PTP!$D$5:$D$999, 0) - 1,
           0),
"")</f>
        <v>0</v>
      </c>
      <c r="L220" s="54" t="str">
        <f ca="1">IFERROR(
    OFFSET(錠剤_バラ!$M$5,
           MATCH(D220, 錠剤_バラ!$D$5:$D$999, 0) - 1,
           0),
"")</f>
        <v/>
      </c>
      <c r="M220" s="54">
        <f t="shared" ca="1" si="6"/>
        <v>0</v>
      </c>
    </row>
    <row r="221" spans="1:13">
      <c r="A221" s="66" cm="1">
        <f t="array" aca="1" ref="A221" ca="1">IFERROR(
    SMALL(
        IF((統合マスタ!$R$5:$R$1500=1)*
           (ISNUMBER(MATCH(統合マスタ!$V$5:$V$1500, 分類!$N$8:$N$15, 0))),
           統合マスタ!$AC$5:$AC$1500),
        ROW(A217)
    ),
"")</f>
        <v>762</v>
      </c>
      <c r="B221" s="27">
        <f t="shared" si="7"/>
        <v>217</v>
      </c>
      <c r="C221" s="27">
        <f ca="1">IF($A221="","",OFFSET(統合マスタ!$B$4,MATCH($A221,統合マスタ!$AC$5:$AC$1500,0),0))</f>
        <v>762</v>
      </c>
      <c r="D221" s="27" t="str">
        <f ca="1">IF($A221="","",OFFSET(統合マスタ!$C$4,MATCH($A221,統合マスタ!$AC$5:$AC$1500,0),0))</f>
        <v>レバミピド錠１００ｍｇ「オーツカ」</v>
      </c>
      <c r="E221" s="27">
        <f ca="1">IF($A221="","",OFFSET(統合マスタ!$X$4,MATCH($A221,統合マスタ!$AC$5:$AC$1500,0),0))</f>
        <v>0</v>
      </c>
      <c r="F221" s="27">
        <f ca="1">IF($A221="","",OFFSET(統合マスタ!$Z$4,MATCH($A221,統合マスタ!$AC$5:$AC$1500,0),0))</f>
        <v>25</v>
      </c>
      <c r="G221" s="27" t="str">
        <f ca="1">IF($A221="","",OFFSET(統合マスタ!$E$4,MATCH($A221,統合マスタ!$AC$5:$AC$1500,0),0))</f>
        <v>ＰＴＰ</v>
      </c>
      <c r="H221" s="27" t="str">
        <f ca="1">IF($A221="","",OFFSET(統合マスタ!$F$4,MATCH($A221,統合マスタ!$AC$5:$AC$1500,0),0))</f>
        <v>５００Ｔ</v>
      </c>
      <c r="I221" s="27" t="str">
        <f ca="1">IF($A221="","",OFFSET(統合マスタ!$K$4,MATCH($A221,統合マスタ!$AC$5:$AC$1500,0),0))</f>
        <v>錠</v>
      </c>
      <c r="J221" s="54" t="str">
        <f ca="1">IF(F221="","",OFFSET(分類!$B$29,MATCH(F221,分類!$A$30:$A$46,0),0))</f>
        <v>調剤棚　＆　普通薬バラ</v>
      </c>
      <c r="K221" s="54">
        <f ca="1">IFERROR(
    OFFSET(錠剤_PTP!$M$5,
           MATCH(D221, 錠剤_PTP!$D$5:$D$999, 0) - 1,
           0),
"")</f>
        <v>0</v>
      </c>
      <c r="L221" s="54">
        <f ca="1">IFERROR(
    OFFSET(錠剤_バラ!$M$5,
           MATCH(D221, 錠剤_バラ!$D$5:$D$999, 0) - 1,
           0),
"")</f>
        <v>0</v>
      </c>
      <c r="M221" s="54">
        <f t="shared" ca="1" si="6"/>
        <v>0</v>
      </c>
    </row>
    <row r="222" spans="1:13">
      <c r="A222" s="66" cm="1">
        <f t="array" aca="1" ref="A222" ca="1">IFERROR(
    SMALL(
        IF((統合マスタ!$R$5:$R$1500=1)*
           (ISNUMBER(MATCH(統合マスタ!$V$5:$V$1500, 分類!$N$8:$N$15, 0))),
           統合マスタ!$AC$5:$AC$1500),
        ROW(A218)
    ),
"")</f>
        <v>763</v>
      </c>
      <c r="B222" s="27">
        <f t="shared" si="7"/>
        <v>218</v>
      </c>
      <c r="C222" s="27">
        <f ca="1">IF($A222="","",OFFSET(統合マスタ!$B$4,MATCH($A222,統合マスタ!$AC$5:$AC$1500,0),0))</f>
        <v>763</v>
      </c>
      <c r="D222" s="27" t="str">
        <f ca="1">IF($A222="","",OFFSET(統合マスタ!$C$4,MATCH($A222,統合マスタ!$AC$5:$AC$1500,0),0))</f>
        <v>レバミピド錠１００ｍｇ「オーツカ」</v>
      </c>
      <c r="E222" s="27">
        <f ca="1">IF($A222="","",OFFSET(統合マスタ!$X$4,MATCH($A222,統合マスタ!$AC$5:$AC$1500,0),0))</f>
        <v>0</v>
      </c>
      <c r="F222" s="27">
        <f ca="1">IF($A222="","",OFFSET(統合マスタ!$Z$4,MATCH($A222,統合マスタ!$AC$5:$AC$1500,0),0))</f>
        <v>25</v>
      </c>
      <c r="G222" s="27" t="str">
        <f ca="1">IF($A222="","",OFFSET(統合マスタ!$E$4,MATCH($A222,統合マスタ!$AC$5:$AC$1500,0),0))</f>
        <v>バラ</v>
      </c>
      <c r="H222" s="27" t="str">
        <f ca="1">IF($A222="","",OFFSET(統合マスタ!$F$4,MATCH($A222,統合マスタ!$AC$5:$AC$1500,0),0))</f>
        <v>５００Ｔ</v>
      </c>
      <c r="I222" s="27" t="str">
        <f ca="1">IF($A222="","",OFFSET(統合マスタ!$K$4,MATCH($A222,統合マスタ!$AC$5:$AC$1500,0),0))</f>
        <v>錠</v>
      </c>
      <c r="J222" s="54" t="str">
        <f ca="1">IF(F222="","",OFFSET(分類!$B$29,MATCH(F222,分類!$A$30:$A$46,0),0))</f>
        <v>調剤棚　＆　普通薬バラ</v>
      </c>
      <c r="K222" s="54">
        <f ca="1">IFERROR(
    OFFSET(錠剤_PTP!$M$5,
           MATCH(D222, 錠剤_PTP!$D$5:$D$999, 0) - 1,
           0),
"")</f>
        <v>0</v>
      </c>
      <c r="L222" s="54">
        <f ca="1">IFERROR(
    OFFSET(錠剤_バラ!$M$5,
           MATCH(D222, 錠剤_バラ!$D$5:$D$999, 0) - 1,
           0),
"")</f>
        <v>0</v>
      </c>
      <c r="M222" s="54">
        <f t="shared" ca="1" si="6"/>
        <v>0</v>
      </c>
    </row>
    <row r="223" spans="1:13">
      <c r="A223" s="66" cm="1">
        <f t="array" aca="1" ref="A223" ca="1">IFERROR(
    SMALL(
        IF((統合マスタ!$R$5:$R$1500=1)*
           (ISNUMBER(MATCH(統合マスタ!$V$5:$V$1500, 分類!$N$8:$N$15, 0))),
           統合マスタ!$AC$5:$AC$1500),
        ROW(A219)
    ),
"")</f>
        <v>765</v>
      </c>
      <c r="B223" s="27">
        <f t="shared" si="7"/>
        <v>219</v>
      </c>
      <c r="C223" s="27">
        <f ca="1">IF($A223="","",OFFSET(統合マスタ!$B$4,MATCH($A223,統合マスタ!$AC$5:$AC$1500,0),0))</f>
        <v>765</v>
      </c>
      <c r="D223" s="27" t="str">
        <f ca="1">IF($A223="","",OFFSET(統合マスタ!$C$4,MATCH($A223,統合マスタ!$AC$5:$AC$1500,0),0))</f>
        <v>レベチラセタム錠２５０ｍｇ「トーワ」</v>
      </c>
      <c r="E223" s="27">
        <f ca="1">IF($A223="","",OFFSET(統合マスタ!$X$4,MATCH($A223,統合マスタ!$AC$5:$AC$1500,0),0))</f>
        <v>0</v>
      </c>
      <c r="F223" s="27">
        <f ca="1">IF($A223="","",OFFSET(統合マスタ!$Z$4,MATCH($A223,統合マスタ!$AC$5:$AC$1500,0),0))</f>
        <v>25</v>
      </c>
      <c r="G223" s="27" t="str">
        <f ca="1">IF($A223="","",OFFSET(統合マスタ!$E$4,MATCH($A223,統合マスタ!$AC$5:$AC$1500,0),0))</f>
        <v>ＰＴＰ</v>
      </c>
      <c r="H223" s="27" t="str">
        <f ca="1">IF($A223="","",OFFSET(統合マスタ!$F$4,MATCH($A223,統合マスタ!$AC$5:$AC$1500,0),0))</f>
        <v>１００Ｔ</v>
      </c>
      <c r="I223" s="27" t="str">
        <f ca="1">IF($A223="","",OFFSET(統合マスタ!$K$4,MATCH($A223,統合マスタ!$AC$5:$AC$1500,0),0))</f>
        <v>錠</v>
      </c>
      <c r="J223" s="54" t="str">
        <f ca="1">IF(F223="","",OFFSET(分類!$B$29,MATCH(F223,分類!$A$30:$A$46,0),0))</f>
        <v>調剤棚　＆　普通薬バラ</v>
      </c>
      <c r="K223" s="54">
        <f ca="1">IFERROR(
    OFFSET(錠剤_PTP!$M$5,
           MATCH(D223, 錠剤_PTP!$D$5:$D$999, 0) - 1,
           0),
"")</f>
        <v>0</v>
      </c>
      <c r="L223" s="54">
        <f ca="1">IFERROR(
    OFFSET(錠剤_バラ!$M$5,
           MATCH(D223, 錠剤_バラ!$D$5:$D$999, 0) - 1,
           0),
"")</f>
        <v>0</v>
      </c>
      <c r="M223" s="54">
        <f t="shared" ca="1" si="6"/>
        <v>0</v>
      </c>
    </row>
    <row r="224" spans="1:13">
      <c r="A224" s="66" cm="1">
        <f t="array" aca="1" ref="A224" ca="1">IFERROR(
    SMALL(
        IF((統合マスタ!$R$5:$R$1500=1)*
           (ISNUMBER(MATCH(統合マスタ!$V$5:$V$1500, 分類!$N$8:$N$15, 0))),
           統合マスタ!$AC$5:$AC$1500),
        ROW(A220)
    ),
"")</f>
        <v>766</v>
      </c>
      <c r="B224" s="27">
        <f t="shared" si="7"/>
        <v>220</v>
      </c>
      <c r="C224" s="27">
        <f ca="1">IF($A224="","",OFFSET(統合マスタ!$B$4,MATCH($A224,統合マスタ!$AC$5:$AC$1500,0),0))</f>
        <v>766</v>
      </c>
      <c r="D224" s="27" t="str">
        <f ca="1">IF($A224="","",OFFSET(統合マスタ!$C$4,MATCH($A224,統合マスタ!$AC$5:$AC$1500,0),0))</f>
        <v>レベチラセタム錠２５０ｍｇ「トーワ」</v>
      </c>
      <c r="E224" s="27">
        <f ca="1">IF($A224="","",OFFSET(統合マスタ!$X$4,MATCH($A224,統合マスタ!$AC$5:$AC$1500,0),0))</f>
        <v>0</v>
      </c>
      <c r="F224" s="27">
        <f ca="1">IF($A224="","",OFFSET(統合マスタ!$Z$4,MATCH($A224,統合マスタ!$AC$5:$AC$1500,0),0))</f>
        <v>25</v>
      </c>
      <c r="G224" s="27" t="str">
        <f ca="1">IF($A224="","",OFFSET(統合マスタ!$E$4,MATCH($A224,統合マスタ!$AC$5:$AC$1500,0),0))</f>
        <v>バラ</v>
      </c>
      <c r="H224" s="27" t="str">
        <f ca="1">IF($A224="","",OFFSET(統合マスタ!$F$4,MATCH($A224,統合マスタ!$AC$5:$AC$1500,0),0))</f>
        <v>３００Ｔ</v>
      </c>
      <c r="I224" s="27" t="str">
        <f ca="1">IF($A224="","",OFFSET(統合マスタ!$K$4,MATCH($A224,統合マスタ!$AC$5:$AC$1500,0),0))</f>
        <v>錠</v>
      </c>
      <c r="J224" s="54" t="str">
        <f ca="1">IF(F224="","",OFFSET(分類!$B$29,MATCH(F224,分類!$A$30:$A$46,0),0))</f>
        <v>調剤棚　＆　普通薬バラ</v>
      </c>
      <c r="K224" s="54">
        <f ca="1">IFERROR(
    OFFSET(錠剤_PTP!$M$5,
           MATCH(D224, 錠剤_PTP!$D$5:$D$999, 0) - 1,
           0),
"")</f>
        <v>0</v>
      </c>
      <c r="L224" s="54">
        <f ca="1">IFERROR(
    OFFSET(錠剤_バラ!$M$5,
           MATCH(D224, 錠剤_バラ!$D$5:$D$999, 0) - 1,
           0),
"")</f>
        <v>0</v>
      </c>
      <c r="M224" s="54">
        <f t="shared" ca="1" si="6"/>
        <v>0</v>
      </c>
    </row>
    <row r="225" spans="1:13">
      <c r="A225" s="66" cm="1">
        <f t="array" aca="1" ref="A225" ca="1">IFERROR(
    SMALL(
        IF((統合マスタ!$R$5:$R$1500=1)*
           (ISNUMBER(MATCH(統合マスタ!$V$5:$V$1500, 分類!$N$8:$N$15, 0))),
           統合マスタ!$AC$5:$AC$1500),
        ROW(A221)
    ),
"")</f>
        <v>770</v>
      </c>
      <c r="B225" s="27">
        <f t="shared" si="7"/>
        <v>221</v>
      </c>
      <c r="C225" s="27">
        <f ca="1">IF($A225="","",OFFSET(統合マスタ!$B$4,MATCH($A225,統合マスタ!$AC$5:$AC$1500,0),0))</f>
        <v>770</v>
      </c>
      <c r="D225" s="27" t="str">
        <f ca="1">IF($A225="","",OFFSET(統合マスタ!$C$4,MATCH($A225,統合マスタ!$AC$5:$AC$1500,0),0))</f>
        <v>レボフロキサシン錠２５０ｍｇ「ＤＳＥＰ」</v>
      </c>
      <c r="E225" s="27">
        <f ca="1">IF($A225="","",OFFSET(統合マスタ!$X$4,MATCH($A225,統合マスタ!$AC$5:$AC$1500,0),0))</f>
        <v>0</v>
      </c>
      <c r="F225" s="27">
        <f ca="1">IF($A225="","",OFFSET(統合マスタ!$Z$4,MATCH($A225,統合マスタ!$AC$5:$AC$1500,0),0))</f>
        <v>1</v>
      </c>
      <c r="G225" s="27" t="str">
        <f ca="1">IF($A225="","",OFFSET(統合マスタ!$E$4,MATCH($A225,統合マスタ!$AC$5:$AC$1500,0),0))</f>
        <v>ＰＴＰ</v>
      </c>
      <c r="H225" s="27" t="str">
        <f ca="1">IF($A225="","",OFFSET(統合マスタ!$F$4,MATCH($A225,統合マスタ!$AC$5:$AC$1500,0),0))</f>
        <v>１００Ｔ</v>
      </c>
      <c r="I225" s="27" t="str">
        <f ca="1">IF($A225="","",OFFSET(統合マスタ!$K$4,MATCH($A225,統合マスタ!$AC$5:$AC$1500,0),0))</f>
        <v>錠</v>
      </c>
      <c r="J225" s="54" t="str">
        <f ca="1">IF(F225="","",OFFSET(分類!$B$29,MATCH(F225,分類!$A$30:$A$46,0),0))</f>
        <v>調剤棚</v>
      </c>
      <c r="K225" s="54">
        <f ca="1">IFERROR(
    OFFSET(錠剤_PTP!$M$5,
           MATCH(D225, 錠剤_PTP!$D$5:$D$999, 0) - 1,
           0),
"")</f>
        <v>0</v>
      </c>
      <c r="L225" s="54" t="str">
        <f ca="1">IFERROR(
    OFFSET(錠剤_バラ!$M$5,
           MATCH(D225, 錠剤_バラ!$D$5:$D$999, 0) - 1,
           0),
"")</f>
        <v/>
      </c>
      <c r="M225" s="54">
        <f t="shared" ca="1" si="6"/>
        <v>0</v>
      </c>
    </row>
    <row r="226" spans="1:13">
      <c r="A226" s="66" cm="1">
        <f t="array" aca="1" ref="A226" ca="1">IFERROR(
    SMALL(
        IF((統合マスタ!$R$5:$R$1500=1)*
           (ISNUMBER(MATCH(統合マスタ!$V$5:$V$1500, 分類!$N$8:$N$15, 0))),
           統合マスタ!$AC$5:$AC$1500),
        ROW(A222)
    ),
"")</f>
        <v>780</v>
      </c>
      <c r="B226" s="27">
        <f t="shared" si="7"/>
        <v>222</v>
      </c>
      <c r="C226" s="27">
        <f ca="1">IF($A226="","",OFFSET(統合マスタ!$B$4,MATCH($A226,統合マスタ!$AC$5:$AC$1500,0),0))</f>
        <v>780</v>
      </c>
      <c r="D226" s="27" t="str">
        <f ca="1">IF($A226="","",OFFSET(統合マスタ!$C$4,MATCH($A226,統合マスタ!$AC$5:$AC$1500,0),0))</f>
        <v>ロキソプロフェンナトリウム錠６０ｍｇ「日医工」</v>
      </c>
      <c r="E226" s="27">
        <f ca="1">IF($A226="","",OFFSET(統合マスタ!$X$4,MATCH($A226,統合マスタ!$AC$5:$AC$1500,0),0))</f>
        <v>0</v>
      </c>
      <c r="F226" s="27">
        <f ca="1">IF($A226="","",OFFSET(統合マスタ!$Z$4,MATCH($A226,統合マスタ!$AC$5:$AC$1500,0),0))</f>
        <v>25</v>
      </c>
      <c r="G226" s="27" t="str">
        <f ca="1">IF($A226="","",OFFSET(統合マスタ!$E$4,MATCH($A226,統合マスタ!$AC$5:$AC$1500,0),0))</f>
        <v>ＰＴＰ</v>
      </c>
      <c r="H226" s="27" t="str">
        <f ca="1">IF($A226="","",OFFSET(統合マスタ!$F$4,MATCH($A226,統合マスタ!$AC$5:$AC$1500,0),0))</f>
        <v>１０００Ｔ</v>
      </c>
      <c r="I226" s="27" t="str">
        <f ca="1">IF($A226="","",OFFSET(統合マスタ!$K$4,MATCH($A226,統合マスタ!$AC$5:$AC$1500,0),0))</f>
        <v>錠</v>
      </c>
      <c r="J226" s="54" t="str">
        <f ca="1">IF(F226="","",OFFSET(分類!$B$29,MATCH(F226,分類!$A$30:$A$46,0),0))</f>
        <v>調剤棚　＆　普通薬バラ</v>
      </c>
      <c r="K226" s="54">
        <f ca="1">IFERROR(
    OFFSET(錠剤_PTP!$M$5,
           MATCH(D226, 錠剤_PTP!$D$5:$D$999, 0) - 1,
           0),
"")</f>
        <v>0</v>
      </c>
      <c r="L226" s="54">
        <f ca="1">IFERROR(
    OFFSET(錠剤_バラ!$M$5,
           MATCH(D226, 錠剤_バラ!$D$5:$D$999, 0) - 1,
           0),
"")</f>
        <v>0</v>
      </c>
      <c r="M226" s="54">
        <f t="shared" ca="1" si="6"/>
        <v>0</v>
      </c>
    </row>
    <row r="227" spans="1:13">
      <c r="A227" s="66" cm="1">
        <f t="array" aca="1" ref="A227" ca="1">IFERROR(
    SMALL(
        IF((統合マスタ!$R$5:$R$1500=1)*
           (ISNUMBER(MATCH(統合マスタ!$V$5:$V$1500, 分類!$N$8:$N$15, 0))),
           統合マスタ!$AC$5:$AC$1500),
        ROW(A223)
    ),
"")</f>
        <v>781</v>
      </c>
      <c r="B227" s="27">
        <f t="shared" si="7"/>
        <v>223</v>
      </c>
      <c r="C227" s="27">
        <f ca="1">IF($A227="","",OFFSET(統合マスタ!$B$4,MATCH($A227,統合マスタ!$AC$5:$AC$1500,0),0))</f>
        <v>781</v>
      </c>
      <c r="D227" s="27" t="str">
        <f ca="1">IF($A227="","",OFFSET(統合マスタ!$C$4,MATCH($A227,統合マスタ!$AC$5:$AC$1500,0),0))</f>
        <v>ロキソプロフェンナトリウム錠６０ｍｇ「日医工」</v>
      </c>
      <c r="E227" s="27">
        <f ca="1">IF($A227="","",OFFSET(統合マスタ!$X$4,MATCH($A227,統合マスタ!$AC$5:$AC$1500,0),0))</f>
        <v>0</v>
      </c>
      <c r="F227" s="27">
        <f ca="1">IF($A227="","",OFFSET(統合マスタ!$Z$4,MATCH($A227,統合マスタ!$AC$5:$AC$1500,0),0))</f>
        <v>25</v>
      </c>
      <c r="G227" s="27" t="str">
        <f ca="1">IF($A227="","",OFFSET(統合マスタ!$E$4,MATCH($A227,統合マスタ!$AC$5:$AC$1500,0),0))</f>
        <v>バラ</v>
      </c>
      <c r="H227" s="27" t="str">
        <f ca="1">IF($A227="","",OFFSET(統合マスタ!$F$4,MATCH($A227,統合マスタ!$AC$5:$AC$1500,0),0))</f>
        <v>１０００Ｔ</v>
      </c>
      <c r="I227" s="27" t="str">
        <f ca="1">IF($A227="","",OFFSET(統合マスタ!$K$4,MATCH($A227,統合マスタ!$AC$5:$AC$1500,0),0))</f>
        <v>錠</v>
      </c>
      <c r="J227" s="54" t="str">
        <f ca="1">IF(F227="","",OFFSET(分類!$B$29,MATCH(F227,分類!$A$30:$A$46,0),0))</f>
        <v>調剤棚　＆　普通薬バラ</v>
      </c>
      <c r="K227" s="54">
        <f ca="1">IFERROR(
    OFFSET(錠剤_PTP!$M$5,
           MATCH(D227, 錠剤_PTP!$D$5:$D$999, 0) - 1,
           0),
"")</f>
        <v>0</v>
      </c>
      <c r="L227" s="54">
        <f ca="1">IFERROR(
    OFFSET(錠剤_バラ!$M$5,
           MATCH(D227, 錠剤_バラ!$D$5:$D$999, 0) - 1,
           0),
"")</f>
        <v>0</v>
      </c>
      <c r="M227" s="54">
        <f t="shared" ca="1" si="6"/>
        <v>0</v>
      </c>
    </row>
    <row r="228" spans="1:13">
      <c r="A228" s="66" cm="1">
        <f t="array" aca="1" ref="A228" ca="1">IFERROR(
    SMALL(
        IF((統合マスタ!$R$5:$R$1500=1)*
           (ISNUMBER(MATCH(統合マスタ!$V$5:$V$1500, 分類!$N$8:$N$15, 0))),
           統合マスタ!$AC$5:$AC$1500),
        ROW(A224)
    ),
"")</f>
        <v>784</v>
      </c>
      <c r="B228" s="27">
        <f t="shared" si="7"/>
        <v>224</v>
      </c>
      <c r="C228" s="27">
        <f ca="1">IF($A228="","",OFFSET(統合マスタ!$B$4,MATCH($A228,統合マスタ!$AC$5:$AC$1500,0),0))</f>
        <v>784</v>
      </c>
      <c r="D228" s="27" t="str">
        <f ca="1">IF($A228="","",OFFSET(統合マスタ!$C$4,MATCH($A228,統合マスタ!$AC$5:$AC$1500,0),0))</f>
        <v>ロスバスタチン錠２．５ｍｇ「トーワ」</v>
      </c>
      <c r="E228" s="27">
        <f ca="1">IF($A228="","",OFFSET(統合マスタ!$X$4,MATCH($A228,統合マスタ!$AC$5:$AC$1500,0),0))</f>
        <v>0</v>
      </c>
      <c r="F228" s="27">
        <f ca="1">IF($A228="","",OFFSET(統合マスタ!$Z$4,MATCH($A228,統合マスタ!$AC$5:$AC$1500,0),0))</f>
        <v>25</v>
      </c>
      <c r="G228" s="27" t="str">
        <f ca="1">IF($A228="","",OFFSET(統合マスタ!$E$4,MATCH($A228,統合マスタ!$AC$5:$AC$1500,0),0))</f>
        <v>ＰＴＰ</v>
      </c>
      <c r="H228" s="27" t="str">
        <f ca="1">IF($A228="","",OFFSET(統合マスタ!$F$4,MATCH($A228,統合マスタ!$AC$5:$AC$1500,0),0))</f>
        <v>１００Ｔ</v>
      </c>
      <c r="I228" s="27" t="str">
        <f ca="1">IF($A228="","",OFFSET(統合マスタ!$K$4,MATCH($A228,統合マスタ!$AC$5:$AC$1500,0),0))</f>
        <v>錠</v>
      </c>
      <c r="J228" s="54" t="str">
        <f ca="1">IF(F228="","",OFFSET(分類!$B$29,MATCH(F228,分類!$A$30:$A$46,0),0))</f>
        <v>調剤棚　＆　普通薬バラ</v>
      </c>
      <c r="K228" s="54">
        <f ca="1">IFERROR(
    OFFSET(錠剤_PTP!$M$5,
           MATCH(D228, 錠剤_PTP!$D$5:$D$999, 0) - 1,
           0),
"")</f>
        <v>0</v>
      </c>
      <c r="L228" s="54">
        <f ca="1">IFERROR(
    OFFSET(錠剤_バラ!$M$5,
           MATCH(D228, 錠剤_バラ!$D$5:$D$999, 0) - 1,
           0),
"")</f>
        <v>0</v>
      </c>
      <c r="M228" s="54">
        <f t="shared" ca="1" si="6"/>
        <v>0</v>
      </c>
    </row>
    <row r="229" spans="1:13">
      <c r="A229" s="66" cm="1">
        <f t="array" aca="1" ref="A229" ca="1">IFERROR(
    SMALL(
        IF((統合マスタ!$R$5:$R$1500=1)*
           (ISNUMBER(MATCH(統合マスタ!$V$5:$V$1500, 分類!$N$8:$N$15, 0))),
           統合マスタ!$AC$5:$AC$1500),
        ROW(A225)
    ),
"")</f>
        <v>785</v>
      </c>
      <c r="B229" s="27">
        <f t="shared" si="7"/>
        <v>225</v>
      </c>
      <c r="C229" s="27">
        <f ca="1">IF($A229="","",OFFSET(統合マスタ!$B$4,MATCH($A229,統合マスタ!$AC$5:$AC$1500,0),0))</f>
        <v>785</v>
      </c>
      <c r="D229" s="27" t="str">
        <f ca="1">IF($A229="","",OFFSET(統合マスタ!$C$4,MATCH($A229,統合マスタ!$AC$5:$AC$1500,0),0))</f>
        <v>ロスバスタチン錠２．５ｍｇ「トーワ」</v>
      </c>
      <c r="E229" s="27">
        <f ca="1">IF($A229="","",OFFSET(統合マスタ!$X$4,MATCH($A229,統合マスタ!$AC$5:$AC$1500,0),0))</f>
        <v>0</v>
      </c>
      <c r="F229" s="27">
        <f ca="1">IF($A229="","",OFFSET(統合マスタ!$Z$4,MATCH($A229,統合マスタ!$AC$5:$AC$1500,0),0))</f>
        <v>25</v>
      </c>
      <c r="G229" s="27" t="str">
        <f ca="1">IF($A229="","",OFFSET(統合マスタ!$E$4,MATCH($A229,統合マスタ!$AC$5:$AC$1500,0),0))</f>
        <v>バラ</v>
      </c>
      <c r="H229" s="27" t="str">
        <f ca="1">IF($A229="","",OFFSET(統合マスタ!$F$4,MATCH($A229,統合マスタ!$AC$5:$AC$1500,0),0))</f>
        <v>３００Ｔ</v>
      </c>
      <c r="I229" s="27" t="str">
        <f ca="1">IF($A229="","",OFFSET(統合マスタ!$K$4,MATCH($A229,統合マスタ!$AC$5:$AC$1500,0),0))</f>
        <v>錠</v>
      </c>
      <c r="J229" s="54" t="str">
        <f ca="1">IF(F229="","",OFFSET(分類!$B$29,MATCH(F229,分類!$A$30:$A$46,0),0))</f>
        <v>調剤棚　＆　普通薬バラ</v>
      </c>
      <c r="K229" s="54">
        <f ca="1">IFERROR(
    OFFSET(錠剤_PTP!$M$5,
           MATCH(D229, 錠剤_PTP!$D$5:$D$999, 0) - 1,
           0),
"")</f>
        <v>0</v>
      </c>
      <c r="L229" s="54">
        <f ca="1">IFERROR(
    OFFSET(錠剤_バラ!$M$5,
           MATCH(D229, 錠剤_バラ!$D$5:$D$999, 0) - 1,
           0),
"")</f>
        <v>0</v>
      </c>
      <c r="M229" s="54">
        <f t="shared" ca="1" si="6"/>
        <v>0</v>
      </c>
    </row>
    <row r="230" spans="1:13">
      <c r="A230" s="66" cm="1">
        <f t="array" aca="1" ref="A230" ca="1">IFERROR(
    SMALL(
        IF((統合マスタ!$R$5:$R$1500=1)*
           (ISNUMBER(MATCH(統合マスタ!$V$5:$V$1500, 分類!$N$8:$N$15, 0))),
           統合マスタ!$AC$5:$AC$1500),
        ROW(A226)
    ),
"")</f>
        <v>795</v>
      </c>
      <c r="B230" s="27">
        <f t="shared" si="7"/>
        <v>226</v>
      </c>
      <c r="C230" s="27">
        <f ca="1">IF($A230="","",OFFSET(統合マスタ!$B$4,MATCH($A230,統合マスタ!$AC$5:$AC$1500,0),0))</f>
        <v>795</v>
      </c>
      <c r="D230" s="27" t="str">
        <f ca="1">IF($A230="","",OFFSET(統合マスタ!$C$4,MATCH($A230,統合マスタ!$AC$5:$AC$1500,0),0))</f>
        <v>ロラゼパム錠０．５ｍｇ「サワイ」</v>
      </c>
      <c r="E230" s="27">
        <f ca="1">IF($A230="","",OFFSET(統合マスタ!$X$4,MATCH($A230,統合マスタ!$AC$5:$AC$1500,0),0))</f>
        <v>0</v>
      </c>
      <c r="F230" s="27">
        <f ca="1">IF($A230="","",OFFSET(統合マスタ!$Z$4,MATCH($A230,統合マスタ!$AC$5:$AC$1500,0),0))</f>
        <v>25</v>
      </c>
      <c r="G230" s="27" t="str">
        <f ca="1">IF($A230="","",OFFSET(統合マスタ!$E$4,MATCH($A230,統合マスタ!$AC$5:$AC$1500,0),0))</f>
        <v>ＰＴＰ</v>
      </c>
      <c r="H230" s="27" t="str">
        <f ca="1">IF($A230="","",OFFSET(統合マスタ!$F$4,MATCH($A230,統合マスタ!$AC$5:$AC$1500,0),0))</f>
        <v>１０００Ｔ</v>
      </c>
      <c r="I230" s="27" t="str">
        <f ca="1">IF($A230="","",OFFSET(統合マスタ!$K$4,MATCH($A230,統合マスタ!$AC$5:$AC$1500,0),0))</f>
        <v>錠</v>
      </c>
      <c r="J230" s="54" t="str">
        <f ca="1">IF(F230="","",OFFSET(分類!$B$29,MATCH(F230,分類!$A$30:$A$46,0),0))</f>
        <v>調剤棚　＆　普通薬バラ</v>
      </c>
      <c r="K230" s="54">
        <f ca="1">IFERROR(
    OFFSET(錠剤_PTP!$M$5,
           MATCH(D230, 錠剤_PTP!$D$5:$D$999, 0) - 1,
           0),
"")</f>
        <v>0</v>
      </c>
      <c r="L230" s="54">
        <f ca="1">IFERROR(
    OFFSET(錠剤_バラ!$M$5,
           MATCH(D230, 錠剤_バラ!$D$5:$D$999, 0) - 1,
           0),
"")</f>
        <v>0</v>
      </c>
      <c r="M230" s="54">
        <f t="shared" ca="1" si="6"/>
        <v>0</v>
      </c>
    </row>
    <row r="231" spans="1:13">
      <c r="A231" s="66" cm="1">
        <f t="array" aca="1" ref="A231" ca="1">IFERROR(
    SMALL(
        IF((統合マスタ!$R$5:$R$1500=1)*
           (ISNUMBER(MATCH(統合マスタ!$V$5:$V$1500, 分類!$N$8:$N$15, 0))),
           統合マスタ!$AC$5:$AC$1500),
        ROW(A227)
    ),
"")</f>
        <v>796</v>
      </c>
      <c r="B231" s="27">
        <f t="shared" si="7"/>
        <v>227</v>
      </c>
      <c r="C231" s="27">
        <f ca="1">IF($A231="","",OFFSET(統合マスタ!$B$4,MATCH($A231,統合マスタ!$AC$5:$AC$1500,0),0))</f>
        <v>796</v>
      </c>
      <c r="D231" s="27" t="str">
        <f ca="1">IF($A231="","",OFFSET(統合マスタ!$C$4,MATCH($A231,統合マスタ!$AC$5:$AC$1500,0),0))</f>
        <v>ロラメット錠１．０（アスカ）</v>
      </c>
      <c r="E231" s="27">
        <f ca="1">IF($A231="","",OFFSET(統合マスタ!$X$4,MATCH($A231,統合マスタ!$AC$5:$AC$1500,0),0))</f>
        <v>0</v>
      </c>
      <c r="F231" s="27">
        <f ca="1">IF($A231="","",OFFSET(統合マスタ!$Z$4,MATCH($A231,統合マスタ!$AC$5:$AC$1500,0),0))</f>
        <v>25</v>
      </c>
      <c r="G231" s="27" t="str">
        <f ca="1">IF($A231="","",OFFSET(統合マスタ!$E$4,MATCH($A231,統合マスタ!$AC$5:$AC$1500,0),0))</f>
        <v>ＰＴＰ</v>
      </c>
      <c r="H231" s="27" t="str">
        <f ca="1">IF($A231="","",OFFSET(統合マスタ!$F$4,MATCH($A231,統合マスタ!$AC$5:$AC$1500,0),0))</f>
        <v>１００Ｔ</v>
      </c>
      <c r="I231" s="27" t="str">
        <f ca="1">IF($A231="","",OFFSET(統合マスタ!$K$4,MATCH($A231,統合マスタ!$AC$5:$AC$1500,0),0))</f>
        <v>錠</v>
      </c>
      <c r="J231" s="54" t="str">
        <f ca="1">IF(F231="","",OFFSET(分類!$B$29,MATCH(F231,分類!$A$30:$A$46,0),0))</f>
        <v>調剤棚　＆　普通薬バラ</v>
      </c>
      <c r="K231" s="54">
        <f ca="1">IFERROR(
    OFFSET(錠剤_PTP!$M$5,
           MATCH(D231, 錠剤_PTP!$D$5:$D$999, 0) - 1,
           0),
"")</f>
        <v>0</v>
      </c>
      <c r="L231" s="54">
        <f ca="1">IFERROR(
    OFFSET(錠剤_バラ!$M$5,
           MATCH(D231, 錠剤_バラ!$D$5:$D$999, 0) - 1,
           0),
"")</f>
        <v>0</v>
      </c>
      <c r="M231" s="54">
        <f t="shared" ca="1" si="6"/>
        <v>0</v>
      </c>
    </row>
    <row r="232" spans="1:13">
      <c r="A232" s="66" cm="1">
        <f t="array" aca="1" ref="A232" ca="1">IFERROR(
    SMALL(
        IF((統合マスタ!$R$5:$R$1500=1)*
           (ISNUMBER(MATCH(統合マスタ!$V$5:$V$1500, 分類!$N$8:$N$15, 0))),
           統合マスタ!$AC$5:$AC$1500),
        ROW(A228)
    ),
"")</f>
        <v>797</v>
      </c>
      <c r="B232" s="27">
        <f t="shared" si="7"/>
        <v>228</v>
      </c>
      <c r="C232" s="27">
        <f ca="1">IF($A232="","",OFFSET(統合マスタ!$B$4,MATCH($A232,統合マスタ!$AC$5:$AC$1500,0),0))</f>
        <v>797</v>
      </c>
      <c r="D232" s="27" t="str">
        <f ca="1">IF($A232="","",OFFSET(統合マスタ!$C$4,MATCH($A232,統合マスタ!$AC$5:$AC$1500,0),0))</f>
        <v>ロラメット錠１．０（アスカ）</v>
      </c>
      <c r="E232" s="27">
        <f ca="1">IF($A232="","",OFFSET(統合マスタ!$X$4,MATCH($A232,統合マスタ!$AC$5:$AC$1500,0),0))</f>
        <v>0</v>
      </c>
      <c r="F232" s="27">
        <f ca="1">IF($A232="","",OFFSET(統合マスタ!$Z$4,MATCH($A232,統合マスタ!$AC$5:$AC$1500,0),0))</f>
        <v>25</v>
      </c>
      <c r="G232" s="27" t="str">
        <f ca="1">IF($A232="","",OFFSET(統合マスタ!$E$4,MATCH($A232,統合マスタ!$AC$5:$AC$1500,0),0))</f>
        <v>バラ</v>
      </c>
      <c r="H232" s="27" t="str">
        <f ca="1">IF($A232="","",OFFSET(統合マスタ!$F$4,MATCH($A232,統合マスタ!$AC$5:$AC$1500,0),0))</f>
        <v>５００Ｔ</v>
      </c>
      <c r="I232" s="27" t="str">
        <f ca="1">IF($A232="","",OFFSET(統合マスタ!$K$4,MATCH($A232,統合マスタ!$AC$5:$AC$1500,0),0))</f>
        <v>錠</v>
      </c>
      <c r="J232" s="54" t="str">
        <f ca="1">IF(F232="","",OFFSET(分類!$B$29,MATCH(F232,分類!$A$30:$A$46,0),0))</f>
        <v>調剤棚　＆　普通薬バラ</v>
      </c>
      <c r="K232" s="54">
        <f ca="1">IFERROR(
    OFFSET(錠剤_PTP!$M$5,
           MATCH(D232, 錠剤_PTP!$D$5:$D$999, 0) - 1,
           0),
"")</f>
        <v>0</v>
      </c>
      <c r="L232" s="54">
        <f ca="1">IFERROR(
    OFFSET(錠剤_バラ!$M$5,
           MATCH(D232, 錠剤_バラ!$D$5:$D$999, 0) - 1,
           0),
"")</f>
        <v>0</v>
      </c>
      <c r="M232" s="54">
        <f t="shared" ca="1" si="6"/>
        <v>0</v>
      </c>
    </row>
    <row r="233" spans="1:13">
      <c r="A233" s="66" cm="1">
        <f t="array" aca="1" ref="A233" ca="1">IFERROR(
    SMALL(
        IF((統合マスタ!$R$5:$R$1500=1)*
           (ISNUMBER(MATCH(統合マスタ!$V$5:$V$1500, 分類!$N$8:$N$15, 0))),
           統合マスタ!$AC$5:$AC$1500),
        ROW(A229)
    ),
"")</f>
        <v>798</v>
      </c>
      <c r="B233" s="27">
        <f t="shared" si="7"/>
        <v>229</v>
      </c>
      <c r="C233" s="27">
        <f ca="1">IF($A233="","",OFFSET(統合マスタ!$B$4,MATCH($A233,統合マスタ!$AC$5:$AC$1500,0),0))</f>
        <v>798</v>
      </c>
      <c r="D233" s="27" t="str">
        <f ca="1">IF($A233="","",OFFSET(統合マスタ!$C$4,MATCH($A233,統合マスタ!$AC$5:$AC$1500,0),0))</f>
        <v>ワーファリン錠１ｍｇ</v>
      </c>
      <c r="E233" s="27">
        <f ca="1">IF($A233="","",OFFSET(統合マスタ!$X$4,MATCH($A233,統合マスタ!$AC$5:$AC$1500,0),0))</f>
        <v>0</v>
      </c>
      <c r="F233" s="27">
        <f ca="1">IF($A233="","",OFFSET(統合マスタ!$Z$4,MATCH($A233,統合マスタ!$AC$5:$AC$1500,0),0))</f>
        <v>25</v>
      </c>
      <c r="G233" s="27" t="str">
        <f ca="1">IF($A233="","",OFFSET(統合マスタ!$E$4,MATCH($A233,統合マスタ!$AC$5:$AC$1500,0),0))</f>
        <v>バラ</v>
      </c>
      <c r="H233" s="27" t="str">
        <f ca="1">IF($A233="","",OFFSET(統合マスタ!$F$4,MATCH($A233,統合マスタ!$AC$5:$AC$1500,0),0))</f>
        <v>１００Ｔ</v>
      </c>
      <c r="I233" s="27" t="str">
        <f ca="1">IF($A233="","",OFFSET(統合マスタ!$K$4,MATCH($A233,統合マスタ!$AC$5:$AC$1500,0),0))</f>
        <v>錠</v>
      </c>
      <c r="J233" s="54" t="str">
        <f ca="1">IF(F233="","",OFFSET(分類!$B$29,MATCH(F233,分類!$A$30:$A$46,0),0))</f>
        <v>調剤棚　＆　普通薬バラ</v>
      </c>
      <c r="K233" s="54">
        <f ca="1">IFERROR(
    OFFSET(錠剤_PTP!$M$5,
           MATCH(D233, 錠剤_PTP!$D$5:$D$999, 0) - 1,
           0),
"")</f>
        <v>0</v>
      </c>
      <c r="L233" s="54">
        <f ca="1">IFERROR(
    OFFSET(錠剤_バラ!$M$5,
           MATCH(D233, 錠剤_バラ!$D$5:$D$999, 0) - 1,
           0),
"")</f>
        <v>0</v>
      </c>
      <c r="M233" s="54">
        <f t="shared" ca="1" si="6"/>
        <v>0</v>
      </c>
    </row>
    <row r="234" spans="1:13">
      <c r="A234" s="66" cm="1">
        <f t="array" aca="1" ref="A234" ca="1">IFERROR(
    SMALL(
        IF((統合マスタ!$R$5:$R$1500=1)*
           (ISNUMBER(MATCH(統合マスタ!$V$5:$V$1500, 分類!$N$8:$N$15, 0))),
           統合マスタ!$AC$5:$AC$1500),
        ROW(A230)
    ),
"")</f>
        <v>800</v>
      </c>
      <c r="B234" s="27">
        <f t="shared" si="7"/>
        <v>230</v>
      </c>
      <c r="C234" s="27">
        <f ca="1">IF($A234="","",OFFSET(統合マスタ!$B$4,MATCH($A234,統合マスタ!$AC$5:$AC$1500,0),0))</f>
        <v>800</v>
      </c>
      <c r="D234" s="27" t="str">
        <f ca="1">IF($A234="","",OFFSET(統合マスタ!$C$4,MATCH($A234,統合マスタ!$AC$5:$AC$1500,0),0))</f>
        <v>ワソラン錠４０ｍｇ</v>
      </c>
      <c r="E234" s="27">
        <f ca="1">IF($A234="","",OFFSET(統合マスタ!$X$4,MATCH($A234,統合マスタ!$AC$5:$AC$1500,0),0))</f>
        <v>0</v>
      </c>
      <c r="F234" s="27">
        <f ca="1">IF($A234="","",OFFSET(統合マスタ!$Z$4,MATCH($A234,統合マスタ!$AC$5:$AC$1500,0),0))</f>
        <v>4</v>
      </c>
      <c r="G234" s="27" t="str">
        <f ca="1">IF($A234="","",OFFSET(統合マスタ!$E$4,MATCH($A234,統合マスタ!$AC$5:$AC$1500,0),0))</f>
        <v>バラ</v>
      </c>
      <c r="H234" s="27" t="str">
        <f ca="1">IF($A234="","",OFFSET(統合マスタ!$F$4,MATCH($A234,統合マスタ!$AC$5:$AC$1500,0),0))</f>
        <v>１００Ｔ</v>
      </c>
      <c r="I234" s="27" t="str">
        <f ca="1">IF($A234="","",OFFSET(統合マスタ!$K$4,MATCH($A234,統合マスタ!$AC$5:$AC$1500,0),0))</f>
        <v>錠</v>
      </c>
      <c r="J234" s="54" t="str">
        <f ca="1">IF(F234="","",OFFSET(分類!$B$29,MATCH(F234,分類!$A$30:$A$46,0),0))</f>
        <v>漢方薬</v>
      </c>
      <c r="K234" s="54" t="str">
        <f ca="1">IFERROR(
    OFFSET(錠剤_PTP!$M$5,
           MATCH(D234, 錠剤_PTP!$D$5:$D$999, 0) - 1,
           0),
"")</f>
        <v/>
      </c>
      <c r="L234" s="54" t="str">
        <f ca="1">IFERROR(
    OFFSET(錠剤_バラ!$M$5,
           MATCH(D234, 錠剤_バラ!$D$5:$D$999, 0) - 1,
           0),
"")</f>
        <v/>
      </c>
      <c r="M234" s="54">
        <f t="shared" ca="1" si="6"/>
        <v>0</v>
      </c>
    </row>
    <row r="235" spans="1:13">
      <c r="A235" s="66" cm="1">
        <f t="array" aca="1" ref="A235" ca="1">IFERROR(
    SMALL(
        IF((統合マスタ!$R$5:$R$1500=1)*
           (ISNUMBER(MATCH(統合マスタ!$V$5:$V$1500, 分類!$N$8:$N$15, 0))),
           統合マスタ!$AC$5:$AC$1500),
        ROW(A231)
    ),
"")</f>
        <v>100257</v>
      </c>
      <c r="B235" s="27">
        <f t="shared" si="7"/>
        <v>231</v>
      </c>
      <c r="C235" s="27">
        <f ca="1">IF($A235="","",OFFSET(統合マスタ!$B$4,MATCH($A235,統合マスタ!$AC$5:$AC$1500,0),0))</f>
        <v>257</v>
      </c>
      <c r="D235" s="27" t="str">
        <f ca="1">IF($A235="","",OFFSET(統合マスタ!$C$4,MATCH($A235,統合マスタ!$AC$5:$AC$1500,0),0))</f>
        <v>ジスチグミン臭化物錠５ｍｇ「ＮＩＧ」</v>
      </c>
      <c r="E235" s="27">
        <f ca="1">IF($A235="","",OFFSET(統合マスタ!$X$4,MATCH($A235,統合マスタ!$AC$5:$AC$1500,0),0))</f>
        <v>1</v>
      </c>
      <c r="F235" s="27">
        <f ca="1">IF($A235="","",OFFSET(統合マスタ!$Z$4,MATCH($A235,統合マスタ!$AC$5:$AC$1500,0),0))</f>
        <v>3</v>
      </c>
      <c r="G235" s="27" t="str">
        <f ca="1">IF($A235="","",OFFSET(統合マスタ!$E$4,MATCH($A235,統合マスタ!$AC$5:$AC$1500,0),0))</f>
        <v>ＰＴＰ</v>
      </c>
      <c r="H235" s="27" t="str">
        <f ca="1">IF($A235="","",OFFSET(統合マスタ!$F$4,MATCH($A235,統合マスタ!$AC$5:$AC$1500,0),0))</f>
        <v>１００Ｔ</v>
      </c>
      <c r="I235" s="27" t="str">
        <f ca="1">IF($A235="","",OFFSET(統合マスタ!$K$4,MATCH($A235,統合マスタ!$AC$5:$AC$1500,0),0))</f>
        <v>錠</v>
      </c>
      <c r="J235" s="54" t="str">
        <f ca="1">IF(F235="","",OFFSET(分類!$B$29,MATCH(F235,分類!$A$30:$A$46,0),0))</f>
        <v>外用.臨時.散薬ヒート</v>
      </c>
      <c r="K235" s="54" t="str">
        <f ca="1">IFERROR(
    OFFSET(錠剤_PTP!$M$5,
           MATCH(D235, 錠剤_PTP!$D$5:$D$999, 0) - 1,
           0),
"")</f>
        <v/>
      </c>
      <c r="L235" s="54" t="str">
        <f ca="1">IFERROR(
    OFFSET(錠剤_バラ!$M$5,
           MATCH(D235, 錠剤_バラ!$D$5:$D$999, 0) - 1,
           0),
"")</f>
        <v/>
      </c>
      <c r="M235" s="54">
        <f t="shared" ca="1" si="6"/>
        <v>0</v>
      </c>
    </row>
    <row r="236" spans="1:13">
      <c r="A236" s="66" cm="1">
        <f t="array" aca="1" ref="A236" ca="1">IFERROR(
    SMALL(
        IF((統合マスタ!$R$5:$R$1500=1)*
           (ISNUMBER(MATCH(統合マスタ!$V$5:$V$1500, 分類!$N$8:$N$15, 0))),
           統合マスタ!$AC$5:$AC$1500),
        ROW(A232)
    ),
"")</f>
        <v>200055</v>
      </c>
      <c r="B236" s="27">
        <f t="shared" si="7"/>
        <v>232</v>
      </c>
      <c r="C236" s="27">
        <f ca="1">IF($A236="","",OFFSET(統合マスタ!$B$4,MATCH($A236,統合マスタ!$AC$5:$AC$1500,0),0))</f>
        <v>55</v>
      </c>
      <c r="D236" s="27" t="str">
        <f ca="1">IF($A236="","",OFFSET(統合マスタ!$C$4,MATCH($A236,統合マスタ!$AC$5:$AC$1500,0),0))</f>
        <v>アダラートＣＲ錠２０ｍｇ</v>
      </c>
      <c r="E236" s="27">
        <f ca="1">IF($A236="","",OFFSET(統合マスタ!$X$4,MATCH($A236,統合マスタ!$AC$5:$AC$1500,0),0))</f>
        <v>2</v>
      </c>
      <c r="F236" s="27">
        <f ca="1">IF($A236="","",OFFSET(統合マスタ!$Z$4,MATCH($A236,統合マスタ!$AC$5:$AC$1500,0),0))</f>
        <v>6</v>
      </c>
      <c r="G236" s="27" t="str">
        <f ca="1">IF($A236="","",OFFSET(統合マスタ!$E$4,MATCH($A236,統合マスタ!$AC$5:$AC$1500,0),0))</f>
        <v>ＰＴＰ</v>
      </c>
      <c r="H236" s="27" t="str">
        <f ca="1">IF($A236="","",OFFSET(統合マスタ!$F$4,MATCH($A236,統合マスタ!$AC$5:$AC$1500,0),0))</f>
        <v>１００Ｔ</v>
      </c>
      <c r="I236" s="27" t="str">
        <f ca="1">IF($A236="","",OFFSET(統合マスタ!$K$4,MATCH($A236,統合マスタ!$AC$5:$AC$1500,0),0))</f>
        <v>錠</v>
      </c>
      <c r="J236" s="54" t="str">
        <f ca="1">IF(F236="","",OFFSET(分類!$B$29,MATCH(F236,分類!$A$30:$A$46,0),0))</f>
        <v>劇薬バラ</v>
      </c>
      <c r="K236" s="54" t="str">
        <f ca="1">IFERROR(
    OFFSET(錠剤_PTP!$M$5,
           MATCH(D236, 錠剤_PTP!$D$5:$D$999, 0) - 1,
           0),
"")</f>
        <v/>
      </c>
      <c r="L236" s="54">
        <f ca="1">IFERROR(
    OFFSET(錠剤_バラ!$M$5,
           MATCH(D236, 錠剤_バラ!$D$5:$D$999, 0) - 1,
           0),
"")</f>
        <v>0</v>
      </c>
      <c r="M236" s="54">
        <f t="shared" ca="1" si="6"/>
        <v>0</v>
      </c>
    </row>
    <row r="237" spans="1:13">
      <c r="A237" s="66" cm="1">
        <f t="array" aca="1" ref="A237" ca="1">IFERROR(
    SMALL(
        IF((統合マスタ!$R$5:$R$1500=1)*
           (ISNUMBER(MATCH(統合マスタ!$V$5:$V$1500, 分類!$N$8:$N$15, 0))),
           統合マスタ!$AC$5:$AC$1500),
        ROW(A233)
    ),
"")</f>
        <v>200078</v>
      </c>
      <c r="B237" s="27">
        <f t="shared" si="7"/>
        <v>233</v>
      </c>
      <c r="C237" s="27">
        <f ca="1">IF($A237="","",OFFSET(統合マスタ!$B$4,MATCH($A237,統合マスタ!$AC$5:$AC$1500,0),0))</f>
        <v>78</v>
      </c>
      <c r="D237" s="27" t="str">
        <f ca="1">IF($A237="","",OFFSET(統合マスタ!$C$4,MATCH($A237,統合マスタ!$AC$5:$AC$1500,0),0))</f>
        <v>アムロジピンＯＤ錠２．５ｍｇ「明治」</v>
      </c>
      <c r="E237" s="27">
        <f ca="1">IF($A237="","",OFFSET(統合マスタ!$X$4,MATCH($A237,統合マスタ!$AC$5:$AC$1500,0),0))</f>
        <v>2</v>
      </c>
      <c r="F237" s="27">
        <f ca="1">IF($A237="","",OFFSET(統合マスタ!$Z$4,MATCH($A237,統合マスタ!$AC$5:$AC$1500,0),0))</f>
        <v>25</v>
      </c>
      <c r="G237" s="27" t="str">
        <f ca="1">IF($A237="","",OFFSET(統合マスタ!$E$4,MATCH($A237,統合マスタ!$AC$5:$AC$1500,0),0))</f>
        <v>ＰＴＰ</v>
      </c>
      <c r="H237" s="27" t="str">
        <f ca="1">IF($A237="","",OFFSET(統合マスタ!$F$4,MATCH($A237,統合マスタ!$AC$5:$AC$1500,0),0))</f>
        <v>５００Ｔ</v>
      </c>
      <c r="I237" s="27" t="str">
        <f ca="1">IF($A237="","",OFFSET(統合マスタ!$K$4,MATCH($A237,統合マスタ!$AC$5:$AC$1500,0),0))</f>
        <v>錠</v>
      </c>
      <c r="J237" s="54" t="str">
        <f ca="1">IF(F237="","",OFFSET(分類!$B$29,MATCH(F237,分類!$A$30:$A$46,0),0))</f>
        <v>調剤棚　＆　普通薬バラ</v>
      </c>
      <c r="K237" s="54">
        <f ca="1">IFERROR(
    OFFSET(錠剤_PTP!$M$5,
           MATCH(D237, 錠剤_PTP!$D$5:$D$999, 0) - 1,
           0),
"")</f>
        <v>0</v>
      </c>
      <c r="L237" s="54">
        <f ca="1">IFERROR(
    OFFSET(錠剤_バラ!$M$5,
           MATCH(D237, 錠剤_バラ!$D$5:$D$999, 0) - 1,
           0),
"")</f>
        <v>0</v>
      </c>
      <c r="M237" s="54">
        <f t="shared" ca="1" si="6"/>
        <v>0</v>
      </c>
    </row>
    <row r="238" spans="1:13">
      <c r="A238" s="66" cm="1">
        <f t="array" aca="1" ref="A238" ca="1">IFERROR(
    SMALL(
        IF((統合マスタ!$R$5:$R$1500=1)*
           (ISNUMBER(MATCH(統合マスタ!$V$5:$V$1500, 分類!$N$8:$N$15, 0))),
           統合マスタ!$AC$5:$AC$1500),
        ROW(A234)
    ),
"")</f>
        <v>200079</v>
      </c>
      <c r="B238" s="27">
        <f t="shared" si="7"/>
        <v>234</v>
      </c>
      <c r="C238" s="27">
        <f ca="1">IF($A238="","",OFFSET(統合マスタ!$B$4,MATCH($A238,統合マスタ!$AC$5:$AC$1500,0),0))</f>
        <v>79</v>
      </c>
      <c r="D238" s="27" t="str">
        <f ca="1">IF($A238="","",OFFSET(統合マスタ!$C$4,MATCH($A238,統合マスタ!$AC$5:$AC$1500,0),0))</f>
        <v>アムロジピンＯＤ錠２．５ｍｇ「明治」</v>
      </c>
      <c r="E238" s="27">
        <f ca="1">IF($A238="","",OFFSET(統合マスタ!$X$4,MATCH($A238,統合マスタ!$AC$5:$AC$1500,0),0))</f>
        <v>2</v>
      </c>
      <c r="F238" s="27">
        <f ca="1">IF($A238="","",OFFSET(統合マスタ!$Z$4,MATCH($A238,統合マスタ!$AC$5:$AC$1500,0),0))</f>
        <v>25</v>
      </c>
      <c r="G238" s="27" t="str">
        <f ca="1">IF($A238="","",OFFSET(統合マスタ!$E$4,MATCH($A238,統合マスタ!$AC$5:$AC$1500,0),0))</f>
        <v>バラ</v>
      </c>
      <c r="H238" s="27" t="str">
        <f ca="1">IF($A238="","",OFFSET(統合マスタ!$F$4,MATCH($A238,統合マスタ!$AC$5:$AC$1500,0),0))</f>
        <v>５００Ｔ</v>
      </c>
      <c r="I238" s="27" t="str">
        <f ca="1">IF($A238="","",OFFSET(統合マスタ!$K$4,MATCH($A238,統合マスタ!$AC$5:$AC$1500,0),0))</f>
        <v>錠</v>
      </c>
      <c r="J238" s="54" t="str">
        <f ca="1">IF(F238="","",OFFSET(分類!$B$29,MATCH(F238,分類!$A$30:$A$46,0),0))</f>
        <v>調剤棚　＆　普通薬バラ</v>
      </c>
      <c r="K238" s="54">
        <f ca="1">IFERROR(
    OFFSET(錠剤_PTP!$M$5,
           MATCH(D238, 錠剤_PTP!$D$5:$D$999, 0) - 1,
           0),
"")</f>
        <v>0</v>
      </c>
      <c r="L238" s="54">
        <f ca="1">IFERROR(
    OFFSET(錠剤_バラ!$M$5,
           MATCH(D238, 錠剤_バラ!$D$5:$D$999, 0) - 1,
           0),
"")</f>
        <v>0</v>
      </c>
      <c r="M238" s="54">
        <f t="shared" ca="1" si="6"/>
        <v>0</v>
      </c>
    </row>
    <row r="239" spans="1:13">
      <c r="A239" s="66" cm="1">
        <f t="array" aca="1" ref="A239" ca="1">IFERROR(
    SMALL(
        IF((統合マスタ!$R$5:$R$1500=1)*
           (ISNUMBER(MATCH(統合マスタ!$V$5:$V$1500, 分類!$N$8:$N$15, 0))),
           統合マスタ!$AC$5:$AC$1500),
        ROW(A235)
    ),
"")</f>
        <v>200082</v>
      </c>
      <c r="B239" s="27">
        <f t="shared" si="7"/>
        <v>235</v>
      </c>
      <c r="C239" s="27">
        <f ca="1">IF($A239="","",OFFSET(統合マスタ!$B$4,MATCH($A239,統合マスタ!$AC$5:$AC$1500,0),0))</f>
        <v>82</v>
      </c>
      <c r="D239" s="27" t="str">
        <f ca="1">IF($A239="","",OFFSET(統合マスタ!$C$4,MATCH($A239,統合マスタ!$AC$5:$AC$1500,0),0))</f>
        <v>アリピプラゾールＯＤ錠１２ｍｇ「ニプロ」</v>
      </c>
      <c r="E239" s="27">
        <f ca="1">IF($A239="","",OFFSET(統合マスタ!$X$4,MATCH($A239,統合マスタ!$AC$5:$AC$1500,0),0))</f>
        <v>2</v>
      </c>
      <c r="F239" s="27">
        <f ca="1">IF($A239="","",OFFSET(統合マスタ!$Z$4,MATCH($A239,統合マスタ!$AC$5:$AC$1500,0),0))</f>
        <v>26</v>
      </c>
      <c r="G239" s="27" t="str">
        <f ca="1">IF($A239="","",OFFSET(統合マスタ!$E$4,MATCH($A239,統合マスタ!$AC$5:$AC$1500,0),0))</f>
        <v>ＰＴＰ</v>
      </c>
      <c r="H239" s="27" t="str">
        <f ca="1">IF($A239="","",OFFSET(統合マスタ!$F$4,MATCH($A239,統合マスタ!$AC$5:$AC$1500,0),0))</f>
        <v>１００Ｔ</v>
      </c>
      <c r="I239" s="27" t="str">
        <f ca="1">IF($A239="","",OFFSET(統合マスタ!$K$4,MATCH($A239,統合マスタ!$AC$5:$AC$1500,0),0))</f>
        <v>錠</v>
      </c>
      <c r="J239" s="54" t="str">
        <f ca="1">IF(F239="","",OFFSET(分類!$B$29,MATCH(F239,分類!$A$30:$A$46,0),0))</f>
        <v>調剤棚　＆　劇薬バラ</v>
      </c>
      <c r="K239" s="54">
        <f ca="1">IFERROR(
    OFFSET(錠剤_PTP!$M$5,
           MATCH(D239, 錠剤_PTP!$D$5:$D$999, 0) - 1,
           0),
"")</f>
        <v>0</v>
      </c>
      <c r="L239" s="54">
        <f ca="1">IFERROR(
    OFFSET(錠剤_バラ!$M$5,
           MATCH(D239, 錠剤_バラ!$D$5:$D$999, 0) - 1,
           0),
"")</f>
        <v>0</v>
      </c>
      <c r="M239" s="54">
        <f t="shared" ca="1" si="6"/>
        <v>0</v>
      </c>
    </row>
    <row r="240" spans="1:13">
      <c r="A240" s="66" cm="1">
        <f t="array" aca="1" ref="A240" ca="1">IFERROR(
    SMALL(
        IF((統合マスタ!$R$5:$R$1500=1)*
           (ISNUMBER(MATCH(統合マスタ!$V$5:$V$1500, 分類!$N$8:$N$15, 0))),
           統合マスタ!$AC$5:$AC$1500),
        ROW(A236)
    ),
"")</f>
        <v>200083</v>
      </c>
      <c r="B240" s="27">
        <f t="shared" si="7"/>
        <v>236</v>
      </c>
      <c r="C240" s="27">
        <f ca="1">IF($A240="","",OFFSET(統合マスタ!$B$4,MATCH($A240,統合マスタ!$AC$5:$AC$1500,0),0))</f>
        <v>83</v>
      </c>
      <c r="D240" s="27" t="str">
        <f ca="1">IF($A240="","",OFFSET(統合マスタ!$C$4,MATCH($A240,統合マスタ!$AC$5:$AC$1500,0),0))</f>
        <v>アリピプラゾールＯＤ錠１２ｍｇ「ニプロ」</v>
      </c>
      <c r="E240" s="27">
        <f ca="1">IF($A240="","",OFFSET(統合マスタ!$X$4,MATCH($A240,統合マスタ!$AC$5:$AC$1500,0),0))</f>
        <v>2</v>
      </c>
      <c r="F240" s="27">
        <f ca="1">IF($A240="","",OFFSET(統合マスタ!$Z$4,MATCH($A240,統合マスタ!$AC$5:$AC$1500,0),0))</f>
        <v>26</v>
      </c>
      <c r="G240" s="27" t="str">
        <f ca="1">IF($A240="","",OFFSET(統合マスタ!$E$4,MATCH($A240,統合マスタ!$AC$5:$AC$1500,0),0))</f>
        <v>バラ</v>
      </c>
      <c r="H240" s="27" t="str">
        <f ca="1">IF($A240="","",OFFSET(統合マスタ!$F$4,MATCH($A240,統合マスタ!$AC$5:$AC$1500,0),0))</f>
        <v>５００Ｔ</v>
      </c>
      <c r="I240" s="27" t="str">
        <f ca="1">IF($A240="","",OFFSET(統合マスタ!$K$4,MATCH($A240,統合マスタ!$AC$5:$AC$1500,0),0))</f>
        <v>錠</v>
      </c>
      <c r="J240" s="54" t="str">
        <f ca="1">IF(F240="","",OFFSET(分類!$B$29,MATCH(F240,分類!$A$30:$A$46,0),0))</f>
        <v>調剤棚　＆　劇薬バラ</v>
      </c>
      <c r="K240" s="54">
        <f ca="1">IFERROR(
    OFFSET(錠剤_PTP!$M$5,
           MATCH(D240, 錠剤_PTP!$D$5:$D$999, 0) - 1,
           0),
"")</f>
        <v>0</v>
      </c>
      <c r="L240" s="54">
        <f ca="1">IFERROR(
    OFFSET(錠剤_バラ!$M$5,
           MATCH(D240, 錠剤_バラ!$D$5:$D$999, 0) - 1,
           0),
"")</f>
        <v>0</v>
      </c>
      <c r="M240" s="54">
        <f t="shared" ca="1" si="6"/>
        <v>0</v>
      </c>
    </row>
    <row r="241" spans="1:13">
      <c r="A241" s="66" cm="1">
        <f t="array" aca="1" ref="A241" ca="1">IFERROR(
    SMALL(
        IF((統合マスタ!$R$5:$R$1500=1)*
           (ISNUMBER(MATCH(統合マスタ!$V$5:$V$1500, 分類!$N$8:$N$15, 0))),
           統合マスタ!$AC$5:$AC$1500),
        ROW(A237)
    ),
"")</f>
        <v>200084</v>
      </c>
      <c r="B241" s="27">
        <f t="shared" si="7"/>
        <v>237</v>
      </c>
      <c r="C241" s="27">
        <f ca="1">IF($A241="","",OFFSET(統合マスタ!$B$4,MATCH($A241,統合マスタ!$AC$5:$AC$1500,0),0))</f>
        <v>84</v>
      </c>
      <c r="D241" s="27" t="str">
        <f ca="1">IF($A241="","",OFFSET(統合マスタ!$C$4,MATCH($A241,統合マスタ!$AC$5:$AC$1500,0),0))</f>
        <v>アリピプラゾールＯＤ錠３ｍｇ「ニプロ」</v>
      </c>
      <c r="E241" s="27">
        <f ca="1">IF($A241="","",OFFSET(統合マスタ!$X$4,MATCH($A241,統合マスタ!$AC$5:$AC$1500,0),0))</f>
        <v>2</v>
      </c>
      <c r="F241" s="27">
        <f ca="1">IF($A241="","",OFFSET(統合マスタ!$Z$4,MATCH($A241,統合マスタ!$AC$5:$AC$1500,0),0))</f>
        <v>26</v>
      </c>
      <c r="G241" s="27" t="str">
        <f ca="1">IF($A241="","",OFFSET(統合マスタ!$E$4,MATCH($A241,統合マスタ!$AC$5:$AC$1500,0),0))</f>
        <v>ＰＴＰ</v>
      </c>
      <c r="H241" s="27" t="str">
        <f ca="1">IF($A241="","",OFFSET(統合マスタ!$F$4,MATCH($A241,統合マスタ!$AC$5:$AC$1500,0),0))</f>
        <v>１００Ｔ</v>
      </c>
      <c r="I241" s="27" t="str">
        <f ca="1">IF($A241="","",OFFSET(統合マスタ!$K$4,MATCH($A241,統合マスタ!$AC$5:$AC$1500,0),0))</f>
        <v>錠</v>
      </c>
      <c r="J241" s="54" t="str">
        <f ca="1">IF(F241="","",OFFSET(分類!$B$29,MATCH(F241,分類!$A$30:$A$46,0),0))</f>
        <v>調剤棚　＆　劇薬バラ</v>
      </c>
      <c r="K241" s="54">
        <f ca="1">IFERROR(
    OFFSET(錠剤_PTP!$M$5,
           MATCH(D241, 錠剤_PTP!$D$5:$D$999, 0) - 1,
           0),
"")</f>
        <v>0</v>
      </c>
      <c r="L241" s="54">
        <f ca="1">IFERROR(
    OFFSET(錠剤_バラ!$M$5,
           MATCH(D241, 錠剤_バラ!$D$5:$D$999, 0) - 1,
           0),
"")</f>
        <v>0</v>
      </c>
      <c r="M241" s="54">
        <f t="shared" ca="1" si="6"/>
        <v>0</v>
      </c>
    </row>
    <row r="242" spans="1:13">
      <c r="A242" s="66" cm="1">
        <f t="array" aca="1" ref="A242" ca="1">IFERROR(
    SMALL(
        IF((統合マスタ!$R$5:$R$1500=1)*
           (ISNUMBER(MATCH(統合マスタ!$V$5:$V$1500, 分類!$N$8:$N$15, 0))),
           統合マスタ!$AC$5:$AC$1500),
        ROW(A238)
    ),
"")</f>
        <v>200085</v>
      </c>
      <c r="B242" s="27">
        <f t="shared" si="7"/>
        <v>238</v>
      </c>
      <c r="C242" s="27">
        <f ca="1">IF($A242="","",OFFSET(統合マスタ!$B$4,MATCH($A242,統合マスタ!$AC$5:$AC$1500,0),0))</f>
        <v>85</v>
      </c>
      <c r="D242" s="27" t="str">
        <f ca="1">IF($A242="","",OFFSET(統合マスタ!$C$4,MATCH($A242,統合マスタ!$AC$5:$AC$1500,0),0))</f>
        <v>アリピプラゾールＯＤ錠３ｍｇ「ニプロ」</v>
      </c>
      <c r="E242" s="27">
        <f ca="1">IF($A242="","",OFFSET(統合マスタ!$X$4,MATCH($A242,統合マスタ!$AC$5:$AC$1500,0),0))</f>
        <v>2</v>
      </c>
      <c r="F242" s="27">
        <f ca="1">IF($A242="","",OFFSET(統合マスタ!$Z$4,MATCH($A242,統合マスタ!$AC$5:$AC$1500,0),0))</f>
        <v>26</v>
      </c>
      <c r="G242" s="27" t="str">
        <f ca="1">IF($A242="","",OFFSET(統合マスタ!$E$4,MATCH($A242,統合マスタ!$AC$5:$AC$1500,0),0))</f>
        <v>バラ</v>
      </c>
      <c r="H242" s="27" t="str">
        <f ca="1">IF($A242="","",OFFSET(統合マスタ!$F$4,MATCH($A242,統合マスタ!$AC$5:$AC$1500,0),0))</f>
        <v>１００Ｔ</v>
      </c>
      <c r="I242" s="27" t="str">
        <f ca="1">IF($A242="","",OFFSET(統合マスタ!$K$4,MATCH($A242,統合マスタ!$AC$5:$AC$1500,0),0))</f>
        <v>錠</v>
      </c>
      <c r="J242" s="54" t="str">
        <f ca="1">IF(F242="","",OFFSET(分類!$B$29,MATCH(F242,分類!$A$30:$A$46,0),0))</f>
        <v>調剤棚　＆　劇薬バラ</v>
      </c>
      <c r="K242" s="54">
        <f ca="1">IFERROR(
    OFFSET(錠剤_PTP!$M$5,
           MATCH(D242, 錠剤_PTP!$D$5:$D$999, 0) - 1,
           0),
"")</f>
        <v>0</v>
      </c>
      <c r="L242" s="54">
        <f ca="1">IFERROR(
    OFFSET(錠剤_バラ!$M$5,
           MATCH(D242, 錠剤_バラ!$D$5:$D$999, 0) - 1,
           0),
"")</f>
        <v>0</v>
      </c>
      <c r="M242" s="54">
        <f t="shared" ca="1" si="6"/>
        <v>0</v>
      </c>
    </row>
    <row r="243" spans="1:13">
      <c r="A243" s="66" cm="1">
        <f t="array" aca="1" ref="A243" ca="1">IFERROR(
    SMALL(
        IF((統合マスタ!$R$5:$R$1500=1)*
           (ISNUMBER(MATCH(統合マスタ!$V$5:$V$1500, 分類!$N$8:$N$15, 0))),
           統合マスタ!$AC$5:$AC$1500),
        ROW(A239)
    ),
"")</f>
        <v>200086</v>
      </c>
      <c r="B243" s="27">
        <f t="shared" si="7"/>
        <v>239</v>
      </c>
      <c r="C243" s="27">
        <f ca="1">IF($A243="","",OFFSET(統合マスタ!$B$4,MATCH($A243,統合マスタ!$AC$5:$AC$1500,0),0))</f>
        <v>86</v>
      </c>
      <c r="D243" s="27" t="str">
        <f ca="1">IF($A243="","",OFFSET(統合マスタ!$C$4,MATCH($A243,統合マスタ!$AC$5:$AC$1500,0),0))</f>
        <v>アリピプラゾールＯＤ錠６ｍｇ「ニプロ」</v>
      </c>
      <c r="E243" s="27">
        <f ca="1">IF($A243="","",OFFSET(統合マスタ!$X$4,MATCH($A243,統合マスタ!$AC$5:$AC$1500,0),0))</f>
        <v>2</v>
      </c>
      <c r="F243" s="27">
        <f ca="1">IF($A243="","",OFFSET(統合マスタ!$Z$4,MATCH($A243,統合マスタ!$AC$5:$AC$1500,0),0))</f>
        <v>26</v>
      </c>
      <c r="G243" s="27" t="str">
        <f ca="1">IF($A243="","",OFFSET(統合マスタ!$E$4,MATCH($A243,統合マスタ!$AC$5:$AC$1500,0),0))</f>
        <v>ＰＴＰ</v>
      </c>
      <c r="H243" s="27" t="str">
        <f ca="1">IF($A243="","",OFFSET(統合マスタ!$F$4,MATCH($A243,統合マスタ!$AC$5:$AC$1500,0),0))</f>
        <v>１００Ｔ</v>
      </c>
      <c r="I243" s="27" t="str">
        <f ca="1">IF($A243="","",OFFSET(統合マスタ!$K$4,MATCH($A243,統合マスタ!$AC$5:$AC$1500,0),0))</f>
        <v>錠</v>
      </c>
      <c r="J243" s="54" t="str">
        <f ca="1">IF(F243="","",OFFSET(分類!$B$29,MATCH(F243,分類!$A$30:$A$46,0),0))</f>
        <v>調剤棚　＆　劇薬バラ</v>
      </c>
      <c r="K243" s="54">
        <f ca="1">IFERROR(
    OFFSET(錠剤_PTP!$M$5,
           MATCH(D243, 錠剤_PTP!$D$5:$D$999, 0) - 1,
           0),
"")</f>
        <v>0</v>
      </c>
      <c r="L243" s="54">
        <f ca="1">IFERROR(
    OFFSET(錠剤_バラ!$M$5,
           MATCH(D243, 錠剤_バラ!$D$5:$D$999, 0) - 1,
           0),
"")</f>
        <v>0</v>
      </c>
      <c r="M243" s="54">
        <f t="shared" ca="1" si="6"/>
        <v>0</v>
      </c>
    </row>
    <row r="244" spans="1:13">
      <c r="A244" s="66" cm="1">
        <f t="array" aca="1" ref="A244" ca="1">IFERROR(
    SMALL(
        IF((統合マスタ!$R$5:$R$1500=1)*
           (ISNUMBER(MATCH(統合マスタ!$V$5:$V$1500, 分類!$N$8:$N$15, 0))),
           統合マスタ!$AC$5:$AC$1500),
        ROW(A240)
    ),
"")</f>
        <v>200087</v>
      </c>
      <c r="B244" s="27">
        <f t="shared" si="7"/>
        <v>240</v>
      </c>
      <c r="C244" s="27">
        <f ca="1">IF($A244="","",OFFSET(統合マスタ!$B$4,MATCH($A244,統合マスタ!$AC$5:$AC$1500,0),0))</f>
        <v>87</v>
      </c>
      <c r="D244" s="27" t="str">
        <f ca="1">IF($A244="","",OFFSET(統合マスタ!$C$4,MATCH($A244,統合マスタ!$AC$5:$AC$1500,0),0))</f>
        <v>アリピプラゾールＯＤ錠６ｍｇ「ニプロ」</v>
      </c>
      <c r="E244" s="27">
        <f ca="1">IF($A244="","",OFFSET(統合マスタ!$X$4,MATCH($A244,統合マスタ!$AC$5:$AC$1500,0),0))</f>
        <v>2</v>
      </c>
      <c r="F244" s="27">
        <f ca="1">IF($A244="","",OFFSET(統合マスタ!$Z$4,MATCH($A244,統合マスタ!$AC$5:$AC$1500,0),0))</f>
        <v>26</v>
      </c>
      <c r="G244" s="27" t="str">
        <f ca="1">IF($A244="","",OFFSET(統合マスタ!$E$4,MATCH($A244,統合マスタ!$AC$5:$AC$1500,0),0))</f>
        <v>バラ</v>
      </c>
      <c r="H244" s="27" t="str">
        <f ca="1">IF($A244="","",OFFSET(統合マスタ!$F$4,MATCH($A244,統合マスタ!$AC$5:$AC$1500,0),0))</f>
        <v>１００Ｔ</v>
      </c>
      <c r="I244" s="27" t="str">
        <f ca="1">IF($A244="","",OFFSET(統合マスタ!$K$4,MATCH($A244,統合マスタ!$AC$5:$AC$1500,0),0))</f>
        <v>錠</v>
      </c>
      <c r="J244" s="54" t="str">
        <f ca="1">IF(F244="","",OFFSET(分類!$B$29,MATCH(F244,分類!$A$30:$A$46,0),0))</f>
        <v>調剤棚　＆　劇薬バラ</v>
      </c>
      <c r="K244" s="54">
        <f ca="1">IFERROR(
    OFFSET(錠剤_PTP!$M$5,
           MATCH(D244, 錠剤_PTP!$D$5:$D$999, 0) - 1,
           0),
"")</f>
        <v>0</v>
      </c>
      <c r="L244" s="54">
        <f ca="1">IFERROR(
    OFFSET(錠剤_バラ!$M$5,
           MATCH(D244, 錠剤_バラ!$D$5:$D$999, 0) - 1,
           0),
"")</f>
        <v>0</v>
      </c>
      <c r="M244" s="54">
        <f t="shared" ca="1" si="6"/>
        <v>0</v>
      </c>
    </row>
    <row r="245" spans="1:13">
      <c r="A245" s="66" cm="1">
        <f t="array" aca="1" ref="A245" ca="1">IFERROR(
    SMALL(
        IF((統合マスタ!$R$5:$R$1500=1)*
           (ISNUMBER(MATCH(統合マスタ!$V$5:$V$1500, 分類!$N$8:$N$15, 0))),
           統合マスタ!$AC$5:$AC$1500),
        ROW(A241)
    ),
"")</f>
        <v>200089</v>
      </c>
      <c r="B245" s="27">
        <f t="shared" si="7"/>
        <v>241</v>
      </c>
      <c r="C245" s="27">
        <f ca="1">IF($A245="","",OFFSET(統合マスタ!$B$4,MATCH($A245,統合マスタ!$AC$5:$AC$1500,0),0))</f>
        <v>89</v>
      </c>
      <c r="D245" s="27" t="str">
        <f ca="1">IF($A245="","",OFFSET(統合マスタ!$C$4,MATCH($A245,統合マスタ!$AC$5:$AC$1500,0),0))</f>
        <v>アリピプラゾール錠１ｍｇ「サワイ」</v>
      </c>
      <c r="E245" s="27">
        <f ca="1">IF($A245="","",OFFSET(統合マスタ!$X$4,MATCH($A245,統合マスタ!$AC$5:$AC$1500,0),0))</f>
        <v>2</v>
      </c>
      <c r="F245" s="27">
        <f ca="1">IF($A245="","",OFFSET(統合マスタ!$Z$4,MATCH($A245,統合マスタ!$AC$5:$AC$1500,0),0))</f>
        <v>26</v>
      </c>
      <c r="G245" s="27" t="str">
        <f ca="1">IF($A245="","",OFFSET(統合マスタ!$E$4,MATCH($A245,統合マスタ!$AC$5:$AC$1500,0),0))</f>
        <v>ＰＴＰ</v>
      </c>
      <c r="H245" s="27" t="str">
        <f ca="1">IF($A245="","",OFFSET(統合マスタ!$F$4,MATCH($A245,統合マスタ!$AC$5:$AC$1500,0),0))</f>
        <v>１００Ｔ</v>
      </c>
      <c r="I245" s="27" t="str">
        <f ca="1">IF($A245="","",OFFSET(統合マスタ!$K$4,MATCH($A245,統合マスタ!$AC$5:$AC$1500,0),0))</f>
        <v>錠</v>
      </c>
      <c r="J245" s="54" t="str">
        <f ca="1">IF(F245="","",OFFSET(分類!$B$29,MATCH(F245,分類!$A$30:$A$46,0),0))</f>
        <v>調剤棚　＆　劇薬バラ</v>
      </c>
      <c r="K245" s="54">
        <f ca="1">IFERROR(
    OFFSET(錠剤_PTP!$M$5,
           MATCH(D245, 錠剤_PTP!$D$5:$D$999, 0) - 1,
           0),
"")</f>
        <v>0</v>
      </c>
      <c r="L245" s="54">
        <f ca="1">IFERROR(
    OFFSET(錠剤_バラ!$M$5,
           MATCH(D245, 錠剤_バラ!$D$5:$D$999, 0) - 1,
           0),
"")</f>
        <v>0</v>
      </c>
      <c r="M245" s="54">
        <f t="shared" ca="1" si="6"/>
        <v>0</v>
      </c>
    </row>
    <row r="246" spans="1:13">
      <c r="A246" s="66" cm="1">
        <f t="array" aca="1" ref="A246" ca="1">IFERROR(
    SMALL(
        IF((統合マスタ!$R$5:$R$1500=1)*
           (ISNUMBER(MATCH(統合マスタ!$V$5:$V$1500, 分類!$N$8:$N$15, 0))),
           統合マスタ!$AC$5:$AC$1500),
        ROW(A242)
    ),
"")</f>
        <v>200113</v>
      </c>
      <c r="B246" s="27">
        <f t="shared" si="7"/>
        <v>242</v>
      </c>
      <c r="C246" s="27">
        <f ca="1">IF($A246="","",OFFSET(統合マスタ!$B$4,MATCH($A246,統合マスタ!$AC$5:$AC$1500,0),0))</f>
        <v>113</v>
      </c>
      <c r="D246" s="27" t="str">
        <f ca="1">IF($A246="","",OFFSET(統合マスタ!$C$4,MATCH($A246,統合マスタ!$AC$5:$AC$1500,0),0))</f>
        <v>インヴェガ錠３ｍｇ</v>
      </c>
      <c r="E246" s="27">
        <f ca="1">IF($A246="","",OFFSET(統合マスタ!$X$4,MATCH($A246,統合マスタ!$AC$5:$AC$1500,0),0))</f>
        <v>2</v>
      </c>
      <c r="F246" s="27">
        <f ca="1">IF($A246="","",OFFSET(統合マスタ!$Z$4,MATCH($A246,統合マスタ!$AC$5:$AC$1500,0),0))</f>
        <v>26</v>
      </c>
      <c r="G246" s="27" t="str">
        <f ca="1">IF($A246="","",OFFSET(統合マスタ!$E$4,MATCH($A246,統合マスタ!$AC$5:$AC$1500,0),0))</f>
        <v>ＰＴＰ</v>
      </c>
      <c r="H246" s="27" t="str">
        <f ca="1">IF($A246="","",OFFSET(統合マスタ!$F$4,MATCH($A246,統合マスタ!$AC$5:$AC$1500,0),0))</f>
        <v>１００Ｔ</v>
      </c>
      <c r="I246" s="27" t="str">
        <f ca="1">IF($A246="","",OFFSET(統合マスタ!$K$4,MATCH($A246,統合マスタ!$AC$5:$AC$1500,0),0))</f>
        <v>錠</v>
      </c>
      <c r="J246" s="54" t="str">
        <f ca="1">IF(F246="","",OFFSET(分類!$B$29,MATCH(F246,分類!$A$30:$A$46,0),0))</f>
        <v>調剤棚　＆　劇薬バラ</v>
      </c>
      <c r="K246" s="54">
        <f ca="1">IFERROR(
    OFFSET(錠剤_PTP!$M$5,
           MATCH(D246, 錠剤_PTP!$D$5:$D$999, 0) - 1,
           0),
"")</f>
        <v>0</v>
      </c>
      <c r="L246" s="54">
        <f ca="1">IFERROR(
    OFFSET(錠剤_バラ!$M$5,
           MATCH(D246, 錠剤_バラ!$D$5:$D$999, 0) - 1,
           0),
"")</f>
        <v>0</v>
      </c>
      <c r="M246" s="54">
        <f t="shared" ca="1" si="6"/>
        <v>0</v>
      </c>
    </row>
    <row r="247" spans="1:13">
      <c r="A247" s="66" cm="1">
        <f t="array" aca="1" ref="A247" ca="1">IFERROR(
    SMALL(
        IF((統合マスタ!$R$5:$R$1500=1)*
           (ISNUMBER(MATCH(統合マスタ!$V$5:$V$1500, 分類!$N$8:$N$15, 0))),
           統合マスタ!$AC$5:$AC$1500),
        ROW(A243)
    ),
"")</f>
        <v>200114</v>
      </c>
      <c r="B247" s="27">
        <f t="shared" si="7"/>
        <v>243</v>
      </c>
      <c r="C247" s="27">
        <f ca="1">IF($A247="","",OFFSET(統合マスタ!$B$4,MATCH($A247,統合マスタ!$AC$5:$AC$1500,0),0))</f>
        <v>114</v>
      </c>
      <c r="D247" s="27" t="str">
        <f ca="1">IF($A247="","",OFFSET(統合マスタ!$C$4,MATCH($A247,統合マスタ!$AC$5:$AC$1500,0),0))</f>
        <v>インヴェガ錠６ｍｇ</v>
      </c>
      <c r="E247" s="27">
        <f ca="1">IF($A247="","",OFFSET(統合マスタ!$X$4,MATCH($A247,統合マスタ!$AC$5:$AC$1500,0),0))</f>
        <v>2</v>
      </c>
      <c r="F247" s="27">
        <f ca="1">IF($A247="","",OFFSET(統合マスタ!$Z$4,MATCH($A247,統合マスタ!$AC$5:$AC$1500,0),0))</f>
        <v>26</v>
      </c>
      <c r="G247" s="27" t="str">
        <f ca="1">IF($A247="","",OFFSET(統合マスタ!$E$4,MATCH($A247,統合マスタ!$AC$5:$AC$1500,0),0))</f>
        <v>ＰＴＰ</v>
      </c>
      <c r="H247" s="27" t="str">
        <f ca="1">IF($A247="","",OFFSET(統合マスタ!$F$4,MATCH($A247,統合マスタ!$AC$5:$AC$1500,0),0))</f>
        <v>１００Ｔ</v>
      </c>
      <c r="I247" s="27" t="str">
        <f ca="1">IF($A247="","",OFFSET(統合マスタ!$K$4,MATCH($A247,統合マスタ!$AC$5:$AC$1500,0),0))</f>
        <v>錠</v>
      </c>
      <c r="J247" s="54" t="str">
        <f ca="1">IF(F247="","",OFFSET(分類!$B$29,MATCH(F247,分類!$A$30:$A$46,0),0))</f>
        <v>調剤棚　＆　劇薬バラ</v>
      </c>
      <c r="K247" s="54">
        <f ca="1">IFERROR(
    OFFSET(錠剤_PTP!$M$5,
           MATCH(D247, 錠剤_PTP!$D$5:$D$999, 0) - 1,
           0),
"")</f>
        <v>0</v>
      </c>
      <c r="L247" s="54">
        <f ca="1">IFERROR(
    OFFSET(錠剤_バラ!$M$5,
           MATCH(D247, 錠剤_バラ!$D$5:$D$999, 0) - 1,
           0),
"")</f>
        <v>0</v>
      </c>
      <c r="M247" s="54">
        <f t="shared" ca="1" si="6"/>
        <v>0</v>
      </c>
    </row>
    <row r="248" spans="1:13">
      <c r="A248" s="66" cm="1">
        <f t="array" aca="1" ref="A248" ca="1">IFERROR(
    SMALL(
        IF((統合マスタ!$R$5:$R$1500=1)*
           (ISNUMBER(MATCH(統合マスタ!$V$5:$V$1500, 分類!$N$8:$N$15, 0))),
           統合マスタ!$AC$5:$AC$1500),
        ROW(A244)
    ),
"")</f>
        <v>200118</v>
      </c>
      <c r="B248" s="27">
        <f t="shared" si="7"/>
        <v>244</v>
      </c>
      <c r="C248" s="27">
        <f ca="1">IF($A248="","",OFFSET(統合マスタ!$B$4,MATCH($A248,統合マスタ!$AC$5:$AC$1500,0),0))</f>
        <v>118</v>
      </c>
      <c r="D248" s="27" t="str">
        <f ca="1">IF($A248="","",OFFSET(統合マスタ!$C$4,MATCH($A248,統合マスタ!$AC$5:$AC$1500,0),0))</f>
        <v>インデラル錠１０ｍｇ</v>
      </c>
      <c r="E248" s="27">
        <f ca="1">IF($A248="","",OFFSET(統合マスタ!$X$4,MATCH($A248,統合マスタ!$AC$5:$AC$1500,0),0))</f>
        <v>2</v>
      </c>
      <c r="F248" s="27">
        <f ca="1">IF($A248="","",OFFSET(統合マスタ!$Z$4,MATCH($A248,統合マスタ!$AC$5:$AC$1500,0),0))</f>
        <v>3</v>
      </c>
      <c r="G248" s="27" t="str">
        <f ca="1">IF($A248="","",OFFSET(統合マスタ!$E$4,MATCH($A248,統合マスタ!$AC$5:$AC$1500,0),0))</f>
        <v>ＰＴＰ</v>
      </c>
      <c r="H248" s="27" t="str">
        <f ca="1">IF($A248="","",OFFSET(統合マスタ!$F$4,MATCH($A248,統合マスタ!$AC$5:$AC$1500,0),0))</f>
        <v>５００Ｔ</v>
      </c>
      <c r="I248" s="27" t="str">
        <f ca="1">IF($A248="","",OFFSET(統合マスタ!$K$4,MATCH($A248,統合マスタ!$AC$5:$AC$1500,0),0))</f>
        <v>錠</v>
      </c>
      <c r="J248" s="54" t="str">
        <f ca="1">IF(F248="","",OFFSET(分類!$B$29,MATCH(F248,分類!$A$30:$A$46,0),0))</f>
        <v>外用.臨時.散薬ヒート</v>
      </c>
      <c r="K248" s="54" t="str">
        <f ca="1">IFERROR(
    OFFSET(錠剤_PTP!$M$5,
           MATCH(D248, 錠剤_PTP!$D$5:$D$999, 0) - 1,
           0),
"")</f>
        <v/>
      </c>
      <c r="L248" s="54" t="str">
        <f ca="1">IFERROR(
    OFFSET(錠剤_バラ!$M$5,
           MATCH(D248, 錠剤_バラ!$D$5:$D$999, 0) - 1,
           0),
"")</f>
        <v/>
      </c>
      <c r="M248" s="54">
        <f t="shared" ca="1" si="6"/>
        <v>0</v>
      </c>
    </row>
    <row r="249" spans="1:13">
      <c r="A249" s="66" cm="1">
        <f t="array" aca="1" ref="A249" ca="1">IFERROR(
    SMALL(
        IF((統合マスタ!$R$5:$R$1500=1)*
           (ISNUMBER(MATCH(統合マスタ!$V$5:$V$1500, 分類!$N$8:$N$15, 0))),
           統合マスタ!$AC$5:$AC$1500),
        ROW(A245)
    ),
"")</f>
        <v>200123</v>
      </c>
      <c r="B249" s="27">
        <f t="shared" si="7"/>
        <v>245</v>
      </c>
      <c r="C249" s="27">
        <f ca="1">IF($A249="","",OFFSET(統合マスタ!$B$4,MATCH($A249,統合マスタ!$AC$5:$AC$1500,0),0))</f>
        <v>123</v>
      </c>
      <c r="D249" s="27" t="str">
        <f ca="1">IF($A249="","",OFFSET(統合マスタ!$C$4,MATCH($A249,統合マスタ!$AC$5:$AC$1500,0),0))</f>
        <v>エスシタロプラムＯＤ錠１０ｍｇ「トーワ」</v>
      </c>
      <c r="E249" s="27">
        <f ca="1">IF($A249="","",OFFSET(統合マスタ!$X$4,MATCH($A249,統合マスタ!$AC$5:$AC$1500,0),0))</f>
        <v>2</v>
      </c>
      <c r="F249" s="27">
        <f ca="1">IF($A249="","",OFFSET(統合マスタ!$Z$4,MATCH($A249,統合マスタ!$AC$5:$AC$1500,0),0))</f>
        <v>26</v>
      </c>
      <c r="G249" s="27" t="str">
        <f ca="1">IF($A249="","",OFFSET(統合マスタ!$E$4,MATCH($A249,統合マスタ!$AC$5:$AC$1500,0),0))</f>
        <v>ＰＴＰ</v>
      </c>
      <c r="H249" s="27" t="str">
        <f ca="1">IF($A249="","",OFFSET(統合マスタ!$F$4,MATCH($A249,統合マスタ!$AC$5:$AC$1500,0),0))</f>
        <v>１００Ｔ</v>
      </c>
      <c r="I249" s="27" t="str">
        <f ca="1">IF($A249="","",OFFSET(統合マスタ!$K$4,MATCH($A249,統合マスタ!$AC$5:$AC$1500,0),0))</f>
        <v>錠</v>
      </c>
      <c r="J249" s="54" t="str">
        <f ca="1">IF(F249="","",OFFSET(分類!$B$29,MATCH(F249,分類!$A$30:$A$46,0),0))</f>
        <v>調剤棚　＆　劇薬バラ</v>
      </c>
      <c r="K249" s="54">
        <f ca="1">IFERROR(
    OFFSET(錠剤_PTP!$M$5,
           MATCH(D249, 錠剤_PTP!$D$5:$D$999, 0) - 1,
           0),
"")</f>
        <v>0</v>
      </c>
      <c r="L249" s="54">
        <f ca="1">IFERROR(
    OFFSET(錠剤_バラ!$M$5,
           MATCH(D249, 錠剤_バラ!$D$5:$D$999, 0) - 1,
           0),
"")</f>
        <v>0</v>
      </c>
      <c r="M249" s="54">
        <f t="shared" ca="1" si="6"/>
        <v>0</v>
      </c>
    </row>
    <row r="250" spans="1:13">
      <c r="A250" s="66" cm="1">
        <f t="array" aca="1" ref="A250" ca="1">IFERROR(
    SMALL(
        IF((統合マスタ!$R$5:$R$1500=1)*
           (ISNUMBER(MATCH(統合マスタ!$V$5:$V$1500, 分類!$N$8:$N$15, 0))),
           統合マスタ!$AC$5:$AC$1500),
        ROW(A246)
    ),
"")</f>
        <v>200124</v>
      </c>
      <c r="B250" s="27">
        <f t="shared" si="7"/>
        <v>246</v>
      </c>
      <c r="C250" s="27">
        <f ca="1">IF($A250="","",OFFSET(統合マスタ!$B$4,MATCH($A250,統合マスタ!$AC$5:$AC$1500,0),0))</f>
        <v>124</v>
      </c>
      <c r="D250" s="27" t="str">
        <f ca="1">IF($A250="","",OFFSET(統合マスタ!$C$4,MATCH($A250,統合マスタ!$AC$5:$AC$1500,0),0))</f>
        <v>エスシタロプラムＯＤ錠１０ｍｇ「トーワ」</v>
      </c>
      <c r="E250" s="27">
        <f ca="1">IF($A250="","",OFFSET(統合マスタ!$X$4,MATCH($A250,統合マスタ!$AC$5:$AC$1500,0),0))</f>
        <v>2</v>
      </c>
      <c r="F250" s="27">
        <f ca="1">IF($A250="","",OFFSET(統合マスタ!$Z$4,MATCH($A250,統合マスタ!$AC$5:$AC$1500,0),0))</f>
        <v>26</v>
      </c>
      <c r="G250" s="27" t="str">
        <f ca="1">IF($A250="","",OFFSET(統合マスタ!$E$4,MATCH($A250,統合マスタ!$AC$5:$AC$1500,0),0))</f>
        <v>バラ</v>
      </c>
      <c r="H250" s="27" t="str">
        <f ca="1">IF($A250="","",OFFSET(統合マスタ!$F$4,MATCH($A250,統合マスタ!$AC$5:$AC$1500,0),0))</f>
        <v>３００Ｔ</v>
      </c>
      <c r="I250" s="27" t="str">
        <f ca="1">IF($A250="","",OFFSET(統合マスタ!$K$4,MATCH($A250,統合マスタ!$AC$5:$AC$1500,0),0))</f>
        <v>錠</v>
      </c>
      <c r="J250" s="54" t="str">
        <f ca="1">IF(F250="","",OFFSET(分類!$B$29,MATCH(F250,分類!$A$30:$A$46,0),0))</f>
        <v>調剤棚　＆　劇薬バラ</v>
      </c>
      <c r="K250" s="54">
        <f ca="1">IFERROR(
    OFFSET(錠剤_PTP!$M$5,
           MATCH(D250, 錠剤_PTP!$D$5:$D$999, 0) - 1,
           0),
"")</f>
        <v>0</v>
      </c>
      <c r="L250" s="54">
        <f ca="1">IFERROR(
    OFFSET(錠剤_バラ!$M$5,
           MATCH(D250, 錠剤_バラ!$D$5:$D$999, 0) - 1,
           0),
"")</f>
        <v>0</v>
      </c>
      <c r="M250" s="54">
        <f t="shared" ca="1" si="6"/>
        <v>0</v>
      </c>
    </row>
    <row r="251" spans="1:13">
      <c r="A251" s="66" cm="1">
        <f t="array" aca="1" ref="A251" ca="1">IFERROR(
    SMALL(
        IF((統合マスタ!$R$5:$R$1500=1)*
           (ISNUMBER(MATCH(統合マスタ!$V$5:$V$1500, 分類!$N$8:$N$15, 0))),
           統合マスタ!$AC$5:$AC$1500),
        ROW(A247)
    ),
"")</f>
        <v>200157</v>
      </c>
      <c r="B251" s="27">
        <f t="shared" si="7"/>
        <v>247</v>
      </c>
      <c r="C251" s="27">
        <f ca="1">IF($A251="","",OFFSET(統合マスタ!$B$4,MATCH($A251,統合マスタ!$AC$5:$AC$1500,0),0))</f>
        <v>157</v>
      </c>
      <c r="D251" s="27" t="str">
        <f ca="1">IF($A251="","",OFFSET(統合マスタ!$C$4,MATCH($A251,統合マスタ!$AC$5:$AC$1500,0),0))</f>
        <v>オランザピンＯＤ錠１０ｍｇ「ニプロ」</v>
      </c>
      <c r="E251" s="27">
        <f ca="1">IF($A251="","",OFFSET(統合マスタ!$X$4,MATCH($A251,統合マスタ!$AC$5:$AC$1500,0),0))</f>
        <v>2</v>
      </c>
      <c r="F251" s="27">
        <f ca="1">IF($A251="","",OFFSET(統合マスタ!$Z$4,MATCH($A251,統合マスタ!$AC$5:$AC$1500,0),0))</f>
        <v>26</v>
      </c>
      <c r="G251" s="27" t="str">
        <f ca="1">IF($A251="","",OFFSET(統合マスタ!$E$4,MATCH($A251,統合マスタ!$AC$5:$AC$1500,0),0))</f>
        <v>ＰＴＰ</v>
      </c>
      <c r="H251" s="27" t="str">
        <f ca="1">IF($A251="","",OFFSET(統合マスタ!$F$4,MATCH($A251,統合マスタ!$AC$5:$AC$1500,0),0))</f>
        <v>１００Ｔ</v>
      </c>
      <c r="I251" s="27" t="str">
        <f ca="1">IF($A251="","",OFFSET(統合マスタ!$K$4,MATCH($A251,統合マスタ!$AC$5:$AC$1500,0),0))</f>
        <v>錠</v>
      </c>
      <c r="J251" s="54" t="str">
        <f ca="1">IF(F251="","",OFFSET(分類!$B$29,MATCH(F251,分類!$A$30:$A$46,0),0))</f>
        <v>調剤棚　＆　劇薬バラ</v>
      </c>
      <c r="K251" s="54">
        <f ca="1">IFERROR(
    OFFSET(錠剤_PTP!$M$5,
           MATCH(D251, 錠剤_PTP!$D$5:$D$999, 0) - 1,
           0),
"")</f>
        <v>0</v>
      </c>
      <c r="L251" s="54">
        <f ca="1">IFERROR(
    OFFSET(錠剤_バラ!$M$5,
           MATCH(D251, 錠剤_バラ!$D$5:$D$999, 0) - 1,
           0),
"")</f>
        <v>0</v>
      </c>
      <c r="M251" s="54">
        <f t="shared" ca="1" si="6"/>
        <v>0</v>
      </c>
    </row>
    <row r="252" spans="1:13">
      <c r="A252" s="66" cm="1">
        <f t="array" aca="1" ref="A252" ca="1">IFERROR(
    SMALL(
        IF((統合マスタ!$R$5:$R$1500=1)*
           (ISNUMBER(MATCH(統合マスタ!$V$5:$V$1500, 分類!$N$8:$N$15, 0))),
           統合マスタ!$AC$5:$AC$1500),
        ROW(A248)
    ),
"")</f>
        <v>200158</v>
      </c>
      <c r="B252" s="27">
        <f t="shared" si="7"/>
        <v>248</v>
      </c>
      <c r="C252" s="27">
        <f ca="1">IF($A252="","",OFFSET(統合マスタ!$B$4,MATCH($A252,統合マスタ!$AC$5:$AC$1500,0),0))</f>
        <v>158</v>
      </c>
      <c r="D252" s="27" t="str">
        <f ca="1">IF($A252="","",OFFSET(統合マスタ!$C$4,MATCH($A252,統合マスタ!$AC$5:$AC$1500,0),0))</f>
        <v>オランザピンＯＤ錠１０ｍｇ「ニプロ」</v>
      </c>
      <c r="E252" s="27">
        <f ca="1">IF($A252="","",OFFSET(統合マスタ!$X$4,MATCH($A252,統合マスタ!$AC$5:$AC$1500,0),0))</f>
        <v>2</v>
      </c>
      <c r="F252" s="27">
        <f ca="1">IF($A252="","",OFFSET(統合マスタ!$Z$4,MATCH($A252,統合マスタ!$AC$5:$AC$1500,0),0))</f>
        <v>26</v>
      </c>
      <c r="G252" s="27" t="str">
        <f ca="1">IF($A252="","",OFFSET(統合マスタ!$E$4,MATCH($A252,統合マスタ!$AC$5:$AC$1500,0),0))</f>
        <v>バラ</v>
      </c>
      <c r="H252" s="27" t="str">
        <f ca="1">IF($A252="","",OFFSET(統合マスタ!$F$4,MATCH($A252,統合マスタ!$AC$5:$AC$1500,0),0))</f>
        <v>１００Ｔ</v>
      </c>
      <c r="I252" s="27" t="str">
        <f ca="1">IF($A252="","",OFFSET(統合マスタ!$K$4,MATCH($A252,統合マスタ!$AC$5:$AC$1500,0),0))</f>
        <v>錠</v>
      </c>
      <c r="J252" s="54" t="str">
        <f ca="1">IF(F252="","",OFFSET(分類!$B$29,MATCH(F252,分類!$A$30:$A$46,0),0))</f>
        <v>調剤棚　＆　劇薬バラ</v>
      </c>
      <c r="K252" s="54">
        <f ca="1">IFERROR(
    OFFSET(錠剤_PTP!$M$5,
           MATCH(D252, 錠剤_PTP!$D$5:$D$999, 0) - 1,
           0),
"")</f>
        <v>0</v>
      </c>
      <c r="L252" s="54">
        <f ca="1">IFERROR(
    OFFSET(錠剤_バラ!$M$5,
           MATCH(D252, 錠剤_バラ!$D$5:$D$999, 0) - 1,
           0),
"")</f>
        <v>0</v>
      </c>
      <c r="M252" s="54">
        <f t="shared" ca="1" si="6"/>
        <v>0</v>
      </c>
    </row>
    <row r="253" spans="1:13">
      <c r="A253" s="66" cm="1">
        <f t="array" aca="1" ref="A253" ca="1">IFERROR(
    SMALL(
        IF((統合マスタ!$R$5:$R$1500=1)*
           (ISNUMBER(MATCH(統合マスタ!$V$5:$V$1500, 分類!$N$8:$N$15, 0))),
           統合マスタ!$AC$5:$AC$1500),
        ROW(A249)
    ),
"")</f>
        <v>200159</v>
      </c>
      <c r="B253" s="27">
        <f t="shared" si="7"/>
        <v>249</v>
      </c>
      <c r="C253" s="27">
        <f ca="1">IF($A253="","",OFFSET(統合マスタ!$B$4,MATCH($A253,統合マスタ!$AC$5:$AC$1500,0),0))</f>
        <v>159</v>
      </c>
      <c r="D253" s="27" t="str">
        <f ca="1">IF($A253="","",OFFSET(統合マスタ!$C$4,MATCH($A253,統合マスタ!$AC$5:$AC$1500,0),0))</f>
        <v>オランザピンＯＤ錠５ｍｇ「ニプロ」</v>
      </c>
      <c r="E253" s="27">
        <f ca="1">IF($A253="","",OFFSET(統合マスタ!$X$4,MATCH($A253,統合マスタ!$AC$5:$AC$1500,0),0))</f>
        <v>2</v>
      </c>
      <c r="F253" s="27">
        <f ca="1">IF($A253="","",OFFSET(統合マスタ!$Z$4,MATCH($A253,統合マスタ!$AC$5:$AC$1500,0),0))</f>
        <v>26</v>
      </c>
      <c r="G253" s="27" t="str">
        <f ca="1">IF($A253="","",OFFSET(統合マスタ!$E$4,MATCH($A253,統合マスタ!$AC$5:$AC$1500,0),0))</f>
        <v>ＰＴＰ</v>
      </c>
      <c r="H253" s="27" t="str">
        <f ca="1">IF($A253="","",OFFSET(統合マスタ!$F$4,MATCH($A253,統合マスタ!$AC$5:$AC$1500,0),0))</f>
        <v>１００Ｔ</v>
      </c>
      <c r="I253" s="27" t="str">
        <f ca="1">IF($A253="","",OFFSET(統合マスタ!$K$4,MATCH($A253,統合マスタ!$AC$5:$AC$1500,0),0))</f>
        <v>錠</v>
      </c>
      <c r="J253" s="54" t="str">
        <f ca="1">IF(F253="","",OFFSET(分類!$B$29,MATCH(F253,分類!$A$30:$A$46,0),0))</f>
        <v>調剤棚　＆　劇薬バラ</v>
      </c>
      <c r="K253" s="54">
        <f ca="1">IFERROR(
    OFFSET(錠剤_PTP!$M$5,
           MATCH(D253, 錠剤_PTP!$D$5:$D$999, 0) - 1,
           0),
"")</f>
        <v>0</v>
      </c>
      <c r="L253" s="54">
        <f ca="1">IFERROR(
    OFFSET(錠剤_バラ!$M$5,
           MATCH(D253, 錠剤_バラ!$D$5:$D$999, 0) - 1,
           0),
"")</f>
        <v>0</v>
      </c>
      <c r="M253" s="54">
        <f t="shared" ca="1" si="6"/>
        <v>0</v>
      </c>
    </row>
    <row r="254" spans="1:13">
      <c r="A254" s="66" cm="1">
        <f t="array" aca="1" ref="A254" ca="1">IFERROR(
    SMALL(
        IF((統合マスタ!$R$5:$R$1500=1)*
           (ISNUMBER(MATCH(統合マスタ!$V$5:$V$1500, 分類!$N$8:$N$15, 0))),
           統合マスタ!$AC$5:$AC$1500),
        ROW(A250)
    ),
"")</f>
        <v>200160</v>
      </c>
      <c r="B254" s="27">
        <f t="shared" si="7"/>
        <v>250</v>
      </c>
      <c r="C254" s="27">
        <f ca="1">IF($A254="","",OFFSET(統合マスタ!$B$4,MATCH($A254,統合マスタ!$AC$5:$AC$1500,0),0))</f>
        <v>160</v>
      </c>
      <c r="D254" s="27" t="str">
        <f ca="1">IF($A254="","",OFFSET(統合マスタ!$C$4,MATCH($A254,統合マスタ!$AC$5:$AC$1500,0),0))</f>
        <v>オランザピンＯＤ錠５ｍｇ「ニプロ」</v>
      </c>
      <c r="E254" s="27">
        <f ca="1">IF($A254="","",OFFSET(統合マスタ!$X$4,MATCH($A254,統合マスタ!$AC$5:$AC$1500,0),0))</f>
        <v>2</v>
      </c>
      <c r="F254" s="27">
        <f ca="1">IF($A254="","",OFFSET(統合マスタ!$Z$4,MATCH($A254,統合マスタ!$AC$5:$AC$1500,0),0))</f>
        <v>26</v>
      </c>
      <c r="G254" s="27" t="str">
        <f ca="1">IF($A254="","",OFFSET(統合マスタ!$E$4,MATCH($A254,統合マスタ!$AC$5:$AC$1500,0),0))</f>
        <v>バラ</v>
      </c>
      <c r="H254" s="27" t="str">
        <f ca="1">IF($A254="","",OFFSET(統合マスタ!$F$4,MATCH($A254,統合マスタ!$AC$5:$AC$1500,0),0))</f>
        <v>１００Ｔ</v>
      </c>
      <c r="I254" s="27" t="str">
        <f ca="1">IF($A254="","",OFFSET(統合マスタ!$K$4,MATCH($A254,統合マスタ!$AC$5:$AC$1500,0),0))</f>
        <v>錠</v>
      </c>
      <c r="J254" s="54" t="str">
        <f ca="1">IF(F254="","",OFFSET(分類!$B$29,MATCH(F254,分類!$A$30:$A$46,0),0))</f>
        <v>調剤棚　＆　劇薬バラ</v>
      </c>
      <c r="K254" s="54">
        <f ca="1">IFERROR(
    OFFSET(錠剤_PTP!$M$5,
           MATCH(D254, 錠剤_PTP!$D$5:$D$999, 0) - 1,
           0),
"")</f>
        <v>0</v>
      </c>
      <c r="L254" s="54">
        <f ca="1">IFERROR(
    OFFSET(錠剤_バラ!$M$5,
           MATCH(D254, 錠剤_バラ!$D$5:$D$999, 0) - 1,
           0),
"")</f>
        <v>0</v>
      </c>
      <c r="M254" s="54">
        <f t="shared" ca="1" si="6"/>
        <v>0</v>
      </c>
    </row>
    <row r="255" spans="1:13">
      <c r="A255" s="66" cm="1">
        <f t="array" aca="1" ref="A255" ca="1">IFERROR(
    SMALL(
        IF((統合マスタ!$R$5:$R$1500=1)*
           (ISNUMBER(MATCH(統合マスタ!$V$5:$V$1500, 分類!$N$8:$N$15, 0))),
           統合マスタ!$AC$5:$AC$1500),
        ROW(A251)
    ),
"")</f>
        <v>200162</v>
      </c>
      <c r="B255" s="27">
        <f t="shared" si="7"/>
        <v>251</v>
      </c>
      <c r="C255" s="27">
        <f ca="1">IF($A255="","",OFFSET(統合マスタ!$B$4,MATCH($A255,統合マスタ!$AC$5:$AC$1500,0),0))</f>
        <v>162</v>
      </c>
      <c r="D255" s="27" t="str">
        <f ca="1">IF($A255="","",OFFSET(統合マスタ!$C$4,MATCH($A255,統合マスタ!$AC$5:$AC$1500,0),0))</f>
        <v>オランザピン錠２．５ｍｇ「ニプロ」　　</v>
      </c>
      <c r="E255" s="27">
        <f ca="1">IF($A255="","",OFFSET(統合マスタ!$X$4,MATCH($A255,統合マスタ!$AC$5:$AC$1500,0),0))</f>
        <v>2</v>
      </c>
      <c r="F255" s="27">
        <f ca="1">IF($A255="","",OFFSET(統合マスタ!$Z$4,MATCH($A255,統合マスタ!$AC$5:$AC$1500,0),0))</f>
        <v>1</v>
      </c>
      <c r="G255" s="27" t="str">
        <f ca="1">IF($A255="","",OFFSET(統合マスタ!$E$4,MATCH($A255,統合マスタ!$AC$5:$AC$1500,0),0))</f>
        <v>ＰＴＰ</v>
      </c>
      <c r="H255" s="27" t="str">
        <f ca="1">IF($A255="","",OFFSET(統合マスタ!$F$4,MATCH($A255,統合マスタ!$AC$5:$AC$1500,0),0))</f>
        <v>１００Ｔ</v>
      </c>
      <c r="I255" s="27" t="str">
        <f ca="1">IF($A255="","",OFFSET(統合マスタ!$K$4,MATCH($A255,統合マスタ!$AC$5:$AC$1500,0),0))</f>
        <v>錠</v>
      </c>
      <c r="J255" s="54" t="str">
        <f ca="1">IF(F255="","",OFFSET(分類!$B$29,MATCH(F255,分類!$A$30:$A$46,0),0))</f>
        <v>調剤棚</v>
      </c>
      <c r="K255" s="54">
        <f ca="1">IFERROR(
    OFFSET(錠剤_PTP!$M$5,
           MATCH(D255, 錠剤_PTP!$D$5:$D$999, 0) - 1,
           0),
"")</f>
        <v>0</v>
      </c>
      <c r="L255" s="54" t="str">
        <f ca="1">IFERROR(
    OFFSET(錠剤_バラ!$M$5,
           MATCH(D255, 錠剤_バラ!$D$5:$D$999, 0) - 1,
           0),
"")</f>
        <v/>
      </c>
      <c r="M255" s="54">
        <f t="shared" ca="1" si="6"/>
        <v>0</v>
      </c>
    </row>
    <row r="256" spans="1:13">
      <c r="A256" s="66" cm="1">
        <f t="array" aca="1" ref="A256" ca="1">IFERROR(
    SMALL(
        IF((統合マスタ!$R$5:$R$1500=1)*
           (ISNUMBER(MATCH(統合マスタ!$V$5:$V$1500, 分類!$N$8:$N$15, 0))),
           統合マスタ!$AC$5:$AC$1500),
        ROW(A252)
    ),
"")</f>
        <v>200163</v>
      </c>
      <c r="B256" s="27">
        <f t="shared" si="7"/>
        <v>252</v>
      </c>
      <c r="C256" s="27">
        <f ca="1">IF($A256="","",OFFSET(統合マスタ!$B$4,MATCH($A256,統合マスタ!$AC$5:$AC$1500,0),0))</f>
        <v>163</v>
      </c>
      <c r="D256" s="27" t="str">
        <f ca="1">IF($A256="","",OFFSET(統合マスタ!$C$4,MATCH($A256,統合マスタ!$AC$5:$AC$1500,0),0))</f>
        <v>オランザピン錠２．５ｍｇ「ニプロ」　　</v>
      </c>
      <c r="E256" s="27">
        <f ca="1">IF($A256="","",OFFSET(統合マスタ!$X$4,MATCH($A256,統合マスタ!$AC$5:$AC$1500,0),0))</f>
        <v>2</v>
      </c>
      <c r="F256" s="27">
        <f ca="1">IF($A256="","",OFFSET(統合マスタ!$Z$4,MATCH($A256,統合マスタ!$AC$5:$AC$1500,0),0))</f>
        <v>1</v>
      </c>
      <c r="G256" s="27" t="str">
        <f ca="1">IF($A256="","",OFFSET(統合マスタ!$E$4,MATCH($A256,統合マスタ!$AC$5:$AC$1500,0),0))</f>
        <v>バラ</v>
      </c>
      <c r="H256" s="27" t="str">
        <f ca="1">IF($A256="","",OFFSET(統合マスタ!$F$4,MATCH($A256,統合マスタ!$AC$5:$AC$1500,0),0))</f>
        <v>１００Ｔ</v>
      </c>
      <c r="I256" s="27" t="str">
        <f ca="1">IF($A256="","",OFFSET(統合マスタ!$K$4,MATCH($A256,統合マスタ!$AC$5:$AC$1500,0),0))</f>
        <v>錠</v>
      </c>
      <c r="J256" s="54" t="str">
        <f ca="1">IF(F256="","",OFFSET(分類!$B$29,MATCH(F256,分類!$A$30:$A$46,0),0))</f>
        <v>調剤棚</v>
      </c>
      <c r="K256" s="54">
        <f ca="1">IFERROR(
    OFFSET(錠剤_PTP!$M$5,
           MATCH(D256, 錠剤_PTP!$D$5:$D$999, 0) - 1,
           0),
"")</f>
        <v>0</v>
      </c>
      <c r="L256" s="54" t="str">
        <f ca="1">IFERROR(
    OFFSET(錠剤_バラ!$M$5,
           MATCH(D256, 錠剤_バラ!$D$5:$D$999, 0) - 1,
           0),
"")</f>
        <v/>
      </c>
      <c r="M256" s="54">
        <f t="shared" ca="1" si="6"/>
        <v>0</v>
      </c>
    </row>
    <row r="257" spans="1:13">
      <c r="A257" s="66" cm="1">
        <f t="array" aca="1" ref="A257" ca="1">IFERROR(
    SMALL(
        IF((統合マスタ!$R$5:$R$1500=1)*
           (ISNUMBER(MATCH(統合マスタ!$V$5:$V$1500, 分類!$N$8:$N$15, 0))),
           統合マスタ!$AC$5:$AC$1500),
        ROW(A253)
    ),
"")</f>
        <v>200169</v>
      </c>
      <c r="B257" s="27">
        <f t="shared" si="7"/>
        <v>253</v>
      </c>
      <c r="C257" s="27">
        <f ca="1">IF($A257="","",OFFSET(統合マスタ!$B$4,MATCH($A257,統合マスタ!$AC$5:$AC$1500,0),0))</f>
        <v>169</v>
      </c>
      <c r="D257" s="27" t="str">
        <f ca="1">IF($A257="","",OFFSET(統合マスタ!$C$4,MATCH($A257,統合マスタ!$AC$5:$AC$1500,0),0))</f>
        <v>ガランタミンＯＤ錠１２ｍｇ「日医工」</v>
      </c>
      <c r="E257" s="27">
        <f ca="1">IF($A257="","",OFFSET(統合マスタ!$X$4,MATCH($A257,統合マスタ!$AC$5:$AC$1500,0),0))</f>
        <v>2</v>
      </c>
      <c r="F257" s="27">
        <f ca="1">IF($A257="","",OFFSET(統合マスタ!$Z$4,MATCH($A257,統合マスタ!$AC$5:$AC$1500,0),0))</f>
        <v>26</v>
      </c>
      <c r="G257" s="27" t="str">
        <f ca="1">IF($A257="","",OFFSET(統合マスタ!$E$4,MATCH($A257,統合マスタ!$AC$5:$AC$1500,0),0))</f>
        <v>ＰＴＰ</v>
      </c>
      <c r="H257" s="27" t="str">
        <f ca="1">IF($A257="","",OFFSET(統合マスタ!$F$4,MATCH($A257,統合マスタ!$AC$5:$AC$1500,0),0))</f>
        <v>５６Ｔ</v>
      </c>
      <c r="I257" s="27" t="str">
        <f ca="1">IF($A257="","",OFFSET(統合マスタ!$K$4,MATCH($A257,統合マスタ!$AC$5:$AC$1500,0),0))</f>
        <v>錠</v>
      </c>
      <c r="J257" s="54" t="str">
        <f ca="1">IF(F257="","",OFFSET(分類!$B$29,MATCH(F257,分類!$A$30:$A$46,0),0))</f>
        <v>調剤棚　＆　劇薬バラ</v>
      </c>
      <c r="K257" s="54">
        <f ca="1">IFERROR(
    OFFSET(錠剤_PTP!$M$5,
           MATCH(D257, 錠剤_PTP!$D$5:$D$999, 0) - 1,
           0),
"")</f>
        <v>0</v>
      </c>
      <c r="L257" s="54">
        <f ca="1">IFERROR(
    OFFSET(錠剤_バラ!$M$5,
           MATCH(D257, 錠剤_バラ!$D$5:$D$999, 0) - 1,
           0),
"")</f>
        <v>0</v>
      </c>
      <c r="M257" s="54">
        <f t="shared" ca="1" si="6"/>
        <v>0</v>
      </c>
    </row>
    <row r="258" spans="1:13">
      <c r="A258" s="66" cm="1">
        <f t="array" aca="1" ref="A258" ca="1">IFERROR(
    SMALL(
        IF((統合マスタ!$R$5:$R$1500=1)*
           (ISNUMBER(MATCH(統合マスタ!$V$5:$V$1500, 分類!$N$8:$N$15, 0))),
           統合マスタ!$AC$5:$AC$1500),
        ROW(A254)
    ),
"")</f>
        <v>200170</v>
      </c>
      <c r="B258" s="27">
        <f t="shared" si="7"/>
        <v>254</v>
      </c>
      <c r="C258" s="27">
        <f ca="1">IF($A258="","",OFFSET(統合マスタ!$B$4,MATCH($A258,統合マスタ!$AC$5:$AC$1500,0),0))</f>
        <v>170</v>
      </c>
      <c r="D258" s="27" t="str">
        <f ca="1">IF($A258="","",OFFSET(統合マスタ!$C$4,MATCH($A258,統合マスタ!$AC$5:$AC$1500,0),0))</f>
        <v>ガランタミンＯＤ錠４ｍｇ「日医工」</v>
      </c>
      <c r="E258" s="27">
        <f ca="1">IF($A258="","",OFFSET(統合マスタ!$X$4,MATCH($A258,統合マスタ!$AC$5:$AC$1500,0),0))</f>
        <v>2</v>
      </c>
      <c r="F258" s="27">
        <f ca="1">IF($A258="","",OFFSET(統合マスタ!$Z$4,MATCH($A258,統合マスタ!$AC$5:$AC$1500,0),0))</f>
        <v>26</v>
      </c>
      <c r="G258" s="27" t="str">
        <f ca="1">IF($A258="","",OFFSET(統合マスタ!$E$4,MATCH($A258,統合マスタ!$AC$5:$AC$1500,0),0))</f>
        <v>ＰＴＰ</v>
      </c>
      <c r="H258" s="27" t="str">
        <f ca="1">IF($A258="","",OFFSET(統合マスタ!$F$4,MATCH($A258,統合マスタ!$AC$5:$AC$1500,0),0))</f>
        <v>１４０Ｔ</v>
      </c>
      <c r="I258" s="27" t="str">
        <f ca="1">IF($A258="","",OFFSET(統合マスタ!$K$4,MATCH($A258,統合マスタ!$AC$5:$AC$1500,0),0))</f>
        <v>錠</v>
      </c>
      <c r="J258" s="54" t="str">
        <f ca="1">IF(F258="","",OFFSET(分類!$B$29,MATCH(F258,分類!$A$30:$A$46,0),0))</f>
        <v>調剤棚　＆　劇薬バラ</v>
      </c>
      <c r="K258" s="54">
        <f ca="1">IFERROR(
    OFFSET(錠剤_PTP!$M$5,
           MATCH(D258, 錠剤_PTP!$D$5:$D$999, 0) - 1,
           0),
"")</f>
        <v>0</v>
      </c>
      <c r="L258" s="54">
        <f ca="1">IFERROR(
    OFFSET(錠剤_バラ!$M$5,
           MATCH(D258, 錠剤_バラ!$D$5:$D$999, 0) - 1,
           0),
"")</f>
        <v>0</v>
      </c>
      <c r="M258" s="54">
        <f t="shared" ca="1" si="6"/>
        <v>0</v>
      </c>
    </row>
    <row r="259" spans="1:13">
      <c r="A259" s="66" cm="1">
        <f t="array" aca="1" ref="A259" ca="1">IFERROR(
    SMALL(
        IF((統合マスタ!$R$5:$R$1500=1)*
           (ISNUMBER(MATCH(統合マスタ!$V$5:$V$1500, 分類!$N$8:$N$15, 0))),
           統合マスタ!$AC$5:$AC$1500),
        ROW(A255)
    ),
"")</f>
        <v>200190</v>
      </c>
      <c r="B259" s="27">
        <f t="shared" si="7"/>
        <v>255</v>
      </c>
      <c r="C259" s="27">
        <f ca="1">IF($A259="","",OFFSET(統合マスタ!$B$4,MATCH($A259,統合マスタ!$AC$5:$AC$1500,0),0))</f>
        <v>190</v>
      </c>
      <c r="D259" s="27" t="str">
        <f ca="1">IF($A259="","",OFFSET(統合マスタ!$C$4,MATCH($A259,統合マスタ!$AC$5:$AC$1500,0),0))</f>
        <v>クエチアピン錠１００ｍｇ「アメル」</v>
      </c>
      <c r="E259" s="27">
        <f ca="1">IF($A259="","",OFFSET(統合マスタ!$X$4,MATCH($A259,統合マスタ!$AC$5:$AC$1500,0),0))</f>
        <v>2</v>
      </c>
      <c r="F259" s="27">
        <f ca="1">IF($A259="","",OFFSET(統合マスタ!$Z$4,MATCH($A259,統合マスタ!$AC$5:$AC$1500,0),0))</f>
        <v>26</v>
      </c>
      <c r="G259" s="27" t="str">
        <f ca="1">IF($A259="","",OFFSET(統合マスタ!$E$4,MATCH($A259,統合マスタ!$AC$5:$AC$1500,0),0))</f>
        <v>ＰＴＰ</v>
      </c>
      <c r="H259" s="27" t="str">
        <f ca="1">IF($A259="","",OFFSET(統合マスタ!$F$4,MATCH($A259,統合マスタ!$AC$5:$AC$1500,0),0))</f>
        <v>１００Ｔ</v>
      </c>
      <c r="I259" s="27" t="str">
        <f ca="1">IF($A259="","",OFFSET(統合マスタ!$K$4,MATCH($A259,統合マスタ!$AC$5:$AC$1500,0),0))</f>
        <v>錠</v>
      </c>
      <c r="J259" s="54" t="str">
        <f ca="1">IF(F259="","",OFFSET(分類!$B$29,MATCH(F259,分類!$A$30:$A$46,0),0))</f>
        <v>調剤棚　＆　劇薬バラ</v>
      </c>
      <c r="K259" s="54">
        <f ca="1">IFERROR(
    OFFSET(錠剤_PTP!$M$5,
           MATCH(D259, 錠剤_PTP!$D$5:$D$999, 0) - 1,
           0),
"")</f>
        <v>0</v>
      </c>
      <c r="L259" s="54">
        <f ca="1">IFERROR(
    OFFSET(錠剤_バラ!$M$5,
           MATCH(D259, 錠剤_バラ!$D$5:$D$999, 0) - 1,
           0),
"")</f>
        <v>0</v>
      </c>
      <c r="M259" s="54">
        <f t="shared" ca="1" si="6"/>
        <v>0</v>
      </c>
    </row>
    <row r="260" spans="1:13">
      <c r="A260" s="66" cm="1">
        <f t="array" aca="1" ref="A260" ca="1">IFERROR(
    SMALL(
        IF((統合マスタ!$R$5:$R$1500=1)*
           (ISNUMBER(MATCH(統合マスタ!$V$5:$V$1500, 分類!$N$8:$N$15, 0))),
           統合マスタ!$AC$5:$AC$1500),
        ROW(A256)
    ),
"")</f>
        <v>200191</v>
      </c>
      <c r="B260" s="27">
        <f t="shared" si="7"/>
        <v>256</v>
      </c>
      <c r="C260" s="27">
        <f ca="1">IF($A260="","",OFFSET(統合マスタ!$B$4,MATCH($A260,統合マスタ!$AC$5:$AC$1500,0),0))</f>
        <v>191</v>
      </c>
      <c r="D260" s="27" t="str">
        <f ca="1">IF($A260="","",OFFSET(統合マスタ!$C$4,MATCH($A260,統合マスタ!$AC$5:$AC$1500,0),0))</f>
        <v>クエチアピン錠１００ｍｇ「アメル」</v>
      </c>
      <c r="E260" s="27">
        <f ca="1">IF($A260="","",OFFSET(統合マスタ!$X$4,MATCH($A260,統合マスタ!$AC$5:$AC$1500,0),0))</f>
        <v>2</v>
      </c>
      <c r="F260" s="27">
        <f ca="1">IF($A260="","",OFFSET(統合マスタ!$Z$4,MATCH($A260,統合マスタ!$AC$5:$AC$1500,0),0))</f>
        <v>26</v>
      </c>
      <c r="G260" s="27" t="str">
        <f ca="1">IF($A260="","",OFFSET(統合マスタ!$E$4,MATCH($A260,統合マスタ!$AC$5:$AC$1500,0),0))</f>
        <v>バラ</v>
      </c>
      <c r="H260" s="27" t="str">
        <f ca="1">IF($A260="","",OFFSET(統合マスタ!$F$4,MATCH($A260,統合マスタ!$AC$5:$AC$1500,0),0))</f>
        <v>１０００Ｔ</v>
      </c>
      <c r="I260" s="27" t="str">
        <f ca="1">IF($A260="","",OFFSET(統合マスタ!$K$4,MATCH($A260,統合マスタ!$AC$5:$AC$1500,0),0))</f>
        <v>錠</v>
      </c>
      <c r="J260" s="54" t="str">
        <f ca="1">IF(F260="","",OFFSET(分類!$B$29,MATCH(F260,分類!$A$30:$A$46,0),0))</f>
        <v>調剤棚　＆　劇薬バラ</v>
      </c>
      <c r="K260" s="54">
        <f ca="1">IFERROR(
    OFFSET(錠剤_PTP!$M$5,
           MATCH(D260, 錠剤_PTP!$D$5:$D$999, 0) - 1,
           0),
"")</f>
        <v>0</v>
      </c>
      <c r="L260" s="54">
        <f ca="1">IFERROR(
    OFFSET(錠剤_バラ!$M$5,
           MATCH(D260, 錠剤_バラ!$D$5:$D$999, 0) - 1,
           0),
"")</f>
        <v>0</v>
      </c>
      <c r="M260" s="54">
        <f t="shared" ca="1" si="6"/>
        <v>0</v>
      </c>
    </row>
    <row r="261" spans="1:13">
      <c r="A261" s="66" cm="1">
        <f t="array" aca="1" ref="A261" ca="1">IFERROR(
    SMALL(
        IF((統合マスタ!$R$5:$R$1500=1)*
           (ISNUMBER(MATCH(統合マスタ!$V$5:$V$1500, 分類!$N$8:$N$15, 0))),
           統合マスタ!$AC$5:$AC$1500),
        ROW(A257)
    ),
"")</f>
        <v>200192</v>
      </c>
      <c r="B261" s="27">
        <f t="shared" si="7"/>
        <v>257</v>
      </c>
      <c r="C261" s="27">
        <f ca="1">IF($A261="","",OFFSET(統合マスタ!$B$4,MATCH($A261,統合マスタ!$AC$5:$AC$1500,0),0))</f>
        <v>192</v>
      </c>
      <c r="D261" s="27" t="str">
        <f ca="1">IF($A261="","",OFFSET(統合マスタ!$C$4,MATCH($A261,統合マスタ!$AC$5:$AC$1500,0),0))</f>
        <v>クエチアピン錠１２．５ｍｇ「アメル」</v>
      </c>
      <c r="E261" s="27">
        <f ca="1">IF($A261="","",OFFSET(統合マスタ!$X$4,MATCH($A261,統合マスタ!$AC$5:$AC$1500,0),0))</f>
        <v>2</v>
      </c>
      <c r="F261" s="27">
        <f ca="1">IF($A261="","",OFFSET(統合マスタ!$Z$4,MATCH($A261,統合マスタ!$AC$5:$AC$1500,0),0))</f>
        <v>26</v>
      </c>
      <c r="G261" s="27" t="str">
        <f ca="1">IF($A261="","",OFFSET(統合マスタ!$E$4,MATCH($A261,統合マスタ!$AC$5:$AC$1500,0),0))</f>
        <v>ＰＴＰ</v>
      </c>
      <c r="H261" s="27" t="str">
        <f ca="1">IF($A261="","",OFFSET(統合マスタ!$F$4,MATCH($A261,統合マスタ!$AC$5:$AC$1500,0),0))</f>
        <v>１００Ｔ</v>
      </c>
      <c r="I261" s="27" t="str">
        <f ca="1">IF($A261="","",OFFSET(統合マスタ!$K$4,MATCH($A261,統合マスタ!$AC$5:$AC$1500,0),0))</f>
        <v>錠</v>
      </c>
      <c r="J261" s="54" t="str">
        <f ca="1">IF(F261="","",OFFSET(分類!$B$29,MATCH(F261,分類!$A$30:$A$46,0),0))</f>
        <v>調剤棚　＆　劇薬バラ</v>
      </c>
      <c r="K261" s="54">
        <f ca="1">IFERROR(
    OFFSET(錠剤_PTP!$M$5,
           MATCH(D261, 錠剤_PTP!$D$5:$D$999, 0) - 1,
           0),
"")</f>
        <v>0</v>
      </c>
      <c r="L261" s="54">
        <f ca="1">IFERROR(
    OFFSET(錠剤_バラ!$M$5,
           MATCH(D261, 錠剤_バラ!$D$5:$D$999, 0) - 1,
           0),
"")</f>
        <v>0</v>
      </c>
      <c r="M261" s="54">
        <f t="shared" ca="1" si="6"/>
        <v>0</v>
      </c>
    </row>
    <row r="262" spans="1:13">
      <c r="A262" s="66" cm="1">
        <f t="array" aca="1" ref="A262" ca="1">IFERROR(
    SMALL(
        IF((統合マスタ!$R$5:$R$1500=1)*
           (ISNUMBER(MATCH(統合マスタ!$V$5:$V$1500, 分類!$N$8:$N$15, 0))),
           統合マスタ!$AC$5:$AC$1500),
        ROW(A258)
    ),
"")</f>
        <v>200193</v>
      </c>
      <c r="B262" s="27">
        <f t="shared" si="7"/>
        <v>258</v>
      </c>
      <c r="C262" s="27">
        <f ca="1">IF($A262="","",OFFSET(統合マスタ!$B$4,MATCH($A262,統合マスタ!$AC$5:$AC$1500,0),0))</f>
        <v>193</v>
      </c>
      <c r="D262" s="27" t="str">
        <f ca="1">IF($A262="","",OFFSET(統合マスタ!$C$4,MATCH($A262,統合マスタ!$AC$5:$AC$1500,0),0))</f>
        <v>クエチアピン錠１２．５ｍｇ「アメル」</v>
      </c>
      <c r="E262" s="27">
        <f ca="1">IF($A262="","",OFFSET(統合マスタ!$X$4,MATCH($A262,統合マスタ!$AC$5:$AC$1500,0),0))</f>
        <v>2</v>
      </c>
      <c r="F262" s="27">
        <f ca="1">IF($A262="","",OFFSET(統合マスタ!$Z$4,MATCH($A262,統合マスタ!$AC$5:$AC$1500,0),0))</f>
        <v>26</v>
      </c>
      <c r="G262" s="27" t="str">
        <f ca="1">IF($A262="","",OFFSET(統合マスタ!$E$4,MATCH($A262,統合マスタ!$AC$5:$AC$1500,0),0))</f>
        <v>バラ</v>
      </c>
      <c r="H262" s="27" t="str">
        <f ca="1">IF($A262="","",OFFSET(統合マスタ!$F$4,MATCH($A262,統合マスタ!$AC$5:$AC$1500,0),0))</f>
        <v>２００Ｔ</v>
      </c>
      <c r="I262" s="27" t="str">
        <f ca="1">IF($A262="","",OFFSET(統合マスタ!$K$4,MATCH($A262,統合マスタ!$AC$5:$AC$1500,0),0))</f>
        <v>錠</v>
      </c>
      <c r="J262" s="54" t="str">
        <f ca="1">IF(F262="","",OFFSET(分類!$B$29,MATCH(F262,分類!$A$30:$A$46,0),0))</f>
        <v>調剤棚　＆　劇薬バラ</v>
      </c>
      <c r="K262" s="54">
        <f ca="1">IFERROR(
    OFFSET(錠剤_PTP!$M$5,
           MATCH(D262, 錠剤_PTP!$D$5:$D$999, 0) - 1,
           0),
"")</f>
        <v>0</v>
      </c>
      <c r="L262" s="54">
        <f ca="1">IFERROR(
    OFFSET(錠剤_バラ!$M$5,
           MATCH(D262, 錠剤_バラ!$D$5:$D$999, 0) - 1,
           0),
"")</f>
        <v>0</v>
      </c>
      <c r="M262" s="54">
        <f t="shared" ref="M262:M325" ca="1" si="8">SUM(K262:L262)</f>
        <v>0</v>
      </c>
    </row>
    <row r="263" spans="1:13">
      <c r="A263" s="66" cm="1">
        <f t="array" aca="1" ref="A263" ca="1">IFERROR(
    SMALL(
        IF((統合マスタ!$R$5:$R$1500=1)*
           (ISNUMBER(MATCH(統合マスタ!$V$5:$V$1500, 分類!$N$8:$N$15, 0))),
           統合マスタ!$AC$5:$AC$1500),
        ROW(A259)
    ),
"")</f>
        <v>200194</v>
      </c>
      <c r="B263" s="27">
        <f t="shared" ref="B263:B326" si="9">B262+1</f>
        <v>259</v>
      </c>
      <c r="C263" s="27">
        <f ca="1">IF($A263="","",OFFSET(統合マスタ!$B$4,MATCH($A263,統合マスタ!$AC$5:$AC$1500,0),0))</f>
        <v>194</v>
      </c>
      <c r="D263" s="27" t="str">
        <f ca="1">IF($A263="","",OFFSET(統合マスタ!$C$4,MATCH($A263,統合マスタ!$AC$5:$AC$1500,0),0))</f>
        <v>クエチアピン錠２００ｍｇ「アメル」</v>
      </c>
      <c r="E263" s="27">
        <f ca="1">IF($A263="","",OFFSET(統合マスタ!$X$4,MATCH($A263,統合マスタ!$AC$5:$AC$1500,0),0))</f>
        <v>2</v>
      </c>
      <c r="F263" s="27">
        <f ca="1">IF($A263="","",OFFSET(統合マスタ!$Z$4,MATCH($A263,統合マスタ!$AC$5:$AC$1500,0),0))</f>
        <v>26</v>
      </c>
      <c r="G263" s="27" t="str">
        <f ca="1">IF($A263="","",OFFSET(統合マスタ!$E$4,MATCH($A263,統合マスタ!$AC$5:$AC$1500,0),0))</f>
        <v>ＰＴＰ</v>
      </c>
      <c r="H263" s="27" t="str">
        <f ca="1">IF($A263="","",OFFSET(統合マスタ!$F$4,MATCH($A263,統合マスタ!$AC$5:$AC$1500,0),0))</f>
        <v>１００Ｔ</v>
      </c>
      <c r="I263" s="27" t="str">
        <f ca="1">IF($A263="","",OFFSET(統合マスタ!$K$4,MATCH($A263,統合マスタ!$AC$5:$AC$1500,0),0))</f>
        <v>錠</v>
      </c>
      <c r="J263" s="54" t="str">
        <f ca="1">IF(F263="","",OFFSET(分類!$B$29,MATCH(F263,分類!$A$30:$A$46,0),0))</f>
        <v>調剤棚　＆　劇薬バラ</v>
      </c>
      <c r="K263" s="54">
        <f ca="1">IFERROR(
    OFFSET(錠剤_PTP!$M$5,
           MATCH(D263, 錠剤_PTP!$D$5:$D$999, 0) - 1,
           0),
"")</f>
        <v>0</v>
      </c>
      <c r="L263" s="54">
        <f ca="1">IFERROR(
    OFFSET(錠剤_バラ!$M$5,
           MATCH(D263, 錠剤_バラ!$D$5:$D$999, 0) - 1,
           0),
"")</f>
        <v>0</v>
      </c>
      <c r="M263" s="54">
        <f t="shared" ca="1" si="8"/>
        <v>0</v>
      </c>
    </row>
    <row r="264" spans="1:13">
      <c r="A264" s="66" cm="1">
        <f t="array" aca="1" ref="A264" ca="1">IFERROR(
    SMALL(
        IF((統合マスタ!$R$5:$R$1500=1)*
           (ISNUMBER(MATCH(統合マスタ!$V$5:$V$1500, 分類!$N$8:$N$15, 0))),
           統合マスタ!$AC$5:$AC$1500),
        ROW(A260)
    ),
"")</f>
        <v>200195</v>
      </c>
      <c r="B264" s="27">
        <f t="shared" si="9"/>
        <v>260</v>
      </c>
      <c r="C264" s="27">
        <f ca="1">IF($A264="","",OFFSET(統合マスタ!$B$4,MATCH($A264,統合マスタ!$AC$5:$AC$1500,0),0))</f>
        <v>195</v>
      </c>
      <c r="D264" s="27" t="str">
        <f ca="1">IF($A264="","",OFFSET(統合マスタ!$C$4,MATCH($A264,統合マスタ!$AC$5:$AC$1500,0),0))</f>
        <v>クエチアピン錠２００ｍｇ「アメル」</v>
      </c>
      <c r="E264" s="27">
        <f ca="1">IF($A264="","",OFFSET(統合マスタ!$X$4,MATCH($A264,統合マスタ!$AC$5:$AC$1500,0),0))</f>
        <v>2</v>
      </c>
      <c r="F264" s="27">
        <f ca="1">IF($A264="","",OFFSET(統合マスタ!$Z$4,MATCH($A264,統合マスタ!$AC$5:$AC$1500,0),0))</f>
        <v>26</v>
      </c>
      <c r="G264" s="27" t="str">
        <f ca="1">IF($A264="","",OFFSET(統合マスタ!$E$4,MATCH($A264,統合マスタ!$AC$5:$AC$1500,0),0))</f>
        <v>バラ</v>
      </c>
      <c r="H264" s="27" t="str">
        <f ca="1">IF($A264="","",OFFSET(統合マスタ!$F$4,MATCH($A264,統合マスタ!$AC$5:$AC$1500,0),0))</f>
        <v>５００Ｔ</v>
      </c>
      <c r="I264" s="27" t="str">
        <f ca="1">IF($A264="","",OFFSET(統合マスタ!$K$4,MATCH($A264,統合マスタ!$AC$5:$AC$1500,0),0))</f>
        <v>錠</v>
      </c>
      <c r="J264" s="54" t="str">
        <f ca="1">IF(F264="","",OFFSET(分類!$B$29,MATCH(F264,分類!$A$30:$A$46,0),0))</f>
        <v>調剤棚　＆　劇薬バラ</v>
      </c>
      <c r="K264" s="54">
        <f ca="1">IFERROR(
    OFFSET(錠剤_PTP!$M$5,
           MATCH(D264, 錠剤_PTP!$D$5:$D$999, 0) - 1,
           0),
"")</f>
        <v>0</v>
      </c>
      <c r="L264" s="54">
        <f ca="1">IFERROR(
    OFFSET(錠剤_バラ!$M$5,
           MATCH(D264, 錠剤_バラ!$D$5:$D$999, 0) - 1,
           0),
"")</f>
        <v>0</v>
      </c>
      <c r="M264" s="54">
        <f t="shared" ca="1" si="8"/>
        <v>0</v>
      </c>
    </row>
    <row r="265" spans="1:13">
      <c r="A265" s="66" cm="1">
        <f t="array" aca="1" ref="A265" ca="1">IFERROR(
    SMALL(
        IF((統合マスタ!$R$5:$R$1500=1)*
           (ISNUMBER(MATCH(統合マスタ!$V$5:$V$1500, 分類!$N$8:$N$15, 0))),
           統合マスタ!$AC$5:$AC$1500),
        ROW(A261)
    ),
"")</f>
        <v>200196</v>
      </c>
      <c r="B265" s="27">
        <f t="shared" si="9"/>
        <v>261</v>
      </c>
      <c r="C265" s="27">
        <f ca="1">IF($A265="","",OFFSET(統合マスタ!$B$4,MATCH($A265,統合マスタ!$AC$5:$AC$1500,0),0))</f>
        <v>196</v>
      </c>
      <c r="D265" s="27" t="str">
        <f ca="1">IF($A265="","",OFFSET(統合マスタ!$C$4,MATCH($A265,統合マスタ!$AC$5:$AC$1500,0),0))</f>
        <v>クエチアピン錠２５ｍｇ「アメル」</v>
      </c>
      <c r="E265" s="27">
        <f ca="1">IF($A265="","",OFFSET(統合マスタ!$X$4,MATCH($A265,統合マスタ!$AC$5:$AC$1500,0),0))</f>
        <v>2</v>
      </c>
      <c r="F265" s="27">
        <f ca="1">IF($A265="","",OFFSET(統合マスタ!$Z$4,MATCH($A265,統合マスタ!$AC$5:$AC$1500,0),0))</f>
        <v>26</v>
      </c>
      <c r="G265" s="27" t="str">
        <f ca="1">IF($A265="","",OFFSET(統合マスタ!$E$4,MATCH($A265,統合マスタ!$AC$5:$AC$1500,0),0))</f>
        <v>ＰＴＰ</v>
      </c>
      <c r="H265" s="27" t="str">
        <f ca="1">IF($A265="","",OFFSET(統合マスタ!$F$4,MATCH($A265,統合マスタ!$AC$5:$AC$1500,0),0))</f>
        <v>１００Ｔ</v>
      </c>
      <c r="I265" s="27" t="str">
        <f ca="1">IF($A265="","",OFFSET(統合マスタ!$K$4,MATCH($A265,統合マスタ!$AC$5:$AC$1500,0),0))</f>
        <v>錠</v>
      </c>
      <c r="J265" s="54" t="str">
        <f ca="1">IF(F265="","",OFFSET(分類!$B$29,MATCH(F265,分類!$A$30:$A$46,0),0))</f>
        <v>調剤棚　＆　劇薬バラ</v>
      </c>
      <c r="K265" s="54">
        <f ca="1">IFERROR(
    OFFSET(錠剤_PTP!$M$5,
           MATCH(D265, 錠剤_PTP!$D$5:$D$999, 0) - 1,
           0),
"")</f>
        <v>0</v>
      </c>
      <c r="L265" s="54">
        <f ca="1">IFERROR(
    OFFSET(錠剤_バラ!$M$5,
           MATCH(D265, 錠剤_バラ!$D$5:$D$999, 0) - 1,
           0),
"")</f>
        <v>0</v>
      </c>
      <c r="M265" s="54">
        <f t="shared" ca="1" si="8"/>
        <v>0</v>
      </c>
    </row>
    <row r="266" spans="1:13">
      <c r="A266" s="66" cm="1">
        <f t="array" aca="1" ref="A266" ca="1">IFERROR(
    SMALL(
        IF((統合マスタ!$R$5:$R$1500=1)*
           (ISNUMBER(MATCH(統合マスタ!$V$5:$V$1500, 分類!$N$8:$N$15, 0))),
           統合マスタ!$AC$5:$AC$1500),
        ROW(A262)
    ),
"")</f>
        <v>200197</v>
      </c>
      <c r="B266" s="27">
        <f t="shared" si="9"/>
        <v>262</v>
      </c>
      <c r="C266" s="27">
        <f ca="1">IF($A266="","",OFFSET(統合マスタ!$B$4,MATCH($A266,統合マスタ!$AC$5:$AC$1500,0),0))</f>
        <v>197</v>
      </c>
      <c r="D266" s="27" t="str">
        <f ca="1">IF($A266="","",OFFSET(統合マスタ!$C$4,MATCH($A266,統合マスタ!$AC$5:$AC$1500,0),0))</f>
        <v>クエチアピン錠２５ｍｇ「アメル」</v>
      </c>
      <c r="E266" s="27">
        <f ca="1">IF($A266="","",OFFSET(統合マスタ!$X$4,MATCH($A266,統合マスタ!$AC$5:$AC$1500,0),0))</f>
        <v>2</v>
      </c>
      <c r="F266" s="27">
        <f ca="1">IF($A266="","",OFFSET(統合マスタ!$Z$4,MATCH($A266,統合マスタ!$AC$5:$AC$1500,0),0))</f>
        <v>26</v>
      </c>
      <c r="G266" s="27" t="str">
        <f ca="1">IF($A266="","",OFFSET(統合マスタ!$E$4,MATCH($A266,統合マスタ!$AC$5:$AC$1500,0),0))</f>
        <v>バラ</v>
      </c>
      <c r="H266" s="27" t="str">
        <f ca="1">IF($A266="","",OFFSET(統合マスタ!$F$4,MATCH($A266,統合マスタ!$AC$5:$AC$1500,0),0))</f>
        <v>１０００Ｔ</v>
      </c>
      <c r="I266" s="27" t="str">
        <f ca="1">IF($A266="","",OFFSET(統合マスタ!$K$4,MATCH($A266,統合マスタ!$AC$5:$AC$1500,0),0))</f>
        <v>錠</v>
      </c>
      <c r="J266" s="54" t="str">
        <f ca="1">IF(F266="","",OFFSET(分類!$B$29,MATCH(F266,分類!$A$30:$A$46,0),0))</f>
        <v>調剤棚　＆　劇薬バラ</v>
      </c>
      <c r="K266" s="54">
        <f ca="1">IFERROR(
    OFFSET(錠剤_PTP!$M$5,
           MATCH(D266, 錠剤_PTP!$D$5:$D$999, 0) - 1,
           0),
"")</f>
        <v>0</v>
      </c>
      <c r="L266" s="54">
        <f ca="1">IFERROR(
    OFFSET(錠剤_バラ!$M$5,
           MATCH(D266, 錠剤_バラ!$D$5:$D$999, 0) - 1,
           0),
"")</f>
        <v>0</v>
      </c>
      <c r="M266" s="54">
        <f t="shared" ca="1" si="8"/>
        <v>0</v>
      </c>
    </row>
    <row r="267" spans="1:13">
      <c r="A267" s="66" cm="1">
        <f t="array" aca="1" ref="A267" ca="1">IFERROR(
    SMALL(
        IF((統合マスタ!$R$5:$R$1500=1)*
           (ISNUMBER(MATCH(統合マスタ!$V$5:$V$1500, 分類!$N$8:$N$15, 0))),
           統合マスタ!$AC$5:$AC$1500),
        ROW(A263)
    ),
"")</f>
        <v>200210</v>
      </c>
      <c r="B267" s="27">
        <f t="shared" si="9"/>
        <v>263</v>
      </c>
      <c r="C267" s="27">
        <f ca="1">IF($A267="","",OFFSET(統合マスタ!$B$4,MATCH($A267,統合マスタ!$AC$5:$AC$1500,0),0))</f>
        <v>210</v>
      </c>
      <c r="D267" s="27" t="str">
        <f ca="1">IF($A267="","",OFFSET(統合マスタ!$C$4,MATCH($A267,統合マスタ!$AC$5:$AC$1500,0),0))</f>
        <v>グリメピリドＯＤ錠１ｍｇ「トーワ」</v>
      </c>
      <c r="E267" s="27">
        <f ca="1">IF($A267="","",OFFSET(統合マスタ!$X$4,MATCH($A267,統合マスタ!$AC$5:$AC$1500,0),0))</f>
        <v>2</v>
      </c>
      <c r="F267" s="27">
        <f ca="1">IF($A267="","",OFFSET(統合マスタ!$Z$4,MATCH($A267,統合マスタ!$AC$5:$AC$1500,0),0))</f>
        <v>26</v>
      </c>
      <c r="G267" s="27" t="str">
        <f ca="1">IF($A267="","",OFFSET(統合マスタ!$E$4,MATCH($A267,統合マスタ!$AC$5:$AC$1500,0),0))</f>
        <v>バラ</v>
      </c>
      <c r="H267" s="27" t="str">
        <f ca="1">IF($A267="","",OFFSET(統合マスタ!$F$4,MATCH($A267,統合マスタ!$AC$5:$AC$1500,0),0))</f>
        <v>３００Ｔ</v>
      </c>
      <c r="I267" s="27" t="str">
        <f ca="1">IF($A267="","",OFFSET(統合マスタ!$K$4,MATCH($A267,統合マスタ!$AC$5:$AC$1500,0),0))</f>
        <v>錠</v>
      </c>
      <c r="J267" s="54" t="str">
        <f ca="1">IF(F267="","",OFFSET(分類!$B$29,MATCH(F267,分類!$A$30:$A$46,0),0))</f>
        <v>調剤棚　＆　劇薬バラ</v>
      </c>
      <c r="K267" s="54">
        <f ca="1">IFERROR(
    OFFSET(錠剤_PTP!$M$5,
           MATCH(D267, 錠剤_PTP!$D$5:$D$999, 0) - 1,
           0),
"")</f>
        <v>0</v>
      </c>
      <c r="L267" s="54">
        <f ca="1">IFERROR(
    OFFSET(錠剤_バラ!$M$5,
           MATCH(D267, 錠剤_バラ!$D$5:$D$999, 0) - 1,
           0),
"")</f>
        <v>0</v>
      </c>
      <c r="M267" s="54">
        <f t="shared" ca="1" si="8"/>
        <v>0</v>
      </c>
    </row>
    <row r="268" spans="1:13">
      <c r="A268" s="66" cm="1">
        <f t="array" aca="1" ref="A268" ca="1">IFERROR(
    SMALL(
        IF((統合マスタ!$R$5:$R$1500=1)*
           (ISNUMBER(MATCH(統合マスタ!$V$5:$V$1500, 分類!$N$8:$N$15, 0))),
           統合マスタ!$AC$5:$AC$1500),
        ROW(A264)
    ),
"")</f>
        <v>200235</v>
      </c>
      <c r="B268" s="27">
        <f t="shared" si="9"/>
        <v>264</v>
      </c>
      <c r="C268" s="27">
        <f ca="1">IF($A268="","",OFFSET(統合マスタ!$B$4,MATCH($A268,統合マスタ!$AC$5:$AC$1500,0),0))</f>
        <v>235</v>
      </c>
      <c r="D268" s="27" t="str">
        <f ca="1">IF($A268="","",OFFSET(統合マスタ!$C$4,MATCH($A268,統合マスタ!$AC$5:$AC$1500,0),0))</f>
        <v>コントミン糖衣錠１００ｍｇ</v>
      </c>
      <c r="E268" s="27">
        <f ca="1">IF($A268="","",OFFSET(統合マスタ!$X$4,MATCH($A268,統合マスタ!$AC$5:$AC$1500,0),0))</f>
        <v>2</v>
      </c>
      <c r="F268" s="27">
        <f ca="1">IF($A268="","",OFFSET(統合マスタ!$Z$4,MATCH($A268,統合マスタ!$AC$5:$AC$1500,0),0))</f>
        <v>6</v>
      </c>
      <c r="G268" s="27" t="str">
        <f ca="1">IF($A268="","",OFFSET(統合マスタ!$E$4,MATCH($A268,統合マスタ!$AC$5:$AC$1500,0),0))</f>
        <v>ＰＴＰ</v>
      </c>
      <c r="H268" s="27" t="str">
        <f ca="1">IF($A268="","",OFFSET(統合マスタ!$F$4,MATCH($A268,統合マスタ!$AC$5:$AC$1500,0),0))</f>
        <v>１００Ｔ</v>
      </c>
      <c r="I268" s="27" t="str">
        <f ca="1">IF($A268="","",OFFSET(統合マスタ!$K$4,MATCH($A268,統合マスタ!$AC$5:$AC$1500,0),0))</f>
        <v>錠</v>
      </c>
      <c r="J268" s="54" t="str">
        <f ca="1">IF(F268="","",OFFSET(分類!$B$29,MATCH(F268,分類!$A$30:$A$46,0),0))</f>
        <v>劇薬バラ</v>
      </c>
      <c r="K268" s="54" t="str">
        <f ca="1">IFERROR(
    OFFSET(錠剤_PTP!$M$5,
           MATCH(D268, 錠剤_PTP!$D$5:$D$999, 0) - 1,
           0),
"")</f>
        <v/>
      </c>
      <c r="L268" s="54">
        <f ca="1">IFERROR(
    OFFSET(錠剤_バラ!$M$5,
           MATCH(D268, 錠剤_バラ!$D$5:$D$999, 0) - 1,
           0),
"")</f>
        <v>0</v>
      </c>
      <c r="M268" s="54">
        <f t="shared" ca="1" si="8"/>
        <v>0</v>
      </c>
    </row>
    <row r="269" spans="1:13">
      <c r="A269" s="66" cm="1">
        <f t="array" aca="1" ref="A269" ca="1">IFERROR(
    SMALL(
        IF((統合マスタ!$R$5:$R$1500=1)*
           (ISNUMBER(MATCH(統合マスタ!$V$5:$V$1500, 分類!$N$8:$N$15, 0))),
           統合マスタ!$AC$5:$AC$1500),
        ROW(A265)
    ),
"")</f>
        <v>200239</v>
      </c>
      <c r="B269" s="27">
        <f t="shared" si="9"/>
        <v>265</v>
      </c>
      <c r="C269" s="27">
        <f ca="1">IF($A269="","",OFFSET(統合マスタ!$B$4,MATCH($A269,統合マスタ!$AC$5:$AC$1500,0),0))</f>
        <v>239</v>
      </c>
      <c r="D269" s="27" t="str">
        <f ca="1">IF($A269="","",OFFSET(統合マスタ!$C$4,MATCH($A269,統合マスタ!$AC$5:$AC$1500,0),0))</f>
        <v>コントミン糖衣錠５０ｍｇ</v>
      </c>
      <c r="E269" s="27">
        <f ca="1">IF($A269="","",OFFSET(統合マスタ!$X$4,MATCH($A269,統合マスタ!$AC$5:$AC$1500,0),0))</f>
        <v>2</v>
      </c>
      <c r="F269" s="27">
        <f ca="1">IF($A269="","",OFFSET(統合マスタ!$Z$4,MATCH($A269,統合マスタ!$AC$5:$AC$1500,0),0))</f>
        <v>26</v>
      </c>
      <c r="G269" s="27" t="str">
        <f ca="1">IF($A269="","",OFFSET(統合マスタ!$E$4,MATCH($A269,統合マスタ!$AC$5:$AC$1500,0),0))</f>
        <v>ＰＴＰ</v>
      </c>
      <c r="H269" s="27" t="str">
        <f ca="1">IF($A269="","",OFFSET(統合マスタ!$F$4,MATCH($A269,統合マスタ!$AC$5:$AC$1500,0),0))</f>
        <v>１００Ｔ</v>
      </c>
      <c r="I269" s="27" t="str">
        <f ca="1">IF($A269="","",OFFSET(統合マスタ!$K$4,MATCH($A269,統合マスタ!$AC$5:$AC$1500,0),0))</f>
        <v>錠</v>
      </c>
      <c r="J269" s="54" t="str">
        <f ca="1">IF(F269="","",OFFSET(分類!$B$29,MATCH(F269,分類!$A$30:$A$46,0),0))</f>
        <v>調剤棚　＆　劇薬バラ</v>
      </c>
      <c r="K269" s="54">
        <f ca="1">IFERROR(
    OFFSET(錠剤_PTP!$M$5,
           MATCH(D269, 錠剤_PTP!$D$5:$D$999, 0) - 1,
           0),
"")</f>
        <v>0</v>
      </c>
      <c r="L269" s="54">
        <f ca="1">IFERROR(
    OFFSET(錠剤_バラ!$M$5,
           MATCH(D269, 錠剤_バラ!$D$5:$D$999, 0) - 1,
           0),
"")</f>
        <v>0</v>
      </c>
      <c r="M269" s="54">
        <f t="shared" ca="1" si="8"/>
        <v>0</v>
      </c>
    </row>
    <row r="270" spans="1:13">
      <c r="A270" s="66" cm="1">
        <f t="array" aca="1" ref="A270" ca="1">IFERROR(
    SMALL(
        IF((統合マスタ!$R$5:$R$1500=1)*
           (ISNUMBER(MATCH(統合マスタ!$V$5:$V$1500, 分類!$N$8:$N$15, 0))),
           統合マスタ!$AC$5:$AC$1500),
        ROW(A266)
    ),
"")</f>
        <v>200240</v>
      </c>
      <c r="B270" s="27">
        <f t="shared" si="9"/>
        <v>266</v>
      </c>
      <c r="C270" s="27">
        <f ca="1">IF($A270="","",OFFSET(統合マスタ!$B$4,MATCH($A270,統合マスタ!$AC$5:$AC$1500,0),0))</f>
        <v>240</v>
      </c>
      <c r="D270" s="27" t="str">
        <f ca="1">IF($A270="","",OFFSET(統合マスタ!$C$4,MATCH($A270,統合マスタ!$AC$5:$AC$1500,0),0))</f>
        <v>コントミン糖衣錠５０ｍｇ</v>
      </c>
      <c r="E270" s="27">
        <f ca="1">IF($A270="","",OFFSET(統合マスタ!$X$4,MATCH($A270,統合マスタ!$AC$5:$AC$1500,0),0))</f>
        <v>2</v>
      </c>
      <c r="F270" s="27">
        <f ca="1">IF($A270="","",OFFSET(統合マスタ!$Z$4,MATCH($A270,統合マスタ!$AC$5:$AC$1500,0),0))</f>
        <v>26</v>
      </c>
      <c r="G270" s="27" t="str">
        <f ca="1">IF($A270="","",OFFSET(統合マスタ!$E$4,MATCH($A270,統合マスタ!$AC$5:$AC$1500,0),0))</f>
        <v>バラ</v>
      </c>
      <c r="H270" s="27" t="str">
        <f ca="1">IF($A270="","",OFFSET(統合マスタ!$F$4,MATCH($A270,統合マスタ!$AC$5:$AC$1500,0),0))</f>
        <v>１０００Ｔ</v>
      </c>
      <c r="I270" s="27" t="str">
        <f ca="1">IF($A270="","",OFFSET(統合マスタ!$K$4,MATCH($A270,統合マスタ!$AC$5:$AC$1500,0),0))</f>
        <v>錠</v>
      </c>
      <c r="J270" s="54" t="str">
        <f ca="1">IF(F270="","",OFFSET(分類!$B$29,MATCH(F270,分類!$A$30:$A$46,0),0))</f>
        <v>調剤棚　＆　劇薬バラ</v>
      </c>
      <c r="K270" s="54">
        <f ca="1">IFERROR(
    OFFSET(錠剤_PTP!$M$5,
           MATCH(D270, 錠剤_PTP!$D$5:$D$999, 0) - 1,
           0),
"")</f>
        <v>0</v>
      </c>
      <c r="L270" s="54">
        <f ca="1">IFERROR(
    OFFSET(錠剤_バラ!$M$5,
           MATCH(D270, 錠剤_バラ!$D$5:$D$999, 0) - 1,
           0),
"")</f>
        <v>0</v>
      </c>
      <c r="M270" s="54">
        <f t="shared" ca="1" si="8"/>
        <v>0</v>
      </c>
    </row>
    <row r="271" spans="1:13">
      <c r="A271" s="66" cm="1">
        <f t="array" aca="1" ref="A271" ca="1">IFERROR(
    SMALL(
        IF((統合マスタ!$R$5:$R$1500=1)*
           (ISNUMBER(MATCH(統合マスタ!$V$5:$V$1500, 分類!$N$8:$N$15, 0))),
           統合マスタ!$AC$5:$AC$1500),
        ROW(A267)
    ),
"")</f>
        <v>200253</v>
      </c>
      <c r="B271" s="27">
        <f t="shared" si="9"/>
        <v>267</v>
      </c>
      <c r="C271" s="27">
        <f ca="1">IF($A271="","",OFFSET(統合マスタ!$B$4,MATCH($A271,統合マスタ!$AC$5:$AC$1500,0),0))</f>
        <v>253</v>
      </c>
      <c r="D271" s="27" t="str">
        <f ca="1">IF($A271="","",OFFSET(統合マスタ!$C$4,MATCH($A271,統合マスタ!$AC$5:$AC$1500,0),0))</f>
        <v>シクレスト舌下錠１０ｍｇ</v>
      </c>
      <c r="E271" s="27">
        <f ca="1">IF($A271="","",OFFSET(統合マスタ!$X$4,MATCH($A271,統合マスタ!$AC$5:$AC$1500,0),0))</f>
        <v>2</v>
      </c>
      <c r="F271" s="27">
        <f ca="1">IF($A271="","",OFFSET(統合マスタ!$Z$4,MATCH($A271,統合マスタ!$AC$5:$AC$1500,0),0))</f>
        <v>1</v>
      </c>
      <c r="G271" s="27" t="str">
        <f ca="1">IF($A271="","",OFFSET(統合マスタ!$E$4,MATCH($A271,統合マスタ!$AC$5:$AC$1500,0),0))</f>
        <v>ＰＴＰ</v>
      </c>
      <c r="H271" s="27" t="str">
        <f ca="1">IF($A271="","",OFFSET(統合マスタ!$F$4,MATCH($A271,統合マスタ!$AC$5:$AC$1500,0),0))</f>
        <v>１００Ｔ</v>
      </c>
      <c r="I271" s="27" t="str">
        <f ca="1">IF($A271="","",OFFSET(統合マスタ!$K$4,MATCH($A271,統合マスタ!$AC$5:$AC$1500,0),0))</f>
        <v>錠</v>
      </c>
      <c r="J271" s="54" t="str">
        <f ca="1">IF(F271="","",OFFSET(分類!$B$29,MATCH(F271,分類!$A$30:$A$46,0),0))</f>
        <v>調剤棚</v>
      </c>
      <c r="K271" s="54">
        <f ca="1">IFERROR(
    OFFSET(錠剤_PTP!$M$5,
           MATCH(D271, 錠剤_PTP!$D$5:$D$999, 0) - 1,
           0),
"")</f>
        <v>0</v>
      </c>
      <c r="L271" s="54" t="str">
        <f ca="1">IFERROR(
    OFFSET(錠剤_バラ!$M$5,
           MATCH(D271, 錠剤_バラ!$D$5:$D$999, 0) - 1,
           0),
"")</f>
        <v/>
      </c>
      <c r="M271" s="54">
        <f t="shared" ca="1" si="8"/>
        <v>0</v>
      </c>
    </row>
    <row r="272" spans="1:13">
      <c r="A272" s="66" cm="1">
        <f t="array" aca="1" ref="A272" ca="1">IFERROR(
    SMALL(
        IF((統合マスタ!$R$5:$R$1500=1)*
           (ISNUMBER(MATCH(統合マスタ!$V$5:$V$1500, 分類!$N$8:$N$15, 0))),
           統合マスタ!$AC$5:$AC$1500),
        ROW(A268)
    ),
"")</f>
        <v>200254</v>
      </c>
      <c r="B272" s="27">
        <f t="shared" si="9"/>
        <v>268</v>
      </c>
      <c r="C272" s="27">
        <f ca="1">IF($A272="","",OFFSET(統合マスタ!$B$4,MATCH($A272,統合マスタ!$AC$5:$AC$1500,0),0))</f>
        <v>254</v>
      </c>
      <c r="D272" s="27" t="str">
        <f ca="1">IF($A272="","",OFFSET(統合マスタ!$C$4,MATCH($A272,統合マスタ!$AC$5:$AC$1500,0),0))</f>
        <v>シクレスト舌下錠５ｍｇ</v>
      </c>
      <c r="E272" s="27">
        <f ca="1">IF($A272="","",OFFSET(統合マスタ!$X$4,MATCH($A272,統合マスタ!$AC$5:$AC$1500,0),0))</f>
        <v>2</v>
      </c>
      <c r="F272" s="27">
        <f ca="1">IF($A272="","",OFFSET(統合マスタ!$Z$4,MATCH($A272,統合マスタ!$AC$5:$AC$1500,0),0))</f>
        <v>1</v>
      </c>
      <c r="G272" s="27" t="str">
        <f ca="1">IF($A272="","",OFFSET(統合マスタ!$E$4,MATCH($A272,統合マスタ!$AC$5:$AC$1500,0),0))</f>
        <v>ＰＴＰ</v>
      </c>
      <c r="H272" s="27" t="str">
        <f ca="1">IF($A272="","",OFFSET(統合マスタ!$F$4,MATCH($A272,統合マスタ!$AC$5:$AC$1500,0),0))</f>
        <v>１００Ｔ</v>
      </c>
      <c r="I272" s="27" t="str">
        <f ca="1">IF($A272="","",OFFSET(統合マスタ!$K$4,MATCH($A272,統合マスタ!$AC$5:$AC$1500,0),0))</f>
        <v>錠</v>
      </c>
      <c r="J272" s="54" t="str">
        <f ca="1">IF(F272="","",OFFSET(分類!$B$29,MATCH(F272,分類!$A$30:$A$46,0),0))</f>
        <v>調剤棚</v>
      </c>
      <c r="K272" s="54">
        <f ca="1">IFERROR(
    OFFSET(錠剤_PTP!$M$5,
           MATCH(D272, 錠剤_PTP!$D$5:$D$999, 0) - 1,
           0),
"")</f>
        <v>0</v>
      </c>
      <c r="L272" s="54" t="str">
        <f ca="1">IFERROR(
    OFFSET(錠剤_バラ!$M$5,
           MATCH(D272, 錠剤_バラ!$D$5:$D$999, 0) - 1,
           0),
"")</f>
        <v/>
      </c>
      <c r="M272" s="54">
        <f t="shared" ca="1" si="8"/>
        <v>0</v>
      </c>
    </row>
    <row r="273" spans="1:13">
      <c r="A273" s="66" cm="1">
        <f t="array" aca="1" ref="A273" ca="1">IFERROR(
    SMALL(
        IF((統合マスタ!$R$5:$R$1500=1)*
           (ISNUMBER(MATCH(統合マスタ!$V$5:$V$1500, 分類!$N$8:$N$15, 0))),
           統合マスタ!$AC$5:$AC$1500),
        ROW(A269)
    ),
"")</f>
        <v>200260</v>
      </c>
      <c r="B273" s="27">
        <f t="shared" si="9"/>
        <v>269</v>
      </c>
      <c r="C273" s="27">
        <f ca="1">IF($A273="","",OFFSET(統合マスタ!$B$4,MATCH($A273,統合マスタ!$AC$5:$AC$1500,0),0))</f>
        <v>260</v>
      </c>
      <c r="D273" s="27" t="str">
        <f ca="1">IF($A273="","",OFFSET(統合マスタ!$C$4,MATCH($A273,統合マスタ!$AC$5:$AC$1500,0),0))</f>
        <v>ジプレキサ　ザイディス錠１０ｍｇ</v>
      </c>
      <c r="E273" s="27">
        <f ca="1">IF($A273="","",OFFSET(統合マスタ!$X$4,MATCH($A273,統合マスタ!$AC$5:$AC$1500,0),0))</f>
        <v>2</v>
      </c>
      <c r="F273" s="27">
        <f ca="1">IF($A273="","",OFFSET(統合マスタ!$Z$4,MATCH($A273,統合マスタ!$AC$5:$AC$1500,0),0))</f>
        <v>1</v>
      </c>
      <c r="G273" s="27" t="str">
        <f ca="1">IF($A273="","",OFFSET(統合マスタ!$E$4,MATCH($A273,統合マスタ!$AC$5:$AC$1500,0),0))</f>
        <v>ＰＴＰ</v>
      </c>
      <c r="H273" s="27" t="str">
        <f ca="1">IF($A273="","",OFFSET(統合マスタ!$F$4,MATCH($A273,統合マスタ!$AC$5:$AC$1500,0),0))</f>
        <v>３５０Ｔ</v>
      </c>
      <c r="I273" s="27" t="str">
        <f ca="1">IF($A273="","",OFFSET(統合マスタ!$K$4,MATCH($A273,統合マスタ!$AC$5:$AC$1500,0),0))</f>
        <v>錠</v>
      </c>
      <c r="J273" s="54" t="str">
        <f ca="1">IF(F273="","",OFFSET(分類!$B$29,MATCH(F273,分類!$A$30:$A$46,0),0))</f>
        <v>調剤棚</v>
      </c>
      <c r="K273" s="54">
        <f ca="1">IFERROR(
    OFFSET(錠剤_PTP!$M$5,
           MATCH(D273, 錠剤_PTP!$D$5:$D$999, 0) - 1,
           0),
"")</f>
        <v>0</v>
      </c>
      <c r="L273" s="54" t="str">
        <f ca="1">IFERROR(
    OFFSET(錠剤_バラ!$M$5,
           MATCH(D273, 錠剤_バラ!$D$5:$D$999, 0) - 1,
           0),
"")</f>
        <v/>
      </c>
      <c r="M273" s="54">
        <f t="shared" ca="1" si="8"/>
        <v>0</v>
      </c>
    </row>
    <row r="274" spans="1:13">
      <c r="A274" s="66" cm="1">
        <f t="array" aca="1" ref="A274" ca="1">IFERROR(
    SMALL(
        IF((統合マスタ!$R$5:$R$1500=1)*
           (ISNUMBER(MATCH(統合マスタ!$V$5:$V$1500, 分類!$N$8:$N$15, 0))),
           統合マスタ!$AC$5:$AC$1500),
        ROW(A270)
    ),
"")</f>
        <v>200261</v>
      </c>
      <c r="B274" s="27">
        <f t="shared" si="9"/>
        <v>270</v>
      </c>
      <c r="C274" s="27">
        <f ca="1">IF($A274="","",OFFSET(統合マスタ!$B$4,MATCH($A274,統合マスタ!$AC$5:$AC$1500,0),0))</f>
        <v>261</v>
      </c>
      <c r="D274" s="27" t="str">
        <f ca="1">IF($A274="","",OFFSET(統合マスタ!$C$4,MATCH($A274,統合マスタ!$AC$5:$AC$1500,0),0))</f>
        <v>ジプレキサ　ザイディス錠２．５ｍｇ</v>
      </c>
      <c r="E274" s="27">
        <f ca="1">IF($A274="","",OFFSET(統合マスタ!$X$4,MATCH($A274,統合マスタ!$AC$5:$AC$1500,0),0))</f>
        <v>2</v>
      </c>
      <c r="F274" s="27">
        <f ca="1">IF($A274="","",OFFSET(統合マスタ!$Z$4,MATCH($A274,統合マスタ!$AC$5:$AC$1500,0),0))</f>
        <v>1</v>
      </c>
      <c r="G274" s="27" t="str">
        <f ca="1">IF($A274="","",OFFSET(統合マスタ!$E$4,MATCH($A274,統合マスタ!$AC$5:$AC$1500,0),0))</f>
        <v>ＰＴＰ</v>
      </c>
      <c r="H274" s="27" t="str">
        <f ca="1">IF($A274="","",OFFSET(統合マスタ!$F$4,MATCH($A274,統合マスタ!$AC$5:$AC$1500,0),0))</f>
        <v>７０Ｔ</v>
      </c>
      <c r="I274" s="27" t="str">
        <f ca="1">IF($A274="","",OFFSET(統合マスタ!$K$4,MATCH($A274,統合マスタ!$AC$5:$AC$1500,0),0))</f>
        <v>錠</v>
      </c>
      <c r="J274" s="54" t="str">
        <f ca="1">IF(F274="","",OFFSET(分類!$B$29,MATCH(F274,分類!$A$30:$A$46,0),0))</f>
        <v>調剤棚</v>
      </c>
      <c r="K274" s="54">
        <f ca="1">IFERROR(
    OFFSET(錠剤_PTP!$M$5,
           MATCH(D274, 錠剤_PTP!$D$5:$D$999, 0) - 1,
           0),
"")</f>
        <v>0</v>
      </c>
      <c r="L274" s="54" t="str">
        <f ca="1">IFERROR(
    OFFSET(錠剤_バラ!$M$5,
           MATCH(D274, 錠剤_バラ!$D$5:$D$999, 0) - 1,
           0),
"")</f>
        <v/>
      </c>
      <c r="M274" s="54">
        <f t="shared" ca="1" si="8"/>
        <v>0</v>
      </c>
    </row>
    <row r="275" spans="1:13">
      <c r="A275" s="66" cm="1">
        <f t="array" aca="1" ref="A275" ca="1">IFERROR(
    SMALL(
        IF((統合マスタ!$R$5:$R$1500=1)*
           (ISNUMBER(MATCH(統合マスタ!$V$5:$V$1500, 分類!$N$8:$N$15, 0))),
           統合マスタ!$AC$5:$AC$1500),
        ROW(A271)
    ),
"")</f>
        <v>200262</v>
      </c>
      <c r="B275" s="27">
        <f t="shared" si="9"/>
        <v>271</v>
      </c>
      <c r="C275" s="27">
        <f ca="1">IF($A275="","",OFFSET(統合マスタ!$B$4,MATCH($A275,統合マスタ!$AC$5:$AC$1500,0),0))</f>
        <v>262</v>
      </c>
      <c r="D275" s="27" t="str">
        <f ca="1">IF($A275="","",OFFSET(統合マスタ!$C$4,MATCH($A275,統合マスタ!$AC$5:$AC$1500,0),0))</f>
        <v>ジプレキサ　ザイディス錠５ｍｇ</v>
      </c>
      <c r="E275" s="27">
        <f ca="1">IF($A275="","",OFFSET(統合マスタ!$X$4,MATCH($A275,統合マスタ!$AC$5:$AC$1500,0),0))</f>
        <v>2</v>
      </c>
      <c r="F275" s="27">
        <f ca="1">IF($A275="","",OFFSET(統合マスタ!$Z$4,MATCH($A275,統合マスタ!$AC$5:$AC$1500,0),0))</f>
        <v>1</v>
      </c>
      <c r="G275" s="27" t="str">
        <f ca="1">IF($A275="","",OFFSET(統合マスタ!$E$4,MATCH($A275,統合マスタ!$AC$5:$AC$1500,0),0))</f>
        <v>ＰＴＰ</v>
      </c>
      <c r="H275" s="27" t="str">
        <f ca="1">IF($A275="","",OFFSET(統合マスタ!$F$4,MATCH($A275,統合マスタ!$AC$5:$AC$1500,0),0))</f>
        <v>３５０Ｔ</v>
      </c>
      <c r="I275" s="27" t="str">
        <f ca="1">IF($A275="","",OFFSET(統合マスタ!$K$4,MATCH($A275,統合マスタ!$AC$5:$AC$1500,0),0))</f>
        <v>錠</v>
      </c>
      <c r="J275" s="54" t="str">
        <f ca="1">IF(F275="","",OFFSET(分類!$B$29,MATCH(F275,分類!$A$30:$A$46,0),0))</f>
        <v>調剤棚</v>
      </c>
      <c r="K275" s="54">
        <f ca="1">IFERROR(
    OFFSET(錠剤_PTP!$M$5,
           MATCH(D275, 錠剤_PTP!$D$5:$D$999, 0) - 1,
           0),
"")</f>
        <v>0</v>
      </c>
      <c r="L275" s="54" t="str">
        <f ca="1">IFERROR(
    OFFSET(錠剤_バラ!$M$5,
           MATCH(D275, 錠剤_バラ!$D$5:$D$999, 0) - 1,
           0),
"")</f>
        <v/>
      </c>
      <c r="M275" s="54">
        <f t="shared" ca="1" si="8"/>
        <v>0</v>
      </c>
    </row>
    <row r="276" spans="1:13">
      <c r="A276" s="66" cm="1">
        <f t="array" aca="1" ref="A276" ca="1">IFERROR(
    SMALL(
        IF((統合マスタ!$R$5:$R$1500=1)*
           (ISNUMBER(MATCH(統合マスタ!$V$5:$V$1500, 分類!$N$8:$N$15, 0))),
           統合マスタ!$AC$5:$AC$1500),
        ROW(A272)
    ),
"")</f>
        <v>200268</v>
      </c>
      <c r="B276" s="27">
        <f t="shared" si="9"/>
        <v>272</v>
      </c>
      <c r="C276" s="27">
        <f ca="1">IF($A276="","",OFFSET(統合マスタ!$B$4,MATCH($A276,統合マスタ!$AC$5:$AC$1500,0),0))</f>
        <v>268</v>
      </c>
      <c r="D276" s="27" t="str">
        <f ca="1">IF($A276="","",OFFSET(統合マスタ!$C$4,MATCH($A276,統合マスタ!$AC$5:$AC$1500,0),0))</f>
        <v>シロドシンＯＤ錠４ｍｇ「ＫＭＰ」</v>
      </c>
      <c r="E276" s="27">
        <f ca="1">IF($A276="","",OFFSET(統合マスタ!$X$4,MATCH($A276,統合マスタ!$AC$5:$AC$1500,0),0))</f>
        <v>2</v>
      </c>
      <c r="F276" s="27">
        <f ca="1">IF($A276="","",OFFSET(統合マスタ!$Z$4,MATCH($A276,統合マスタ!$AC$5:$AC$1500,0),0))</f>
        <v>26</v>
      </c>
      <c r="G276" s="27" t="str">
        <f ca="1">IF($A276="","",OFFSET(統合マスタ!$E$4,MATCH($A276,統合マスタ!$AC$5:$AC$1500,0),0))</f>
        <v>ＰＴＰ</v>
      </c>
      <c r="H276" s="27" t="str">
        <f ca="1">IF($A276="","",OFFSET(統合マスタ!$F$4,MATCH($A276,統合マスタ!$AC$5:$AC$1500,0),0))</f>
        <v>１００Ｔ</v>
      </c>
      <c r="I276" s="27" t="str">
        <f ca="1">IF($A276="","",OFFSET(統合マスタ!$K$4,MATCH($A276,統合マスタ!$AC$5:$AC$1500,0),0))</f>
        <v>錠</v>
      </c>
      <c r="J276" s="54" t="str">
        <f ca="1">IF(F276="","",OFFSET(分類!$B$29,MATCH(F276,分類!$A$30:$A$46,0),0))</f>
        <v>調剤棚　＆　劇薬バラ</v>
      </c>
      <c r="K276" s="54">
        <f ca="1">IFERROR(
    OFFSET(錠剤_PTP!$M$5,
           MATCH(D276, 錠剤_PTP!$D$5:$D$999, 0) - 1,
           0),
"")</f>
        <v>0</v>
      </c>
      <c r="L276" s="54">
        <f ca="1">IFERROR(
    OFFSET(錠剤_バラ!$M$5,
           MATCH(D276, 錠剤_バラ!$D$5:$D$999, 0) - 1,
           0),
"")</f>
        <v>0</v>
      </c>
      <c r="M276" s="54">
        <f t="shared" ca="1" si="8"/>
        <v>0</v>
      </c>
    </row>
    <row r="277" spans="1:13">
      <c r="A277" s="66" cm="1">
        <f t="array" aca="1" ref="A277" ca="1">IFERROR(
    SMALL(
        IF((統合マスタ!$R$5:$R$1500=1)*
           (ISNUMBER(MATCH(統合マスタ!$V$5:$V$1500, 分類!$N$8:$N$15, 0))),
           統合マスタ!$AC$5:$AC$1500),
        ROW(A273)
    ),
"")</f>
        <v>200278</v>
      </c>
      <c r="B277" s="27">
        <f t="shared" si="9"/>
        <v>273</v>
      </c>
      <c r="C277" s="27">
        <f ca="1">IF($A277="","",OFFSET(統合マスタ!$B$4,MATCH($A277,統合マスタ!$AC$5:$AC$1500,0),0))</f>
        <v>278</v>
      </c>
      <c r="D277" s="27" t="str">
        <f ca="1">IF($A277="","",OFFSET(統合マスタ!$C$4,MATCH($A277,統合マスタ!$AC$5:$AC$1500,0),0))</f>
        <v>スルピリド錠１００ｍｇ「アメル」</v>
      </c>
      <c r="E277" s="27">
        <f ca="1">IF($A277="","",OFFSET(統合マスタ!$X$4,MATCH($A277,統合マスタ!$AC$5:$AC$1500,0),0))</f>
        <v>2</v>
      </c>
      <c r="F277" s="27">
        <f ca="1">IF($A277="","",OFFSET(統合マスタ!$Z$4,MATCH($A277,統合マスタ!$AC$5:$AC$1500,0),0))</f>
        <v>26</v>
      </c>
      <c r="G277" s="27" t="str">
        <f ca="1">IF($A277="","",OFFSET(統合マスタ!$E$4,MATCH($A277,統合マスタ!$AC$5:$AC$1500,0),0))</f>
        <v>ＰＴＰ</v>
      </c>
      <c r="H277" s="27" t="str">
        <f ca="1">IF($A277="","",OFFSET(統合マスタ!$F$4,MATCH($A277,統合マスタ!$AC$5:$AC$1500,0),0))</f>
        <v>１００Ｔ</v>
      </c>
      <c r="I277" s="27" t="str">
        <f ca="1">IF($A277="","",OFFSET(統合マスタ!$K$4,MATCH($A277,統合マスタ!$AC$5:$AC$1500,0),0))</f>
        <v>錠</v>
      </c>
      <c r="J277" s="54" t="str">
        <f ca="1">IF(F277="","",OFFSET(分類!$B$29,MATCH(F277,分類!$A$30:$A$46,0),0))</f>
        <v>調剤棚　＆　劇薬バラ</v>
      </c>
      <c r="K277" s="54">
        <f ca="1">IFERROR(
    OFFSET(錠剤_PTP!$M$5,
           MATCH(D277, 錠剤_PTP!$D$5:$D$999, 0) - 1,
           0),
"")</f>
        <v>0</v>
      </c>
      <c r="L277" s="54">
        <f ca="1">IFERROR(
    OFFSET(錠剤_バラ!$M$5,
           MATCH(D277, 錠剤_バラ!$D$5:$D$999, 0) - 1,
           0),
"")</f>
        <v>0</v>
      </c>
      <c r="M277" s="54">
        <f t="shared" ca="1" si="8"/>
        <v>0</v>
      </c>
    </row>
    <row r="278" spans="1:13">
      <c r="A278" s="66" cm="1">
        <f t="array" aca="1" ref="A278" ca="1">IFERROR(
    SMALL(
        IF((統合マスタ!$R$5:$R$1500=1)*
           (ISNUMBER(MATCH(統合マスタ!$V$5:$V$1500, 分類!$N$8:$N$15, 0))),
           統合マスタ!$AC$5:$AC$1500),
        ROW(A274)
    ),
"")</f>
        <v>200279</v>
      </c>
      <c r="B278" s="27">
        <f t="shared" si="9"/>
        <v>274</v>
      </c>
      <c r="C278" s="27">
        <f ca="1">IF($A278="","",OFFSET(統合マスタ!$B$4,MATCH($A278,統合マスタ!$AC$5:$AC$1500,0),0))</f>
        <v>279</v>
      </c>
      <c r="D278" s="27" t="str">
        <f ca="1">IF($A278="","",OFFSET(統合マスタ!$C$4,MATCH($A278,統合マスタ!$AC$5:$AC$1500,0),0))</f>
        <v>スルピリド錠２００ｍｇ「アメル」</v>
      </c>
      <c r="E278" s="27">
        <f ca="1">IF($A278="","",OFFSET(統合マスタ!$X$4,MATCH($A278,統合マスタ!$AC$5:$AC$1500,0),0))</f>
        <v>2</v>
      </c>
      <c r="F278" s="27">
        <f ca="1">IF($A278="","",OFFSET(統合マスタ!$Z$4,MATCH($A278,統合マスタ!$AC$5:$AC$1500,0),0))</f>
        <v>26</v>
      </c>
      <c r="G278" s="27" t="str">
        <f ca="1">IF($A278="","",OFFSET(統合マスタ!$E$4,MATCH($A278,統合マスタ!$AC$5:$AC$1500,0),0))</f>
        <v>ＰＴＰ</v>
      </c>
      <c r="H278" s="27" t="str">
        <f ca="1">IF($A278="","",OFFSET(統合マスタ!$F$4,MATCH($A278,統合マスタ!$AC$5:$AC$1500,0),0))</f>
        <v>１００Ｔ</v>
      </c>
      <c r="I278" s="27" t="str">
        <f ca="1">IF($A278="","",OFFSET(統合マスタ!$K$4,MATCH($A278,統合マスタ!$AC$5:$AC$1500,0),0))</f>
        <v>錠</v>
      </c>
      <c r="J278" s="54" t="str">
        <f ca="1">IF(F278="","",OFFSET(分類!$B$29,MATCH(F278,分類!$A$30:$A$46,0),0))</f>
        <v>調剤棚　＆　劇薬バラ</v>
      </c>
      <c r="K278" s="54">
        <f ca="1">IFERROR(
    OFFSET(錠剤_PTP!$M$5,
           MATCH(D278, 錠剤_PTP!$D$5:$D$999, 0) - 1,
           0),
"")</f>
        <v>0</v>
      </c>
      <c r="L278" s="54">
        <f ca="1">IFERROR(
    OFFSET(錠剤_バラ!$M$5,
           MATCH(D278, 錠剤_バラ!$D$5:$D$999, 0) - 1,
           0),
"")</f>
        <v>0</v>
      </c>
      <c r="M278" s="54">
        <f t="shared" ca="1" si="8"/>
        <v>0</v>
      </c>
    </row>
    <row r="279" spans="1:13">
      <c r="A279" s="66" cm="1">
        <f t="array" aca="1" ref="A279" ca="1">IFERROR(
    SMALL(
        IF((統合マスタ!$R$5:$R$1500=1)*
           (ISNUMBER(MATCH(統合マスタ!$V$5:$V$1500, 分類!$N$8:$N$15, 0))),
           統合マスタ!$AC$5:$AC$1500),
        ROW(A275)
    ),
"")</f>
        <v>200284</v>
      </c>
      <c r="B279" s="27">
        <f t="shared" si="9"/>
        <v>275</v>
      </c>
      <c r="C279" s="27">
        <f ca="1">IF($A279="","",OFFSET(統合マスタ!$B$4,MATCH($A279,統合マスタ!$AC$5:$AC$1500,0),0))</f>
        <v>284</v>
      </c>
      <c r="D279" s="27" t="str">
        <f ca="1">IF($A279="","",OFFSET(統合マスタ!$C$4,MATCH($A279,統合マスタ!$AC$5:$AC$1500,0),0))</f>
        <v>セディール錠１０ｍｇ　　　　　　　　　　</v>
      </c>
      <c r="E279" s="27">
        <f ca="1">IF($A279="","",OFFSET(統合マスタ!$X$4,MATCH($A279,統合マスタ!$AC$5:$AC$1500,0),0))</f>
        <v>2</v>
      </c>
      <c r="F279" s="27">
        <f ca="1">IF($A279="","",OFFSET(統合マスタ!$Z$4,MATCH($A279,統合マスタ!$AC$5:$AC$1500,0),0))</f>
        <v>26</v>
      </c>
      <c r="G279" s="27" t="str">
        <f ca="1">IF($A279="","",OFFSET(統合マスタ!$E$4,MATCH($A279,統合マスタ!$AC$5:$AC$1500,0),0))</f>
        <v>ＰＴＰ</v>
      </c>
      <c r="H279" s="27" t="str">
        <f ca="1">IF($A279="","",OFFSET(統合マスタ!$F$4,MATCH($A279,統合マスタ!$AC$5:$AC$1500,0),0))</f>
        <v>１００Ｔ</v>
      </c>
      <c r="I279" s="27" t="str">
        <f ca="1">IF($A279="","",OFFSET(統合マスタ!$K$4,MATCH($A279,統合マスタ!$AC$5:$AC$1500,0),0))</f>
        <v>錠</v>
      </c>
      <c r="J279" s="54" t="str">
        <f ca="1">IF(F279="","",OFFSET(分類!$B$29,MATCH(F279,分類!$A$30:$A$46,0),0))</f>
        <v>調剤棚　＆　劇薬バラ</v>
      </c>
      <c r="K279" s="54">
        <f ca="1">IFERROR(
    OFFSET(錠剤_PTP!$M$5,
           MATCH(D279, 錠剤_PTP!$D$5:$D$999, 0) - 1,
           0),
"")</f>
        <v>0</v>
      </c>
      <c r="L279" s="54">
        <f ca="1">IFERROR(
    OFFSET(錠剤_バラ!$M$5,
           MATCH(D279, 錠剤_バラ!$D$5:$D$999, 0) - 1,
           0),
"")</f>
        <v>0</v>
      </c>
      <c r="M279" s="54">
        <f t="shared" ca="1" si="8"/>
        <v>0</v>
      </c>
    </row>
    <row r="280" spans="1:13">
      <c r="A280" s="66" cm="1">
        <f t="array" aca="1" ref="A280" ca="1">IFERROR(
    SMALL(
        IF((統合マスタ!$R$5:$R$1500=1)*
           (ISNUMBER(MATCH(統合マスタ!$V$5:$V$1500, 分類!$N$8:$N$15, 0))),
           統合マスタ!$AC$5:$AC$1500),
        ROW(A276)
    ),
"")</f>
        <v>200285</v>
      </c>
      <c r="B280" s="27">
        <f t="shared" si="9"/>
        <v>276</v>
      </c>
      <c r="C280" s="27">
        <f ca="1">IF($A280="","",OFFSET(統合マスタ!$B$4,MATCH($A280,統合マスタ!$AC$5:$AC$1500,0),0))</f>
        <v>285</v>
      </c>
      <c r="D280" s="27" t="str">
        <f ca="1">IF($A280="","",OFFSET(統合マスタ!$C$4,MATCH($A280,統合マスタ!$AC$5:$AC$1500,0),0))</f>
        <v>セディール錠１０ｍｇ　　　　　　　　　　</v>
      </c>
      <c r="E280" s="27">
        <f ca="1">IF($A280="","",OFFSET(統合マスタ!$X$4,MATCH($A280,統合マスタ!$AC$5:$AC$1500,0),0))</f>
        <v>2</v>
      </c>
      <c r="F280" s="27">
        <f ca="1">IF($A280="","",OFFSET(統合マスタ!$Z$4,MATCH($A280,統合マスタ!$AC$5:$AC$1500,0),0))</f>
        <v>26</v>
      </c>
      <c r="G280" s="27" t="str">
        <f ca="1">IF($A280="","",OFFSET(統合マスタ!$E$4,MATCH($A280,統合マスタ!$AC$5:$AC$1500,0),0))</f>
        <v>バラ</v>
      </c>
      <c r="H280" s="27" t="str">
        <f ca="1">IF($A280="","",OFFSET(統合マスタ!$F$4,MATCH($A280,統合マスタ!$AC$5:$AC$1500,0),0))</f>
        <v>５００Ｔ</v>
      </c>
      <c r="I280" s="27" t="str">
        <f ca="1">IF($A280="","",OFFSET(統合マスタ!$K$4,MATCH($A280,統合マスタ!$AC$5:$AC$1500,0),0))</f>
        <v>錠</v>
      </c>
      <c r="J280" s="54" t="str">
        <f ca="1">IF(F280="","",OFFSET(分類!$B$29,MATCH(F280,分類!$A$30:$A$46,0),0))</f>
        <v>調剤棚　＆　劇薬バラ</v>
      </c>
      <c r="K280" s="54">
        <f ca="1">IFERROR(
    OFFSET(錠剤_PTP!$M$5,
           MATCH(D280, 錠剤_PTP!$D$5:$D$999, 0) - 1,
           0),
"")</f>
        <v>0</v>
      </c>
      <c r="L280" s="54">
        <f ca="1">IFERROR(
    OFFSET(錠剤_バラ!$M$5,
           MATCH(D280, 錠剤_バラ!$D$5:$D$999, 0) - 1,
           0),
"")</f>
        <v>0</v>
      </c>
      <c r="M280" s="54">
        <f t="shared" ca="1" si="8"/>
        <v>0</v>
      </c>
    </row>
    <row r="281" spans="1:13">
      <c r="A281" s="66" cm="1">
        <f t="array" aca="1" ref="A281" ca="1">IFERROR(
    SMALL(
        IF((統合マスタ!$R$5:$R$1500=1)*
           (ISNUMBER(MATCH(統合マスタ!$V$5:$V$1500, 分類!$N$8:$N$15, 0))),
           統合マスタ!$AC$5:$AC$1500),
        ROW(A277)
    ),
"")</f>
        <v>200298</v>
      </c>
      <c r="B281" s="27">
        <f t="shared" si="9"/>
        <v>277</v>
      </c>
      <c r="C281" s="27">
        <f ca="1">IF($A281="","",OFFSET(統合マスタ!$B$4,MATCH($A281,統合マスタ!$AC$5:$AC$1500,0),0))</f>
        <v>298</v>
      </c>
      <c r="D281" s="27" t="str">
        <f ca="1">IF($A281="","",OFFSET(統合マスタ!$C$4,MATCH($A281,統合マスタ!$AC$5:$AC$1500,0),0))</f>
        <v>セルトラリン錠２５ｍｇ「明治」</v>
      </c>
      <c r="E281" s="27">
        <f ca="1">IF($A281="","",OFFSET(統合マスタ!$X$4,MATCH($A281,統合マスタ!$AC$5:$AC$1500,0),0))</f>
        <v>2</v>
      </c>
      <c r="F281" s="27">
        <f ca="1">IF($A281="","",OFFSET(統合マスタ!$Z$4,MATCH($A281,統合マスタ!$AC$5:$AC$1500,0),0))</f>
        <v>26</v>
      </c>
      <c r="G281" s="27" t="str">
        <f ca="1">IF($A281="","",OFFSET(統合マスタ!$E$4,MATCH($A281,統合マスタ!$AC$5:$AC$1500,0),0))</f>
        <v>ＰＴＰ</v>
      </c>
      <c r="H281" s="27" t="str">
        <f ca="1">IF($A281="","",OFFSET(統合マスタ!$F$4,MATCH($A281,統合マスタ!$AC$5:$AC$1500,0),0))</f>
        <v>１００Ｔ</v>
      </c>
      <c r="I281" s="27" t="str">
        <f ca="1">IF($A281="","",OFFSET(統合マスタ!$K$4,MATCH($A281,統合マスタ!$AC$5:$AC$1500,0),0))</f>
        <v>錠</v>
      </c>
      <c r="J281" s="54" t="str">
        <f ca="1">IF(F281="","",OFFSET(分類!$B$29,MATCH(F281,分類!$A$30:$A$46,0),0))</f>
        <v>調剤棚　＆　劇薬バラ</v>
      </c>
      <c r="K281" s="54">
        <f ca="1">IFERROR(
    OFFSET(錠剤_PTP!$M$5,
           MATCH(D281, 錠剤_PTP!$D$5:$D$999, 0) - 1,
           0),
"")</f>
        <v>0</v>
      </c>
      <c r="L281" s="54">
        <f ca="1">IFERROR(
    OFFSET(錠剤_バラ!$M$5,
           MATCH(D281, 錠剤_バラ!$D$5:$D$999, 0) - 1,
           0),
"")</f>
        <v>0</v>
      </c>
      <c r="M281" s="54">
        <f t="shared" ca="1" si="8"/>
        <v>0</v>
      </c>
    </row>
    <row r="282" spans="1:13">
      <c r="A282" s="66" cm="1">
        <f t="array" aca="1" ref="A282" ca="1">IFERROR(
    SMALL(
        IF((統合マスタ!$R$5:$R$1500=1)*
           (ISNUMBER(MATCH(統合マスタ!$V$5:$V$1500, 分類!$N$8:$N$15, 0))),
           統合マスタ!$AC$5:$AC$1500),
        ROW(A278)
    ),
"")</f>
        <v>200299</v>
      </c>
      <c r="B282" s="27">
        <f t="shared" si="9"/>
        <v>278</v>
      </c>
      <c r="C282" s="27">
        <f ca="1">IF($A282="","",OFFSET(統合マスタ!$B$4,MATCH($A282,統合マスタ!$AC$5:$AC$1500,0),0))</f>
        <v>299</v>
      </c>
      <c r="D282" s="27" t="str">
        <f ca="1">IF($A282="","",OFFSET(統合マスタ!$C$4,MATCH($A282,統合マスタ!$AC$5:$AC$1500,0),0))</f>
        <v>セルトラリン錠２５ｍｇ「明治」</v>
      </c>
      <c r="E282" s="27">
        <f ca="1">IF($A282="","",OFFSET(統合マスタ!$X$4,MATCH($A282,統合マスタ!$AC$5:$AC$1500,0),0))</f>
        <v>2</v>
      </c>
      <c r="F282" s="27">
        <f ca="1">IF($A282="","",OFFSET(統合マスタ!$Z$4,MATCH($A282,統合マスタ!$AC$5:$AC$1500,0),0))</f>
        <v>26</v>
      </c>
      <c r="G282" s="27" t="str">
        <f ca="1">IF($A282="","",OFFSET(統合マスタ!$E$4,MATCH($A282,統合マスタ!$AC$5:$AC$1500,0),0))</f>
        <v>バラ</v>
      </c>
      <c r="H282" s="27" t="str">
        <f ca="1">IF($A282="","",OFFSET(統合マスタ!$F$4,MATCH($A282,統合マスタ!$AC$5:$AC$1500,0),0))</f>
        <v>５００Ｔ</v>
      </c>
      <c r="I282" s="27" t="str">
        <f ca="1">IF($A282="","",OFFSET(統合マスタ!$K$4,MATCH($A282,統合マスタ!$AC$5:$AC$1500,0),0))</f>
        <v>錠</v>
      </c>
      <c r="J282" s="54" t="str">
        <f ca="1">IF(F282="","",OFFSET(分類!$B$29,MATCH(F282,分類!$A$30:$A$46,0),0))</f>
        <v>調剤棚　＆　劇薬バラ</v>
      </c>
      <c r="K282" s="54">
        <f ca="1">IFERROR(
    OFFSET(錠剤_PTP!$M$5,
           MATCH(D282, 錠剤_PTP!$D$5:$D$999, 0) - 1,
           0),
"")</f>
        <v>0</v>
      </c>
      <c r="L282" s="54">
        <f ca="1">IFERROR(
    OFFSET(錠剤_バラ!$M$5,
           MATCH(D282, 錠剤_バラ!$D$5:$D$999, 0) - 1,
           0),
"")</f>
        <v>0</v>
      </c>
      <c r="M282" s="54">
        <f t="shared" ca="1" si="8"/>
        <v>0</v>
      </c>
    </row>
    <row r="283" spans="1:13">
      <c r="A283" s="66" cm="1">
        <f t="array" aca="1" ref="A283" ca="1">IFERROR(
    SMALL(
        IF((統合マスタ!$R$5:$R$1500=1)*
           (ISNUMBER(MATCH(統合マスタ!$V$5:$V$1500, 分類!$N$8:$N$15, 0))),
           統合マスタ!$AC$5:$AC$1500),
        ROW(A279)
    ),
"")</f>
        <v>200300</v>
      </c>
      <c r="B283" s="27">
        <f t="shared" si="9"/>
        <v>279</v>
      </c>
      <c r="C283" s="27">
        <f ca="1">IF($A283="","",OFFSET(統合マスタ!$B$4,MATCH($A283,統合マスタ!$AC$5:$AC$1500,0),0))</f>
        <v>300</v>
      </c>
      <c r="D283" s="27" t="str">
        <f ca="1">IF($A283="","",OFFSET(統合マスタ!$C$4,MATCH($A283,統合マスタ!$AC$5:$AC$1500,0),0))</f>
        <v>セレコキシブ錠１００ｍｇ「ＤＳＥＰ」</v>
      </c>
      <c r="E283" s="27">
        <f ca="1">IF($A283="","",OFFSET(統合マスタ!$X$4,MATCH($A283,統合マスタ!$AC$5:$AC$1500,0),0))</f>
        <v>2</v>
      </c>
      <c r="F283" s="27">
        <f ca="1">IF($A283="","",OFFSET(統合マスタ!$Z$4,MATCH($A283,統合マスタ!$AC$5:$AC$1500,0),0))</f>
        <v>26</v>
      </c>
      <c r="G283" s="27" t="str">
        <f ca="1">IF($A283="","",OFFSET(統合マスタ!$E$4,MATCH($A283,統合マスタ!$AC$5:$AC$1500,0),0))</f>
        <v>ＰＴＰ</v>
      </c>
      <c r="H283" s="27" t="str">
        <f ca="1">IF($A283="","",OFFSET(統合マスタ!$F$4,MATCH($A283,統合マスタ!$AC$5:$AC$1500,0),0))</f>
        <v>１００Ｔ</v>
      </c>
      <c r="I283" s="27" t="str">
        <f ca="1">IF($A283="","",OFFSET(統合マスタ!$K$4,MATCH($A283,統合マスタ!$AC$5:$AC$1500,0),0))</f>
        <v>錠</v>
      </c>
      <c r="J283" s="54" t="str">
        <f ca="1">IF(F283="","",OFFSET(分類!$B$29,MATCH(F283,分類!$A$30:$A$46,0),0))</f>
        <v>調剤棚　＆　劇薬バラ</v>
      </c>
      <c r="K283" s="54">
        <f ca="1">IFERROR(
    OFFSET(錠剤_PTP!$M$5,
           MATCH(D283, 錠剤_PTP!$D$5:$D$999, 0) - 1,
           0),
"")</f>
        <v>0</v>
      </c>
      <c r="L283" s="54">
        <f ca="1">IFERROR(
    OFFSET(錠剤_バラ!$M$5,
           MATCH(D283, 錠剤_バラ!$D$5:$D$999, 0) - 1,
           0),
"")</f>
        <v>0</v>
      </c>
      <c r="M283" s="54">
        <f t="shared" ca="1" si="8"/>
        <v>0</v>
      </c>
    </row>
    <row r="284" spans="1:13">
      <c r="A284" s="66" cm="1">
        <f t="array" aca="1" ref="A284" ca="1">IFERROR(
    SMALL(
        IF((統合マスタ!$R$5:$R$1500=1)*
           (ISNUMBER(MATCH(統合マスタ!$V$5:$V$1500, 分類!$N$8:$N$15, 0))),
           統合マスタ!$AC$5:$AC$1500),
        ROW(A280)
    ),
"")</f>
        <v>200301</v>
      </c>
      <c r="B284" s="27">
        <f t="shared" si="9"/>
        <v>280</v>
      </c>
      <c r="C284" s="27">
        <f ca="1">IF($A284="","",OFFSET(統合マスタ!$B$4,MATCH($A284,統合マスタ!$AC$5:$AC$1500,0),0))</f>
        <v>301</v>
      </c>
      <c r="D284" s="27" t="str">
        <f ca="1">IF($A284="","",OFFSET(統合マスタ!$C$4,MATCH($A284,統合マスタ!$AC$5:$AC$1500,0),0))</f>
        <v>セレコキシブ錠１００ｍｇ「ＤＳＥＰ」</v>
      </c>
      <c r="E284" s="27">
        <f ca="1">IF($A284="","",OFFSET(統合マスタ!$X$4,MATCH($A284,統合マスタ!$AC$5:$AC$1500,0),0))</f>
        <v>2</v>
      </c>
      <c r="F284" s="27">
        <f ca="1">IF($A284="","",OFFSET(統合マスタ!$Z$4,MATCH($A284,統合マスタ!$AC$5:$AC$1500,0),0))</f>
        <v>26</v>
      </c>
      <c r="G284" s="27" t="str">
        <f ca="1">IF($A284="","",OFFSET(統合マスタ!$E$4,MATCH($A284,統合マスタ!$AC$5:$AC$1500,0),0))</f>
        <v>バラ</v>
      </c>
      <c r="H284" s="27" t="str">
        <f ca="1">IF($A284="","",OFFSET(統合マスタ!$F$4,MATCH($A284,統合マスタ!$AC$5:$AC$1500,0),0))</f>
        <v>５００Ｔ</v>
      </c>
      <c r="I284" s="27" t="str">
        <f ca="1">IF($A284="","",OFFSET(統合マスタ!$K$4,MATCH($A284,統合マスタ!$AC$5:$AC$1500,0),0))</f>
        <v>錠</v>
      </c>
      <c r="J284" s="54" t="str">
        <f ca="1">IF(F284="","",OFFSET(分類!$B$29,MATCH(F284,分類!$A$30:$A$46,0),0))</f>
        <v>調剤棚　＆　劇薬バラ</v>
      </c>
      <c r="K284" s="54">
        <f ca="1">IFERROR(
    OFFSET(錠剤_PTP!$M$5,
           MATCH(D284, 錠剤_PTP!$D$5:$D$999, 0) - 1,
           0),
"")</f>
        <v>0</v>
      </c>
      <c r="L284" s="54">
        <f ca="1">IFERROR(
    OFFSET(錠剤_バラ!$M$5,
           MATCH(D284, 錠剤_バラ!$D$5:$D$999, 0) - 1,
           0),
"")</f>
        <v>0</v>
      </c>
      <c r="M284" s="54">
        <f t="shared" ca="1" si="8"/>
        <v>0</v>
      </c>
    </row>
    <row r="285" spans="1:13">
      <c r="A285" s="66" cm="1">
        <f t="array" aca="1" ref="A285" ca="1">IFERROR(
    SMALL(
        IF((統合マスタ!$R$5:$R$1500=1)*
           (ISNUMBER(MATCH(統合マスタ!$V$5:$V$1500, 分類!$N$8:$N$15, 0))),
           統合マスタ!$AC$5:$AC$1500),
        ROW(A281)
    ),
"")</f>
        <v>200311</v>
      </c>
      <c r="B285" s="27">
        <f t="shared" si="9"/>
        <v>281</v>
      </c>
      <c r="C285" s="27">
        <f ca="1">IF($A285="","",OFFSET(統合マスタ!$B$4,MATCH($A285,統合マスタ!$AC$5:$AC$1500,0),0))</f>
        <v>311</v>
      </c>
      <c r="D285" s="27" t="str">
        <f ca="1">IF($A285="","",OFFSET(統合マスタ!$C$4,MATCH($A285,統合マスタ!$AC$5:$AC$1500,0),0))</f>
        <v>ゾニサミドＯＤ錠２５ｍｇＴＲＥ「ＤＳＥＰ」</v>
      </c>
      <c r="E285" s="27">
        <f ca="1">IF($A285="","",OFFSET(統合マスタ!$X$4,MATCH($A285,統合マスタ!$AC$5:$AC$1500,0),0))</f>
        <v>2</v>
      </c>
      <c r="F285" s="27">
        <f ca="1">IF($A285="","",OFFSET(統合マスタ!$Z$4,MATCH($A285,統合マスタ!$AC$5:$AC$1500,0),0))</f>
        <v>26</v>
      </c>
      <c r="G285" s="27" t="str">
        <f ca="1">IF($A285="","",OFFSET(統合マスタ!$E$4,MATCH($A285,統合マスタ!$AC$5:$AC$1500,0),0))</f>
        <v>バラ</v>
      </c>
      <c r="H285" s="27" t="str">
        <f ca="1">IF($A285="","",OFFSET(統合マスタ!$F$4,MATCH($A285,統合マスタ!$AC$5:$AC$1500,0),0))</f>
        <v>１００Ｔ</v>
      </c>
      <c r="I285" s="27" t="str">
        <f ca="1">IF($A285="","",OFFSET(統合マスタ!$K$4,MATCH($A285,統合マスタ!$AC$5:$AC$1500,0),0))</f>
        <v>錠</v>
      </c>
      <c r="J285" s="54" t="str">
        <f ca="1">IF(F285="","",OFFSET(分類!$B$29,MATCH(F285,分類!$A$30:$A$46,0),0))</f>
        <v>調剤棚　＆　劇薬バラ</v>
      </c>
      <c r="K285" s="54">
        <f ca="1">IFERROR(
    OFFSET(錠剤_PTP!$M$5,
           MATCH(D285, 錠剤_PTP!$D$5:$D$999, 0) - 1,
           0),
"")</f>
        <v>0</v>
      </c>
      <c r="L285" s="54">
        <f ca="1">IFERROR(
    OFFSET(錠剤_バラ!$M$5,
           MATCH(D285, 錠剤_バラ!$D$5:$D$999, 0) - 1,
           0),
"")</f>
        <v>0</v>
      </c>
      <c r="M285" s="54">
        <f t="shared" ca="1" si="8"/>
        <v>0</v>
      </c>
    </row>
    <row r="286" spans="1:13">
      <c r="A286" s="66" cm="1">
        <f t="array" aca="1" ref="A286" ca="1">IFERROR(
    SMALL(
        IF((統合マスタ!$R$5:$R$1500=1)*
           (ISNUMBER(MATCH(統合マスタ!$V$5:$V$1500, 分類!$N$8:$N$15, 0))),
           統合マスタ!$AC$5:$AC$1500),
        ROW(A282)
    ),
"")</f>
        <v>200312</v>
      </c>
      <c r="B286" s="27">
        <f t="shared" si="9"/>
        <v>282</v>
      </c>
      <c r="C286" s="27">
        <f ca="1">IF($A286="","",OFFSET(統合マスタ!$B$4,MATCH($A286,統合マスタ!$AC$5:$AC$1500,0),0))</f>
        <v>312</v>
      </c>
      <c r="D286" s="27" t="str">
        <f ca="1">IF($A286="","",OFFSET(統合マスタ!$C$4,MATCH($A286,統合マスタ!$AC$5:$AC$1500,0),0))</f>
        <v>ゾニサミド錠１００ＭＧ「アメル」</v>
      </c>
      <c r="E286" s="27">
        <f ca="1">IF($A286="","",OFFSET(統合マスタ!$X$4,MATCH($A286,統合マスタ!$AC$5:$AC$1500,0),0))</f>
        <v>2</v>
      </c>
      <c r="F286" s="27">
        <f ca="1">IF($A286="","",OFFSET(統合マスタ!$Z$4,MATCH($A286,統合マスタ!$AC$5:$AC$1500,0),0))</f>
        <v>26</v>
      </c>
      <c r="G286" s="27" t="str">
        <f ca="1">IF($A286="","",OFFSET(統合マスタ!$E$4,MATCH($A286,統合マスタ!$AC$5:$AC$1500,0),0))</f>
        <v>バラ</v>
      </c>
      <c r="H286" s="27" t="str">
        <f ca="1">IF($A286="","",OFFSET(統合マスタ!$F$4,MATCH($A286,統合マスタ!$AC$5:$AC$1500,0),0))</f>
        <v>１０００Ｔ</v>
      </c>
      <c r="I286" s="27" t="str">
        <f ca="1">IF($A286="","",OFFSET(統合マスタ!$K$4,MATCH($A286,統合マスタ!$AC$5:$AC$1500,0),0))</f>
        <v>錠</v>
      </c>
      <c r="J286" s="54" t="str">
        <f ca="1">IF(F286="","",OFFSET(分類!$B$29,MATCH(F286,分類!$A$30:$A$46,0),0))</f>
        <v>調剤棚　＆　劇薬バラ</v>
      </c>
      <c r="K286" s="54">
        <f ca="1">IFERROR(
    OFFSET(錠剤_PTP!$M$5,
           MATCH(D286, 錠剤_PTP!$D$5:$D$999, 0) - 1,
           0),
"")</f>
        <v>0</v>
      </c>
      <c r="L286" s="54">
        <f ca="1">IFERROR(
    OFFSET(錠剤_バラ!$M$5,
           MATCH(D286, 錠剤_バラ!$D$5:$D$999, 0) - 1,
           0),
"")</f>
        <v>0</v>
      </c>
      <c r="M286" s="54">
        <f t="shared" ca="1" si="8"/>
        <v>0</v>
      </c>
    </row>
    <row r="287" spans="1:13">
      <c r="A287" s="66" cm="1">
        <f t="array" aca="1" ref="A287" ca="1">IFERROR(
    SMALL(
        IF((統合マスタ!$R$5:$R$1500=1)*
           (ISNUMBER(MATCH(統合マスタ!$V$5:$V$1500, 分類!$N$8:$N$15, 0))),
           統合マスタ!$AC$5:$AC$1500),
        ROW(A283)
    ),
"")</f>
        <v>200352</v>
      </c>
      <c r="B287" s="27">
        <f t="shared" si="9"/>
        <v>283</v>
      </c>
      <c r="C287" s="27">
        <f ca="1">IF($A287="","",OFFSET(統合マスタ!$B$4,MATCH($A287,統合マスタ!$AC$5:$AC$1500,0),0))</f>
        <v>352</v>
      </c>
      <c r="D287" s="27" t="str">
        <f ca="1">IF($A287="","",OFFSET(統合マスタ!$C$4,MATCH($A287,統合マスタ!$AC$5:$AC$1500,0),0))</f>
        <v>チラーヂンＳ錠２５μｇ</v>
      </c>
      <c r="E287" s="27">
        <f ca="1">IF($A287="","",OFFSET(統合マスタ!$X$4,MATCH($A287,統合マスタ!$AC$5:$AC$1500,0),0))</f>
        <v>2</v>
      </c>
      <c r="F287" s="27">
        <f ca="1">IF($A287="","",OFFSET(統合マスタ!$Z$4,MATCH($A287,統合マスタ!$AC$5:$AC$1500,0),0))</f>
        <v>26</v>
      </c>
      <c r="G287" s="27" t="str">
        <f ca="1">IF($A287="","",OFFSET(統合マスタ!$E$4,MATCH($A287,統合マスタ!$AC$5:$AC$1500,0),0))</f>
        <v>バラ</v>
      </c>
      <c r="H287" s="27" t="str">
        <f ca="1">IF($A287="","",OFFSET(統合マスタ!$F$4,MATCH($A287,統合マスタ!$AC$5:$AC$1500,0),0))</f>
        <v>５００Ｔ</v>
      </c>
      <c r="I287" s="27" t="str">
        <f ca="1">IF($A287="","",OFFSET(統合マスタ!$K$4,MATCH($A287,統合マスタ!$AC$5:$AC$1500,0),0))</f>
        <v>錠</v>
      </c>
      <c r="J287" s="54" t="str">
        <f ca="1">IF(F287="","",OFFSET(分類!$B$29,MATCH(F287,分類!$A$30:$A$46,0),0))</f>
        <v>調剤棚　＆　劇薬バラ</v>
      </c>
      <c r="K287" s="54">
        <f ca="1">IFERROR(
    OFFSET(錠剤_PTP!$M$5,
           MATCH(D287, 錠剤_PTP!$D$5:$D$999, 0) - 1,
           0),
"")</f>
        <v>0</v>
      </c>
      <c r="L287" s="54">
        <f ca="1">IFERROR(
    OFFSET(錠剤_バラ!$M$5,
           MATCH(D287, 錠剤_バラ!$D$5:$D$999, 0) - 1,
           0),
"")</f>
        <v>0</v>
      </c>
      <c r="M287" s="54">
        <f t="shared" ca="1" si="8"/>
        <v>0</v>
      </c>
    </row>
    <row r="288" spans="1:13">
      <c r="A288" s="66" cm="1">
        <f t="array" aca="1" ref="A288" ca="1">IFERROR(
    SMALL(
        IF((統合マスタ!$R$5:$R$1500=1)*
           (ISNUMBER(MATCH(統合マスタ!$V$5:$V$1500, 分類!$N$8:$N$15, 0))),
           統合マスタ!$AC$5:$AC$1500),
        ROW(A284)
    ),
"")</f>
        <v>200353</v>
      </c>
      <c r="B288" s="27">
        <f t="shared" si="9"/>
        <v>284</v>
      </c>
      <c r="C288" s="27">
        <f ca="1">IF($A288="","",OFFSET(統合マスタ!$B$4,MATCH($A288,統合マスタ!$AC$5:$AC$1500,0),0))</f>
        <v>353</v>
      </c>
      <c r="D288" s="27" t="str">
        <f ca="1">IF($A288="","",OFFSET(統合マスタ!$C$4,MATCH($A288,統合マスタ!$AC$5:$AC$1500,0),0))</f>
        <v>チラーヂンＳ錠５０μｇ</v>
      </c>
      <c r="E288" s="27">
        <f ca="1">IF($A288="","",OFFSET(統合マスタ!$X$4,MATCH($A288,統合マスタ!$AC$5:$AC$1500,0),0))</f>
        <v>2</v>
      </c>
      <c r="F288" s="27">
        <f ca="1">IF($A288="","",OFFSET(統合マスタ!$Z$4,MATCH($A288,統合マスタ!$AC$5:$AC$1500,0),0))</f>
        <v>26</v>
      </c>
      <c r="G288" s="27" t="str">
        <f ca="1">IF($A288="","",OFFSET(統合マスタ!$E$4,MATCH($A288,統合マスタ!$AC$5:$AC$1500,0),0))</f>
        <v>バラ</v>
      </c>
      <c r="H288" s="27" t="str">
        <f ca="1">IF($A288="","",OFFSET(統合マスタ!$F$4,MATCH($A288,統合マスタ!$AC$5:$AC$1500,0),0))</f>
        <v>５００Ｔ</v>
      </c>
      <c r="I288" s="27" t="str">
        <f ca="1">IF($A288="","",OFFSET(統合マスタ!$K$4,MATCH($A288,統合マスタ!$AC$5:$AC$1500,0),0))</f>
        <v>錠</v>
      </c>
      <c r="J288" s="54" t="str">
        <f ca="1">IF(F288="","",OFFSET(分類!$B$29,MATCH(F288,分類!$A$30:$A$46,0),0))</f>
        <v>調剤棚　＆　劇薬バラ</v>
      </c>
      <c r="K288" s="54">
        <f ca="1">IFERROR(
    OFFSET(錠剤_PTP!$M$5,
           MATCH(D288, 錠剤_PTP!$D$5:$D$999, 0) - 1,
           0),
"")</f>
        <v>0</v>
      </c>
      <c r="L288" s="54">
        <f ca="1">IFERROR(
    OFFSET(錠剤_バラ!$M$5,
           MATCH(D288, 錠剤_バラ!$D$5:$D$999, 0) - 1,
           0),
"")</f>
        <v>0</v>
      </c>
      <c r="M288" s="54">
        <f t="shared" ca="1" si="8"/>
        <v>0</v>
      </c>
    </row>
    <row r="289" spans="1:13">
      <c r="A289" s="66" cm="1">
        <f t="array" aca="1" ref="A289" ca="1">IFERROR(
    SMALL(
        IF((統合マスタ!$R$5:$R$1500=1)*
           (ISNUMBER(MATCH(統合マスタ!$V$5:$V$1500, 分類!$N$8:$N$15, 0))),
           統合マスタ!$AC$5:$AC$1500),
        ROW(A285)
    ),
"")</f>
        <v>200361</v>
      </c>
      <c r="B289" s="27">
        <f t="shared" si="9"/>
        <v>285</v>
      </c>
      <c r="C289" s="27">
        <f ca="1">IF($A289="","",OFFSET(統合マスタ!$B$4,MATCH($A289,統合マスタ!$AC$5:$AC$1500,0),0))</f>
        <v>361</v>
      </c>
      <c r="D289" s="27" t="str">
        <f ca="1">IF($A289="","",OFFSET(統合マスタ!$C$4,MATCH($A289,統合マスタ!$AC$5:$AC$1500,0),0))</f>
        <v>テオフィリン徐放Ｕ錠２００ｍｇ「トーワ」</v>
      </c>
      <c r="E289" s="27">
        <f ca="1">IF($A289="","",OFFSET(統合マスタ!$X$4,MATCH($A289,統合マスタ!$AC$5:$AC$1500,0),0))</f>
        <v>2</v>
      </c>
      <c r="F289" s="27">
        <f ca="1">IF($A289="","",OFFSET(統合マスタ!$Z$4,MATCH($A289,統合マスタ!$AC$5:$AC$1500,0),0))</f>
        <v>6</v>
      </c>
      <c r="G289" s="27" t="str">
        <f ca="1">IF($A289="","",OFFSET(統合マスタ!$E$4,MATCH($A289,統合マスタ!$AC$5:$AC$1500,0),0))</f>
        <v>ＰＴＰ</v>
      </c>
      <c r="H289" s="27" t="str">
        <f ca="1">IF($A289="","",OFFSET(統合マスタ!$F$4,MATCH($A289,統合マスタ!$AC$5:$AC$1500,0),0))</f>
        <v>１００Ｔ</v>
      </c>
      <c r="I289" s="27" t="str">
        <f ca="1">IF($A289="","",OFFSET(統合マスタ!$K$4,MATCH($A289,統合マスタ!$AC$5:$AC$1500,0),0))</f>
        <v>錠</v>
      </c>
      <c r="J289" s="54" t="str">
        <f ca="1">IF(F289="","",OFFSET(分類!$B$29,MATCH(F289,分類!$A$30:$A$46,0),0))</f>
        <v>劇薬バラ</v>
      </c>
      <c r="K289" s="54" t="str">
        <f ca="1">IFERROR(
    OFFSET(錠剤_PTP!$M$5,
           MATCH(D289, 錠剤_PTP!$D$5:$D$999, 0) - 1,
           0),
"")</f>
        <v/>
      </c>
      <c r="L289" s="54">
        <f ca="1">IFERROR(
    OFFSET(錠剤_バラ!$M$5,
           MATCH(D289, 錠剤_バラ!$D$5:$D$999, 0) - 1,
           0),
"")</f>
        <v>0</v>
      </c>
      <c r="M289" s="54">
        <f t="shared" ca="1" si="8"/>
        <v>0</v>
      </c>
    </row>
    <row r="290" spans="1:13">
      <c r="A290" s="66" cm="1">
        <f t="array" aca="1" ref="A290" ca="1">IFERROR(
    SMALL(
        IF((統合マスタ!$R$5:$R$1500=1)*
           (ISNUMBER(MATCH(統合マスタ!$V$5:$V$1500, 分類!$N$8:$N$15, 0))),
           統合マスタ!$AC$5:$AC$1500),
        ROW(A286)
    ),
"")</f>
        <v>200391</v>
      </c>
      <c r="B290" s="27">
        <f t="shared" si="9"/>
        <v>286</v>
      </c>
      <c r="C290" s="27">
        <f ca="1">IF($A290="","",OFFSET(統合マスタ!$B$4,MATCH($A290,統合マスタ!$AC$5:$AC$1500,0),0))</f>
        <v>391</v>
      </c>
      <c r="D290" s="27" t="str">
        <f ca="1">IF($A290="","",OFFSET(統合マスタ!$C$4,MATCH($A290,統合マスタ!$AC$5:$AC$1500,0),0))</f>
        <v>ドネペジル塩酸塩ＯＤ錠１０ｍｇ「トーワ」</v>
      </c>
      <c r="E290" s="27">
        <f ca="1">IF($A290="","",OFFSET(統合マスタ!$X$4,MATCH($A290,統合マスタ!$AC$5:$AC$1500,0),0))</f>
        <v>2</v>
      </c>
      <c r="F290" s="27">
        <f ca="1">IF($A290="","",OFFSET(統合マスタ!$Z$4,MATCH($A290,統合マスタ!$AC$5:$AC$1500,0),0))</f>
        <v>26</v>
      </c>
      <c r="G290" s="27" t="str">
        <f ca="1">IF($A290="","",OFFSET(統合マスタ!$E$4,MATCH($A290,統合マスタ!$AC$5:$AC$1500,0),0))</f>
        <v>ＰＴＰ</v>
      </c>
      <c r="H290" s="27" t="str">
        <f ca="1">IF($A290="","",OFFSET(統合マスタ!$F$4,MATCH($A290,統合マスタ!$AC$5:$AC$1500,0),0))</f>
        <v>１４０Ｔ</v>
      </c>
      <c r="I290" s="27" t="str">
        <f ca="1">IF($A290="","",OFFSET(統合マスタ!$K$4,MATCH($A290,統合マスタ!$AC$5:$AC$1500,0),0))</f>
        <v>錠</v>
      </c>
      <c r="J290" s="54" t="str">
        <f ca="1">IF(F290="","",OFFSET(分類!$B$29,MATCH(F290,分類!$A$30:$A$46,0),0))</f>
        <v>調剤棚　＆　劇薬バラ</v>
      </c>
      <c r="K290" s="54">
        <f ca="1">IFERROR(
    OFFSET(錠剤_PTP!$M$5,
           MATCH(D290, 錠剤_PTP!$D$5:$D$999, 0) - 1,
           0),
"")</f>
        <v>0</v>
      </c>
      <c r="L290" s="54">
        <f ca="1">IFERROR(
    OFFSET(錠剤_バラ!$M$5,
           MATCH(D290, 錠剤_バラ!$D$5:$D$999, 0) - 1,
           0),
"")</f>
        <v>0</v>
      </c>
      <c r="M290" s="54">
        <f t="shared" ca="1" si="8"/>
        <v>0</v>
      </c>
    </row>
    <row r="291" spans="1:13">
      <c r="A291" s="66" cm="1">
        <f t="array" aca="1" ref="A291" ca="1">IFERROR(
    SMALL(
        IF((統合マスタ!$R$5:$R$1500=1)*
           (ISNUMBER(MATCH(統合マスタ!$V$5:$V$1500, 分類!$N$8:$N$15, 0))),
           統合マスタ!$AC$5:$AC$1500),
        ROW(A287)
    ),
"")</f>
        <v>200392</v>
      </c>
      <c r="B291" s="27">
        <f t="shared" si="9"/>
        <v>287</v>
      </c>
      <c r="C291" s="27">
        <f ca="1">IF($A291="","",OFFSET(統合マスタ!$B$4,MATCH($A291,統合マスタ!$AC$5:$AC$1500,0),0))</f>
        <v>392</v>
      </c>
      <c r="D291" s="27" t="str">
        <f ca="1">IF($A291="","",OFFSET(統合マスタ!$C$4,MATCH($A291,統合マスタ!$AC$5:$AC$1500,0),0))</f>
        <v>ドネペジル塩酸塩ＯＤ錠１０ｍｇ「トーワ」</v>
      </c>
      <c r="E291" s="27">
        <f ca="1">IF($A291="","",OFFSET(統合マスタ!$X$4,MATCH($A291,統合マスタ!$AC$5:$AC$1500,0),0))</f>
        <v>2</v>
      </c>
      <c r="F291" s="27">
        <f ca="1">IF($A291="","",OFFSET(統合マスタ!$Z$4,MATCH($A291,統合マスタ!$AC$5:$AC$1500,0),0))</f>
        <v>26</v>
      </c>
      <c r="G291" s="27" t="str">
        <f ca="1">IF($A291="","",OFFSET(統合マスタ!$E$4,MATCH($A291,統合マスタ!$AC$5:$AC$1500,0),0))</f>
        <v>バラ</v>
      </c>
      <c r="H291" s="27" t="str">
        <f ca="1">IF($A291="","",OFFSET(統合マスタ!$F$4,MATCH($A291,統合マスタ!$AC$5:$AC$1500,0),0))</f>
        <v>１００Ｔ</v>
      </c>
      <c r="I291" s="27" t="str">
        <f ca="1">IF($A291="","",OFFSET(統合マスタ!$K$4,MATCH($A291,統合マスタ!$AC$5:$AC$1500,0),0))</f>
        <v>錠</v>
      </c>
      <c r="J291" s="54" t="str">
        <f ca="1">IF(F291="","",OFFSET(分類!$B$29,MATCH(F291,分類!$A$30:$A$46,0),0))</f>
        <v>調剤棚　＆　劇薬バラ</v>
      </c>
      <c r="K291" s="54">
        <f ca="1">IFERROR(
    OFFSET(錠剤_PTP!$M$5,
           MATCH(D291, 錠剤_PTP!$D$5:$D$999, 0) - 1,
           0),
"")</f>
        <v>0</v>
      </c>
      <c r="L291" s="54">
        <f ca="1">IFERROR(
    OFFSET(錠剤_バラ!$M$5,
           MATCH(D291, 錠剤_バラ!$D$5:$D$999, 0) - 1,
           0),
"")</f>
        <v>0</v>
      </c>
      <c r="M291" s="54">
        <f t="shared" ca="1" si="8"/>
        <v>0</v>
      </c>
    </row>
    <row r="292" spans="1:13">
      <c r="A292" s="66" cm="1">
        <f t="array" aca="1" ref="A292" ca="1">IFERROR(
    SMALL(
        IF((統合マスタ!$R$5:$R$1500=1)*
           (ISNUMBER(MATCH(統合マスタ!$V$5:$V$1500, 分類!$N$8:$N$15, 0))),
           統合マスタ!$AC$5:$AC$1500),
        ROW(A288)
    ),
"")</f>
        <v>200393</v>
      </c>
      <c r="B292" s="27">
        <f t="shared" si="9"/>
        <v>288</v>
      </c>
      <c r="C292" s="27">
        <f ca="1">IF($A292="","",OFFSET(統合マスタ!$B$4,MATCH($A292,統合マスタ!$AC$5:$AC$1500,0),0))</f>
        <v>393</v>
      </c>
      <c r="D292" s="27" t="str">
        <f ca="1">IF($A292="","",OFFSET(統合マスタ!$C$4,MATCH($A292,統合マスタ!$AC$5:$AC$1500,0),0))</f>
        <v>ドネペジル塩酸塩ＯＤ錠３ｍｇ「トーワ」</v>
      </c>
      <c r="E292" s="27">
        <f ca="1">IF($A292="","",OFFSET(統合マスタ!$X$4,MATCH($A292,統合マスタ!$AC$5:$AC$1500,0),0))</f>
        <v>2</v>
      </c>
      <c r="F292" s="27">
        <f ca="1">IF($A292="","",OFFSET(統合マスタ!$Z$4,MATCH($A292,統合マスタ!$AC$5:$AC$1500,0),0))</f>
        <v>26</v>
      </c>
      <c r="G292" s="27" t="str">
        <f ca="1">IF($A292="","",OFFSET(統合マスタ!$E$4,MATCH($A292,統合マスタ!$AC$5:$AC$1500,0),0))</f>
        <v>ＰＴＰ</v>
      </c>
      <c r="H292" s="27" t="str">
        <f ca="1">IF($A292="","",OFFSET(統合マスタ!$F$4,MATCH($A292,統合マスタ!$AC$5:$AC$1500,0),0))</f>
        <v>２８Ｔ</v>
      </c>
      <c r="I292" s="27" t="str">
        <f ca="1">IF($A292="","",OFFSET(統合マスタ!$K$4,MATCH($A292,統合マスタ!$AC$5:$AC$1500,0),0))</f>
        <v>錠</v>
      </c>
      <c r="J292" s="54" t="str">
        <f ca="1">IF(F292="","",OFFSET(分類!$B$29,MATCH(F292,分類!$A$30:$A$46,0),0))</f>
        <v>調剤棚　＆　劇薬バラ</v>
      </c>
      <c r="K292" s="54">
        <f ca="1">IFERROR(
    OFFSET(錠剤_PTP!$M$5,
           MATCH(D292, 錠剤_PTP!$D$5:$D$999, 0) - 1,
           0),
"")</f>
        <v>0</v>
      </c>
      <c r="L292" s="54">
        <f ca="1">IFERROR(
    OFFSET(錠剤_バラ!$M$5,
           MATCH(D292, 錠剤_バラ!$D$5:$D$999, 0) - 1,
           0),
"")</f>
        <v>0</v>
      </c>
      <c r="M292" s="54">
        <f t="shared" ca="1" si="8"/>
        <v>0</v>
      </c>
    </row>
    <row r="293" spans="1:13">
      <c r="A293" s="66" cm="1">
        <f t="array" aca="1" ref="A293" ca="1">IFERROR(
    SMALL(
        IF((統合マスタ!$R$5:$R$1500=1)*
           (ISNUMBER(MATCH(統合マスタ!$V$5:$V$1500, 分類!$N$8:$N$15, 0))),
           統合マスタ!$AC$5:$AC$1500),
        ROW(A289)
    ),
"")</f>
        <v>200394</v>
      </c>
      <c r="B293" s="27">
        <f t="shared" si="9"/>
        <v>289</v>
      </c>
      <c r="C293" s="27">
        <f ca="1">IF($A293="","",OFFSET(統合マスタ!$B$4,MATCH($A293,統合マスタ!$AC$5:$AC$1500,0),0))</f>
        <v>394</v>
      </c>
      <c r="D293" s="27" t="str">
        <f ca="1">IF($A293="","",OFFSET(統合マスタ!$C$4,MATCH($A293,統合マスタ!$AC$5:$AC$1500,0),0))</f>
        <v>ドネペジル塩酸塩ＯＤ錠３ｍｇ「トーワ」</v>
      </c>
      <c r="E293" s="27">
        <f ca="1">IF($A293="","",OFFSET(統合マスタ!$X$4,MATCH($A293,統合マスタ!$AC$5:$AC$1500,0),0))</f>
        <v>2</v>
      </c>
      <c r="F293" s="27">
        <f ca="1">IF($A293="","",OFFSET(統合マスタ!$Z$4,MATCH($A293,統合マスタ!$AC$5:$AC$1500,0),0))</f>
        <v>26</v>
      </c>
      <c r="G293" s="27" t="str">
        <f ca="1">IF($A293="","",OFFSET(統合マスタ!$E$4,MATCH($A293,統合マスタ!$AC$5:$AC$1500,0),0))</f>
        <v>バラ</v>
      </c>
      <c r="H293" s="27" t="str">
        <f ca="1">IF($A293="","",OFFSET(統合マスタ!$F$4,MATCH($A293,統合マスタ!$AC$5:$AC$1500,0),0))</f>
        <v>１００Ｔ</v>
      </c>
      <c r="I293" s="27" t="str">
        <f ca="1">IF($A293="","",OFFSET(統合マスタ!$K$4,MATCH($A293,統合マスタ!$AC$5:$AC$1500,0),0))</f>
        <v>錠</v>
      </c>
      <c r="J293" s="54" t="str">
        <f ca="1">IF(F293="","",OFFSET(分類!$B$29,MATCH(F293,分類!$A$30:$A$46,0),0))</f>
        <v>調剤棚　＆　劇薬バラ</v>
      </c>
      <c r="K293" s="54">
        <f ca="1">IFERROR(
    OFFSET(錠剤_PTP!$M$5,
           MATCH(D293, 錠剤_PTP!$D$5:$D$999, 0) - 1,
           0),
"")</f>
        <v>0</v>
      </c>
      <c r="L293" s="54">
        <f ca="1">IFERROR(
    OFFSET(錠剤_バラ!$M$5,
           MATCH(D293, 錠剤_バラ!$D$5:$D$999, 0) - 1,
           0),
"")</f>
        <v>0</v>
      </c>
      <c r="M293" s="54">
        <f t="shared" ca="1" si="8"/>
        <v>0</v>
      </c>
    </row>
    <row r="294" spans="1:13">
      <c r="A294" s="66" cm="1">
        <f t="array" aca="1" ref="A294" ca="1">IFERROR(
    SMALL(
        IF((統合マスタ!$R$5:$R$1500=1)*
           (ISNUMBER(MATCH(統合マスタ!$V$5:$V$1500, 分類!$N$8:$N$15, 0))),
           統合マスタ!$AC$5:$AC$1500),
        ROW(A290)
    ),
"")</f>
        <v>200395</v>
      </c>
      <c r="B294" s="27">
        <f t="shared" si="9"/>
        <v>290</v>
      </c>
      <c r="C294" s="27">
        <f ca="1">IF($A294="","",OFFSET(統合マスタ!$B$4,MATCH($A294,統合マスタ!$AC$5:$AC$1500,0),0))</f>
        <v>395</v>
      </c>
      <c r="D294" s="27" t="str">
        <f ca="1">IF($A294="","",OFFSET(統合マスタ!$C$4,MATCH($A294,統合マスタ!$AC$5:$AC$1500,0),0))</f>
        <v>ドネペジル塩酸塩ＯＤ錠５ｍｇ「トーワ」</v>
      </c>
      <c r="E294" s="27">
        <f ca="1">IF($A294="","",OFFSET(統合マスタ!$X$4,MATCH($A294,統合マスタ!$AC$5:$AC$1500,0),0))</f>
        <v>2</v>
      </c>
      <c r="F294" s="27">
        <f ca="1">IF($A294="","",OFFSET(統合マスタ!$Z$4,MATCH($A294,統合マスタ!$AC$5:$AC$1500,0),0))</f>
        <v>26</v>
      </c>
      <c r="G294" s="27" t="str">
        <f ca="1">IF($A294="","",OFFSET(統合マスタ!$E$4,MATCH($A294,統合マスタ!$AC$5:$AC$1500,0),0))</f>
        <v>ＰＴＰ</v>
      </c>
      <c r="H294" s="27" t="str">
        <f ca="1">IF($A294="","",OFFSET(統合マスタ!$F$4,MATCH($A294,統合マスタ!$AC$5:$AC$1500,0),0))</f>
        <v>１４０Ｔ</v>
      </c>
      <c r="I294" s="27" t="str">
        <f ca="1">IF($A294="","",OFFSET(統合マスタ!$K$4,MATCH($A294,統合マスタ!$AC$5:$AC$1500,0),0))</f>
        <v>錠</v>
      </c>
      <c r="J294" s="54" t="str">
        <f ca="1">IF(F294="","",OFFSET(分類!$B$29,MATCH(F294,分類!$A$30:$A$46,0),0))</f>
        <v>調剤棚　＆　劇薬バラ</v>
      </c>
      <c r="K294" s="54">
        <f ca="1">IFERROR(
    OFFSET(錠剤_PTP!$M$5,
           MATCH(D294, 錠剤_PTP!$D$5:$D$999, 0) - 1,
           0),
"")</f>
        <v>0</v>
      </c>
      <c r="L294" s="54">
        <f ca="1">IFERROR(
    OFFSET(錠剤_バラ!$M$5,
           MATCH(D294, 錠剤_バラ!$D$5:$D$999, 0) - 1,
           0),
"")</f>
        <v>0</v>
      </c>
      <c r="M294" s="54">
        <f t="shared" ca="1" si="8"/>
        <v>0</v>
      </c>
    </row>
    <row r="295" spans="1:13">
      <c r="A295" s="66" cm="1">
        <f t="array" aca="1" ref="A295" ca="1">IFERROR(
    SMALL(
        IF((統合マスタ!$R$5:$R$1500=1)*
           (ISNUMBER(MATCH(統合マスタ!$V$5:$V$1500, 分類!$N$8:$N$15, 0))),
           統合マスタ!$AC$5:$AC$1500),
        ROW(A291)
    ),
"")</f>
        <v>200396</v>
      </c>
      <c r="B295" s="27">
        <f t="shared" si="9"/>
        <v>291</v>
      </c>
      <c r="C295" s="27">
        <f ca="1">IF($A295="","",OFFSET(統合マスタ!$B$4,MATCH($A295,統合マスタ!$AC$5:$AC$1500,0),0))</f>
        <v>396</v>
      </c>
      <c r="D295" s="27" t="str">
        <f ca="1">IF($A295="","",OFFSET(統合マスタ!$C$4,MATCH($A295,統合マスタ!$AC$5:$AC$1500,0),0))</f>
        <v>ドネペジル塩酸塩ＯＤ錠５ｍｇ「トーワ」</v>
      </c>
      <c r="E295" s="27">
        <f ca="1">IF($A295="","",OFFSET(統合マスタ!$X$4,MATCH($A295,統合マスタ!$AC$5:$AC$1500,0),0))</f>
        <v>2</v>
      </c>
      <c r="F295" s="27">
        <f ca="1">IF($A295="","",OFFSET(統合マスタ!$Z$4,MATCH($A295,統合マスタ!$AC$5:$AC$1500,0),0))</f>
        <v>26</v>
      </c>
      <c r="G295" s="27" t="str">
        <f ca="1">IF($A295="","",OFFSET(統合マスタ!$E$4,MATCH($A295,統合マスタ!$AC$5:$AC$1500,0),0))</f>
        <v>バラ</v>
      </c>
      <c r="H295" s="27" t="str">
        <f ca="1">IF($A295="","",OFFSET(統合マスタ!$F$4,MATCH($A295,統合マスタ!$AC$5:$AC$1500,0),0))</f>
        <v>１００Ｔ</v>
      </c>
      <c r="I295" s="27" t="str">
        <f ca="1">IF($A295="","",OFFSET(統合マスタ!$K$4,MATCH($A295,統合マスタ!$AC$5:$AC$1500,0),0))</f>
        <v>錠</v>
      </c>
      <c r="J295" s="54" t="str">
        <f ca="1">IF(F295="","",OFFSET(分類!$B$29,MATCH(F295,分類!$A$30:$A$46,0),0))</f>
        <v>調剤棚　＆　劇薬バラ</v>
      </c>
      <c r="K295" s="54">
        <f ca="1">IFERROR(
    OFFSET(錠剤_PTP!$M$5,
           MATCH(D295, 錠剤_PTP!$D$5:$D$999, 0) - 1,
           0),
"")</f>
        <v>0</v>
      </c>
      <c r="L295" s="54">
        <f ca="1">IFERROR(
    OFFSET(錠剤_バラ!$M$5,
           MATCH(D295, 錠剤_バラ!$D$5:$D$999, 0) - 1,
           0),
"")</f>
        <v>0</v>
      </c>
      <c r="M295" s="54">
        <f t="shared" ca="1" si="8"/>
        <v>0</v>
      </c>
    </row>
    <row r="296" spans="1:13">
      <c r="A296" s="66" cm="1">
        <f t="array" aca="1" ref="A296" ca="1">IFERROR(
    SMALL(
        IF((統合マスタ!$R$5:$R$1500=1)*
           (ISNUMBER(MATCH(統合マスタ!$V$5:$V$1500, 分類!$N$8:$N$15, 0))),
           統合マスタ!$AC$5:$AC$1500),
        ROW(A292)
    ),
"")</f>
        <v>200404</v>
      </c>
      <c r="B296" s="27">
        <f t="shared" si="9"/>
        <v>292</v>
      </c>
      <c r="C296" s="27">
        <f ca="1">IF($A296="","",OFFSET(統合マスタ!$B$4,MATCH($A296,統合マスタ!$AC$5:$AC$1500,0),0))</f>
        <v>404</v>
      </c>
      <c r="D296" s="27" t="str">
        <f ca="1">IF($A296="","",OFFSET(統合マスタ!$C$4,MATCH($A296,統合マスタ!$AC$5:$AC$1500,0),0))</f>
        <v>トラゾドン塩酸塩錠２５ｍｇ「アメル」</v>
      </c>
      <c r="E296" s="27">
        <f ca="1">IF($A296="","",OFFSET(統合マスタ!$X$4,MATCH($A296,統合マスタ!$AC$5:$AC$1500,0),0))</f>
        <v>2</v>
      </c>
      <c r="F296" s="27">
        <f ca="1">IF($A296="","",OFFSET(統合マスタ!$Z$4,MATCH($A296,統合マスタ!$AC$5:$AC$1500,0),0))</f>
        <v>26</v>
      </c>
      <c r="G296" s="27" t="str">
        <f ca="1">IF($A296="","",OFFSET(統合マスタ!$E$4,MATCH($A296,統合マスタ!$AC$5:$AC$1500,0),0))</f>
        <v>ＰＴＰ</v>
      </c>
      <c r="H296" s="27" t="str">
        <f ca="1">IF($A296="","",OFFSET(統合マスタ!$F$4,MATCH($A296,統合マスタ!$AC$5:$AC$1500,0),0))</f>
        <v>１００Ｔ</v>
      </c>
      <c r="I296" s="27" t="str">
        <f ca="1">IF($A296="","",OFFSET(統合マスタ!$K$4,MATCH($A296,統合マスタ!$AC$5:$AC$1500,0),0))</f>
        <v>錠</v>
      </c>
      <c r="J296" s="54" t="str">
        <f ca="1">IF(F296="","",OFFSET(分類!$B$29,MATCH(F296,分類!$A$30:$A$46,0),0))</f>
        <v>調剤棚　＆　劇薬バラ</v>
      </c>
      <c r="K296" s="54">
        <f ca="1">IFERROR(
    OFFSET(錠剤_PTP!$M$5,
           MATCH(D296, 錠剤_PTP!$D$5:$D$999, 0) - 1,
           0),
"")</f>
        <v>0</v>
      </c>
      <c r="L296" s="54">
        <f ca="1">IFERROR(
    OFFSET(錠剤_バラ!$M$5,
           MATCH(D296, 錠剤_バラ!$D$5:$D$999, 0) - 1,
           0),
"")</f>
        <v>0</v>
      </c>
      <c r="M296" s="54">
        <f t="shared" ca="1" si="8"/>
        <v>0</v>
      </c>
    </row>
    <row r="297" spans="1:13">
      <c r="A297" s="66" cm="1">
        <f t="array" aca="1" ref="A297" ca="1">IFERROR(
    SMALL(
        IF((統合マスタ!$R$5:$R$1500=1)*
           (ISNUMBER(MATCH(統合マスタ!$V$5:$V$1500, 分類!$N$8:$N$15, 0))),
           統合マスタ!$AC$5:$AC$1500),
        ROW(A293)
    ),
"")</f>
        <v>200405</v>
      </c>
      <c r="B297" s="27">
        <f t="shared" si="9"/>
        <v>293</v>
      </c>
      <c r="C297" s="27">
        <f ca="1">IF($A297="","",OFFSET(統合マスタ!$B$4,MATCH($A297,統合マスタ!$AC$5:$AC$1500,0),0))</f>
        <v>405</v>
      </c>
      <c r="D297" s="27" t="str">
        <f ca="1">IF($A297="","",OFFSET(統合マスタ!$C$4,MATCH($A297,統合マスタ!$AC$5:$AC$1500,0),0))</f>
        <v>トラゾドン塩酸塩錠２５ｍｇ「アメル」</v>
      </c>
      <c r="E297" s="27">
        <f ca="1">IF($A297="","",OFFSET(統合マスタ!$X$4,MATCH($A297,統合マスタ!$AC$5:$AC$1500,0),0))</f>
        <v>2</v>
      </c>
      <c r="F297" s="27">
        <f ca="1">IF($A297="","",OFFSET(統合マスタ!$Z$4,MATCH($A297,統合マスタ!$AC$5:$AC$1500,0),0))</f>
        <v>26</v>
      </c>
      <c r="G297" s="27" t="str">
        <f ca="1">IF($A297="","",OFFSET(統合マスタ!$E$4,MATCH($A297,統合マスタ!$AC$5:$AC$1500,0),0))</f>
        <v>バラ</v>
      </c>
      <c r="H297" s="27" t="str">
        <f ca="1">IF($A297="","",OFFSET(統合マスタ!$F$4,MATCH($A297,統合マスタ!$AC$5:$AC$1500,0),0))</f>
        <v>１０００Ｔ</v>
      </c>
      <c r="I297" s="27" t="str">
        <f ca="1">IF($A297="","",OFFSET(統合マスタ!$K$4,MATCH($A297,統合マスタ!$AC$5:$AC$1500,0),0))</f>
        <v>錠</v>
      </c>
      <c r="J297" s="54" t="str">
        <f ca="1">IF(F297="","",OFFSET(分類!$B$29,MATCH(F297,分類!$A$30:$A$46,0),0))</f>
        <v>調剤棚　＆　劇薬バラ</v>
      </c>
      <c r="K297" s="54">
        <f ca="1">IFERROR(
    OFFSET(錠剤_PTP!$M$5,
           MATCH(D297, 錠剤_PTP!$D$5:$D$999, 0) - 1,
           0),
"")</f>
        <v>0</v>
      </c>
      <c r="L297" s="54">
        <f ca="1">IFERROR(
    OFFSET(錠剤_バラ!$M$5,
           MATCH(D297, 錠剤_バラ!$D$5:$D$999, 0) - 1,
           0),
"")</f>
        <v>0</v>
      </c>
      <c r="M297" s="54">
        <f t="shared" ca="1" si="8"/>
        <v>0</v>
      </c>
    </row>
    <row r="298" spans="1:13">
      <c r="A298" s="66" cm="1">
        <f t="array" aca="1" ref="A298" ca="1">IFERROR(
    SMALL(
        IF((統合マスタ!$R$5:$R$1500=1)*
           (ISNUMBER(MATCH(統合マスタ!$V$5:$V$1500, 分類!$N$8:$N$15, 0))),
           統合マスタ!$AC$5:$AC$1500),
        ROW(A294)
    ),
"")</f>
        <v>200417</v>
      </c>
      <c r="B298" s="27">
        <f t="shared" si="9"/>
        <v>294</v>
      </c>
      <c r="C298" s="27">
        <f ca="1">IF($A298="","",OFFSET(統合マスタ!$B$4,MATCH($A298,統合マスタ!$AC$5:$AC$1500,0),0))</f>
        <v>417</v>
      </c>
      <c r="D298" s="27" t="str">
        <f ca="1">IF($A298="","",OFFSET(統合マスタ!$C$4,MATCH($A298,統合マスタ!$AC$5:$AC$1500,0),0))</f>
        <v>トリンテリックス錠１０ｍｇ</v>
      </c>
      <c r="E298" s="27">
        <f ca="1">IF($A298="","",OFFSET(統合マスタ!$X$4,MATCH($A298,統合マスタ!$AC$5:$AC$1500,0),0))</f>
        <v>2</v>
      </c>
      <c r="F298" s="27">
        <f ca="1">IF($A298="","",OFFSET(統合マスタ!$Z$4,MATCH($A298,統合マスタ!$AC$5:$AC$1500,0),0))</f>
        <v>26</v>
      </c>
      <c r="G298" s="27" t="str">
        <f ca="1">IF($A298="","",OFFSET(統合マスタ!$E$4,MATCH($A298,統合マスタ!$AC$5:$AC$1500,0),0))</f>
        <v>ＰＴＰ</v>
      </c>
      <c r="H298" s="27" t="str">
        <f ca="1">IF($A298="","",OFFSET(統合マスタ!$F$4,MATCH($A298,統合マスタ!$AC$5:$AC$1500,0),0))</f>
        <v>１００Ｔ</v>
      </c>
      <c r="I298" s="27" t="str">
        <f ca="1">IF($A298="","",OFFSET(統合マスタ!$K$4,MATCH($A298,統合マスタ!$AC$5:$AC$1500,0),0))</f>
        <v>錠</v>
      </c>
      <c r="J298" s="54" t="str">
        <f ca="1">IF(F298="","",OFFSET(分類!$B$29,MATCH(F298,分類!$A$30:$A$46,0),0))</f>
        <v>調剤棚　＆　劇薬バラ</v>
      </c>
      <c r="K298" s="54">
        <f ca="1">IFERROR(
    OFFSET(錠剤_PTP!$M$5,
           MATCH(D298, 錠剤_PTP!$D$5:$D$999, 0) - 1,
           0),
"")</f>
        <v>0</v>
      </c>
      <c r="L298" s="54">
        <f ca="1">IFERROR(
    OFFSET(錠剤_バラ!$M$5,
           MATCH(D298, 錠剤_バラ!$D$5:$D$999, 0) - 1,
           0),
"")</f>
        <v>0</v>
      </c>
      <c r="M298" s="54">
        <f t="shared" ca="1" si="8"/>
        <v>0</v>
      </c>
    </row>
    <row r="299" spans="1:13">
      <c r="A299" s="66" cm="1">
        <f t="array" aca="1" ref="A299" ca="1">IFERROR(
    SMALL(
        IF((統合マスタ!$R$5:$R$1500=1)*
           (ISNUMBER(MATCH(統合マスタ!$V$5:$V$1500, 分類!$N$8:$N$15, 0))),
           統合マスタ!$AC$5:$AC$1500),
        ROW(A295)
    ),
"")</f>
        <v>200422</v>
      </c>
      <c r="B299" s="27">
        <f t="shared" si="9"/>
        <v>295</v>
      </c>
      <c r="C299" s="27">
        <f ca="1">IF($A299="","",OFFSET(統合マスタ!$B$4,MATCH($A299,統合マスタ!$AC$5:$AC$1500,0),0))</f>
        <v>422</v>
      </c>
      <c r="D299" s="27" t="str">
        <f ca="1">IF($A299="","",OFFSET(統合マスタ!$C$4,MATCH($A299,統合マスタ!$AC$5:$AC$1500,0),0))</f>
        <v>トレドミン錠１５ｍｇ　　　　　　　</v>
      </c>
      <c r="E299" s="27">
        <f ca="1">IF($A299="","",OFFSET(統合マスタ!$X$4,MATCH($A299,統合マスタ!$AC$5:$AC$1500,0),0))</f>
        <v>2</v>
      </c>
      <c r="F299" s="27">
        <f ca="1">IF($A299="","",OFFSET(統合マスタ!$Z$4,MATCH($A299,統合マスタ!$AC$5:$AC$1500,0),0))</f>
        <v>26</v>
      </c>
      <c r="G299" s="27" t="str">
        <f ca="1">IF($A299="","",OFFSET(統合マスタ!$E$4,MATCH($A299,統合マスタ!$AC$5:$AC$1500,0),0))</f>
        <v>ＰＴＰ</v>
      </c>
      <c r="H299" s="27" t="str">
        <f ca="1">IF($A299="","",OFFSET(統合マスタ!$F$4,MATCH($A299,統合マスタ!$AC$5:$AC$1500,0),0))</f>
        <v>１００Ｔ</v>
      </c>
      <c r="I299" s="27" t="str">
        <f ca="1">IF($A299="","",OFFSET(統合マスタ!$K$4,MATCH($A299,統合マスタ!$AC$5:$AC$1500,0),0))</f>
        <v>錠</v>
      </c>
      <c r="J299" s="54" t="str">
        <f ca="1">IF(F299="","",OFFSET(分類!$B$29,MATCH(F299,分類!$A$30:$A$46,0),0))</f>
        <v>調剤棚　＆　劇薬バラ</v>
      </c>
      <c r="K299" s="54">
        <f ca="1">IFERROR(
    OFFSET(錠剤_PTP!$M$5,
           MATCH(D299, 錠剤_PTP!$D$5:$D$999, 0) - 1,
           0),
"")</f>
        <v>0</v>
      </c>
      <c r="L299" s="54">
        <f ca="1">IFERROR(
    OFFSET(錠剤_バラ!$M$5,
           MATCH(D299, 錠剤_バラ!$D$5:$D$999, 0) - 1,
           0),
"")</f>
        <v>0</v>
      </c>
      <c r="M299" s="54">
        <f t="shared" ca="1" si="8"/>
        <v>0</v>
      </c>
    </row>
    <row r="300" spans="1:13">
      <c r="A300" s="66" cm="1">
        <f t="array" aca="1" ref="A300" ca="1">IFERROR(
    SMALL(
        IF((統合マスタ!$R$5:$R$1500=1)*
           (ISNUMBER(MATCH(統合マスタ!$V$5:$V$1500, 分類!$N$8:$N$15, 0))),
           統合マスタ!$AC$5:$AC$1500),
        ROW(A296)
    ),
"")</f>
        <v>200423</v>
      </c>
      <c r="B300" s="27">
        <f t="shared" si="9"/>
        <v>296</v>
      </c>
      <c r="C300" s="27">
        <f ca="1">IF($A300="","",OFFSET(統合マスタ!$B$4,MATCH($A300,統合マスタ!$AC$5:$AC$1500,0),0))</f>
        <v>423</v>
      </c>
      <c r="D300" s="27" t="str">
        <f ca="1">IF($A300="","",OFFSET(統合マスタ!$C$4,MATCH($A300,統合マスタ!$AC$5:$AC$1500,0),0))</f>
        <v>トレドミン錠２５ｍｇ　　　　　　　</v>
      </c>
      <c r="E300" s="27">
        <f ca="1">IF($A300="","",OFFSET(統合マスタ!$X$4,MATCH($A300,統合マスタ!$AC$5:$AC$1500,0),0))</f>
        <v>2</v>
      </c>
      <c r="F300" s="27">
        <f ca="1">IF($A300="","",OFFSET(統合マスタ!$Z$4,MATCH($A300,統合マスタ!$AC$5:$AC$1500,0),0))</f>
        <v>26</v>
      </c>
      <c r="G300" s="27" t="str">
        <f ca="1">IF($A300="","",OFFSET(統合マスタ!$E$4,MATCH($A300,統合マスタ!$AC$5:$AC$1500,0),0))</f>
        <v>ＰＴＰ</v>
      </c>
      <c r="H300" s="27" t="str">
        <f ca="1">IF($A300="","",OFFSET(統合マスタ!$F$4,MATCH($A300,統合マスタ!$AC$5:$AC$1500,0),0))</f>
        <v>１００Ｔ</v>
      </c>
      <c r="I300" s="27" t="str">
        <f ca="1">IF($A300="","",OFFSET(統合マスタ!$K$4,MATCH($A300,統合マスタ!$AC$5:$AC$1500,0),0))</f>
        <v>錠</v>
      </c>
      <c r="J300" s="54" t="str">
        <f ca="1">IF(F300="","",OFFSET(分類!$B$29,MATCH(F300,分類!$A$30:$A$46,0),0))</f>
        <v>調剤棚　＆　劇薬バラ</v>
      </c>
      <c r="K300" s="54">
        <f ca="1">IFERROR(
    OFFSET(錠剤_PTP!$M$5,
           MATCH(D300, 錠剤_PTP!$D$5:$D$999, 0) - 1,
           0),
"")</f>
        <v>0</v>
      </c>
      <c r="L300" s="54">
        <f ca="1">IFERROR(
    OFFSET(錠剤_バラ!$M$5,
           MATCH(D300, 錠剤_バラ!$D$5:$D$999, 0) - 1,
           0),
"")</f>
        <v>0</v>
      </c>
      <c r="M300" s="54">
        <f t="shared" ca="1" si="8"/>
        <v>0</v>
      </c>
    </row>
    <row r="301" spans="1:13">
      <c r="A301" s="66" cm="1">
        <f t="array" aca="1" ref="A301" ca="1">IFERROR(
    SMALL(
        IF((統合マスタ!$R$5:$R$1500=1)*
           (ISNUMBER(MATCH(統合マスタ!$V$5:$V$1500, 分類!$N$8:$N$15, 0))),
           統合マスタ!$AC$5:$AC$1500),
        ROW(A297)
    ),
"")</f>
        <v>200432</v>
      </c>
      <c r="B301" s="27">
        <f t="shared" si="9"/>
        <v>297</v>
      </c>
      <c r="C301" s="27">
        <f ca="1">IF($A301="","",OFFSET(統合マスタ!$B$4,MATCH($A301,統合マスタ!$AC$5:$AC$1500,0),0))</f>
        <v>432</v>
      </c>
      <c r="D301" s="27" t="str">
        <f ca="1">IF($A301="","",OFFSET(統合マスタ!$C$4,MATCH($A301,統合マスタ!$AC$5:$AC$1500,0),0))</f>
        <v>ニトロペン舌下錠０．３ｍｇ</v>
      </c>
      <c r="E301" s="27">
        <f ca="1">IF($A301="","",OFFSET(統合マスタ!$X$4,MATCH($A301,統合マスタ!$AC$5:$AC$1500,0),0))</f>
        <v>2</v>
      </c>
      <c r="F301" s="27">
        <f ca="1">IF($A301="","",OFFSET(統合マスタ!$Z$4,MATCH($A301,統合マスタ!$AC$5:$AC$1500,0),0))</f>
        <v>1</v>
      </c>
      <c r="G301" s="27" t="str">
        <f ca="1">IF($A301="","",OFFSET(統合マスタ!$E$4,MATCH($A301,統合マスタ!$AC$5:$AC$1500,0),0))</f>
        <v>ＰＴＰ</v>
      </c>
      <c r="H301" s="27" t="str">
        <f ca="1">IF($A301="","",OFFSET(統合マスタ!$F$4,MATCH($A301,統合マスタ!$AC$5:$AC$1500,0),0))</f>
        <v>１００Ｔ</v>
      </c>
      <c r="I301" s="27" t="str">
        <f ca="1">IF($A301="","",OFFSET(統合マスタ!$K$4,MATCH($A301,統合マスタ!$AC$5:$AC$1500,0),0))</f>
        <v>錠</v>
      </c>
      <c r="J301" s="54" t="str">
        <f ca="1">IF(F301="","",OFFSET(分類!$B$29,MATCH(F301,分類!$A$30:$A$46,0),0))</f>
        <v>調剤棚</v>
      </c>
      <c r="K301" s="54">
        <f ca="1">IFERROR(
    OFFSET(錠剤_PTP!$M$5,
           MATCH(D301, 錠剤_PTP!$D$5:$D$999, 0) - 1,
           0),
"")</f>
        <v>0</v>
      </c>
      <c r="L301" s="54" t="str">
        <f ca="1">IFERROR(
    OFFSET(錠剤_バラ!$M$5,
           MATCH(D301, 錠剤_バラ!$D$5:$D$999, 0) - 1,
           0),
"")</f>
        <v/>
      </c>
      <c r="M301" s="54">
        <f t="shared" ca="1" si="8"/>
        <v>0</v>
      </c>
    </row>
    <row r="302" spans="1:13">
      <c r="A302" s="66" cm="1">
        <f t="array" aca="1" ref="A302" ca="1">IFERROR(
    SMALL(
        IF((統合マスタ!$R$5:$R$1500=1)*
           (ISNUMBER(MATCH(統合マスタ!$V$5:$V$1500, 分類!$N$8:$N$15, 0))),
           統合マスタ!$AC$5:$AC$1500),
        ROW(A298)
    ),
"")</f>
        <v>200439</v>
      </c>
      <c r="B302" s="27">
        <f t="shared" si="9"/>
        <v>298</v>
      </c>
      <c r="C302" s="27">
        <f ca="1">IF($A302="","",OFFSET(統合マスタ!$B$4,MATCH($A302,統合マスタ!$AC$5:$AC$1500,0),0))</f>
        <v>439</v>
      </c>
      <c r="D302" s="27" t="str">
        <f ca="1">IF($A302="","",OFFSET(統合マスタ!$C$4,MATCH($A302,統合マスタ!$AC$5:$AC$1500,0),0))</f>
        <v>ニルバジピン錠４ｍｇ「サワイ」</v>
      </c>
      <c r="E302" s="27">
        <f ca="1">IF($A302="","",OFFSET(統合マスタ!$X$4,MATCH($A302,統合マスタ!$AC$5:$AC$1500,0),0))</f>
        <v>2</v>
      </c>
      <c r="F302" s="27">
        <f ca="1">IF($A302="","",OFFSET(統合マスタ!$Z$4,MATCH($A302,統合マスタ!$AC$5:$AC$1500,0),0))</f>
        <v>6</v>
      </c>
      <c r="G302" s="27" t="str">
        <f ca="1">IF($A302="","",OFFSET(統合マスタ!$E$4,MATCH($A302,統合マスタ!$AC$5:$AC$1500,0),0))</f>
        <v>ＰＴＰ</v>
      </c>
      <c r="H302" s="27" t="str">
        <f ca="1">IF($A302="","",OFFSET(統合マスタ!$F$4,MATCH($A302,統合マスタ!$AC$5:$AC$1500,0),0))</f>
        <v>１００Ｔ</v>
      </c>
      <c r="I302" s="27" t="str">
        <f ca="1">IF($A302="","",OFFSET(統合マスタ!$K$4,MATCH($A302,統合マスタ!$AC$5:$AC$1500,0),0))</f>
        <v>錠</v>
      </c>
      <c r="J302" s="54" t="str">
        <f ca="1">IF(F302="","",OFFSET(分類!$B$29,MATCH(F302,分類!$A$30:$A$46,0),0))</f>
        <v>劇薬バラ</v>
      </c>
      <c r="K302" s="54" t="str">
        <f ca="1">IFERROR(
    OFFSET(錠剤_PTP!$M$5,
           MATCH(D302, 錠剤_PTP!$D$5:$D$999, 0) - 1,
           0),
"")</f>
        <v/>
      </c>
      <c r="L302" s="54">
        <f ca="1">IFERROR(
    OFFSET(錠剤_バラ!$M$5,
           MATCH(D302, 錠剤_バラ!$D$5:$D$999, 0) - 1,
           0),
"")</f>
        <v>0</v>
      </c>
      <c r="M302" s="54">
        <f t="shared" ca="1" si="8"/>
        <v>0</v>
      </c>
    </row>
    <row r="303" spans="1:13">
      <c r="A303" s="66" cm="1">
        <f t="array" aca="1" ref="A303" ca="1">IFERROR(
    SMALL(
        IF((統合マスタ!$R$5:$R$1500=1)*
           (ISNUMBER(MATCH(統合マスタ!$V$5:$V$1500, 分類!$N$8:$N$15, 0))),
           統合マスタ!$AC$5:$AC$1500),
        ROW(A299)
    ),
"")</f>
        <v>200452</v>
      </c>
      <c r="B303" s="27">
        <f t="shared" si="9"/>
        <v>299</v>
      </c>
      <c r="C303" s="27">
        <f ca="1">IF($A303="","",OFFSET(統合マスタ!$B$4,MATCH($A303,統合マスタ!$AC$5:$AC$1500,0),0))</f>
        <v>452</v>
      </c>
      <c r="D303" s="27" t="str">
        <f ca="1">IF($A303="","",OFFSET(統合マスタ!$C$4,MATCH($A303,統合マスタ!$AC$5:$AC$1500,0),0))</f>
        <v>ハイペン錠２００ｍｇ</v>
      </c>
      <c r="E303" s="27">
        <f ca="1">IF($A303="","",OFFSET(統合マスタ!$X$4,MATCH($A303,統合マスタ!$AC$5:$AC$1500,0),0))</f>
        <v>2</v>
      </c>
      <c r="F303" s="27">
        <f ca="1">IF($A303="","",OFFSET(統合マスタ!$Z$4,MATCH($A303,統合マスタ!$AC$5:$AC$1500,0),0))</f>
        <v>26</v>
      </c>
      <c r="G303" s="27" t="str">
        <f ca="1">IF($A303="","",OFFSET(統合マスタ!$E$4,MATCH($A303,統合マスタ!$AC$5:$AC$1500,0),0))</f>
        <v>ＰＴＰ</v>
      </c>
      <c r="H303" s="27" t="str">
        <f ca="1">IF($A303="","",OFFSET(統合マスタ!$F$4,MATCH($A303,統合マスタ!$AC$5:$AC$1500,0),0))</f>
        <v>１００Ｔ</v>
      </c>
      <c r="I303" s="27" t="str">
        <f ca="1">IF($A303="","",OFFSET(統合マスタ!$K$4,MATCH($A303,統合マスタ!$AC$5:$AC$1500,0),0))</f>
        <v>錠</v>
      </c>
      <c r="J303" s="54" t="str">
        <f ca="1">IF(F303="","",OFFSET(分類!$B$29,MATCH(F303,分類!$A$30:$A$46,0),0))</f>
        <v>調剤棚　＆　劇薬バラ</v>
      </c>
      <c r="K303" s="54">
        <f ca="1">IFERROR(
    OFFSET(錠剤_PTP!$M$5,
           MATCH(D303, 錠剤_PTP!$D$5:$D$999, 0) - 1,
           0),
"")</f>
        <v>0</v>
      </c>
      <c r="L303" s="54">
        <f ca="1">IFERROR(
    OFFSET(錠剤_バラ!$M$5,
           MATCH(D303, 錠剤_バラ!$D$5:$D$999, 0) - 1,
           0),
"")</f>
        <v>0</v>
      </c>
      <c r="M303" s="54">
        <f t="shared" ca="1" si="8"/>
        <v>0</v>
      </c>
    </row>
    <row r="304" spans="1:13">
      <c r="A304" s="66" cm="1">
        <f t="array" aca="1" ref="A304" ca="1">IFERROR(
    SMALL(
        IF((統合マスタ!$R$5:$R$1500=1)*
           (ISNUMBER(MATCH(統合マスタ!$V$5:$V$1500, 分類!$N$8:$N$15, 0))),
           統合マスタ!$AC$5:$AC$1500),
        ROW(A300)
    ),
"")</f>
        <v>200453</v>
      </c>
      <c r="B304" s="27">
        <f t="shared" si="9"/>
        <v>300</v>
      </c>
      <c r="C304" s="27">
        <f ca="1">IF($A304="","",OFFSET(統合マスタ!$B$4,MATCH($A304,統合マスタ!$AC$5:$AC$1500,0),0))</f>
        <v>453</v>
      </c>
      <c r="D304" s="27" t="str">
        <f ca="1">IF($A304="","",OFFSET(統合マスタ!$C$4,MATCH($A304,統合マスタ!$AC$5:$AC$1500,0),0))</f>
        <v>パキシルＣＲ錠１２．５ｍｇ</v>
      </c>
      <c r="E304" s="27">
        <f ca="1">IF($A304="","",OFFSET(統合マスタ!$X$4,MATCH($A304,統合マスタ!$AC$5:$AC$1500,0),0))</f>
        <v>2</v>
      </c>
      <c r="F304" s="27">
        <f ca="1">IF($A304="","",OFFSET(統合マスタ!$Z$4,MATCH($A304,統合マスタ!$AC$5:$AC$1500,0),0))</f>
        <v>26</v>
      </c>
      <c r="G304" s="27" t="str">
        <f ca="1">IF($A304="","",OFFSET(統合マスタ!$E$4,MATCH($A304,統合マスタ!$AC$5:$AC$1500,0),0))</f>
        <v>ＰＴＰ</v>
      </c>
      <c r="H304" s="27" t="str">
        <f ca="1">IF($A304="","",OFFSET(統合マスタ!$F$4,MATCH($A304,統合マスタ!$AC$5:$AC$1500,0),0))</f>
        <v>１４０Ｔ</v>
      </c>
      <c r="I304" s="27" t="str">
        <f ca="1">IF($A304="","",OFFSET(統合マスタ!$K$4,MATCH($A304,統合マスタ!$AC$5:$AC$1500,0),0))</f>
        <v>錠</v>
      </c>
      <c r="J304" s="54" t="str">
        <f ca="1">IF(F304="","",OFFSET(分類!$B$29,MATCH(F304,分類!$A$30:$A$46,0),0))</f>
        <v>調剤棚　＆　劇薬バラ</v>
      </c>
      <c r="K304" s="54">
        <f ca="1">IFERROR(
    OFFSET(錠剤_PTP!$M$5,
           MATCH(D304, 錠剤_PTP!$D$5:$D$999, 0) - 1,
           0),
"")</f>
        <v>0</v>
      </c>
      <c r="L304" s="54">
        <f ca="1">IFERROR(
    OFFSET(錠剤_バラ!$M$5,
           MATCH(D304, 錠剤_バラ!$D$5:$D$999, 0) - 1,
           0),
"")</f>
        <v>0</v>
      </c>
      <c r="M304" s="54">
        <f t="shared" ca="1" si="8"/>
        <v>0</v>
      </c>
    </row>
    <row r="305" spans="1:13">
      <c r="A305" s="66" cm="1">
        <f t="array" aca="1" ref="A305" ca="1">IFERROR(
    SMALL(
        IF((統合マスタ!$R$5:$R$1500=1)*
           (ISNUMBER(MATCH(統合マスタ!$V$5:$V$1500, 分類!$N$8:$N$15, 0))),
           統合マスタ!$AC$5:$AC$1500),
        ROW(A301)
    ),
"")</f>
        <v>200454</v>
      </c>
      <c r="B305" s="27">
        <f t="shared" si="9"/>
        <v>301</v>
      </c>
      <c r="C305" s="27">
        <f ca="1">IF($A305="","",OFFSET(統合マスタ!$B$4,MATCH($A305,統合マスタ!$AC$5:$AC$1500,0),0))</f>
        <v>454</v>
      </c>
      <c r="D305" s="27" t="str">
        <f ca="1">IF($A305="","",OFFSET(統合マスタ!$C$4,MATCH($A305,統合マスタ!$AC$5:$AC$1500,0),0))</f>
        <v>パキシルＣＲ錠１２．５ｍｇ</v>
      </c>
      <c r="E305" s="27">
        <f ca="1">IF($A305="","",OFFSET(統合マスタ!$X$4,MATCH($A305,統合マスタ!$AC$5:$AC$1500,0),0))</f>
        <v>2</v>
      </c>
      <c r="F305" s="27">
        <f ca="1">IF($A305="","",OFFSET(統合マスタ!$Z$4,MATCH($A305,統合マスタ!$AC$5:$AC$1500,0),0))</f>
        <v>26</v>
      </c>
      <c r="G305" s="27" t="str">
        <f ca="1">IF($A305="","",OFFSET(統合マスタ!$E$4,MATCH($A305,統合マスタ!$AC$5:$AC$1500,0),0))</f>
        <v>バラ</v>
      </c>
      <c r="H305" s="27" t="str">
        <f ca="1">IF($A305="","",OFFSET(統合マスタ!$F$4,MATCH($A305,統合マスタ!$AC$5:$AC$1500,0),0))</f>
        <v>５００Ｔ</v>
      </c>
      <c r="I305" s="27" t="str">
        <f ca="1">IF($A305="","",OFFSET(統合マスタ!$K$4,MATCH($A305,統合マスタ!$AC$5:$AC$1500,0),0))</f>
        <v>錠</v>
      </c>
      <c r="J305" s="54" t="str">
        <f ca="1">IF(F305="","",OFFSET(分類!$B$29,MATCH(F305,分類!$A$30:$A$46,0),0))</f>
        <v>調剤棚　＆　劇薬バラ</v>
      </c>
      <c r="K305" s="54">
        <f ca="1">IFERROR(
    OFFSET(錠剤_PTP!$M$5,
           MATCH(D305, 錠剤_PTP!$D$5:$D$999, 0) - 1,
           0),
"")</f>
        <v>0</v>
      </c>
      <c r="L305" s="54">
        <f ca="1">IFERROR(
    OFFSET(錠剤_バラ!$M$5,
           MATCH(D305, 錠剤_バラ!$D$5:$D$999, 0) - 1,
           0),
"")</f>
        <v>0</v>
      </c>
      <c r="M305" s="54">
        <f t="shared" ca="1" si="8"/>
        <v>0</v>
      </c>
    </row>
    <row r="306" spans="1:13">
      <c r="A306" s="66" cm="1">
        <f t="array" aca="1" ref="A306" ca="1">IFERROR(
    SMALL(
        IF((統合マスタ!$R$5:$R$1500=1)*
           (ISNUMBER(MATCH(統合マスタ!$V$5:$V$1500, 分類!$N$8:$N$15, 0))),
           統合マスタ!$AC$5:$AC$1500),
        ROW(A302)
    ),
"")</f>
        <v>200463</v>
      </c>
      <c r="B306" s="27">
        <f t="shared" si="9"/>
        <v>302</v>
      </c>
      <c r="C306" s="27">
        <f ca="1">IF($A306="","",OFFSET(統合マスタ!$B$4,MATCH($A306,統合マスタ!$AC$5:$AC$1500,0),0))</f>
        <v>463</v>
      </c>
      <c r="D306" s="27" t="str">
        <f ca="1">IF($A306="","",OFFSET(統合マスタ!$C$4,MATCH($A306,統合マスタ!$AC$5:$AC$1500,0),0))</f>
        <v>パロキセチンＯＤ錠１０ｍｇ「トーワ」</v>
      </c>
      <c r="E306" s="27">
        <f ca="1">IF($A306="","",OFFSET(統合マスタ!$X$4,MATCH($A306,統合マスタ!$AC$5:$AC$1500,0),0))</f>
        <v>2</v>
      </c>
      <c r="F306" s="27">
        <f ca="1">IF($A306="","",OFFSET(統合マスタ!$Z$4,MATCH($A306,統合マスタ!$AC$5:$AC$1500,0),0))</f>
        <v>26</v>
      </c>
      <c r="G306" s="27" t="str">
        <f ca="1">IF($A306="","",OFFSET(統合マスタ!$E$4,MATCH($A306,統合マスタ!$AC$5:$AC$1500,0),0))</f>
        <v>ＰＴＰ</v>
      </c>
      <c r="H306" s="27" t="str">
        <f ca="1">IF($A306="","",OFFSET(統合マスタ!$F$4,MATCH($A306,統合マスタ!$AC$5:$AC$1500,0),0))</f>
        <v>１００Ｔ</v>
      </c>
      <c r="I306" s="27" t="str">
        <f ca="1">IF($A306="","",OFFSET(統合マスタ!$K$4,MATCH($A306,統合マスタ!$AC$5:$AC$1500,0),0))</f>
        <v>錠</v>
      </c>
      <c r="J306" s="54" t="str">
        <f ca="1">IF(F306="","",OFFSET(分類!$B$29,MATCH(F306,分類!$A$30:$A$46,0),0))</f>
        <v>調剤棚　＆　劇薬バラ</v>
      </c>
      <c r="K306" s="54">
        <f ca="1">IFERROR(
    OFFSET(錠剤_PTP!$M$5,
           MATCH(D306, 錠剤_PTP!$D$5:$D$999, 0) - 1,
           0),
"")</f>
        <v>0</v>
      </c>
      <c r="L306" s="54">
        <f ca="1">IFERROR(
    OFFSET(錠剤_バラ!$M$5,
           MATCH(D306, 錠剤_バラ!$D$5:$D$999, 0) - 1,
           0),
"")</f>
        <v>0</v>
      </c>
      <c r="M306" s="54">
        <f t="shared" ca="1" si="8"/>
        <v>0</v>
      </c>
    </row>
    <row r="307" spans="1:13">
      <c r="A307" s="66" cm="1">
        <f t="array" aca="1" ref="A307" ca="1">IFERROR(
    SMALL(
        IF((統合マスタ!$R$5:$R$1500=1)*
           (ISNUMBER(MATCH(統合マスタ!$V$5:$V$1500, 分類!$N$8:$N$15, 0))),
           統合マスタ!$AC$5:$AC$1500),
        ROW(A303)
    ),
"")</f>
        <v>200464</v>
      </c>
      <c r="B307" s="27">
        <f t="shared" si="9"/>
        <v>303</v>
      </c>
      <c r="C307" s="27">
        <f ca="1">IF($A307="","",OFFSET(統合マスタ!$B$4,MATCH($A307,統合マスタ!$AC$5:$AC$1500,0),0))</f>
        <v>464</v>
      </c>
      <c r="D307" s="27" t="str">
        <f ca="1">IF($A307="","",OFFSET(統合マスタ!$C$4,MATCH($A307,統合マスタ!$AC$5:$AC$1500,0),0))</f>
        <v>パロキセチンＯＤ錠１０ｍｇ「トーワ」</v>
      </c>
      <c r="E307" s="27">
        <f ca="1">IF($A307="","",OFFSET(統合マスタ!$X$4,MATCH($A307,統合マスタ!$AC$5:$AC$1500,0),0))</f>
        <v>2</v>
      </c>
      <c r="F307" s="27">
        <f ca="1">IF($A307="","",OFFSET(統合マスタ!$Z$4,MATCH($A307,統合マスタ!$AC$5:$AC$1500,0),0))</f>
        <v>26</v>
      </c>
      <c r="G307" s="27" t="str">
        <f ca="1">IF($A307="","",OFFSET(統合マスタ!$E$4,MATCH($A307,統合マスタ!$AC$5:$AC$1500,0),0))</f>
        <v>バラ</v>
      </c>
      <c r="H307" s="27" t="str">
        <f ca="1">IF($A307="","",OFFSET(統合マスタ!$F$4,MATCH($A307,統合マスタ!$AC$5:$AC$1500,0),0))</f>
        <v>３００Ｔ</v>
      </c>
      <c r="I307" s="27" t="str">
        <f ca="1">IF($A307="","",OFFSET(統合マスタ!$K$4,MATCH($A307,統合マスタ!$AC$5:$AC$1500,0),0))</f>
        <v>錠</v>
      </c>
      <c r="J307" s="54" t="str">
        <f ca="1">IF(F307="","",OFFSET(分類!$B$29,MATCH(F307,分類!$A$30:$A$46,0),0))</f>
        <v>調剤棚　＆　劇薬バラ</v>
      </c>
      <c r="K307" s="54">
        <f ca="1">IFERROR(
    OFFSET(錠剤_PTP!$M$5,
           MATCH(D307, 錠剤_PTP!$D$5:$D$999, 0) - 1,
           0),
"")</f>
        <v>0</v>
      </c>
      <c r="L307" s="54">
        <f ca="1">IFERROR(
    OFFSET(錠剤_バラ!$M$5,
           MATCH(D307, 錠剤_バラ!$D$5:$D$999, 0) - 1,
           0),
"")</f>
        <v>0</v>
      </c>
      <c r="M307" s="54">
        <f t="shared" ca="1" si="8"/>
        <v>0</v>
      </c>
    </row>
    <row r="308" spans="1:13">
      <c r="A308" s="66" cm="1">
        <f t="array" aca="1" ref="A308" ca="1">IFERROR(
    SMALL(
        IF((統合マスタ!$R$5:$R$1500=1)*
           (ISNUMBER(MATCH(統合マスタ!$V$5:$V$1500, 分類!$N$8:$N$15, 0))),
           統合マスタ!$AC$5:$AC$1500),
        ROW(A304)
    ),
"")</f>
        <v>200466</v>
      </c>
      <c r="B308" s="27">
        <f t="shared" si="9"/>
        <v>304</v>
      </c>
      <c r="C308" s="27">
        <f ca="1">IF($A308="","",OFFSET(統合マスタ!$B$4,MATCH($A308,統合マスタ!$AC$5:$AC$1500,0),0))</f>
        <v>466</v>
      </c>
      <c r="D308" s="27" t="str">
        <f ca="1">IF($A308="","",OFFSET(統合マスタ!$C$4,MATCH($A308,統合マスタ!$AC$5:$AC$1500,0),0))</f>
        <v>ハロペリドール錠０．７５ｍｇ「アメル」　　　　　　</v>
      </c>
      <c r="E308" s="27">
        <f ca="1">IF($A308="","",OFFSET(統合マスタ!$X$4,MATCH($A308,統合マスタ!$AC$5:$AC$1500,0),0))</f>
        <v>2</v>
      </c>
      <c r="F308" s="27">
        <f ca="1">IF($A308="","",OFFSET(統合マスタ!$Z$4,MATCH($A308,統合マスタ!$AC$5:$AC$1500,0),0))</f>
        <v>26</v>
      </c>
      <c r="G308" s="27" t="str">
        <f ca="1">IF($A308="","",OFFSET(統合マスタ!$E$4,MATCH($A308,統合マスタ!$AC$5:$AC$1500,0),0))</f>
        <v>バラ</v>
      </c>
      <c r="H308" s="27" t="str">
        <f ca="1">IF($A308="","",OFFSET(統合マスタ!$F$4,MATCH($A308,統合マスタ!$AC$5:$AC$1500,0),0))</f>
        <v>１０００Ｔ</v>
      </c>
      <c r="I308" s="27" t="str">
        <f ca="1">IF($A308="","",OFFSET(統合マスタ!$K$4,MATCH($A308,統合マスタ!$AC$5:$AC$1500,0),0))</f>
        <v>錠</v>
      </c>
      <c r="J308" s="54" t="str">
        <f ca="1">IF(F308="","",OFFSET(分類!$B$29,MATCH(F308,分類!$A$30:$A$46,0),0))</f>
        <v>調剤棚　＆　劇薬バラ</v>
      </c>
      <c r="K308" s="54">
        <f ca="1">IFERROR(
    OFFSET(錠剤_PTP!$M$5,
           MATCH(D308, 錠剤_PTP!$D$5:$D$999, 0) - 1,
           0),
"")</f>
        <v>0</v>
      </c>
      <c r="L308" s="54">
        <f ca="1">IFERROR(
    OFFSET(錠剤_バラ!$M$5,
           MATCH(D308, 錠剤_バラ!$D$5:$D$999, 0) - 1,
           0),
"")</f>
        <v>0</v>
      </c>
      <c r="M308" s="54">
        <f t="shared" ca="1" si="8"/>
        <v>0</v>
      </c>
    </row>
    <row r="309" spans="1:13">
      <c r="A309" s="66" cm="1">
        <f t="array" aca="1" ref="A309" ca="1">IFERROR(
    SMALL(
        IF((統合マスタ!$R$5:$R$1500=1)*
           (ISNUMBER(MATCH(統合マスタ!$V$5:$V$1500, 分類!$N$8:$N$15, 0))),
           統合マスタ!$AC$5:$AC$1500),
        ROW(A305)
    ),
"")</f>
        <v>200467</v>
      </c>
      <c r="B309" s="27">
        <f t="shared" si="9"/>
        <v>305</v>
      </c>
      <c r="C309" s="27">
        <f ca="1">IF($A309="","",OFFSET(統合マスタ!$B$4,MATCH($A309,統合マスタ!$AC$5:$AC$1500,0),0))</f>
        <v>467</v>
      </c>
      <c r="D309" s="27" t="str">
        <f ca="1">IF($A309="","",OFFSET(統合マスタ!$C$4,MATCH($A309,統合マスタ!$AC$5:$AC$1500,0),0))</f>
        <v>ハロペリドール錠１．５ｍｇ「アメル」　　　　　　　</v>
      </c>
      <c r="E309" s="27">
        <f ca="1">IF($A309="","",OFFSET(統合マスタ!$X$4,MATCH($A309,統合マスタ!$AC$5:$AC$1500,0),0))</f>
        <v>2</v>
      </c>
      <c r="F309" s="27">
        <f ca="1">IF($A309="","",OFFSET(統合マスタ!$Z$4,MATCH($A309,統合マスタ!$AC$5:$AC$1500,0),0))</f>
        <v>26</v>
      </c>
      <c r="G309" s="27" t="str">
        <f ca="1">IF($A309="","",OFFSET(統合マスタ!$E$4,MATCH($A309,統合マスタ!$AC$5:$AC$1500,0),0))</f>
        <v>バラ</v>
      </c>
      <c r="H309" s="27" t="str">
        <f ca="1">IF($A309="","",OFFSET(統合マスタ!$F$4,MATCH($A309,統合マスタ!$AC$5:$AC$1500,0),0))</f>
        <v>１０００Ｔ</v>
      </c>
      <c r="I309" s="27" t="str">
        <f ca="1">IF($A309="","",OFFSET(統合マスタ!$K$4,MATCH($A309,統合マスタ!$AC$5:$AC$1500,0),0))</f>
        <v>錠</v>
      </c>
      <c r="J309" s="54" t="str">
        <f ca="1">IF(F309="","",OFFSET(分類!$B$29,MATCH(F309,分類!$A$30:$A$46,0),0))</f>
        <v>調剤棚　＆　劇薬バラ</v>
      </c>
      <c r="K309" s="54">
        <f ca="1">IFERROR(
    OFFSET(錠剤_PTP!$M$5,
           MATCH(D309, 錠剤_PTP!$D$5:$D$999, 0) - 1,
           0),
"")</f>
        <v>0</v>
      </c>
      <c r="L309" s="54">
        <f ca="1">IFERROR(
    OFFSET(錠剤_バラ!$M$5,
           MATCH(D309, 錠剤_バラ!$D$5:$D$999, 0) - 1,
           0),
"")</f>
        <v>0</v>
      </c>
      <c r="M309" s="54">
        <f t="shared" ca="1" si="8"/>
        <v>0</v>
      </c>
    </row>
    <row r="310" spans="1:13">
      <c r="A310" s="66" cm="1">
        <f t="array" aca="1" ref="A310" ca="1">IFERROR(
    SMALL(
        IF((統合マスタ!$R$5:$R$1500=1)*
           (ISNUMBER(MATCH(統合マスタ!$V$5:$V$1500, 分類!$N$8:$N$15, 0))),
           統合マスタ!$AC$5:$AC$1500),
        ROW(A306)
    ),
"")</f>
        <v>200468</v>
      </c>
      <c r="B310" s="27">
        <f t="shared" si="9"/>
        <v>306</v>
      </c>
      <c r="C310" s="27">
        <f ca="1">IF($A310="","",OFFSET(統合マスタ!$B$4,MATCH($A310,統合マスタ!$AC$5:$AC$1500,0),0))</f>
        <v>468</v>
      </c>
      <c r="D310" s="27" t="str">
        <f ca="1">IF($A310="","",OFFSET(統合マスタ!$C$4,MATCH($A310,統合マスタ!$AC$5:$AC$1500,0),0))</f>
        <v>ハロペリドール錠１ｍｇ「アメル」</v>
      </c>
      <c r="E310" s="27">
        <f ca="1">IF($A310="","",OFFSET(統合マスタ!$X$4,MATCH($A310,統合マスタ!$AC$5:$AC$1500,0),0))</f>
        <v>2</v>
      </c>
      <c r="F310" s="27">
        <f ca="1">IF($A310="","",OFFSET(統合マスタ!$Z$4,MATCH($A310,統合マスタ!$AC$5:$AC$1500,0),0))</f>
        <v>26</v>
      </c>
      <c r="G310" s="27" t="str">
        <f ca="1">IF($A310="","",OFFSET(統合マスタ!$E$4,MATCH($A310,統合マスタ!$AC$5:$AC$1500,0),0))</f>
        <v>ＰＴＰ</v>
      </c>
      <c r="H310" s="27" t="str">
        <f ca="1">IF($A310="","",OFFSET(統合マスタ!$F$4,MATCH($A310,統合マスタ!$AC$5:$AC$1500,0),0))</f>
        <v>１００Ｔ</v>
      </c>
      <c r="I310" s="27" t="str">
        <f ca="1">IF($A310="","",OFFSET(統合マスタ!$K$4,MATCH($A310,統合マスタ!$AC$5:$AC$1500,0),0))</f>
        <v>錠</v>
      </c>
      <c r="J310" s="54" t="str">
        <f ca="1">IF(F310="","",OFFSET(分類!$B$29,MATCH(F310,分類!$A$30:$A$46,0),0))</f>
        <v>調剤棚　＆　劇薬バラ</v>
      </c>
      <c r="K310" s="54">
        <f ca="1">IFERROR(
    OFFSET(錠剤_PTP!$M$5,
           MATCH(D310, 錠剤_PTP!$D$5:$D$999, 0) - 1,
           0),
"")</f>
        <v>0</v>
      </c>
      <c r="L310" s="54">
        <f ca="1">IFERROR(
    OFFSET(錠剤_バラ!$M$5,
           MATCH(D310, 錠剤_バラ!$D$5:$D$999, 0) - 1,
           0),
"")</f>
        <v>0</v>
      </c>
      <c r="M310" s="54">
        <f t="shared" ca="1" si="8"/>
        <v>0</v>
      </c>
    </row>
    <row r="311" spans="1:13">
      <c r="A311" s="66" cm="1">
        <f t="array" aca="1" ref="A311" ca="1">IFERROR(
    SMALL(
        IF((統合マスタ!$R$5:$R$1500=1)*
           (ISNUMBER(MATCH(統合マスタ!$V$5:$V$1500, 分類!$N$8:$N$15, 0))),
           統合マスタ!$AC$5:$AC$1500),
        ROW(A307)
    ),
"")</f>
        <v>200469</v>
      </c>
      <c r="B311" s="27">
        <f t="shared" si="9"/>
        <v>307</v>
      </c>
      <c r="C311" s="27">
        <f ca="1">IF($A311="","",OFFSET(統合マスタ!$B$4,MATCH($A311,統合マスタ!$AC$5:$AC$1500,0),0))</f>
        <v>469</v>
      </c>
      <c r="D311" s="27" t="str">
        <f ca="1">IF($A311="","",OFFSET(統合マスタ!$C$4,MATCH($A311,統合マスタ!$AC$5:$AC$1500,0),0))</f>
        <v>ハロペリドール錠１ｍｇ「アメル」</v>
      </c>
      <c r="E311" s="27">
        <f ca="1">IF($A311="","",OFFSET(統合マスタ!$X$4,MATCH($A311,統合マスタ!$AC$5:$AC$1500,0),0))</f>
        <v>2</v>
      </c>
      <c r="F311" s="27">
        <f ca="1">IF($A311="","",OFFSET(統合マスタ!$Z$4,MATCH($A311,統合マスタ!$AC$5:$AC$1500,0),0))</f>
        <v>26</v>
      </c>
      <c r="G311" s="27" t="str">
        <f ca="1">IF($A311="","",OFFSET(統合マスタ!$E$4,MATCH($A311,統合マスタ!$AC$5:$AC$1500,0),0))</f>
        <v>バラ</v>
      </c>
      <c r="H311" s="27" t="str">
        <f ca="1">IF($A311="","",OFFSET(統合マスタ!$F$4,MATCH($A311,統合マスタ!$AC$5:$AC$1500,0),0))</f>
        <v>１０００Ｔ</v>
      </c>
      <c r="I311" s="27" t="str">
        <f ca="1">IF($A311="","",OFFSET(統合マスタ!$K$4,MATCH($A311,統合マスタ!$AC$5:$AC$1500,0),0))</f>
        <v>錠</v>
      </c>
      <c r="J311" s="54" t="str">
        <f ca="1">IF(F311="","",OFFSET(分類!$B$29,MATCH(F311,分類!$A$30:$A$46,0),0))</f>
        <v>調剤棚　＆　劇薬バラ</v>
      </c>
      <c r="K311" s="54">
        <f ca="1">IFERROR(
    OFFSET(錠剤_PTP!$M$5,
           MATCH(D311, 錠剤_PTP!$D$5:$D$999, 0) - 1,
           0),
"")</f>
        <v>0</v>
      </c>
      <c r="L311" s="54">
        <f ca="1">IFERROR(
    OFFSET(錠剤_バラ!$M$5,
           MATCH(D311, 錠剤_バラ!$D$5:$D$999, 0) - 1,
           0),
"")</f>
        <v>0</v>
      </c>
      <c r="M311" s="54">
        <f t="shared" ca="1" si="8"/>
        <v>0</v>
      </c>
    </row>
    <row r="312" spans="1:13">
      <c r="A312" s="66" cm="1">
        <f t="array" aca="1" ref="A312" ca="1">IFERROR(
    SMALL(
        IF((統合マスタ!$R$5:$R$1500=1)*
           (ISNUMBER(MATCH(統合マスタ!$V$5:$V$1500, 分類!$N$8:$N$15, 0))),
           統合マスタ!$AC$5:$AC$1500),
        ROW(A308)
    ),
"")</f>
        <v>200470</v>
      </c>
      <c r="B312" s="27">
        <f t="shared" si="9"/>
        <v>308</v>
      </c>
      <c r="C312" s="27">
        <f ca="1">IF($A312="","",OFFSET(統合マスタ!$B$4,MATCH($A312,統合マスタ!$AC$5:$AC$1500,0),0))</f>
        <v>470</v>
      </c>
      <c r="D312" s="27" t="str">
        <f ca="1">IF($A312="","",OFFSET(統合マスタ!$C$4,MATCH($A312,統合マスタ!$AC$5:$AC$1500,0),0))</f>
        <v>ハロペリドール錠３ｍｇ「アメル」</v>
      </c>
      <c r="E312" s="27">
        <f ca="1">IF($A312="","",OFFSET(統合マスタ!$X$4,MATCH($A312,統合マスタ!$AC$5:$AC$1500,0),0))</f>
        <v>2</v>
      </c>
      <c r="F312" s="27">
        <f ca="1">IF($A312="","",OFFSET(統合マスタ!$Z$4,MATCH($A312,統合マスタ!$AC$5:$AC$1500,0),0))</f>
        <v>26</v>
      </c>
      <c r="G312" s="27" t="str">
        <f ca="1">IF($A312="","",OFFSET(統合マスタ!$E$4,MATCH($A312,統合マスタ!$AC$5:$AC$1500,0),0))</f>
        <v>バラ</v>
      </c>
      <c r="H312" s="27" t="str">
        <f ca="1">IF($A312="","",OFFSET(統合マスタ!$F$4,MATCH($A312,統合マスタ!$AC$5:$AC$1500,0),0))</f>
        <v>１０００Ｔ</v>
      </c>
      <c r="I312" s="27" t="str">
        <f ca="1">IF($A312="","",OFFSET(統合マスタ!$K$4,MATCH($A312,統合マスタ!$AC$5:$AC$1500,0),0))</f>
        <v>錠</v>
      </c>
      <c r="J312" s="54" t="str">
        <f ca="1">IF(F312="","",OFFSET(分類!$B$29,MATCH(F312,分類!$A$30:$A$46,0),0))</f>
        <v>調剤棚　＆　劇薬バラ</v>
      </c>
      <c r="K312" s="54">
        <f ca="1">IFERROR(
    OFFSET(錠剤_PTP!$M$5,
           MATCH(D312, 錠剤_PTP!$D$5:$D$999, 0) - 1,
           0),
"")</f>
        <v>0</v>
      </c>
      <c r="L312" s="54">
        <f ca="1">IFERROR(
    OFFSET(錠剤_バラ!$M$5,
           MATCH(D312, 錠剤_バラ!$D$5:$D$999, 0) - 1,
           0),
"")</f>
        <v>0</v>
      </c>
      <c r="M312" s="54">
        <f t="shared" ca="1" si="8"/>
        <v>0</v>
      </c>
    </row>
    <row r="313" spans="1:13">
      <c r="A313" s="66" cm="1">
        <f t="array" aca="1" ref="A313" ca="1">IFERROR(
    SMALL(
        IF((統合マスタ!$R$5:$R$1500=1)*
           (ISNUMBER(MATCH(統合マスタ!$V$5:$V$1500, 分類!$N$8:$N$15, 0))),
           統合マスタ!$AC$5:$AC$1500),
        ROW(A309)
    ),
"")</f>
        <v>200520</v>
      </c>
      <c r="B313" s="27">
        <f t="shared" si="9"/>
        <v>309</v>
      </c>
      <c r="C313" s="27">
        <f ca="1">IF($A313="","",OFFSET(統合マスタ!$B$4,MATCH($A313,統合マスタ!$AC$5:$AC$1500,0),0))</f>
        <v>520</v>
      </c>
      <c r="D313" s="27" t="str">
        <f ca="1">IF($A313="","",OFFSET(統合マスタ!$C$4,MATCH($A313,統合マスタ!$AC$5:$AC$1500,0),0))</f>
        <v>ヒルナミン錠（５０ｍｇ）</v>
      </c>
      <c r="E313" s="27">
        <f ca="1">IF($A313="","",OFFSET(統合マスタ!$X$4,MATCH($A313,統合マスタ!$AC$5:$AC$1500,0),0))</f>
        <v>2</v>
      </c>
      <c r="F313" s="27">
        <f ca="1">IF($A313="","",OFFSET(統合マスタ!$Z$4,MATCH($A313,統合マスタ!$AC$5:$AC$1500,0),0))</f>
        <v>26</v>
      </c>
      <c r="G313" s="27" t="str">
        <f ca="1">IF($A313="","",OFFSET(統合マスタ!$E$4,MATCH($A313,統合マスタ!$AC$5:$AC$1500,0),0))</f>
        <v>バラ</v>
      </c>
      <c r="H313" s="27" t="str">
        <f ca="1">IF($A313="","",OFFSET(統合マスタ!$F$4,MATCH($A313,統合マスタ!$AC$5:$AC$1500,0),0))</f>
        <v>１０００Ｔ</v>
      </c>
      <c r="I313" s="27" t="str">
        <f ca="1">IF($A313="","",OFFSET(統合マスタ!$K$4,MATCH($A313,統合マスタ!$AC$5:$AC$1500,0),0))</f>
        <v>錠</v>
      </c>
      <c r="J313" s="54" t="str">
        <f ca="1">IF(F313="","",OFFSET(分類!$B$29,MATCH(F313,分類!$A$30:$A$46,0),0))</f>
        <v>調剤棚　＆　劇薬バラ</v>
      </c>
      <c r="K313" s="54">
        <f ca="1">IFERROR(
    OFFSET(錠剤_PTP!$M$5,
           MATCH(D313, 錠剤_PTP!$D$5:$D$999, 0) - 1,
           0),
"")</f>
        <v>0</v>
      </c>
      <c r="L313" s="54">
        <f ca="1">IFERROR(
    OFFSET(錠剤_バラ!$M$5,
           MATCH(D313, 錠剤_バラ!$D$5:$D$999, 0) - 1,
           0),
"")</f>
        <v>0</v>
      </c>
      <c r="M313" s="54">
        <f t="shared" ca="1" si="8"/>
        <v>0</v>
      </c>
    </row>
    <row r="314" spans="1:13">
      <c r="A314" s="66" cm="1">
        <f t="array" aca="1" ref="A314" ca="1">IFERROR(
    SMALL(
        IF((統合マスタ!$R$5:$R$1500=1)*
           (ISNUMBER(MATCH(統合マスタ!$V$5:$V$1500, 分類!$N$8:$N$15, 0))),
           統合マスタ!$AC$5:$AC$1500),
        ROW(A310)
    ),
"")</f>
        <v>200534</v>
      </c>
      <c r="B314" s="27">
        <f t="shared" si="9"/>
        <v>310</v>
      </c>
      <c r="C314" s="27">
        <f ca="1">IF($A314="","",OFFSET(統合マスタ!$B$4,MATCH($A314,統合マスタ!$AC$5:$AC$1500,0),0))</f>
        <v>534</v>
      </c>
      <c r="D314" s="27" t="str">
        <f ca="1">IF($A314="","",OFFSET(統合マスタ!$C$4,MATCH($A314,統合マスタ!$AC$5:$AC$1500,0),0))</f>
        <v>フェロジピン錠５ｍｇ「ＮＩＧ」</v>
      </c>
      <c r="E314" s="27">
        <f ca="1">IF($A314="","",OFFSET(統合マスタ!$X$4,MATCH($A314,統合マスタ!$AC$5:$AC$1500,0),0))</f>
        <v>2</v>
      </c>
      <c r="F314" s="27">
        <f ca="1">IF($A314="","",OFFSET(統合マスタ!$Z$4,MATCH($A314,統合マスタ!$AC$5:$AC$1500,0),0))</f>
        <v>6</v>
      </c>
      <c r="G314" s="27" t="str">
        <f ca="1">IF($A314="","",OFFSET(統合マスタ!$E$4,MATCH($A314,統合マスタ!$AC$5:$AC$1500,0),0))</f>
        <v>ＰＴＰ</v>
      </c>
      <c r="H314" s="27" t="str">
        <f ca="1">IF($A314="","",OFFSET(統合マスタ!$F$4,MATCH($A314,統合マスタ!$AC$5:$AC$1500,0),0))</f>
        <v>１００Ｔ</v>
      </c>
      <c r="I314" s="27" t="str">
        <f ca="1">IF($A314="","",OFFSET(統合マスタ!$K$4,MATCH($A314,統合マスタ!$AC$5:$AC$1500,0),0))</f>
        <v>錠</v>
      </c>
      <c r="J314" s="54" t="str">
        <f ca="1">IF(F314="","",OFFSET(分類!$B$29,MATCH(F314,分類!$A$30:$A$46,0),0))</f>
        <v>劇薬バラ</v>
      </c>
      <c r="K314" s="54" t="str">
        <f ca="1">IFERROR(
    OFFSET(錠剤_PTP!$M$5,
           MATCH(D314, 錠剤_PTP!$D$5:$D$999, 0) - 1,
           0),
"")</f>
        <v/>
      </c>
      <c r="L314" s="54">
        <f ca="1">IFERROR(
    OFFSET(錠剤_バラ!$M$5,
           MATCH(D314, 錠剤_バラ!$D$5:$D$999, 0) - 1,
           0),
"")</f>
        <v>0</v>
      </c>
      <c r="M314" s="54">
        <f t="shared" ca="1" si="8"/>
        <v>0</v>
      </c>
    </row>
    <row r="315" spans="1:13">
      <c r="A315" s="66" cm="1">
        <f t="array" aca="1" ref="A315" ca="1">IFERROR(
    SMALL(
        IF((統合マスタ!$R$5:$R$1500=1)*
           (ISNUMBER(MATCH(統合マスタ!$V$5:$V$1500, 分類!$N$8:$N$15, 0))),
           統合マスタ!$AC$5:$AC$1500),
        ROW(A311)
    ),
"")</f>
        <v>200572</v>
      </c>
      <c r="B315" s="27">
        <f t="shared" si="9"/>
        <v>311</v>
      </c>
      <c r="C315" s="27">
        <f ca="1">IF($A315="","",OFFSET(統合マスタ!$B$4,MATCH($A315,統合マスタ!$AC$5:$AC$1500,0),0))</f>
        <v>572</v>
      </c>
      <c r="D315" s="27" t="str">
        <f ca="1">IF($A315="","",OFFSET(統合マスタ!$C$4,MATCH($A315,統合マスタ!$AC$5:$AC$1500,0),0))</f>
        <v>ブロナンセリン錠２ｍｇ「ＤＳＰＢ」</v>
      </c>
      <c r="E315" s="27">
        <f ca="1">IF($A315="","",OFFSET(統合マスタ!$X$4,MATCH($A315,統合マスタ!$AC$5:$AC$1500,0),0))</f>
        <v>2</v>
      </c>
      <c r="F315" s="27">
        <f ca="1">IF($A315="","",OFFSET(統合マスタ!$Z$4,MATCH($A315,統合マスタ!$AC$5:$AC$1500,0),0))</f>
        <v>26</v>
      </c>
      <c r="G315" s="27" t="str">
        <f ca="1">IF($A315="","",OFFSET(統合マスタ!$E$4,MATCH($A315,統合マスタ!$AC$5:$AC$1500,0),0))</f>
        <v>ＰＴＰ</v>
      </c>
      <c r="H315" s="27" t="str">
        <f ca="1">IF($A315="","",OFFSET(統合マスタ!$F$4,MATCH($A315,統合マスタ!$AC$5:$AC$1500,0),0))</f>
        <v>１００Ｔ</v>
      </c>
      <c r="I315" s="27" t="str">
        <f ca="1">IF($A315="","",OFFSET(統合マスタ!$K$4,MATCH($A315,統合マスタ!$AC$5:$AC$1500,0),0))</f>
        <v>錠</v>
      </c>
      <c r="J315" s="54" t="str">
        <f ca="1">IF(F315="","",OFFSET(分類!$B$29,MATCH(F315,分類!$A$30:$A$46,0),0))</f>
        <v>調剤棚　＆　劇薬バラ</v>
      </c>
      <c r="K315" s="54">
        <f ca="1">IFERROR(
    OFFSET(錠剤_PTP!$M$5,
           MATCH(D315, 錠剤_PTP!$D$5:$D$999, 0) - 1,
           0),
"")</f>
        <v>0</v>
      </c>
      <c r="L315" s="54">
        <f ca="1">IFERROR(
    OFFSET(錠剤_バラ!$M$5,
           MATCH(D315, 錠剤_バラ!$D$5:$D$999, 0) - 1,
           0),
"")</f>
        <v>0</v>
      </c>
      <c r="M315" s="54">
        <f t="shared" ca="1" si="8"/>
        <v>0</v>
      </c>
    </row>
    <row r="316" spans="1:13">
      <c r="A316" s="66" cm="1">
        <f t="array" aca="1" ref="A316" ca="1">IFERROR(
    SMALL(
        IF((統合マスタ!$R$5:$R$1500=1)*
           (ISNUMBER(MATCH(統合マスタ!$V$5:$V$1500, 分類!$N$8:$N$15, 0))),
           統合マスタ!$AC$5:$AC$1500),
        ROW(A312)
    ),
"")</f>
        <v>200573</v>
      </c>
      <c r="B316" s="27">
        <f t="shared" si="9"/>
        <v>312</v>
      </c>
      <c r="C316" s="27">
        <f ca="1">IF($A316="","",OFFSET(統合マスタ!$B$4,MATCH($A316,統合マスタ!$AC$5:$AC$1500,0),0))</f>
        <v>573</v>
      </c>
      <c r="D316" s="27" t="str">
        <f ca="1">IF($A316="","",OFFSET(統合マスタ!$C$4,MATCH($A316,統合マスタ!$AC$5:$AC$1500,0),0))</f>
        <v>ブロナンセリン錠４ｍｇ「ＤＳＰＢ」</v>
      </c>
      <c r="E316" s="27">
        <f ca="1">IF($A316="","",OFFSET(統合マスタ!$X$4,MATCH($A316,統合マスタ!$AC$5:$AC$1500,0),0))</f>
        <v>2</v>
      </c>
      <c r="F316" s="27">
        <f ca="1">IF($A316="","",OFFSET(統合マスタ!$Z$4,MATCH($A316,統合マスタ!$AC$5:$AC$1500,0),0))</f>
        <v>26</v>
      </c>
      <c r="G316" s="27" t="str">
        <f ca="1">IF($A316="","",OFFSET(統合マスタ!$E$4,MATCH($A316,統合マスタ!$AC$5:$AC$1500,0),0))</f>
        <v>ＰＴＰ</v>
      </c>
      <c r="H316" s="27" t="str">
        <f ca="1">IF($A316="","",OFFSET(統合マスタ!$F$4,MATCH($A316,統合マスタ!$AC$5:$AC$1500,0),0))</f>
        <v>１００Ｔ</v>
      </c>
      <c r="I316" s="27" t="str">
        <f ca="1">IF($A316="","",OFFSET(統合マスタ!$K$4,MATCH($A316,統合マスタ!$AC$5:$AC$1500,0),0))</f>
        <v>錠</v>
      </c>
      <c r="J316" s="54" t="str">
        <f ca="1">IF(F316="","",OFFSET(分類!$B$29,MATCH(F316,分類!$A$30:$A$46,0),0))</f>
        <v>調剤棚　＆　劇薬バラ</v>
      </c>
      <c r="K316" s="54">
        <f ca="1">IFERROR(
    OFFSET(錠剤_PTP!$M$5,
           MATCH(D316, 錠剤_PTP!$D$5:$D$999, 0) - 1,
           0),
"")</f>
        <v>0</v>
      </c>
      <c r="L316" s="54">
        <f ca="1">IFERROR(
    OFFSET(錠剤_バラ!$M$5,
           MATCH(D316, 錠剤_バラ!$D$5:$D$999, 0) - 1,
           0),
"")</f>
        <v>0</v>
      </c>
      <c r="M316" s="54">
        <f t="shared" ca="1" si="8"/>
        <v>0</v>
      </c>
    </row>
    <row r="317" spans="1:13">
      <c r="A317" s="66" cm="1">
        <f t="array" aca="1" ref="A317" ca="1">IFERROR(
    SMALL(
        IF((統合マスタ!$R$5:$R$1500=1)*
           (ISNUMBER(MATCH(統合マスタ!$V$5:$V$1500, 分類!$N$8:$N$15, 0))),
           統合マスタ!$AC$5:$AC$1500),
        ROW(A313)
    ),
"")</f>
        <v>200574</v>
      </c>
      <c r="B317" s="27">
        <f t="shared" si="9"/>
        <v>313</v>
      </c>
      <c r="C317" s="27">
        <f ca="1">IF($A317="","",OFFSET(統合マスタ!$B$4,MATCH($A317,統合マスタ!$AC$5:$AC$1500,0),0))</f>
        <v>574</v>
      </c>
      <c r="D317" s="27" t="str">
        <f ca="1">IF($A317="","",OFFSET(統合マスタ!$C$4,MATCH($A317,統合マスタ!$AC$5:$AC$1500,0),0))</f>
        <v>ブロナンセリン錠４ｍｇ「ＤＳＰＢ」</v>
      </c>
      <c r="E317" s="27">
        <f ca="1">IF($A317="","",OFFSET(統合マスタ!$X$4,MATCH($A317,統合マスタ!$AC$5:$AC$1500,0),0))</f>
        <v>2</v>
      </c>
      <c r="F317" s="27">
        <f ca="1">IF($A317="","",OFFSET(統合マスタ!$Z$4,MATCH($A317,統合マスタ!$AC$5:$AC$1500,0),0))</f>
        <v>26</v>
      </c>
      <c r="G317" s="27" t="str">
        <f ca="1">IF($A317="","",OFFSET(統合マスタ!$E$4,MATCH($A317,統合マスタ!$AC$5:$AC$1500,0),0))</f>
        <v>バラ</v>
      </c>
      <c r="H317" s="27" t="str">
        <f ca="1">IF($A317="","",OFFSET(統合マスタ!$F$4,MATCH($A317,統合マスタ!$AC$5:$AC$1500,0),0))</f>
        <v>１０００Ｔ</v>
      </c>
      <c r="I317" s="27" t="str">
        <f ca="1">IF($A317="","",OFFSET(統合マスタ!$K$4,MATCH($A317,統合マスタ!$AC$5:$AC$1500,0),0))</f>
        <v>錠</v>
      </c>
      <c r="J317" s="54" t="str">
        <f ca="1">IF(F317="","",OFFSET(分類!$B$29,MATCH(F317,分類!$A$30:$A$46,0),0))</f>
        <v>調剤棚　＆　劇薬バラ</v>
      </c>
      <c r="K317" s="54">
        <f ca="1">IFERROR(
    OFFSET(錠剤_PTP!$M$5,
           MATCH(D317, 錠剤_PTP!$D$5:$D$999, 0) - 1,
           0),
"")</f>
        <v>0</v>
      </c>
      <c r="L317" s="54">
        <f ca="1">IFERROR(
    OFFSET(錠剤_バラ!$M$5,
           MATCH(D317, 錠剤_バラ!$D$5:$D$999, 0) - 1,
           0),
"")</f>
        <v>0</v>
      </c>
      <c r="M317" s="54">
        <f t="shared" ca="1" si="8"/>
        <v>0</v>
      </c>
    </row>
    <row r="318" spans="1:13">
      <c r="A318" s="66" cm="1">
        <f t="array" aca="1" ref="A318" ca="1">IFERROR(
    SMALL(
        IF((統合マスタ!$R$5:$R$1500=1)*
           (ISNUMBER(MATCH(統合マスタ!$V$5:$V$1500, 分類!$N$8:$N$15, 0))),
           統合マスタ!$AC$5:$AC$1500),
        ROW(A314)
    ),
"")</f>
        <v>200575</v>
      </c>
      <c r="B318" s="27">
        <f t="shared" si="9"/>
        <v>314</v>
      </c>
      <c r="C318" s="27">
        <f ca="1">IF($A318="","",OFFSET(統合マスタ!$B$4,MATCH($A318,統合マスタ!$AC$5:$AC$1500,0),0))</f>
        <v>575</v>
      </c>
      <c r="D318" s="27" t="str">
        <f ca="1">IF($A318="","",OFFSET(統合マスタ!$C$4,MATCH($A318,統合マスタ!$AC$5:$AC$1500,0),0))</f>
        <v>ブロナンセリン錠８ｍｇ「ＤＳＰＢ」</v>
      </c>
      <c r="E318" s="27">
        <f ca="1">IF($A318="","",OFFSET(統合マスタ!$X$4,MATCH($A318,統合マスタ!$AC$5:$AC$1500,0),0))</f>
        <v>2</v>
      </c>
      <c r="F318" s="27">
        <f ca="1">IF($A318="","",OFFSET(統合マスタ!$Z$4,MATCH($A318,統合マスタ!$AC$5:$AC$1500,0),0))</f>
        <v>26</v>
      </c>
      <c r="G318" s="27" t="str">
        <f ca="1">IF($A318="","",OFFSET(統合マスタ!$E$4,MATCH($A318,統合マスタ!$AC$5:$AC$1500,0),0))</f>
        <v>ＰＴＰ</v>
      </c>
      <c r="H318" s="27" t="str">
        <f ca="1">IF($A318="","",OFFSET(統合マスタ!$F$4,MATCH($A318,統合マスタ!$AC$5:$AC$1500,0),0))</f>
        <v>１００Ｔ</v>
      </c>
      <c r="I318" s="27" t="str">
        <f ca="1">IF($A318="","",OFFSET(統合マスタ!$K$4,MATCH($A318,統合マスタ!$AC$5:$AC$1500,0),0))</f>
        <v>錠</v>
      </c>
      <c r="J318" s="54" t="str">
        <f ca="1">IF(F318="","",OFFSET(分類!$B$29,MATCH(F318,分類!$A$30:$A$46,0),0))</f>
        <v>調剤棚　＆　劇薬バラ</v>
      </c>
      <c r="K318" s="54">
        <f ca="1">IFERROR(
    OFFSET(錠剤_PTP!$M$5,
           MATCH(D318, 錠剤_PTP!$D$5:$D$999, 0) - 1,
           0),
"")</f>
        <v>0</v>
      </c>
      <c r="L318" s="54">
        <f ca="1">IFERROR(
    OFFSET(錠剤_バラ!$M$5,
           MATCH(D318, 錠剤_バラ!$D$5:$D$999, 0) - 1,
           0),
"")</f>
        <v>0</v>
      </c>
      <c r="M318" s="54">
        <f t="shared" ca="1" si="8"/>
        <v>0</v>
      </c>
    </row>
    <row r="319" spans="1:13">
      <c r="A319" s="66" cm="1">
        <f t="array" aca="1" ref="A319" ca="1">IFERROR(
    SMALL(
        IF((統合マスタ!$R$5:$R$1500=1)*
           (ISNUMBER(MATCH(統合マスタ!$V$5:$V$1500, 分類!$N$8:$N$15, 0))),
           統合マスタ!$AC$5:$AC$1500),
        ROW(A315)
    ),
"")</f>
        <v>200576</v>
      </c>
      <c r="B319" s="27">
        <f t="shared" si="9"/>
        <v>315</v>
      </c>
      <c r="C319" s="27">
        <f ca="1">IF($A319="","",OFFSET(統合マスタ!$B$4,MATCH($A319,統合マスタ!$AC$5:$AC$1500,0),0))</f>
        <v>576</v>
      </c>
      <c r="D319" s="27" t="str">
        <f ca="1">IF($A319="","",OFFSET(統合マスタ!$C$4,MATCH($A319,統合マスタ!$AC$5:$AC$1500,0),0))</f>
        <v>ブロナンセリン錠８ｍｇ「ＤＳＰＢ」</v>
      </c>
      <c r="E319" s="27">
        <f ca="1">IF($A319="","",OFFSET(統合マスタ!$X$4,MATCH($A319,統合マスタ!$AC$5:$AC$1500,0),0))</f>
        <v>2</v>
      </c>
      <c r="F319" s="27">
        <f ca="1">IF($A319="","",OFFSET(統合マスタ!$Z$4,MATCH($A319,統合マスタ!$AC$5:$AC$1500,0),0))</f>
        <v>26</v>
      </c>
      <c r="G319" s="27" t="str">
        <f ca="1">IF($A319="","",OFFSET(統合マスタ!$E$4,MATCH($A319,統合マスタ!$AC$5:$AC$1500,0),0))</f>
        <v>バラ</v>
      </c>
      <c r="H319" s="27" t="str">
        <f ca="1">IF($A319="","",OFFSET(統合マスタ!$F$4,MATCH($A319,統合マスタ!$AC$5:$AC$1500,0),0))</f>
        <v>１０００Ｔ</v>
      </c>
      <c r="I319" s="27" t="str">
        <f ca="1">IF($A319="","",OFFSET(統合マスタ!$K$4,MATCH($A319,統合マスタ!$AC$5:$AC$1500,0),0))</f>
        <v>錠</v>
      </c>
      <c r="J319" s="54" t="str">
        <f ca="1">IF(F319="","",OFFSET(分類!$B$29,MATCH(F319,分類!$A$30:$A$46,0),0))</f>
        <v>調剤棚　＆　劇薬バラ</v>
      </c>
      <c r="K319" s="54">
        <f ca="1">IFERROR(
    OFFSET(錠剤_PTP!$M$5,
           MATCH(D319, 錠剤_PTP!$D$5:$D$999, 0) - 1,
           0),
"")</f>
        <v>0</v>
      </c>
      <c r="L319" s="54">
        <f ca="1">IFERROR(
    OFFSET(錠剤_バラ!$M$5,
           MATCH(D319, 錠剤_バラ!$D$5:$D$999, 0) - 1,
           0),
"")</f>
        <v>0</v>
      </c>
      <c r="M319" s="54">
        <f t="shared" ca="1" si="8"/>
        <v>0</v>
      </c>
    </row>
    <row r="320" spans="1:13">
      <c r="A320" s="66" cm="1">
        <f t="array" aca="1" ref="A320" ca="1">IFERROR(
    SMALL(
        IF((統合マスタ!$R$5:$R$1500=1)*
           (ISNUMBER(MATCH(統合マスタ!$V$5:$V$1500, 分類!$N$8:$N$15, 0))),
           統合マスタ!$AC$5:$AC$1500),
        ROW(A316)
    ),
"")</f>
        <v>200583</v>
      </c>
      <c r="B320" s="27">
        <f t="shared" si="9"/>
        <v>316</v>
      </c>
      <c r="C320" s="27">
        <f ca="1">IF($A320="","",OFFSET(統合マスタ!$B$4,MATCH($A320,統合マスタ!$AC$5:$AC$1500,0),0))</f>
        <v>583</v>
      </c>
      <c r="D320" s="27" t="str">
        <f ca="1">IF($A320="","",OFFSET(統合マスタ!$C$4,MATCH($A320,統合マスタ!$AC$5:$AC$1500,0),0))</f>
        <v>ブロムペリドール錠３ｍｇ「アメル」</v>
      </c>
      <c r="E320" s="27">
        <f ca="1">IF($A320="","",OFFSET(統合マスタ!$X$4,MATCH($A320,統合マスタ!$AC$5:$AC$1500,0),0))</f>
        <v>2</v>
      </c>
      <c r="F320" s="27">
        <f ca="1">IF($A320="","",OFFSET(統合マスタ!$Z$4,MATCH($A320,統合マスタ!$AC$5:$AC$1500,0),0))</f>
        <v>6</v>
      </c>
      <c r="G320" s="27" t="str">
        <f ca="1">IF($A320="","",OFFSET(統合マスタ!$E$4,MATCH($A320,統合マスタ!$AC$5:$AC$1500,0),0))</f>
        <v>ＰＴＰ</v>
      </c>
      <c r="H320" s="27" t="str">
        <f ca="1">IF($A320="","",OFFSET(統合マスタ!$F$4,MATCH($A320,統合マスタ!$AC$5:$AC$1500,0),0))</f>
        <v>１００Ｔ</v>
      </c>
      <c r="I320" s="27" t="str">
        <f ca="1">IF($A320="","",OFFSET(統合マスタ!$K$4,MATCH($A320,統合マスタ!$AC$5:$AC$1500,0),0))</f>
        <v>錠</v>
      </c>
      <c r="J320" s="54" t="str">
        <f ca="1">IF(F320="","",OFFSET(分類!$B$29,MATCH(F320,分類!$A$30:$A$46,0),0))</f>
        <v>劇薬バラ</v>
      </c>
      <c r="K320" s="54" t="str">
        <f ca="1">IFERROR(
    OFFSET(錠剤_PTP!$M$5,
           MATCH(D320, 錠剤_PTP!$D$5:$D$999, 0) - 1,
           0),
"")</f>
        <v/>
      </c>
      <c r="L320" s="54">
        <f ca="1">IFERROR(
    OFFSET(錠剤_バラ!$M$5,
           MATCH(D320, 錠剤_バラ!$D$5:$D$999, 0) - 1,
           0),
"")</f>
        <v>0</v>
      </c>
      <c r="M320" s="54">
        <f t="shared" ca="1" si="8"/>
        <v>0</v>
      </c>
    </row>
    <row r="321" spans="1:13">
      <c r="A321" s="66" cm="1">
        <f t="array" aca="1" ref="A321" ca="1">IFERROR(
    SMALL(
        IF((統合マスタ!$R$5:$R$1500=1)*
           (ISNUMBER(MATCH(統合マスタ!$V$5:$V$1500, 分類!$N$8:$N$15, 0))),
           統合マスタ!$AC$5:$AC$1500),
        ROW(A317)
    ),
"")</f>
        <v>200641</v>
      </c>
      <c r="B321" s="27">
        <f t="shared" si="9"/>
        <v>317</v>
      </c>
      <c r="C321" s="27">
        <f ca="1">IF($A321="","",OFFSET(統合マスタ!$B$4,MATCH($A321,統合マスタ!$AC$5:$AC$1500,0),0))</f>
        <v>641</v>
      </c>
      <c r="D321" s="27" t="str">
        <f ca="1">IF($A321="","",OFFSET(統合マスタ!$C$4,MATCH($A321,統合マスタ!$AC$5:$AC$1500,0),0))</f>
        <v>ミノドロン酸錠５０ｍｇ「ＪＧ」</v>
      </c>
      <c r="E321" s="27">
        <f ca="1">IF($A321="","",OFFSET(統合マスタ!$X$4,MATCH($A321,統合マスタ!$AC$5:$AC$1500,0),0))</f>
        <v>2</v>
      </c>
      <c r="F321" s="27">
        <f ca="1">IF($A321="","",OFFSET(統合マスタ!$Z$4,MATCH($A321,統合マスタ!$AC$5:$AC$1500,0),0))</f>
        <v>1</v>
      </c>
      <c r="G321" s="27" t="str">
        <f ca="1">IF($A321="","",OFFSET(統合マスタ!$E$4,MATCH($A321,統合マスタ!$AC$5:$AC$1500,0),0))</f>
        <v>ＰＴＰ</v>
      </c>
      <c r="H321" s="27" t="str">
        <f ca="1">IF($A321="","",OFFSET(統合マスタ!$F$4,MATCH($A321,統合マスタ!$AC$5:$AC$1500,0),0))</f>
        <v>２Ｔ</v>
      </c>
      <c r="I321" s="27" t="str">
        <f ca="1">IF($A321="","",OFFSET(統合マスタ!$K$4,MATCH($A321,統合マスタ!$AC$5:$AC$1500,0),0))</f>
        <v>錠</v>
      </c>
      <c r="J321" s="54" t="str">
        <f ca="1">IF(F321="","",OFFSET(分類!$B$29,MATCH(F321,分類!$A$30:$A$46,0),0))</f>
        <v>調剤棚</v>
      </c>
      <c r="K321" s="54">
        <f ca="1">IFERROR(
    OFFSET(錠剤_PTP!$M$5,
           MATCH(D321, 錠剤_PTP!$D$5:$D$999, 0) - 1,
           0),
"")</f>
        <v>0</v>
      </c>
      <c r="L321" s="54" t="str">
        <f ca="1">IFERROR(
    OFFSET(錠剤_バラ!$M$5,
           MATCH(D321, 錠剤_バラ!$D$5:$D$999, 0) - 1,
           0),
"")</f>
        <v/>
      </c>
      <c r="M321" s="54">
        <f t="shared" ca="1" si="8"/>
        <v>0</v>
      </c>
    </row>
    <row r="322" spans="1:13">
      <c r="A322" s="66" cm="1">
        <f t="array" aca="1" ref="A322" ca="1">IFERROR(
    SMALL(
        IF((統合マスタ!$R$5:$R$1500=1)*
           (ISNUMBER(MATCH(統合マスタ!$V$5:$V$1500, 分類!$N$8:$N$15, 0))),
           統合マスタ!$AC$5:$AC$1500),
        ROW(A318)
    ),
"")</f>
        <v>200642</v>
      </c>
      <c r="B322" s="27">
        <f t="shared" si="9"/>
        <v>318</v>
      </c>
      <c r="C322" s="27">
        <f ca="1">IF($A322="","",OFFSET(統合マスタ!$B$4,MATCH($A322,統合マスタ!$AC$5:$AC$1500,0),0))</f>
        <v>642</v>
      </c>
      <c r="D322" s="27" t="str">
        <f ca="1">IF($A322="","",OFFSET(統合マスタ!$C$4,MATCH($A322,統合マスタ!$AC$5:$AC$1500,0),0))</f>
        <v>ミルタザピンＯＤ錠１５ｍｇ「サワイ」</v>
      </c>
      <c r="E322" s="27">
        <f ca="1">IF($A322="","",OFFSET(統合マスタ!$X$4,MATCH($A322,統合マスタ!$AC$5:$AC$1500,0),0))</f>
        <v>2</v>
      </c>
      <c r="F322" s="27">
        <f ca="1">IF($A322="","",OFFSET(統合マスタ!$Z$4,MATCH($A322,統合マスタ!$AC$5:$AC$1500,0),0))</f>
        <v>26</v>
      </c>
      <c r="G322" s="27" t="str">
        <f ca="1">IF($A322="","",OFFSET(統合マスタ!$E$4,MATCH($A322,統合マスタ!$AC$5:$AC$1500,0),0))</f>
        <v>ＰＴＰ</v>
      </c>
      <c r="H322" s="27" t="str">
        <f ca="1">IF($A322="","",OFFSET(統合マスタ!$F$4,MATCH($A322,統合マスタ!$AC$5:$AC$1500,0),0))</f>
        <v>１００Ｔ</v>
      </c>
      <c r="I322" s="27" t="str">
        <f ca="1">IF($A322="","",OFFSET(統合マスタ!$K$4,MATCH($A322,統合マスタ!$AC$5:$AC$1500,0),0))</f>
        <v>錠</v>
      </c>
      <c r="J322" s="54" t="str">
        <f ca="1">IF(F322="","",OFFSET(分類!$B$29,MATCH(F322,分類!$A$30:$A$46,0),0))</f>
        <v>調剤棚　＆　劇薬バラ</v>
      </c>
      <c r="K322" s="54">
        <f ca="1">IFERROR(
    OFFSET(錠剤_PTP!$M$5,
           MATCH(D322, 錠剤_PTP!$D$5:$D$999, 0) - 1,
           0),
"")</f>
        <v>0</v>
      </c>
      <c r="L322" s="54">
        <f ca="1">IFERROR(
    OFFSET(錠剤_バラ!$M$5,
           MATCH(D322, 錠剤_バラ!$D$5:$D$999, 0) - 1,
           0),
"")</f>
        <v>0</v>
      </c>
      <c r="M322" s="54">
        <f t="shared" ca="1" si="8"/>
        <v>0</v>
      </c>
    </row>
    <row r="323" spans="1:13">
      <c r="A323" s="66" cm="1">
        <f t="array" aca="1" ref="A323" ca="1">IFERROR(
    SMALL(
        IF((統合マスタ!$R$5:$R$1500=1)*
           (ISNUMBER(MATCH(統合マスタ!$V$5:$V$1500, 分類!$N$8:$N$15, 0))),
           統合マスタ!$AC$5:$AC$1500),
        ROW(A319)
    ),
"")</f>
        <v>200643</v>
      </c>
      <c r="B323" s="27">
        <f t="shared" si="9"/>
        <v>319</v>
      </c>
      <c r="C323" s="27">
        <f ca="1">IF($A323="","",OFFSET(統合マスタ!$B$4,MATCH($A323,統合マスタ!$AC$5:$AC$1500,0),0))</f>
        <v>643</v>
      </c>
      <c r="D323" s="27" t="str">
        <f ca="1">IF($A323="","",OFFSET(統合マスタ!$C$4,MATCH($A323,統合マスタ!$AC$5:$AC$1500,0),0))</f>
        <v>ミルタザピンＯＤ錠１５ｍｇ「サワイ」</v>
      </c>
      <c r="E323" s="27">
        <f ca="1">IF($A323="","",OFFSET(統合マスタ!$X$4,MATCH($A323,統合マスタ!$AC$5:$AC$1500,0),0))</f>
        <v>2</v>
      </c>
      <c r="F323" s="27">
        <f ca="1">IF($A323="","",OFFSET(統合マスタ!$Z$4,MATCH($A323,統合マスタ!$AC$5:$AC$1500,0),0))</f>
        <v>26</v>
      </c>
      <c r="G323" s="27" t="str">
        <f ca="1">IF($A323="","",OFFSET(統合マスタ!$E$4,MATCH($A323,統合マスタ!$AC$5:$AC$1500,0),0))</f>
        <v>バラ</v>
      </c>
      <c r="H323" s="27" t="str">
        <f ca="1">IF($A323="","",OFFSET(統合マスタ!$F$4,MATCH($A323,統合マスタ!$AC$5:$AC$1500,0),0))</f>
        <v>２００Ｔ</v>
      </c>
      <c r="I323" s="27" t="str">
        <f ca="1">IF($A323="","",OFFSET(統合マスタ!$K$4,MATCH($A323,統合マスタ!$AC$5:$AC$1500,0),0))</f>
        <v>錠</v>
      </c>
      <c r="J323" s="54" t="str">
        <f ca="1">IF(F323="","",OFFSET(分類!$B$29,MATCH(F323,分類!$A$30:$A$46,0),0))</f>
        <v>調剤棚　＆　劇薬バラ</v>
      </c>
      <c r="K323" s="54">
        <f ca="1">IFERROR(
    OFFSET(錠剤_PTP!$M$5,
           MATCH(D323, 錠剤_PTP!$D$5:$D$999, 0) - 1,
           0),
"")</f>
        <v>0</v>
      </c>
      <c r="L323" s="54">
        <f ca="1">IFERROR(
    OFFSET(錠剤_バラ!$M$5,
           MATCH(D323, 錠剤_バラ!$D$5:$D$999, 0) - 1,
           0),
"")</f>
        <v>0</v>
      </c>
      <c r="M323" s="54">
        <f t="shared" ca="1" si="8"/>
        <v>0</v>
      </c>
    </row>
    <row r="324" spans="1:13">
      <c r="A324" s="66" cm="1">
        <f t="array" aca="1" ref="A324" ca="1">IFERROR(
    SMALL(
        IF((統合マスタ!$R$5:$R$1500=1)*
           (ISNUMBER(MATCH(統合マスタ!$V$5:$V$1500, 分類!$N$8:$N$15, 0))),
           統合マスタ!$AC$5:$AC$1500),
        ROW(A320)
    ),
"")</f>
        <v>200651</v>
      </c>
      <c r="B324" s="27">
        <f t="shared" si="9"/>
        <v>320</v>
      </c>
      <c r="C324" s="27">
        <f ca="1">IF($A324="","",OFFSET(統合マスタ!$B$4,MATCH($A324,統合マスタ!$AC$5:$AC$1500,0),0))</f>
        <v>651</v>
      </c>
      <c r="D324" s="27" t="str">
        <f ca="1">IF($A324="","",OFFSET(統合マスタ!$C$4,MATCH($A324,統合マスタ!$AC$5:$AC$1500,0),0))</f>
        <v>メトホルミン塩酸塩錠２５０ｍｇＭＴ「ＤＳＰＢ」</v>
      </c>
      <c r="E324" s="27">
        <f ca="1">IF($A324="","",OFFSET(統合マスタ!$X$4,MATCH($A324,統合マスタ!$AC$5:$AC$1500,0),0))</f>
        <v>2</v>
      </c>
      <c r="F324" s="27">
        <f ca="1">IF($A324="","",OFFSET(統合マスタ!$Z$4,MATCH($A324,統合マスタ!$AC$5:$AC$1500,0),0))</f>
        <v>26</v>
      </c>
      <c r="G324" s="27" t="str">
        <f ca="1">IF($A324="","",OFFSET(統合マスタ!$E$4,MATCH($A324,統合マスタ!$AC$5:$AC$1500,0),0))</f>
        <v>バラ</v>
      </c>
      <c r="H324" s="27" t="str">
        <f ca="1">IF($A324="","",OFFSET(統合マスタ!$F$4,MATCH($A324,統合マスタ!$AC$5:$AC$1500,0),0))</f>
        <v>５００Ｔ</v>
      </c>
      <c r="I324" s="27" t="str">
        <f ca="1">IF($A324="","",OFFSET(統合マスタ!$K$4,MATCH($A324,統合マスタ!$AC$5:$AC$1500,0),0))</f>
        <v>錠</v>
      </c>
      <c r="J324" s="54" t="str">
        <f ca="1">IF(F324="","",OFFSET(分類!$B$29,MATCH(F324,分類!$A$30:$A$46,0),0))</f>
        <v>調剤棚　＆　劇薬バラ</v>
      </c>
      <c r="K324" s="54">
        <f ca="1">IFERROR(
    OFFSET(錠剤_PTP!$M$5,
           MATCH(D324, 錠剤_PTP!$D$5:$D$999, 0) - 1,
           0),
"")</f>
        <v>0</v>
      </c>
      <c r="L324" s="54">
        <f ca="1">IFERROR(
    OFFSET(錠剤_バラ!$M$5,
           MATCH(D324, 錠剤_バラ!$D$5:$D$999, 0) - 1,
           0),
"")</f>
        <v>0</v>
      </c>
      <c r="M324" s="54">
        <f t="shared" ca="1" si="8"/>
        <v>0</v>
      </c>
    </row>
    <row r="325" spans="1:13">
      <c r="A325" s="66" cm="1">
        <f t="array" aca="1" ref="A325" ca="1">IFERROR(
    SMALL(
        IF((統合マスタ!$R$5:$R$1500=1)*
           (ISNUMBER(MATCH(統合マスタ!$V$5:$V$1500, 分類!$N$8:$N$15, 0))),
           統合マスタ!$AC$5:$AC$1500),
        ROW(A321)
    ),
"")</f>
        <v>200653</v>
      </c>
      <c r="B325" s="27">
        <f t="shared" si="9"/>
        <v>321</v>
      </c>
      <c r="C325" s="27">
        <f ca="1">IF($A325="","",OFFSET(統合マスタ!$B$4,MATCH($A325,統合マスタ!$AC$5:$AC$1500,0),0))</f>
        <v>653</v>
      </c>
      <c r="D325" s="27" t="str">
        <f ca="1">IF($A325="","",OFFSET(統合マスタ!$C$4,MATCH($A325,統合マスタ!$AC$5:$AC$1500,0),0))</f>
        <v>メマンチン塩酸塩ＯＤ錠２０ｍｇ「ＤＳＥＰ」</v>
      </c>
      <c r="E325" s="27">
        <f ca="1">IF($A325="","",OFFSET(統合マスタ!$X$4,MATCH($A325,統合マスタ!$AC$5:$AC$1500,0),0))</f>
        <v>2</v>
      </c>
      <c r="F325" s="27">
        <f ca="1">IF($A325="","",OFFSET(統合マスタ!$Z$4,MATCH($A325,統合マスタ!$AC$5:$AC$1500,0),0))</f>
        <v>26</v>
      </c>
      <c r="G325" s="27" t="str">
        <f ca="1">IF($A325="","",OFFSET(統合マスタ!$E$4,MATCH($A325,統合マスタ!$AC$5:$AC$1500,0),0))</f>
        <v>ＰＴＰ</v>
      </c>
      <c r="H325" s="27" t="str">
        <f ca="1">IF($A325="","",OFFSET(統合マスタ!$F$4,MATCH($A325,統合マスタ!$AC$5:$AC$1500,0),0))</f>
        <v>５６Ｔ</v>
      </c>
      <c r="I325" s="27" t="str">
        <f ca="1">IF($A325="","",OFFSET(統合マスタ!$K$4,MATCH($A325,統合マスタ!$AC$5:$AC$1500,0),0))</f>
        <v>錠</v>
      </c>
      <c r="J325" s="54" t="str">
        <f ca="1">IF(F325="","",OFFSET(分類!$B$29,MATCH(F325,分類!$A$30:$A$46,0),0))</f>
        <v>調剤棚　＆　劇薬バラ</v>
      </c>
      <c r="K325" s="54">
        <f ca="1">IFERROR(
    OFFSET(錠剤_PTP!$M$5,
           MATCH(D325, 錠剤_PTP!$D$5:$D$999, 0) - 1,
           0),
"")</f>
        <v>0</v>
      </c>
      <c r="L325" s="54">
        <f ca="1">IFERROR(
    OFFSET(錠剤_バラ!$M$5,
           MATCH(D325, 錠剤_バラ!$D$5:$D$999, 0) - 1,
           0),
"")</f>
        <v>0</v>
      </c>
      <c r="M325" s="54">
        <f t="shared" ca="1" si="8"/>
        <v>0</v>
      </c>
    </row>
    <row r="326" spans="1:13">
      <c r="A326" s="66" cm="1">
        <f t="array" aca="1" ref="A326" ca="1">IFERROR(
    SMALL(
        IF((統合マスタ!$R$5:$R$1500=1)*
           (ISNUMBER(MATCH(統合マスタ!$V$5:$V$1500, 分類!$N$8:$N$15, 0))),
           統合マスタ!$AC$5:$AC$1500),
        ROW(A322)
    ),
"")</f>
        <v>200654</v>
      </c>
      <c r="B326" s="27">
        <f t="shared" si="9"/>
        <v>322</v>
      </c>
      <c r="C326" s="27">
        <f ca="1">IF($A326="","",OFFSET(統合マスタ!$B$4,MATCH($A326,統合マスタ!$AC$5:$AC$1500,0),0))</f>
        <v>654</v>
      </c>
      <c r="D326" s="27" t="str">
        <f ca="1">IF($A326="","",OFFSET(統合マスタ!$C$4,MATCH($A326,統合マスタ!$AC$5:$AC$1500,0),0))</f>
        <v>メマンチン塩酸塩ＯＤ錠２０ｍｇ「ＤＳＥＰ」</v>
      </c>
      <c r="E326" s="27">
        <f ca="1">IF($A326="","",OFFSET(統合マスタ!$X$4,MATCH($A326,統合マスタ!$AC$5:$AC$1500,0),0))</f>
        <v>2</v>
      </c>
      <c r="F326" s="27">
        <f ca="1">IF($A326="","",OFFSET(統合マスタ!$Z$4,MATCH($A326,統合マスタ!$AC$5:$AC$1500,0),0))</f>
        <v>26</v>
      </c>
      <c r="G326" s="27" t="str">
        <f ca="1">IF($A326="","",OFFSET(統合マスタ!$E$4,MATCH($A326,統合マスタ!$AC$5:$AC$1500,0),0))</f>
        <v>バラ</v>
      </c>
      <c r="H326" s="27" t="str">
        <f ca="1">IF($A326="","",OFFSET(統合マスタ!$F$4,MATCH($A326,統合マスタ!$AC$5:$AC$1500,0),0))</f>
        <v>１００Ｔ</v>
      </c>
      <c r="I326" s="27" t="str">
        <f ca="1">IF($A326="","",OFFSET(統合マスタ!$K$4,MATCH($A326,統合マスタ!$AC$5:$AC$1500,0),0))</f>
        <v>錠</v>
      </c>
      <c r="J326" s="54" t="str">
        <f ca="1">IF(F326="","",OFFSET(分類!$B$29,MATCH(F326,分類!$A$30:$A$46,0),0))</f>
        <v>調剤棚　＆　劇薬バラ</v>
      </c>
      <c r="K326" s="54">
        <f ca="1">IFERROR(
    OFFSET(錠剤_PTP!$M$5,
           MATCH(D326, 錠剤_PTP!$D$5:$D$999, 0) - 1,
           0),
"")</f>
        <v>0</v>
      </c>
      <c r="L326" s="54">
        <f ca="1">IFERROR(
    OFFSET(錠剤_バラ!$M$5,
           MATCH(D326, 錠剤_バラ!$D$5:$D$999, 0) - 1,
           0),
"")</f>
        <v>0</v>
      </c>
      <c r="M326" s="54">
        <f t="shared" ref="M326:M389" ca="1" si="10">SUM(K326:L326)</f>
        <v>0</v>
      </c>
    </row>
    <row r="327" spans="1:13">
      <c r="A327" s="66" cm="1">
        <f t="array" aca="1" ref="A327" ca="1">IFERROR(
    SMALL(
        IF((統合マスタ!$R$5:$R$1500=1)*
           (ISNUMBER(MATCH(統合マスタ!$V$5:$V$1500, 分類!$N$8:$N$15, 0))),
           統合マスタ!$AC$5:$AC$1500),
        ROW(A323)
    ),
"")</f>
        <v>200655</v>
      </c>
      <c r="B327" s="27">
        <f t="shared" ref="B327:B390" si="11">B326+1</f>
        <v>323</v>
      </c>
      <c r="C327" s="27">
        <f ca="1">IF($A327="","",OFFSET(統合マスタ!$B$4,MATCH($A327,統合マスタ!$AC$5:$AC$1500,0),0))</f>
        <v>655</v>
      </c>
      <c r="D327" s="27" t="str">
        <f ca="1">IF($A327="","",OFFSET(統合マスタ!$C$4,MATCH($A327,統合マスタ!$AC$5:$AC$1500,0),0))</f>
        <v>メマンチン塩酸塩ＯＤ錠５ｍｇ「ＤＳＥＰ」</v>
      </c>
      <c r="E327" s="27">
        <f ca="1">IF($A327="","",OFFSET(統合マスタ!$X$4,MATCH($A327,統合マスタ!$AC$5:$AC$1500,0),0))</f>
        <v>2</v>
      </c>
      <c r="F327" s="27">
        <f ca="1">IF($A327="","",OFFSET(統合マスタ!$Z$4,MATCH($A327,統合マスタ!$AC$5:$AC$1500,0),0))</f>
        <v>26</v>
      </c>
      <c r="G327" s="27" t="str">
        <f ca="1">IF($A327="","",OFFSET(統合マスタ!$E$4,MATCH($A327,統合マスタ!$AC$5:$AC$1500,0),0))</f>
        <v>ＰＴＰ</v>
      </c>
      <c r="H327" s="27" t="str">
        <f ca="1">IF($A327="","",OFFSET(統合マスタ!$F$4,MATCH($A327,統合マスタ!$AC$5:$AC$1500,0),0))</f>
        <v>５６Ｔ</v>
      </c>
      <c r="I327" s="27" t="str">
        <f ca="1">IF($A327="","",OFFSET(統合マスタ!$K$4,MATCH($A327,統合マスタ!$AC$5:$AC$1500,0),0))</f>
        <v>錠</v>
      </c>
      <c r="J327" s="54" t="str">
        <f ca="1">IF(F327="","",OFFSET(分類!$B$29,MATCH(F327,分類!$A$30:$A$46,0),0))</f>
        <v>調剤棚　＆　劇薬バラ</v>
      </c>
      <c r="K327" s="54">
        <f ca="1">IFERROR(
    OFFSET(錠剤_PTP!$M$5,
           MATCH(D327, 錠剤_PTP!$D$5:$D$999, 0) - 1,
           0),
"")</f>
        <v>0</v>
      </c>
      <c r="L327" s="54">
        <f ca="1">IFERROR(
    OFFSET(錠剤_バラ!$M$5,
           MATCH(D327, 錠剤_バラ!$D$5:$D$999, 0) - 1,
           0),
"")</f>
        <v>0</v>
      </c>
      <c r="M327" s="54">
        <f t="shared" ca="1" si="10"/>
        <v>0</v>
      </c>
    </row>
    <row r="328" spans="1:13">
      <c r="A328" s="66" cm="1">
        <f t="array" aca="1" ref="A328" ca="1">IFERROR(
    SMALL(
        IF((統合マスタ!$R$5:$R$1500=1)*
           (ISNUMBER(MATCH(統合マスタ!$V$5:$V$1500, 分類!$N$8:$N$15, 0))),
           統合マスタ!$AC$5:$AC$1500),
        ROW(A324)
    ),
"")</f>
        <v>200656</v>
      </c>
      <c r="B328" s="27">
        <f t="shared" si="11"/>
        <v>324</v>
      </c>
      <c r="C328" s="27">
        <f ca="1">IF($A328="","",OFFSET(統合マスタ!$B$4,MATCH($A328,統合マスタ!$AC$5:$AC$1500,0),0))</f>
        <v>656</v>
      </c>
      <c r="D328" s="27" t="str">
        <f ca="1">IF($A328="","",OFFSET(統合マスタ!$C$4,MATCH($A328,統合マスタ!$AC$5:$AC$1500,0),0))</f>
        <v>メマンチン塩酸塩ＯＤ錠５ｍｇ「ＤＳＥＰ」</v>
      </c>
      <c r="E328" s="27">
        <f ca="1">IF($A328="","",OFFSET(統合マスタ!$X$4,MATCH($A328,統合マスタ!$AC$5:$AC$1500,0),0))</f>
        <v>2</v>
      </c>
      <c r="F328" s="27">
        <f ca="1">IF($A328="","",OFFSET(統合マスタ!$Z$4,MATCH($A328,統合マスタ!$AC$5:$AC$1500,0),0))</f>
        <v>26</v>
      </c>
      <c r="G328" s="27" t="str">
        <f ca="1">IF($A328="","",OFFSET(統合マスタ!$E$4,MATCH($A328,統合マスタ!$AC$5:$AC$1500,0),0))</f>
        <v>バラ</v>
      </c>
      <c r="H328" s="27" t="str">
        <f ca="1">IF($A328="","",OFFSET(統合マスタ!$F$4,MATCH($A328,統合マスタ!$AC$5:$AC$1500,0),0))</f>
        <v>１００Ｔ</v>
      </c>
      <c r="I328" s="27" t="str">
        <f ca="1">IF($A328="","",OFFSET(統合マスタ!$K$4,MATCH($A328,統合マスタ!$AC$5:$AC$1500,0),0))</f>
        <v>錠</v>
      </c>
      <c r="J328" s="54" t="str">
        <f ca="1">IF(F328="","",OFFSET(分類!$B$29,MATCH(F328,分類!$A$30:$A$46,0),0))</f>
        <v>調剤棚　＆　劇薬バラ</v>
      </c>
      <c r="K328" s="54">
        <f ca="1">IFERROR(
    OFFSET(錠剤_PTP!$M$5,
           MATCH(D328, 錠剤_PTP!$D$5:$D$999, 0) - 1,
           0),
"")</f>
        <v>0</v>
      </c>
      <c r="L328" s="54">
        <f ca="1">IFERROR(
    OFFSET(錠剤_バラ!$M$5,
           MATCH(D328, 錠剤_バラ!$D$5:$D$999, 0) - 1,
           0),
"")</f>
        <v>0</v>
      </c>
      <c r="M328" s="54">
        <f t="shared" ca="1" si="10"/>
        <v>0</v>
      </c>
    </row>
    <row r="329" spans="1:13">
      <c r="A329" s="66" cm="1">
        <f t="array" aca="1" ref="A329" ca="1">IFERROR(
    SMALL(
        IF((統合マスタ!$R$5:$R$1500=1)*
           (ISNUMBER(MATCH(統合マスタ!$V$5:$V$1500, 分類!$N$8:$N$15, 0))),
           統合マスタ!$AC$5:$AC$1500),
        ROW(A325)
    ),
"")</f>
        <v>200663</v>
      </c>
      <c r="B329" s="27">
        <f t="shared" si="11"/>
        <v>325</v>
      </c>
      <c r="C329" s="27">
        <f ca="1">IF($A329="","",OFFSET(統合マスタ!$B$4,MATCH($A329,統合マスタ!$AC$5:$AC$1500,0),0))</f>
        <v>663</v>
      </c>
      <c r="D329" s="27" t="str">
        <f ca="1">IF($A329="","",OFFSET(統合マスタ!$C$4,MATCH($A329,統合マスタ!$AC$5:$AC$1500,0),0))</f>
        <v>モディオダール錠１００ｍｇ</v>
      </c>
      <c r="E329" s="27">
        <f ca="1">IF($A329="","",OFFSET(統合マスタ!$X$4,MATCH($A329,統合マスタ!$AC$5:$AC$1500,0),0))</f>
        <v>2</v>
      </c>
      <c r="F329" s="27">
        <f ca="1">IF($A329="","",OFFSET(統合マスタ!$Z$4,MATCH($A329,統合マスタ!$AC$5:$AC$1500,0),0))</f>
        <v>3</v>
      </c>
      <c r="G329" s="27" t="str">
        <f ca="1">IF($A329="","",OFFSET(統合マスタ!$E$4,MATCH($A329,統合マスタ!$AC$5:$AC$1500,0),0))</f>
        <v>ＰＴＰ</v>
      </c>
      <c r="H329" s="27" t="str">
        <f ca="1">IF($A329="","",OFFSET(統合マスタ!$F$4,MATCH($A329,統合マスタ!$AC$5:$AC$1500,0),0))</f>
        <v>１００Ｔ</v>
      </c>
      <c r="I329" s="27" t="str">
        <f ca="1">IF($A329="","",OFFSET(統合マスタ!$K$4,MATCH($A329,統合マスタ!$AC$5:$AC$1500,0),0))</f>
        <v>錠</v>
      </c>
      <c r="J329" s="54" t="str">
        <f ca="1">IF(F329="","",OFFSET(分類!$B$29,MATCH(F329,分類!$A$30:$A$46,0),0))</f>
        <v>外用.臨時.散薬ヒート</v>
      </c>
      <c r="K329" s="54" t="str">
        <f ca="1">IFERROR(
    OFFSET(錠剤_PTP!$M$5,
           MATCH(D329, 錠剤_PTP!$D$5:$D$999, 0) - 1,
           0),
"")</f>
        <v/>
      </c>
      <c r="L329" s="54" t="str">
        <f ca="1">IFERROR(
    OFFSET(錠剤_バラ!$M$5,
           MATCH(D329, 錠剤_バラ!$D$5:$D$999, 0) - 1,
           0),
"")</f>
        <v/>
      </c>
      <c r="M329" s="54">
        <f t="shared" ca="1" si="10"/>
        <v>0</v>
      </c>
    </row>
    <row r="330" spans="1:13">
      <c r="A330" s="66" cm="1">
        <f t="array" aca="1" ref="A330" ca="1">IFERROR(
    SMALL(
        IF((統合マスタ!$R$5:$R$1500=1)*
           (ISNUMBER(MATCH(統合マスタ!$V$5:$V$1500, 分類!$N$8:$N$15, 0))),
           統合マスタ!$AC$5:$AC$1500),
        ROW(A326)
    ),
"")</f>
        <v>200679</v>
      </c>
      <c r="B330" s="27">
        <f t="shared" si="11"/>
        <v>326</v>
      </c>
      <c r="C330" s="27">
        <f ca="1">IF($A330="","",OFFSET(統合マスタ!$B$4,MATCH($A330,統合マスタ!$AC$5:$AC$1500,0),0))</f>
        <v>679</v>
      </c>
      <c r="D330" s="27" t="str">
        <f ca="1">IF($A330="","",OFFSET(統合マスタ!$C$4,MATCH($A330,統合マスタ!$AC$5:$AC$1500,0),0))</f>
        <v>ラツーダ錠２０ｍｇ</v>
      </c>
      <c r="E330" s="27">
        <f ca="1">IF($A330="","",OFFSET(統合マスタ!$X$4,MATCH($A330,統合マスタ!$AC$5:$AC$1500,0),0))</f>
        <v>2</v>
      </c>
      <c r="F330" s="27">
        <f ca="1">IF($A330="","",OFFSET(統合マスタ!$Z$4,MATCH($A330,統合マスタ!$AC$5:$AC$1500,0),0))</f>
        <v>26</v>
      </c>
      <c r="G330" s="27" t="str">
        <f ca="1">IF($A330="","",OFFSET(統合マスタ!$E$4,MATCH($A330,統合マスタ!$AC$5:$AC$1500,0),0))</f>
        <v>ＰＴＰ</v>
      </c>
      <c r="H330" s="27" t="str">
        <f ca="1">IF($A330="","",OFFSET(統合マスタ!$F$4,MATCH($A330,統合マスタ!$AC$5:$AC$1500,0),0))</f>
        <v>１００Ｔ</v>
      </c>
      <c r="I330" s="27" t="str">
        <f ca="1">IF($A330="","",OFFSET(統合マスタ!$K$4,MATCH($A330,統合マスタ!$AC$5:$AC$1500,0),0))</f>
        <v>錠</v>
      </c>
      <c r="J330" s="54" t="str">
        <f ca="1">IF(F330="","",OFFSET(分類!$B$29,MATCH(F330,分類!$A$30:$A$46,0),0))</f>
        <v>調剤棚　＆　劇薬バラ</v>
      </c>
      <c r="K330" s="54">
        <f ca="1">IFERROR(
    OFFSET(錠剤_PTP!$M$5,
           MATCH(D330, 錠剤_PTP!$D$5:$D$999, 0) - 1,
           0),
"")</f>
        <v>0</v>
      </c>
      <c r="L330" s="54">
        <f ca="1">IFERROR(
    OFFSET(錠剤_バラ!$M$5,
           MATCH(D330, 錠剤_バラ!$D$5:$D$999, 0) - 1,
           0),
"")</f>
        <v>0</v>
      </c>
      <c r="M330" s="54">
        <f t="shared" ca="1" si="10"/>
        <v>0</v>
      </c>
    </row>
    <row r="331" spans="1:13">
      <c r="A331" s="66" cm="1">
        <f t="array" aca="1" ref="A331" ca="1">IFERROR(
    SMALL(
        IF((統合マスタ!$R$5:$R$1500=1)*
           (ISNUMBER(MATCH(統合マスタ!$V$5:$V$1500, 分類!$N$8:$N$15, 0))),
           統合マスタ!$AC$5:$AC$1500),
        ROW(A327)
    ),
"")</f>
        <v>200680</v>
      </c>
      <c r="B331" s="27">
        <f t="shared" si="11"/>
        <v>327</v>
      </c>
      <c r="C331" s="27">
        <f ca="1">IF($A331="","",OFFSET(統合マスタ!$B$4,MATCH($A331,統合マスタ!$AC$5:$AC$1500,0),0))</f>
        <v>680</v>
      </c>
      <c r="D331" s="27" t="str">
        <f ca="1">IF($A331="","",OFFSET(統合マスタ!$C$4,MATCH($A331,統合マスタ!$AC$5:$AC$1500,0),0))</f>
        <v>ラツーダ錠２０ｍｇ</v>
      </c>
      <c r="E331" s="27">
        <f ca="1">IF($A331="","",OFFSET(統合マスタ!$X$4,MATCH($A331,統合マスタ!$AC$5:$AC$1500,0),0))</f>
        <v>2</v>
      </c>
      <c r="F331" s="27">
        <f ca="1">IF($A331="","",OFFSET(統合マスタ!$Z$4,MATCH($A331,統合マスタ!$AC$5:$AC$1500,0),0))</f>
        <v>26</v>
      </c>
      <c r="G331" s="27" t="str">
        <f ca="1">IF($A331="","",OFFSET(統合マスタ!$E$4,MATCH($A331,統合マスタ!$AC$5:$AC$1500,0),0))</f>
        <v>バラ</v>
      </c>
      <c r="H331" s="27" t="str">
        <f ca="1">IF($A331="","",OFFSET(統合マスタ!$F$4,MATCH($A331,統合マスタ!$AC$5:$AC$1500,0),0))</f>
        <v>５００Ｔ</v>
      </c>
      <c r="I331" s="27" t="str">
        <f ca="1">IF($A331="","",OFFSET(統合マスタ!$K$4,MATCH($A331,統合マスタ!$AC$5:$AC$1500,0),0))</f>
        <v>錠</v>
      </c>
      <c r="J331" s="54" t="str">
        <f ca="1">IF(F331="","",OFFSET(分類!$B$29,MATCH(F331,分類!$A$30:$A$46,0),0))</f>
        <v>調剤棚　＆　劇薬バラ</v>
      </c>
      <c r="K331" s="54">
        <f ca="1">IFERROR(
    OFFSET(錠剤_PTP!$M$5,
           MATCH(D331, 錠剤_PTP!$D$5:$D$999, 0) - 1,
           0),
"")</f>
        <v>0</v>
      </c>
      <c r="L331" s="54">
        <f ca="1">IFERROR(
    OFFSET(錠剤_バラ!$M$5,
           MATCH(D331, 錠剤_バラ!$D$5:$D$999, 0) - 1,
           0),
"")</f>
        <v>0</v>
      </c>
      <c r="M331" s="54">
        <f t="shared" ca="1" si="10"/>
        <v>0</v>
      </c>
    </row>
    <row r="332" spans="1:13">
      <c r="A332" s="66" cm="1">
        <f t="array" aca="1" ref="A332" ca="1">IFERROR(
    SMALL(
        IF((統合マスタ!$R$5:$R$1500=1)*
           (ISNUMBER(MATCH(統合マスタ!$V$5:$V$1500, 分類!$N$8:$N$15, 0))),
           統合マスタ!$AC$5:$AC$1500),
        ROW(A328)
    ),
"")</f>
        <v>200681</v>
      </c>
      <c r="B332" s="27">
        <f t="shared" si="11"/>
        <v>328</v>
      </c>
      <c r="C332" s="27">
        <f ca="1">IF($A332="","",OFFSET(統合マスタ!$B$4,MATCH($A332,統合マスタ!$AC$5:$AC$1500,0),0))</f>
        <v>681</v>
      </c>
      <c r="D332" s="27" t="str">
        <f ca="1">IF($A332="","",OFFSET(統合マスタ!$C$4,MATCH($A332,統合マスタ!$AC$5:$AC$1500,0),0))</f>
        <v>ラツーダ錠４０ｍｇ</v>
      </c>
      <c r="E332" s="27">
        <f ca="1">IF($A332="","",OFFSET(統合マスタ!$X$4,MATCH($A332,統合マスタ!$AC$5:$AC$1500,0),0))</f>
        <v>2</v>
      </c>
      <c r="F332" s="27">
        <f ca="1">IF($A332="","",OFFSET(統合マスタ!$Z$4,MATCH($A332,統合マスタ!$AC$5:$AC$1500,0),0))</f>
        <v>26</v>
      </c>
      <c r="G332" s="27" t="str">
        <f ca="1">IF($A332="","",OFFSET(統合マスタ!$E$4,MATCH($A332,統合マスタ!$AC$5:$AC$1500,0),0))</f>
        <v>ＰＴＰ</v>
      </c>
      <c r="H332" s="27" t="str">
        <f ca="1">IF($A332="","",OFFSET(統合マスタ!$F$4,MATCH($A332,統合マスタ!$AC$5:$AC$1500,0),0))</f>
        <v>１００Ｔ</v>
      </c>
      <c r="I332" s="27" t="str">
        <f ca="1">IF($A332="","",OFFSET(統合マスタ!$K$4,MATCH($A332,統合マスタ!$AC$5:$AC$1500,0),0))</f>
        <v>錠</v>
      </c>
      <c r="J332" s="54" t="str">
        <f ca="1">IF(F332="","",OFFSET(分類!$B$29,MATCH(F332,分類!$A$30:$A$46,0),0))</f>
        <v>調剤棚　＆　劇薬バラ</v>
      </c>
      <c r="K332" s="54">
        <f ca="1">IFERROR(
    OFFSET(錠剤_PTP!$M$5,
           MATCH(D332, 錠剤_PTP!$D$5:$D$999, 0) - 1,
           0),
"")</f>
        <v>0</v>
      </c>
      <c r="L332" s="54">
        <f ca="1">IFERROR(
    OFFSET(錠剤_バラ!$M$5,
           MATCH(D332, 錠剤_バラ!$D$5:$D$999, 0) - 1,
           0),
"")</f>
        <v>0</v>
      </c>
      <c r="M332" s="54">
        <f t="shared" ca="1" si="10"/>
        <v>0</v>
      </c>
    </row>
    <row r="333" spans="1:13">
      <c r="A333" s="66" cm="1">
        <f t="array" aca="1" ref="A333" ca="1">IFERROR(
    SMALL(
        IF((統合マスタ!$R$5:$R$1500=1)*
           (ISNUMBER(MATCH(統合マスタ!$V$5:$V$1500, 分類!$N$8:$N$15, 0))),
           統合マスタ!$AC$5:$AC$1500),
        ROW(A329)
    ),
"")</f>
        <v>200682</v>
      </c>
      <c r="B333" s="27">
        <f t="shared" si="11"/>
        <v>329</v>
      </c>
      <c r="C333" s="27">
        <f ca="1">IF($A333="","",OFFSET(統合マスタ!$B$4,MATCH($A333,統合マスタ!$AC$5:$AC$1500,0),0))</f>
        <v>682</v>
      </c>
      <c r="D333" s="27" t="str">
        <f ca="1">IF($A333="","",OFFSET(統合マスタ!$C$4,MATCH($A333,統合マスタ!$AC$5:$AC$1500,0),0))</f>
        <v>ラツーダ錠４０ｍｇ</v>
      </c>
      <c r="E333" s="27">
        <f ca="1">IF($A333="","",OFFSET(統合マスタ!$X$4,MATCH($A333,統合マスタ!$AC$5:$AC$1500,0),0))</f>
        <v>2</v>
      </c>
      <c r="F333" s="27">
        <f ca="1">IF($A333="","",OFFSET(統合マスタ!$Z$4,MATCH($A333,統合マスタ!$AC$5:$AC$1500,0),0))</f>
        <v>26</v>
      </c>
      <c r="G333" s="27" t="str">
        <f ca="1">IF($A333="","",OFFSET(統合マスタ!$E$4,MATCH($A333,統合マスタ!$AC$5:$AC$1500,0),0))</f>
        <v>バラ</v>
      </c>
      <c r="H333" s="27" t="str">
        <f ca="1">IF($A333="","",OFFSET(統合マスタ!$F$4,MATCH($A333,統合マスタ!$AC$5:$AC$1500,0),0))</f>
        <v>５００Ｔ</v>
      </c>
      <c r="I333" s="27" t="str">
        <f ca="1">IF($A333="","",OFFSET(統合マスタ!$K$4,MATCH($A333,統合マスタ!$AC$5:$AC$1500,0),0))</f>
        <v>錠</v>
      </c>
      <c r="J333" s="54" t="str">
        <f ca="1">IF(F333="","",OFFSET(分類!$B$29,MATCH(F333,分類!$A$30:$A$46,0),0))</f>
        <v>調剤棚　＆　劇薬バラ</v>
      </c>
      <c r="K333" s="54">
        <f ca="1">IFERROR(
    OFFSET(錠剤_PTP!$M$5,
           MATCH(D333, 錠剤_PTP!$D$5:$D$999, 0) - 1,
           0),
"")</f>
        <v>0</v>
      </c>
      <c r="L333" s="54">
        <f ca="1">IFERROR(
    OFFSET(錠剤_バラ!$M$5,
           MATCH(D333, 錠剤_バラ!$D$5:$D$999, 0) - 1,
           0),
"")</f>
        <v>0</v>
      </c>
      <c r="M333" s="54">
        <f t="shared" ca="1" si="10"/>
        <v>0</v>
      </c>
    </row>
    <row r="334" spans="1:13">
      <c r="A334" s="66" cm="1">
        <f t="array" aca="1" ref="A334" ca="1">IFERROR(
    SMALL(
        IF((統合マスタ!$R$5:$R$1500=1)*
           (ISNUMBER(MATCH(統合マスタ!$V$5:$V$1500, 分類!$N$8:$N$15, 0))),
           統合マスタ!$AC$5:$AC$1500),
        ROW(A330)
    ),
"")</f>
        <v>200686</v>
      </c>
      <c r="B334" s="27">
        <f t="shared" si="11"/>
        <v>330</v>
      </c>
      <c r="C334" s="27">
        <f ca="1">IF($A334="","",OFFSET(統合マスタ!$B$4,MATCH($A334,統合マスタ!$AC$5:$AC$1500,0),0))</f>
        <v>686</v>
      </c>
      <c r="D334" s="27" t="str">
        <f ca="1">IF($A334="","",OFFSET(統合マスタ!$C$4,MATCH($A334,統合マスタ!$AC$5:$AC$1500,0),0))</f>
        <v>ラモトリギン錠１００ｍｇ「トーワ」</v>
      </c>
      <c r="E334" s="27">
        <f ca="1">IF($A334="","",OFFSET(統合マスタ!$X$4,MATCH($A334,統合マスタ!$AC$5:$AC$1500,0),0))</f>
        <v>2</v>
      </c>
      <c r="F334" s="27">
        <f ca="1">IF($A334="","",OFFSET(統合マスタ!$Z$4,MATCH($A334,統合マスタ!$AC$5:$AC$1500,0),0))</f>
        <v>26</v>
      </c>
      <c r="G334" s="27" t="str">
        <f ca="1">IF($A334="","",OFFSET(統合マスタ!$E$4,MATCH($A334,統合マスタ!$AC$5:$AC$1500,0),0))</f>
        <v>ＰＴＰ</v>
      </c>
      <c r="H334" s="27" t="str">
        <f ca="1">IF($A334="","",OFFSET(統合マスタ!$F$4,MATCH($A334,統合マスタ!$AC$5:$AC$1500,0),0))</f>
        <v>１４０Ｔ</v>
      </c>
      <c r="I334" s="27" t="str">
        <f ca="1">IF($A334="","",OFFSET(統合マスタ!$K$4,MATCH($A334,統合マスタ!$AC$5:$AC$1500,0),0))</f>
        <v>錠</v>
      </c>
      <c r="J334" s="54" t="str">
        <f ca="1">IF(F334="","",OFFSET(分類!$B$29,MATCH(F334,分類!$A$30:$A$46,0),0))</f>
        <v>調剤棚　＆　劇薬バラ</v>
      </c>
      <c r="K334" s="54">
        <f ca="1">IFERROR(
    OFFSET(錠剤_PTP!$M$5,
           MATCH(D334, 錠剤_PTP!$D$5:$D$999, 0) - 1,
           0),
"")</f>
        <v>0</v>
      </c>
      <c r="L334" s="54">
        <f ca="1">IFERROR(
    OFFSET(錠剤_バラ!$M$5,
           MATCH(D334, 錠剤_バラ!$D$5:$D$999, 0) - 1,
           0),
"")</f>
        <v>0</v>
      </c>
      <c r="M334" s="54">
        <f t="shared" ca="1" si="10"/>
        <v>0</v>
      </c>
    </row>
    <row r="335" spans="1:13">
      <c r="A335" s="66" cm="1">
        <f t="array" aca="1" ref="A335" ca="1">IFERROR(
    SMALL(
        IF((統合マスタ!$R$5:$R$1500=1)*
           (ISNUMBER(MATCH(統合マスタ!$V$5:$V$1500, 分類!$N$8:$N$15, 0))),
           統合マスタ!$AC$5:$AC$1500),
        ROW(A331)
    ),
"")</f>
        <v>200687</v>
      </c>
      <c r="B335" s="27">
        <f t="shared" si="11"/>
        <v>331</v>
      </c>
      <c r="C335" s="27">
        <f ca="1">IF($A335="","",OFFSET(統合マスタ!$B$4,MATCH($A335,統合マスタ!$AC$5:$AC$1500,0),0))</f>
        <v>687</v>
      </c>
      <c r="D335" s="27" t="str">
        <f ca="1">IF($A335="","",OFFSET(統合マスタ!$C$4,MATCH($A335,統合マスタ!$AC$5:$AC$1500,0),0))</f>
        <v>ラモトリギン錠１００ｍｇ「トーワ」</v>
      </c>
      <c r="E335" s="27">
        <f ca="1">IF($A335="","",OFFSET(統合マスタ!$X$4,MATCH($A335,統合マスタ!$AC$5:$AC$1500,0),0))</f>
        <v>2</v>
      </c>
      <c r="F335" s="27">
        <f ca="1">IF($A335="","",OFFSET(統合マスタ!$Z$4,MATCH($A335,統合マスタ!$AC$5:$AC$1500,0),0))</f>
        <v>26</v>
      </c>
      <c r="G335" s="27" t="str">
        <f ca="1">IF($A335="","",OFFSET(統合マスタ!$E$4,MATCH($A335,統合マスタ!$AC$5:$AC$1500,0),0))</f>
        <v>バラ</v>
      </c>
      <c r="H335" s="27" t="str">
        <f ca="1">IF($A335="","",OFFSET(統合マスタ!$F$4,MATCH($A335,統合マスタ!$AC$5:$AC$1500,0),0))</f>
        <v>１００Ｔ</v>
      </c>
      <c r="I335" s="27" t="str">
        <f ca="1">IF($A335="","",OFFSET(統合マスタ!$K$4,MATCH($A335,統合マスタ!$AC$5:$AC$1500,0),0))</f>
        <v>錠</v>
      </c>
      <c r="J335" s="54" t="str">
        <f ca="1">IF(F335="","",OFFSET(分類!$B$29,MATCH(F335,分類!$A$30:$A$46,0),0))</f>
        <v>調剤棚　＆　劇薬バラ</v>
      </c>
      <c r="K335" s="54">
        <f ca="1">IFERROR(
    OFFSET(錠剤_PTP!$M$5,
           MATCH(D335, 錠剤_PTP!$D$5:$D$999, 0) - 1,
           0),
"")</f>
        <v>0</v>
      </c>
      <c r="L335" s="54">
        <f ca="1">IFERROR(
    OFFSET(錠剤_バラ!$M$5,
           MATCH(D335, 錠剤_バラ!$D$5:$D$999, 0) - 1,
           0),
"")</f>
        <v>0</v>
      </c>
      <c r="M335" s="54">
        <f t="shared" ca="1" si="10"/>
        <v>0</v>
      </c>
    </row>
    <row r="336" spans="1:13">
      <c r="A336" s="66" cm="1">
        <f t="array" aca="1" ref="A336" ca="1">IFERROR(
    SMALL(
        IF((統合マスタ!$R$5:$R$1500=1)*
           (ISNUMBER(MATCH(統合マスタ!$V$5:$V$1500, 分類!$N$8:$N$15, 0))),
           統合マスタ!$AC$5:$AC$1500),
        ROW(A332)
    ),
"")</f>
        <v>200688</v>
      </c>
      <c r="B336" s="27">
        <f t="shared" si="11"/>
        <v>332</v>
      </c>
      <c r="C336" s="27">
        <f ca="1">IF($A336="","",OFFSET(統合マスタ!$B$4,MATCH($A336,統合マスタ!$AC$5:$AC$1500,0),0))</f>
        <v>688</v>
      </c>
      <c r="D336" s="27" t="str">
        <f ca="1">IF($A336="","",OFFSET(統合マスタ!$C$4,MATCH($A336,統合マスタ!$AC$5:$AC$1500,0),0))</f>
        <v>ラモトリギン錠２５ｍｇ「トーワ」</v>
      </c>
      <c r="E336" s="27">
        <f ca="1">IF($A336="","",OFFSET(統合マスタ!$X$4,MATCH($A336,統合マスタ!$AC$5:$AC$1500,0),0))</f>
        <v>2</v>
      </c>
      <c r="F336" s="27">
        <f ca="1">IF($A336="","",OFFSET(統合マスタ!$Z$4,MATCH($A336,統合マスタ!$AC$5:$AC$1500,0),0))</f>
        <v>26</v>
      </c>
      <c r="G336" s="27" t="str">
        <f ca="1">IF($A336="","",OFFSET(統合マスタ!$E$4,MATCH($A336,統合マスタ!$AC$5:$AC$1500,0),0))</f>
        <v>ＰＴＰ</v>
      </c>
      <c r="H336" s="27" t="str">
        <f ca="1">IF($A336="","",OFFSET(統合マスタ!$F$4,MATCH($A336,統合マスタ!$AC$5:$AC$1500,0),0))</f>
        <v>１４０Ｔ</v>
      </c>
      <c r="I336" s="27" t="str">
        <f ca="1">IF($A336="","",OFFSET(統合マスタ!$K$4,MATCH($A336,統合マスタ!$AC$5:$AC$1500,0),0))</f>
        <v>錠</v>
      </c>
      <c r="J336" s="54" t="str">
        <f ca="1">IF(F336="","",OFFSET(分類!$B$29,MATCH(F336,分類!$A$30:$A$46,0),0))</f>
        <v>調剤棚　＆　劇薬バラ</v>
      </c>
      <c r="K336" s="54">
        <f ca="1">IFERROR(
    OFFSET(錠剤_PTP!$M$5,
           MATCH(D336, 錠剤_PTP!$D$5:$D$999, 0) - 1,
           0),
"")</f>
        <v>0</v>
      </c>
      <c r="L336" s="54">
        <f ca="1">IFERROR(
    OFFSET(錠剤_バラ!$M$5,
           MATCH(D336, 錠剤_バラ!$D$5:$D$999, 0) - 1,
           0),
"")</f>
        <v>0</v>
      </c>
      <c r="M336" s="54">
        <f t="shared" ca="1" si="10"/>
        <v>0</v>
      </c>
    </row>
    <row r="337" spans="1:13">
      <c r="A337" s="66" cm="1">
        <f t="array" aca="1" ref="A337" ca="1">IFERROR(
    SMALL(
        IF((統合マスタ!$R$5:$R$1500=1)*
           (ISNUMBER(MATCH(統合マスタ!$V$5:$V$1500, 分類!$N$8:$N$15, 0))),
           統合マスタ!$AC$5:$AC$1500),
        ROW(A333)
    ),
"")</f>
        <v>200689</v>
      </c>
      <c r="B337" s="27">
        <f t="shared" si="11"/>
        <v>333</v>
      </c>
      <c r="C337" s="27">
        <f ca="1">IF($A337="","",OFFSET(統合マスタ!$B$4,MATCH($A337,統合マスタ!$AC$5:$AC$1500,0),0))</f>
        <v>689</v>
      </c>
      <c r="D337" s="27" t="str">
        <f ca="1">IF($A337="","",OFFSET(統合マスタ!$C$4,MATCH($A337,統合マスタ!$AC$5:$AC$1500,0),0))</f>
        <v>ラモトリギン錠２５ｍｇ「トーワ」</v>
      </c>
      <c r="E337" s="27">
        <f ca="1">IF($A337="","",OFFSET(統合マスタ!$X$4,MATCH($A337,統合マスタ!$AC$5:$AC$1500,0),0))</f>
        <v>2</v>
      </c>
      <c r="F337" s="27">
        <f ca="1">IF($A337="","",OFFSET(統合マスタ!$Z$4,MATCH($A337,統合マスタ!$AC$5:$AC$1500,0),0))</f>
        <v>26</v>
      </c>
      <c r="G337" s="27" t="str">
        <f ca="1">IF($A337="","",OFFSET(統合マスタ!$E$4,MATCH($A337,統合マスタ!$AC$5:$AC$1500,0),0))</f>
        <v>バラ</v>
      </c>
      <c r="H337" s="27" t="str">
        <f ca="1">IF($A337="","",OFFSET(統合マスタ!$F$4,MATCH($A337,統合マスタ!$AC$5:$AC$1500,0),0))</f>
        <v>１００Ｔ</v>
      </c>
      <c r="I337" s="27" t="str">
        <f ca="1">IF($A337="","",OFFSET(統合マスタ!$K$4,MATCH($A337,統合マスタ!$AC$5:$AC$1500,0),0))</f>
        <v>錠</v>
      </c>
      <c r="J337" s="54" t="str">
        <f ca="1">IF(F337="","",OFFSET(分類!$B$29,MATCH(F337,分類!$A$30:$A$46,0),0))</f>
        <v>調剤棚　＆　劇薬バラ</v>
      </c>
      <c r="K337" s="54">
        <f ca="1">IFERROR(
    OFFSET(錠剤_PTP!$M$5,
           MATCH(D337, 錠剤_PTP!$D$5:$D$999, 0) - 1,
           0),
"")</f>
        <v>0</v>
      </c>
      <c r="L337" s="54">
        <f ca="1">IFERROR(
    OFFSET(錠剤_バラ!$M$5,
           MATCH(D337, 錠剤_バラ!$D$5:$D$999, 0) - 1,
           0),
"")</f>
        <v>0</v>
      </c>
      <c r="M337" s="54">
        <f t="shared" ca="1" si="10"/>
        <v>0</v>
      </c>
    </row>
    <row r="338" spans="1:13">
      <c r="A338" s="66" cm="1">
        <f t="array" aca="1" ref="A338" ca="1">IFERROR(
    SMALL(
        IF((統合マスタ!$R$5:$R$1500=1)*
           (ISNUMBER(MATCH(統合マスタ!$V$5:$V$1500, 分類!$N$8:$N$15, 0))),
           統合マスタ!$AC$5:$AC$1500),
        ROW(A334)
    ),
"")</f>
        <v>200701</v>
      </c>
      <c r="B338" s="27">
        <f t="shared" si="11"/>
        <v>334</v>
      </c>
      <c r="C338" s="27">
        <f ca="1">IF($A338="","",OFFSET(統合マスタ!$B$4,MATCH($A338,統合マスタ!$AC$5:$AC$1500,0),0))</f>
        <v>701</v>
      </c>
      <c r="D338" s="27" t="str">
        <f ca="1">IF($A338="","",OFFSET(統合マスタ!$C$4,MATCH($A338,統合マスタ!$AC$5:$AC$1500,0),0))</f>
        <v>リスパダール錠１ｍｇ　　　　　　　　　　</v>
      </c>
      <c r="E338" s="27">
        <f ca="1">IF($A338="","",OFFSET(統合マスタ!$X$4,MATCH($A338,統合マスタ!$AC$5:$AC$1500,0),0))</f>
        <v>2</v>
      </c>
      <c r="F338" s="27">
        <f ca="1">IF($A338="","",OFFSET(統合マスタ!$Z$4,MATCH($A338,統合マスタ!$AC$5:$AC$1500,0),0))</f>
        <v>26</v>
      </c>
      <c r="G338" s="27" t="str">
        <f ca="1">IF($A338="","",OFFSET(統合マスタ!$E$4,MATCH($A338,統合マスタ!$AC$5:$AC$1500,0),0))</f>
        <v>ＰＴＰ</v>
      </c>
      <c r="H338" s="27" t="str">
        <f ca="1">IF($A338="","",OFFSET(統合マスタ!$F$4,MATCH($A338,統合マスタ!$AC$5:$AC$1500,0),0))</f>
        <v>１００Ｔ</v>
      </c>
      <c r="I338" s="27" t="str">
        <f ca="1">IF($A338="","",OFFSET(統合マスタ!$K$4,MATCH($A338,統合マスタ!$AC$5:$AC$1500,0),0))</f>
        <v>錠</v>
      </c>
      <c r="J338" s="54" t="str">
        <f ca="1">IF(F338="","",OFFSET(分類!$B$29,MATCH(F338,分類!$A$30:$A$46,0),0))</f>
        <v>調剤棚　＆　劇薬バラ</v>
      </c>
      <c r="K338" s="54">
        <f ca="1">IFERROR(
    OFFSET(錠剤_PTP!$M$5,
           MATCH(D338, 錠剤_PTP!$D$5:$D$999, 0) - 1,
           0),
"")</f>
        <v>0</v>
      </c>
      <c r="L338" s="54">
        <f ca="1">IFERROR(
    OFFSET(錠剤_バラ!$M$5,
           MATCH(D338, 錠剤_バラ!$D$5:$D$999, 0) - 1,
           0),
"")</f>
        <v>0</v>
      </c>
      <c r="M338" s="54">
        <f t="shared" ca="1" si="10"/>
        <v>0</v>
      </c>
    </row>
    <row r="339" spans="1:13">
      <c r="A339" s="66" cm="1">
        <f t="array" aca="1" ref="A339" ca="1">IFERROR(
    SMALL(
        IF((統合マスタ!$R$5:$R$1500=1)*
           (ISNUMBER(MATCH(統合マスタ!$V$5:$V$1500, 分類!$N$8:$N$15, 0))),
           統合マスタ!$AC$5:$AC$1500),
        ROW(A335)
    ),
"")</f>
        <v>200702</v>
      </c>
      <c r="B339" s="27">
        <f t="shared" si="11"/>
        <v>335</v>
      </c>
      <c r="C339" s="27">
        <f ca="1">IF($A339="","",OFFSET(統合マスタ!$B$4,MATCH($A339,統合マスタ!$AC$5:$AC$1500,0),0))</f>
        <v>702</v>
      </c>
      <c r="D339" s="27" t="str">
        <f ca="1">IF($A339="","",OFFSET(統合マスタ!$C$4,MATCH($A339,統合マスタ!$AC$5:$AC$1500,0),0))</f>
        <v>リスパダール錠１ｍｇ　　　　　　　　　　</v>
      </c>
      <c r="E339" s="27">
        <f ca="1">IF($A339="","",OFFSET(統合マスタ!$X$4,MATCH($A339,統合マスタ!$AC$5:$AC$1500,0),0))</f>
        <v>2</v>
      </c>
      <c r="F339" s="27">
        <f ca="1">IF($A339="","",OFFSET(統合マスタ!$Z$4,MATCH($A339,統合マスタ!$AC$5:$AC$1500,0),0))</f>
        <v>26</v>
      </c>
      <c r="G339" s="27" t="str">
        <f ca="1">IF($A339="","",OFFSET(統合マスタ!$E$4,MATCH($A339,統合マスタ!$AC$5:$AC$1500,0),0))</f>
        <v>バラ</v>
      </c>
      <c r="H339" s="27" t="str">
        <f ca="1">IF($A339="","",OFFSET(統合マスタ!$F$4,MATCH($A339,統合マスタ!$AC$5:$AC$1500,0),0))</f>
        <v>１０００Ｔ</v>
      </c>
      <c r="I339" s="27" t="str">
        <f ca="1">IF($A339="","",OFFSET(統合マスタ!$K$4,MATCH($A339,統合マスタ!$AC$5:$AC$1500,0),0))</f>
        <v>錠</v>
      </c>
      <c r="J339" s="54" t="str">
        <f ca="1">IF(F339="","",OFFSET(分類!$B$29,MATCH(F339,分類!$A$30:$A$46,0),0))</f>
        <v>調剤棚　＆　劇薬バラ</v>
      </c>
      <c r="K339" s="54">
        <f ca="1">IFERROR(
    OFFSET(錠剤_PTP!$M$5,
           MATCH(D339, 錠剤_PTP!$D$5:$D$999, 0) - 1,
           0),
"")</f>
        <v>0</v>
      </c>
      <c r="L339" s="54">
        <f ca="1">IFERROR(
    OFFSET(錠剤_バラ!$M$5,
           MATCH(D339, 錠剤_バラ!$D$5:$D$999, 0) - 1,
           0),
"")</f>
        <v>0</v>
      </c>
      <c r="M339" s="54">
        <f t="shared" ca="1" si="10"/>
        <v>0</v>
      </c>
    </row>
    <row r="340" spans="1:13">
      <c r="A340" s="66" cm="1">
        <f t="array" aca="1" ref="A340" ca="1">IFERROR(
    SMALL(
        IF((統合マスタ!$R$5:$R$1500=1)*
           (ISNUMBER(MATCH(統合マスタ!$V$5:$V$1500, 分類!$N$8:$N$15, 0))),
           統合マスタ!$AC$5:$AC$1500),
        ROW(A336)
    ),
"")</f>
        <v>200703</v>
      </c>
      <c r="B340" s="27">
        <f t="shared" si="11"/>
        <v>336</v>
      </c>
      <c r="C340" s="27">
        <f ca="1">IF($A340="","",OFFSET(統合マスタ!$B$4,MATCH($A340,統合マスタ!$AC$5:$AC$1500,0),0))</f>
        <v>703</v>
      </c>
      <c r="D340" s="27" t="str">
        <f ca="1">IF($A340="","",OFFSET(統合マスタ!$C$4,MATCH($A340,統合マスタ!$AC$5:$AC$1500,0),0))</f>
        <v>リスパダール錠２ｍｇ　　　　　　　　　　</v>
      </c>
      <c r="E340" s="27">
        <f ca="1">IF($A340="","",OFFSET(統合マスタ!$X$4,MATCH($A340,統合マスタ!$AC$5:$AC$1500,0),0))</f>
        <v>2</v>
      </c>
      <c r="F340" s="27">
        <f ca="1">IF($A340="","",OFFSET(統合マスタ!$Z$4,MATCH($A340,統合マスタ!$AC$5:$AC$1500,0),0))</f>
        <v>26</v>
      </c>
      <c r="G340" s="27" t="str">
        <f ca="1">IF($A340="","",OFFSET(統合マスタ!$E$4,MATCH($A340,統合マスタ!$AC$5:$AC$1500,0),0))</f>
        <v>ＰＴＰ</v>
      </c>
      <c r="H340" s="27" t="str">
        <f ca="1">IF($A340="","",OFFSET(統合マスタ!$F$4,MATCH($A340,統合マスタ!$AC$5:$AC$1500,0),0))</f>
        <v>１００Ｔ</v>
      </c>
      <c r="I340" s="27" t="str">
        <f ca="1">IF($A340="","",OFFSET(統合マスタ!$K$4,MATCH($A340,統合マスタ!$AC$5:$AC$1500,0),0))</f>
        <v>錠</v>
      </c>
      <c r="J340" s="54" t="str">
        <f ca="1">IF(F340="","",OFFSET(分類!$B$29,MATCH(F340,分類!$A$30:$A$46,0),0))</f>
        <v>調剤棚　＆　劇薬バラ</v>
      </c>
      <c r="K340" s="54">
        <f ca="1">IFERROR(
    OFFSET(錠剤_PTP!$M$5,
           MATCH(D340, 錠剤_PTP!$D$5:$D$999, 0) - 1,
           0),
"")</f>
        <v>0</v>
      </c>
      <c r="L340" s="54">
        <f ca="1">IFERROR(
    OFFSET(錠剤_バラ!$M$5,
           MATCH(D340, 錠剤_バラ!$D$5:$D$999, 0) - 1,
           0),
"")</f>
        <v>0</v>
      </c>
      <c r="M340" s="54">
        <f t="shared" ca="1" si="10"/>
        <v>0</v>
      </c>
    </row>
    <row r="341" spans="1:13">
      <c r="A341" s="66" cm="1">
        <f t="array" aca="1" ref="A341" ca="1">IFERROR(
    SMALL(
        IF((統合マスタ!$R$5:$R$1500=1)*
           (ISNUMBER(MATCH(統合マスタ!$V$5:$V$1500, 分類!$N$8:$N$15, 0))),
           統合マスタ!$AC$5:$AC$1500),
        ROW(A337)
    ),
"")</f>
        <v>200704</v>
      </c>
      <c r="B341" s="27">
        <f t="shared" si="11"/>
        <v>337</v>
      </c>
      <c r="C341" s="27">
        <f ca="1">IF($A341="","",OFFSET(統合マスタ!$B$4,MATCH($A341,統合マスタ!$AC$5:$AC$1500,0),0))</f>
        <v>704</v>
      </c>
      <c r="D341" s="27" t="str">
        <f ca="1">IF($A341="","",OFFSET(統合マスタ!$C$4,MATCH($A341,統合マスタ!$AC$5:$AC$1500,0),0))</f>
        <v>リスパダール錠２ｍｇ　　　　　　　　　　</v>
      </c>
      <c r="E341" s="27">
        <f ca="1">IF($A341="","",OFFSET(統合マスタ!$X$4,MATCH($A341,統合マスタ!$AC$5:$AC$1500,0),0))</f>
        <v>2</v>
      </c>
      <c r="F341" s="27">
        <f ca="1">IF($A341="","",OFFSET(統合マスタ!$Z$4,MATCH($A341,統合マスタ!$AC$5:$AC$1500,0),0))</f>
        <v>26</v>
      </c>
      <c r="G341" s="27" t="str">
        <f ca="1">IF($A341="","",OFFSET(統合マスタ!$E$4,MATCH($A341,統合マスタ!$AC$5:$AC$1500,0),0))</f>
        <v>バラ</v>
      </c>
      <c r="H341" s="27" t="str">
        <f ca="1">IF($A341="","",OFFSET(統合マスタ!$F$4,MATCH($A341,統合マスタ!$AC$5:$AC$1500,0),0))</f>
        <v>１０００Ｔ</v>
      </c>
      <c r="I341" s="27" t="str">
        <f ca="1">IF($A341="","",OFFSET(統合マスタ!$K$4,MATCH($A341,統合マスタ!$AC$5:$AC$1500,0),0))</f>
        <v>錠</v>
      </c>
      <c r="J341" s="54" t="str">
        <f ca="1">IF(F341="","",OFFSET(分類!$B$29,MATCH(F341,分類!$A$30:$A$46,0),0))</f>
        <v>調剤棚　＆　劇薬バラ</v>
      </c>
      <c r="K341" s="54">
        <f ca="1">IFERROR(
    OFFSET(錠剤_PTP!$M$5,
           MATCH(D341, 錠剤_PTP!$D$5:$D$999, 0) - 1,
           0),
"")</f>
        <v>0</v>
      </c>
      <c r="L341" s="54">
        <f ca="1">IFERROR(
    OFFSET(錠剤_バラ!$M$5,
           MATCH(D341, 錠剤_バラ!$D$5:$D$999, 0) - 1,
           0),
"")</f>
        <v>0</v>
      </c>
      <c r="M341" s="54">
        <f t="shared" ca="1" si="10"/>
        <v>0</v>
      </c>
    </row>
    <row r="342" spans="1:13">
      <c r="A342" s="66" cm="1">
        <f t="array" aca="1" ref="A342" ca="1">IFERROR(
    SMALL(
        IF((統合マスタ!$R$5:$R$1500=1)*
           (ISNUMBER(MATCH(統合マスタ!$V$5:$V$1500, 分類!$N$8:$N$15, 0))),
           統合マスタ!$AC$5:$AC$1500),
        ROW(A338)
    ),
"")</f>
        <v>200705</v>
      </c>
      <c r="B342" s="27">
        <f t="shared" si="11"/>
        <v>338</v>
      </c>
      <c r="C342" s="27">
        <f ca="1">IF($A342="","",OFFSET(統合マスタ!$B$4,MATCH($A342,統合マスタ!$AC$5:$AC$1500,0),0))</f>
        <v>705</v>
      </c>
      <c r="D342" s="27" t="str">
        <f ca="1">IF($A342="","",OFFSET(統合マスタ!$C$4,MATCH($A342,統合マスタ!$AC$5:$AC$1500,0),0))</f>
        <v>リスパダール錠３ｍｇ</v>
      </c>
      <c r="E342" s="27">
        <f ca="1">IF($A342="","",OFFSET(統合マスタ!$X$4,MATCH($A342,統合マスタ!$AC$5:$AC$1500,0),0))</f>
        <v>2</v>
      </c>
      <c r="F342" s="27">
        <f ca="1">IF($A342="","",OFFSET(統合マスタ!$Z$4,MATCH($A342,統合マスタ!$AC$5:$AC$1500,0),0))</f>
        <v>26</v>
      </c>
      <c r="G342" s="27" t="str">
        <f ca="1">IF($A342="","",OFFSET(統合マスタ!$E$4,MATCH($A342,統合マスタ!$AC$5:$AC$1500,0),0))</f>
        <v>ＰＴＰ</v>
      </c>
      <c r="H342" s="27" t="str">
        <f ca="1">IF($A342="","",OFFSET(統合マスタ!$F$4,MATCH($A342,統合マスタ!$AC$5:$AC$1500,0),0))</f>
        <v>１００Ｔ</v>
      </c>
      <c r="I342" s="27" t="str">
        <f ca="1">IF($A342="","",OFFSET(統合マスタ!$K$4,MATCH($A342,統合マスタ!$AC$5:$AC$1500,0),0))</f>
        <v>錠</v>
      </c>
      <c r="J342" s="54" t="str">
        <f ca="1">IF(F342="","",OFFSET(分類!$B$29,MATCH(F342,分類!$A$30:$A$46,0),0))</f>
        <v>調剤棚　＆　劇薬バラ</v>
      </c>
      <c r="K342" s="54">
        <f ca="1">IFERROR(
    OFFSET(錠剤_PTP!$M$5,
           MATCH(D342, 錠剤_PTP!$D$5:$D$999, 0) - 1,
           0),
"")</f>
        <v>0</v>
      </c>
      <c r="L342" s="54">
        <f ca="1">IFERROR(
    OFFSET(錠剤_バラ!$M$5,
           MATCH(D342, 錠剤_バラ!$D$5:$D$999, 0) - 1,
           0),
"")</f>
        <v>0</v>
      </c>
      <c r="M342" s="54">
        <f t="shared" ca="1" si="10"/>
        <v>0</v>
      </c>
    </row>
    <row r="343" spans="1:13">
      <c r="A343" s="66" cm="1">
        <f t="array" aca="1" ref="A343" ca="1">IFERROR(
    SMALL(
        IF((統合マスタ!$R$5:$R$1500=1)*
           (ISNUMBER(MATCH(統合マスタ!$V$5:$V$1500, 分類!$N$8:$N$15, 0))),
           統合マスタ!$AC$5:$AC$1500),
        ROW(A339)
    ),
"")</f>
        <v>200706</v>
      </c>
      <c r="B343" s="27">
        <f t="shared" si="11"/>
        <v>339</v>
      </c>
      <c r="C343" s="27">
        <f ca="1">IF($A343="","",OFFSET(統合マスタ!$B$4,MATCH($A343,統合マスタ!$AC$5:$AC$1500,0),0))</f>
        <v>706</v>
      </c>
      <c r="D343" s="27" t="str">
        <f ca="1">IF($A343="","",OFFSET(統合マスタ!$C$4,MATCH($A343,統合マスタ!$AC$5:$AC$1500,0),0))</f>
        <v>リスパダール錠３ｍｇ</v>
      </c>
      <c r="E343" s="27">
        <f ca="1">IF($A343="","",OFFSET(統合マスタ!$X$4,MATCH($A343,統合マスタ!$AC$5:$AC$1500,0),0))</f>
        <v>2</v>
      </c>
      <c r="F343" s="27">
        <f ca="1">IF($A343="","",OFFSET(統合マスタ!$Z$4,MATCH($A343,統合マスタ!$AC$5:$AC$1500,0),0))</f>
        <v>26</v>
      </c>
      <c r="G343" s="27" t="str">
        <f ca="1">IF($A343="","",OFFSET(統合マスタ!$E$4,MATCH($A343,統合マスタ!$AC$5:$AC$1500,0),0))</f>
        <v>バラ</v>
      </c>
      <c r="H343" s="27" t="str">
        <f ca="1">IF($A343="","",OFFSET(統合マスタ!$F$4,MATCH($A343,統合マスタ!$AC$5:$AC$1500,0),0))</f>
        <v>１０００Ｔ</v>
      </c>
      <c r="I343" s="27" t="str">
        <f ca="1">IF($A343="","",OFFSET(統合マスタ!$K$4,MATCH($A343,統合マスタ!$AC$5:$AC$1500,0),0))</f>
        <v>錠</v>
      </c>
      <c r="J343" s="54" t="str">
        <f ca="1">IF(F343="","",OFFSET(分類!$B$29,MATCH(F343,分類!$A$30:$A$46,0),0))</f>
        <v>調剤棚　＆　劇薬バラ</v>
      </c>
      <c r="K343" s="54">
        <f ca="1">IFERROR(
    OFFSET(錠剤_PTP!$M$5,
           MATCH(D343, 錠剤_PTP!$D$5:$D$999, 0) - 1,
           0),
"")</f>
        <v>0</v>
      </c>
      <c r="L343" s="54">
        <f ca="1">IFERROR(
    OFFSET(錠剤_バラ!$M$5,
           MATCH(D343, 錠剤_バラ!$D$5:$D$999, 0) - 1,
           0),
"")</f>
        <v>0</v>
      </c>
      <c r="M343" s="54">
        <f t="shared" ca="1" si="10"/>
        <v>0</v>
      </c>
    </row>
    <row r="344" spans="1:13">
      <c r="A344" s="66" cm="1">
        <f t="array" aca="1" ref="A344" ca="1">IFERROR(
    SMALL(
        IF((統合マスタ!$R$5:$R$1500=1)*
           (ISNUMBER(MATCH(統合マスタ!$V$5:$V$1500, 分類!$N$8:$N$15, 0))),
           統合マスタ!$AC$5:$AC$1500),
        ROW(A340)
    ),
"")</f>
        <v>200710</v>
      </c>
      <c r="B344" s="27">
        <f t="shared" si="11"/>
        <v>340</v>
      </c>
      <c r="C344" s="27">
        <f ca="1">IF($A344="","",OFFSET(統合マスタ!$B$4,MATCH($A344,統合マスタ!$AC$5:$AC$1500,0),0))</f>
        <v>710</v>
      </c>
      <c r="D344" s="27" t="str">
        <f ca="1">IF($A344="","",OFFSET(統合マスタ!$C$4,MATCH($A344,統合マスタ!$AC$5:$AC$1500,0),0))</f>
        <v>リスペリドンＯＤ錠０．５ｍｇ「アメル」</v>
      </c>
      <c r="E344" s="27">
        <f ca="1">IF($A344="","",OFFSET(統合マスタ!$X$4,MATCH($A344,統合マスタ!$AC$5:$AC$1500,0),0))</f>
        <v>2</v>
      </c>
      <c r="F344" s="27">
        <f ca="1">IF($A344="","",OFFSET(統合マスタ!$Z$4,MATCH($A344,統合マスタ!$AC$5:$AC$1500,0),0))</f>
        <v>26</v>
      </c>
      <c r="G344" s="27" t="str">
        <f ca="1">IF($A344="","",OFFSET(統合マスタ!$E$4,MATCH($A344,統合マスタ!$AC$5:$AC$1500,0),0))</f>
        <v>ＰＴＰ</v>
      </c>
      <c r="H344" s="27" t="str">
        <f ca="1">IF($A344="","",OFFSET(統合マスタ!$F$4,MATCH($A344,統合マスタ!$AC$5:$AC$1500,0),0))</f>
        <v>１００Ｔ</v>
      </c>
      <c r="I344" s="27" t="str">
        <f ca="1">IF($A344="","",OFFSET(統合マスタ!$K$4,MATCH($A344,統合マスタ!$AC$5:$AC$1500,0),0))</f>
        <v/>
      </c>
      <c r="J344" s="54" t="str">
        <f ca="1">IF(F344="","",OFFSET(分類!$B$29,MATCH(F344,分類!$A$30:$A$46,0),0))</f>
        <v>調剤棚　＆　劇薬バラ</v>
      </c>
      <c r="K344" s="54">
        <f ca="1">IFERROR(
    OFFSET(錠剤_PTP!$M$5,
           MATCH(D344, 錠剤_PTP!$D$5:$D$999, 0) - 1,
           0),
"")</f>
        <v>0</v>
      </c>
      <c r="L344" s="54">
        <f ca="1">IFERROR(
    OFFSET(錠剤_バラ!$M$5,
           MATCH(D344, 錠剤_バラ!$D$5:$D$999, 0) - 1,
           0),
"")</f>
        <v>0</v>
      </c>
      <c r="M344" s="54">
        <f t="shared" ca="1" si="10"/>
        <v>0</v>
      </c>
    </row>
    <row r="345" spans="1:13">
      <c r="A345" s="66" cm="1">
        <f t="array" aca="1" ref="A345" ca="1">IFERROR(
    SMALL(
        IF((統合マスタ!$R$5:$R$1500=1)*
           (ISNUMBER(MATCH(統合マスタ!$V$5:$V$1500, 分類!$N$8:$N$15, 0))),
           統合マスタ!$AC$5:$AC$1500),
        ROW(A341)
    ),
"")</f>
        <v>200711</v>
      </c>
      <c r="B345" s="27">
        <f t="shared" si="11"/>
        <v>341</v>
      </c>
      <c r="C345" s="27">
        <f ca="1">IF($A345="","",OFFSET(統合マスタ!$B$4,MATCH($A345,統合マスタ!$AC$5:$AC$1500,0),0))</f>
        <v>711</v>
      </c>
      <c r="D345" s="27" t="str">
        <f ca="1">IF($A345="","",OFFSET(統合マスタ!$C$4,MATCH($A345,統合マスタ!$AC$5:$AC$1500,0),0))</f>
        <v>リスペリドンＯＤ錠０．５ｍｇ「アメル」</v>
      </c>
      <c r="E345" s="27">
        <f ca="1">IF($A345="","",OFFSET(統合マスタ!$X$4,MATCH($A345,統合マスタ!$AC$5:$AC$1500,0),0))</f>
        <v>2</v>
      </c>
      <c r="F345" s="27">
        <f ca="1">IF($A345="","",OFFSET(統合マスタ!$Z$4,MATCH($A345,統合マスタ!$AC$5:$AC$1500,0),0))</f>
        <v>26</v>
      </c>
      <c r="G345" s="27" t="str">
        <f ca="1">IF($A345="","",OFFSET(統合マスタ!$E$4,MATCH($A345,統合マスタ!$AC$5:$AC$1500,0),0))</f>
        <v>バラ</v>
      </c>
      <c r="H345" s="27" t="str">
        <f ca="1">IF($A345="","",OFFSET(統合マスタ!$F$4,MATCH($A345,統合マスタ!$AC$5:$AC$1500,0),0))</f>
        <v>５００Ｔ</v>
      </c>
      <c r="I345" s="27" t="str">
        <f ca="1">IF($A345="","",OFFSET(統合マスタ!$K$4,MATCH($A345,統合マスタ!$AC$5:$AC$1500,0),0))</f>
        <v/>
      </c>
      <c r="J345" s="54" t="str">
        <f ca="1">IF(F345="","",OFFSET(分類!$B$29,MATCH(F345,分類!$A$30:$A$46,0),0))</f>
        <v>調剤棚　＆　劇薬バラ</v>
      </c>
      <c r="K345" s="54">
        <f ca="1">IFERROR(
    OFFSET(錠剤_PTP!$M$5,
           MATCH(D345, 錠剤_PTP!$D$5:$D$999, 0) - 1,
           0),
"")</f>
        <v>0</v>
      </c>
      <c r="L345" s="54">
        <f ca="1">IFERROR(
    OFFSET(錠剤_バラ!$M$5,
           MATCH(D345, 錠剤_バラ!$D$5:$D$999, 0) - 1,
           0),
"")</f>
        <v>0</v>
      </c>
      <c r="M345" s="54">
        <f t="shared" ca="1" si="10"/>
        <v>0</v>
      </c>
    </row>
    <row r="346" spans="1:13">
      <c r="A346" s="66" cm="1">
        <f t="array" aca="1" ref="A346" ca="1">IFERROR(
    SMALL(
        IF((統合マスタ!$R$5:$R$1500=1)*
           (ISNUMBER(MATCH(統合マスタ!$V$5:$V$1500, 分類!$N$8:$N$15, 0))),
           統合マスタ!$AC$5:$AC$1500),
        ROW(A342)
    ),
"")</f>
        <v>200712</v>
      </c>
      <c r="B346" s="27">
        <f t="shared" si="11"/>
        <v>342</v>
      </c>
      <c r="C346" s="27">
        <f ca="1">IF($A346="","",OFFSET(統合マスタ!$B$4,MATCH($A346,統合マスタ!$AC$5:$AC$1500,0),0))</f>
        <v>712</v>
      </c>
      <c r="D346" s="27" t="str">
        <f ca="1">IF($A346="","",OFFSET(統合マスタ!$C$4,MATCH($A346,統合マスタ!$AC$5:$AC$1500,0),0))</f>
        <v>リスペリドンＯＤ錠１ｍｇ「アメル」</v>
      </c>
      <c r="E346" s="27">
        <f ca="1">IF($A346="","",OFFSET(統合マスタ!$X$4,MATCH($A346,統合マスタ!$AC$5:$AC$1500,0),0))</f>
        <v>2</v>
      </c>
      <c r="F346" s="27">
        <f ca="1">IF($A346="","",OFFSET(統合マスタ!$Z$4,MATCH($A346,統合マスタ!$AC$5:$AC$1500,0),0))</f>
        <v>26</v>
      </c>
      <c r="G346" s="27" t="str">
        <f ca="1">IF($A346="","",OFFSET(統合マスタ!$E$4,MATCH($A346,統合マスタ!$AC$5:$AC$1500,0),0))</f>
        <v>ＰＴＰ</v>
      </c>
      <c r="H346" s="27" t="str">
        <f ca="1">IF($A346="","",OFFSET(統合マスタ!$F$4,MATCH($A346,統合マスタ!$AC$5:$AC$1500,0),0))</f>
        <v>１００Ｔ</v>
      </c>
      <c r="I346" s="27" t="str">
        <f ca="1">IF($A346="","",OFFSET(統合マスタ!$K$4,MATCH($A346,統合マスタ!$AC$5:$AC$1500,0),0))</f>
        <v>錠</v>
      </c>
      <c r="J346" s="54" t="str">
        <f ca="1">IF(F346="","",OFFSET(分類!$B$29,MATCH(F346,分類!$A$30:$A$46,0),0))</f>
        <v>調剤棚　＆　劇薬バラ</v>
      </c>
      <c r="K346" s="54">
        <f ca="1">IFERROR(
    OFFSET(錠剤_PTP!$M$5,
           MATCH(D346, 錠剤_PTP!$D$5:$D$999, 0) - 1,
           0),
"")</f>
        <v>0</v>
      </c>
      <c r="L346" s="54">
        <f ca="1">IFERROR(
    OFFSET(錠剤_バラ!$M$5,
           MATCH(D346, 錠剤_バラ!$D$5:$D$999, 0) - 1,
           0),
"")</f>
        <v>0</v>
      </c>
      <c r="M346" s="54">
        <f t="shared" ca="1" si="10"/>
        <v>0</v>
      </c>
    </row>
    <row r="347" spans="1:13">
      <c r="A347" s="66" cm="1">
        <f t="array" aca="1" ref="A347" ca="1">IFERROR(
    SMALL(
        IF((統合マスタ!$R$5:$R$1500=1)*
           (ISNUMBER(MATCH(統合マスタ!$V$5:$V$1500, 分類!$N$8:$N$15, 0))),
           統合マスタ!$AC$5:$AC$1500),
        ROW(A343)
    ),
"")</f>
        <v>200713</v>
      </c>
      <c r="B347" s="27">
        <f t="shared" si="11"/>
        <v>343</v>
      </c>
      <c r="C347" s="27">
        <f ca="1">IF($A347="","",OFFSET(統合マスタ!$B$4,MATCH($A347,統合マスタ!$AC$5:$AC$1500,0),0))</f>
        <v>713</v>
      </c>
      <c r="D347" s="27" t="str">
        <f ca="1">IF($A347="","",OFFSET(統合マスタ!$C$4,MATCH($A347,統合マスタ!$AC$5:$AC$1500,0),0))</f>
        <v>リスペリドンＯＤ錠１ｍｇ「アメル」</v>
      </c>
      <c r="E347" s="27">
        <f ca="1">IF($A347="","",OFFSET(統合マスタ!$X$4,MATCH($A347,統合マスタ!$AC$5:$AC$1500,0),0))</f>
        <v>2</v>
      </c>
      <c r="F347" s="27">
        <f ca="1">IF($A347="","",OFFSET(統合マスタ!$Z$4,MATCH($A347,統合マスタ!$AC$5:$AC$1500,0),0))</f>
        <v>26</v>
      </c>
      <c r="G347" s="27" t="str">
        <f ca="1">IF($A347="","",OFFSET(統合マスタ!$E$4,MATCH($A347,統合マスタ!$AC$5:$AC$1500,0),0))</f>
        <v>バラ</v>
      </c>
      <c r="H347" s="27" t="str">
        <f ca="1">IF($A347="","",OFFSET(統合マスタ!$F$4,MATCH($A347,統合マスタ!$AC$5:$AC$1500,0),0))</f>
        <v>５００Ｔ</v>
      </c>
      <c r="I347" s="27" t="str">
        <f ca="1">IF($A347="","",OFFSET(統合マスタ!$K$4,MATCH($A347,統合マスタ!$AC$5:$AC$1500,0),0))</f>
        <v/>
      </c>
      <c r="J347" s="54" t="str">
        <f ca="1">IF(F347="","",OFFSET(分類!$B$29,MATCH(F347,分類!$A$30:$A$46,0),0))</f>
        <v>調剤棚　＆　劇薬バラ</v>
      </c>
      <c r="K347" s="54">
        <f ca="1">IFERROR(
    OFFSET(錠剤_PTP!$M$5,
           MATCH(D347, 錠剤_PTP!$D$5:$D$999, 0) - 1,
           0),
"")</f>
        <v>0</v>
      </c>
      <c r="L347" s="54">
        <f ca="1">IFERROR(
    OFFSET(錠剤_バラ!$M$5,
           MATCH(D347, 錠剤_バラ!$D$5:$D$999, 0) - 1,
           0),
"")</f>
        <v>0</v>
      </c>
      <c r="M347" s="54">
        <f t="shared" ca="1" si="10"/>
        <v>0</v>
      </c>
    </row>
    <row r="348" spans="1:13">
      <c r="A348" s="66" cm="1">
        <f t="array" aca="1" ref="A348" ca="1">IFERROR(
    SMALL(
        IF((統合マスタ!$R$5:$R$1500=1)*
           (ISNUMBER(MATCH(統合マスタ!$V$5:$V$1500, 分類!$N$8:$N$15, 0))),
           統合マスタ!$AC$5:$AC$1500),
        ROW(A344)
    ),
"")</f>
        <v>200714</v>
      </c>
      <c r="B348" s="27">
        <f t="shared" si="11"/>
        <v>344</v>
      </c>
      <c r="C348" s="27">
        <f ca="1">IF($A348="","",OFFSET(統合マスタ!$B$4,MATCH($A348,統合マスタ!$AC$5:$AC$1500,0),0))</f>
        <v>714</v>
      </c>
      <c r="D348" s="27" t="str">
        <f ca="1">IF($A348="","",OFFSET(統合マスタ!$C$4,MATCH($A348,統合マスタ!$AC$5:$AC$1500,0),0))</f>
        <v>リスペリドンＯＤ錠２ｍｇ「アメル」</v>
      </c>
      <c r="E348" s="27">
        <f ca="1">IF($A348="","",OFFSET(統合マスタ!$X$4,MATCH($A348,統合マスタ!$AC$5:$AC$1500,0),0))</f>
        <v>2</v>
      </c>
      <c r="F348" s="27">
        <f ca="1">IF($A348="","",OFFSET(統合マスタ!$Z$4,MATCH($A348,統合マスタ!$AC$5:$AC$1500,0),0))</f>
        <v>26</v>
      </c>
      <c r="G348" s="27" t="str">
        <f ca="1">IF($A348="","",OFFSET(統合マスタ!$E$4,MATCH($A348,統合マスタ!$AC$5:$AC$1500,0),0))</f>
        <v>ＰＴＰ</v>
      </c>
      <c r="H348" s="27" t="str">
        <f ca="1">IF($A348="","",OFFSET(統合マスタ!$F$4,MATCH($A348,統合マスタ!$AC$5:$AC$1500,0),0))</f>
        <v>１００Ｔ</v>
      </c>
      <c r="I348" s="27" t="str">
        <f ca="1">IF($A348="","",OFFSET(統合マスタ!$K$4,MATCH($A348,統合マスタ!$AC$5:$AC$1500,0),0))</f>
        <v/>
      </c>
      <c r="J348" s="54" t="str">
        <f ca="1">IF(F348="","",OFFSET(分類!$B$29,MATCH(F348,分類!$A$30:$A$46,0),0))</f>
        <v>調剤棚　＆　劇薬バラ</v>
      </c>
      <c r="K348" s="54">
        <f ca="1">IFERROR(
    OFFSET(錠剤_PTP!$M$5,
           MATCH(D348, 錠剤_PTP!$D$5:$D$999, 0) - 1,
           0),
"")</f>
        <v>0</v>
      </c>
      <c r="L348" s="54">
        <f ca="1">IFERROR(
    OFFSET(錠剤_バラ!$M$5,
           MATCH(D348, 錠剤_バラ!$D$5:$D$999, 0) - 1,
           0),
"")</f>
        <v>0</v>
      </c>
      <c r="M348" s="54">
        <f t="shared" ca="1" si="10"/>
        <v>0</v>
      </c>
    </row>
    <row r="349" spans="1:13">
      <c r="A349" s="66" cm="1">
        <f t="array" aca="1" ref="A349" ca="1">IFERROR(
    SMALL(
        IF((統合マスタ!$R$5:$R$1500=1)*
           (ISNUMBER(MATCH(統合マスタ!$V$5:$V$1500, 分類!$N$8:$N$15, 0))),
           統合マスタ!$AC$5:$AC$1500),
        ROW(A345)
    ),
"")</f>
        <v>200715</v>
      </c>
      <c r="B349" s="27">
        <f t="shared" si="11"/>
        <v>345</v>
      </c>
      <c r="C349" s="27">
        <f ca="1">IF($A349="","",OFFSET(統合マスタ!$B$4,MATCH($A349,統合マスタ!$AC$5:$AC$1500,0),0))</f>
        <v>715</v>
      </c>
      <c r="D349" s="27" t="str">
        <f ca="1">IF($A349="","",OFFSET(統合マスタ!$C$4,MATCH($A349,統合マスタ!$AC$5:$AC$1500,0),0))</f>
        <v>リスペリドンＯＤ錠２ｍｇ「アメル」</v>
      </c>
      <c r="E349" s="27">
        <f ca="1">IF($A349="","",OFFSET(統合マスタ!$X$4,MATCH($A349,統合マスタ!$AC$5:$AC$1500,0),0))</f>
        <v>2</v>
      </c>
      <c r="F349" s="27">
        <f ca="1">IF($A349="","",OFFSET(統合マスタ!$Z$4,MATCH($A349,統合マスタ!$AC$5:$AC$1500,0),0))</f>
        <v>26</v>
      </c>
      <c r="G349" s="27" t="str">
        <f ca="1">IF($A349="","",OFFSET(統合マスタ!$E$4,MATCH($A349,統合マスタ!$AC$5:$AC$1500,0),0))</f>
        <v>バラ</v>
      </c>
      <c r="H349" s="27" t="str">
        <f ca="1">IF($A349="","",OFFSET(統合マスタ!$F$4,MATCH($A349,統合マスタ!$AC$5:$AC$1500,0),0))</f>
        <v>５００Ｔ</v>
      </c>
      <c r="I349" s="27" t="str">
        <f ca="1">IF($A349="","",OFFSET(統合マスタ!$K$4,MATCH($A349,統合マスタ!$AC$5:$AC$1500,0),0))</f>
        <v/>
      </c>
      <c r="J349" s="54" t="str">
        <f ca="1">IF(F349="","",OFFSET(分類!$B$29,MATCH(F349,分類!$A$30:$A$46,0),0))</f>
        <v>調剤棚　＆　劇薬バラ</v>
      </c>
      <c r="K349" s="54">
        <f ca="1">IFERROR(
    OFFSET(錠剤_PTP!$M$5,
           MATCH(D349, 錠剤_PTP!$D$5:$D$999, 0) - 1,
           0),
"")</f>
        <v>0</v>
      </c>
      <c r="L349" s="54">
        <f ca="1">IFERROR(
    OFFSET(錠剤_バラ!$M$5,
           MATCH(D349, 錠剤_バラ!$D$5:$D$999, 0) - 1,
           0),
"")</f>
        <v>0</v>
      </c>
      <c r="M349" s="54">
        <f t="shared" ca="1" si="10"/>
        <v>0</v>
      </c>
    </row>
    <row r="350" spans="1:13">
      <c r="A350" s="66" cm="1">
        <f t="array" aca="1" ref="A350" ca="1">IFERROR(
    SMALL(
        IF((統合マスタ!$R$5:$R$1500=1)*
           (ISNUMBER(MATCH(統合マスタ!$V$5:$V$1500, 分類!$N$8:$N$15, 0))),
           統合マスタ!$AC$5:$AC$1500),
        ROW(A346)
    ),
"")</f>
        <v>200716</v>
      </c>
      <c r="B350" s="27">
        <f t="shared" si="11"/>
        <v>346</v>
      </c>
      <c r="C350" s="27">
        <f ca="1">IF($A350="","",OFFSET(統合マスタ!$B$4,MATCH($A350,統合マスタ!$AC$5:$AC$1500,0),0))</f>
        <v>716</v>
      </c>
      <c r="D350" s="27" t="str">
        <f ca="1">IF($A350="","",OFFSET(統合マスタ!$C$4,MATCH($A350,統合マスタ!$AC$5:$AC$1500,0),0))</f>
        <v>リスペリドンＯＤ錠３ｍｇ「アメル」</v>
      </c>
      <c r="E350" s="27">
        <f ca="1">IF($A350="","",OFFSET(統合マスタ!$X$4,MATCH($A350,統合マスタ!$AC$5:$AC$1500,0),0))</f>
        <v>2</v>
      </c>
      <c r="F350" s="27">
        <f ca="1">IF($A350="","",OFFSET(統合マスタ!$Z$4,MATCH($A350,統合マスタ!$AC$5:$AC$1500,0),0))</f>
        <v>26</v>
      </c>
      <c r="G350" s="27" t="str">
        <f ca="1">IF($A350="","",OFFSET(統合マスタ!$E$4,MATCH($A350,統合マスタ!$AC$5:$AC$1500,0),0))</f>
        <v>ＰＴＰ</v>
      </c>
      <c r="H350" s="27" t="str">
        <f ca="1">IF($A350="","",OFFSET(統合マスタ!$F$4,MATCH($A350,統合マスタ!$AC$5:$AC$1500,0),0))</f>
        <v>１００Ｔ</v>
      </c>
      <c r="I350" s="27" t="str">
        <f ca="1">IF($A350="","",OFFSET(統合マスタ!$K$4,MATCH($A350,統合マスタ!$AC$5:$AC$1500,0),0))</f>
        <v/>
      </c>
      <c r="J350" s="54" t="str">
        <f ca="1">IF(F350="","",OFFSET(分類!$B$29,MATCH(F350,分類!$A$30:$A$46,0),0))</f>
        <v>調剤棚　＆　劇薬バラ</v>
      </c>
      <c r="K350" s="54">
        <f ca="1">IFERROR(
    OFFSET(錠剤_PTP!$M$5,
           MATCH(D350, 錠剤_PTP!$D$5:$D$999, 0) - 1,
           0),
"")</f>
        <v>0</v>
      </c>
      <c r="L350" s="54">
        <f ca="1">IFERROR(
    OFFSET(錠剤_バラ!$M$5,
           MATCH(D350, 錠剤_バラ!$D$5:$D$999, 0) - 1,
           0),
"")</f>
        <v>0</v>
      </c>
      <c r="M350" s="54">
        <f t="shared" ca="1" si="10"/>
        <v>0</v>
      </c>
    </row>
    <row r="351" spans="1:13">
      <c r="A351" s="66" cm="1">
        <f t="array" aca="1" ref="A351" ca="1">IFERROR(
    SMALL(
        IF((統合マスタ!$R$5:$R$1500=1)*
           (ISNUMBER(MATCH(統合マスタ!$V$5:$V$1500, 分類!$N$8:$N$15, 0))),
           統合マスタ!$AC$5:$AC$1500),
        ROW(A347)
    ),
"")</f>
        <v>200717</v>
      </c>
      <c r="B351" s="27">
        <f t="shared" si="11"/>
        <v>347</v>
      </c>
      <c r="C351" s="27">
        <f ca="1">IF($A351="","",OFFSET(統合マスタ!$B$4,MATCH($A351,統合マスタ!$AC$5:$AC$1500,0),0))</f>
        <v>717</v>
      </c>
      <c r="D351" s="27" t="str">
        <f ca="1">IF($A351="","",OFFSET(統合マスタ!$C$4,MATCH($A351,統合マスタ!$AC$5:$AC$1500,0),0))</f>
        <v>リスペリドンＯＤ錠３ｍｇ「アメル」</v>
      </c>
      <c r="E351" s="27">
        <f ca="1">IF($A351="","",OFFSET(統合マスタ!$X$4,MATCH($A351,統合マスタ!$AC$5:$AC$1500,0),0))</f>
        <v>2</v>
      </c>
      <c r="F351" s="27">
        <f ca="1">IF($A351="","",OFFSET(統合マスタ!$Z$4,MATCH($A351,統合マスタ!$AC$5:$AC$1500,0),0))</f>
        <v>26</v>
      </c>
      <c r="G351" s="27" t="str">
        <f ca="1">IF($A351="","",OFFSET(統合マスタ!$E$4,MATCH($A351,統合マスタ!$AC$5:$AC$1500,0),0))</f>
        <v>バラ</v>
      </c>
      <c r="H351" s="27" t="str">
        <f ca="1">IF($A351="","",OFFSET(統合マスタ!$F$4,MATCH($A351,統合マスタ!$AC$5:$AC$1500,0),0))</f>
        <v>５００Ｔ</v>
      </c>
      <c r="I351" s="27" t="str">
        <f ca="1">IF($A351="","",OFFSET(統合マスタ!$K$4,MATCH($A351,統合マスタ!$AC$5:$AC$1500,0),0))</f>
        <v/>
      </c>
      <c r="J351" s="54" t="str">
        <f ca="1">IF(F351="","",OFFSET(分類!$B$29,MATCH(F351,分類!$A$30:$A$46,0),0))</f>
        <v>調剤棚　＆　劇薬バラ</v>
      </c>
      <c r="K351" s="54">
        <f ca="1">IFERROR(
    OFFSET(錠剤_PTP!$M$5,
           MATCH(D351, 錠剤_PTP!$D$5:$D$999, 0) - 1,
           0),
"")</f>
        <v>0</v>
      </c>
      <c r="L351" s="54">
        <f ca="1">IFERROR(
    OFFSET(錠剤_バラ!$M$5,
           MATCH(D351, 錠剤_バラ!$D$5:$D$999, 0) - 1,
           0),
"")</f>
        <v>0</v>
      </c>
      <c r="M351" s="54">
        <f t="shared" ca="1" si="10"/>
        <v>0</v>
      </c>
    </row>
    <row r="352" spans="1:13">
      <c r="A352" s="66" cm="1">
        <f t="array" aca="1" ref="A352" ca="1">IFERROR(
    SMALL(
        IF((統合マスタ!$R$5:$R$1500=1)*
           (ISNUMBER(MATCH(統合マスタ!$V$5:$V$1500, 分類!$N$8:$N$15, 0))),
           統合マスタ!$AC$5:$AC$1500),
        ROW(A348)
    ),
"")</f>
        <v>200719</v>
      </c>
      <c r="B352" s="27">
        <f t="shared" si="11"/>
        <v>348</v>
      </c>
      <c r="C352" s="27">
        <f ca="1">IF($A352="","",OFFSET(統合マスタ!$B$4,MATCH($A352,統合マスタ!$AC$5:$AC$1500,0),0))</f>
        <v>719</v>
      </c>
      <c r="D352" s="27" t="str">
        <f ca="1">IF($A352="","",OFFSET(統合マスタ!$C$4,MATCH($A352,統合マスタ!$AC$5:$AC$1500,0),0))</f>
        <v>リスペリドン錠０．５ｍｇ「アメル」</v>
      </c>
      <c r="E352" s="27">
        <f ca="1">IF($A352="","",OFFSET(統合マスタ!$X$4,MATCH($A352,統合マスタ!$AC$5:$AC$1500,0),0))</f>
        <v>2</v>
      </c>
      <c r="F352" s="27">
        <f ca="1">IF($A352="","",OFFSET(統合マスタ!$Z$4,MATCH($A352,統合マスタ!$AC$5:$AC$1500,0),0))</f>
        <v>26</v>
      </c>
      <c r="G352" s="27" t="str">
        <f ca="1">IF($A352="","",OFFSET(統合マスタ!$E$4,MATCH($A352,統合マスタ!$AC$5:$AC$1500,0),0))</f>
        <v>ＰＴＰ</v>
      </c>
      <c r="H352" s="27" t="str">
        <f ca="1">IF($A352="","",OFFSET(統合マスタ!$F$4,MATCH($A352,統合マスタ!$AC$5:$AC$1500,0),0))</f>
        <v>１００Ｔ</v>
      </c>
      <c r="I352" s="27" t="str">
        <f ca="1">IF($A352="","",OFFSET(統合マスタ!$K$4,MATCH($A352,統合マスタ!$AC$5:$AC$1500,0),0))</f>
        <v>錠</v>
      </c>
      <c r="J352" s="54" t="str">
        <f ca="1">IF(F352="","",OFFSET(分類!$B$29,MATCH(F352,分類!$A$30:$A$46,0),0))</f>
        <v>調剤棚　＆　劇薬バラ</v>
      </c>
      <c r="K352" s="54">
        <f ca="1">IFERROR(
    OFFSET(錠剤_PTP!$M$5,
           MATCH(D352, 錠剤_PTP!$D$5:$D$999, 0) - 1,
           0),
"")</f>
        <v>0</v>
      </c>
      <c r="L352" s="54">
        <f ca="1">IFERROR(
    OFFSET(錠剤_バラ!$M$5,
           MATCH(D352, 錠剤_バラ!$D$5:$D$999, 0) - 1,
           0),
"")</f>
        <v>0</v>
      </c>
      <c r="M352" s="54">
        <f t="shared" ca="1" si="10"/>
        <v>0</v>
      </c>
    </row>
    <row r="353" spans="1:13">
      <c r="A353" s="66" cm="1">
        <f t="array" aca="1" ref="A353" ca="1">IFERROR(
    SMALL(
        IF((統合マスタ!$R$5:$R$1500=1)*
           (ISNUMBER(MATCH(統合マスタ!$V$5:$V$1500, 分類!$N$8:$N$15, 0))),
           統合マスタ!$AC$5:$AC$1500),
        ROW(A349)
    ),
"")</f>
        <v>200720</v>
      </c>
      <c r="B353" s="27">
        <f t="shared" si="11"/>
        <v>349</v>
      </c>
      <c r="C353" s="27">
        <f ca="1">IF($A353="","",OFFSET(統合マスタ!$B$4,MATCH($A353,統合マスタ!$AC$5:$AC$1500,0),0))</f>
        <v>720</v>
      </c>
      <c r="D353" s="27" t="str">
        <f ca="1">IF($A353="","",OFFSET(統合マスタ!$C$4,MATCH($A353,統合マスタ!$AC$5:$AC$1500,0),0))</f>
        <v>リスペリドン錠１ｍｇ「アメル」</v>
      </c>
      <c r="E353" s="27">
        <f ca="1">IF($A353="","",OFFSET(統合マスタ!$X$4,MATCH($A353,統合マスタ!$AC$5:$AC$1500,0),0))</f>
        <v>2</v>
      </c>
      <c r="F353" s="27">
        <f ca="1">IF($A353="","",OFFSET(統合マスタ!$Z$4,MATCH($A353,統合マスタ!$AC$5:$AC$1500,0),0))</f>
        <v>26</v>
      </c>
      <c r="G353" s="27" t="str">
        <f ca="1">IF($A353="","",OFFSET(統合マスタ!$E$4,MATCH($A353,統合マスタ!$AC$5:$AC$1500,0),0))</f>
        <v>ＰＴＰ</v>
      </c>
      <c r="H353" s="27" t="str">
        <f ca="1">IF($A353="","",OFFSET(統合マスタ!$F$4,MATCH($A353,統合マスタ!$AC$5:$AC$1500,0),0))</f>
        <v>１００Ｔ</v>
      </c>
      <c r="I353" s="27" t="str">
        <f ca="1">IF($A353="","",OFFSET(統合マスタ!$K$4,MATCH($A353,統合マスタ!$AC$5:$AC$1500,0),0))</f>
        <v>錠</v>
      </c>
      <c r="J353" s="54" t="str">
        <f ca="1">IF(F353="","",OFFSET(分類!$B$29,MATCH(F353,分類!$A$30:$A$46,0),0))</f>
        <v>調剤棚　＆　劇薬バラ</v>
      </c>
      <c r="K353" s="54">
        <f ca="1">IFERROR(
    OFFSET(錠剤_PTP!$M$5,
           MATCH(D353, 錠剤_PTP!$D$5:$D$999, 0) - 1,
           0),
"")</f>
        <v>0</v>
      </c>
      <c r="L353" s="54">
        <f ca="1">IFERROR(
    OFFSET(錠剤_バラ!$M$5,
           MATCH(D353, 錠剤_バラ!$D$5:$D$999, 0) - 1,
           0),
"")</f>
        <v>0</v>
      </c>
      <c r="M353" s="54">
        <f t="shared" ca="1" si="10"/>
        <v>0</v>
      </c>
    </row>
    <row r="354" spans="1:13">
      <c r="A354" s="66" cm="1">
        <f t="array" aca="1" ref="A354" ca="1">IFERROR(
    SMALL(
        IF((統合マスタ!$R$5:$R$1500=1)*
           (ISNUMBER(MATCH(統合マスタ!$V$5:$V$1500, 分類!$N$8:$N$15, 0))),
           統合マスタ!$AC$5:$AC$1500),
        ROW(A350)
    ),
"")</f>
        <v>200743</v>
      </c>
      <c r="B354" s="27">
        <f t="shared" si="11"/>
        <v>350</v>
      </c>
      <c r="C354" s="27">
        <f ca="1">IF($A354="","",OFFSET(統合マスタ!$B$4,MATCH($A354,統合マスタ!$AC$5:$AC$1500,0),0))</f>
        <v>743</v>
      </c>
      <c r="D354" s="27" t="str">
        <f ca="1">IF($A354="","",OFFSET(統合マスタ!$C$4,MATCH($A354,統合マスタ!$AC$5:$AC$1500,0),0))</f>
        <v>ルーラン錠４ｍｇ　　　　　　　　　　　　</v>
      </c>
      <c r="E354" s="27">
        <f ca="1">IF($A354="","",OFFSET(統合マスタ!$X$4,MATCH($A354,統合マスタ!$AC$5:$AC$1500,0),0))</f>
        <v>2</v>
      </c>
      <c r="F354" s="27">
        <f ca="1">IF($A354="","",OFFSET(統合マスタ!$Z$4,MATCH($A354,統合マスタ!$AC$5:$AC$1500,0),0))</f>
        <v>26</v>
      </c>
      <c r="G354" s="27" t="str">
        <f ca="1">IF($A354="","",OFFSET(統合マスタ!$E$4,MATCH($A354,統合マスタ!$AC$5:$AC$1500,0),0))</f>
        <v>ＰＴＰ</v>
      </c>
      <c r="H354" s="27" t="str">
        <f ca="1">IF($A354="","",OFFSET(統合マスタ!$F$4,MATCH($A354,統合マスタ!$AC$5:$AC$1500,0),0))</f>
        <v>１００Ｔ　　　　</v>
      </c>
      <c r="I354" s="27" t="str">
        <f ca="1">IF($A354="","",OFFSET(統合マスタ!$K$4,MATCH($A354,統合マスタ!$AC$5:$AC$1500,0),0))</f>
        <v>錠</v>
      </c>
      <c r="J354" s="54" t="str">
        <f ca="1">IF(F354="","",OFFSET(分類!$B$29,MATCH(F354,分類!$A$30:$A$46,0),0))</f>
        <v>調剤棚　＆　劇薬バラ</v>
      </c>
      <c r="K354" s="54">
        <f ca="1">IFERROR(
    OFFSET(錠剤_PTP!$M$5,
           MATCH(D354, 錠剤_PTP!$D$5:$D$999, 0) - 1,
           0),
"")</f>
        <v>0</v>
      </c>
      <c r="L354" s="54">
        <f ca="1">IFERROR(
    OFFSET(錠剤_バラ!$M$5,
           MATCH(D354, 錠剤_バラ!$D$5:$D$999, 0) - 1,
           0),
"")</f>
        <v>0</v>
      </c>
      <c r="M354" s="54">
        <f t="shared" ca="1" si="10"/>
        <v>0</v>
      </c>
    </row>
    <row r="355" spans="1:13">
      <c r="A355" s="66" cm="1">
        <f t="array" aca="1" ref="A355" ca="1">IFERROR(
    SMALL(
        IF((統合マスタ!$R$5:$R$1500=1)*
           (ISNUMBER(MATCH(統合マスタ!$V$5:$V$1500, 分類!$N$8:$N$15, 0))),
           統合マスタ!$AC$5:$AC$1500),
        ROW(A351)
    ),
"")</f>
        <v>200744</v>
      </c>
      <c r="B355" s="27">
        <f t="shared" si="11"/>
        <v>351</v>
      </c>
      <c r="C355" s="27">
        <f ca="1">IF($A355="","",OFFSET(統合マスタ!$B$4,MATCH($A355,統合マスタ!$AC$5:$AC$1500,0),0))</f>
        <v>744</v>
      </c>
      <c r="D355" s="27" t="str">
        <f ca="1">IF($A355="","",OFFSET(統合マスタ!$C$4,MATCH($A355,統合マスタ!$AC$5:$AC$1500,0),0))</f>
        <v>ルーラン錠４ｍｇ　　　　　　　　　　　　</v>
      </c>
      <c r="E355" s="27">
        <f ca="1">IF($A355="","",OFFSET(統合マスタ!$X$4,MATCH($A355,統合マスタ!$AC$5:$AC$1500,0),0))</f>
        <v>2</v>
      </c>
      <c r="F355" s="27">
        <f ca="1">IF($A355="","",OFFSET(統合マスタ!$Z$4,MATCH($A355,統合マスタ!$AC$5:$AC$1500,0),0))</f>
        <v>26</v>
      </c>
      <c r="G355" s="27" t="str">
        <f ca="1">IF($A355="","",OFFSET(統合マスタ!$E$4,MATCH($A355,統合マスタ!$AC$5:$AC$1500,0),0))</f>
        <v>バラ</v>
      </c>
      <c r="H355" s="27" t="str">
        <f ca="1">IF($A355="","",OFFSET(統合マスタ!$F$4,MATCH($A355,統合マスタ!$AC$5:$AC$1500,0),0))</f>
        <v>１０００Ｔ</v>
      </c>
      <c r="I355" s="27" t="str">
        <f ca="1">IF($A355="","",OFFSET(統合マスタ!$K$4,MATCH($A355,統合マスタ!$AC$5:$AC$1500,0),0))</f>
        <v>錠</v>
      </c>
      <c r="J355" s="54" t="str">
        <f ca="1">IF(F355="","",OFFSET(分類!$B$29,MATCH(F355,分類!$A$30:$A$46,0),0))</f>
        <v>調剤棚　＆　劇薬バラ</v>
      </c>
      <c r="K355" s="54">
        <f ca="1">IFERROR(
    OFFSET(錠剤_PTP!$M$5,
           MATCH(D355, 錠剤_PTP!$D$5:$D$999, 0) - 1,
           0),
"")</f>
        <v>0</v>
      </c>
      <c r="L355" s="54">
        <f ca="1">IFERROR(
    OFFSET(錠剤_バラ!$M$5,
           MATCH(D355, 錠剤_バラ!$D$5:$D$999, 0) - 1,
           0),
"")</f>
        <v>0</v>
      </c>
      <c r="M355" s="54">
        <f t="shared" ca="1" si="10"/>
        <v>0</v>
      </c>
    </row>
    <row r="356" spans="1:13">
      <c r="A356" s="66" cm="1">
        <f t="array" aca="1" ref="A356" ca="1">IFERROR(
    SMALL(
        IF((統合マスタ!$R$5:$R$1500=1)*
           (ISNUMBER(MATCH(統合マスタ!$V$5:$V$1500, 分類!$N$8:$N$15, 0))),
           統合マスタ!$AC$5:$AC$1500),
        ROW(A352)
    ),
"")</f>
        <v>200745</v>
      </c>
      <c r="B356" s="27">
        <f t="shared" si="11"/>
        <v>352</v>
      </c>
      <c r="C356" s="27">
        <f ca="1">IF($A356="","",OFFSET(統合マスタ!$B$4,MATCH($A356,統合マスタ!$AC$5:$AC$1500,0),0))</f>
        <v>745</v>
      </c>
      <c r="D356" s="27" t="str">
        <f ca="1">IF($A356="","",OFFSET(統合マスタ!$C$4,MATCH($A356,統合マスタ!$AC$5:$AC$1500,0),0))</f>
        <v>ルーラン錠８ｍｇ</v>
      </c>
      <c r="E356" s="27">
        <f ca="1">IF($A356="","",OFFSET(統合マスタ!$X$4,MATCH($A356,統合マスタ!$AC$5:$AC$1500,0),0))</f>
        <v>2</v>
      </c>
      <c r="F356" s="27">
        <f ca="1">IF($A356="","",OFFSET(統合マスタ!$Z$4,MATCH($A356,統合マスタ!$AC$5:$AC$1500,0),0))</f>
        <v>26</v>
      </c>
      <c r="G356" s="27" t="str">
        <f ca="1">IF($A356="","",OFFSET(統合マスタ!$E$4,MATCH($A356,統合マスタ!$AC$5:$AC$1500,0),0))</f>
        <v>バラ</v>
      </c>
      <c r="H356" s="27" t="str">
        <f ca="1">IF($A356="","",OFFSET(統合マスタ!$F$4,MATCH($A356,統合マスタ!$AC$5:$AC$1500,0),0))</f>
        <v>１０００Ｔ</v>
      </c>
      <c r="I356" s="27" t="str">
        <f ca="1">IF($A356="","",OFFSET(統合マスタ!$K$4,MATCH($A356,統合マスタ!$AC$5:$AC$1500,0),0))</f>
        <v>錠</v>
      </c>
      <c r="J356" s="54" t="str">
        <f ca="1">IF(F356="","",OFFSET(分類!$B$29,MATCH(F356,分類!$A$30:$A$46,0),0))</f>
        <v>調剤棚　＆　劇薬バラ</v>
      </c>
      <c r="K356" s="54">
        <f ca="1">IFERROR(
    OFFSET(錠剤_PTP!$M$5,
           MATCH(D356, 錠剤_PTP!$D$5:$D$999, 0) - 1,
           0),
"")</f>
        <v>0</v>
      </c>
      <c r="L356" s="54">
        <f ca="1">IFERROR(
    OFFSET(錠剤_バラ!$M$5,
           MATCH(D356, 錠剤_バラ!$D$5:$D$999, 0) - 1,
           0),
"")</f>
        <v>0</v>
      </c>
      <c r="M356" s="54">
        <f t="shared" ca="1" si="10"/>
        <v>0</v>
      </c>
    </row>
    <row r="357" spans="1:13">
      <c r="A357" s="66" cm="1">
        <f t="array" aca="1" ref="A357" ca="1">IFERROR(
    SMALL(
        IF((統合マスタ!$R$5:$R$1500=1)*
           (ISNUMBER(MATCH(統合マスタ!$V$5:$V$1500, 分類!$N$8:$N$15, 0))),
           統合マスタ!$AC$5:$AC$1500),
        ROW(A353)
    ),
"")</f>
        <v>200746</v>
      </c>
      <c r="B357" s="27">
        <f t="shared" si="11"/>
        <v>353</v>
      </c>
      <c r="C357" s="27">
        <f ca="1">IF($A357="","",OFFSET(統合マスタ!$B$4,MATCH($A357,統合マスタ!$AC$5:$AC$1500,0),0))</f>
        <v>746</v>
      </c>
      <c r="D357" s="27" t="str">
        <f ca="1">IF($A357="","",OFFSET(統合マスタ!$C$4,MATCH($A357,統合マスタ!$AC$5:$AC$1500,0),0))</f>
        <v>ルーラン錠８ｍｇ　　　　　　　　　　　　</v>
      </c>
      <c r="E357" s="27">
        <f ca="1">IF($A357="","",OFFSET(統合マスタ!$X$4,MATCH($A357,統合マスタ!$AC$5:$AC$1500,0),0))</f>
        <v>2</v>
      </c>
      <c r="F357" s="27">
        <f ca="1">IF($A357="","",OFFSET(統合マスタ!$Z$4,MATCH($A357,統合マスタ!$AC$5:$AC$1500,0),0))</f>
        <v>26</v>
      </c>
      <c r="G357" s="27" t="str">
        <f ca="1">IF($A357="","",OFFSET(統合マスタ!$E$4,MATCH($A357,統合マスタ!$AC$5:$AC$1500,0),0))</f>
        <v>ＰＴＰ</v>
      </c>
      <c r="H357" s="27" t="str">
        <f ca="1">IF($A357="","",OFFSET(統合マスタ!$F$4,MATCH($A357,統合マスタ!$AC$5:$AC$1500,0),0))</f>
        <v>１００Ｔ</v>
      </c>
      <c r="I357" s="27" t="str">
        <f ca="1">IF($A357="","",OFFSET(統合マスタ!$K$4,MATCH($A357,統合マスタ!$AC$5:$AC$1500,0),0))</f>
        <v>錠</v>
      </c>
      <c r="J357" s="54" t="str">
        <f ca="1">IF(F357="","",OFFSET(分類!$B$29,MATCH(F357,分類!$A$30:$A$46,0),0))</f>
        <v>調剤棚　＆　劇薬バラ</v>
      </c>
      <c r="K357" s="54">
        <f ca="1">IFERROR(
    OFFSET(錠剤_PTP!$M$5,
           MATCH(D357, 錠剤_PTP!$D$5:$D$999, 0) - 1,
           0),
"")</f>
        <v>0</v>
      </c>
      <c r="L357" s="54">
        <f ca="1">IFERROR(
    OFFSET(錠剤_バラ!$M$5,
           MATCH(D357, 錠剤_バラ!$D$5:$D$999, 0) - 1,
           0),
"")</f>
        <v>0</v>
      </c>
      <c r="M357" s="54">
        <f t="shared" ca="1" si="10"/>
        <v>0</v>
      </c>
    </row>
    <row r="358" spans="1:13">
      <c r="A358" s="66" cm="1">
        <f t="array" aca="1" ref="A358" ca="1">IFERROR(
    SMALL(
        IF((統合マスタ!$R$5:$R$1500=1)*
           (ISNUMBER(MATCH(統合マスタ!$V$5:$V$1500, 分類!$N$8:$N$15, 0))),
           統合マスタ!$AC$5:$AC$1500),
        ROW(A354)
    ),
"")</f>
        <v>200747</v>
      </c>
      <c r="B358" s="27">
        <f t="shared" si="11"/>
        <v>354</v>
      </c>
      <c r="C358" s="27">
        <f ca="1">IF($A358="","",OFFSET(統合マスタ!$B$4,MATCH($A358,統合マスタ!$AC$5:$AC$1500,0),0))</f>
        <v>747</v>
      </c>
      <c r="D358" s="27" t="str">
        <f ca="1">IF($A358="","",OFFSET(統合マスタ!$C$4,MATCH($A358,統合マスタ!$AC$5:$AC$1500,0),0))</f>
        <v>レキサルティＯＤ錠０．５ｍｇ</v>
      </c>
      <c r="E358" s="27">
        <f ca="1">IF($A358="","",OFFSET(統合マスタ!$X$4,MATCH($A358,統合マスタ!$AC$5:$AC$1500,0),0))</f>
        <v>2</v>
      </c>
      <c r="F358" s="27">
        <f ca="1">IF($A358="","",OFFSET(統合マスタ!$Z$4,MATCH($A358,統合マスタ!$AC$5:$AC$1500,0),0))</f>
        <v>26</v>
      </c>
      <c r="G358" s="27" t="str">
        <f ca="1">IF($A358="","",OFFSET(統合マスタ!$E$4,MATCH($A358,統合マスタ!$AC$5:$AC$1500,0),0))</f>
        <v>ＰＴＰ</v>
      </c>
      <c r="H358" s="27" t="str">
        <f ca="1">IF($A358="","",OFFSET(統合マスタ!$F$4,MATCH($A358,統合マスタ!$AC$5:$AC$1500,0),0))</f>
        <v>１００Ｔ</v>
      </c>
      <c r="I358" s="27" t="str">
        <f ca="1">IF($A358="","",OFFSET(統合マスタ!$K$4,MATCH($A358,統合マスタ!$AC$5:$AC$1500,0),0))</f>
        <v>錠</v>
      </c>
      <c r="J358" s="54" t="str">
        <f ca="1">IF(F358="","",OFFSET(分類!$B$29,MATCH(F358,分類!$A$30:$A$46,0),0))</f>
        <v>調剤棚　＆　劇薬バラ</v>
      </c>
      <c r="K358" s="54">
        <f ca="1">IFERROR(
    OFFSET(錠剤_PTP!$M$5,
           MATCH(D358, 錠剤_PTP!$D$5:$D$999, 0) - 1,
           0),
"")</f>
        <v>0</v>
      </c>
      <c r="L358" s="54">
        <f ca="1">IFERROR(
    OFFSET(錠剤_バラ!$M$5,
           MATCH(D358, 錠剤_バラ!$D$5:$D$999, 0) - 1,
           0),
"")</f>
        <v>0</v>
      </c>
      <c r="M358" s="54">
        <f t="shared" ca="1" si="10"/>
        <v>0</v>
      </c>
    </row>
    <row r="359" spans="1:13">
      <c r="A359" s="66" cm="1">
        <f t="array" aca="1" ref="A359" ca="1">IFERROR(
    SMALL(
        IF((統合マスタ!$R$5:$R$1500=1)*
           (ISNUMBER(MATCH(統合マスタ!$V$5:$V$1500, 分類!$N$8:$N$15, 0))),
           統合マスタ!$AC$5:$AC$1500),
        ROW(A355)
    ),
"")</f>
        <v>200748</v>
      </c>
      <c r="B359" s="27">
        <f t="shared" si="11"/>
        <v>355</v>
      </c>
      <c r="C359" s="27">
        <f ca="1">IF($A359="","",OFFSET(統合マスタ!$B$4,MATCH($A359,統合マスタ!$AC$5:$AC$1500,0),0))</f>
        <v>748</v>
      </c>
      <c r="D359" s="27" t="str">
        <f ca="1">IF($A359="","",OFFSET(統合マスタ!$C$4,MATCH($A359,統合マスタ!$AC$5:$AC$1500,0),0))</f>
        <v>レキサルティＯＤ錠０．５ｍｇ</v>
      </c>
      <c r="E359" s="27">
        <f ca="1">IF($A359="","",OFFSET(統合マスタ!$X$4,MATCH($A359,統合マスタ!$AC$5:$AC$1500,0),0))</f>
        <v>2</v>
      </c>
      <c r="F359" s="27">
        <f ca="1">IF($A359="","",OFFSET(統合マスタ!$Z$4,MATCH($A359,統合マスタ!$AC$5:$AC$1500,0),0))</f>
        <v>26</v>
      </c>
      <c r="G359" s="27" t="str">
        <f ca="1">IF($A359="","",OFFSET(統合マスタ!$E$4,MATCH($A359,統合マスタ!$AC$5:$AC$1500,0),0))</f>
        <v>バラ</v>
      </c>
      <c r="H359" s="27" t="str">
        <f ca="1">IF($A359="","",OFFSET(統合マスタ!$F$4,MATCH($A359,統合マスタ!$AC$5:$AC$1500,0),0))</f>
        <v>５００Ｔ</v>
      </c>
      <c r="I359" s="27" t="str">
        <f ca="1">IF($A359="","",OFFSET(統合マスタ!$K$4,MATCH($A359,統合マスタ!$AC$5:$AC$1500,0),0))</f>
        <v>錠</v>
      </c>
      <c r="J359" s="54" t="str">
        <f ca="1">IF(F359="","",OFFSET(分類!$B$29,MATCH(F359,分類!$A$30:$A$46,0),0))</f>
        <v>調剤棚　＆　劇薬バラ</v>
      </c>
      <c r="K359" s="54">
        <f ca="1">IFERROR(
    OFFSET(錠剤_PTP!$M$5,
           MATCH(D359, 錠剤_PTP!$D$5:$D$999, 0) - 1,
           0),
"")</f>
        <v>0</v>
      </c>
      <c r="L359" s="54">
        <f ca="1">IFERROR(
    OFFSET(錠剤_バラ!$M$5,
           MATCH(D359, 錠剤_バラ!$D$5:$D$999, 0) - 1,
           0),
"")</f>
        <v>0</v>
      </c>
      <c r="M359" s="54">
        <f t="shared" ca="1" si="10"/>
        <v>0</v>
      </c>
    </row>
    <row r="360" spans="1:13">
      <c r="A360" s="66" cm="1">
        <f t="array" aca="1" ref="A360" ca="1">IFERROR(
    SMALL(
        IF((統合マスタ!$R$5:$R$1500=1)*
           (ISNUMBER(MATCH(統合マスタ!$V$5:$V$1500, 分類!$N$8:$N$15, 0))),
           統合マスタ!$AC$5:$AC$1500),
        ROW(A356)
    ),
"")</f>
        <v>200749</v>
      </c>
      <c r="B360" s="27">
        <f t="shared" si="11"/>
        <v>356</v>
      </c>
      <c r="C360" s="27">
        <f ca="1">IF($A360="","",OFFSET(統合マスタ!$B$4,MATCH($A360,統合マスタ!$AC$5:$AC$1500,0),0))</f>
        <v>749</v>
      </c>
      <c r="D360" s="27" t="str">
        <f ca="1">IF($A360="","",OFFSET(統合マスタ!$C$4,MATCH($A360,統合マスタ!$AC$5:$AC$1500,0),0))</f>
        <v>レキサルティＯＤ錠１ｍｇ</v>
      </c>
      <c r="E360" s="27">
        <f ca="1">IF($A360="","",OFFSET(統合マスタ!$X$4,MATCH($A360,統合マスタ!$AC$5:$AC$1500,0),0))</f>
        <v>2</v>
      </c>
      <c r="F360" s="27">
        <f ca="1">IF($A360="","",OFFSET(統合マスタ!$Z$4,MATCH($A360,統合マスタ!$AC$5:$AC$1500,0),0))</f>
        <v>26</v>
      </c>
      <c r="G360" s="27" t="str">
        <f ca="1">IF($A360="","",OFFSET(統合マスタ!$E$4,MATCH($A360,統合マスタ!$AC$5:$AC$1500,0),0))</f>
        <v>ＰＴＰ</v>
      </c>
      <c r="H360" s="27" t="str">
        <f ca="1">IF($A360="","",OFFSET(統合マスタ!$F$4,MATCH($A360,統合マスタ!$AC$5:$AC$1500,0),0))</f>
        <v>１００Ｔ</v>
      </c>
      <c r="I360" s="27" t="str">
        <f ca="1">IF($A360="","",OFFSET(統合マスタ!$K$4,MATCH($A360,統合マスタ!$AC$5:$AC$1500,0),0))</f>
        <v>錠</v>
      </c>
      <c r="J360" s="54" t="str">
        <f ca="1">IF(F360="","",OFFSET(分類!$B$29,MATCH(F360,分類!$A$30:$A$46,0),0))</f>
        <v>調剤棚　＆　劇薬バラ</v>
      </c>
      <c r="K360" s="54">
        <f ca="1">IFERROR(
    OFFSET(錠剤_PTP!$M$5,
           MATCH(D360, 錠剤_PTP!$D$5:$D$999, 0) - 1,
           0),
"")</f>
        <v>0</v>
      </c>
      <c r="L360" s="54">
        <f ca="1">IFERROR(
    OFFSET(錠剤_バラ!$M$5,
           MATCH(D360, 錠剤_バラ!$D$5:$D$999, 0) - 1,
           0),
"")</f>
        <v>0</v>
      </c>
      <c r="M360" s="54">
        <f t="shared" ca="1" si="10"/>
        <v>0</v>
      </c>
    </row>
    <row r="361" spans="1:13">
      <c r="A361" s="66" cm="1">
        <f t="array" aca="1" ref="A361" ca="1">IFERROR(
    SMALL(
        IF((統合マスタ!$R$5:$R$1500=1)*
           (ISNUMBER(MATCH(統合マスタ!$V$5:$V$1500, 分類!$N$8:$N$15, 0))),
           統合マスタ!$AC$5:$AC$1500),
        ROW(A357)
    ),
"")</f>
        <v>200750</v>
      </c>
      <c r="B361" s="27">
        <f t="shared" si="11"/>
        <v>357</v>
      </c>
      <c r="C361" s="27">
        <f ca="1">IF($A361="","",OFFSET(統合マスタ!$B$4,MATCH($A361,統合マスタ!$AC$5:$AC$1500,0),0))</f>
        <v>750</v>
      </c>
      <c r="D361" s="27" t="str">
        <f ca="1">IF($A361="","",OFFSET(統合マスタ!$C$4,MATCH($A361,統合マスタ!$AC$5:$AC$1500,0),0))</f>
        <v>レキサルティＯＤ錠１ｍｇ</v>
      </c>
      <c r="E361" s="27">
        <f ca="1">IF($A361="","",OFFSET(統合マスタ!$X$4,MATCH($A361,統合マスタ!$AC$5:$AC$1500,0),0))</f>
        <v>2</v>
      </c>
      <c r="F361" s="27">
        <f ca="1">IF($A361="","",OFFSET(統合マスタ!$Z$4,MATCH($A361,統合マスタ!$AC$5:$AC$1500,0),0))</f>
        <v>26</v>
      </c>
      <c r="G361" s="27" t="str">
        <f ca="1">IF($A361="","",OFFSET(統合マスタ!$E$4,MATCH($A361,統合マスタ!$AC$5:$AC$1500,0),0))</f>
        <v>バラ</v>
      </c>
      <c r="H361" s="27" t="str">
        <f ca="1">IF($A361="","",OFFSET(統合マスタ!$F$4,MATCH($A361,統合マスタ!$AC$5:$AC$1500,0),0))</f>
        <v>５００Ｔ</v>
      </c>
      <c r="I361" s="27" t="str">
        <f ca="1">IF($A361="","",OFFSET(統合マスタ!$K$4,MATCH($A361,統合マスタ!$AC$5:$AC$1500,0),0))</f>
        <v>錠</v>
      </c>
      <c r="J361" s="54" t="str">
        <f ca="1">IF(F361="","",OFFSET(分類!$B$29,MATCH(F361,分類!$A$30:$A$46,0),0))</f>
        <v>調剤棚　＆　劇薬バラ</v>
      </c>
      <c r="K361" s="54">
        <f ca="1">IFERROR(
    OFFSET(錠剤_PTP!$M$5,
           MATCH(D361, 錠剤_PTP!$D$5:$D$999, 0) - 1,
           0),
"")</f>
        <v>0</v>
      </c>
      <c r="L361" s="54">
        <f ca="1">IFERROR(
    OFFSET(錠剤_バラ!$M$5,
           MATCH(D361, 錠剤_バラ!$D$5:$D$999, 0) - 1,
           0),
"")</f>
        <v>0</v>
      </c>
      <c r="M361" s="54">
        <f t="shared" ca="1" si="10"/>
        <v>0</v>
      </c>
    </row>
    <row r="362" spans="1:13">
      <c r="A362" s="66" cm="1">
        <f t="array" aca="1" ref="A362" ca="1">IFERROR(
    SMALL(
        IF((統合マスタ!$R$5:$R$1500=1)*
           (ISNUMBER(MATCH(統合マスタ!$V$5:$V$1500, 分類!$N$8:$N$15, 0))),
           統合マスタ!$AC$5:$AC$1500),
        ROW(A358)
    ),
"")</f>
        <v>200751</v>
      </c>
      <c r="B362" s="27">
        <f t="shared" si="11"/>
        <v>358</v>
      </c>
      <c r="C362" s="27">
        <f ca="1">IF($A362="","",OFFSET(統合マスタ!$B$4,MATCH($A362,統合マスタ!$AC$5:$AC$1500,0),0))</f>
        <v>751</v>
      </c>
      <c r="D362" s="27" t="str">
        <f ca="1">IF($A362="","",OFFSET(統合マスタ!$C$4,MATCH($A362,統合マスタ!$AC$5:$AC$1500,0),0))</f>
        <v>レキサルティＯＤ錠２ｍｇ</v>
      </c>
      <c r="E362" s="27">
        <f ca="1">IF($A362="","",OFFSET(統合マスタ!$X$4,MATCH($A362,統合マスタ!$AC$5:$AC$1500,0),0))</f>
        <v>2</v>
      </c>
      <c r="F362" s="27">
        <f ca="1">IF($A362="","",OFFSET(統合マスタ!$Z$4,MATCH($A362,統合マスタ!$AC$5:$AC$1500,0),0))</f>
        <v>26</v>
      </c>
      <c r="G362" s="27" t="str">
        <f ca="1">IF($A362="","",OFFSET(統合マスタ!$E$4,MATCH($A362,統合マスタ!$AC$5:$AC$1500,0),0))</f>
        <v>ＰＴＰ</v>
      </c>
      <c r="H362" s="27" t="str">
        <f ca="1">IF($A362="","",OFFSET(統合マスタ!$F$4,MATCH($A362,統合マスタ!$AC$5:$AC$1500,0),0))</f>
        <v>１００Ｔ</v>
      </c>
      <c r="I362" s="27" t="str">
        <f ca="1">IF($A362="","",OFFSET(統合マスタ!$K$4,MATCH($A362,統合マスタ!$AC$5:$AC$1500,0),0))</f>
        <v>錠</v>
      </c>
      <c r="J362" s="54" t="str">
        <f ca="1">IF(F362="","",OFFSET(分類!$B$29,MATCH(F362,分類!$A$30:$A$46,0),0))</f>
        <v>調剤棚　＆　劇薬バラ</v>
      </c>
      <c r="K362" s="54">
        <f ca="1">IFERROR(
    OFFSET(錠剤_PTP!$M$5,
           MATCH(D362, 錠剤_PTP!$D$5:$D$999, 0) - 1,
           0),
"")</f>
        <v>0</v>
      </c>
      <c r="L362" s="54">
        <f ca="1">IFERROR(
    OFFSET(錠剤_バラ!$M$5,
           MATCH(D362, 錠剤_バラ!$D$5:$D$999, 0) - 1,
           0),
"")</f>
        <v>0</v>
      </c>
      <c r="M362" s="54">
        <f t="shared" ca="1" si="10"/>
        <v>0</v>
      </c>
    </row>
    <row r="363" spans="1:13">
      <c r="A363" s="66" cm="1">
        <f t="array" aca="1" ref="A363" ca="1">IFERROR(
    SMALL(
        IF((統合マスタ!$R$5:$R$1500=1)*
           (ISNUMBER(MATCH(統合マスタ!$V$5:$V$1500, 分類!$N$8:$N$15, 0))),
           統合マスタ!$AC$5:$AC$1500),
        ROW(A359)
    ),
"")</f>
        <v>200752</v>
      </c>
      <c r="B363" s="27">
        <f t="shared" si="11"/>
        <v>359</v>
      </c>
      <c r="C363" s="27">
        <f ca="1">IF($A363="","",OFFSET(統合マスタ!$B$4,MATCH($A363,統合マスタ!$AC$5:$AC$1500,0),0))</f>
        <v>752</v>
      </c>
      <c r="D363" s="27" t="str">
        <f ca="1">IF($A363="","",OFFSET(統合マスタ!$C$4,MATCH($A363,統合マスタ!$AC$5:$AC$1500,0),0))</f>
        <v>レキサルティＯＤ錠２ｍｇ</v>
      </c>
      <c r="E363" s="27">
        <f ca="1">IF($A363="","",OFFSET(統合マスタ!$X$4,MATCH($A363,統合マスタ!$AC$5:$AC$1500,0),0))</f>
        <v>2</v>
      </c>
      <c r="F363" s="27">
        <f ca="1">IF($A363="","",OFFSET(統合マスタ!$Z$4,MATCH($A363,統合マスタ!$AC$5:$AC$1500,0),0))</f>
        <v>26</v>
      </c>
      <c r="G363" s="27" t="str">
        <f ca="1">IF($A363="","",OFFSET(統合マスタ!$E$4,MATCH($A363,統合マスタ!$AC$5:$AC$1500,0),0))</f>
        <v>バラ</v>
      </c>
      <c r="H363" s="27" t="str">
        <f ca="1">IF($A363="","",OFFSET(統合マスタ!$F$4,MATCH($A363,統合マスタ!$AC$5:$AC$1500,0),0))</f>
        <v>５００Ｔ</v>
      </c>
      <c r="I363" s="27" t="str">
        <f ca="1">IF($A363="","",OFFSET(統合マスタ!$K$4,MATCH($A363,統合マスタ!$AC$5:$AC$1500,0),0))</f>
        <v>錠</v>
      </c>
      <c r="J363" s="54" t="str">
        <f ca="1">IF(F363="","",OFFSET(分類!$B$29,MATCH(F363,分類!$A$30:$A$46,0),0))</f>
        <v>調剤棚　＆　劇薬バラ</v>
      </c>
      <c r="K363" s="54">
        <f ca="1">IFERROR(
    OFFSET(錠剤_PTP!$M$5,
           MATCH(D363, 錠剤_PTP!$D$5:$D$999, 0) - 1,
           0),
"")</f>
        <v>0</v>
      </c>
      <c r="L363" s="54">
        <f ca="1">IFERROR(
    OFFSET(錠剤_バラ!$M$5,
           MATCH(D363, 錠剤_バラ!$D$5:$D$999, 0) - 1,
           0),
"")</f>
        <v>0</v>
      </c>
      <c r="M363" s="54">
        <f t="shared" ca="1" si="10"/>
        <v>0</v>
      </c>
    </row>
    <row r="364" spans="1:13">
      <c r="A364" s="66" cm="1">
        <f t="array" aca="1" ref="A364" ca="1">IFERROR(
    SMALL(
        IF((統合マスタ!$R$5:$R$1500=1)*
           (ISNUMBER(MATCH(統合マスタ!$V$5:$V$1500, 分類!$N$8:$N$15, 0))),
           統合マスタ!$AC$5:$AC$1500),
        ROW(A360)
    ),
"")</f>
        <v>200788</v>
      </c>
      <c r="B364" s="27">
        <f t="shared" si="11"/>
        <v>360</v>
      </c>
      <c r="C364" s="27">
        <f ca="1">IF($A364="","",OFFSET(統合マスタ!$B$4,MATCH($A364,統合マスタ!$AC$5:$AC$1500,0),0))</f>
        <v>788</v>
      </c>
      <c r="D364" s="27" t="str">
        <f ca="1">IF($A364="","",OFFSET(統合マスタ!$C$4,MATCH($A364,統合マスタ!$AC$5:$AC$1500,0),0))</f>
        <v>ロドピン錠２５ｍｇ</v>
      </c>
      <c r="E364" s="27">
        <f ca="1">IF($A364="","",OFFSET(統合マスタ!$X$4,MATCH($A364,統合マスタ!$AC$5:$AC$1500,0),0))</f>
        <v>2</v>
      </c>
      <c r="F364" s="27">
        <f ca="1">IF($A364="","",OFFSET(統合マスタ!$Z$4,MATCH($A364,統合マスタ!$AC$5:$AC$1500,0),0))</f>
        <v>26</v>
      </c>
      <c r="G364" s="27" t="str">
        <f ca="1">IF($A364="","",OFFSET(統合マスタ!$E$4,MATCH($A364,統合マスタ!$AC$5:$AC$1500,0),0))</f>
        <v>ＰＴＰ</v>
      </c>
      <c r="H364" s="27" t="str">
        <f ca="1">IF($A364="","",OFFSET(統合マスタ!$F$4,MATCH($A364,統合マスタ!$AC$5:$AC$1500,0),0))</f>
        <v>１００Ｔ</v>
      </c>
      <c r="I364" s="27" t="str">
        <f ca="1">IF($A364="","",OFFSET(統合マスタ!$K$4,MATCH($A364,統合マスタ!$AC$5:$AC$1500,0),0))</f>
        <v>錠</v>
      </c>
      <c r="J364" s="54" t="str">
        <f ca="1">IF(F364="","",OFFSET(分類!$B$29,MATCH(F364,分類!$A$30:$A$46,0),0))</f>
        <v>調剤棚　＆　劇薬バラ</v>
      </c>
      <c r="K364" s="54">
        <f ca="1">IFERROR(
    OFFSET(錠剤_PTP!$M$5,
           MATCH(D364, 錠剤_PTP!$D$5:$D$999, 0) - 1,
           0),
"")</f>
        <v>0</v>
      </c>
      <c r="L364" s="54">
        <f ca="1">IFERROR(
    OFFSET(錠剤_バラ!$M$5,
           MATCH(D364, 錠剤_バラ!$D$5:$D$999, 0) - 1,
           0),
"")</f>
        <v>0</v>
      </c>
      <c r="M364" s="54">
        <f t="shared" ca="1" si="10"/>
        <v>0</v>
      </c>
    </row>
    <row r="365" spans="1:13">
      <c r="A365" s="66" cm="1">
        <f t="array" aca="1" ref="A365" ca="1">IFERROR(
    SMALL(
        IF((統合マスタ!$R$5:$R$1500=1)*
           (ISNUMBER(MATCH(統合マスタ!$V$5:$V$1500, 分類!$N$8:$N$15, 0))),
           統合マスタ!$AC$5:$AC$1500),
        ROW(A361)
    ),
"")</f>
        <v>200789</v>
      </c>
      <c r="B365" s="27">
        <f t="shared" si="11"/>
        <v>361</v>
      </c>
      <c r="C365" s="27">
        <f ca="1">IF($A365="","",OFFSET(統合マスタ!$B$4,MATCH($A365,統合マスタ!$AC$5:$AC$1500,0),0))</f>
        <v>789</v>
      </c>
      <c r="D365" s="27" t="str">
        <f ca="1">IF($A365="","",OFFSET(統合マスタ!$C$4,MATCH($A365,統合マスタ!$AC$5:$AC$1500,0),0))</f>
        <v>ロドピン錠２５ｍｇ</v>
      </c>
      <c r="E365" s="27">
        <f ca="1">IF($A365="","",OFFSET(統合マスタ!$X$4,MATCH($A365,統合マスタ!$AC$5:$AC$1500,0),0))</f>
        <v>2</v>
      </c>
      <c r="F365" s="27">
        <f ca="1">IF($A365="","",OFFSET(統合マスタ!$Z$4,MATCH($A365,統合マスタ!$AC$5:$AC$1500,0),0))</f>
        <v>26</v>
      </c>
      <c r="G365" s="27" t="str">
        <f ca="1">IF($A365="","",OFFSET(統合マスタ!$E$4,MATCH($A365,統合マスタ!$AC$5:$AC$1500,0),0))</f>
        <v>バラ</v>
      </c>
      <c r="H365" s="27" t="str">
        <f ca="1">IF($A365="","",OFFSET(統合マスタ!$F$4,MATCH($A365,統合マスタ!$AC$5:$AC$1500,0),0))</f>
        <v>１０００Ｔ</v>
      </c>
      <c r="I365" s="27" t="str">
        <f ca="1">IF($A365="","",OFFSET(統合マスタ!$K$4,MATCH($A365,統合マスタ!$AC$5:$AC$1500,0),0))</f>
        <v>錠</v>
      </c>
      <c r="J365" s="54" t="str">
        <f ca="1">IF(F365="","",OFFSET(分類!$B$29,MATCH(F365,分類!$A$30:$A$46,0),0))</f>
        <v>調剤棚　＆　劇薬バラ</v>
      </c>
      <c r="K365" s="54">
        <f ca="1">IFERROR(
    OFFSET(錠剤_PTP!$M$5,
           MATCH(D365, 錠剤_PTP!$D$5:$D$999, 0) - 1,
           0),
"")</f>
        <v>0</v>
      </c>
      <c r="L365" s="54">
        <f ca="1">IFERROR(
    OFFSET(錠剤_バラ!$M$5,
           MATCH(D365, 錠剤_バラ!$D$5:$D$999, 0) - 1,
           0),
"")</f>
        <v>0</v>
      </c>
      <c r="M365" s="54">
        <f t="shared" ca="1" si="10"/>
        <v>0</v>
      </c>
    </row>
    <row r="366" spans="1:13">
      <c r="A366" s="66" cm="1">
        <f t="array" aca="1" ref="A366" ca="1">IFERROR(
    SMALL(
        IF((統合マスタ!$R$5:$R$1500=1)*
           (ISNUMBER(MATCH(統合マスタ!$V$5:$V$1500, 分類!$N$8:$N$15, 0))),
           統合マスタ!$AC$5:$AC$1500),
        ROW(A362)
    ),
"")</f>
        <v>200790</v>
      </c>
      <c r="B366" s="27">
        <f t="shared" si="11"/>
        <v>362</v>
      </c>
      <c r="C366" s="27">
        <f ca="1">IF($A366="","",OFFSET(統合マスタ!$B$4,MATCH($A366,統合マスタ!$AC$5:$AC$1500,0),0))</f>
        <v>790</v>
      </c>
      <c r="D366" s="27" t="str">
        <f ca="1">IF($A366="","",OFFSET(統合マスタ!$C$4,MATCH($A366,統合マスタ!$AC$5:$AC$1500,0),0))</f>
        <v>ロドピン錠５０ｍｇ</v>
      </c>
      <c r="E366" s="27">
        <f ca="1">IF($A366="","",OFFSET(統合マスタ!$X$4,MATCH($A366,統合マスタ!$AC$5:$AC$1500,0),0))</f>
        <v>2</v>
      </c>
      <c r="F366" s="27">
        <f ca="1">IF($A366="","",OFFSET(統合マスタ!$Z$4,MATCH($A366,統合マスタ!$AC$5:$AC$1500,0),0))</f>
        <v>26</v>
      </c>
      <c r="G366" s="27" t="str">
        <f ca="1">IF($A366="","",OFFSET(統合マスタ!$E$4,MATCH($A366,統合マスタ!$AC$5:$AC$1500,0),0))</f>
        <v>ＰＴＰ</v>
      </c>
      <c r="H366" s="27" t="str">
        <f ca="1">IF($A366="","",OFFSET(統合マスタ!$F$4,MATCH($A366,統合マスタ!$AC$5:$AC$1500,0),0))</f>
        <v>１００Ｔ</v>
      </c>
      <c r="I366" s="27" t="str">
        <f ca="1">IF($A366="","",OFFSET(統合マスタ!$K$4,MATCH($A366,統合マスタ!$AC$5:$AC$1500,0),0))</f>
        <v>錠</v>
      </c>
      <c r="J366" s="54" t="str">
        <f ca="1">IF(F366="","",OFFSET(分類!$B$29,MATCH(F366,分類!$A$30:$A$46,0),0))</f>
        <v>調剤棚　＆　劇薬バラ</v>
      </c>
      <c r="K366" s="54">
        <f ca="1">IFERROR(
    OFFSET(錠剤_PTP!$M$5,
           MATCH(D366, 錠剤_PTP!$D$5:$D$999, 0) - 1,
           0),
"")</f>
        <v>0</v>
      </c>
      <c r="L366" s="54">
        <f ca="1">IFERROR(
    OFFSET(錠剤_バラ!$M$5,
           MATCH(D366, 錠剤_バラ!$D$5:$D$999, 0) - 1,
           0),
"")</f>
        <v>0</v>
      </c>
      <c r="M366" s="54">
        <f t="shared" ca="1" si="10"/>
        <v>0</v>
      </c>
    </row>
    <row r="367" spans="1:13">
      <c r="A367" s="66" cm="1">
        <f t="array" aca="1" ref="A367" ca="1">IFERROR(
    SMALL(
        IF((統合マスタ!$R$5:$R$1500=1)*
           (ISNUMBER(MATCH(統合マスタ!$V$5:$V$1500, 分類!$N$8:$N$15, 0))),
           統合マスタ!$AC$5:$AC$1500),
        ROW(A363)
    ),
"")</f>
        <v>200791</v>
      </c>
      <c r="B367" s="27">
        <f t="shared" si="11"/>
        <v>363</v>
      </c>
      <c r="C367" s="27">
        <f ca="1">IF($A367="","",OFFSET(統合マスタ!$B$4,MATCH($A367,統合マスタ!$AC$5:$AC$1500,0),0))</f>
        <v>791</v>
      </c>
      <c r="D367" s="27" t="str">
        <f ca="1">IF($A367="","",OFFSET(統合マスタ!$C$4,MATCH($A367,統合マスタ!$AC$5:$AC$1500,0),0))</f>
        <v>ロドピン錠５０ｍｇ</v>
      </c>
      <c r="E367" s="27">
        <f ca="1">IF($A367="","",OFFSET(統合マスタ!$X$4,MATCH($A367,統合マスタ!$AC$5:$AC$1500,0),0))</f>
        <v>2</v>
      </c>
      <c r="F367" s="27">
        <f ca="1">IF($A367="","",OFFSET(統合マスタ!$Z$4,MATCH($A367,統合マスタ!$AC$5:$AC$1500,0),0))</f>
        <v>26</v>
      </c>
      <c r="G367" s="27" t="str">
        <f ca="1">IF($A367="","",OFFSET(統合マスタ!$E$4,MATCH($A367,統合マスタ!$AC$5:$AC$1500,0),0))</f>
        <v>バラ</v>
      </c>
      <c r="H367" s="27" t="str">
        <f ca="1">IF($A367="","",OFFSET(統合マスタ!$F$4,MATCH($A367,統合マスタ!$AC$5:$AC$1500,0),0))</f>
        <v>１０００Ｔ</v>
      </c>
      <c r="I367" s="27" t="str">
        <f ca="1">IF($A367="","",OFFSET(統合マスタ!$K$4,MATCH($A367,統合マスタ!$AC$5:$AC$1500,0),0))</f>
        <v>錠</v>
      </c>
      <c r="J367" s="54" t="str">
        <f ca="1">IF(F367="","",OFFSET(分類!$B$29,MATCH(F367,分類!$A$30:$A$46,0),0))</f>
        <v>調剤棚　＆　劇薬バラ</v>
      </c>
      <c r="K367" s="54">
        <f ca="1">IFERROR(
    OFFSET(錠剤_PTP!$M$5,
           MATCH(D367, 錠剤_PTP!$D$5:$D$999, 0) - 1,
           0),
"")</f>
        <v>0</v>
      </c>
      <c r="L367" s="54">
        <f ca="1">IFERROR(
    OFFSET(錠剤_バラ!$M$5,
           MATCH(D367, 錠剤_バラ!$D$5:$D$999, 0) - 1,
           0),
"")</f>
        <v>0</v>
      </c>
      <c r="M367" s="54">
        <f t="shared" ca="1" si="10"/>
        <v>0</v>
      </c>
    </row>
    <row r="368" spans="1:13">
      <c r="A368" s="66" cm="1">
        <f t="array" aca="1" ref="A368" ca="1">IFERROR(
    SMALL(
        IF((統合マスタ!$R$5:$R$1500=1)*
           (ISNUMBER(MATCH(統合マスタ!$V$5:$V$1500, 分類!$N$8:$N$15, 0))),
           統合マスタ!$AC$5:$AC$1500),
        ROW(A364)
    ),
"")</f>
        <v>200824</v>
      </c>
      <c r="B368" s="27">
        <f t="shared" si="11"/>
        <v>364</v>
      </c>
      <c r="C368" s="27">
        <f ca="1">IF($A368="","",OFFSET(統合マスタ!$B$4,MATCH($A368,統合マスタ!$AC$5:$AC$1500,0),0))</f>
        <v>824</v>
      </c>
      <c r="D368" s="27" t="str">
        <f ca="1">IF($A368="","",OFFSET(統合マスタ!$C$4,MATCH($A368,統合マスタ!$AC$5:$AC$1500,0),0))</f>
        <v>炭酸リチウム錠１００ｍｇ「大正」</v>
      </c>
      <c r="E368" s="27">
        <f ca="1">IF($A368="","",OFFSET(統合マスタ!$X$4,MATCH($A368,統合マスタ!$AC$5:$AC$1500,0),0))</f>
        <v>2</v>
      </c>
      <c r="F368" s="27">
        <f ca="1">IF($A368="","",OFFSET(統合マスタ!$Z$4,MATCH($A368,統合マスタ!$AC$5:$AC$1500,0),0))</f>
        <v>26</v>
      </c>
      <c r="G368" s="27" t="str">
        <f ca="1">IF($A368="","",OFFSET(統合マスタ!$E$4,MATCH($A368,統合マスタ!$AC$5:$AC$1500,0),0))</f>
        <v>ＰＴＰ</v>
      </c>
      <c r="H368" s="27" t="str">
        <f ca="1">IF($A368="","",OFFSET(統合マスタ!$F$4,MATCH($A368,統合マスタ!$AC$5:$AC$1500,0),0))</f>
        <v>１００Ｔ　　</v>
      </c>
      <c r="I368" s="27" t="str">
        <f ca="1">IF($A368="","",OFFSET(統合マスタ!$K$4,MATCH($A368,統合マスタ!$AC$5:$AC$1500,0),0))</f>
        <v>錠</v>
      </c>
      <c r="J368" s="54" t="str">
        <f ca="1">IF(F368="","",OFFSET(分類!$B$29,MATCH(F368,分類!$A$30:$A$46,0),0))</f>
        <v>調剤棚　＆　劇薬バラ</v>
      </c>
      <c r="K368" s="54">
        <f ca="1">IFERROR(
    OFFSET(錠剤_PTP!$M$5,
           MATCH(D368, 錠剤_PTP!$D$5:$D$999, 0) - 1,
           0),
"")</f>
        <v>0</v>
      </c>
      <c r="L368" s="54">
        <f ca="1">IFERROR(
    OFFSET(錠剤_バラ!$M$5,
           MATCH(D368, 錠剤_バラ!$D$5:$D$999, 0) - 1,
           0),
"")</f>
        <v>0</v>
      </c>
      <c r="M368" s="54">
        <f t="shared" ca="1" si="10"/>
        <v>0</v>
      </c>
    </row>
    <row r="369" spans="1:13">
      <c r="A369" s="66" cm="1">
        <f t="array" aca="1" ref="A369" ca="1">IFERROR(
    SMALL(
        IF((統合マスタ!$R$5:$R$1500=1)*
           (ISNUMBER(MATCH(統合マスタ!$V$5:$V$1500, 分類!$N$8:$N$15, 0))),
           統合マスタ!$AC$5:$AC$1500),
        ROW(A365)
    ),
"")</f>
        <v>200825</v>
      </c>
      <c r="B369" s="27">
        <f t="shared" si="11"/>
        <v>365</v>
      </c>
      <c r="C369" s="27">
        <f ca="1">IF($A369="","",OFFSET(統合マスタ!$B$4,MATCH($A369,統合マスタ!$AC$5:$AC$1500,0),0))</f>
        <v>825</v>
      </c>
      <c r="D369" s="27" t="str">
        <f ca="1">IF($A369="","",OFFSET(統合マスタ!$C$4,MATCH($A369,統合マスタ!$AC$5:$AC$1500,0),0))</f>
        <v>炭酸リチウム錠１００ｍｇ「大正」</v>
      </c>
      <c r="E369" s="27">
        <f ca="1">IF($A369="","",OFFSET(統合マスタ!$X$4,MATCH($A369,統合マスタ!$AC$5:$AC$1500,0),0))</f>
        <v>2</v>
      </c>
      <c r="F369" s="27">
        <f ca="1">IF($A369="","",OFFSET(統合マスタ!$Z$4,MATCH($A369,統合マスタ!$AC$5:$AC$1500,0),0))</f>
        <v>26</v>
      </c>
      <c r="G369" s="27" t="str">
        <f ca="1">IF($A369="","",OFFSET(統合マスタ!$E$4,MATCH($A369,統合マスタ!$AC$5:$AC$1500,0),0))</f>
        <v>バラ</v>
      </c>
      <c r="H369" s="27" t="str">
        <f ca="1">IF($A369="","",OFFSET(統合マスタ!$F$4,MATCH($A369,統合マスタ!$AC$5:$AC$1500,0),0))</f>
        <v>１０００Ｔ　　</v>
      </c>
      <c r="I369" s="27" t="str">
        <f ca="1">IF($A369="","",OFFSET(統合マスタ!$K$4,MATCH($A369,統合マスタ!$AC$5:$AC$1500,0),0))</f>
        <v>錠</v>
      </c>
      <c r="J369" s="54" t="str">
        <f ca="1">IF(F369="","",OFFSET(分類!$B$29,MATCH(F369,分類!$A$30:$A$46,0),0))</f>
        <v>調剤棚　＆　劇薬バラ</v>
      </c>
      <c r="K369" s="54">
        <f ca="1">IFERROR(
    OFFSET(錠剤_PTP!$M$5,
           MATCH(D369, 錠剤_PTP!$D$5:$D$999, 0) - 1,
           0),
"")</f>
        <v>0</v>
      </c>
      <c r="L369" s="54">
        <f ca="1">IFERROR(
    OFFSET(錠剤_バラ!$M$5,
           MATCH(D369, 錠剤_バラ!$D$5:$D$999, 0) - 1,
           0),
"")</f>
        <v>0</v>
      </c>
      <c r="M369" s="54">
        <f t="shared" ca="1" si="10"/>
        <v>0</v>
      </c>
    </row>
    <row r="370" spans="1:13">
      <c r="A370" s="66" cm="1">
        <f t="array" aca="1" ref="A370" ca="1">IFERROR(
    SMALL(
        IF((統合マスタ!$R$5:$R$1500=1)*
           (ISNUMBER(MATCH(統合マスタ!$V$5:$V$1500, 分類!$N$8:$N$15, 0))),
           統合マスタ!$AC$5:$AC$1500),
        ROW(A366)
    ),
"")</f>
        <v>200826</v>
      </c>
      <c r="B370" s="27">
        <f t="shared" si="11"/>
        <v>366</v>
      </c>
      <c r="C370" s="27">
        <f ca="1">IF($A370="","",OFFSET(統合マスタ!$B$4,MATCH($A370,統合マスタ!$AC$5:$AC$1500,0),0))</f>
        <v>826</v>
      </c>
      <c r="D370" s="27" t="str">
        <f ca="1">IF($A370="","",OFFSET(統合マスタ!$C$4,MATCH($A370,統合マスタ!$AC$5:$AC$1500,0),0))</f>
        <v>炭酸リチウム錠２００ｍｇ「大正」</v>
      </c>
      <c r="E370" s="27">
        <f ca="1">IF($A370="","",OFFSET(統合マスタ!$X$4,MATCH($A370,統合マスタ!$AC$5:$AC$1500,0),0))</f>
        <v>2</v>
      </c>
      <c r="F370" s="27">
        <f ca="1">IF($A370="","",OFFSET(統合マスタ!$Z$4,MATCH($A370,統合マスタ!$AC$5:$AC$1500,0),0))</f>
        <v>26</v>
      </c>
      <c r="G370" s="27" t="str">
        <f ca="1">IF($A370="","",OFFSET(統合マスタ!$E$4,MATCH($A370,統合マスタ!$AC$5:$AC$1500,0),0))</f>
        <v>ＰＴＰ</v>
      </c>
      <c r="H370" s="27" t="str">
        <f ca="1">IF($A370="","",OFFSET(統合マスタ!$F$4,MATCH($A370,統合マスタ!$AC$5:$AC$1500,0),0))</f>
        <v>１００Ｔ</v>
      </c>
      <c r="I370" s="27" t="str">
        <f ca="1">IF($A370="","",OFFSET(統合マスタ!$K$4,MATCH($A370,統合マスタ!$AC$5:$AC$1500,0),0))</f>
        <v>錠</v>
      </c>
      <c r="J370" s="54" t="str">
        <f ca="1">IF(F370="","",OFFSET(分類!$B$29,MATCH(F370,分類!$A$30:$A$46,0),0))</f>
        <v>調剤棚　＆　劇薬バラ</v>
      </c>
      <c r="K370" s="54">
        <f ca="1">IFERROR(
    OFFSET(錠剤_PTP!$M$5,
           MATCH(D370, 錠剤_PTP!$D$5:$D$999, 0) - 1,
           0),
"")</f>
        <v>0</v>
      </c>
      <c r="L370" s="54">
        <f ca="1">IFERROR(
    OFFSET(錠剤_バラ!$M$5,
           MATCH(D370, 錠剤_バラ!$D$5:$D$999, 0) - 1,
           0),
"")</f>
        <v>0</v>
      </c>
      <c r="M370" s="54">
        <f t="shared" ca="1" si="10"/>
        <v>0</v>
      </c>
    </row>
    <row r="371" spans="1:13">
      <c r="A371" s="66" cm="1">
        <f t="array" aca="1" ref="A371" ca="1">IFERROR(
    SMALL(
        IF((統合マスタ!$R$5:$R$1500=1)*
           (ISNUMBER(MATCH(統合マスタ!$V$5:$V$1500, 分類!$N$8:$N$15, 0))),
           統合マスタ!$AC$5:$AC$1500),
        ROW(A367)
    ),
"")</f>
        <v>200827</v>
      </c>
      <c r="B371" s="27">
        <f t="shared" si="11"/>
        <v>367</v>
      </c>
      <c r="C371" s="27">
        <f ca="1">IF($A371="","",OFFSET(統合マスタ!$B$4,MATCH($A371,統合マスタ!$AC$5:$AC$1500,0),0))</f>
        <v>827</v>
      </c>
      <c r="D371" s="27" t="str">
        <f ca="1">IF($A371="","",OFFSET(統合マスタ!$C$4,MATCH($A371,統合マスタ!$AC$5:$AC$1500,0),0))</f>
        <v>炭酸リチウム錠２００ｍｇ「大正」</v>
      </c>
      <c r="E371" s="27">
        <f ca="1">IF($A371="","",OFFSET(統合マスタ!$X$4,MATCH($A371,統合マスタ!$AC$5:$AC$1500,0),0))</f>
        <v>2</v>
      </c>
      <c r="F371" s="27">
        <f ca="1">IF($A371="","",OFFSET(統合マスタ!$Z$4,MATCH($A371,統合マスタ!$AC$5:$AC$1500,0),0))</f>
        <v>26</v>
      </c>
      <c r="G371" s="27" t="str">
        <f ca="1">IF($A371="","",OFFSET(統合マスタ!$E$4,MATCH($A371,統合マスタ!$AC$5:$AC$1500,0),0))</f>
        <v>バラ</v>
      </c>
      <c r="H371" s="27" t="str">
        <f ca="1">IF($A371="","",OFFSET(統合マスタ!$F$4,MATCH($A371,統合マスタ!$AC$5:$AC$1500,0),0))</f>
        <v>１０００Ｔ</v>
      </c>
      <c r="I371" s="27" t="str">
        <f ca="1">IF($A371="","",OFFSET(統合マスタ!$K$4,MATCH($A371,統合マスタ!$AC$5:$AC$1500,0),0))</f>
        <v>錠</v>
      </c>
      <c r="J371" s="54" t="str">
        <f ca="1">IF(F371="","",OFFSET(分類!$B$29,MATCH(F371,分類!$A$30:$A$46,0),0))</f>
        <v>調剤棚　＆　劇薬バラ</v>
      </c>
      <c r="K371" s="54">
        <f ca="1">IFERROR(
    OFFSET(錠剤_PTP!$M$5,
           MATCH(D371, 錠剤_PTP!$D$5:$D$999, 0) - 1,
           0),
"")</f>
        <v>0</v>
      </c>
      <c r="L371" s="54">
        <f ca="1">IFERROR(
    OFFSET(錠剤_バラ!$M$5,
           MATCH(D371, 錠剤_バラ!$D$5:$D$999, 0) - 1,
           0),
"")</f>
        <v>0</v>
      </c>
      <c r="M371" s="54">
        <f t="shared" ca="1" si="10"/>
        <v>0</v>
      </c>
    </row>
    <row r="372" spans="1:13">
      <c r="A372" s="66" t="str" cm="1">
        <f t="array" aca="1" ref="A372" ca="1">IFERROR(
    SMALL(
        IF((統合マスタ!$R$5:$R$1500=1)*
           (ISNUMBER(MATCH(統合マスタ!$V$5:$V$1500, 分類!$N$8:$N$15, 0))),
           統合マスタ!$AC$5:$AC$1500),
        ROW(A368)
    ),
"")</f>
        <v/>
      </c>
      <c r="B372" s="27">
        <f t="shared" si="11"/>
        <v>368</v>
      </c>
      <c r="C372" s="27" t="str">
        <f ca="1">IF($A372="","",OFFSET(統合マスタ!$B$4,MATCH($A372,統合マスタ!$AC$5:$AC$1500,0),0))</f>
        <v/>
      </c>
      <c r="D372" s="27" t="str">
        <f ca="1">IF($A372="","",OFFSET(統合マスタ!$C$4,MATCH($A372,統合マスタ!$AC$5:$AC$1500,0),0))</f>
        <v/>
      </c>
      <c r="E372" s="27" t="str">
        <f ca="1">IF($A372="","",OFFSET(統合マスタ!$X$4,MATCH($A372,統合マスタ!$AC$5:$AC$1500,0),0))</f>
        <v/>
      </c>
      <c r="F372" s="27" t="str">
        <f ca="1">IF($A372="","",OFFSET(統合マスタ!$Z$4,MATCH($A372,統合マスタ!$AC$5:$AC$1500,0),0))</f>
        <v/>
      </c>
      <c r="G372" s="27" t="str">
        <f ca="1">IF($A372="","",OFFSET(統合マスタ!$E$4,MATCH($A372,統合マスタ!$AC$5:$AC$1500,0),0))</f>
        <v/>
      </c>
      <c r="H372" s="27" t="str">
        <f ca="1">IF($A372="","",OFFSET(統合マスタ!$F$4,MATCH($A372,統合マスタ!$AC$5:$AC$1500,0),0))</f>
        <v/>
      </c>
      <c r="I372" s="27" t="str">
        <f ca="1">IF($A372="","",OFFSET(統合マスタ!$K$4,MATCH($A372,統合マスタ!$AC$5:$AC$1500,0),0))</f>
        <v/>
      </c>
      <c r="J372" s="54" t="str">
        <f ca="1">IF(F372="","",OFFSET(分類!$B$29,MATCH(F372,分類!$A$30:$A$46,0),0))</f>
        <v/>
      </c>
      <c r="K372" s="54">
        <f ca="1">IFERROR(
    OFFSET(錠剤_PTP!$M$5,
           MATCH(D372, 錠剤_PTP!$D$5:$D$999, 0) - 1,
           0),
"")</f>
        <v>0</v>
      </c>
      <c r="L372" s="54">
        <f ca="1">IFERROR(
    OFFSET(錠剤_バラ!$M$5,
           MATCH(D372, 錠剤_バラ!$D$5:$D$999, 0) - 1,
           0),
"")</f>
        <v>0</v>
      </c>
      <c r="M372" s="54">
        <f t="shared" ca="1" si="10"/>
        <v>0</v>
      </c>
    </row>
    <row r="373" spans="1:13">
      <c r="A373" s="66" t="str" cm="1">
        <f t="array" aca="1" ref="A373" ca="1">IFERROR(
    SMALL(
        IF((統合マスタ!$R$5:$R$1500=1)*
           (ISNUMBER(MATCH(統合マスタ!$V$5:$V$1500, 分類!$N$8:$N$15, 0))),
           統合マスタ!$AC$5:$AC$1500),
        ROW(A369)
    ),
"")</f>
        <v/>
      </c>
      <c r="B373" s="27">
        <f t="shared" si="11"/>
        <v>369</v>
      </c>
      <c r="C373" s="27" t="str">
        <f ca="1">IF($A373="","",OFFSET(統合マスタ!$B$4,MATCH($A373,統合マスタ!$AC$5:$AC$1500,0),0))</f>
        <v/>
      </c>
      <c r="D373" s="27" t="str">
        <f ca="1">IF($A373="","",OFFSET(統合マスタ!$C$4,MATCH($A373,統合マスタ!$AC$5:$AC$1500,0),0))</f>
        <v/>
      </c>
      <c r="E373" s="27" t="str">
        <f ca="1">IF($A373="","",OFFSET(統合マスタ!$X$4,MATCH($A373,統合マスタ!$AC$5:$AC$1500,0),0))</f>
        <v/>
      </c>
      <c r="F373" s="27" t="str">
        <f ca="1">IF($A373="","",OFFSET(統合マスタ!$Z$4,MATCH($A373,統合マスタ!$AC$5:$AC$1500,0),0))</f>
        <v/>
      </c>
      <c r="G373" s="27" t="str">
        <f ca="1">IF($A373="","",OFFSET(統合マスタ!$E$4,MATCH($A373,統合マスタ!$AC$5:$AC$1500,0),0))</f>
        <v/>
      </c>
      <c r="H373" s="27" t="str">
        <f ca="1">IF($A373="","",OFFSET(統合マスタ!$F$4,MATCH($A373,統合マスタ!$AC$5:$AC$1500,0),0))</f>
        <v/>
      </c>
      <c r="I373" s="27" t="str">
        <f ca="1">IF($A373="","",OFFSET(統合マスタ!$K$4,MATCH($A373,統合マスタ!$AC$5:$AC$1500,0),0))</f>
        <v/>
      </c>
      <c r="J373" s="54" t="str">
        <f ca="1">IF(F373="","",OFFSET(分類!$B$29,MATCH(F373,分類!$A$30:$A$46,0),0))</f>
        <v/>
      </c>
      <c r="K373" s="54">
        <f ca="1">IFERROR(
    OFFSET(錠剤_PTP!$M$5,
           MATCH(D373, 錠剤_PTP!$D$5:$D$999, 0) - 1,
           0),
"")</f>
        <v>0</v>
      </c>
      <c r="L373" s="54">
        <f ca="1">IFERROR(
    OFFSET(錠剤_バラ!$M$5,
           MATCH(D373, 錠剤_バラ!$D$5:$D$999, 0) - 1,
           0),
"")</f>
        <v>0</v>
      </c>
      <c r="M373" s="54">
        <f t="shared" ca="1" si="10"/>
        <v>0</v>
      </c>
    </row>
    <row r="374" spans="1:13">
      <c r="A374" s="66" t="str" cm="1">
        <f t="array" aca="1" ref="A374" ca="1">IFERROR(
    SMALL(
        IF((統合マスタ!$R$5:$R$1500=1)*
           (ISNUMBER(MATCH(統合マスタ!$V$5:$V$1500, 分類!$N$8:$N$15, 0))),
           統合マスタ!$AC$5:$AC$1500),
        ROW(A370)
    ),
"")</f>
        <v/>
      </c>
      <c r="B374" s="27">
        <f t="shared" si="11"/>
        <v>370</v>
      </c>
      <c r="C374" s="27" t="str">
        <f ca="1">IF($A374="","",OFFSET(統合マスタ!$B$4,MATCH($A374,統合マスタ!$AC$5:$AC$1500,0),0))</f>
        <v/>
      </c>
      <c r="D374" s="27" t="str">
        <f ca="1">IF($A374="","",OFFSET(統合マスタ!$C$4,MATCH($A374,統合マスタ!$AC$5:$AC$1500,0),0))</f>
        <v/>
      </c>
      <c r="E374" s="27" t="str">
        <f ca="1">IF($A374="","",OFFSET(統合マスタ!$X$4,MATCH($A374,統合マスタ!$AC$5:$AC$1500,0),0))</f>
        <v/>
      </c>
      <c r="F374" s="27" t="str">
        <f ca="1">IF($A374="","",OFFSET(統合マスタ!$Z$4,MATCH($A374,統合マスタ!$AC$5:$AC$1500,0),0))</f>
        <v/>
      </c>
      <c r="G374" s="27" t="str">
        <f ca="1">IF($A374="","",OFFSET(統合マスタ!$E$4,MATCH($A374,統合マスタ!$AC$5:$AC$1500,0),0))</f>
        <v/>
      </c>
      <c r="H374" s="27" t="str">
        <f ca="1">IF($A374="","",OFFSET(統合マスタ!$F$4,MATCH($A374,統合マスタ!$AC$5:$AC$1500,0),0))</f>
        <v/>
      </c>
      <c r="I374" s="27" t="str">
        <f ca="1">IF($A374="","",OFFSET(統合マスタ!$K$4,MATCH($A374,統合マスタ!$AC$5:$AC$1500,0),0))</f>
        <v/>
      </c>
      <c r="J374" s="54" t="str">
        <f ca="1">IF(F374="","",OFFSET(分類!$B$29,MATCH(F374,分類!$A$30:$A$46,0),0))</f>
        <v/>
      </c>
      <c r="K374" s="54">
        <f ca="1">IFERROR(
    OFFSET(錠剤_PTP!$M$5,
           MATCH(D374, 錠剤_PTP!$D$5:$D$999, 0) - 1,
           0),
"")</f>
        <v>0</v>
      </c>
      <c r="L374" s="54">
        <f ca="1">IFERROR(
    OFFSET(錠剤_バラ!$M$5,
           MATCH(D374, 錠剤_バラ!$D$5:$D$999, 0) - 1,
           0),
"")</f>
        <v>0</v>
      </c>
      <c r="M374" s="54">
        <f t="shared" ca="1" si="10"/>
        <v>0</v>
      </c>
    </row>
    <row r="375" spans="1:13">
      <c r="A375" s="66" t="str" cm="1">
        <f t="array" aca="1" ref="A375" ca="1">IFERROR(
    SMALL(
        IF((統合マスタ!$R$5:$R$1500=1)*
           (ISNUMBER(MATCH(統合マスタ!$V$5:$V$1500, 分類!$N$8:$N$15, 0))),
           統合マスタ!$AC$5:$AC$1500),
        ROW(A371)
    ),
"")</f>
        <v/>
      </c>
      <c r="B375" s="27">
        <f t="shared" si="11"/>
        <v>371</v>
      </c>
      <c r="C375" s="27" t="str">
        <f ca="1">IF($A375="","",OFFSET(統合マスタ!$B$4,MATCH($A375,統合マスタ!$AC$5:$AC$1500,0),0))</f>
        <v/>
      </c>
      <c r="D375" s="27" t="str">
        <f ca="1">IF($A375="","",OFFSET(統合マスタ!$C$4,MATCH($A375,統合マスタ!$AC$5:$AC$1500,0),0))</f>
        <v/>
      </c>
      <c r="E375" s="27" t="str">
        <f ca="1">IF($A375="","",OFFSET(統合マスタ!$X$4,MATCH($A375,統合マスタ!$AC$5:$AC$1500,0),0))</f>
        <v/>
      </c>
      <c r="F375" s="27" t="str">
        <f ca="1">IF($A375="","",OFFSET(統合マスタ!$Z$4,MATCH($A375,統合マスタ!$AC$5:$AC$1500,0),0))</f>
        <v/>
      </c>
      <c r="G375" s="27" t="str">
        <f ca="1">IF($A375="","",OFFSET(統合マスタ!$E$4,MATCH($A375,統合マスタ!$AC$5:$AC$1500,0),0))</f>
        <v/>
      </c>
      <c r="H375" s="27" t="str">
        <f ca="1">IF($A375="","",OFFSET(統合マスタ!$F$4,MATCH($A375,統合マスタ!$AC$5:$AC$1500,0),0))</f>
        <v/>
      </c>
      <c r="I375" s="27" t="str">
        <f ca="1">IF($A375="","",OFFSET(統合マスタ!$K$4,MATCH($A375,統合マスタ!$AC$5:$AC$1500,0),0))</f>
        <v/>
      </c>
      <c r="J375" s="54" t="str">
        <f ca="1">IF(F375="","",OFFSET(分類!$B$29,MATCH(F375,分類!$A$30:$A$46,0),0))</f>
        <v/>
      </c>
      <c r="K375" s="54">
        <f ca="1">IFERROR(
    OFFSET(錠剤_PTP!$M$5,
           MATCH(D375, 錠剤_PTP!$D$5:$D$999, 0) - 1,
           0),
"")</f>
        <v>0</v>
      </c>
      <c r="L375" s="54">
        <f ca="1">IFERROR(
    OFFSET(錠剤_バラ!$M$5,
           MATCH(D375, 錠剤_バラ!$D$5:$D$999, 0) - 1,
           0),
"")</f>
        <v>0</v>
      </c>
      <c r="M375" s="54">
        <f t="shared" ca="1" si="10"/>
        <v>0</v>
      </c>
    </row>
    <row r="376" spans="1:13">
      <c r="A376" s="66" t="str" cm="1">
        <f t="array" aca="1" ref="A376" ca="1">IFERROR(
    SMALL(
        IF((統合マスタ!$R$5:$R$1500=1)*
           (ISNUMBER(MATCH(統合マスタ!$V$5:$V$1500, 分類!$N$8:$N$15, 0))),
           統合マスタ!$AC$5:$AC$1500),
        ROW(A372)
    ),
"")</f>
        <v/>
      </c>
      <c r="B376" s="27">
        <f t="shared" si="11"/>
        <v>372</v>
      </c>
      <c r="C376" s="27" t="str">
        <f ca="1">IF($A376="","",OFFSET(統合マスタ!$B$4,MATCH($A376,統合マスタ!$AC$5:$AC$1500,0),0))</f>
        <v/>
      </c>
      <c r="D376" s="27" t="str">
        <f ca="1">IF($A376="","",OFFSET(統合マスタ!$C$4,MATCH($A376,統合マスタ!$AC$5:$AC$1500,0),0))</f>
        <v/>
      </c>
      <c r="E376" s="27" t="str">
        <f ca="1">IF($A376="","",OFFSET(統合マスタ!$X$4,MATCH($A376,統合マスタ!$AC$5:$AC$1500,0),0))</f>
        <v/>
      </c>
      <c r="F376" s="27" t="str">
        <f ca="1">IF($A376="","",OFFSET(統合マスタ!$Z$4,MATCH($A376,統合マスタ!$AC$5:$AC$1500,0),0))</f>
        <v/>
      </c>
      <c r="G376" s="27" t="str">
        <f ca="1">IF($A376="","",OFFSET(統合マスタ!$E$4,MATCH($A376,統合マスタ!$AC$5:$AC$1500,0),0))</f>
        <v/>
      </c>
      <c r="H376" s="27" t="str">
        <f ca="1">IF($A376="","",OFFSET(統合マスタ!$F$4,MATCH($A376,統合マスタ!$AC$5:$AC$1500,0),0))</f>
        <v/>
      </c>
      <c r="I376" s="27" t="str">
        <f ca="1">IF($A376="","",OFFSET(統合マスタ!$K$4,MATCH($A376,統合マスタ!$AC$5:$AC$1500,0),0))</f>
        <v/>
      </c>
      <c r="J376" s="54" t="str">
        <f ca="1">IF(F376="","",OFFSET(分類!$B$29,MATCH(F376,分類!$A$30:$A$46,0),0))</f>
        <v/>
      </c>
      <c r="K376" s="54">
        <f ca="1">IFERROR(
    OFFSET(錠剤_PTP!$M$5,
           MATCH(D376, 錠剤_PTP!$D$5:$D$999, 0) - 1,
           0),
"")</f>
        <v>0</v>
      </c>
      <c r="L376" s="54">
        <f ca="1">IFERROR(
    OFFSET(錠剤_バラ!$M$5,
           MATCH(D376, 錠剤_バラ!$D$5:$D$999, 0) - 1,
           0),
"")</f>
        <v>0</v>
      </c>
      <c r="M376" s="54">
        <f t="shared" ca="1" si="10"/>
        <v>0</v>
      </c>
    </row>
    <row r="377" spans="1:13">
      <c r="A377" s="66" t="str" cm="1">
        <f t="array" aca="1" ref="A377" ca="1">IFERROR(
    SMALL(
        IF((統合マスタ!$R$5:$R$1500=1)*
           (ISNUMBER(MATCH(統合マスタ!$V$5:$V$1500, 分類!$N$8:$N$15, 0))),
           統合マスタ!$AC$5:$AC$1500),
        ROW(A373)
    ),
"")</f>
        <v/>
      </c>
      <c r="B377" s="27">
        <f t="shared" si="11"/>
        <v>373</v>
      </c>
      <c r="C377" s="27" t="str">
        <f ca="1">IF($A377="","",OFFSET(統合マスタ!$B$4,MATCH($A377,統合マスタ!$AC$5:$AC$1500,0),0))</f>
        <v/>
      </c>
      <c r="D377" s="27" t="str">
        <f ca="1">IF($A377="","",OFFSET(統合マスタ!$C$4,MATCH($A377,統合マスタ!$AC$5:$AC$1500,0),0))</f>
        <v/>
      </c>
      <c r="E377" s="27" t="str">
        <f ca="1">IF($A377="","",OFFSET(統合マスタ!$X$4,MATCH($A377,統合マスタ!$AC$5:$AC$1500,0),0))</f>
        <v/>
      </c>
      <c r="F377" s="27" t="str">
        <f ca="1">IF($A377="","",OFFSET(統合マスタ!$Z$4,MATCH($A377,統合マスタ!$AC$5:$AC$1500,0),0))</f>
        <v/>
      </c>
      <c r="G377" s="27" t="str">
        <f ca="1">IF($A377="","",OFFSET(統合マスタ!$E$4,MATCH($A377,統合マスタ!$AC$5:$AC$1500,0),0))</f>
        <v/>
      </c>
      <c r="H377" s="27" t="str">
        <f ca="1">IF($A377="","",OFFSET(統合マスタ!$F$4,MATCH($A377,統合マスタ!$AC$5:$AC$1500,0),0))</f>
        <v/>
      </c>
      <c r="I377" s="27" t="str">
        <f ca="1">IF($A377="","",OFFSET(統合マスタ!$K$4,MATCH($A377,統合マスタ!$AC$5:$AC$1500,0),0))</f>
        <v/>
      </c>
      <c r="J377" s="54" t="str">
        <f ca="1">IF(F377="","",OFFSET(分類!$B$29,MATCH(F377,分類!$A$30:$A$46,0),0))</f>
        <v/>
      </c>
      <c r="K377" s="54">
        <f ca="1">IFERROR(
    OFFSET(錠剤_PTP!$M$5,
           MATCH(D377, 錠剤_PTP!$D$5:$D$999, 0) - 1,
           0),
"")</f>
        <v>0</v>
      </c>
      <c r="L377" s="54">
        <f ca="1">IFERROR(
    OFFSET(錠剤_バラ!$M$5,
           MATCH(D377, 錠剤_バラ!$D$5:$D$999, 0) - 1,
           0),
"")</f>
        <v>0</v>
      </c>
      <c r="M377" s="54">
        <f t="shared" ca="1" si="10"/>
        <v>0</v>
      </c>
    </row>
    <row r="378" spans="1:13">
      <c r="A378" s="66" t="str" cm="1">
        <f t="array" aca="1" ref="A378" ca="1">IFERROR(
    SMALL(
        IF((統合マスタ!$R$5:$R$1500=1)*
           (ISNUMBER(MATCH(統合マスタ!$V$5:$V$1500, 分類!$N$8:$N$15, 0))),
           統合マスタ!$AC$5:$AC$1500),
        ROW(A374)
    ),
"")</f>
        <v/>
      </c>
      <c r="B378" s="27">
        <f t="shared" si="11"/>
        <v>374</v>
      </c>
      <c r="C378" s="27" t="str">
        <f ca="1">IF($A378="","",OFFSET(統合マスタ!$B$4,MATCH($A378,統合マスタ!$AC$5:$AC$1500,0),0))</f>
        <v/>
      </c>
      <c r="D378" s="27" t="str">
        <f ca="1">IF($A378="","",OFFSET(統合マスタ!$C$4,MATCH($A378,統合マスタ!$AC$5:$AC$1500,0),0))</f>
        <v/>
      </c>
      <c r="E378" s="27" t="str">
        <f ca="1">IF($A378="","",OFFSET(統合マスタ!$X$4,MATCH($A378,統合マスタ!$AC$5:$AC$1500,0),0))</f>
        <v/>
      </c>
      <c r="F378" s="27" t="str">
        <f ca="1">IF($A378="","",OFFSET(統合マスタ!$Z$4,MATCH($A378,統合マスタ!$AC$5:$AC$1500,0),0))</f>
        <v/>
      </c>
      <c r="G378" s="27" t="str">
        <f ca="1">IF($A378="","",OFFSET(統合マスタ!$E$4,MATCH($A378,統合マスタ!$AC$5:$AC$1500,0),0))</f>
        <v/>
      </c>
      <c r="H378" s="27" t="str">
        <f ca="1">IF($A378="","",OFFSET(統合マスタ!$F$4,MATCH($A378,統合マスタ!$AC$5:$AC$1500,0),0))</f>
        <v/>
      </c>
      <c r="I378" s="27" t="str">
        <f ca="1">IF($A378="","",OFFSET(統合マスタ!$K$4,MATCH($A378,統合マスタ!$AC$5:$AC$1500,0),0))</f>
        <v/>
      </c>
      <c r="J378" s="54" t="str">
        <f ca="1">IF(F378="","",OFFSET(分類!$B$29,MATCH(F378,分類!$A$30:$A$46,0),0))</f>
        <v/>
      </c>
      <c r="K378" s="54">
        <f ca="1">IFERROR(
    OFFSET(錠剤_PTP!$M$5,
           MATCH(D378, 錠剤_PTP!$D$5:$D$999, 0) - 1,
           0),
"")</f>
        <v>0</v>
      </c>
      <c r="L378" s="54">
        <f ca="1">IFERROR(
    OFFSET(錠剤_バラ!$M$5,
           MATCH(D378, 錠剤_バラ!$D$5:$D$999, 0) - 1,
           0),
"")</f>
        <v>0</v>
      </c>
      <c r="M378" s="54">
        <f t="shared" ca="1" si="10"/>
        <v>0</v>
      </c>
    </row>
    <row r="379" spans="1:13">
      <c r="A379" s="66" t="str" cm="1">
        <f t="array" aca="1" ref="A379" ca="1">IFERROR(
    SMALL(
        IF((統合マスタ!$R$5:$R$1500=1)*
           (ISNUMBER(MATCH(統合マスタ!$V$5:$V$1500, 分類!$N$8:$N$15, 0))),
           統合マスタ!$AC$5:$AC$1500),
        ROW(A375)
    ),
"")</f>
        <v/>
      </c>
      <c r="B379" s="27">
        <f t="shared" si="11"/>
        <v>375</v>
      </c>
      <c r="C379" s="27" t="str">
        <f ca="1">IF($A379="","",OFFSET(統合マスタ!$B$4,MATCH($A379,統合マスタ!$AC$5:$AC$1500,0),0))</f>
        <v/>
      </c>
      <c r="D379" s="27" t="str">
        <f ca="1">IF($A379="","",OFFSET(統合マスタ!$C$4,MATCH($A379,統合マスタ!$AC$5:$AC$1500,0),0))</f>
        <v/>
      </c>
      <c r="E379" s="27" t="str">
        <f ca="1">IF($A379="","",OFFSET(統合マスタ!$X$4,MATCH($A379,統合マスタ!$AC$5:$AC$1500,0),0))</f>
        <v/>
      </c>
      <c r="F379" s="27" t="str">
        <f ca="1">IF($A379="","",OFFSET(統合マスタ!$Z$4,MATCH($A379,統合マスタ!$AC$5:$AC$1500,0),0))</f>
        <v/>
      </c>
      <c r="G379" s="27" t="str">
        <f ca="1">IF($A379="","",OFFSET(統合マスタ!$E$4,MATCH($A379,統合マスタ!$AC$5:$AC$1500,0),0))</f>
        <v/>
      </c>
      <c r="H379" s="27" t="str">
        <f ca="1">IF($A379="","",OFFSET(統合マスタ!$F$4,MATCH($A379,統合マスタ!$AC$5:$AC$1500,0),0))</f>
        <v/>
      </c>
      <c r="I379" s="27" t="str">
        <f ca="1">IF($A379="","",OFFSET(統合マスタ!$K$4,MATCH($A379,統合マスタ!$AC$5:$AC$1500,0),0))</f>
        <v/>
      </c>
      <c r="J379" s="54" t="str">
        <f ca="1">IF(F379="","",OFFSET(分類!$B$29,MATCH(F379,分類!$A$30:$A$46,0),0))</f>
        <v/>
      </c>
      <c r="K379" s="54">
        <f ca="1">IFERROR(
    OFFSET(錠剤_PTP!$M$5,
           MATCH(D379, 錠剤_PTP!$D$5:$D$999, 0) - 1,
           0),
"")</f>
        <v>0</v>
      </c>
      <c r="L379" s="54">
        <f ca="1">IFERROR(
    OFFSET(錠剤_バラ!$M$5,
           MATCH(D379, 錠剤_バラ!$D$5:$D$999, 0) - 1,
           0),
"")</f>
        <v>0</v>
      </c>
      <c r="M379" s="54">
        <f t="shared" ca="1" si="10"/>
        <v>0</v>
      </c>
    </row>
    <row r="380" spans="1:13">
      <c r="A380" s="66" t="str" cm="1">
        <f t="array" aca="1" ref="A380" ca="1">IFERROR(
    SMALL(
        IF((統合マスタ!$R$5:$R$1500=1)*
           (ISNUMBER(MATCH(統合マスタ!$V$5:$V$1500, 分類!$N$8:$N$15, 0))),
           統合マスタ!$AC$5:$AC$1500),
        ROW(A376)
    ),
"")</f>
        <v/>
      </c>
      <c r="B380" s="27">
        <f t="shared" si="11"/>
        <v>376</v>
      </c>
      <c r="C380" s="27" t="str">
        <f ca="1">IF($A380="","",OFFSET(統合マスタ!$B$4,MATCH($A380,統合マスタ!$AC$5:$AC$1500,0),0))</f>
        <v/>
      </c>
      <c r="D380" s="27" t="str">
        <f ca="1">IF($A380="","",OFFSET(統合マスタ!$C$4,MATCH($A380,統合マスタ!$AC$5:$AC$1500,0),0))</f>
        <v/>
      </c>
      <c r="E380" s="27" t="str">
        <f ca="1">IF($A380="","",OFFSET(統合マスタ!$X$4,MATCH($A380,統合マスタ!$AC$5:$AC$1500,0),0))</f>
        <v/>
      </c>
      <c r="F380" s="27" t="str">
        <f ca="1">IF($A380="","",OFFSET(統合マスタ!$Z$4,MATCH($A380,統合マスタ!$AC$5:$AC$1500,0),0))</f>
        <v/>
      </c>
      <c r="G380" s="27" t="str">
        <f ca="1">IF($A380="","",OFFSET(統合マスタ!$E$4,MATCH($A380,統合マスタ!$AC$5:$AC$1500,0),0))</f>
        <v/>
      </c>
      <c r="H380" s="27" t="str">
        <f ca="1">IF($A380="","",OFFSET(統合マスタ!$F$4,MATCH($A380,統合マスタ!$AC$5:$AC$1500,0),0))</f>
        <v/>
      </c>
      <c r="I380" s="27" t="str">
        <f ca="1">IF($A380="","",OFFSET(統合マスタ!$K$4,MATCH($A380,統合マスタ!$AC$5:$AC$1500,0),0))</f>
        <v/>
      </c>
      <c r="J380" s="54" t="str">
        <f ca="1">IF(F380="","",OFFSET(分類!$B$29,MATCH(F380,分類!$A$30:$A$46,0),0))</f>
        <v/>
      </c>
      <c r="K380" s="54">
        <f ca="1">IFERROR(
    OFFSET(錠剤_PTP!$M$5,
           MATCH(D380, 錠剤_PTP!$D$5:$D$999, 0) - 1,
           0),
"")</f>
        <v>0</v>
      </c>
      <c r="L380" s="54">
        <f ca="1">IFERROR(
    OFFSET(錠剤_バラ!$M$5,
           MATCH(D380, 錠剤_バラ!$D$5:$D$999, 0) - 1,
           0),
"")</f>
        <v>0</v>
      </c>
      <c r="M380" s="54">
        <f t="shared" ca="1" si="10"/>
        <v>0</v>
      </c>
    </row>
    <row r="381" spans="1:13">
      <c r="A381" s="66" t="str" cm="1">
        <f t="array" aca="1" ref="A381" ca="1">IFERROR(
    SMALL(
        IF((統合マスタ!$R$5:$R$1500=1)*
           (ISNUMBER(MATCH(統合マスタ!$V$5:$V$1500, 分類!$N$8:$N$15, 0))),
           統合マスタ!$AC$5:$AC$1500),
        ROW(A377)
    ),
"")</f>
        <v/>
      </c>
      <c r="B381" s="27">
        <f t="shared" si="11"/>
        <v>377</v>
      </c>
      <c r="C381" s="27" t="str">
        <f ca="1">IF($A381="","",OFFSET(統合マスタ!$B$4,MATCH($A381,統合マスタ!$AC$5:$AC$1500,0),0))</f>
        <v/>
      </c>
      <c r="D381" s="27" t="str">
        <f ca="1">IF($A381="","",OFFSET(統合マスタ!$C$4,MATCH($A381,統合マスタ!$AC$5:$AC$1500,0),0))</f>
        <v/>
      </c>
      <c r="E381" s="27" t="str">
        <f ca="1">IF($A381="","",OFFSET(統合マスタ!$X$4,MATCH($A381,統合マスタ!$AC$5:$AC$1500,0),0))</f>
        <v/>
      </c>
      <c r="F381" s="27" t="str">
        <f ca="1">IF($A381="","",OFFSET(統合マスタ!$Z$4,MATCH($A381,統合マスタ!$AC$5:$AC$1500,0),0))</f>
        <v/>
      </c>
      <c r="G381" s="27" t="str">
        <f ca="1">IF($A381="","",OFFSET(統合マスタ!$E$4,MATCH($A381,統合マスタ!$AC$5:$AC$1500,0),0))</f>
        <v/>
      </c>
      <c r="H381" s="27" t="str">
        <f ca="1">IF($A381="","",OFFSET(統合マスタ!$F$4,MATCH($A381,統合マスタ!$AC$5:$AC$1500,0),0))</f>
        <v/>
      </c>
      <c r="I381" s="27" t="str">
        <f ca="1">IF($A381="","",OFFSET(統合マスタ!$K$4,MATCH($A381,統合マスタ!$AC$5:$AC$1500,0),0))</f>
        <v/>
      </c>
      <c r="J381" s="54" t="str">
        <f ca="1">IF(F381="","",OFFSET(分類!$B$29,MATCH(F381,分類!$A$30:$A$46,0),0))</f>
        <v/>
      </c>
      <c r="K381" s="54">
        <f ca="1">IFERROR(
    OFFSET(錠剤_PTP!$M$5,
           MATCH(D381, 錠剤_PTP!$D$5:$D$999, 0) - 1,
           0),
"")</f>
        <v>0</v>
      </c>
      <c r="L381" s="54">
        <f ca="1">IFERROR(
    OFFSET(錠剤_バラ!$M$5,
           MATCH(D381, 錠剤_バラ!$D$5:$D$999, 0) - 1,
           0),
"")</f>
        <v>0</v>
      </c>
      <c r="M381" s="54">
        <f t="shared" ca="1" si="10"/>
        <v>0</v>
      </c>
    </row>
    <row r="382" spans="1:13">
      <c r="A382" s="66" t="str" cm="1">
        <f t="array" aca="1" ref="A382" ca="1">IFERROR(
    SMALL(
        IF((統合マスタ!$R$5:$R$1500=1)*
           (ISNUMBER(MATCH(統合マスタ!$V$5:$V$1500, 分類!$N$8:$N$15, 0))),
           統合マスタ!$AC$5:$AC$1500),
        ROW(A378)
    ),
"")</f>
        <v/>
      </c>
      <c r="B382" s="27">
        <f t="shared" si="11"/>
        <v>378</v>
      </c>
      <c r="C382" s="27" t="str">
        <f ca="1">IF($A382="","",OFFSET(統合マスタ!$B$4,MATCH($A382,統合マスタ!$AC$5:$AC$1500,0),0))</f>
        <v/>
      </c>
      <c r="D382" s="27" t="str">
        <f ca="1">IF($A382="","",OFFSET(統合マスタ!$C$4,MATCH($A382,統合マスタ!$AC$5:$AC$1500,0),0))</f>
        <v/>
      </c>
      <c r="E382" s="27" t="str">
        <f ca="1">IF($A382="","",OFFSET(統合マスタ!$X$4,MATCH($A382,統合マスタ!$AC$5:$AC$1500,0),0))</f>
        <v/>
      </c>
      <c r="F382" s="27" t="str">
        <f ca="1">IF($A382="","",OFFSET(統合マスタ!$Z$4,MATCH($A382,統合マスタ!$AC$5:$AC$1500,0),0))</f>
        <v/>
      </c>
      <c r="G382" s="27" t="str">
        <f ca="1">IF($A382="","",OFFSET(統合マスタ!$E$4,MATCH($A382,統合マスタ!$AC$5:$AC$1500,0),0))</f>
        <v/>
      </c>
      <c r="H382" s="27" t="str">
        <f ca="1">IF($A382="","",OFFSET(統合マスタ!$F$4,MATCH($A382,統合マスタ!$AC$5:$AC$1500,0),0))</f>
        <v/>
      </c>
      <c r="I382" s="27" t="str">
        <f ca="1">IF($A382="","",OFFSET(統合マスタ!$K$4,MATCH($A382,統合マスタ!$AC$5:$AC$1500,0),0))</f>
        <v/>
      </c>
      <c r="J382" s="54" t="str">
        <f ca="1">IF(F382="","",OFFSET(分類!$B$29,MATCH(F382,分類!$A$30:$A$46,0),0))</f>
        <v/>
      </c>
      <c r="K382" s="54">
        <f ca="1">IFERROR(
    OFFSET(錠剤_PTP!$M$5,
           MATCH(D382, 錠剤_PTP!$D$5:$D$999, 0) - 1,
           0),
"")</f>
        <v>0</v>
      </c>
      <c r="L382" s="54">
        <f ca="1">IFERROR(
    OFFSET(錠剤_バラ!$M$5,
           MATCH(D382, 錠剤_バラ!$D$5:$D$999, 0) - 1,
           0),
"")</f>
        <v>0</v>
      </c>
      <c r="M382" s="54">
        <f t="shared" ca="1" si="10"/>
        <v>0</v>
      </c>
    </row>
    <row r="383" spans="1:13">
      <c r="A383" s="66" t="str" cm="1">
        <f t="array" aca="1" ref="A383" ca="1">IFERROR(
    SMALL(
        IF((統合マスタ!$R$5:$R$1500=1)*
           (ISNUMBER(MATCH(統合マスタ!$V$5:$V$1500, 分類!$N$8:$N$15, 0))),
           統合マスタ!$AC$5:$AC$1500),
        ROW(A379)
    ),
"")</f>
        <v/>
      </c>
      <c r="B383" s="27">
        <f t="shared" si="11"/>
        <v>379</v>
      </c>
      <c r="C383" s="27" t="str">
        <f ca="1">IF($A383="","",OFFSET(統合マスタ!$B$4,MATCH($A383,統合マスタ!$AC$5:$AC$1500,0),0))</f>
        <v/>
      </c>
      <c r="D383" s="27" t="str">
        <f ca="1">IF($A383="","",OFFSET(統合マスタ!$C$4,MATCH($A383,統合マスタ!$AC$5:$AC$1500,0),0))</f>
        <v/>
      </c>
      <c r="E383" s="27" t="str">
        <f ca="1">IF($A383="","",OFFSET(統合マスタ!$X$4,MATCH($A383,統合マスタ!$AC$5:$AC$1500,0),0))</f>
        <v/>
      </c>
      <c r="F383" s="27" t="str">
        <f ca="1">IF($A383="","",OFFSET(統合マスタ!$Z$4,MATCH($A383,統合マスタ!$AC$5:$AC$1500,0),0))</f>
        <v/>
      </c>
      <c r="G383" s="27" t="str">
        <f ca="1">IF($A383="","",OFFSET(統合マスタ!$E$4,MATCH($A383,統合マスタ!$AC$5:$AC$1500,0),0))</f>
        <v/>
      </c>
      <c r="H383" s="27" t="str">
        <f ca="1">IF($A383="","",OFFSET(統合マスタ!$F$4,MATCH($A383,統合マスタ!$AC$5:$AC$1500,0),0))</f>
        <v/>
      </c>
      <c r="I383" s="27" t="str">
        <f ca="1">IF($A383="","",OFFSET(統合マスタ!$K$4,MATCH($A383,統合マスタ!$AC$5:$AC$1500,0),0))</f>
        <v/>
      </c>
      <c r="J383" s="54" t="str">
        <f ca="1">IF(F383="","",OFFSET(分類!$B$29,MATCH(F383,分類!$A$30:$A$46,0),0))</f>
        <v/>
      </c>
      <c r="K383" s="54">
        <f ca="1">IFERROR(
    OFFSET(錠剤_PTP!$M$5,
           MATCH(D383, 錠剤_PTP!$D$5:$D$999, 0) - 1,
           0),
"")</f>
        <v>0</v>
      </c>
      <c r="L383" s="54">
        <f ca="1">IFERROR(
    OFFSET(錠剤_バラ!$M$5,
           MATCH(D383, 錠剤_バラ!$D$5:$D$999, 0) - 1,
           0),
"")</f>
        <v>0</v>
      </c>
      <c r="M383" s="54">
        <f t="shared" ca="1" si="10"/>
        <v>0</v>
      </c>
    </row>
    <row r="384" spans="1:13">
      <c r="A384" s="66" t="str" cm="1">
        <f t="array" aca="1" ref="A384" ca="1">IFERROR(
    SMALL(
        IF((統合マスタ!$R$5:$R$1500=1)*
           (ISNUMBER(MATCH(統合マスタ!$V$5:$V$1500, 分類!$N$8:$N$15, 0))),
           統合マスタ!$AC$5:$AC$1500),
        ROW(A380)
    ),
"")</f>
        <v/>
      </c>
      <c r="B384" s="27">
        <f t="shared" si="11"/>
        <v>380</v>
      </c>
      <c r="C384" s="27" t="str">
        <f ca="1">IF($A384="","",OFFSET(統合マスタ!$B$4,MATCH($A384,統合マスタ!$AC$5:$AC$1500,0),0))</f>
        <v/>
      </c>
      <c r="D384" s="27" t="str">
        <f ca="1">IF($A384="","",OFFSET(統合マスタ!$C$4,MATCH($A384,統合マスタ!$AC$5:$AC$1500,0),0))</f>
        <v/>
      </c>
      <c r="E384" s="27" t="str">
        <f ca="1">IF($A384="","",OFFSET(統合マスタ!$X$4,MATCH($A384,統合マスタ!$AC$5:$AC$1500,0),0))</f>
        <v/>
      </c>
      <c r="F384" s="27" t="str">
        <f ca="1">IF($A384="","",OFFSET(統合マスタ!$Z$4,MATCH($A384,統合マスタ!$AC$5:$AC$1500,0),0))</f>
        <v/>
      </c>
      <c r="G384" s="27" t="str">
        <f ca="1">IF($A384="","",OFFSET(統合マスタ!$E$4,MATCH($A384,統合マスタ!$AC$5:$AC$1500,0),0))</f>
        <v/>
      </c>
      <c r="H384" s="27" t="str">
        <f ca="1">IF($A384="","",OFFSET(統合マスタ!$F$4,MATCH($A384,統合マスタ!$AC$5:$AC$1500,0),0))</f>
        <v/>
      </c>
      <c r="I384" s="27" t="str">
        <f ca="1">IF($A384="","",OFFSET(統合マスタ!$K$4,MATCH($A384,統合マスタ!$AC$5:$AC$1500,0),0))</f>
        <v/>
      </c>
      <c r="J384" s="54" t="str">
        <f ca="1">IF(F384="","",OFFSET(分類!$B$29,MATCH(F384,分類!$A$30:$A$46,0),0))</f>
        <v/>
      </c>
      <c r="K384" s="54">
        <f ca="1">IFERROR(
    OFFSET(錠剤_PTP!$M$5,
           MATCH(D384, 錠剤_PTP!$D$5:$D$999, 0) - 1,
           0),
"")</f>
        <v>0</v>
      </c>
      <c r="L384" s="54">
        <f ca="1">IFERROR(
    OFFSET(錠剤_バラ!$M$5,
           MATCH(D384, 錠剤_バラ!$D$5:$D$999, 0) - 1,
           0),
"")</f>
        <v>0</v>
      </c>
      <c r="M384" s="54">
        <f t="shared" ca="1" si="10"/>
        <v>0</v>
      </c>
    </row>
    <row r="385" spans="1:13">
      <c r="A385" s="66" t="str" cm="1">
        <f t="array" aca="1" ref="A385" ca="1">IFERROR(
    SMALL(
        IF((統合マスタ!$R$5:$R$1500=1)*
           (ISNUMBER(MATCH(統合マスタ!$V$5:$V$1500, 分類!$N$8:$N$15, 0))),
           統合マスタ!$AC$5:$AC$1500),
        ROW(A381)
    ),
"")</f>
        <v/>
      </c>
      <c r="B385" s="27">
        <f t="shared" si="11"/>
        <v>381</v>
      </c>
      <c r="C385" s="27" t="str">
        <f ca="1">IF($A385="","",OFFSET(統合マスタ!$B$4,MATCH($A385,統合マスタ!$AC$5:$AC$1500,0),0))</f>
        <v/>
      </c>
      <c r="D385" s="27" t="str">
        <f ca="1">IF($A385="","",OFFSET(統合マスタ!$C$4,MATCH($A385,統合マスタ!$AC$5:$AC$1500,0),0))</f>
        <v/>
      </c>
      <c r="E385" s="27" t="str">
        <f ca="1">IF($A385="","",OFFSET(統合マスタ!$X$4,MATCH($A385,統合マスタ!$AC$5:$AC$1500,0),0))</f>
        <v/>
      </c>
      <c r="F385" s="27" t="str">
        <f ca="1">IF($A385="","",OFFSET(統合マスタ!$Z$4,MATCH($A385,統合マスタ!$AC$5:$AC$1500,0),0))</f>
        <v/>
      </c>
      <c r="G385" s="27" t="str">
        <f ca="1">IF($A385="","",OFFSET(統合マスタ!$E$4,MATCH($A385,統合マスタ!$AC$5:$AC$1500,0),0))</f>
        <v/>
      </c>
      <c r="H385" s="27" t="str">
        <f ca="1">IF($A385="","",OFFSET(統合マスタ!$F$4,MATCH($A385,統合マスタ!$AC$5:$AC$1500,0),0))</f>
        <v/>
      </c>
      <c r="I385" s="27" t="str">
        <f ca="1">IF($A385="","",OFFSET(統合マスタ!$K$4,MATCH($A385,統合マスタ!$AC$5:$AC$1500,0),0))</f>
        <v/>
      </c>
      <c r="J385" s="54" t="str">
        <f ca="1">IF(F385="","",OFFSET(分類!$B$29,MATCH(F385,分類!$A$30:$A$46,0),0))</f>
        <v/>
      </c>
      <c r="K385" s="54">
        <f ca="1">IFERROR(
    OFFSET(錠剤_PTP!$M$5,
           MATCH(D385, 錠剤_PTP!$D$5:$D$999, 0) - 1,
           0),
"")</f>
        <v>0</v>
      </c>
      <c r="L385" s="54">
        <f ca="1">IFERROR(
    OFFSET(錠剤_バラ!$M$5,
           MATCH(D385, 錠剤_バラ!$D$5:$D$999, 0) - 1,
           0),
"")</f>
        <v>0</v>
      </c>
      <c r="M385" s="54">
        <f t="shared" ca="1" si="10"/>
        <v>0</v>
      </c>
    </row>
    <row r="386" spans="1:13">
      <c r="A386" s="66" t="str" cm="1">
        <f t="array" aca="1" ref="A386" ca="1">IFERROR(
    SMALL(
        IF((統合マスタ!$R$5:$R$1500=1)*
           (ISNUMBER(MATCH(統合マスタ!$V$5:$V$1500, 分類!$N$8:$N$15, 0))),
           統合マスタ!$AC$5:$AC$1500),
        ROW(A382)
    ),
"")</f>
        <v/>
      </c>
      <c r="B386" s="27">
        <f t="shared" si="11"/>
        <v>382</v>
      </c>
      <c r="C386" s="27" t="str">
        <f ca="1">IF($A386="","",OFFSET(統合マスタ!$B$4,MATCH($A386,統合マスタ!$AC$5:$AC$1500,0),0))</f>
        <v/>
      </c>
      <c r="D386" s="27" t="str">
        <f ca="1">IF($A386="","",OFFSET(統合マスタ!$C$4,MATCH($A386,統合マスタ!$AC$5:$AC$1500,0),0))</f>
        <v/>
      </c>
      <c r="E386" s="27" t="str">
        <f ca="1">IF($A386="","",OFFSET(統合マスタ!$X$4,MATCH($A386,統合マスタ!$AC$5:$AC$1500,0),0))</f>
        <v/>
      </c>
      <c r="F386" s="27" t="str">
        <f ca="1">IF($A386="","",OFFSET(統合マスタ!$Z$4,MATCH($A386,統合マスタ!$AC$5:$AC$1500,0),0))</f>
        <v/>
      </c>
      <c r="G386" s="27" t="str">
        <f ca="1">IF($A386="","",OFFSET(統合マスタ!$E$4,MATCH($A386,統合マスタ!$AC$5:$AC$1500,0),0))</f>
        <v/>
      </c>
      <c r="H386" s="27" t="str">
        <f ca="1">IF($A386="","",OFFSET(統合マスタ!$F$4,MATCH($A386,統合マスタ!$AC$5:$AC$1500,0),0))</f>
        <v/>
      </c>
      <c r="I386" s="27" t="str">
        <f ca="1">IF($A386="","",OFFSET(統合マスタ!$K$4,MATCH($A386,統合マスタ!$AC$5:$AC$1500,0),0))</f>
        <v/>
      </c>
      <c r="J386" s="54" t="str">
        <f ca="1">IF(F386="","",OFFSET(分類!$B$29,MATCH(F386,分類!$A$30:$A$46,0),0))</f>
        <v/>
      </c>
      <c r="K386" s="54">
        <f ca="1">IFERROR(
    OFFSET(錠剤_PTP!$M$5,
           MATCH(D386, 錠剤_PTP!$D$5:$D$999, 0) - 1,
           0),
"")</f>
        <v>0</v>
      </c>
      <c r="L386" s="54">
        <f ca="1">IFERROR(
    OFFSET(錠剤_バラ!$M$5,
           MATCH(D386, 錠剤_バラ!$D$5:$D$999, 0) - 1,
           0),
"")</f>
        <v>0</v>
      </c>
      <c r="M386" s="54">
        <f t="shared" ca="1" si="10"/>
        <v>0</v>
      </c>
    </row>
    <row r="387" spans="1:13">
      <c r="A387" s="66" t="str" cm="1">
        <f t="array" aca="1" ref="A387" ca="1">IFERROR(
    SMALL(
        IF((統合マスタ!$R$5:$R$1500=1)*
           (ISNUMBER(MATCH(統合マスタ!$V$5:$V$1500, 分類!$N$8:$N$15, 0))),
           統合マスタ!$AC$5:$AC$1500),
        ROW(A383)
    ),
"")</f>
        <v/>
      </c>
      <c r="B387" s="27">
        <f t="shared" si="11"/>
        <v>383</v>
      </c>
      <c r="C387" s="27" t="str">
        <f ca="1">IF($A387="","",OFFSET(統合マスタ!$B$4,MATCH($A387,統合マスタ!$AC$5:$AC$1500,0),0))</f>
        <v/>
      </c>
      <c r="D387" s="27" t="str">
        <f ca="1">IF($A387="","",OFFSET(統合マスタ!$C$4,MATCH($A387,統合マスタ!$AC$5:$AC$1500,0),0))</f>
        <v/>
      </c>
      <c r="E387" s="27" t="str">
        <f ca="1">IF($A387="","",OFFSET(統合マスタ!$X$4,MATCH($A387,統合マスタ!$AC$5:$AC$1500,0),0))</f>
        <v/>
      </c>
      <c r="F387" s="27" t="str">
        <f ca="1">IF($A387="","",OFFSET(統合マスタ!$Z$4,MATCH($A387,統合マスタ!$AC$5:$AC$1500,0),0))</f>
        <v/>
      </c>
      <c r="G387" s="27" t="str">
        <f ca="1">IF($A387="","",OFFSET(統合マスタ!$E$4,MATCH($A387,統合マスタ!$AC$5:$AC$1500,0),0))</f>
        <v/>
      </c>
      <c r="H387" s="27" t="str">
        <f ca="1">IF($A387="","",OFFSET(統合マスタ!$F$4,MATCH($A387,統合マスタ!$AC$5:$AC$1500,0),0))</f>
        <v/>
      </c>
      <c r="I387" s="27" t="str">
        <f ca="1">IF($A387="","",OFFSET(統合マスタ!$K$4,MATCH($A387,統合マスタ!$AC$5:$AC$1500,0),0))</f>
        <v/>
      </c>
      <c r="J387" s="54" t="str">
        <f ca="1">IF(F387="","",OFFSET(分類!$B$29,MATCH(F387,分類!$A$30:$A$46,0),0))</f>
        <v/>
      </c>
      <c r="K387" s="54">
        <f ca="1">IFERROR(
    OFFSET(錠剤_PTP!$M$5,
           MATCH(D387, 錠剤_PTP!$D$5:$D$999, 0) - 1,
           0),
"")</f>
        <v>0</v>
      </c>
      <c r="L387" s="54">
        <f ca="1">IFERROR(
    OFFSET(錠剤_バラ!$M$5,
           MATCH(D387, 錠剤_バラ!$D$5:$D$999, 0) - 1,
           0),
"")</f>
        <v>0</v>
      </c>
      <c r="M387" s="54">
        <f t="shared" ca="1" si="10"/>
        <v>0</v>
      </c>
    </row>
    <row r="388" spans="1:13">
      <c r="A388" s="66" t="str" cm="1">
        <f t="array" aca="1" ref="A388" ca="1">IFERROR(
    SMALL(
        IF((統合マスタ!$R$5:$R$1500=1)*
           (ISNUMBER(MATCH(統合マスタ!$V$5:$V$1500, 分類!$N$8:$N$15, 0))),
           統合マスタ!$AC$5:$AC$1500),
        ROW(A384)
    ),
"")</f>
        <v/>
      </c>
      <c r="B388" s="27">
        <f t="shared" si="11"/>
        <v>384</v>
      </c>
      <c r="C388" s="27" t="str">
        <f ca="1">IF($A388="","",OFFSET(統合マスタ!$B$4,MATCH($A388,統合マスタ!$AC$5:$AC$1500,0),0))</f>
        <v/>
      </c>
      <c r="D388" s="27" t="str">
        <f ca="1">IF($A388="","",OFFSET(統合マスタ!$C$4,MATCH($A388,統合マスタ!$AC$5:$AC$1500,0),0))</f>
        <v/>
      </c>
      <c r="E388" s="27" t="str">
        <f ca="1">IF($A388="","",OFFSET(統合マスタ!$X$4,MATCH($A388,統合マスタ!$AC$5:$AC$1500,0),0))</f>
        <v/>
      </c>
      <c r="F388" s="27" t="str">
        <f ca="1">IF($A388="","",OFFSET(統合マスタ!$Z$4,MATCH($A388,統合マスタ!$AC$5:$AC$1500,0),0))</f>
        <v/>
      </c>
      <c r="G388" s="27" t="str">
        <f ca="1">IF($A388="","",OFFSET(統合マスタ!$E$4,MATCH($A388,統合マスタ!$AC$5:$AC$1500,0),0))</f>
        <v/>
      </c>
      <c r="H388" s="27" t="str">
        <f ca="1">IF($A388="","",OFFSET(統合マスタ!$F$4,MATCH($A388,統合マスタ!$AC$5:$AC$1500,0),0))</f>
        <v/>
      </c>
      <c r="I388" s="27" t="str">
        <f ca="1">IF($A388="","",OFFSET(統合マスタ!$K$4,MATCH($A388,統合マスタ!$AC$5:$AC$1500,0),0))</f>
        <v/>
      </c>
      <c r="J388" s="54" t="str">
        <f ca="1">IF(F388="","",OFFSET(分類!$B$29,MATCH(F388,分類!$A$30:$A$46,0),0))</f>
        <v/>
      </c>
      <c r="K388" s="54">
        <f ca="1">IFERROR(
    OFFSET(錠剤_PTP!$M$5,
           MATCH(D388, 錠剤_PTP!$D$5:$D$999, 0) - 1,
           0),
"")</f>
        <v>0</v>
      </c>
      <c r="L388" s="54">
        <f ca="1">IFERROR(
    OFFSET(錠剤_バラ!$M$5,
           MATCH(D388, 錠剤_バラ!$D$5:$D$999, 0) - 1,
           0),
"")</f>
        <v>0</v>
      </c>
      <c r="M388" s="54">
        <f t="shared" ca="1" si="10"/>
        <v>0</v>
      </c>
    </row>
    <row r="389" spans="1:13">
      <c r="A389" s="66" t="str" cm="1">
        <f t="array" aca="1" ref="A389" ca="1">IFERROR(
    SMALL(
        IF((統合マスタ!$R$5:$R$1500=1)*
           (ISNUMBER(MATCH(統合マスタ!$V$5:$V$1500, 分類!$N$8:$N$15, 0))),
           統合マスタ!$AC$5:$AC$1500),
        ROW(A385)
    ),
"")</f>
        <v/>
      </c>
      <c r="B389" s="27">
        <f t="shared" si="11"/>
        <v>385</v>
      </c>
      <c r="C389" s="27" t="str">
        <f ca="1">IF($A389="","",OFFSET(統合マスタ!$B$4,MATCH($A389,統合マスタ!$AC$5:$AC$1500,0),0))</f>
        <v/>
      </c>
      <c r="D389" s="27" t="str">
        <f ca="1">IF($A389="","",OFFSET(統合マスタ!$C$4,MATCH($A389,統合マスタ!$AC$5:$AC$1500,0),0))</f>
        <v/>
      </c>
      <c r="E389" s="27" t="str">
        <f ca="1">IF($A389="","",OFFSET(統合マスタ!$X$4,MATCH($A389,統合マスタ!$AC$5:$AC$1500,0),0))</f>
        <v/>
      </c>
      <c r="F389" s="27" t="str">
        <f ca="1">IF($A389="","",OFFSET(統合マスタ!$Z$4,MATCH($A389,統合マスタ!$AC$5:$AC$1500,0),0))</f>
        <v/>
      </c>
      <c r="G389" s="27" t="str">
        <f ca="1">IF($A389="","",OFFSET(統合マスタ!$E$4,MATCH($A389,統合マスタ!$AC$5:$AC$1500,0),0))</f>
        <v/>
      </c>
      <c r="H389" s="27" t="str">
        <f ca="1">IF($A389="","",OFFSET(統合マスタ!$F$4,MATCH($A389,統合マスタ!$AC$5:$AC$1500,0),0))</f>
        <v/>
      </c>
      <c r="I389" s="27" t="str">
        <f ca="1">IF($A389="","",OFFSET(統合マスタ!$K$4,MATCH($A389,統合マスタ!$AC$5:$AC$1500,0),0))</f>
        <v/>
      </c>
      <c r="J389" s="54" t="str">
        <f ca="1">IF(F389="","",OFFSET(分類!$B$29,MATCH(F389,分類!$A$30:$A$46,0),0))</f>
        <v/>
      </c>
      <c r="K389" s="54">
        <f ca="1">IFERROR(
    OFFSET(錠剤_PTP!$M$5,
           MATCH(D389, 錠剤_PTP!$D$5:$D$999, 0) - 1,
           0),
"")</f>
        <v>0</v>
      </c>
      <c r="L389" s="54">
        <f ca="1">IFERROR(
    OFFSET(錠剤_バラ!$M$5,
           MATCH(D389, 錠剤_バラ!$D$5:$D$999, 0) - 1,
           0),
"")</f>
        <v>0</v>
      </c>
      <c r="M389" s="54">
        <f t="shared" ca="1" si="10"/>
        <v>0</v>
      </c>
    </row>
    <row r="390" spans="1:13">
      <c r="A390" s="66" t="str" cm="1">
        <f t="array" aca="1" ref="A390" ca="1">IFERROR(
    SMALL(
        IF((統合マスタ!$R$5:$R$1500=1)*
           (ISNUMBER(MATCH(統合マスタ!$V$5:$V$1500, 分類!$N$8:$N$15, 0))),
           統合マスタ!$AC$5:$AC$1500),
        ROW(A386)
    ),
"")</f>
        <v/>
      </c>
      <c r="B390" s="27">
        <f t="shared" si="11"/>
        <v>386</v>
      </c>
      <c r="C390" s="27" t="str">
        <f ca="1">IF($A390="","",OFFSET(統合マスタ!$B$4,MATCH($A390,統合マスタ!$AC$5:$AC$1500,0),0))</f>
        <v/>
      </c>
      <c r="D390" s="27" t="str">
        <f ca="1">IF($A390="","",OFFSET(統合マスタ!$C$4,MATCH($A390,統合マスタ!$AC$5:$AC$1500,0),0))</f>
        <v/>
      </c>
      <c r="E390" s="27" t="str">
        <f ca="1">IF($A390="","",OFFSET(統合マスタ!$X$4,MATCH($A390,統合マスタ!$AC$5:$AC$1500,0),0))</f>
        <v/>
      </c>
      <c r="F390" s="27" t="str">
        <f ca="1">IF($A390="","",OFFSET(統合マスタ!$Z$4,MATCH($A390,統合マスタ!$AC$5:$AC$1500,0),0))</f>
        <v/>
      </c>
      <c r="G390" s="27" t="str">
        <f ca="1">IF($A390="","",OFFSET(統合マスタ!$E$4,MATCH($A390,統合マスタ!$AC$5:$AC$1500,0),0))</f>
        <v/>
      </c>
      <c r="H390" s="27" t="str">
        <f ca="1">IF($A390="","",OFFSET(統合マスタ!$F$4,MATCH($A390,統合マスタ!$AC$5:$AC$1500,0),0))</f>
        <v/>
      </c>
      <c r="I390" s="27" t="str">
        <f ca="1">IF($A390="","",OFFSET(統合マスタ!$K$4,MATCH($A390,統合マスタ!$AC$5:$AC$1500,0),0))</f>
        <v/>
      </c>
      <c r="J390" s="54" t="str">
        <f ca="1">IF(F390="","",OFFSET(分類!$B$29,MATCH(F390,分類!$A$30:$A$46,0),0))</f>
        <v/>
      </c>
      <c r="K390" s="54">
        <f ca="1">IFERROR(
    OFFSET(錠剤_PTP!$M$5,
           MATCH(D390, 錠剤_PTP!$D$5:$D$999, 0) - 1,
           0),
"")</f>
        <v>0</v>
      </c>
      <c r="L390" s="54">
        <f ca="1">IFERROR(
    OFFSET(錠剤_バラ!$M$5,
           MATCH(D390, 錠剤_バラ!$D$5:$D$999, 0) - 1,
           0),
"")</f>
        <v>0</v>
      </c>
      <c r="M390" s="54">
        <f t="shared" ref="M390:M453" ca="1" si="12">SUM(K390:L390)</f>
        <v>0</v>
      </c>
    </row>
    <row r="391" spans="1:13">
      <c r="A391" s="66" t="str" cm="1">
        <f t="array" aca="1" ref="A391" ca="1">IFERROR(
    SMALL(
        IF((統合マスタ!$R$5:$R$1500=1)*
           (ISNUMBER(MATCH(統合マスタ!$V$5:$V$1500, 分類!$N$8:$N$15, 0))),
           統合マスタ!$AC$5:$AC$1500),
        ROW(A387)
    ),
"")</f>
        <v/>
      </c>
      <c r="B391" s="27">
        <f t="shared" ref="B391:B454" si="13">B390+1</f>
        <v>387</v>
      </c>
      <c r="C391" s="27" t="str">
        <f ca="1">IF($A391="","",OFFSET(統合マスタ!$B$4,MATCH($A391,統合マスタ!$AC$5:$AC$1500,0),0))</f>
        <v/>
      </c>
      <c r="D391" s="27" t="str">
        <f ca="1">IF($A391="","",OFFSET(統合マスタ!$C$4,MATCH($A391,統合マスタ!$AC$5:$AC$1500,0),0))</f>
        <v/>
      </c>
      <c r="E391" s="27" t="str">
        <f ca="1">IF($A391="","",OFFSET(統合マスタ!$X$4,MATCH($A391,統合マスタ!$AC$5:$AC$1500,0),0))</f>
        <v/>
      </c>
      <c r="F391" s="27" t="str">
        <f ca="1">IF($A391="","",OFFSET(統合マスタ!$Z$4,MATCH($A391,統合マスタ!$AC$5:$AC$1500,0),0))</f>
        <v/>
      </c>
      <c r="G391" s="27" t="str">
        <f ca="1">IF($A391="","",OFFSET(統合マスタ!$E$4,MATCH($A391,統合マスタ!$AC$5:$AC$1500,0),0))</f>
        <v/>
      </c>
      <c r="H391" s="27" t="str">
        <f ca="1">IF($A391="","",OFFSET(統合マスタ!$F$4,MATCH($A391,統合マスタ!$AC$5:$AC$1500,0),0))</f>
        <v/>
      </c>
      <c r="I391" s="27" t="str">
        <f ca="1">IF($A391="","",OFFSET(統合マスタ!$K$4,MATCH($A391,統合マスタ!$AC$5:$AC$1500,0),0))</f>
        <v/>
      </c>
      <c r="J391" s="54" t="str">
        <f ca="1">IF(F391="","",OFFSET(分類!$B$29,MATCH(F391,分類!$A$30:$A$46,0),0))</f>
        <v/>
      </c>
      <c r="K391" s="54">
        <f ca="1">IFERROR(
    OFFSET(錠剤_PTP!$M$5,
           MATCH(D391, 錠剤_PTP!$D$5:$D$999, 0) - 1,
           0),
"")</f>
        <v>0</v>
      </c>
      <c r="L391" s="54">
        <f ca="1">IFERROR(
    OFFSET(錠剤_バラ!$M$5,
           MATCH(D391, 錠剤_バラ!$D$5:$D$999, 0) - 1,
           0),
"")</f>
        <v>0</v>
      </c>
      <c r="M391" s="54">
        <f t="shared" ca="1" si="12"/>
        <v>0</v>
      </c>
    </row>
    <row r="392" spans="1:13">
      <c r="A392" s="66" t="str" cm="1">
        <f t="array" aca="1" ref="A392" ca="1">IFERROR(
    SMALL(
        IF((統合マスタ!$R$5:$R$1500=1)*
           (ISNUMBER(MATCH(統合マスタ!$V$5:$V$1500, 分類!$N$8:$N$15, 0))),
           統合マスタ!$AC$5:$AC$1500),
        ROW(A388)
    ),
"")</f>
        <v/>
      </c>
      <c r="B392" s="27">
        <f t="shared" si="13"/>
        <v>388</v>
      </c>
      <c r="C392" s="27" t="str">
        <f ca="1">IF($A392="","",OFFSET(統合マスタ!$B$4,MATCH($A392,統合マスタ!$AC$5:$AC$1500,0),0))</f>
        <v/>
      </c>
      <c r="D392" s="27" t="str">
        <f ca="1">IF($A392="","",OFFSET(統合マスタ!$C$4,MATCH($A392,統合マスタ!$AC$5:$AC$1500,0),0))</f>
        <v/>
      </c>
      <c r="E392" s="27" t="str">
        <f ca="1">IF($A392="","",OFFSET(統合マスタ!$X$4,MATCH($A392,統合マスタ!$AC$5:$AC$1500,0),0))</f>
        <v/>
      </c>
      <c r="F392" s="27" t="str">
        <f ca="1">IF($A392="","",OFFSET(統合マスタ!$Z$4,MATCH($A392,統合マスタ!$AC$5:$AC$1500,0),0))</f>
        <v/>
      </c>
      <c r="G392" s="27" t="str">
        <f ca="1">IF($A392="","",OFFSET(統合マスタ!$E$4,MATCH($A392,統合マスタ!$AC$5:$AC$1500,0),0))</f>
        <v/>
      </c>
      <c r="H392" s="27" t="str">
        <f ca="1">IF($A392="","",OFFSET(統合マスタ!$F$4,MATCH($A392,統合マスタ!$AC$5:$AC$1500,0),0))</f>
        <v/>
      </c>
      <c r="I392" s="27" t="str">
        <f ca="1">IF($A392="","",OFFSET(統合マスタ!$K$4,MATCH($A392,統合マスタ!$AC$5:$AC$1500,0),0))</f>
        <v/>
      </c>
      <c r="J392" s="54" t="str">
        <f ca="1">IF(F392="","",OFFSET(分類!$B$29,MATCH(F392,分類!$A$30:$A$46,0),0))</f>
        <v/>
      </c>
      <c r="K392" s="54">
        <f ca="1">IFERROR(
    OFFSET(錠剤_PTP!$M$5,
           MATCH(D392, 錠剤_PTP!$D$5:$D$999, 0) - 1,
           0),
"")</f>
        <v>0</v>
      </c>
      <c r="L392" s="54">
        <f ca="1">IFERROR(
    OFFSET(錠剤_バラ!$M$5,
           MATCH(D392, 錠剤_バラ!$D$5:$D$999, 0) - 1,
           0),
"")</f>
        <v>0</v>
      </c>
      <c r="M392" s="54">
        <f t="shared" ca="1" si="12"/>
        <v>0</v>
      </c>
    </row>
    <row r="393" spans="1:13">
      <c r="A393" s="66" t="str" cm="1">
        <f t="array" aca="1" ref="A393" ca="1">IFERROR(
    SMALL(
        IF((統合マスタ!$R$5:$R$1500=1)*
           (ISNUMBER(MATCH(統合マスタ!$V$5:$V$1500, 分類!$N$8:$N$15, 0))),
           統合マスタ!$AC$5:$AC$1500),
        ROW(A389)
    ),
"")</f>
        <v/>
      </c>
      <c r="B393" s="27">
        <f t="shared" si="13"/>
        <v>389</v>
      </c>
      <c r="C393" s="27" t="str">
        <f ca="1">IF($A393="","",OFFSET(統合マスタ!$B$4,MATCH($A393,統合マスタ!$AC$5:$AC$1500,0),0))</f>
        <v/>
      </c>
      <c r="D393" s="27" t="str">
        <f ca="1">IF($A393="","",OFFSET(統合マスタ!$C$4,MATCH($A393,統合マスタ!$AC$5:$AC$1500,0),0))</f>
        <v/>
      </c>
      <c r="E393" s="27" t="str">
        <f ca="1">IF($A393="","",OFFSET(統合マスタ!$X$4,MATCH($A393,統合マスタ!$AC$5:$AC$1500,0),0))</f>
        <v/>
      </c>
      <c r="F393" s="27" t="str">
        <f ca="1">IF($A393="","",OFFSET(統合マスタ!$Z$4,MATCH($A393,統合マスタ!$AC$5:$AC$1500,0),0))</f>
        <v/>
      </c>
      <c r="G393" s="27" t="str">
        <f ca="1">IF($A393="","",OFFSET(統合マスタ!$E$4,MATCH($A393,統合マスタ!$AC$5:$AC$1500,0),0))</f>
        <v/>
      </c>
      <c r="H393" s="27" t="str">
        <f ca="1">IF($A393="","",OFFSET(統合マスタ!$F$4,MATCH($A393,統合マスタ!$AC$5:$AC$1500,0),0))</f>
        <v/>
      </c>
      <c r="I393" s="27" t="str">
        <f ca="1">IF($A393="","",OFFSET(統合マスタ!$K$4,MATCH($A393,統合マスタ!$AC$5:$AC$1500,0),0))</f>
        <v/>
      </c>
      <c r="J393" s="54" t="str">
        <f ca="1">IF(F393="","",OFFSET(分類!$B$29,MATCH(F393,分類!$A$30:$A$46,0),0))</f>
        <v/>
      </c>
      <c r="K393" s="54">
        <f ca="1">IFERROR(
    OFFSET(錠剤_PTP!$M$5,
           MATCH(D393, 錠剤_PTP!$D$5:$D$999, 0) - 1,
           0),
"")</f>
        <v>0</v>
      </c>
      <c r="L393" s="54">
        <f ca="1">IFERROR(
    OFFSET(錠剤_バラ!$M$5,
           MATCH(D393, 錠剤_バラ!$D$5:$D$999, 0) - 1,
           0),
"")</f>
        <v>0</v>
      </c>
      <c r="M393" s="54">
        <f t="shared" ca="1" si="12"/>
        <v>0</v>
      </c>
    </row>
    <row r="394" spans="1:13">
      <c r="A394" s="66" t="str" cm="1">
        <f t="array" aca="1" ref="A394" ca="1">IFERROR(
    SMALL(
        IF((統合マスタ!$R$5:$R$1500=1)*
           (ISNUMBER(MATCH(統合マスタ!$V$5:$V$1500, 分類!$N$8:$N$15, 0))),
           統合マスタ!$AC$5:$AC$1500),
        ROW(A390)
    ),
"")</f>
        <v/>
      </c>
      <c r="B394" s="27">
        <f t="shared" si="13"/>
        <v>390</v>
      </c>
      <c r="C394" s="27" t="str">
        <f ca="1">IF($A394="","",OFFSET(統合マスタ!$B$4,MATCH($A394,統合マスタ!$AC$5:$AC$1500,0),0))</f>
        <v/>
      </c>
      <c r="D394" s="27" t="str">
        <f ca="1">IF($A394="","",OFFSET(統合マスタ!$C$4,MATCH($A394,統合マスタ!$AC$5:$AC$1500,0),0))</f>
        <v/>
      </c>
      <c r="E394" s="27" t="str">
        <f ca="1">IF($A394="","",OFFSET(統合マスタ!$X$4,MATCH($A394,統合マスタ!$AC$5:$AC$1500,0),0))</f>
        <v/>
      </c>
      <c r="F394" s="27" t="str">
        <f ca="1">IF($A394="","",OFFSET(統合マスタ!$Z$4,MATCH($A394,統合マスタ!$AC$5:$AC$1500,0),0))</f>
        <v/>
      </c>
      <c r="G394" s="27" t="str">
        <f ca="1">IF($A394="","",OFFSET(統合マスタ!$E$4,MATCH($A394,統合マスタ!$AC$5:$AC$1500,0),0))</f>
        <v/>
      </c>
      <c r="H394" s="27" t="str">
        <f ca="1">IF($A394="","",OFFSET(統合マスタ!$F$4,MATCH($A394,統合マスタ!$AC$5:$AC$1500,0),0))</f>
        <v/>
      </c>
      <c r="I394" s="27" t="str">
        <f ca="1">IF($A394="","",OFFSET(統合マスタ!$K$4,MATCH($A394,統合マスタ!$AC$5:$AC$1500,0),0))</f>
        <v/>
      </c>
      <c r="J394" s="54" t="str">
        <f ca="1">IF(F394="","",OFFSET(分類!$B$29,MATCH(F394,分類!$A$30:$A$46,0),0))</f>
        <v/>
      </c>
      <c r="K394" s="54">
        <f ca="1">IFERROR(
    OFFSET(錠剤_PTP!$M$5,
           MATCH(D394, 錠剤_PTP!$D$5:$D$999, 0) - 1,
           0),
"")</f>
        <v>0</v>
      </c>
      <c r="L394" s="54">
        <f ca="1">IFERROR(
    OFFSET(錠剤_バラ!$M$5,
           MATCH(D394, 錠剤_バラ!$D$5:$D$999, 0) - 1,
           0),
"")</f>
        <v>0</v>
      </c>
      <c r="M394" s="54">
        <f t="shared" ca="1" si="12"/>
        <v>0</v>
      </c>
    </row>
    <row r="395" spans="1:13">
      <c r="A395" s="66" t="str" cm="1">
        <f t="array" aca="1" ref="A395" ca="1">IFERROR(
    SMALL(
        IF((統合マスタ!$R$5:$R$1500=1)*
           (ISNUMBER(MATCH(統合マスタ!$V$5:$V$1500, 分類!$N$8:$N$15, 0))),
           統合マスタ!$AC$5:$AC$1500),
        ROW(A391)
    ),
"")</f>
        <v/>
      </c>
      <c r="B395" s="27">
        <f t="shared" si="13"/>
        <v>391</v>
      </c>
      <c r="C395" s="27" t="str">
        <f ca="1">IF($A395="","",OFFSET(統合マスタ!$B$4,MATCH($A395,統合マスタ!$AC$5:$AC$1500,0),0))</f>
        <v/>
      </c>
      <c r="D395" s="27" t="str">
        <f ca="1">IF($A395="","",OFFSET(統合マスタ!$C$4,MATCH($A395,統合マスタ!$AC$5:$AC$1500,0),0))</f>
        <v/>
      </c>
      <c r="E395" s="27" t="str">
        <f ca="1">IF($A395="","",OFFSET(統合マスタ!$X$4,MATCH($A395,統合マスタ!$AC$5:$AC$1500,0),0))</f>
        <v/>
      </c>
      <c r="F395" s="27" t="str">
        <f ca="1">IF($A395="","",OFFSET(統合マスタ!$Z$4,MATCH($A395,統合マスタ!$AC$5:$AC$1500,0),0))</f>
        <v/>
      </c>
      <c r="G395" s="27" t="str">
        <f ca="1">IF($A395="","",OFFSET(統合マスタ!$E$4,MATCH($A395,統合マスタ!$AC$5:$AC$1500,0),0))</f>
        <v/>
      </c>
      <c r="H395" s="27" t="str">
        <f ca="1">IF($A395="","",OFFSET(統合マスタ!$F$4,MATCH($A395,統合マスタ!$AC$5:$AC$1500,0),0))</f>
        <v/>
      </c>
      <c r="I395" s="27" t="str">
        <f ca="1">IF($A395="","",OFFSET(統合マスタ!$K$4,MATCH($A395,統合マスタ!$AC$5:$AC$1500,0),0))</f>
        <v/>
      </c>
      <c r="J395" s="54" t="str">
        <f ca="1">IF(F395="","",OFFSET(分類!$B$29,MATCH(F395,分類!$A$30:$A$46,0),0))</f>
        <v/>
      </c>
      <c r="K395" s="54">
        <f ca="1">IFERROR(
    OFFSET(錠剤_PTP!$M$5,
           MATCH(D395, 錠剤_PTP!$D$5:$D$999, 0) - 1,
           0),
"")</f>
        <v>0</v>
      </c>
      <c r="L395" s="54">
        <f ca="1">IFERROR(
    OFFSET(錠剤_バラ!$M$5,
           MATCH(D395, 錠剤_バラ!$D$5:$D$999, 0) - 1,
           0),
"")</f>
        <v>0</v>
      </c>
      <c r="M395" s="54">
        <f t="shared" ca="1" si="12"/>
        <v>0</v>
      </c>
    </row>
    <row r="396" spans="1:13">
      <c r="A396" s="66" t="str" cm="1">
        <f t="array" aca="1" ref="A396" ca="1">IFERROR(
    SMALL(
        IF((統合マスタ!$R$5:$R$1500=1)*
           (ISNUMBER(MATCH(統合マスタ!$V$5:$V$1500, 分類!$N$8:$N$15, 0))),
           統合マスタ!$AC$5:$AC$1500),
        ROW(A392)
    ),
"")</f>
        <v/>
      </c>
      <c r="B396" s="27">
        <f t="shared" si="13"/>
        <v>392</v>
      </c>
      <c r="C396" s="27" t="str">
        <f ca="1">IF($A396="","",OFFSET(統合マスタ!$B$4,MATCH($A396,統合マスタ!$AC$5:$AC$1500,0),0))</f>
        <v/>
      </c>
      <c r="D396" s="27" t="str">
        <f ca="1">IF($A396="","",OFFSET(統合マスタ!$C$4,MATCH($A396,統合マスタ!$AC$5:$AC$1500,0),0))</f>
        <v/>
      </c>
      <c r="E396" s="27" t="str">
        <f ca="1">IF($A396="","",OFFSET(統合マスタ!$X$4,MATCH($A396,統合マスタ!$AC$5:$AC$1500,0),0))</f>
        <v/>
      </c>
      <c r="F396" s="27" t="str">
        <f ca="1">IF($A396="","",OFFSET(統合マスタ!$Z$4,MATCH($A396,統合マスタ!$AC$5:$AC$1500,0),0))</f>
        <v/>
      </c>
      <c r="G396" s="27" t="str">
        <f ca="1">IF($A396="","",OFFSET(統合マスタ!$E$4,MATCH($A396,統合マスタ!$AC$5:$AC$1500,0),0))</f>
        <v/>
      </c>
      <c r="H396" s="27" t="str">
        <f ca="1">IF($A396="","",OFFSET(統合マスタ!$F$4,MATCH($A396,統合マスタ!$AC$5:$AC$1500,0),0))</f>
        <v/>
      </c>
      <c r="I396" s="27" t="str">
        <f ca="1">IF($A396="","",OFFSET(統合マスタ!$K$4,MATCH($A396,統合マスタ!$AC$5:$AC$1500,0),0))</f>
        <v/>
      </c>
      <c r="J396" s="54" t="str">
        <f ca="1">IF(F396="","",OFFSET(分類!$B$29,MATCH(F396,分類!$A$30:$A$46,0),0))</f>
        <v/>
      </c>
      <c r="K396" s="54">
        <f ca="1">IFERROR(
    OFFSET(錠剤_PTP!$M$5,
           MATCH(D396, 錠剤_PTP!$D$5:$D$999, 0) - 1,
           0),
"")</f>
        <v>0</v>
      </c>
      <c r="L396" s="54">
        <f ca="1">IFERROR(
    OFFSET(錠剤_バラ!$M$5,
           MATCH(D396, 錠剤_バラ!$D$5:$D$999, 0) - 1,
           0),
"")</f>
        <v>0</v>
      </c>
      <c r="M396" s="54">
        <f t="shared" ca="1" si="12"/>
        <v>0</v>
      </c>
    </row>
    <row r="397" spans="1:13">
      <c r="A397" s="66" t="str" cm="1">
        <f t="array" aca="1" ref="A397" ca="1">IFERROR(
    SMALL(
        IF((統合マスタ!$R$5:$R$1500=1)*
           (ISNUMBER(MATCH(統合マスタ!$V$5:$V$1500, 分類!$N$8:$N$15, 0))),
           統合マスタ!$AC$5:$AC$1500),
        ROW(A393)
    ),
"")</f>
        <v/>
      </c>
      <c r="B397" s="27">
        <f t="shared" si="13"/>
        <v>393</v>
      </c>
      <c r="C397" s="27" t="str">
        <f ca="1">IF($A397="","",OFFSET(統合マスタ!$B$4,MATCH($A397,統合マスタ!$AC$5:$AC$1500,0),0))</f>
        <v/>
      </c>
      <c r="D397" s="27" t="str">
        <f ca="1">IF($A397="","",OFFSET(統合マスタ!$C$4,MATCH($A397,統合マスタ!$AC$5:$AC$1500,0),0))</f>
        <v/>
      </c>
      <c r="E397" s="27" t="str">
        <f ca="1">IF($A397="","",OFFSET(統合マスタ!$X$4,MATCH($A397,統合マスタ!$AC$5:$AC$1500,0),0))</f>
        <v/>
      </c>
      <c r="F397" s="27" t="str">
        <f ca="1">IF($A397="","",OFFSET(統合マスタ!$Z$4,MATCH($A397,統合マスタ!$AC$5:$AC$1500,0),0))</f>
        <v/>
      </c>
      <c r="G397" s="27" t="str">
        <f ca="1">IF($A397="","",OFFSET(統合マスタ!$E$4,MATCH($A397,統合マスタ!$AC$5:$AC$1500,0),0))</f>
        <v/>
      </c>
      <c r="H397" s="27" t="str">
        <f ca="1">IF($A397="","",OFFSET(統合マスタ!$F$4,MATCH($A397,統合マスタ!$AC$5:$AC$1500,0),0))</f>
        <v/>
      </c>
      <c r="I397" s="27" t="str">
        <f ca="1">IF($A397="","",OFFSET(統合マスタ!$K$4,MATCH($A397,統合マスタ!$AC$5:$AC$1500,0),0))</f>
        <v/>
      </c>
      <c r="J397" s="54" t="str">
        <f ca="1">IF(F397="","",OFFSET(分類!$B$29,MATCH(F397,分類!$A$30:$A$46,0),0))</f>
        <v/>
      </c>
      <c r="K397" s="54">
        <f ca="1">IFERROR(
    OFFSET(錠剤_PTP!$M$5,
           MATCH(D397, 錠剤_PTP!$D$5:$D$999, 0) - 1,
           0),
"")</f>
        <v>0</v>
      </c>
      <c r="L397" s="54">
        <f ca="1">IFERROR(
    OFFSET(錠剤_バラ!$M$5,
           MATCH(D397, 錠剤_バラ!$D$5:$D$999, 0) - 1,
           0),
"")</f>
        <v>0</v>
      </c>
      <c r="M397" s="54">
        <f t="shared" ca="1" si="12"/>
        <v>0</v>
      </c>
    </row>
    <row r="398" spans="1:13">
      <c r="A398" s="66" t="str" cm="1">
        <f t="array" aca="1" ref="A398" ca="1">IFERROR(
    SMALL(
        IF((統合マスタ!$R$5:$R$1500=1)*
           (ISNUMBER(MATCH(統合マスタ!$V$5:$V$1500, 分類!$N$8:$N$15, 0))),
           統合マスタ!$AC$5:$AC$1500),
        ROW(A394)
    ),
"")</f>
        <v/>
      </c>
      <c r="B398" s="27">
        <f t="shared" si="13"/>
        <v>394</v>
      </c>
      <c r="C398" s="27" t="str">
        <f ca="1">IF($A398="","",OFFSET(統合マスタ!$B$4,MATCH($A398,統合マスタ!$AC$5:$AC$1500,0),0))</f>
        <v/>
      </c>
      <c r="D398" s="27" t="str">
        <f ca="1">IF($A398="","",OFFSET(統合マスタ!$C$4,MATCH($A398,統合マスタ!$AC$5:$AC$1500,0),0))</f>
        <v/>
      </c>
      <c r="E398" s="27" t="str">
        <f ca="1">IF($A398="","",OFFSET(統合マスタ!$X$4,MATCH($A398,統合マスタ!$AC$5:$AC$1500,0),0))</f>
        <v/>
      </c>
      <c r="F398" s="27" t="str">
        <f ca="1">IF($A398="","",OFFSET(統合マスタ!$Z$4,MATCH($A398,統合マスタ!$AC$5:$AC$1500,0),0))</f>
        <v/>
      </c>
      <c r="G398" s="27" t="str">
        <f ca="1">IF($A398="","",OFFSET(統合マスタ!$E$4,MATCH($A398,統合マスタ!$AC$5:$AC$1500,0),0))</f>
        <v/>
      </c>
      <c r="H398" s="27" t="str">
        <f ca="1">IF($A398="","",OFFSET(統合マスタ!$F$4,MATCH($A398,統合マスタ!$AC$5:$AC$1500,0),0))</f>
        <v/>
      </c>
      <c r="I398" s="27" t="str">
        <f ca="1">IF($A398="","",OFFSET(統合マスタ!$K$4,MATCH($A398,統合マスタ!$AC$5:$AC$1500,0),0))</f>
        <v/>
      </c>
      <c r="J398" s="54" t="str">
        <f ca="1">IF(F398="","",OFFSET(分類!$B$29,MATCH(F398,分類!$A$30:$A$46,0),0))</f>
        <v/>
      </c>
      <c r="K398" s="54">
        <f ca="1">IFERROR(
    OFFSET(錠剤_PTP!$M$5,
           MATCH(D398, 錠剤_PTP!$D$5:$D$999, 0) - 1,
           0),
"")</f>
        <v>0</v>
      </c>
      <c r="L398" s="54">
        <f ca="1">IFERROR(
    OFFSET(錠剤_バラ!$M$5,
           MATCH(D398, 錠剤_バラ!$D$5:$D$999, 0) - 1,
           0),
"")</f>
        <v>0</v>
      </c>
      <c r="M398" s="54">
        <f t="shared" ca="1" si="12"/>
        <v>0</v>
      </c>
    </row>
    <row r="399" spans="1:13">
      <c r="A399" s="66" t="str" cm="1">
        <f t="array" aca="1" ref="A399" ca="1">IFERROR(
    SMALL(
        IF((統合マスタ!$R$5:$R$1500=1)*
           (ISNUMBER(MATCH(統合マスタ!$V$5:$V$1500, 分類!$N$8:$N$15, 0))),
           統合マスタ!$AC$5:$AC$1500),
        ROW(A395)
    ),
"")</f>
        <v/>
      </c>
      <c r="B399" s="27">
        <f t="shared" si="13"/>
        <v>395</v>
      </c>
      <c r="C399" s="27" t="str">
        <f ca="1">IF($A399="","",OFFSET(統合マスタ!$B$4,MATCH($A399,統合マスタ!$AC$5:$AC$1500,0),0))</f>
        <v/>
      </c>
      <c r="D399" s="27" t="str">
        <f ca="1">IF($A399="","",OFFSET(統合マスタ!$C$4,MATCH($A399,統合マスタ!$AC$5:$AC$1500,0),0))</f>
        <v/>
      </c>
      <c r="E399" s="27" t="str">
        <f ca="1">IF($A399="","",OFFSET(統合マスタ!$X$4,MATCH($A399,統合マスタ!$AC$5:$AC$1500,0),0))</f>
        <v/>
      </c>
      <c r="F399" s="27" t="str">
        <f ca="1">IF($A399="","",OFFSET(統合マスタ!$Z$4,MATCH($A399,統合マスタ!$AC$5:$AC$1500,0),0))</f>
        <v/>
      </c>
      <c r="G399" s="27" t="str">
        <f ca="1">IF($A399="","",OFFSET(統合マスタ!$E$4,MATCH($A399,統合マスタ!$AC$5:$AC$1500,0),0))</f>
        <v/>
      </c>
      <c r="H399" s="27" t="str">
        <f ca="1">IF($A399="","",OFFSET(統合マスタ!$F$4,MATCH($A399,統合マスタ!$AC$5:$AC$1500,0),0))</f>
        <v/>
      </c>
      <c r="I399" s="27" t="str">
        <f ca="1">IF($A399="","",OFFSET(統合マスタ!$K$4,MATCH($A399,統合マスタ!$AC$5:$AC$1500,0),0))</f>
        <v/>
      </c>
      <c r="J399" s="54" t="str">
        <f ca="1">IF(F399="","",OFFSET(分類!$B$29,MATCH(F399,分類!$A$30:$A$46,0),0))</f>
        <v/>
      </c>
      <c r="K399" s="54">
        <f ca="1">IFERROR(
    OFFSET(錠剤_PTP!$M$5,
           MATCH(D399, 錠剤_PTP!$D$5:$D$999, 0) - 1,
           0),
"")</f>
        <v>0</v>
      </c>
      <c r="L399" s="54">
        <f ca="1">IFERROR(
    OFFSET(錠剤_バラ!$M$5,
           MATCH(D399, 錠剤_バラ!$D$5:$D$999, 0) - 1,
           0),
"")</f>
        <v>0</v>
      </c>
      <c r="M399" s="54">
        <f t="shared" ca="1" si="12"/>
        <v>0</v>
      </c>
    </row>
    <row r="400" spans="1:13">
      <c r="A400" s="66" t="str" cm="1">
        <f t="array" aca="1" ref="A400" ca="1">IFERROR(
    SMALL(
        IF((統合マスタ!$R$5:$R$1500=1)*
           (ISNUMBER(MATCH(統合マスタ!$V$5:$V$1500, 分類!$N$8:$N$15, 0))),
           統合マスタ!$AC$5:$AC$1500),
        ROW(A396)
    ),
"")</f>
        <v/>
      </c>
      <c r="B400" s="27">
        <f t="shared" si="13"/>
        <v>396</v>
      </c>
      <c r="C400" s="27" t="str">
        <f ca="1">IF($A400="","",OFFSET(統合マスタ!$B$4,MATCH($A400,統合マスタ!$AC$5:$AC$1500,0),0))</f>
        <v/>
      </c>
      <c r="D400" s="27" t="str">
        <f ca="1">IF($A400="","",OFFSET(統合マスタ!$C$4,MATCH($A400,統合マスタ!$AC$5:$AC$1500,0),0))</f>
        <v/>
      </c>
      <c r="E400" s="27" t="str">
        <f ca="1">IF($A400="","",OFFSET(統合マスタ!$X$4,MATCH($A400,統合マスタ!$AC$5:$AC$1500,0),0))</f>
        <v/>
      </c>
      <c r="F400" s="27" t="str">
        <f ca="1">IF($A400="","",OFFSET(統合マスタ!$Z$4,MATCH($A400,統合マスタ!$AC$5:$AC$1500,0),0))</f>
        <v/>
      </c>
      <c r="G400" s="27" t="str">
        <f ca="1">IF($A400="","",OFFSET(統合マスタ!$E$4,MATCH($A400,統合マスタ!$AC$5:$AC$1500,0),0))</f>
        <v/>
      </c>
      <c r="H400" s="27" t="str">
        <f ca="1">IF($A400="","",OFFSET(統合マスタ!$F$4,MATCH($A400,統合マスタ!$AC$5:$AC$1500,0),0))</f>
        <v/>
      </c>
      <c r="I400" s="27" t="str">
        <f ca="1">IF($A400="","",OFFSET(統合マスタ!$K$4,MATCH($A400,統合マスタ!$AC$5:$AC$1500,0),0))</f>
        <v/>
      </c>
      <c r="J400" s="54" t="str">
        <f ca="1">IF(F400="","",OFFSET(分類!$B$29,MATCH(F400,分類!$A$30:$A$46,0),0))</f>
        <v/>
      </c>
      <c r="K400" s="54">
        <f ca="1">IFERROR(
    OFFSET(錠剤_PTP!$M$5,
           MATCH(D400, 錠剤_PTP!$D$5:$D$999, 0) - 1,
           0),
"")</f>
        <v>0</v>
      </c>
      <c r="L400" s="54">
        <f ca="1">IFERROR(
    OFFSET(錠剤_バラ!$M$5,
           MATCH(D400, 錠剤_バラ!$D$5:$D$999, 0) - 1,
           0),
"")</f>
        <v>0</v>
      </c>
      <c r="M400" s="54">
        <f t="shared" ca="1" si="12"/>
        <v>0</v>
      </c>
    </row>
    <row r="401" spans="1:13">
      <c r="A401" s="66" t="str" cm="1">
        <f t="array" aca="1" ref="A401" ca="1">IFERROR(
    SMALL(
        IF((統合マスタ!$R$5:$R$1500=1)*
           (ISNUMBER(MATCH(統合マスタ!$V$5:$V$1500, 分類!$N$8:$N$15, 0))),
           統合マスタ!$AC$5:$AC$1500),
        ROW(A397)
    ),
"")</f>
        <v/>
      </c>
      <c r="B401" s="27">
        <f t="shared" si="13"/>
        <v>397</v>
      </c>
      <c r="C401" s="27" t="str">
        <f ca="1">IF($A401="","",OFFSET(統合マスタ!$B$4,MATCH($A401,統合マスタ!$AC$5:$AC$1500,0),0))</f>
        <v/>
      </c>
      <c r="D401" s="27" t="str">
        <f ca="1">IF($A401="","",OFFSET(統合マスタ!$C$4,MATCH($A401,統合マスタ!$AC$5:$AC$1500,0),0))</f>
        <v/>
      </c>
      <c r="E401" s="27" t="str">
        <f ca="1">IF($A401="","",OFFSET(統合マスタ!$X$4,MATCH($A401,統合マスタ!$AC$5:$AC$1500,0),0))</f>
        <v/>
      </c>
      <c r="F401" s="27" t="str">
        <f ca="1">IF($A401="","",OFFSET(統合マスタ!$Z$4,MATCH($A401,統合マスタ!$AC$5:$AC$1500,0),0))</f>
        <v/>
      </c>
      <c r="G401" s="27" t="str">
        <f ca="1">IF($A401="","",OFFSET(統合マスタ!$E$4,MATCH($A401,統合マスタ!$AC$5:$AC$1500,0),0))</f>
        <v/>
      </c>
      <c r="H401" s="27" t="str">
        <f ca="1">IF($A401="","",OFFSET(統合マスタ!$F$4,MATCH($A401,統合マスタ!$AC$5:$AC$1500,0),0))</f>
        <v/>
      </c>
      <c r="I401" s="27" t="str">
        <f ca="1">IF($A401="","",OFFSET(統合マスタ!$K$4,MATCH($A401,統合マスタ!$AC$5:$AC$1500,0),0))</f>
        <v/>
      </c>
      <c r="J401" s="54" t="str">
        <f ca="1">IF(F401="","",OFFSET(分類!$B$29,MATCH(F401,分類!$A$30:$A$46,0),0))</f>
        <v/>
      </c>
      <c r="K401" s="54">
        <f ca="1">IFERROR(
    OFFSET(錠剤_PTP!$M$5,
           MATCH(D401, 錠剤_PTP!$D$5:$D$999, 0) - 1,
           0),
"")</f>
        <v>0</v>
      </c>
      <c r="L401" s="54">
        <f ca="1">IFERROR(
    OFFSET(錠剤_バラ!$M$5,
           MATCH(D401, 錠剤_バラ!$D$5:$D$999, 0) - 1,
           0),
"")</f>
        <v>0</v>
      </c>
      <c r="M401" s="54">
        <f t="shared" ca="1" si="12"/>
        <v>0</v>
      </c>
    </row>
    <row r="402" spans="1:13">
      <c r="A402" s="66" t="str" cm="1">
        <f t="array" aca="1" ref="A402" ca="1">IFERROR(
    SMALL(
        IF((統合マスタ!$R$5:$R$1500=1)*
           (ISNUMBER(MATCH(統合マスタ!$V$5:$V$1500, 分類!$N$8:$N$15, 0))),
           統合マスタ!$AC$5:$AC$1500),
        ROW(A398)
    ),
"")</f>
        <v/>
      </c>
      <c r="B402" s="27">
        <f t="shared" si="13"/>
        <v>398</v>
      </c>
      <c r="C402" s="27" t="str">
        <f ca="1">IF($A402="","",OFFSET(統合マスタ!$B$4,MATCH($A402,統合マスタ!$AC$5:$AC$1500,0),0))</f>
        <v/>
      </c>
      <c r="D402" s="27" t="str">
        <f ca="1">IF($A402="","",OFFSET(統合マスタ!$C$4,MATCH($A402,統合マスタ!$AC$5:$AC$1500,0),0))</f>
        <v/>
      </c>
      <c r="E402" s="27" t="str">
        <f ca="1">IF($A402="","",OFFSET(統合マスタ!$X$4,MATCH($A402,統合マスタ!$AC$5:$AC$1500,0),0))</f>
        <v/>
      </c>
      <c r="F402" s="27" t="str">
        <f ca="1">IF($A402="","",OFFSET(統合マスタ!$Z$4,MATCH($A402,統合マスタ!$AC$5:$AC$1500,0),0))</f>
        <v/>
      </c>
      <c r="G402" s="27" t="str">
        <f ca="1">IF($A402="","",OFFSET(統合マスタ!$E$4,MATCH($A402,統合マスタ!$AC$5:$AC$1500,0),0))</f>
        <v/>
      </c>
      <c r="H402" s="27" t="str">
        <f ca="1">IF($A402="","",OFFSET(統合マスタ!$F$4,MATCH($A402,統合マスタ!$AC$5:$AC$1500,0),0))</f>
        <v/>
      </c>
      <c r="I402" s="27" t="str">
        <f ca="1">IF($A402="","",OFFSET(統合マスタ!$K$4,MATCH($A402,統合マスタ!$AC$5:$AC$1500,0),0))</f>
        <v/>
      </c>
      <c r="J402" s="54" t="str">
        <f ca="1">IF(F402="","",OFFSET(分類!$B$29,MATCH(F402,分類!$A$30:$A$46,0),0))</f>
        <v/>
      </c>
      <c r="K402" s="54">
        <f ca="1">IFERROR(
    OFFSET(錠剤_PTP!$M$5,
           MATCH(D402, 錠剤_PTP!$D$5:$D$999, 0) - 1,
           0),
"")</f>
        <v>0</v>
      </c>
      <c r="L402" s="54">
        <f ca="1">IFERROR(
    OFFSET(錠剤_バラ!$M$5,
           MATCH(D402, 錠剤_バラ!$D$5:$D$999, 0) - 1,
           0),
"")</f>
        <v>0</v>
      </c>
      <c r="M402" s="54">
        <f t="shared" ca="1" si="12"/>
        <v>0</v>
      </c>
    </row>
    <row r="403" spans="1:13">
      <c r="A403" s="66" t="str" cm="1">
        <f t="array" aca="1" ref="A403" ca="1">IFERROR(
    SMALL(
        IF((統合マスタ!$R$5:$R$1500=1)*
           (ISNUMBER(MATCH(統合マスタ!$V$5:$V$1500, 分類!$N$8:$N$15, 0))),
           統合マスタ!$AC$5:$AC$1500),
        ROW(A399)
    ),
"")</f>
        <v/>
      </c>
      <c r="B403" s="27">
        <f t="shared" si="13"/>
        <v>399</v>
      </c>
      <c r="C403" s="27" t="str">
        <f ca="1">IF($A403="","",OFFSET(統合マスタ!$B$4,MATCH($A403,統合マスタ!$AC$5:$AC$1500,0),0))</f>
        <v/>
      </c>
      <c r="D403" s="27" t="str">
        <f ca="1">IF($A403="","",OFFSET(統合マスタ!$C$4,MATCH($A403,統合マスタ!$AC$5:$AC$1500,0),0))</f>
        <v/>
      </c>
      <c r="E403" s="27" t="str">
        <f ca="1">IF($A403="","",OFFSET(統合マスタ!$X$4,MATCH($A403,統合マスタ!$AC$5:$AC$1500,0),0))</f>
        <v/>
      </c>
      <c r="F403" s="27" t="str">
        <f ca="1">IF($A403="","",OFFSET(統合マスタ!$Z$4,MATCH($A403,統合マスタ!$AC$5:$AC$1500,0),0))</f>
        <v/>
      </c>
      <c r="G403" s="27" t="str">
        <f ca="1">IF($A403="","",OFFSET(統合マスタ!$E$4,MATCH($A403,統合マスタ!$AC$5:$AC$1500,0),0))</f>
        <v/>
      </c>
      <c r="H403" s="27" t="str">
        <f ca="1">IF($A403="","",OFFSET(統合マスタ!$F$4,MATCH($A403,統合マスタ!$AC$5:$AC$1500,0),0))</f>
        <v/>
      </c>
      <c r="I403" s="27" t="str">
        <f ca="1">IF($A403="","",OFFSET(統合マスタ!$K$4,MATCH($A403,統合マスタ!$AC$5:$AC$1500,0),0))</f>
        <v/>
      </c>
      <c r="J403" s="54" t="str">
        <f ca="1">IF(F403="","",OFFSET(分類!$B$29,MATCH(F403,分類!$A$30:$A$46,0),0))</f>
        <v/>
      </c>
      <c r="K403" s="54">
        <f ca="1">IFERROR(
    OFFSET(錠剤_PTP!$M$5,
           MATCH(D403, 錠剤_PTP!$D$5:$D$999, 0) - 1,
           0),
"")</f>
        <v>0</v>
      </c>
      <c r="L403" s="54">
        <f ca="1">IFERROR(
    OFFSET(錠剤_バラ!$M$5,
           MATCH(D403, 錠剤_バラ!$D$5:$D$999, 0) - 1,
           0),
"")</f>
        <v>0</v>
      </c>
      <c r="M403" s="54">
        <f t="shared" ca="1" si="12"/>
        <v>0</v>
      </c>
    </row>
    <row r="404" spans="1:13">
      <c r="A404" s="66" t="str" cm="1">
        <f t="array" aca="1" ref="A404" ca="1">IFERROR(
    SMALL(
        IF((統合マスタ!$R$5:$R$1500=1)*
           (ISNUMBER(MATCH(統合マスタ!$V$5:$V$1500, 分類!$N$8:$N$15, 0))),
           統合マスタ!$AC$5:$AC$1500),
        ROW(A400)
    ),
"")</f>
        <v/>
      </c>
      <c r="B404" s="27">
        <f t="shared" si="13"/>
        <v>400</v>
      </c>
      <c r="C404" s="27" t="str">
        <f ca="1">IF($A404="","",OFFSET(統合マスタ!$B$4,MATCH($A404,統合マスタ!$AC$5:$AC$1500,0),0))</f>
        <v/>
      </c>
      <c r="D404" s="27" t="str">
        <f ca="1">IF($A404="","",OFFSET(統合マスタ!$C$4,MATCH($A404,統合マスタ!$AC$5:$AC$1500,0),0))</f>
        <v/>
      </c>
      <c r="E404" s="27" t="str">
        <f ca="1">IF($A404="","",OFFSET(統合マスタ!$X$4,MATCH($A404,統合マスタ!$AC$5:$AC$1500,0),0))</f>
        <v/>
      </c>
      <c r="F404" s="27" t="str">
        <f ca="1">IF($A404="","",OFFSET(統合マスタ!$Z$4,MATCH($A404,統合マスタ!$AC$5:$AC$1500,0),0))</f>
        <v/>
      </c>
      <c r="G404" s="27" t="str">
        <f ca="1">IF($A404="","",OFFSET(統合マスタ!$E$4,MATCH($A404,統合マスタ!$AC$5:$AC$1500,0),0))</f>
        <v/>
      </c>
      <c r="H404" s="27" t="str">
        <f ca="1">IF($A404="","",OFFSET(統合マスタ!$F$4,MATCH($A404,統合マスタ!$AC$5:$AC$1500,0),0))</f>
        <v/>
      </c>
      <c r="I404" s="27" t="str">
        <f ca="1">IF($A404="","",OFFSET(統合マスタ!$K$4,MATCH($A404,統合マスタ!$AC$5:$AC$1500,0),0))</f>
        <v/>
      </c>
      <c r="J404" s="54" t="str">
        <f ca="1">IF(F404="","",OFFSET(分類!$B$29,MATCH(F404,分類!$A$30:$A$46,0),0))</f>
        <v/>
      </c>
      <c r="K404" s="54">
        <f ca="1">IFERROR(
    OFFSET(錠剤_PTP!$M$5,
           MATCH(D404, 錠剤_PTP!$D$5:$D$999, 0) - 1,
           0),
"")</f>
        <v>0</v>
      </c>
      <c r="L404" s="54">
        <f ca="1">IFERROR(
    OFFSET(錠剤_バラ!$M$5,
           MATCH(D404, 錠剤_バラ!$D$5:$D$999, 0) - 1,
           0),
"")</f>
        <v>0</v>
      </c>
      <c r="M404" s="54">
        <f t="shared" ca="1" si="12"/>
        <v>0</v>
      </c>
    </row>
    <row r="405" spans="1:13">
      <c r="A405" s="66" t="str" cm="1">
        <f t="array" aca="1" ref="A405" ca="1">IFERROR(
    SMALL(
        IF((統合マスタ!$R$5:$R$1500=1)*
           (ISNUMBER(MATCH(統合マスタ!$V$5:$V$1500, 分類!$N$8:$N$15, 0))),
           統合マスタ!$AC$5:$AC$1500),
        ROW(A401)
    ),
"")</f>
        <v/>
      </c>
      <c r="B405" s="27">
        <f t="shared" si="13"/>
        <v>401</v>
      </c>
      <c r="C405" s="27" t="str">
        <f ca="1">IF($A405="","",OFFSET(統合マスタ!$B$4,MATCH($A405,統合マスタ!$AC$5:$AC$1500,0),0))</f>
        <v/>
      </c>
      <c r="D405" s="27" t="str">
        <f ca="1">IF($A405="","",OFFSET(統合マスタ!$C$4,MATCH($A405,統合マスタ!$AC$5:$AC$1500,0),0))</f>
        <v/>
      </c>
      <c r="E405" s="27" t="str">
        <f ca="1">IF($A405="","",OFFSET(統合マスタ!$X$4,MATCH($A405,統合マスタ!$AC$5:$AC$1500,0),0))</f>
        <v/>
      </c>
      <c r="F405" s="27" t="str">
        <f ca="1">IF($A405="","",OFFSET(統合マスタ!$Z$4,MATCH($A405,統合マスタ!$AC$5:$AC$1500,0),0))</f>
        <v/>
      </c>
      <c r="G405" s="27" t="str">
        <f ca="1">IF($A405="","",OFFSET(統合マスタ!$E$4,MATCH($A405,統合マスタ!$AC$5:$AC$1500,0),0))</f>
        <v/>
      </c>
      <c r="H405" s="27" t="str">
        <f ca="1">IF($A405="","",OFFSET(統合マスタ!$F$4,MATCH($A405,統合マスタ!$AC$5:$AC$1500,0),0))</f>
        <v/>
      </c>
      <c r="I405" s="27" t="str">
        <f ca="1">IF($A405="","",OFFSET(統合マスタ!$K$4,MATCH($A405,統合マスタ!$AC$5:$AC$1500,0),0))</f>
        <v/>
      </c>
      <c r="J405" s="54" t="str">
        <f ca="1">IF(F405="","",OFFSET(分類!$B$29,MATCH(F405,分類!$A$30:$A$46,0),0))</f>
        <v/>
      </c>
      <c r="K405" s="54">
        <f ca="1">IFERROR(
    OFFSET(錠剤_PTP!$M$5,
           MATCH(D405, 錠剤_PTP!$D$5:$D$999, 0) - 1,
           0),
"")</f>
        <v>0</v>
      </c>
      <c r="L405" s="54">
        <f ca="1">IFERROR(
    OFFSET(錠剤_バラ!$M$5,
           MATCH(D405, 錠剤_バラ!$D$5:$D$999, 0) - 1,
           0),
"")</f>
        <v>0</v>
      </c>
      <c r="M405" s="54">
        <f t="shared" ca="1" si="12"/>
        <v>0</v>
      </c>
    </row>
    <row r="406" spans="1:13">
      <c r="A406" s="66" t="str" cm="1">
        <f t="array" aca="1" ref="A406" ca="1">IFERROR(
    SMALL(
        IF((統合マスタ!$R$5:$R$1500=1)*
           (ISNUMBER(MATCH(統合マスタ!$V$5:$V$1500, 分類!$N$8:$N$15, 0))),
           統合マスタ!$AC$5:$AC$1500),
        ROW(A402)
    ),
"")</f>
        <v/>
      </c>
      <c r="B406" s="27">
        <f t="shared" si="13"/>
        <v>402</v>
      </c>
      <c r="C406" s="27" t="str">
        <f ca="1">IF($A406="","",OFFSET(統合マスタ!$B$4,MATCH($A406,統合マスタ!$AC$5:$AC$1500,0),0))</f>
        <v/>
      </c>
      <c r="D406" s="27" t="str">
        <f ca="1">IF($A406="","",OFFSET(統合マスタ!$C$4,MATCH($A406,統合マスタ!$AC$5:$AC$1500,0),0))</f>
        <v/>
      </c>
      <c r="E406" s="27" t="str">
        <f ca="1">IF($A406="","",OFFSET(統合マスタ!$X$4,MATCH($A406,統合マスタ!$AC$5:$AC$1500,0),0))</f>
        <v/>
      </c>
      <c r="F406" s="27" t="str">
        <f ca="1">IF($A406="","",OFFSET(統合マスタ!$Z$4,MATCH($A406,統合マスタ!$AC$5:$AC$1500,0),0))</f>
        <v/>
      </c>
      <c r="G406" s="27" t="str">
        <f ca="1">IF($A406="","",OFFSET(統合マスタ!$E$4,MATCH($A406,統合マスタ!$AC$5:$AC$1500,0),0))</f>
        <v/>
      </c>
      <c r="H406" s="27" t="str">
        <f ca="1">IF($A406="","",OFFSET(統合マスタ!$F$4,MATCH($A406,統合マスタ!$AC$5:$AC$1500,0),0))</f>
        <v/>
      </c>
      <c r="I406" s="27" t="str">
        <f ca="1">IF($A406="","",OFFSET(統合マスタ!$K$4,MATCH($A406,統合マスタ!$AC$5:$AC$1500,0),0))</f>
        <v/>
      </c>
      <c r="J406" s="54" t="str">
        <f ca="1">IF(F406="","",OFFSET(分類!$B$29,MATCH(F406,分類!$A$30:$A$46,0),0))</f>
        <v/>
      </c>
      <c r="K406" s="54">
        <f ca="1">IFERROR(
    OFFSET(錠剤_PTP!$M$5,
           MATCH(D406, 錠剤_PTP!$D$5:$D$999, 0) - 1,
           0),
"")</f>
        <v>0</v>
      </c>
      <c r="L406" s="54">
        <f ca="1">IFERROR(
    OFFSET(錠剤_バラ!$M$5,
           MATCH(D406, 錠剤_バラ!$D$5:$D$999, 0) - 1,
           0),
"")</f>
        <v>0</v>
      </c>
      <c r="M406" s="54">
        <f t="shared" ca="1" si="12"/>
        <v>0</v>
      </c>
    </row>
    <row r="407" spans="1:13">
      <c r="A407" s="66" t="str" cm="1">
        <f t="array" aca="1" ref="A407" ca="1">IFERROR(
    SMALL(
        IF((統合マスタ!$R$5:$R$1500=1)*
           (ISNUMBER(MATCH(統合マスタ!$V$5:$V$1500, 分類!$N$8:$N$15, 0))),
           統合マスタ!$AC$5:$AC$1500),
        ROW(A403)
    ),
"")</f>
        <v/>
      </c>
      <c r="B407" s="27">
        <f t="shared" si="13"/>
        <v>403</v>
      </c>
      <c r="C407" s="27" t="str">
        <f ca="1">IF($A407="","",OFFSET(統合マスタ!$B$4,MATCH($A407,統合マスタ!$AC$5:$AC$1500,0),0))</f>
        <v/>
      </c>
      <c r="D407" s="27" t="str">
        <f ca="1">IF($A407="","",OFFSET(統合マスタ!$C$4,MATCH($A407,統合マスタ!$AC$5:$AC$1500,0),0))</f>
        <v/>
      </c>
      <c r="E407" s="27" t="str">
        <f ca="1">IF($A407="","",OFFSET(統合マスタ!$X$4,MATCH($A407,統合マスタ!$AC$5:$AC$1500,0),0))</f>
        <v/>
      </c>
      <c r="F407" s="27" t="str">
        <f ca="1">IF($A407="","",OFFSET(統合マスタ!$Z$4,MATCH($A407,統合マスタ!$AC$5:$AC$1500,0),0))</f>
        <v/>
      </c>
      <c r="G407" s="27" t="str">
        <f ca="1">IF($A407="","",OFFSET(統合マスタ!$E$4,MATCH($A407,統合マスタ!$AC$5:$AC$1500,0),0))</f>
        <v/>
      </c>
      <c r="H407" s="27" t="str">
        <f ca="1">IF($A407="","",OFFSET(統合マスタ!$F$4,MATCH($A407,統合マスタ!$AC$5:$AC$1500,0),0))</f>
        <v/>
      </c>
      <c r="I407" s="27" t="str">
        <f ca="1">IF($A407="","",OFFSET(統合マスタ!$K$4,MATCH($A407,統合マスタ!$AC$5:$AC$1500,0),0))</f>
        <v/>
      </c>
      <c r="J407" s="54" t="str">
        <f ca="1">IF(F407="","",OFFSET(分類!$B$29,MATCH(F407,分類!$A$30:$A$46,0),0))</f>
        <v/>
      </c>
      <c r="K407" s="54">
        <f ca="1">IFERROR(
    OFFSET(錠剤_PTP!$M$5,
           MATCH(D407, 錠剤_PTP!$D$5:$D$999, 0) - 1,
           0),
"")</f>
        <v>0</v>
      </c>
      <c r="L407" s="54">
        <f ca="1">IFERROR(
    OFFSET(錠剤_バラ!$M$5,
           MATCH(D407, 錠剤_バラ!$D$5:$D$999, 0) - 1,
           0),
"")</f>
        <v>0</v>
      </c>
      <c r="M407" s="54">
        <f t="shared" ca="1" si="12"/>
        <v>0</v>
      </c>
    </row>
    <row r="408" spans="1:13">
      <c r="A408" s="66" t="str" cm="1">
        <f t="array" aca="1" ref="A408" ca="1">IFERROR(
    SMALL(
        IF((統合マスタ!$R$5:$R$1500=1)*
           (ISNUMBER(MATCH(統合マスタ!$V$5:$V$1500, 分類!$N$8:$N$15, 0))),
           統合マスタ!$AC$5:$AC$1500),
        ROW(A404)
    ),
"")</f>
        <v/>
      </c>
      <c r="B408" s="27">
        <f t="shared" si="13"/>
        <v>404</v>
      </c>
      <c r="C408" s="27" t="str">
        <f ca="1">IF($A408="","",OFFSET(統合マスタ!$B$4,MATCH($A408,統合マスタ!$AC$5:$AC$1500,0),0))</f>
        <v/>
      </c>
      <c r="D408" s="27" t="str">
        <f ca="1">IF($A408="","",OFFSET(統合マスタ!$C$4,MATCH($A408,統合マスタ!$AC$5:$AC$1500,0),0))</f>
        <v/>
      </c>
      <c r="E408" s="27" t="str">
        <f ca="1">IF($A408="","",OFFSET(統合マスタ!$X$4,MATCH($A408,統合マスタ!$AC$5:$AC$1500,0),0))</f>
        <v/>
      </c>
      <c r="F408" s="27" t="str">
        <f ca="1">IF($A408="","",OFFSET(統合マスタ!$Z$4,MATCH($A408,統合マスタ!$AC$5:$AC$1500,0),0))</f>
        <v/>
      </c>
      <c r="G408" s="27" t="str">
        <f ca="1">IF($A408="","",OFFSET(統合マスタ!$E$4,MATCH($A408,統合マスタ!$AC$5:$AC$1500,0),0))</f>
        <v/>
      </c>
      <c r="H408" s="27" t="str">
        <f ca="1">IF($A408="","",OFFSET(統合マスタ!$F$4,MATCH($A408,統合マスタ!$AC$5:$AC$1500,0),0))</f>
        <v/>
      </c>
      <c r="I408" s="27" t="str">
        <f ca="1">IF($A408="","",OFFSET(統合マスタ!$K$4,MATCH($A408,統合マスタ!$AC$5:$AC$1500,0),0))</f>
        <v/>
      </c>
      <c r="J408" s="54" t="str">
        <f ca="1">IF(F408="","",OFFSET(分類!$B$29,MATCH(F408,分類!$A$30:$A$46,0),0))</f>
        <v/>
      </c>
      <c r="K408" s="54">
        <f ca="1">IFERROR(
    OFFSET(錠剤_PTP!$M$5,
           MATCH(D408, 錠剤_PTP!$D$5:$D$999, 0) - 1,
           0),
"")</f>
        <v>0</v>
      </c>
      <c r="L408" s="54">
        <f ca="1">IFERROR(
    OFFSET(錠剤_バラ!$M$5,
           MATCH(D408, 錠剤_バラ!$D$5:$D$999, 0) - 1,
           0),
"")</f>
        <v>0</v>
      </c>
      <c r="M408" s="54">
        <f t="shared" ca="1" si="12"/>
        <v>0</v>
      </c>
    </row>
    <row r="409" spans="1:13">
      <c r="A409" s="66" t="str" cm="1">
        <f t="array" aca="1" ref="A409" ca="1">IFERROR(
    SMALL(
        IF((統合マスタ!$R$5:$R$1500=1)*
           (ISNUMBER(MATCH(統合マスタ!$V$5:$V$1500, 分類!$N$8:$N$15, 0))),
           統合マスタ!$AC$5:$AC$1500),
        ROW(A405)
    ),
"")</f>
        <v/>
      </c>
      <c r="B409" s="27">
        <f t="shared" si="13"/>
        <v>405</v>
      </c>
      <c r="C409" s="27" t="str">
        <f ca="1">IF($A409="","",OFFSET(統合マスタ!$B$4,MATCH($A409,統合マスタ!$AC$5:$AC$1500,0),0))</f>
        <v/>
      </c>
      <c r="D409" s="27" t="str">
        <f ca="1">IF($A409="","",OFFSET(統合マスタ!$C$4,MATCH($A409,統合マスタ!$AC$5:$AC$1500,0),0))</f>
        <v/>
      </c>
      <c r="E409" s="27" t="str">
        <f ca="1">IF($A409="","",OFFSET(統合マスタ!$X$4,MATCH($A409,統合マスタ!$AC$5:$AC$1500,0),0))</f>
        <v/>
      </c>
      <c r="F409" s="27" t="str">
        <f ca="1">IF($A409="","",OFFSET(統合マスタ!$Z$4,MATCH($A409,統合マスタ!$AC$5:$AC$1500,0),0))</f>
        <v/>
      </c>
      <c r="G409" s="27" t="str">
        <f ca="1">IF($A409="","",OFFSET(統合マスタ!$E$4,MATCH($A409,統合マスタ!$AC$5:$AC$1500,0),0))</f>
        <v/>
      </c>
      <c r="H409" s="27" t="str">
        <f ca="1">IF($A409="","",OFFSET(統合マスタ!$F$4,MATCH($A409,統合マスタ!$AC$5:$AC$1500,0),0))</f>
        <v/>
      </c>
      <c r="I409" s="27" t="str">
        <f ca="1">IF($A409="","",OFFSET(統合マスタ!$K$4,MATCH($A409,統合マスタ!$AC$5:$AC$1500,0),0))</f>
        <v/>
      </c>
      <c r="J409" s="54" t="str">
        <f ca="1">IF(F409="","",OFFSET(分類!$B$29,MATCH(F409,分類!$A$30:$A$46,0),0))</f>
        <v/>
      </c>
      <c r="K409" s="54">
        <f ca="1">IFERROR(
    OFFSET(錠剤_PTP!$M$5,
           MATCH(D409, 錠剤_PTP!$D$5:$D$999, 0) - 1,
           0),
"")</f>
        <v>0</v>
      </c>
      <c r="L409" s="54">
        <f ca="1">IFERROR(
    OFFSET(錠剤_バラ!$M$5,
           MATCH(D409, 錠剤_バラ!$D$5:$D$999, 0) - 1,
           0),
"")</f>
        <v>0</v>
      </c>
      <c r="M409" s="54">
        <f t="shared" ca="1" si="12"/>
        <v>0</v>
      </c>
    </row>
    <row r="410" spans="1:13">
      <c r="A410" s="66" t="str" cm="1">
        <f t="array" aca="1" ref="A410" ca="1">IFERROR(
    SMALL(
        IF((統合マスタ!$R$5:$R$1500=1)*
           (ISNUMBER(MATCH(統合マスタ!$V$5:$V$1500, 分類!$N$8:$N$15, 0))),
           統合マスタ!$AC$5:$AC$1500),
        ROW(A406)
    ),
"")</f>
        <v/>
      </c>
      <c r="B410" s="27">
        <f t="shared" si="13"/>
        <v>406</v>
      </c>
      <c r="C410" s="27" t="str">
        <f ca="1">IF($A410="","",OFFSET(統合マスタ!$B$4,MATCH($A410,統合マスタ!$AC$5:$AC$1500,0),0))</f>
        <v/>
      </c>
      <c r="D410" s="27" t="str">
        <f ca="1">IF($A410="","",OFFSET(統合マスタ!$C$4,MATCH($A410,統合マスタ!$AC$5:$AC$1500,0),0))</f>
        <v/>
      </c>
      <c r="E410" s="27" t="str">
        <f ca="1">IF($A410="","",OFFSET(統合マスタ!$X$4,MATCH($A410,統合マスタ!$AC$5:$AC$1500,0),0))</f>
        <v/>
      </c>
      <c r="F410" s="27" t="str">
        <f ca="1">IF($A410="","",OFFSET(統合マスタ!$Z$4,MATCH($A410,統合マスタ!$AC$5:$AC$1500,0),0))</f>
        <v/>
      </c>
      <c r="G410" s="27" t="str">
        <f ca="1">IF($A410="","",OFFSET(統合マスタ!$E$4,MATCH($A410,統合マスタ!$AC$5:$AC$1500,0),0))</f>
        <v/>
      </c>
      <c r="H410" s="27" t="str">
        <f ca="1">IF($A410="","",OFFSET(統合マスタ!$F$4,MATCH($A410,統合マスタ!$AC$5:$AC$1500,0),0))</f>
        <v/>
      </c>
      <c r="I410" s="27" t="str">
        <f ca="1">IF($A410="","",OFFSET(統合マスタ!$K$4,MATCH($A410,統合マスタ!$AC$5:$AC$1500,0),0))</f>
        <v/>
      </c>
      <c r="J410" s="54" t="str">
        <f ca="1">IF(F410="","",OFFSET(分類!$B$29,MATCH(F410,分類!$A$30:$A$46,0),0))</f>
        <v/>
      </c>
      <c r="K410" s="54">
        <f ca="1">IFERROR(
    OFFSET(錠剤_PTP!$M$5,
           MATCH(D410, 錠剤_PTP!$D$5:$D$999, 0) - 1,
           0),
"")</f>
        <v>0</v>
      </c>
      <c r="L410" s="54">
        <f ca="1">IFERROR(
    OFFSET(錠剤_バラ!$M$5,
           MATCH(D410, 錠剤_バラ!$D$5:$D$999, 0) - 1,
           0),
"")</f>
        <v>0</v>
      </c>
      <c r="M410" s="54">
        <f t="shared" ca="1" si="12"/>
        <v>0</v>
      </c>
    </row>
    <row r="411" spans="1:13">
      <c r="A411" s="66" t="str" cm="1">
        <f t="array" aca="1" ref="A411" ca="1">IFERROR(
    SMALL(
        IF((統合マスタ!$R$5:$R$1500=1)*
           (ISNUMBER(MATCH(統合マスタ!$V$5:$V$1500, 分類!$N$8:$N$15, 0))),
           統合マスタ!$AC$5:$AC$1500),
        ROW(A407)
    ),
"")</f>
        <v/>
      </c>
      <c r="B411" s="27">
        <f t="shared" si="13"/>
        <v>407</v>
      </c>
      <c r="C411" s="27" t="str">
        <f ca="1">IF($A411="","",OFFSET(統合マスタ!$B$4,MATCH($A411,統合マスタ!$AC$5:$AC$1500,0),0))</f>
        <v/>
      </c>
      <c r="D411" s="27" t="str">
        <f ca="1">IF($A411="","",OFFSET(統合マスタ!$C$4,MATCH($A411,統合マスタ!$AC$5:$AC$1500,0),0))</f>
        <v/>
      </c>
      <c r="E411" s="27" t="str">
        <f ca="1">IF($A411="","",OFFSET(統合マスタ!$X$4,MATCH($A411,統合マスタ!$AC$5:$AC$1500,0),0))</f>
        <v/>
      </c>
      <c r="F411" s="27" t="str">
        <f ca="1">IF($A411="","",OFFSET(統合マスタ!$Z$4,MATCH($A411,統合マスタ!$AC$5:$AC$1500,0),0))</f>
        <v/>
      </c>
      <c r="G411" s="27" t="str">
        <f ca="1">IF($A411="","",OFFSET(統合マスタ!$E$4,MATCH($A411,統合マスタ!$AC$5:$AC$1500,0),0))</f>
        <v/>
      </c>
      <c r="H411" s="27" t="str">
        <f ca="1">IF($A411="","",OFFSET(統合マスタ!$F$4,MATCH($A411,統合マスタ!$AC$5:$AC$1500,0),0))</f>
        <v/>
      </c>
      <c r="I411" s="27" t="str">
        <f ca="1">IF($A411="","",OFFSET(統合マスタ!$K$4,MATCH($A411,統合マスタ!$AC$5:$AC$1500,0),0))</f>
        <v/>
      </c>
      <c r="J411" s="54" t="str">
        <f ca="1">IF(F411="","",OFFSET(分類!$B$29,MATCH(F411,分類!$A$30:$A$46,0),0))</f>
        <v/>
      </c>
      <c r="K411" s="54">
        <f ca="1">IFERROR(
    OFFSET(錠剤_PTP!$M$5,
           MATCH(D411, 錠剤_PTP!$D$5:$D$999, 0) - 1,
           0),
"")</f>
        <v>0</v>
      </c>
      <c r="L411" s="54">
        <f ca="1">IFERROR(
    OFFSET(錠剤_バラ!$M$5,
           MATCH(D411, 錠剤_バラ!$D$5:$D$999, 0) - 1,
           0),
"")</f>
        <v>0</v>
      </c>
      <c r="M411" s="54">
        <f t="shared" ca="1" si="12"/>
        <v>0</v>
      </c>
    </row>
    <row r="412" spans="1:13">
      <c r="A412" s="66" t="str" cm="1">
        <f t="array" aca="1" ref="A412" ca="1">IFERROR(
    SMALL(
        IF((統合マスタ!$R$5:$R$1500=1)*
           (ISNUMBER(MATCH(統合マスタ!$V$5:$V$1500, 分類!$N$8:$N$15, 0))),
           統合マスタ!$AC$5:$AC$1500),
        ROW(A408)
    ),
"")</f>
        <v/>
      </c>
      <c r="B412" s="27">
        <f t="shared" si="13"/>
        <v>408</v>
      </c>
      <c r="C412" s="27" t="str">
        <f ca="1">IF($A412="","",OFFSET(統合マスタ!$B$4,MATCH($A412,統合マスタ!$AC$5:$AC$1500,0),0))</f>
        <v/>
      </c>
      <c r="D412" s="27" t="str">
        <f ca="1">IF($A412="","",OFFSET(統合マスタ!$C$4,MATCH($A412,統合マスタ!$AC$5:$AC$1500,0),0))</f>
        <v/>
      </c>
      <c r="E412" s="27" t="str">
        <f ca="1">IF($A412="","",OFFSET(統合マスタ!$X$4,MATCH($A412,統合マスタ!$AC$5:$AC$1500,0),0))</f>
        <v/>
      </c>
      <c r="F412" s="27" t="str">
        <f ca="1">IF($A412="","",OFFSET(統合マスタ!$Z$4,MATCH($A412,統合マスタ!$AC$5:$AC$1500,0),0))</f>
        <v/>
      </c>
      <c r="G412" s="27" t="str">
        <f ca="1">IF($A412="","",OFFSET(統合マスタ!$E$4,MATCH($A412,統合マスタ!$AC$5:$AC$1500,0),0))</f>
        <v/>
      </c>
      <c r="H412" s="27" t="str">
        <f ca="1">IF($A412="","",OFFSET(統合マスタ!$F$4,MATCH($A412,統合マスタ!$AC$5:$AC$1500,0),0))</f>
        <v/>
      </c>
      <c r="I412" s="27" t="str">
        <f ca="1">IF($A412="","",OFFSET(統合マスタ!$K$4,MATCH($A412,統合マスタ!$AC$5:$AC$1500,0),0))</f>
        <v/>
      </c>
      <c r="J412" s="54" t="str">
        <f ca="1">IF(F412="","",OFFSET(分類!$B$29,MATCH(F412,分類!$A$30:$A$46,0),0))</f>
        <v/>
      </c>
      <c r="K412" s="54">
        <f ca="1">IFERROR(
    OFFSET(錠剤_PTP!$M$5,
           MATCH(D412, 錠剤_PTP!$D$5:$D$999, 0) - 1,
           0),
"")</f>
        <v>0</v>
      </c>
      <c r="L412" s="54">
        <f ca="1">IFERROR(
    OFFSET(錠剤_バラ!$M$5,
           MATCH(D412, 錠剤_バラ!$D$5:$D$999, 0) - 1,
           0),
"")</f>
        <v>0</v>
      </c>
      <c r="M412" s="54">
        <f t="shared" ca="1" si="12"/>
        <v>0</v>
      </c>
    </row>
    <row r="413" spans="1:13">
      <c r="A413" s="66" t="str" cm="1">
        <f t="array" aca="1" ref="A413" ca="1">IFERROR(
    SMALL(
        IF((統合マスタ!$R$5:$R$1500=1)*
           (ISNUMBER(MATCH(統合マスタ!$V$5:$V$1500, 分類!$N$8:$N$15, 0))),
           統合マスタ!$AC$5:$AC$1500),
        ROW(A409)
    ),
"")</f>
        <v/>
      </c>
      <c r="B413" s="27">
        <f t="shared" si="13"/>
        <v>409</v>
      </c>
      <c r="C413" s="27" t="str">
        <f ca="1">IF($A413="","",OFFSET(統合マスタ!$B$4,MATCH($A413,統合マスタ!$AC$5:$AC$1500,0),0))</f>
        <v/>
      </c>
      <c r="D413" s="27" t="str">
        <f ca="1">IF($A413="","",OFFSET(統合マスタ!$C$4,MATCH($A413,統合マスタ!$AC$5:$AC$1500,0),0))</f>
        <v/>
      </c>
      <c r="E413" s="27" t="str">
        <f ca="1">IF($A413="","",OFFSET(統合マスタ!$X$4,MATCH($A413,統合マスタ!$AC$5:$AC$1500,0),0))</f>
        <v/>
      </c>
      <c r="F413" s="27" t="str">
        <f ca="1">IF($A413="","",OFFSET(統合マスタ!$Z$4,MATCH($A413,統合マスタ!$AC$5:$AC$1500,0),0))</f>
        <v/>
      </c>
      <c r="G413" s="27" t="str">
        <f ca="1">IF($A413="","",OFFSET(統合マスタ!$E$4,MATCH($A413,統合マスタ!$AC$5:$AC$1500,0),0))</f>
        <v/>
      </c>
      <c r="H413" s="27" t="str">
        <f ca="1">IF($A413="","",OFFSET(統合マスタ!$F$4,MATCH($A413,統合マスタ!$AC$5:$AC$1500,0),0))</f>
        <v/>
      </c>
      <c r="I413" s="27" t="str">
        <f ca="1">IF($A413="","",OFFSET(統合マスタ!$K$4,MATCH($A413,統合マスタ!$AC$5:$AC$1500,0),0))</f>
        <v/>
      </c>
      <c r="J413" s="54" t="str">
        <f ca="1">IF(F413="","",OFFSET(分類!$B$29,MATCH(F413,分類!$A$30:$A$46,0),0))</f>
        <v/>
      </c>
      <c r="K413" s="54">
        <f ca="1">IFERROR(
    OFFSET(錠剤_PTP!$M$5,
           MATCH(D413, 錠剤_PTP!$D$5:$D$999, 0) - 1,
           0),
"")</f>
        <v>0</v>
      </c>
      <c r="L413" s="54">
        <f ca="1">IFERROR(
    OFFSET(錠剤_バラ!$M$5,
           MATCH(D413, 錠剤_バラ!$D$5:$D$999, 0) - 1,
           0),
"")</f>
        <v>0</v>
      </c>
      <c r="M413" s="54">
        <f t="shared" ca="1" si="12"/>
        <v>0</v>
      </c>
    </row>
    <row r="414" spans="1:13">
      <c r="A414" s="66" t="str" cm="1">
        <f t="array" aca="1" ref="A414" ca="1">IFERROR(
    SMALL(
        IF((統合マスタ!$R$5:$R$1500=1)*
           (ISNUMBER(MATCH(統合マスタ!$V$5:$V$1500, 分類!$N$8:$N$15, 0))),
           統合マスタ!$AC$5:$AC$1500),
        ROW(A410)
    ),
"")</f>
        <v/>
      </c>
      <c r="B414" s="27">
        <f t="shared" si="13"/>
        <v>410</v>
      </c>
      <c r="C414" s="27" t="str">
        <f ca="1">IF($A414="","",OFFSET(統合マスタ!$B$4,MATCH($A414,統合マスタ!$AC$5:$AC$1500,0),0))</f>
        <v/>
      </c>
      <c r="D414" s="27" t="str">
        <f ca="1">IF($A414="","",OFFSET(統合マスタ!$C$4,MATCH($A414,統合マスタ!$AC$5:$AC$1500,0),0))</f>
        <v/>
      </c>
      <c r="E414" s="27" t="str">
        <f ca="1">IF($A414="","",OFFSET(統合マスタ!$X$4,MATCH($A414,統合マスタ!$AC$5:$AC$1500,0),0))</f>
        <v/>
      </c>
      <c r="F414" s="27" t="str">
        <f ca="1">IF($A414="","",OFFSET(統合マスタ!$Z$4,MATCH($A414,統合マスタ!$AC$5:$AC$1500,0),0))</f>
        <v/>
      </c>
      <c r="G414" s="27" t="str">
        <f ca="1">IF($A414="","",OFFSET(統合マスタ!$E$4,MATCH($A414,統合マスタ!$AC$5:$AC$1500,0),0))</f>
        <v/>
      </c>
      <c r="H414" s="27" t="str">
        <f ca="1">IF($A414="","",OFFSET(統合マスタ!$F$4,MATCH($A414,統合マスタ!$AC$5:$AC$1500,0),0))</f>
        <v/>
      </c>
      <c r="I414" s="27" t="str">
        <f ca="1">IF($A414="","",OFFSET(統合マスタ!$K$4,MATCH($A414,統合マスタ!$AC$5:$AC$1500,0),0))</f>
        <v/>
      </c>
      <c r="J414" s="54" t="str">
        <f ca="1">IF(F414="","",OFFSET(分類!$B$29,MATCH(F414,分類!$A$30:$A$46,0),0))</f>
        <v/>
      </c>
      <c r="K414" s="54">
        <f ca="1">IFERROR(
    OFFSET(錠剤_PTP!$M$5,
           MATCH(D414, 錠剤_PTP!$D$5:$D$999, 0) - 1,
           0),
"")</f>
        <v>0</v>
      </c>
      <c r="L414" s="54">
        <f ca="1">IFERROR(
    OFFSET(錠剤_バラ!$M$5,
           MATCH(D414, 錠剤_バラ!$D$5:$D$999, 0) - 1,
           0),
"")</f>
        <v>0</v>
      </c>
      <c r="M414" s="54">
        <f t="shared" ca="1" si="12"/>
        <v>0</v>
      </c>
    </row>
    <row r="415" spans="1:13">
      <c r="A415" s="66" t="str" cm="1">
        <f t="array" aca="1" ref="A415" ca="1">IFERROR(
    SMALL(
        IF((統合マスタ!$R$5:$R$1500=1)*
           (ISNUMBER(MATCH(統合マスタ!$V$5:$V$1500, 分類!$N$8:$N$15, 0))),
           統合マスタ!$AC$5:$AC$1500),
        ROW(A411)
    ),
"")</f>
        <v/>
      </c>
      <c r="B415" s="27">
        <f t="shared" si="13"/>
        <v>411</v>
      </c>
      <c r="C415" s="27" t="str">
        <f ca="1">IF($A415="","",OFFSET(統合マスタ!$B$4,MATCH($A415,統合マスタ!$AC$5:$AC$1500,0),0))</f>
        <v/>
      </c>
      <c r="D415" s="27" t="str">
        <f ca="1">IF($A415="","",OFFSET(統合マスタ!$C$4,MATCH($A415,統合マスタ!$AC$5:$AC$1500,0),0))</f>
        <v/>
      </c>
      <c r="E415" s="27" t="str">
        <f ca="1">IF($A415="","",OFFSET(統合マスタ!$X$4,MATCH($A415,統合マスタ!$AC$5:$AC$1500,0),0))</f>
        <v/>
      </c>
      <c r="F415" s="27" t="str">
        <f ca="1">IF($A415="","",OFFSET(統合マスタ!$Z$4,MATCH($A415,統合マスタ!$AC$5:$AC$1500,0),0))</f>
        <v/>
      </c>
      <c r="G415" s="27" t="str">
        <f ca="1">IF($A415="","",OFFSET(統合マスタ!$E$4,MATCH($A415,統合マスタ!$AC$5:$AC$1500,0),0))</f>
        <v/>
      </c>
      <c r="H415" s="27" t="str">
        <f ca="1">IF($A415="","",OFFSET(統合マスタ!$F$4,MATCH($A415,統合マスタ!$AC$5:$AC$1500,0),0))</f>
        <v/>
      </c>
      <c r="I415" s="27" t="str">
        <f ca="1">IF($A415="","",OFFSET(統合マスタ!$K$4,MATCH($A415,統合マスタ!$AC$5:$AC$1500,0),0))</f>
        <v/>
      </c>
      <c r="J415" s="54" t="str">
        <f ca="1">IF(F415="","",OFFSET(分類!$B$29,MATCH(F415,分類!$A$30:$A$46,0),0))</f>
        <v/>
      </c>
      <c r="K415" s="54">
        <f ca="1">IFERROR(
    OFFSET(錠剤_PTP!$M$5,
           MATCH(D415, 錠剤_PTP!$D$5:$D$999, 0) - 1,
           0),
"")</f>
        <v>0</v>
      </c>
      <c r="L415" s="54">
        <f ca="1">IFERROR(
    OFFSET(錠剤_バラ!$M$5,
           MATCH(D415, 錠剤_バラ!$D$5:$D$999, 0) - 1,
           0),
"")</f>
        <v>0</v>
      </c>
      <c r="M415" s="54">
        <f t="shared" ca="1" si="12"/>
        <v>0</v>
      </c>
    </row>
    <row r="416" spans="1:13">
      <c r="A416" s="66" t="str" cm="1">
        <f t="array" aca="1" ref="A416" ca="1">IFERROR(
    SMALL(
        IF((統合マスタ!$R$5:$R$1500=1)*
           (ISNUMBER(MATCH(統合マスタ!$V$5:$V$1500, 分類!$N$8:$N$15, 0))),
           統合マスタ!$AC$5:$AC$1500),
        ROW(A412)
    ),
"")</f>
        <v/>
      </c>
      <c r="B416" s="27">
        <f t="shared" si="13"/>
        <v>412</v>
      </c>
      <c r="C416" s="27" t="str">
        <f ca="1">IF($A416="","",OFFSET(統合マスタ!$B$4,MATCH($A416,統合マスタ!$AC$5:$AC$1500,0),0))</f>
        <v/>
      </c>
      <c r="D416" s="27" t="str">
        <f ca="1">IF($A416="","",OFFSET(統合マスタ!$C$4,MATCH($A416,統合マスタ!$AC$5:$AC$1500,0),0))</f>
        <v/>
      </c>
      <c r="E416" s="27" t="str">
        <f ca="1">IF($A416="","",OFFSET(統合マスタ!$X$4,MATCH($A416,統合マスタ!$AC$5:$AC$1500,0),0))</f>
        <v/>
      </c>
      <c r="F416" s="27" t="str">
        <f ca="1">IF($A416="","",OFFSET(統合マスタ!$Z$4,MATCH($A416,統合マスタ!$AC$5:$AC$1500,0),0))</f>
        <v/>
      </c>
      <c r="G416" s="27" t="str">
        <f ca="1">IF($A416="","",OFFSET(統合マスタ!$E$4,MATCH($A416,統合マスタ!$AC$5:$AC$1500,0),0))</f>
        <v/>
      </c>
      <c r="H416" s="27" t="str">
        <f ca="1">IF($A416="","",OFFSET(統合マスタ!$F$4,MATCH($A416,統合マスタ!$AC$5:$AC$1500,0),0))</f>
        <v/>
      </c>
      <c r="I416" s="27" t="str">
        <f ca="1">IF($A416="","",OFFSET(統合マスタ!$K$4,MATCH($A416,統合マスタ!$AC$5:$AC$1500,0),0))</f>
        <v/>
      </c>
      <c r="J416" s="54" t="str">
        <f ca="1">IF(F416="","",OFFSET(分類!$B$29,MATCH(F416,分類!$A$30:$A$46,0),0))</f>
        <v/>
      </c>
      <c r="K416" s="54">
        <f ca="1">IFERROR(
    OFFSET(錠剤_PTP!$M$5,
           MATCH(D416, 錠剤_PTP!$D$5:$D$999, 0) - 1,
           0),
"")</f>
        <v>0</v>
      </c>
      <c r="L416" s="54">
        <f ca="1">IFERROR(
    OFFSET(錠剤_バラ!$M$5,
           MATCH(D416, 錠剤_バラ!$D$5:$D$999, 0) - 1,
           0),
"")</f>
        <v>0</v>
      </c>
      <c r="M416" s="54">
        <f t="shared" ca="1" si="12"/>
        <v>0</v>
      </c>
    </row>
    <row r="417" spans="1:13">
      <c r="A417" s="66" t="str" cm="1">
        <f t="array" aca="1" ref="A417" ca="1">IFERROR(
    SMALL(
        IF((統合マスタ!$R$5:$R$1500=1)*
           (ISNUMBER(MATCH(統合マスタ!$V$5:$V$1500, 分類!$N$8:$N$15, 0))),
           統合マスタ!$AC$5:$AC$1500),
        ROW(A413)
    ),
"")</f>
        <v/>
      </c>
      <c r="B417" s="27">
        <f t="shared" si="13"/>
        <v>413</v>
      </c>
      <c r="C417" s="27" t="str">
        <f ca="1">IF($A417="","",OFFSET(統合マスタ!$B$4,MATCH($A417,統合マスタ!$AC$5:$AC$1500,0),0))</f>
        <v/>
      </c>
      <c r="D417" s="27" t="str">
        <f ca="1">IF($A417="","",OFFSET(統合マスタ!$C$4,MATCH($A417,統合マスタ!$AC$5:$AC$1500,0),0))</f>
        <v/>
      </c>
      <c r="E417" s="27" t="str">
        <f ca="1">IF($A417="","",OFFSET(統合マスタ!$X$4,MATCH($A417,統合マスタ!$AC$5:$AC$1500,0),0))</f>
        <v/>
      </c>
      <c r="F417" s="27" t="str">
        <f ca="1">IF($A417="","",OFFSET(統合マスタ!$Z$4,MATCH($A417,統合マスタ!$AC$5:$AC$1500,0),0))</f>
        <v/>
      </c>
      <c r="G417" s="27" t="str">
        <f ca="1">IF($A417="","",OFFSET(統合マスタ!$E$4,MATCH($A417,統合マスタ!$AC$5:$AC$1500,0),0))</f>
        <v/>
      </c>
      <c r="H417" s="27" t="str">
        <f ca="1">IF($A417="","",OFFSET(統合マスタ!$F$4,MATCH($A417,統合マスタ!$AC$5:$AC$1500,0),0))</f>
        <v/>
      </c>
      <c r="I417" s="27" t="str">
        <f ca="1">IF($A417="","",OFFSET(統合マスタ!$K$4,MATCH($A417,統合マスタ!$AC$5:$AC$1500,0),0))</f>
        <v/>
      </c>
      <c r="J417" s="54" t="str">
        <f ca="1">IF(F417="","",OFFSET(分類!$B$29,MATCH(F417,分類!$A$30:$A$46,0),0))</f>
        <v/>
      </c>
      <c r="K417" s="54">
        <f ca="1">IFERROR(
    OFFSET(錠剤_PTP!$M$5,
           MATCH(D417, 錠剤_PTP!$D$5:$D$999, 0) - 1,
           0),
"")</f>
        <v>0</v>
      </c>
      <c r="L417" s="54">
        <f ca="1">IFERROR(
    OFFSET(錠剤_バラ!$M$5,
           MATCH(D417, 錠剤_バラ!$D$5:$D$999, 0) - 1,
           0),
"")</f>
        <v>0</v>
      </c>
      <c r="M417" s="54">
        <f t="shared" ca="1" si="12"/>
        <v>0</v>
      </c>
    </row>
    <row r="418" spans="1:13">
      <c r="A418" s="66" t="str" cm="1">
        <f t="array" aca="1" ref="A418" ca="1">IFERROR(
    SMALL(
        IF((統合マスタ!$R$5:$R$1500=1)*
           (ISNUMBER(MATCH(統合マスタ!$V$5:$V$1500, 分類!$N$8:$N$15, 0))),
           統合マスタ!$AC$5:$AC$1500),
        ROW(A414)
    ),
"")</f>
        <v/>
      </c>
      <c r="B418" s="27">
        <f t="shared" si="13"/>
        <v>414</v>
      </c>
      <c r="C418" s="27" t="str">
        <f ca="1">IF($A418="","",OFFSET(統合マスタ!$B$4,MATCH($A418,統合マスタ!$AC$5:$AC$1500,0),0))</f>
        <v/>
      </c>
      <c r="D418" s="27" t="str">
        <f ca="1">IF($A418="","",OFFSET(統合マスタ!$C$4,MATCH($A418,統合マスタ!$AC$5:$AC$1500,0),0))</f>
        <v/>
      </c>
      <c r="E418" s="27" t="str">
        <f ca="1">IF($A418="","",OFFSET(統合マスタ!$X$4,MATCH($A418,統合マスタ!$AC$5:$AC$1500,0),0))</f>
        <v/>
      </c>
      <c r="F418" s="27" t="str">
        <f ca="1">IF($A418="","",OFFSET(統合マスタ!$Z$4,MATCH($A418,統合マスタ!$AC$5:$AC$1500,0),0))</f>
        <v/>
      </c>
      <c r="G418" s="27" t="str">
        <f ca="1">IF($A418="","",OFFSET(統合マスタ!$E$4,MATCH($A418,統合マスタ!$AC$5:$AC$1500,0),0))</f>
        <v/>
      </c>
      <c r="H418" s="27" t="str">
        <f ca="1">IF($A418="","",OFFSET(統合マスタ!$F$4,MATCH($A418,統合マスタ!$AC$5:$AC$1500,0),0))</f>
        <v/>
      </c>
      <c r="I418" s="27" t="str">
        <f ca="1">IF($A418="","",OFFSET(統合マスタ!$K$4,MATCH($A418,統合マスタ!$AC$5:$AC$1500,0),0))</f>
        <v/>
      </c>
      <c r="J418" s="54" t="str">
        <f ca="1">IF(F418="","",OFFSET(分類!$B$29,MATCH(F418,分類!$A$30:$A$46,0),0))</f>
        <v/>
      </c>
      <c r="K418" s="54">
        <f ca="1">IFERROR(
    OFFSET(錠剤_PTP!$M$5,
           MATCH(D418, 錠剤_PTP!$D$5:$D$999, 0) - 1,
           0),
"")</f>
        <v>0</v>
      </c>
      <c r="L418" s="54">
        <f ca="1">IFERROR(
    OFFSET(錠剤_バラ!$M$5,
           MATCH(D418, 錠剤_バラ!$D$5:$D$999, 0) - 1,
           0),
"")</f>
        <v>0</v>
      </c>
      <c r="M418" s="54">
        <f t="shared" ca="1" si="12"/>
        <v>0</v>
      </c>
    </row>
    <row r="419" spans="1:13">
      <c r="A419" s="66" t="str" cm="1">
        <f t="array" aca="1" ref="A419" ca="1">IFERROR(
    SMALL(
        IF((統合マスタ!$R$5:$R$1500=1)*
           (ISNUMBER(MATCH(統合マスタ!$V$5:$V$1500, 分類!$N$8:$N$15, 0))),
           統合マスタ!$AC$5:$AC$1500),
        ROW(A415)
    ),
"")</f>
        <v/>
      </c>
      <c r="B419" s="27">
        <f t="shared" si="13"/>
        <v>415</v>
      </c>
      <c r="C419" s="27" t="str">
        <f ca="1">IF($A419="","",OFFSET(統合マスタ!$B$4,MATCH($A419,統合マスタ!$AC$5:$AC$1500,0),0))</f>
        <v/>
      </c>
      <c r="D419" s="27" t="str">
        <f ca="1">IF($A419="","",OFFSET(統合マスタ!$C$4,MATCH($A419,統合マスタ!$AC$5:$AC$1500,0),0))</f>
        <v/>
      </c>
      <c r="E419" s="27" t="str">
        <f ca="1">IF($A419="","",OFFSET(統合マスタ!$X$4,MATCH($A419,統合マスタ!$AC$5:$AC$1500,0),0))</f>
        <v/>
      </c>
      <c r="F419" s="27" t="str">
        <f ca="1">IF($A419="","",OFFSET(統合マスタ!$Z$4,MATCH($A419,統合マスタ!$AC$5:$AC$1500,0),0))</f>
        <v/>
      </c>
      <c r="G419" s="27" t="str">
        <f ca="1">IF($A419="","",OFFSET(統合マスタ!$E$4,MATCH($A419,統合マスタ!$AC$5:$AC$1500,0),0))</f>
        <v/>
      </c>
      <c r="H419" s="27" t="str">
        <f ca="1">IF($A419="","",OFFSET(統合マスタ!$F$4,MATCH($A419,統合マスタ!$AC$5:$AC$1500,0),0))</f>
        <v/>
      </c>
      <c r="I419" s="27" t="str">
        <f ca="1">IF($A419="","",OFFSET(統合マスタ!$K$4,MATCH($A419,統合マスタ!$AC$5:$AC$1500,0),0))</f>
        <v/>
      </c>
      <c r="J419" s="54" t="str">
        <f ca="1">IF(F419="","",OFFSET(分類!$B$29,MATCH(F419,分類!$A$30:$A$46,0),0))</f>
        <v/>
      </c>
      <c r="K419" s="54">
        <f ca="1">IFERROR(
    OFFSET(錠剤_PTP!$M$5,
           MATCH(D419, 錠剤_PTP!$D$5:$D$999, 0) - 1,
           0),
"")</f>
        <v>0</v>
      </c>
      <c r="L419" s="54">
        <f ca="1">IFERROR(
    OFFSET(錠剤_バラ!$M$5,
           MATCH(D419, 錠剤_バラ!$D$5:$D$999, 0) - 1,
           0),
"")</f>
        <v>0</v>
      </c>
      <c r="M419" s="54">
        <f t="shared" ca="1" si="12"/>
        <v>0</v>
      </c>
    </row>
    <row r="420" spans="1:13">
      <c r="A420" s="66" t="str" cm="1">
        <f t="array" aca="1" ref="A420" ca="1">IFERROR(
    SMALL(
        IF((統合マスタ!$R$5:$R$1500=1)*
           (ISNUMBER(MATCH(統合マスタ!$V$5:$V$1500, 分類!$N$8:$N$15, 0))),
           統合マスタ!$AC$5:$AC$1500),
        ROW(A416)
    ),
"")</f>
        <v/>
      </c>
      <c r="B420" s="27">
        <f t="shared" si="13"/>
        <v>416</v>
      </c>
      <c r="C420" s="27" t="str">
        <f ca="1">IF($A420="","",OFFSET(統合マスタ!$B$4,MATCH($A420,統合マスタ!$AC$5:$AC$1500,0),0))</f>
        <v/>
      </c>
      <c r="D420" s="27" t="str">
        <f ca="1">IF($A420="","",OFFSET(統合マスタ!$C$4,MATCH($A420,統合マスタ!$AC$5:$AC$1500,0),0))</f>
        <v/>
      </c>
      <c r="E420" s="27" t="str">
        <f ca="1">IF($A420="","",OFFSET(統合マスタ!$X$4,MATCH($A420,統合マスタ!$AC$5:$AC$1500,0),0))</f>
        <v/>
      </c>
      <c r="F420" s="27" t="str">
        <f ca="1">IF($A420="","",OFFSET(統合マスタ!$Z$4,MATCH($A420,統合マスタ!$AC$5:$AC$1500,0),0))</f>
        <v/>
      </c>
      <c r="G420" s="27" t="str">
        <f ca="1">IF($A420="","",OFFSET(統合マスタ!$E$4,MATCH($A420,統合マスタ!$AC$5:$AC$1500,0),0))</f>
        <v/>
      </c>
      <c r="H420" s="27" t="str">
        <f ca="1">IF($A420="","",OFFSET(統合マスタ!$F$4,MATCH($A420,統合マスタ!$AC$5:$AC$1500,0),0))</f>
        <v/>
      </c>
      <c r="I420" s="27" t="str">
        <f ca="1">IF($A420="","",OFFSET(統合マスタ!$K$4,MATCH($A420,統合マスタ!$AC$5:$AC$1500,0),0))</f>
        <v/>
      </c>
      <c r="J420" s="54" t="str">
        <f ca="1">IF(F420="","",OFFSET(分類!$B$29,MATCH(F420,分類!$A$30:$A$46,0),0))</f>
        <v/>
      </c>
      <c r="K420" s="54">
        <f ca="1">IFERROR(
    OFFSET(錠剤_PTP!$M$5,
           MATCH(D420, 錠剤_PTP!$D$5:$D$999, 0) - 1,
           0),
"")</f>
        <v>0</v>
      </c>
      <c r="L420" s="54">
        <f ca="1">IFERROR(
    OFFSET(錠剤_バラ!$M$5,
           MATCH(D420, 錠剤_バラ!$D$5:$D$999, 0) - 1,
           0),
"")</f>
        <v>0</v>
      </c>
      <c r="M420" s="54">
        <f t="shared" ca="1" si="12"/>
        <v>0</v>
      </c>
    </row>
    <row r="421" spans="1:13">
      <c r="A421" s="66" t="str" cm="1">
        <f t="array" aca="1" ref="A421" ca="1">IFERROR(
    SMALL(
        IF((統合マスタ!$R$5:$R$1500=1)*
           (ISNUMBER(MATCH(統合マスタ!$V$5:$V$1500, 分類!$N$8:$N$15, 0))),
           統合マスタ!$AC$5:$AC$1500),
        ROW(A417)
    ),
"")</f>
        <v/>
      </c>
      <c r="B421" s="27">
        <f t="shared" si="13"/>
        <v>417</v>
      </c>
      <c r="C421" s="27" t="str">
        <f ca="1">IF($A421="","",OFFSET(統合マスタ!$B$4,MATCH($A421,統合マスタ!$AC$5:$AC$1500,0),0))</f>
        <v/>
      </c>
      <c r="D421" s="27" t="str">
        <f ca="1">IF($A421="","",OFFSET(統合マスタ!$C$4,MATCH($A421,統合マスタ!$AC$5:$AC$1500,0),0))</f>
        <v/>
      </c>
      <c r="E421" s="27" t="str">
        <f ca="1">IF($A421="","",OFFSET(統合マスタ!$X$4,MATCH($A421,統合マスタ!$AC$5:$AC$1500,0),0))</f>
        <v/>
      </c>
      <c r="F421" s="27" t="str">
        <f ca="1">IF($A421="","",OFFSET(統合マスタ!$Z$4,MATCH($A421,統合マスタ!$AC$5:$AC$1500,0),0))</f>
        <v/>
      </c>
      <c r="G421" s="27" t="str">
        <f ca="1">IF($A421="","",OFFSET(統合マスタ!$E$4,MATCH($A421,統合マスタ!$AC$5:$AC$1500,0),0))</f>
        <v/>
      </c>
      <c r="H421" s="27" t="str">
        <f ca="1">IF($A421="","",OFFSET(統合マスタ!$F$4,MATCH($A421,統合マスタ!$AC$5:$AC$1500,0),0))</f>
        <v/>
      </c>
      <c r="I421" s="27" t="str">
        <f ca="1">IF($A421="","",OFFSET(統合マスタ!$K$4,MATCH($A421,統合マスタ!$AC$5:$AC$1500,0),0))</f>
        <v/>
      </c>
      <c r="J421" s="54" t="str">
        <f ca="1">IF(F421="","",OFFSET(分類!$B$29,MATCH(F421,分類!$A$30:$A$46,0),0))</f>
        <v/>
      </c>
      <c r="K421" s="54">
        <f ca="1">IFERROR(
    OFFSET(錠剤_PTP!$M$5,
           MATCH(D421, 錠剤_PTP!$D$5:$D$999, 0) - 1,
           0),
"")</f>
        <v>0</v>
      </c>
      <c r="L421" s="54">
        <f ca="1">IFERROR(
    OFFSET(錠剤_バラ!$M$5,
           MATCH(D421, 錠剤_バラ!$D$5:$D$999, 0) - 1,
           0),
"")</f>
        <v>0</v>
      </c>
      <c r="M421" s="54">
        <f t="shared" ca="1" si="12"/>
        <v>0</v>
      </c>
    </row>
    <row r="422" spans="1:13">
      <c r="A422" s="66" t="str" cm="1">
        <f t="array" aca="1" ref="A422" ca="1">IFERROR(
    SMALL(
        IF((統合マスタ!$R$5:$R$1500=1)*
           (ISNUMBER(MATCH(統合マスタ!$V$5:$V$1500, 分類!$N$8:$N$15, 0))),
           統合マスタ!$AC$5:$AC$1500),
        ROW(A418)
    ),
"")</f>
        <v/>
      </c>
      <c r="B422" s="27">
        <f t="shared" si="13"/>
        <v>418</v>
      </c>
      <c r="C422" s="27" t="str">
        <f ca="1">IF($A422="","",OFFSET(統合マスタ!$B$4,MATCH($A422,統合マスタ!$AC$5:$AC$1500,0),0))</f>
        <v/>
      </c>
      <c r="D422" s="27" t="str">
        <f ca="1">IF($A422="","",OFFSET(統合マスタ!$C$4,MATCH($A422,統合マスタ!$AC$5:$AC$1500,0),0))</f>
        <v/>
      </c>
      <c r="E422" s="27" t="str">
        <f ca="1">IF($A422="","",OFFSET(統合マスタ!$X$4,MATCH($A422,統合マスタ!$AC$5:$AC$1500,0),0))</f>
        <v/>
      </c>
      <c r="F422" s="27" t="str">
        <f ca="1">IF($A422="","",OFFSET(統合マスタ!$Z$4,MATCH($A422,統合マスタ!$AC$5:$AC$1500,0),0))</f>
        <v/>
      </c>
      <c r="G422" s="27" t="str">
        <f ca="1">IF($A422="","",OFFSET(統合マスタ!$E$4,MATCH($A422,統合マスタ!$AC$5:$AC$1500,0),0))</f>
        <v/>
      </c>
      <c r="H422" s="27" t="str">
        <f ca="1">IF($A422="","",OFFSET(統合マスタ!$F$4,MATCH($A422,統合マスタ!$AC$5:$AC$1500,0),0))</f>
        <v/>
      </c>
      <c r="I422" s="27" t="str">
        <f ca="1">IF($A422="","",OFFSET(統合マスタ!$K$4,MATCH($A422,統合マスタ!$AC$5:$AC$1500,0),0))</f>
        <v/>
      </c>
      <c r="J422" s="54" t="str">
        <f ca="1">IF(F422="","",OFFSET(分類!$B$29,MATCH(F422,分類!$A$30:$A$46,0),0))</f>
        <v/>
      </c>
      <c r="K422" s="54">
        <f ca="1">IFERROR(
    OFFSET(錠剤_PTP!$M$5,
           MATCH(D422, 錠剤_PTP!$D$5:$D$999, 0) - 1,
           0),
"")</f>
        <v>0</v>
      </c>
      <c r="L422" s="54">
        <f ca="1">IFERROR(
    OFFSET(錠剤_バラ!$M$5,
           MATCH(D422, 錠剤_バラ!$D$5:$D$999, 0) - 1,
           0),
"")</f>
        <v>0</v>
      </c>
      <c r="M422" s="54">
        <f t="shared" ca="1" si="12"/>
        <v>0</v>
      </c>
    </row>
    <row r="423" spans="1:13">
      <c r="A423" s="66" t="str" cm="1">
        <f t="array" aca="1" ref="A423" ca="1">IFERROR(
    SMALL(
        IF((統合マスタ!$R$5:$R$1500=1)*
           (ISNUMBER(MATCH(統合マスタ!$V$5:$V$1500, 分類!$N$8:$N$15, 0))),
           統合マスタ!$AC$5:$AC$1500),
        ROW(A419)
    ),
"")</f>
        <v/>
      </c>
      <c r="B423" s="27">
        <f t="shared" si="13"/>
        <v>419</v>
      </c>
      <c r="C423" s="27" t="str">
        <f ca="1">IF($A423="","",OFFSET(統合マスタ!$B$4,MATCH($A423,統合マスタ!$AC$5:$AC$1500,0),0))</f>
        <v/>
      </c>
      <c r="D423" s="27" t="str">
        <f ca="1">IF($A423="","",OFFSET(統合マスタ!$C$4,MATCH($A423,統合マスタ!$AC$5:$AC$1500,0),0))</f>
        <v/>
      </c>
      <c r="E423" s="27" t="str">
        <f ca="1">IF($A423="","",OFFSET(統合マスタ!$X$4,MATCH($A423,統合マスタ!$AC$5:$AC$1500,0),0))</f>
        <v/>
      </c>
      <c r="F423" s="27" t="str">
        <f ca="1">IF($A423="","",OFFSET(統合マスタ!$Z$4,MATCH($A423,統合マスタ!$AC$5:$AC$1500,0),0))</f>
        <v/>
      </c>
      <c r="G423" s="27" t="str">
        <f ca="1">IF($A423="","",OFFSET(統合マスタ!$E$4,MATCH($A423,統合マスタ!$AC$5:$AC$1500,0),0))</f>
        <v/>
      </c>
      <c r="H423" s="27" t="str">
        <f ca="1">IF($A423="","",OFFSET(統合マスタ!$F$4,MATCH($A423,統合マスタ!$AC$5:$AC$1500,0),0))</f>
        <v/>
      </c>
      <c r="I423" s="27" t="str">
        <f ca="1">IF($A423="","",OFFSET(統合マスタ!$K$4,MATCH($A423,統合マスタ!$AC$5:$AC$1500,0),0))</f>
        <v/>
      </c>
      <c r="J423" s="54" t="str">
        <f ca="1">IF(F423="","",OFFSET(分類!$B$29,MATCH(F423,分類!$A$30:$A$46,0),0))</f>
        <v/>
      </c>
      <c r="K423" s="54">
        <f ca="1">IFERROR(
    OFFSET(錠剤_PTP!$M$5,
           MATCH(D423, 錠剤_PTP!$D$5:$D$999, 0) - 1,
           0),
"")</f>
        <v>0</v>
      </c>
      <c r="L423" s="54">
        <f ca="1">IFERROR(
    OFFSET(錠剤_バラ!$M$5,
           MATCH(D423, 錠剤_バラ!$D$5:$D$999, 0) - 1,
           0),
"")</f>
        <v>0</v>
      </c>
      <c r="M423" s="54">
        <f t="shared" ca="1" si="12"/>
        <v>0</v>
      </c>
    </row>
    <row r="424" spans="1:13">
      <c r="A424" s="66" t="str" cm="1">
        <f t="array" aca="1" ref="A424" ca="1">IFERROR(
    SMALL(
        IF((統合マスタ!$R$5:$R$1500=1)*
           (ISNUMBER(MATCH(統合マスタ!$V$5:$V$1500, 分類!$N$8:$N$15, 0))),
           統合マスタ!$AC$5:$AC$1500),
        ROW(A420)
    ),
"")</f>
        <v/>
      </c>
      <c r="B424" s="27">
        <f t="shared" si="13"/>
        <v>420</v>
      </c>
      <c r="C424" s="27" t="str">
        <f ca="1">IF($A424="","",OFFSET(統合マスタ!$B$4,MATCH($A424,統合マスタ!$AC$5:$AC$1500,0),0))</f>
        <v/>
      </c>
      <c r="D424" s="27" t="str">
        <f ca="1">IF($A424="","",OFFSET(統合マスタ!$C$4,MATCH($A424,統合マスタ!$AC$5:$AC$1500,0),0))</f>
        <v/>
      </c>
      <c r="E424" s="27" t="str">
        <f ca="1">IF($A424="","",OFFSET(統合マスタ!$X$4,MATCH($A424,統合マスタ!$AC$5:$AC$1500,0),0))</f>
        <v/>
      </c>
      <c r="F424" s="27" t="str">
        <f ca="1">IF($A424="","",OFFSET(統合マスタ!$Z$4,MATCH($A424,統合マスタ!$AC$5:$AC$1500,0),0))</f>
        <v/>
      </c>
      <c r="G424" s="27" t="str">
        <f ca="1">IF($A424="","",OFFSET(統合マスタ!$E$4,MATCH($A424,統合マスタ!$AC$5:$AC$1500,0),0))</f>
        <v/>
      </c>
      <c r="H424" s="27" t="str">
        <f ca="1">IF($A424="","",OFFSET(統合マスタ!$F$4,MATCH($A424,統合マスタ!$AC$5:$AC$1500,0),0))</f>
        <v/>
      </c>
      <c r="I424" s="27" t="str">
        <f ca="1">IF($A424="","",OFFSET(統合マスタ!$K$4,MATCH($A424,統合マスタ!$AC$5:$AC$1500,0),0))</f>
        <v/>
      </c>
      <c r="J424" s="54" t="str">
        <f ca="1">IF(F424="","",OFFSET(分類!$B$29,MATCH(F424,分類!$A$30:$A$46,0),0))</f>
        <v/>
      </c>
      <c r="K424" s="54">
        <f ca="1">IFERROR(
    OFFSET(錠剤_PTP!$M$5,
           MATCH(D424, 錠剤_PTP!$D$5:$D$999, 0) - 1,
           0),
"")</f>
        <v>0</v>
      </c>
      <c r="L424" s="54">
        <f ca="1">IFERROR(
    OFFSET(錠剤_バラ!$M$5,
           MATCH(D424, 錠剤_バラ!$D$5:$D$999, 0) - 1,
           0),
"")</f>
        <v>0</v>
      </c>
      <c r="M424" s="54">
        <f t="shared" ca="1" si="12"/>
        <v>0</v>
      </c>
    </row>
    <row r="425" spans="1:13">
      <c r="A425" s="66" t="str" cm="1">
        <f t="array" aca="1" ref="A425" ca="1">IFERROR(
    SMALL(
        IF((統合マスタ!$R$5:$R$1500=1)*
           (ISNUMBER(MATCH(統合マスタ!$V$5:$V$1500, 分類!$N$8:$N$15, 0))),
           統合マスタ!$AC$5:$AC$1500),
        ROW(A421)
    ),
"")</f>
        <v/>
      </c>
      <c r="B425" s="27">
        <f t="shared" si="13"/>
        <v>421</v>
      </c>
      <c r="C425" s="27" t="str">
        <f ca="1">IF($A425="","",OFFSET(統合マスタ!$B$4,MATCH($A425,統合マスタ!$AC$5:$AC$1500,0),0))</f>
        <v/>
      </c>
      <c r="D425" s="27" t="str">
        <f ca="1">IF($A425="","",OFFSET(統合マスタ!$C$4,MATCH($A425,統合マスタ!$AC$5:$AC$1500,0),0))</f>
        <v/>
      </c>
      <c r="E425" s="27" t="str">
        <f ca="1">IF($A425="","",OFFSET(統合マスタ!$X$4,MATCH($A425,統合マスタ!$AC$5:$AC$1500,0),0))</f>
        <v/>
      </c>
      <c r="F425" s="27" t="str">
        <f ca="1">IF($A425="","",OFFSET(統合マスタ!$Z$4,MATCH($A425,統合マスタ!$AC$5:$AC$1500,0),0))</f>
        <v/>
      </c>
      <c r="G425" s="27" t="str">
        <f ca="1">IF($A425="","",OFFSET(統合マスタ!$E$4,MATCH($A425,統合マスタ!$AC$5:$AC$1500,0),0))</f>
        <v/>
      </c>
      <c r="H425" s="27" t="str">
        <f ca="1">IF($A425="","",OFFSET(統合マスタ!$F$4,MATCH($A425,統合マスタ!$AC$5:$AC$1500,0),0))</f>
        <v/>
      </c>
      <c r="I425" s="27" t="str">
        <f ca="1">IF($A425="","",OFFSET(統合マスタ!$K$4,MATCH($A425,統合マスタ!$AC$5:$AC$1500,0),0))</f>
        <v/>
      </c>
      <c r="J425" s="54" t="str">
        <f ca="1">IF(F425="","",OFFSET(分類!$B$29,MATCH(F425,分類!$A$30:$A$46,0),0))</f>
        <v/>
      </c>
      <c r="K425" s="54">
        <f ca="1">IFERROR(
    OFFSET(錠剤_PTP!$M$5,
           MATCH(D425, 錠剤_PTP!$D$5:$D$999, 0) - 1,
           0),
"")</f>
        <v>0</v>
      </c>
      <c r="L425" s="54">
        <f ca="1">IFERROR(
    OFFSET(錠剤_バラ!$M$5,
           MATCH(D425, 錠剤_バラ!$D$5:$D$999, 0) - 1,
           0),
"")</f>
        <v>0</v>
      </c>
      <c r="M425" s="54">
        <f t="shared" ca="1" si="12"/>
        <v>0</v>
      </c>
    </row>
    <row r="426" spans="1:13">
      <c r="A426" s="66" t="str" cm="1">
        <f t="array" aca="1" ref="A426" ca="1">IFERROR(
    SMALL(
        IF((統合マスタ!$R$5:$R$1500=1)*
           (ISNUMBER(MATCH(統合マスタ!$V$5:$V$1500, 分類!$N$8:$N$15, 0))),
           統合マスタ!$AC$5:$AC$1500),
        ROW(A422)
    ),
"")</f>
        <v/>
      </c>
      <c r="B426" s="27">
        <f t="shared" si="13"/>
        <v>422</v>
      </c>
      <c r="C426" s="27" t="str">
        <f ca="1">IF($A426="","",OFFSET(統合マスタ!$B$4,MATCH($A426,統合マスタ!$AC$5:$AC$1500,0),0))</f>
        <v/>
      </c>
      <c r="D426" s="27" t="str">
        <f ca="1">IF($A426="","",OFFSET(統合マスタ!$C$4,MATCH($A426,統合マスタ!$AC$5:$AC$1500,0),0))</f>
        <v/>
      </c>
      <c r="E426" s="27" t="str">
        <f ca="1">IF($A426="","",OFFSET(統合マスタ!$X$4,MATCH($A426,統合マスタ!$AC$5:$AC$1500,0),0))</f>
        <v/>
      </c>
      <c r="F426" s="27" t="str">
        <f ca="1">IF($A426="","",OFFSET(統合マスタ!$Z$4,MATCH($A426,統合マスタ!$AC$5:$AC$1500,0),0))</f>
        <v/>
      </c>
      <c r="G426" s="27" t="str">
        <f ca="1">IF($A426="","",OFFSET(統合マスタ!$E$4,MATCH($A426,統合マスタ!$AC$5:$AC$1500,0),0))</f>
        <v/>
      </c>
      <c r="H426" s="27" t="str">
        <f ca="1">IF($A426="","",OFFSET(統合マスタ!$F$4,MATCH($A426,統合マスタ!$AC$5:$AC$1500,0),0))</f>
        <v/>
      </c>
      <c r="I426" s="27" t="str">
        <f ca="1">IF($A426="","",OFFSET(統合マスタ!$K$4,MATCH($A426,統合マスタ!$AC$5:$AC$1500,0),0))</f>
        <v/>
      </c>
      <c r="J426" s="54" t="str">
        <f ca="1">IF(F426="","",OFFSET(分類!$B$29,MATCH(F426,分類!$A$30:$A$46,0),0))</f>
        <v/>
      </c>
      <c r="K426" s="54">
        <f ca="1">IFERROR(
    OFFSET(錠剤_PTP!$M$5,
           MATCH(D426, 錠剤_PTP!$D$5:$D$999, 0) - 1,
           0),
"")</f>
        <v>0</v>
      </c>
      <c r="L426" s="54">
        <f ca="1">IFERROR(
    OFFSET(錠剤_バラ!$M$5,
           MATCH(D426, 錠剤_バラ!$D$5:$D$999, 0) - 1,
           0),
"")</f>
        <v>0</v>
      </c>
      <c r="M426" s="54">
        <f t="shared" ca="1" si="12"/>
        <v>0</v>
      </c>
    </row>
    <row r="427" spans="1:13">
      <c r="A427" s="66" t="str" cm="1">
        <f t="array" aca="1" ref="A427" ca="1">IFERROR(
    SMALL(
        IF((統合マスタ!$R$5:$R$1500=1)*
           (ISNUMBER(MATCH(統合マスタ!$V$5:$V$1500, 分類!$N$8:$N$15, 0))),
           統合マスタ!$AC$5:$AC$1500),
        ROW(A423)
    ),
"")</f>
        <v/>
      </c>
      <c r="B427" s="27">
        <f t="shared" si="13"/>
        <v>423</v>
      </c>
      <c r="C427" s="27" t="str">
        <f ca="1">IF($A427="","",OFFSET(統合マスタ!$B$4,MATCH($A427,統合マスタ!$AC$5:$AC$1500,0),0))</f>
        <v/>
      </c>
      <c r="D427" s="27" t="str">
        <f ca="1">IF($A427="","",OFFSET(統合マスタ!$C$4,MATCH($A427,統合マスタ!$AC$5:$AC$1500,0),0))</f>
        <v/>
      </c>
      <c r="E427" s="27" t="str">
        <f ca="1">IF($A427="","",OFFSET(統合マスタ!$X$4,MATCH($A427,統合マスタ!$AC$5:$AC$1500,0),0))</f>
        <v/>
      </c>
      <c r="F427" s="27" t="str">
        <f ca="1">IF($A427="","",OFFSET(統合マスタ!$Z$4,MATCH($A427,統合マスタ!$AC$5:$AC$1500,0),0))</f>
        <v/>
      </c>
      <c r="G427" s="27" t="str">
        <f ca="1">IF($A427="","",OFFSET(統合マスタ!$E$4,MATCH($A427,統合マスタ!$AC$5:$AC$1500,0),0))</f>
        <v/>
      </c>
      <c r="H427" s="27" t="str">
        <f ca="1">IF($A427="","",OFFSET(統合マスタ!$F$4,MATCH($A427,統合マスタ!$AC$5:$AC$1500,0),0))</f>
        <v/>
      </c>
      <c r="I427" s="27" t="str">
        <f ca="1">IF($A427="","",OFFSET(統合マスタ!$K$4,MATCH($A427,統合マスタ!$AC$5:$AC$1500,0),0))</f>
        <v/>
      </c>
      <c r="J427" s="54" t="str">
        <f ca="1">IF(F427="","",OFFSET(分類!$B$29,MATCH(F427,分類!$A$30:$A$46,0),0))</f>
        <v/>
      </c>
      <c r="K427" s="54">
        <f ca="1">IFERROR(
    OFFSET(錠剤_PTP!$M$5,
           MATCH(D427, 錠剤_PTP!$D$5:$D$999, 0) - 1,
           0),
"")</f>
        <v>0</v>
      </c>
      <c r="L427" s="54">
        <f ca="1">IFERROR(
    OFFSET(錠剤_バラ!$M$5,
           MATCH(D427, 錠剤_バラ!$D$5:$D$999, 0) - 1,
           0),
"")</f>
        <v>0</v>
      </c>
      <c r="M427" s="54">
        <f t="shared" ca="1" si="12"/>
        <v>0</v>
      </c>
    </row>
    <row r="428" spans="1:13">
      <c r="A428" s="66" t="str" cm="1">
        <f t="array" aca="1" ref="A428" ca="1">IFERROR(
    SMALL(
        IF((統合マスタ!$R$5:$R$1500=1)*
           (ISNUMBER(MATCH(統合マスタ!$V$5:$V$1500, 分類!$N$8:$N$15, 0))),
           統合マスタ!$AC$5:$AC$1500),
        ROW(A424)
    ),
"")</f>
        <v/>
      </c>
      <c r="B428" s="27">
        <f t="shared" si="13"/>
        <v>424</v>
      </c>
      <c r="C428" s="27" t="str">
        <f ca="1">IF($A428="","",OFFSET(統合マスタ!$B$4,MATCH($A428,統合マスタ!$AC$5:$AC$1500,0),0))</f>
        <v/>
      </c>
      <c r="D428" s="27" t="str">
        <f ca="1">IF($A428="","",OFFSET(統合マスタ!$C$4,MATCH($A428,統合マスタ!$AC$5:$AC$1500,0),0))</f>
        <v/>
      </c>
      <c r="E428" s="27" t="str">
        <f ca="1">IF($A428="","",OFFSET(統合マスタ!$X$4,MATCH($A428,統合マスタ!$AC$5:$AC$1500,0),0))</f>
        <v/>
      </c>
      <c r="F428" s="27" t="str">
        <f ca="1">IF($A428="","",OFFSET(統合マスタ!$Z$4,MATCH($A428,統合マスタ!$AC$5:$AC$1500,0),0))</f>
        <v/>
      </c>
      <c r="G428" s="27" t="str">
        <f ca="1">IF($A428="","",OFFSET(統合マスタ!$E$4,MATCH($A428,統合マスタ!$AC$5:$AC$1500,0),0))</f>
        <v/>
      </c>
      <c r="H428" s="27" t="str">
        <f ca="1">IF($A428="","",OFFSET(統合マスタ!$F$4,MATCH($A428,統合マスタ!$AC$5:$AC$1500,0),0))</f>
        <v/>
      </c>
      <c r="I428" s="27" t="str">
        <f ca="1">IF($A428="","",OFFSET(統合マスタ!$K$4,MATCH($A428,統合マスタ!$AC$5:$AC$1500,0),0))</f>
        <v/>
      </c>
      <c r="J428" s="54" t="str">
        <f ca="1">IF(F428="","",OFFSET(分類!$B$29,MATCH(F428,分類!$A$30:$A$46,0),0))</f>
        <v/>
      </c>
      <c r="K428" s="54">
        <f ca="1">IFERROR(
    OFFSET(錠剤_PTP!$M$5,
           MATCH(D428, 錠剤_PTP!$D$5:$D$999, 0) - 1,
           0),
"")</f>
        <v>0</v>
      </c>
      <c r="L428" s="54">
        <f ca="1">IFERROR(
    OFFSET(錠剤_バラ!$M$5,
           MATCH(D428, 錠剤_バラ!$D$5:$D$999, 0) - 1,
           0),
"")</f>
        <v>0</v>
      </c>
      <c r="M428" s="54">
        <f t="shared" ca="1" si="12"/>
        <v>0</v>
      </c>
    </row>
    <row r="429" spans="1:13">
      <c r="A429" s="66" t="str" cm="1">
        <f t="array" aca="1" ref="A429" ca="1">IFERROR(
    SMALL(
        IF((統合マスタ!$R$5:$R$1500=1)*
           (ISNUMBER(MATCH(統合マスタ!$V$5:$V$1500, 分類!$N$8:$N$15, 0))),
           統合マスタ!$AC$5:$AC$1500),
        ROW(A425)
    ),
"")</f>
        <v/>
      </c>
      <c r="B429" s="27">
        <f t="shared" si="13"/>
        <v>425</v>
      </c>
      <c r="C429" s="27" t="str">
        <f ca="1">IF($A429="","",OFFSET(統合マスタ!$B$4,MATCH($A429,統合マスタ!$AC$5:$AC$1500,0),0))</f>
        <v/>
      </c>
      <c r="D429" s="27" t="str">
        <f ca="1">IF($A429="","",OFFSET(統合マスタ!$C$4,MATCH($A429,統合マスタ!$AC$5:$AC$1500,0),0))</f>
        <v/>
      </c>
      <c r="E429" s="27" t="str">
        <f ca="1">IF($A429="","",OFFSET(統合マスタ!$X$4,MATCH($A429,統合マスタ!$AC$5:$AC$1500,0),0))</f>
        <v/>
      </c>
      <c r="F429" s="27" t="str">
        <f ca="1">IF($A429="","",OFFSET(統合マスタ!$Z$4,MATCH($A429,統合マスタ!$AC$5:$AC$1500,0),0))</f>
        <v/>
      </c>
      <c r="G429" s="27" t="str">
        <f ca="1">IF($A429="","",OFFSET(統合マスタ!$E$4,MATCH($A429,統合マスタ!$AC$5:$AC$1500,0),0))</f>
        <v/>
      </c>
      <c r="H429" s="27" t="str">
        <f ca="1">IF($A429="","",OFFSET(統合マスタ!$F$4,MATCH($A429,統合マスタ!$AC$5:$AC$1500,0),0))</f>
        <v/>
      </c>
      <c r="I429" s="27" t="str">
        <f ca="1">IF($A429="","",OFFSET(統合マスタ!$K$4,MATCH($A429,統合マスタ!$AC$5:$AC$1500,0),0))</f>
        <v/>
      </c>
      <c r="J429" s="54" t="str">
        <f ca="1">IF(F429="","",OFFSET(分類!$B$29,MATCH(F429,分類!$A$30:$A$46,0),0))</f>
        <v/>
      </c>
      <c r="K429" s="54">
        <f ca="1">IFERROR(
    OFFSET(錠剤_PTP!$M$5,
           MATCH(D429, 錠剤_PTP!$D$5:$D$999, 0) - 1,
           0),
"")</f>
        <v>0</v>
      </c>
      <c r="L429" s="54">
        <f ca="1">IFERROR(
    OFFSET(錠剤_バラ!$M$5,
           MATCH(D429, 錠剤_バラ!$D$5:$D$999, 0) - 1,
           0),
"")</f>
        <v>0</v>
      </c>
      <c r="M429" s="54">
        <f t="shared" ca="1" si="12"/>
        <v>0</v>
      </c>
    </row>
    <row r="430" spans="1:13">
      <c r="A430" s="66" t="str" cm="1">
        <f t="array" aca="1" ref="A430" ca="1">IFERROR(
    SMALL(
        IF((統合マスタ!$R$5:$R$1500=1)*
           (ISNUMBER(MATCH(統合マスタ!$V$5:$V$1500, 分類!$N$8:$N$15, 0))),
           統合マスタ!$AC$5:$AC$1500),
        ROW(A426)
    ),
"")</f>
        <v/>
      </c>
      <c r="B430" s="27">
        <f t="shared" si="13"/>
        <v>426</v>
      </c>
      <c r="C430" s="27" t="str">
        <f ca="1">IF($A430="","",OFFSET(統合マスタ!$B$4,MATCH($A430,統合マスタ!$AC$5:$AC$1500,0),0))</f>
        <v/>
      </c>
      <c r="D430" s="27" t="str">
        <f ca="1">IF($A430="","",OFFSET(統合マスタ!$C$4,MATCH($A430,統合マスタ!$AC$5:$AC$1500,0),0))</f>
        <v/>
      </c>
      <c r="E430" s="27" t="str">
        <f ca="1">IF($A430="","",OFFSET(統合マスタ!$X$4,MATCH($A430,統合マスタ!$AC$5:$AC$1500,0),0))</f>
        <v/>
      </c>
      <c r="F430" s="27" t="str">
        <f ca="1">IF($A430="","",OFFSET(統合マスタ!$Z$4,MATCH($A430,統合マスタ!$AC$5:$AC$1500,0),0))</f>
        <v/>
      </c>
      <c r="G430" s="27" t="str">
        <f ca="1">IF($A430="","",OFFSET(統合マスタ!$E$4,MATCH($A430,統合マスタ!$AC$5:$AC$1500,0),0))</f>
        <v/>
      </c>
      <c r="H430" s="27" t="str">
        <f ca="1">IF($A430="","",OFFSET(統合マスタ!$F$4,MATCH($A430,統合マスタ!$AC$5:$AC$1500,0),0))</f>
        <v/>
      </c>
      <c r="I430" s="27" t="str">
        <f ca="1">IF($A430="","",OFFSET(統合マスタ!$K$4,MATCH($A430,統合マスタ!$AC$5:$AC$1500,0),0))</f>
        <v/>
      </c>
      <c r="J430" s="54" t="str">
        <f ca="1">IF(F430="","",OFFSET(分類!$B$29,MATCH(F430,分類!$A$30:$A$46,0),0))</f>
        <v/>
      </c>
      <c r="K430" s="54">
        <f ca="1">IFERROR(
    OFFSET(錠剤_PTP!$M$5,
           MATCH(D430, 錠剤_PTP!$D$5:$D$999, 0) - 1,
           0),
"")</f>
        <v>0</v>
      </c>
      <c r="L430" s="54">
        <f ca="1">IFERROR(
    OFFSET(錠剤_バラ!$M$5,
           MATCH(D430, 錠剤_バラ!$D$5:$D$999, 0) - 1,
           0),
"")</f>
        <v>0</v>
      </c>
      <c r="M430" s="54">
        <f t="shared" ca="1" si="12"/>
        <v>0</v>
      </c>
    </row>
    <row r="431" spans="1:13">
      <c r="A431" s="66" t="str" cm="1">
        <f t="array" aca="1" ref="A431" ca="1">IFERROR(
    SMALL(
        IF((統合マスタ!$R$5:$R$1500=1)*
           (ISNUMBER(MATCH(統合マスタ!$V$5:$V$1500, 分類!$N$8:$N$15, 0))),
           統合マスタ!$AC$5:$AC$1500),
        ROW(A427)
    ),
"")</f>
        <v/>
      </c>
      <c r="B431" s="27">
        <f t="shared" si="13"/>
        <v>427</v>
      </c>
      <c r="C431" s="27" t="str">
        <f ca="1">IF($A431="","",OFFSET(統合マスタ!$B$4,MATCH($A431,統合マスタ!$AC$5:$AC$1500,0),0))</f>
        <v/>
      </c>
      <c r="D431" s="27" t="str">
        <f ca="1">IF($A431="","",OFFSET(統合マスタ!$C$4,MATCH($A431,統合マスタ!$AC$5:$AC$1500,0),0))</f>
        <v/>
      </c>
      <c r="E431" s="27" t="str">
        <f ca="1">IF($A431="","",OFFSET(統合マスタ!$X$4,MATCH($A431,統合マスタ!$AC$5:$AC$1500,0),0))</f>
        <v/>
      </c>
      <c r="F431" s="27" t="str">
        <f ca="1">IF($A431="","",OFFSET(統合マスタ!$Z$4,MATCH($A431,統合マスタ!$AC$5:$AC$1500,0),0))</f>
        <v/>
      </c>
      <c r="G431" s="27" t="str">
        <f ca="1">IF($A431="","",OFFSET(統合マスタ!$E$4,MATCH($A431,統合マスタ!$AC$5:$AC$1500,0),0))</f>
        <v/>
      </c>
      <c r="H431" s="27" t="str">
        <f ca="1">IF($A431="","",OFFSET(統合マスタ!$F$4,MATCH($A431,統合マスタ!$AC$5:$AC$1500,0),0))</f>
        <v/>
      </c>
      <c r="I431" s="27" t="str">
        <f ca="1">IF($A431="","",OFFSET(統合マスタ!$K$4,MATCH($A431,統合マスタ!$AC$5:$AC$1500,0),0))</f>
        <v/>
      </c>
      <c r="J431" s="54" t="str">
        <f ca="1">IF(F431="","",OFFSET(分類!$B$29,MATCH(F431,分類!$A$30:$A$46,0),0))</f>
        <v/>
      </c>
      <c r="K431" s="54">
        <f ca="1">IFERROR(
    OFFSET(錠剤_PTP!$M$5,
           MATCH(D431, 錠剤_PTP!$D$5:$D$999, 0) - 1,
           0),
"")</f>
        <v>0</v>
      </c>
      <c r="L431" s="54">
        <f ca="1">IFERROR(
    OFFSET(錠剤_バラ!$M$5,
           MATCH(D431, 錠剤_バラ!$D$5:$D$999, 0) - 1,
           0),
"")</f>
        <v>0</v>
      </c>
      <c r="M431" s="54">
        <f t="shared" ca="1" si="12"/>
        <v>0</v>
      </c>
    </row>
    <row r="432" spans="1:13">
      <c r="A432" s="66" t="str" cm="1">
        <f t="array" aca="1" ref="A432" ca="1">IFERROR(
    SMALL(
        IF((統合マスタ!$R$5:$R$1500=1)*
           (ISNUMBER(MATCH(統合マスタ!$V$5:$V$1500, 分類!$N$8:$N$15, 0))),
           統合マスタ!$AC$5:$AC$1500),
        ROW(A428)
    ),
"")</f>
        <v/>
      </c>
      <c r="B432" s="27">
        <f t="shared" si="13"/>
        <v>428</v>
      </c>
      <c r="C432" s="27" t="str">
        <f ca="1">IF($A432="","",OFFSET(統合マスタ!$B$4,MATCH($A432,統合マスタ!$AC$5:$AC$1500,0),0))</f>
        <v/>
      </c>
      <c r="D432" s="27" t="str">
        <f ca="1">IF($A432="","",OFFSET(統合マスタ!$C$4,MATCH($A432,統合マスタ!$AC$5:$AC$1500,0),0))</f>
        <v/>
      </c>
      <c r="E432" s="27" t="str">
        <f ca="1">IF($A432="","",OFFSET(統合マスタ!$X$4,MATCH($A432,統合マスタ!$AC$5:$AC$1500,0),0))</f>
        <v/>
      </c>
      <c r="F432" s="27" t="str">
        <f ca="1">IF($A432="","",OFFSET(統合マスタ!$Z$4,MATCH($A432,統合マスタ!$AC$5:$AC$1500,0),0))</f>
        <v/>
      </c>
      <c r="G432" s="27" t="str">
        <f ca="1">IF($A432="","",OFFSET(統合マスタ!$E$4,MATCH($A432,統合マスタ!$AC$5:$AC$1500,0),0))</f>
        <v/>
      </c>
      <c r="H432" s="27" t="str">
        <f ca="1">IF($A432="","",OFFSET(統合マスタ!$F$4,MATCH($A432,統合マスタ!$AC$5:$AC$1500,0),0))</f>
        <v/>
      </c>
      <c r="I432" s="27" t="str">
        <f ca="1">IF($A432="","",OFFSET(統合マスタ!$K$4,MATCH($A432,統合マスタ!$AC$5:$AC$1500,0),0))</f>
        <v/>
      </c>
      <c r="J432" s="54" t="str">
        <f ca="1">IF(F432="","",OFFSET(分類!$B$29,MATCH(F432,分類!$A$30:$A$46,0),0))</f>
        <v/>
      </c>
      <c r="K432" s="54">
        <f ca="1">IFERROR(
    OFFSET(錠剤_PTP!$M$5,
           MATCH(D432, 錠剤_PTP!$D$5:$D$999, 0) - 1,
           0),
"")</f>
        <v>0</v>
      </c>
      <c r="L432" s="54">
        <f ca="1">IFERROR(
    OFFSET(錠剤_バラ!$M$5,
           MATCH(D432, 錠剤_バラ!$D$5:$D$999, 0) - 1,
           0),
"")</f>
        <v>0</v>
      </c>
      <c r="M432" s="54">
        <f t="shared" ca="1" si="12"/>
        <v>0</v>
      </c>
    </row>
    <row r="433" spans="1:13">
      <c r="A433" s="66" t="str" cm="1">
        <f t="array" aca="1" ref="A433" ca="1">IFERROR(
    SMALL(
        IF((統合マスタ!$R$5:$R$1500=1)*
           (ISNUMBER(MATCH(統合マスタ!$V$5:$V$1500, 分類!$N$8:$N$15, 0))),
           統合マスタ!$AC$5:$AC$1500),
        ROW(A429)
    ),
"")</f>
        <v/>
      </c>
      <c r="B433" s="27">
        <f t="shared" si="13"/>
        <v>429</v>
      </c>
      <c r="C433" s="27" t="str">
        <f ca="1">IF($A433="","",OFFSET(統合マスタ!$B$4,MATCH($A433,統合マスタ!$AC$5:$AC$1500,0),0))</f>
        <v/>
      </c>
      <c r="D433" s="27" t="str">
        <f ca="1">IF($A433="","",OFFSET(統合マスタ!$C$4,MATCH($A433,統合マスタ!$AC$5:$AC$1500,0),0))</f>
        <v/>
      </c>
      <c r="E433" s="27" t="str">
        <f ca="1">IF($A433="","",OFFSET(統合マスタ!$X$4,MATCH($A433,統合マスタ!$AC$5:$AC$1500,0),0))</f>
        <v/>
      </c>
      <c r="F433" s="27" t="str">
        <f ca="1">IF($A433="","",OFFSET(統合マスタ!$Z$4,MATCH($A433,統合マスタ!$AC$5:$AC$1500,0),0))</f>
        <v/>
      </c>
      <c r="G433" s="27" t="str">
        <f ca="1">IF($A433="","",OFFSET(統合マスタ!$E$4,MATCH($A433,統合マスタ!$AC$5:$AC$1500,0),0))</f>
        <v/>
      </c>
      <c r="H433" s="27" t="str">
        <f ca="1">IF($A433="","",OFFSET(統合マスタ!$F$4,MATCH($A433,統合マスタ!$AC$5:$AC$1500,0),0))</f>
        <v/>
      </c>
      <c r="I433" s="27" t="str">
        <f ca="1">IF($A433="","",OFFSET(統合マスタ!$K$4,MATCH($A433,統合マスタ!$AC$5:$AC$1500,0),0))</f>
        <v/>
      </c>
      <c r="J433" s="54" t="str">
        <f ca="1">IF(F433="","",OFFSET(分類!$B$29,MATCH(F433,分類!$A$30:$A$46,0),0))</f>
        <v/>
      </c>
      <c r="K433" s="54">
        <f ca="1">IFERROR(
    OFFSET(錠剤_PTP!$M$5,
           MATCH(D433, 錠剤_PTP!$D$5:$D$999, 0) - 1,
           0),
"")</f>
        <v>0</v>
      </c>
      <c r="L433" s="54">
        <f ca="1">IFERROR(
    OFFSET(錠剤_バラ!$M$5,
           MATCH(D433, 錠剤_バラ!$D$5:$D$999, 0) - 1,
           0),
"")</f>
        <v>0</v>
      </c>
      <c r="M433" s="54">
        <f t="shared" ca="1" si="12"/>
        <v>0</v>
      </c>
    </row>
    <row r="434" spans="1:13">
      <c r="A434" s="66" t="str" cm="1">
        <f t="array" aca="1" ref="A434" ca="1">IFERROR(
    SMALL(
        IF((統合マスタ!$R$5:$R$1500=1)*
           (ISNUMBER(MATCH(統合マスタ!$V$5:$V$1500, 分類!$N$8:$N$15, 0))),
           統合マスタ!$AC$5:$AC$1500),
        ROW(A430)
    ),
"")</f>
        <v/>
      </c>
      <c r="B434" s="27">
        <f t="shared" si="13"/>
        <v>430</v>
      </c>
      <c r="C434" s="27" t="str">
        <f ca="1">IF($A434="","",OFFSET(統合マスタ!$B$4,MATCH($A434,統合マスタ!$AC$5:$AC$1500,0),0))</f>
        <v/>
      </c>
      <c r="D434" s="27" t="str">
        <f ca="1">IF($A434="","",OFFSET(統合マスタ!$C$4,MATCH($A434,統合マスタ!$AC$5:$AC$1500,0),0))</f>
        <v/>
      </c>
      <c r="E434" s="27" t="str">
        <f ca="1">IF($A434="","",OFFSET(統合マスタ!$X$4,MATCH($A434,統合マスタ!$AC$5:$AC$1500,0),0))</f>
        <v/>
      </c>
      <c r="F434" s="27" t="str">
        <f ca="1">IF($A434="","",OFFSET(統合マスタ!$Z$4,MATCH($A434,統合マスタ!$AC$5:$AC$1500,0),0))</f>
        <v/>
      </c>
      <c r="G434" s="27" t="str">
        <f ca="1">IF($A434="","",OFFSET(統合マスタ!$E$4,MATCH($A434,統合マスタ!$AC$5:$AC$1500,0),0))</f>
        <v/>
      </c>
      <c r="H434" s="27" t="str">
        <f ca="1">IF($A434="","",OFFSET(統合マスタ!$F$4,MATCH($A434,統合マスタ!$AC$5:$AC$1500,0),0))</f>
        <v/>
      </c>
      <c r="I434" s="27" t="str">
        <f ca="1">IF($A434="","",OFFSET(統合マスタ!$K$4,MATCH($A434,統合マスタ!$AC$5:$AC$1500,0),0))</f>
        <v/>
      </c>
      <c r="J434" s="54" t="str">
        <f ca="1">IF(F434="","",OFFSET(分類!$B$29,MATCH(F434,分類!$A$30:$A$46,0),0))</f>
        <v/>
      </c>
      <c r="K434" s="54">
        <f ca="1">IFERROR(
    OFFSET(錠剤_PTP!$M$5,
           MATCH(D434, 錠剤_PTP!$D$5:$D$999, 0) - 1,
           0),
"")</f>
        <v>0</v>
      </c>
      <c r="L434" s="54">
        <f ca="1">IFERROR(
    OFFSET(錠剤_バラ!$M$5,
           MATCH(D434, 錠剤_バラ!$D$5:$D$999, 0) - 1,
           0),
"")</f>
        <v>0</v>
      </c>
      <c r="M434" s="54">
        <f t="shared" ca="1" si="12"/>
        <v>0</v>
      </c>
    </row>
    <row r="435" spans="1:13">
      <c r="A435" s="66" t="str" cm="1">
        <f t="array" aca="1" ref="A435" ca="1">IFERROR(
    SMALL(
        IF((統合マスタ!$R$5:$R$1500=1)*
           (ISNUMBER(MATCH(統合マスタ!$V$5:$V$1500, 分類!$N$8:$N$15, 0))),
           統合マスタ!$AC$5:$AC$1500),
        ROW(A431)
    ),
"")</f>
        <v/>
      </c>
      <c r="B435" s="27">
        <f t="shared" si="13"/>
        <v>431</v>
      </c>
      <c r="C435" s="27" t="str">
        <f ca="1">IF($A435="","",OFFSET(統合マスタ!$B$4,MATCH($A435,統合マスタ!$AC$5:$AC$1500,0),0))</f>
        <v/>
      </c>
      <c r="D435" s="27" t="str">
        <f ca="1">IF($A435="","",OFFSET(統合マスタ!$C$4,MATCH($A435,統合マスタ!$AC$5:$AC$1500,0),0))</f>
        <v/>
      </c>
      <c r="E435" s="27" t="str">
        <f ca="1">IF($A435="","",OFFSET(統合マスタ!$X$4,MATCH($A435,統合マスタ!$AC$5:$AC$1500,0),0))</f>
        <v/>
      </c>
      <c r="F435" s="27" t="str">
        <f ca="1">IF($A435="","",OFFSET(統合マスタ!$Z$4,MATCH($A435,統合マスタ!$AC$5:$AC$1500,0),0))</f>
        <v/>
      </c>
      <c r="G435" s="27" t="str">
        <f ca="1">IF($A435="","",OFFSET(統合マスタ!$E$4,MATCH($A435,統合マスタ!$AC$5:$AC$1500,0),0))</f>
        <v/>
      </c>
      <c r="H435" s="27" t="str">
        <f ca="1">IF($A435="","",OFFSET(統合マスタ!$F$4,MATCH($A435,統合マスタ!$AC$5:$AC$1500,0),0))</f>
        <v/>
      </c>
      <c r="I435" s="27" t="str">
        <f ca="1">IF($A435="","",OFFSET(統合マスタ!$K$4,MATCH($A435,統合マスタ!$AC$5:$AC$1500,0),0))</f>
        <v/>
      </c>
      <c r="J435" s="54" t="str">
        <f ca="1">IF(F435="","",OFFSET(分類!$B$29,MATCH(F435,分類!$A$30:$A$46,0),0))</f>
        <v/>
      </c>
      <c r="K435" s="54">
        <f ca="1">IFERROR(
    OFFSET(錠剤_PTP!$M$5,
           MATCH(D435, 錠剤_PTP!$D$5:$D$999, 0) - 1,
           0),
"")</f>
        <v>0</v>
      </c>
      <c r="L435" s="54">
        <f ca="1">IFERROR(
    OFFSET(錠剤_バラ!$M$5,
           MATCH(D435, 錠剤_バラ!$D$5:$D$999, 0) - 1,
           0),
"")</f>
        <v>0</v>
      </c>
      <c r="M435" s="54">
        <f t="shared" ca="1" si="12"/>
        <v>0</v>
      </c>
    </row>
    <row r="436" spans="1:13">
      <c r="A436" s="66" t="str" cm="1">
        <f t="array" aca="1" ref="A436" ca="1">IFERROR(
    SMALL(
        IF((統合マスタ!$R$5:$R$1500=1)*
           (ISNUMBER(MATCH(統合マスタ!$V$5:$V$1500, 分類!$N$8:$N$15, 0))),
           統合マスタ!$AC$5:$AC$1500),
        ROW(A432)
    ),
"")</f>
        <v/>
      </c>
      <c r="B436" s="27">
        <f t="shared" si="13"/>
        <v>432</v>
      </c>
      <c r="C436" s="27" t="str">
        <f ca="1">IF($A436="","",OFFSET(統合マスタ!$B$4,MATCH($A436,統合マスタ!$AC$5:$AC$1500,0),0))</f>
        <v/>
      </c>
      <c r="D436" s="27" t="str">
        <f ca="1">IF($A436="","",OFFSET(統合マスタ!$C$4,MATCH($A436,統合マスタ!$AC$5:$AC$1500,0),0))</f>
        <v/>
      </c>
      <c r="E436" s="27" t="str">
        <f ca="1">IF($A436="","",OFFSET(統合マスタ!$X$4,MATCH($A436,統合マスタ!$AC$5:$AC$1500,0),0))</f>
        <v/>
      </c>
      <c r="F436" s="27" t="str">
        <f ca="1">IF($A436="","",OFFSET(統合マスタ!$Z$4,MATCH($A436,統合マスタ!$AC$5:$AC$1500,0),0))</f>
        <v/>
      </c>
      <c r="G436" s="27" t="str">
        <f ca="1">IF($A436="","",OFFSET(統合マスタ!$E$4,MATCH($A436,統合マスタ!$AC$5:$AC$1500,0),0))</f>
        <v/>
      </c>
      <c r="H436" s="27" t="str">
        <f ca="1">IF($A436="","",OFFSET(統合マスタ!$F$4,MATCH($A436,統合マスタ!$AC$5:$AC$1500,0),0))</f>
        <v/>
      </c>
      <c r="I436" s="27" t="str">
        <f ca="1">IF($A436="","",OFFSET(統合マスタ!$K$4,MATCH($A436,統合マスタ!$AC$5:$AC$1500,0),0))</f>
        <v/>
      </c>
      <c r="J436" s="54" t="str">
        <f ca="1">IF(F436="","",OFFSET(分類!$B$29,MATCH(F436,分類!$A$30:$A$46,0),0))</f>
        <v/>
      </c>
      <c r="K436" s="54">
        <f ca="1">IFERROR(
    OFFSET(錠剤_PTP!$M$5,
           MATCH(D436, 錠剤_PTP!$D$5:$D$999, 0) - 1,
           0),
"")</f>
        <v>0</v>
      </c>
      <c r="L436" s="54">
        <f ca="1">IFERROR(
    OFFSET(錠剤_バラ!$M$5,
           MATCH(D436, 錠剤_バラ!$D$5:$D$999, 0) - 1,
           0),
"")</f>
        <v>0</v>
      </c>
      <c r="M436" s="54">
        <f t="shared" ca="1" si="12"/>
        <v>0</v>
      </c>
    </row>
    <row r="437" spans="1:13">
      <c r="A437" s="66" t="str" cm="1">
        <f t="array" aca="1" ref="A437" ca="1">IFERROR(
    SMALL(
        IF((統合マスタ!$R$5:$R$1500=1)*
           (ISNUMBER(MATCH(統合マスタ!$V$5:$V$1500, 分類!$N$8:$N$15, 0))),
           統合マスタ!$AC$5:$AC$1500),
        ROW(A433)
    ),
"")</f>
        <v/>
      </c>
      <c r="B437" s="27">
        <f t="shared" si="13"/>
        <v>433</v>
      </c>
      <c r="C437" s="27" t="str">
        <f ca="1">IF($A437="","",OFFSET(統合マスタ!$B$4,MATCH($A437,統合マスタ!$AC$5:$AC$1500,0),0))</f>
        <v/>
      </c>
      <c r="D437" s="27" t="str">
        <f ca="1">IF($A437="","",OFFSET(統合マスタ!$C$4,MATCH($A437,統合マスタ!$AC$5:$AC$1500,0),0))</f>
        <v/>
      </c>
      <c r="E437" s="27" t="str">
        <f ca="1">IF($A437="","",OFFSET(統合マスタ!$X$4,MATCH($A437,統合マスタ!$AC$5:$AC$1500,0),0))</f>
        <v/>
      </c>
      <c r="F437" s="27" t="str">
        <f ca="1">IF($A437="","",OFFSET(統合マスタ!$Z$4,MATCH($A437,統合マスタ!$AC$5:$AC$1500,0),0))</f>
        <v/>
      </c>
      <c r="G437" s="27" t="str">
        <f ca="1">IF($A437="","",OFFSET(統合マスタ!$E$4,MATCH($A437,統合マスタ!$AC$5:$AC$1500,0),0))</f>
        <v/>
      </c>
      <c r="H437" s="27" t="str">
        <f ca="1">IF($A437="","",OFFSET(統合マスタ!$F$4,MATCH($A437,統合マスタ!$AC$5:$AC$1500,0),0))</f>
        <v/>
      </c>
      <c r="I437" s="27" t="str">
        <f ca="1">IF($A437="","",OFFSET(統合マスタ!$K$4,MATCH($A437,統合マスタ!$AC$5:$AC$1500,0),0))</f>
        <v/>
      </c>
      <c r="J437" s="54" t="str">
        <f ca="1">IF(F437="","",OFFSET(分類!$B$29,MATCH(F437,分類!$A$30:$A$46,0),0))</f>
        <v/>
      </c>
      <c r="K437" s="54">
        <f ca="1">IFERROR(
    OFFSET(錠剤_PTP!$M$5,
           MATCH(D437, 錠剤_PTP!$D$5:$D$999, 0) - 1,
           0),
"")</f>
        <v>0</v>
      </c>
      <c r="L437" s="54">
        <f ca="1">IFERROR(
    OFFSET(錠剤_バラ!$M$5,
           MATCH(D437, 錠剤_バラ!$D$5:$D$999, 0) - 1,
           0),
"")</f>
        <v>0</v>
      </c>
      <c r="M437" s="54">
        <f t="shared" ca="1" si="12"/>
        <v>0</v>
      </c>
    </row>
    <row r="438" spans="1:13">
      <c r="A438" s="66" t="str" cm="1">
        <f t="array" aca="1" ref="A438" ca="1">IFERROR(
    SMALL(
        IF((統合マスタ!$R$5:$R$1500=1)*
           (ISNUMBER(MATCH(統合マスタ!$V$5:$V$1500, 分類!$N$8:$N$15, 0))),
           統合マスタ!$AC$5:$AC$1500),
        ROW(A434)
    ),
"")</f>
        <v/>
      </c>
      <c r="B438" s="27">
        <f t="shared" si="13"/>
        <v>434</v>
      </c>
      <c r="C438" s="27" t="str">
        <f ca="1">IF($A438="","",OFFSET(統合マスタ!$B$4,MATCH($A438,統合マスタ!$AC$5:$AC$1500,0),0))</f>
        <v/>
      </c>
      <c r="D438" s="27" t="str">
        <f ca="1">IF($A438="","",OFFSET(統合マスタ!$C$4,MATCH($A438,統合マスタ!$AC$5:$AC$1500,0),0))</f>
        <v/>
      </c>
      <c r="E438" s="27" t="str">
        <f ca="1">IF($A438="","",OFFSET(統合マスタ!$X$4,MATCH($A438,統合マスタ!$AC$5:$AC$1500,0),0))</f>
        <v/>
      </c>
      <c r="F438" s="27" t="str">
        <f ca="1">IF($A438="","",OFFSET(統合マスタ!$Z$4,MATCH($A438,統合マスタ!$AC$5:$AC$1500,0),0))</f>
        <v/>
      </c>
      <c r="G438" s="27" t="str">
        <f ca="1">IF($A438="","",OFFSET(統合マスタ!$E$4,MATCH($A438,統合マスタ!$AC$5:$AC$1500,0),0))</f>
        <v/>
      </c>
      <c r="H438" s="27" t="str">
        <f ca="1">IF($A438="","",OFFSET(統合マスタ!$F$4,MATCH($A438,統合マスタ!$AC$5:$AC$1500,0),0))</f>
        <v/>
      </c>
      <c r="I438" s="27" t="str">
        <f ca="1">IF($A438="","",OFFSET(統合マスタ!$K$4,MATCH($A438,統合マスタ!$AC$5:$AC$1500,0),0))</f>
        <v/>
      </c>
      <c r="J438" s="54" t="str">
        <f ca="1">IF(F438="","",OFFSET(分類!$B$29,MATCH(F438,分類!$A$30:$A$46,0),0))</f>
        <v/>
      </c>
      <c r="K438" s="54">
        <f ca="1">IFERROR(
    OFFSET(錠剤_PTP!$M$5,
           MATCH(D438, 錠剤_PTP!$D$5:$D$999, 0) - 1,
           0),
"")</f>
        <v>0</v>
      </c>
      <c r="L438" s="54">
        <f ca="1">IFERROR(
    OFFSET(錠剤_バラ!$M$5,
           MATCH(D438, 錠剤_バラ!$D$5:$D$999, 0) - 1,
           0),
"")</f>
        <v>0</v>
      </c>
      <c r="M438" s="54">
        <f t="shared" ca="1" si="12"/>
        <v>0</v>
      </c>
    </row>
    <row r="439" spans="1:13">
      <c r="A439" s="66" t="str" cm="1">
        <f t="array" aca="1" ref="A439" ca="1">IFERROR(
    SMALL(
        IF((統合マスタ!$R$5:$R$1500=1)*
           (ISNUMBER(MATCH(統合マスタ!$V$5:$V$1500, 分類!$N$8:$N$15, 0))),
           統合マスタ!$AC$5:$AC$1500),
        ROW(A435)
    ),
"")</f>
        <v/>
      </c>
      <c r="B439" s="27">
        <f t="shared" si="13"/>
        <v>435</v>
      </c>
      <c r="C439" s="27" t="str">
        <f ca="1">IF($A439="","",OFFSET(統合マスタ!$B$4,MATCH($A439,統合マスタ!$AC$5:$AC$1500,0),0))</f>
        <v/>
      </c>
      <c r="D439" s="27" t="str">
        <f ca="1">IF($A439="","",OFFSET(統合マスタ!$C$4,MATCH($A439,統合マスタ!$AC$5:$AC$1500,0),0))</f>
        <v/>
      </c>
      <c r="E439" s="27" t="str">
        <f ca="1">IF($A439="","",OFFSET(統合マスタ!$X$4,MATCH($A439,統合マスタ!$AC$5:$AC$1500,0),0))</f>
        <v/>
      </c>
      <c r="F439" s="27" t="str">
        <f ca="1">IF($A439="","",OFFSET(統合マスタ!$Z$4,MATCH($A439,統合マスタ!$AC$5:$AC$1500,0),0))</f>
        <v/>
      </c>
      <c r="G439" s="27" t="str">
        <f ca="1">IF($A439="","",OFFSET(統合マスタ!$E$4,MATCH($A439,統合マスタ!$AC$5:$AC$1500,0),0))</f>
        <v/>
      </c>
      <c r="H439" s="27" t="str">
        <f ca="1">IF($A439="","",OFFSET(統合マスタ!$F$4,MATCH($A439,統合マスタ!$AC$5:$AC$1500,0),0))</f>
        <v/>
      </c>
      <c r="I439" s="27" t="str">
        <f ca="1">IF($A439="","",OFFSET(統合マスタ!$K$4,MATCH($A439,統合マスタ!$AC$5:$AC$1500,0),0))</f>
        <v/>
      </c>
      <c r="J439" s="54" t="str">
        <f ca="1">IF(F439="","",OFFSET(分類!$B$29,MATCH(F439,分類!$A$30:$A$46,0),0))</f>
        <v/>
      </c>
      <c r="K439" s="54">
        <f ca="1">IFERROR(
    OFFSET(錠剤_PTP!$M$5,
           MATCH(D439, 錠剤_PTP!$D$5:$D$999, 0) - 1,
           0),
"")</f>
        <v>0</v>
      </c>
      <c r="L439" s="54">
        <f ca="1">IFERROR(
    OFFSET(錠剤_バラ!$M$5,
           MATCH(D439, 錠剤_バラ!$D$5:$D$999, 0) - 1,
           0),
"")</f>
        <v>0</v>
      </c>
      <c r="M439" s="54">
        <f t="shared" ca="1" si="12"/>
        <v>0</v>
      </c>
    </row>
    <row r="440" spans="1:13">
      <c r="A440" s="66" t="str" cm="1">
        <f t="array" aca="1" ref="A440" ca="1">IFERROR(
    SMALL(
        IF((統合マスタ!$R$5:$R$1500=1)*
           (ISNUMBER(MATCH(統合マスタ!$V$5:$V$1500, 分類!$N$8:$N$15, 0))),
           統合マスタ!$AC$5:$AC$1500),
        ROW(A436)
    ),
"")</f>
        <v/>
      </c>
      <c r="B440" s="27">
        <f t="shared" si="13"/>
        <v>436</v>
      </c>
      <c r="C440" s="27" t="str">
        <f ca="1">IF($A440="","",OFFSET(統合マスタ!$B$4,MATCH($A440,統合マスタ!$AC$5:$AC$1500,0),0))</f>
        <v/>
      </c>
      <c r="D440" s="27" t="str">
        <f ca="1">IF($A440="","",OFFSET(統合マスタ!$C$4,MATCH($A440,統合マスタ!$AC$5:$AC$1500,0),0))</f>
        <v/>
      </c>
      <c r="E440" s="27" t="str">
        <f ca="1">IF($A440="","",OFFSET(統合マスタ!$X$4,MATCH($A440,統合マスタ!$AC$5:$AC$1500,0),0))</f>
        <v/>
      </c>
      <c r="F440" s="27" t="str">
        <f ca="1">IF($A440="","",OFFSET(統合マスタ!$Z$4,MATCH($A440,統合マスタ!$AC$5:$AC$1500,0),0))</f>
        <v/>
      </c>
      <c r="G440" s="27" t="str">
        <f ca="1">IF($A440="","",OFFSET(統合マスタ!$E$4,MATCH($A440,統合マスタ!$AC$5:$AC$1500,0),0))</f>
        <v/>
      </c>
      <c r="H440" s="27" t="str">
        <f ca="1">IF($A440="","",OFFSET(統合マスタ!$F$4,MATCH($A440,統合マスタ!$AC$5:$AC$1500,0),0))</f>
        <v/>
      </c>
      <c r="I440" s="27" t="str">
        <f ca="1">IF($A440="","",OFFSET(統合マスタ!$K$4,MATCH($A440,統合マスタ!$AC$5:$AC$1500,0),0))</f>
        <v/>
      </c>
      <c r="J440" s="54" t="str">
        <f ca="1">IF(F440="","",OFFSET(分類!$B$29,MATCH(F440,分類!$A$30:$A$46,0),0))</f>
        <v/>
      </c>
      <c r="K440" s="54">
        <f ca="1">IFERROR(
    OFFSET(錠剤_PTP!$M$5,
           MATCH(D440, 錠剤_PTP!$D$5:$D$999, 0) - 1,
           0),
"")</f>
        <v>0</v>
      </c>
      <c r="L440" s="54">
        <f ca="1">IFERROR(
    OFFSET(錠剤_バラ!$M$5,
           MATCH(D440, 錠剤_バラ!$D$5:$D$999, 0) - 1,
           0),
"")</f>
        <v>0</v>
      </c>
      <c r="M440" s="54">
        <f t="shared" ca="1" si="12"/>
        <v>0</v>
      </c>
    </row>
    <row r="441" spans="1:13">
      <c r="A441" s="66" t="str" cm="1">
        <f t="array" aca="1" ref="A441" ca="1">IFERROR(
    SMALL(
        IF((統合マスタ!$R$5:$R$1500=1)*
           (ISNUMBER(MATCH(統合マスタ!$V$5:$V$1500, 分類!$N$8:$N$15, 0))),
           統合マスタ!$AC$5:$AC$1500),
        ROW(A437)
    ),
"")</f>
        <v/>
      </c>
      <c r="B441" s="27">
        <f t="shared" si="13"/>
        <v>437</v>
      </c>
      <c r="C441" s="27" t="str">
        <f ca="1">IF($A441="","",OFFSET(統合マスタ!$B$4,MATCH($A441,統合マスタ!$AC$5:$AC$1500,0),0))</f>
        <v/>
      </c>
      <c r="D441" s="27" t="str">
        <f ca="1">IF($A441="","",OFFSET(統合マスタ!$C$4,MATCH($A441,統合マスタ!$AC$5:$AC$1500,0),0))</f>
        <v/>
      </c>
      <c r="E441" s="27" t="str">
        <f ca="1">IF($A441="","",OFFSET(統合マスタ!$X$4,MATCH($A441,統合マスタ!$AC$5:$AC$1500,0),0))</f>
        <v/>
      </c>
      <c r="F441" s="27" t="str">
        <f ca="1">IF($A441="","",OFFSET(統合マスタ!$Z$4,MATCH($A441,統合マスタ!$AC$5:$AC$1500,0),0))</f>
        <v/>
      </c>
      <c r="G441" s="27" t="str">
        <f ca="1">IF($A441="","",OFFSET(統合マスタ!$E$4,MATCH($A441,統合マスタ!$AC$5:$AC$1500,0),0))</f>
        <v/>
      </c>
      <c r="H441" s="27" t="str">
        <f ca="1">IF($A441="","",OFFSET(統合マスタ!$F$4,MATCH($A441,統合マスタ!$AC$5:$AC$1500,0),0))</f>
        <v/>
      </c>
      <c r="I441" s="27" t="str">
        <f ca="1">IF($A441="","",OFFSET(統合マスタ!$K$4,MATCH($A441,統合マスタ!$AC$5:$AC$1500,0),0))</f>
        <v/>
      </c>
      <c r="J441" s="54" t="str">
        <f ca="1">IF(F441="","",OFFSET(分類!$B$29,MATCH(F441,分類!$A$30:$A$46,0),0))</f>
        <v/>
      </c>
      <c r="K441" s="54">
        <f ca="1">IFERROR(
    OFFSET(錠剤_PTP!$M$5,
           MATCH(D441, 錠剤_PTP!$D$5:$D$999, 0) - 1,
           0),
"")</f>
        <v>0</v>
      </c>
      <c r="L441" s="54">
        <f ca="1">IFERROR(
    OFFSET(錠剤_バラ!$M$5,
           MATCH(D441, 錠剤_バラ!$D$5:$D$999, 0) - 1,
           0),
"")</f>
        <v>0</v>
      </c>
      <c r="M441" s="54">
        <f t="shared" ca="1" si="12"/>
        <v>0</v>
      </c>
    </row>
    <row r="442" spans="1:13">
      <c r="A442" s="66" t="str" cm="1">
        <f t="array" aca="1" ref="A442" ca="1">IFERROR(
    SMALL(
        IF((統合マスタ!$R$5:$R$1500=1)*
           (ISNUMBER(MATCH(統合マスタ!$V$5:$V$1500, 分類!$N$8:$N$15, 0))),
           統合マスタ!$AC$5:$AC$1500),
        ROW(A438)
    ),
"")</f>
        <v/>
      </c>
      <c r="B442" s="27">
        <f t="shared" si="13"/>
        <v>438</v>
      </c>
      <c r="C442" s="27" t="str">
        <f ca="1">IF($A442="","",OFFSET(統合マスタ!$B$4,MATCH($A442,統合マスタ!$AC$5:$AC$1500,0),0))</f>
        <v/>
      </c>
      <c r="D442" s="27" t="str">
        <f ca="1">IF($A442="","",OFFSET(統合マスタ!$C$4,MATCH($A442,統合マスタ!$AC$5:$AC$1500,0),0))</f>
        <v/>
      </c>
      <c r="E442" s="27" t="str">
        <f ca="1">IF($A442="","",OFFSET(統合マスタ!$X$4,MATCH($A442,統合マスタ!$AC$5:$AC$1500,0),0))</f>
        <v/>
      </c>
      <c r="F442" s="27" t="str">
        <f ca="1">IF($A442="","",OFFSET(統合マスタ!$Z$4,MATCH($A442,統合マスタ!$AC$5:$AC$1500,0),0))</f>
        <v/>
      </c>
      <c r="G442" s="27" t="str">
        <f ca="1">IF($A442="","",OFFSET(統合マスタ!$E$4,MATCH($A442,統合マスタ!$AC$5:$AC$1500,0),0))</f>
        <v/>
      </c>
      <c r="H442" s="27" t="str">
        <f ca="1">IF($A442="","",OFFSET(統合マスタ!$F$4,MATCH($A442,統合マスタ!$AC$5:$AC$1500,0),0))</f>
        <v/>
      </c>
      <c r="I442" s="27" t="str">
        <f ca="1">IF($A442="","",OFFSET(統合マスタ!$K$4,MATCH($A442,統合マスタ!$AC$5:$AC$1500,0),0))</f>
        <v/>
      </c>
      <c r="J442" s="54" t="str">
        <f ca="1">IF(F442="","",OFFSET(分類!$B$29,MATCH(F442,分類!$A$30:$A$46,0),0))</f>
        <v/>
      </c>
      <c r="K442" s="54">
        <f ca="1">IFERROR(
    OFFSET(錠剤_PTP!$M$5,
           MATCH(D442, 錠剤_PTP!$D$5:$D$999, 0) - 1,
           0),
"")</f>
        <v>0</v>
      </c>
      <c r="L442" s="54">
        <f ca="1">IFERROR(
    OFFSET(錠剤_バラ!$M$5,
           MATCH(D442, 錠剤_バラ!$D$5:$D$999, 0) - 1,
           0),
"")</f>
        <v>0</v>
      </c>
      <c r="M442" s="54">
        <f t="shared" ca="1" si="12"/>
        <v>0</v>
      </c>
    </row>
    <row r="443" spans="1:13">
      <c r="A443" s="66" t="str" cm="1">
        <f t="array" aca="1" ref="A443" ca="1">IFERROR(
    SMALL(
        IF((統合マスタ!$R$5:$R$1500=1)*
           (ISNUMBER(MATCH(統合マスタ!$V$5:$V$1500, 分類!$N$8:$N$15, 0))),
           統合マスタ!$AC$5:$AC$1500),
        ROW(A439)
    ),
"")</f>
        <v/>
      </c>
      <c r="B443" s="27">
        <f t="shared" si="13"/>
        <v>439</v>
      </c>
      <c r="C443" s="27" t="str">
        <f ca="1">IF($A443="","",OFFSET(統合マスタ!$B$4,MATCH($A443,統合マスタ!$AC$5:$AC$1500,0),0))</f>
        <v/>
      </c>
      <c r="D443" s="27" t="str">
        <f ca="1">IF($A443="","",OFFSET(統合マスタ!$C$4,MATCH($A443,統合マスタ!$AC$5:$AC$1500,0),0))</f>
        <v/>
      </c>
      <c r="E443" s="27" t="str">
        <f ca="1">IF($A443="","",OFFSET(統合マスタ!$X$4,MATCH($A443,統合マスタ!$AC$5:$AC$1500,0),0))</f>
        <v/>
      </c>
      <c r="F443" s="27" t="str">
        <f ca="1">IF($A443="","",OFFSET(統合マスタ!$Z$4,MATCH($A443,統合マスタ!$AC$5:$AC$1500,0),0))</f>
        <v/>
      </c>
      <c r="G443" s="27" t="str">
        <f ca="1">IF($A443="","",OFFSET(統合マスタ!$E$4,MATCH($A443,統合マスタ!$AC$5:$AC$1500,0),0))</f>
        <v/>
      </c>
      <c r="H443" s="27" t="str">
        <f ca="1">IF($A443="","",OFFSET(統合マスタ!$F$4,MATCH($A443,統合マスタ!$AC$5:$AC$1500,0),0))</f>
        <v/>
      </c>
      <c r="I443" s="27" t="str">
        <f ca="1">IF($A443="","",OFFSET(統合マスタ!$K$4,MATCH($A443,統合マスタ!$AC$5:$AC$1500,0),0))</f>
        <v/>
      </c>
      <c r="J443" s="54" t="str">
        <f ca="1">IF(F443="","",OFFSET(分類!$B$29,MATCH(F443,分類!$A$30:$A$46,0),0))</f>
        <v/>
      </c>
      <c r="K443" s="54">
        <f ca="1">IFERROR(
    OFFSET(錠剤_PTP!$M$5,
           MATCH(D443, 錠剤_PTP!$D$5:$D$999, 0) - 1,
           0),
"")</f>
        <v>0</v>
      </c>
      <c r="L443" s="54">
        <f ca="1">IFERROR(
    OFFSET(錠剤_バラ!$M$5,
           MATCH(D443, 錠剤_バラ!$D$5:$D$999, 0) - 1,
           0),
"")</f>
        <v>0</v>
      </c>
      <c r="M443" s="54">
        <f t="shared" ca="1" si="12"/>
        <v>0</v>
      </c>
    </row>
    <row r="444" spans="1:13">
      <c r="A444" s="66" t="str" cm="1">
        <f t="array" aca="1" ref="A444" ca="1">IFERROR(
    SMALL(
        IF((統合マスタ!$R$5:$R$1500=1)*
           (ISNUMBER(MATCH(統合マスタ!$V$5:$V$1500, 分類!$N$8:$N$15, 0))),
           統合マスタ!$AC$5:$AC$1500),
        ROW(A440)
    ),
"")</f>
        <v/>
      </c>
      <c r="B444" s="27">
        <f t="shared" si="13"/>
        <v>440</v>
      </c>
      <c r="C444" s="27" t="str">
        <f ca="1">IF($A444="","",OFFSET(統合マスタ!$B$4,MATCH($A444,統合マスタ!$AC$5:$AC$1500,0),0))</f>
        <v/>
      </c>
      <c r="D444" s="27" t="str">
        <f ca="1">IF($A444="","",OFFSET(統合マスタ!$C$4,MATCH($A444,統合マスタ!$AC$5:$AC$1500,0),0))</f>
        <v/>
      </c>
      <c r="E444" s="27" t="str">
        <f ca="1">IF($A444="","",OFFSET(統合マスタ!$X$4,MATCH($A444,統合マスタ!$AC$5:$AC$1500,0),0))</f>
        <v/>
      </c>
      <c r="F444" s="27" t="str">
        <f ca="1">IF($A444="","",OFFSET(統合マスタ!$Z$4,MATCH($A444,統合マスタ!$AC$5:$AC$1500,0),0))</f>
        <v/>
      </c>
      <c r="G444" s="27" t="str">
        <f ca="1">IF($A444="","",OFFSET(統合マスタ!$E$4,MATCH($A444,統合マスタ!$AC$5:$AC$1500,0),0))</f>
        <v/>
      </c>
      <c r="H444" s="27" t="str">
        <f ca="1">IF($A444="","",OFFSET(統合マスタ!$F$4,MATCH($A444,統合マスタ!$AC$5:$AC$1500,0),0))</f>
        <v/>
      </c>
      <c r="I444" s="27" t="str">
        <f ca="1">IF($A444="","",OFFSET(統合マスタ!$K$4,MATCH($A444,統合マスタ!$AC$5:$AC$1500,0),0))</f>
        <v/>
      </c>
      <c r="J444" s="54" t="str">
        <f ca="1">IF(F444="","",OFFSET(分類!$B$29,MATCH(F444,分類!$A$30:$A$46,0),0))</f>
        <v/>
      </c>
      <c r="K444" s="54">
        <f ca="1">IFERROR(
    OFFSET(錠剤_PTP!$M$5,
           MATCH(D444, 錠剤_PTP!$D$5:$D$999, 0) - 1,
           0),
"")</f>
        <v>0</v>
      </c>
      <c r="L444" s="54">
        <f ca="1">IFERROR(
    OFFSET(錠剤_バラ!$M$5,
           MATCH(D444, 錠剤_バラ!$D$5:$D$999, 0) - 1,
           0),
"")</f>
        <v>0</v>
      </c>
      <c r="M444" s="54">
        <f t="shared" ca="1" si="12"/>
        <v>0</v>
      </c>
    </row>
    <row r="445" spans="1:13">
      <c r="A445" s="66" t="str" cm="1">
        <f t="array" aca="1" ref="A445" ca="1">IFERROR(
    SMALL(
        IF((統合マスタ!$R$5:$R$1500=1)*
           (ISNUMBER(MATCH(統合マスタ!$V$5:$V$1500, 分類!$N$8:$N$15, 0))),
           統合マスタ!$AC$5:$AC$1500),
        ROW(A441)
    ),
"")</f>
        <v/>
      </c>
      <c r="B445" s="27">
        <f t="shared" si="13"/>
        <v>441</v>
      </c>
      <c r="C445" s="27" t="str">
        <f ca="1">IF($A445="","",OFFSET(統合マスタ!$B$4,MATCH($A445,統合マスタ!$AC$5:$AC$1500,0),0))</f>
        <v/>
      </c>
      <c r="D445" s="27" t="str">
        <f ca="1">IF($A445="","",OFFSET(統合マスタ!$C$4,MATCH($A445,統合マスタ!$AC$5:$AC$1500,0),0))</f>
        <v/>
      </c>
      <c r="E445" s="27" t="str">
        <f ca="1">IF($A445="","",OFFSET(統合マスタ!$X$4,MATCH($A445,統合マスタ!$AC$5:$AC$1500,0),0))</f>
        <v/>
      </c>
      <c r="F445" s="27" t="str">
        <f ca="1">IF($A445="","",OFFSET(統合マスタ!$Z$4,MATCH($A445,統合マスタ!$AC$5:$AC$1500,0),0))</f>
        <v/>
      </c>
      <c r="G445" s="27" t="str">
        <f ca="1">IF($A445="","",OFFSET(統合マスタ!$E$4,MATCH($A445,統合マスタ!$AC$5:$AC$1500,0),0))</f>
        <v/>
      </c>
      <c r="H445" s="27" t="str">
        <f ca="1">IF($A445="","",OFFSET(統合マスタ!$F$4,MATCH($A445,統合マスタ!$AC$5:$AC$1500,0),0))</f>
        <v/>
      </c>
      <c r="I445" s="27" t="str">
        <f ca="1">IF($A445="","",OFFSET(統合マスタ!$K$4,MATCH($A445,統合マスタ!$AC$5:$AC$1500,0),0))</f>
        <v/>
      </c>
      <c r="J445" s="54" t="str">
        <f ca="1">IF(F445="","",OFFSET(分類!$B$29,MATCH(F445,分類!$A$30:$A$46,0),0))</f>
        <v/>
      </c>
      <c r="K445" s="54">
        <f ca="1">IFERROR(
    OFFSET(錠剤_PTP!$M$5,
           MATCH(D445, 錠剤_PTP!$D$5:$D$999, 0) - 1,
           0),
"")</f>
        <v>0</v>
      </c>
      <c r="L445" s="54">
        <f ca="1">IFERROR(
    OFFSET(錠剤_バラ!$M$5,
           MATCH(D445, 錠剤_バラ!$D$5:$D$999, 0) - 1,
           0),
"")</f>
        <v>0</v>
      </c>
      <c r="M445" s="54">
        <f t="shared" ca="1" si="12"/>
        <v>0</v>
      </c>
    </row>
    <row r="446" spans="1:13">
      <c r="A446" s="66" t="str" cm="1">
        <f t="array" aca="1" ref="A446" ca="1">IFERROR(
    SMALL(
        IF((統合マスタ!$R$5:$R$1500=1)*
           (ISNUMBER(MATCH(統合マスタ!$V$5:$V$1500, 分類!$N$8:$N$15, 0))),
           統合マスタ!$AC$5:$AC$1500),
        ROW(A442)
    ),
"")</f>
        <v/>
      </c>
      <c r="B446" s="27">
        <f t="shared" si="13"/>
        <v>442</v>
      </c>
      <c r="C446" s="27" t="str">
        <f ca="1">IF($A446="","",OFFSET(統合マスタ!$B$4,MATCH($A446,統合マスタ!$AC$5:$AC$1500,0),0))</f>
        <v/>
      </c>
      <c r="D446" s="27" t="str">
        <f ca="1">IF($A446="","",OFFSET(統合マスタ!$C$4,MATCH($A446,統合マスタ!$AC$5:$AC$1500,0),0))</f>
        <v/>
      </c>
      <c r="E446" s="27" t="str">
        <f ca="1">IF($A446="","",OFFSET(統合マスタ!$X$4,MATCH($A446,統合マスタ!$AC$5:$AC$1500,0),0))</f>
        <v/>
      </c>
      <c r="F446" s="27" t="str">
        <f ca="1">IF($A446="","",OFFSET(統合マスタ!$Z$4,MATCH($A446,統合マスタ!$AC$5:$AC$1500,0),0))</f>
        <v/>
      </c>
      <c r="G446" s="27" t="str">
        <f ca="1">IF($A446="","",OFFSET(統合マスタ!$E$4,MATCH($A446,統合マスタ!$AC$5:$AC$1500,0),0))</f>
        <v/>
      </c>
      <c r="H446" s="27" t="str">
        <f ca="1">IF($A446="","",OFFSET(統合マスタ!$F$4,MATCH($A446,統合マスタ!$AC$5:$AC$1500,0),0))</f>
        <v/>
      </c>
      <c r="I446" s="27" t="str">
        <f ca="1">IF($A446="","",OFFSET(統合マスタ!$K$4,MATCH($A446,統合マスタ!$AC$5:$AC$1500,0),0))</f>
        <v/>
      </c>
      <c r="J446" s="54" t="str">
        <f ca="1">IF(F446="","",OFFSET(分類!$B$29,MATCH(F446,分類!$A$30:$A$46,0),0))</f>
        <v/>
      </c>
      <c r="K446" s="54">
        <f ca="1">IFERROR(
    OFFSET(錠剤_PTP!$M$5,
           MATCH(D446, 錠剤_PTP!$D$5:$D$999, 0) - 1,
           0),
"")</f>
        <v>0</v>
      </c>
      <c r="L446" s="54">
        <f ca="1">IFERROR(
    OFFSET(錠剤_バラ!$M$5,
           MATCH(D446, 錠剤_バラ!$D$5:$D$999, 0) - 1,
           0),
"")</f>
        <v>0</v>
      </c>
      <c r="M446" s="54">
        <f t="shared" ca="1" si="12"/>
        <v>0</v>
      </c>
    </row>
    <row r="447" spans="1:13">
      <c r="A447" s="66" t="str" cm="1">
        <f t="array" aca="1" ref="A447" ca="1">IFERROR(
    SMALL(
        IF((統合マスタ!$R$5:$R$1500=1)*
           (ISNUMBER(MATCH(統合マスタ!$V$5:$V$1500, 分類!$N$8:$N$15, 0))),
           統合マスタ!$AC$5:$AC$1500),
        ROW(A443)
    ),
"")</f>
        <v/>
      </c>
      <c r="B447" s="27">
        <f t="shared" si="13"/>
        <v>443</v>
      </c>
      <c r="C447" s="27" t="str">
        <f ca="1">IF($A447="","",OFFSET(統合マスタ!$B$4,MATCH($A447,統合マスタ!$AC$5:$AC$1500,0),0))</f>
        <v/>
      </c>
      <c r="D447" s="27" t="str">
        <f ca="1">IF($A447="","",OFFSET(統合マスタ!$C$4,MATCH($A447,統合マスタ!$AC$5:$AC$1500,0),0))</f>
        <v/>
      </c>
      <c r="E447" s="27" t="str">
        <f ca="1">IF($A447="","",OFFSET(統合マスタ!$X$4,MATCH($A447,統合マスタ!$AC$5:$AC$1500,0),0))</f>
        <v/>
      </c>
      <c r="F447" s="27" t="str">
        <f ca="1">IF($A447="","",OFFSET(統合マスタ!$Z$4,MATCH($A447,統合マスタ!$AC$5:$AC$1500,0),0))</f>
        <v/>
      </c>
      <c r="G447" s="27" t="str">
        <f ca="1">IF($A447="","",OFFSET(統合マスタ!$E$4,MATCH($A447,統合マスタ!$AC$5:$AC$1500,0),0))</f>
        <v/>
      </c>
      <c r="H447" s="27" t="str">
        <f ca="1">IF($A447="","",OFFSET(統合マスタ!$F$4,MATCH($A447,統合マスタ!$AC$5:$AC$1500,0),0))</f>
        <v/>
      </c>
      <c r="I447" s="27" t="str">
        <f ca="1">IF($A447="","",OFFSET(統合マスタ!$K$4,MATCH($A447,統合マスタ!$AC$5:$AC$1500,0),0))</f>
        <v/>
      </c>
      <c r="J447" s="54" t="str">
        <f ca="1">IF(F447="","",OFFSET(分類!$B$29,MATCH(F447,分類!$A$30:$A$46,0),0))</f>
        <v/>
      </c>
      <c r="K447" s="54">
        <f ca="1">IFERROR(
    OFFSET(錠剤_PTP!$M$5,
           MATCH(D447, 錠剤_PTP!$D$5:$D$999, 0) - 1,
           0),
"")</f>
        <v>0</v>
      </c>
      <c r="L447" s="54">
        <f ca="1">IFERROR(
    OFFSET(錠剤_バラ!$M$5,
           MATCH(D447, 錠剤_バラ!$D$5:$D$999, 0) - 1,
           0),
"")</f>
        <v>0</v>
      </c>
      <c r="M447" s="54">
        <f t="shared" ca="1" si="12"/>
        <v>0</v>
      </c>
    </row>
    <row r="448" spans="1:13">
      <c r="A448" s="66" t="str" cm="1">
        <f t="array" aca="1" ref="A448" ca="1">IFERROR(
    SMALL(
        IF((統合マスタ!$R$5:$R$1500=1)*
           (ISNUMBER(MATCH(統合マスタ!$V$5:$V$1500, 分類!$N$8:$N$15, 0))),
           統合マスタ!$AC$5:$AC$1500),
        ROW(A444)
    ),
"")</f>
        <v/>
      </c>
      <c r="B448" s="27">
        <f t="shared" si="13"/>
        <v>444</v>
      </c>
      <c r="C448" s="27" t="str">
        <f ca="1">IF($A448="","",OFFSET(統合マスタ!$B$4,MATCH($A448,統合マスタ!$AC$5:$AC$1500,0),0))</f>
        <v/>
      </c>
      <c r="D448" s="27" t="str">
        <f ca="1">IF($A448="","",OFFSET(統合マスタ!$C$4,MATCH($A448,統合マスタ!$AC$5:$AC$1500,0),0))</f>
        <v/>
      </c>
      <c r="E448" s="27" t="str">
        <f ca="1">IF($A448="","",OFFSET(統合マスタ!$X$4,MATCH($A448,統合マスタ!$AC$5:$AC$1500,0),0))</f>
        <v/>
      </c>
      <c r="F448" s="27" t="str">
        <f ca="1">IF($A448="","",OFFSET(統合マスタ!$Z$4,MATCH($A448,統合マスタ!$AC$5:$AC$1500,0),0))</f>
        <v/>
      </c>
      <c r="G448" s="27" t="str">
        <f ca="1">IF($A448="","",OFFSET(統合マスタ!$E$4,MATCH($A448,統合マスタ!$AC$5:$AC$1500,0),0))</f>
        <v/>
      </c>
      <c r="H448" s="27" t="str">
        <f ca="1">IF($A448="","",OFFSET(統合マスタ!$F$4,MATCH($A448,統合マスタ!$AC$5:$AC$1500,0),0))</f>
        <v/>
      </c>
      <c r="I448" s="27" t="str">
        <f ca="1">IF($A448="","",OFFSET(統合マスタ!$K$4,MATCH($A448,統合マスタ!$AC$5:$AC$1500,0),0))</f>
        <v/>
      </c>
      <c r="J448" s="54" t="str">
        <f ca="1">IF(F448="","",OFFSET(分類!$B$29,MATCH(F448,分類!$A$30:$A$46,0),0))</f>
        <v/>
      </c>
      <c r="K448" s="54">
        <f ca="1">IFERROR(
    OFFSET(錠剤_PTP!$M$5,
           MATCH(D448, 錠剤_PTP!$D$5:$D$999, 0) - 1,
           0),
"")</f>
        <v>0</v>
      </c>
      <c r="L448" s="54">
        <f ca="1">IFERROR(
    OFFSET(錠剤_バラ!$M$5,
           MATCH(D448, 錠剤_バラ!$D$5:$D$999, 0) - 1,
           0),
"")</f>
        <v>0</v>
      </c>
      <c r="M448" s="54">
        <f t="shared" ca="1" si="12"/>
        <v>0</v>
      </c>
    </row>
    <row r="449" spans="1:13">
      <c r="A449" s="66" t="str" cm="1">
        <f t="array" aca="1" ref="A449" ca="1">IFERROR(
    SMALL(
        IF((統合マスタ!$R$5:$R$1500=1)*
           (ISNUMBER(MATCH(統合マスタ!$V$5:$V$1500, 分類!$N$8:$N$15, 0))),
           統合マスタ!$AC$5:$AC$1500),
        ROW(A445)
    ),
"")</f>
        <v/>
      </c>
      <c r="B449" s="27">
        <f t="shared" si="13"/>
        <v>445</v>
      </c>
      <c r="C449" s="27" t="str">
        <f ca="1">IF($A449="","",OFFSET(統合マスタ!$B$4,MATCH($A449,統合マスタ!$AC$5:$AC$1500,0),0))</f>
        <v/>
      </c>
      <c r="D449" s="27" t="str">
        <f ca="1">IF($A449="","",OFFSET(統合マスタ!$C$4,MATCH($A449,統合マスタ!$AC$5:$AC$1500,0),0))</f>
        <v/>
      </c>
      <c r="E449" s="27" t="str">
        <f ca="1">IF($A449="","",OFFSET(統合マスタ!$X$4,MATCH($A449,統合マスタ!$AC$5:$AC$1500,0),0))</f>
        <v/>
      </c>
      <c r="F449" s="27" t="str">
        <f ca="1">IF($A449="","",OFFSET(統合マスタ!$Z$4,MATCH($A449,統合マスタ!$AC$5:$AC$1500,0),0))</f>
        <v/>
      </c>
      <c r="G449" s="27" t="str">
        <f ca="1">IF($A449="","",OFFSET(統合マスタ!$E$4,MATCH($A449,統合マスタ!$AC$5:$AC$1500,0),0))</f>
        <v/>
      </c>
      <c r="H449" s="27" t="str">
        <f ca="1">IF($A449="","",OFFSET(統合マスタ!$F$4,MATCH($A449,統合マスタ!$AC$5:$AC$1500,0),0))</f>
        <v/>
      </c>
      <c r="I449" s="27" t="str">
        <f ca="1">IF($A449="","",OFFSET(統合マスタ!$K$4,MATCH($A449,統合マスタ!$AC$5:$AC$1500,0),0))</f>
        <v/>
      </c>
      <c r="J449" s="54" t="str">
        <f ca="1">IF(F449="","",OFFSET(分類!$B$29,MATCH(F449,分類!$A$30:$A$46,0),0))</f>
        <v/>
      </c>
      <c r="K449" s="54">
        <f ca="1">IFERROR(
    OFFSET(錠剤_PTP!$M$5,
           MATCH(D449, 錠剤_PTP!$D$5:$D$999, 0) - 1,
           0),
"")</f>
        <v>0</v>
      </c>
      <c r="L449" s="54">
        <f ca="1">IFERROR(
    OFFSET(錠剤_バラ!$M$5,
           MATCH(D449, 錠剤_バラ!$D$5:$D$999, 0) - 1,
           0),
"")</f>
        <v>0</v>
      </c>
      <c r="M449" s="54">
        <f t="shared" ca="1" si="12"/>
        <v>0</v>
      </c>
    </row>
    <row r="450" spans="1:13">
      <c r="A450" s="66" t="str" cm="1">
        <f t="array" aca="1" ref="A450" ca="1">IFERROR(
    SMALL(
        IF((統合マスタ!$R$5:$R$1500=1)*
           (ISNUMBER(MATCH(統合マスタ!$V$5:$V$1500, 分類!$N$8:$N$15, 0))),
           統合マスタ!$AC$5:$AC$1500),
        ROW(A446)
    ),
"")</f>
        <v/>
      </c>
      <c r="B450" s="27">
        <f t="shared" si="13"/>
        <v>446</v>
      </c>
      <c r="C450" s="27" t="str">
        <f ca="1">IF($A450="","",OFFSET(統合マスタ!$B$4,MATCH($A450,統合マスタ!$AC$5:$AC$1500,0),0))</f>
        <v/>
      </c>
      <c r="D450" s="27" t="str">
        <f ca="1">IF($A450="","",OFFSET(統合マスタ!$C$4,MATCH($A450,統合マスタ!$AC$5:$AC$1500,0),0))</f>
        <v/>
      </c>
      <c r="E450" s="27" t="str">
        <f ca="1">IF($A450="","",OFFSET(統合マスタ!$X$4,MATCH($A450,統合マスタ!$AC$5:$AC$1500,0),0))</f>
        <v/>
      </c>
      <c r="F450" s="27" t="str">
        <f ca="1">IF($A450="","",OFFSET(統合マスタ!$Z$4,MATCH($A450,統合マスタ!$AC$5:$AC$1500,0),0))</f>
        <v/>
      </c>
      <c r="G450" s="27" t="str">
        <f ca="1">IF($A450="","",OFFSET(統合マスタ!$E$4,MATCH($A450,統合マスタ!$AC$5:$AC$1500,0),0))</f>
        <v/>
      </c>
      <c r="H450" s="27" t="str">
        <f ca="1">IF($A450="","",OFFSET(統合マスタ!$F$4,MATCH($A450,統合マスタ!$AC$5:$AC$1500,0),0))</f>
        <v/>
      </c>
      <c r="I450" s="27" t="str">
        <f ca="1">IF($A450="","",OFFSET(統合マスタ!$K$4,MATCH($A450,統合マスタ!$AC$5:$AC$1500,0),0))</f>
        <v/>
      </c>
      <c r="J450" s="54" t="str">
        <f ca="1">IF(F450="","",OFFSET(分類!$B$29,MATCH(F450,分類!$A$30:$A$46,0),0))</f>
        <v/>
      </c>
      <c r="K450" s="54">
        <f ca="1">IFERROR(
    OFFSET(錠剤_PTP!$M$5,
           MATCH(D450, 錠剤_PTP!$D$5:$D$999, 0) - 1,
           0),
"")</f>
        <v>0</v>
      </c>
      <c r="L450" s="54">
        <f ca="1">IFERROR(
    OFFSET(錠剤_バラ!$M$5,
           MATCH(D450, 錠剤_バラ!$D$5:$D$999, 0) - 1,
           0),
"")</f>
        <v>0</v>
      </c>
      <c r="M450" s="54">
        <f t="shared" ca="1" si="12"/>
        <v>0</v>
      </c>
    </row>
    <row r="451" spans="1:13">
      <c r="A451" s="66" t="str" cm="1">
        <f t="array" aca="1" ref="A451" ca="1">IFERROR(
    SMALL(
        IF((統合マスタ!$R$5:$R$1500=1)*
           (ISNUMBER(MATCH(統合マスタ!$V$5:$V$1500, 分類!$N$8:$N$15, 0))),
           統合マスタ!$AC$5:$AC$1500),
        ROW(A447)
    ),
"")</f>
        <v/>
      </c>
      <c r="B451" s="27">
        <f t="shared" si="13"/>
        <v>447</v>
      </c>
      <c r="C451" s="27" t="str">
        <f ca="1">IF($A451="","",OFFSET(統合マスタ!$B$4,MATCH($A451,統合マスタ!$AC$5:$AC$1500,0),0))</f>
        <v/>
      </c>
      <c r="D451" s="27" t="str">
        <f ca="1">IF($A451="","",OFFSET(統合マスタ!$C$4,MATCH($A451,統合マスタ!$AC$5:$AC$1500,0),0))</f>
        <v/>
      </c>
      <c r="E451" s="27" t="str">
        <f ca="1">IF($A451="","",OFFSET(統合マスタ!$X$4,MATCH($A451,統合マスタ!$AC$5:$AC$1500,0),0))</f>
        <v/>
      </c>
      <c r="F451" s="27" t="str">
        <f ca="1">IF($A451="","",OFFSET(統合マスタ!$Z$4,MATCH($A451,統合マスタ!$AC$5:$AC$1500,0),0))</f>
        <v/>
      </c>
      <c r="G451" s="27" t="str">
        <f ca="1">IF($A451="","",OFFSET(統合マスタ!$E$4,MATCH($A451,統合マスタ!$AC$5:$AC$1500,0),0))</f>
        <v/>
      </c>
      <c r="H451" s="27" t="str">
        <f ca="1">IF($A451="","",OFFSET(統合マスタ!$F$4,MATCH($A451,統合マスタ!$AC$5:$AC$1500,0),0))</f>
        <v/>
      </c>
      <c r="I451" s="27" t="str">
        <f ca="1">IF($A451="","",OFFSET(統合マスタ!$K$4,MATCH($A451,統合マスタ!$AC$5:$AC$1500,0),0))</f>
        <v/>
      </c>
      <c r="J451" s="54" t="str">
        <f ca="1">IF(F451="","",OFFSET(分類!$B$29,MATCH(F451,分類!$A$30:$A$46,0),0))</f>
        <v/>
      </c>
      <c r="K451" s="54">
        <f ca="1">IFERROR(
    OFFSET(錠剤_PTP!$M$5,
           MATCH(D451, 錠剤_PTP!$D$5:$D$999, 0) - 1,
           0),
"")</f>
        <v>0</v>
      </c>
      <c r="L451" s="54">
        <f ca="1">IFERROR(
    OFFSET(錠剤_バラ!$M$5,
           MATCH(D451, 錠剤_バラ!$D$5:$D$999, 0) - 1,
           0),
"")</f>
        <v>0</v>
      </c>
      <c r="M451" s="54">
        <f t="shared" ca="1" si="12"/>
        <v>0</v>
      </c>
    </row>
    <row r="452" spans="1:13">
      <c r="A452" s="66" t="str" cm="1">
        <f t="array" aca="1" ref="A452" ca="1">IFERROR(
    SMALL(
        IF((統合マスタ!$R$5:$R$1500=1)*
           (ISNUMBER(MATCH(統合マスタ!$V$5:$V$1500, 分類!$N$8:$N$15, 0))),
           統合マスタ!$AC$5:$AC$1500),
        ROW(A448)
    ),
"")</f>
        <v/>
      </c>
      <c r="B452" s="27">
        <f t="shared" si="13"/>
        <v>448</v>
      </c>
      <c r="C452" s="27" t="str">
        <f ca="1">IF($A452="","",OFFSET(統合マスタ!$B$4,MATCH($A452,統合マスタ!$AC$5:$AC$1500,0),0))</f>
        <v/>
      </c>
      <c r="D452" s="27" t="str">
        <f ca="1">IF($A452="","",OFFSET(統合マスタ!$C$4,MATCH($A452,統合マスタ!$AC$5:$AC$1500,0),0))</f>
        <v/>
      </c>
      <c r="E452" s="27" t="str">
        <f ca="1">IF($A452="","",OFFSET(統合マスタ!$X$4,MATCH($A452,統合マスタ!$AC$5:$AC$1500,0),0))</f>
        <v/>
      </c>
      <c r="F452" s="27" t="str">
        <f ca="1">IF($A452="","",OFFSET(統合マスタ!$Z$4,MATCH($A452,統合マスタ!$AC$5:$AC$1500,0),0))</f>
        <v/>
      </c>
      <c r="G452" s="27" t="str">
        <f ca="1">IF($A452="","",OFFSET(統合マスタ!$E$4,MATCH($A452,統合マスタ!$AC$5:$AC$1500,0),0))</f>
        <v/>
      </c>
      <c r="H452" s="27" t="str">
        <f ca="1">IF($A452="","",OFFSET(統合マスタ!$F$4,MATCH($A452,統合マスタ!$AC$5:$AC$1500,0),0))</f>
        <v/>
      </c>
      <c r="I452" s="27" t="str">
        <f ca="1">IF($A452="","",OFFSET(統合マスタ!$K$4,MATCH($A452,統合マスタ!$AC$5:$AC$1500,0),0))</f>
        <v/>
      </c>
      <c r="J452" s="54" t="str">
        <f ca="1">IF(F452="","",OFFSET(分類!$B$29,MATCH(F452,分類!$A$30:$A$46,0),0))</f>
        <v/>
      </c>
      <c r="K452" s="54">
        <f ca="1">IFERROR(
    OFFSET(錠剤_PTP!$M$5,
           MATCH(D452, 錠剤_PTP!$D$5:$D$999, 0) - 1,
           0),
"")</f>
        <v>0</v>
      </c>
      <c r="L452" s="54">
        <f ca="1">IFERROR(
    OFFSET(錠剤_バラ!$M$5,
           MATCH(D452, 錠剤_バラ!$D$5:$D$999, 0) - 1,
           0),
"")</f>
        <v>0</v>
      </c>
      <c r="M452" s="54">
        <f t="shared" ca="1" si="12"/>
        <v>0</v>
      </c>
    </row>
    <row r="453" spans="1:13">
      <c r="A453" s="66" t="str" cm="1">
        <f t="array" aca="1" ref="A453" ca="1">IFERROR(
    SMALL(
        IF((統合マスタ!$R$5:$R$1500=1)*
           (ISNUMBER(MATCH(統合マスタ!$V$5:$V$1500, 分類!$N$8:$N$15, 0))),
           統合マスタ!$AC$5:$AC$1500),
        ROW(A449)
    ),
"")</f>
        <v/>
      </c>
      <c r="B453" s="27">
        <f t="shared" si="13"/>
        <v>449</v>
      </c>
      <c r="C453" s="27" t="str">
        <f ca="1">IF($A453="","",OFFSET(統合マスタ!$B$4,MATCH($A453,統合マスタ!$AC$5:$AC$1500,0),0))</f>
        <v/>
      </c>
      <c r="D453" s="27" t="str">
        <f ca="1">IF($A453="","",OFFSET(統合マスタ!$C$4,MATCH($A453,統合マスタ!$AC$5:$AC$1500,0),0))</f>
        <v/>
      </c>
      <c r="E453" s="27" t="str">
        <f ca="1">IF($A453="","",OFFSET(統合マスタ!$X$4,MATCH($A453,統合マスタ!$AC$5:$AC$1500,0),0))</f>
        <v/>
      </c>
      <c r="F453" s="27" t="str">
        <f ca="1">IF($A453="","",OFFSET(統合マスタ!$Z$4,MATCH($A453,統合マスタ!$AC$5:$AC$1500,0),0))</f>
        <v/>
      </c>
      <c r="G453" s="27" t="str">
        <f ca="1">IF($A453="","",OFFSET(統合マスタ!$E$4,MATCH($A453,統合マスタ!$AC$5:$AC$1500,0),0))</f>
        <v/>
      </c>
      <c r="H453" s="27" t="str">
        <f ca="1">IF($A453="","",OFFSET(統合マスタ!$F$4,MATCH($A453,統合マスタ!$AC$5:$AC$1500,0),0))</f>
        <v/>
      </c>
      <c r="I453" s="27" t="str">
        <f ca="1">IF($A453="","",OFFSET(統合マスタ!$K$4,MATCH($A453,統合マスタ!$AC$5:$AC$1500,0),0))</f>
        <v/>
      </c>
      <c r="J453" s="54" t="str">
        <f ca="1">IF(F453="","",OFFSET(分類!$B$29,MATCH(F453,分類!$A$30:$A$46,0),0))</f>
        <v/>
      </c>
      <c r="K453" s="54">
        <f ca="1">IFERROR(
    OFFSET(錠剤_PTP!$M$5,
           MATCH(D453, 錠剤_PTP!$D$5:$D$999, 0) - 1,
           0),
"")</f>
        <v>0</v>
      </c>
      <c r="L453" s="54">
        <f ca="1">IFERROR(
    OFFSET(錠剤_バラ!$M$5,
           MATCH(D453, 錠剤_バラ!$D$5:$D$999, 0) - 1,
           0),
"")</f>
        <v>0</v>
      </c>
      <c r="M453" s="54">
        <f t="shared" ca="1" si="12"/>
        <v>0</v>
      </c>
    </row>
    <row r="454" spans="1:13">
      <c r="A454" s="66" t="str" cm="1">
        <f t="array" aca="1" ref="A454" ca="1">IFERROR(
    SMALL(
        IF((統合マスタ!$R$5:$R$1500=1)*
           (ISNUMBER(MATCH(統合マスタ!$V$5:$V$1500, 分類!$N$8:$N$15, 0))),
           統合マスタ!$AC$5:$AC$1500),
        ROW(A450)
    ),
"")</f>
        <v/>
      </c>
      <c r="B454" s="27">
        <f t="shared" si="13"/>
        <v>450</v>
      </c>
      <c r="C454" s="27" t="str">
        <f ca="1">IF($A454="","",OFFSET(統合マスタ!$B$4,MATCH($A454,統合マスタ!$AC$5:$AC$1500,0),0))</f>
        <v/>
      </c>
      <c r="D454" s="27" t="str">
        <f ca="1">IF($A454="","",OFFSET(統合マスタ!$C$4,MATCH($A454,統合マスタ!$AC$5:$AC$1500,0),0))</f>
        <v/>
      </c>
      <c r="E454" s="27" t="str">
        <f ca="1">IF($A454="","",OFFSET(統合マスタ!$X$4,MATCH($A454,統合マスタ!$AC$5:$AC$1500,0),0))</f>
        <v/>
      </c>
      <c r="F454" s="27" t="str">
        <f ca="1">IF($A454="","",OFFSET(統合マスタ!$Z$4,MATCH($A454,統合マスタ!$AC$5:$AC$1500,0),0))</f>
        <v/>
      </c>
      <c r="G454" s="27" t="str">
        <f ca="1">IF($A454="","",OFFSET(統合マスタ!$E$4,MATCH($A454,統合マスタ!$AC$5:$AC$1500,0),0))</f>
        <v/>
      </c>
      <c r="H454" s="27" t="str">
        <f ca="1">IF($A454="","",OFFSET(統合マスタ!$F$4,MATCH($A454,統合マスタ!$AC$5:$AC$1500,0),0))</f>
        <v/>
      </c>
      <c r="I454" s="27" t="str">
        <f ca="1">IF($A454="","",OFFSET(統合マスタ!$K$4,MATCH($A454,統合マスタ!$AC$5:$AC$1500,0),0))</f>
        <v/>
      </c>
      <c r="J454" s="54" t="str">
        <f ca="1">IF(F454="","",OFFSET(分類!$B$29,MATCH(F454,分類!$A$30:$A$46,0),0))</f>
        <v/>
      </c>
      <c r="K454" s="54">
        <f ca="1">IFERROR(
    OFFSET(錠剤_PTP!$M$5,
           MATCH(D454, 錠剤_PTP!$D$5:$D$999, 0) - 1,
           0),
"")</f>
        <v>0</v>
      </c>
      <c r="L454" s="54">
        <f ca="1">IFERROR(
    OFFSET(錠剤_バラ!$M$5,
           MATCH(D454, 錠剤_バラ!$D$5:$D$999, 0) - 1,
           0),
"")</f>
        <v>0</v>
      </c>
      <c r="M454" s="54">
        <f t="shared" ref="M454:M504" ca="1" si="14">SUM(K454:L454)</f>
        <v>0</v>
      </c>
    </row>
    <row r="455" spans="1:13">
      <c r="A455" s="66" t="str" cm="1">
        <f t="array" aca="1" ref="A455" ca="1">IFERROR(
    SMALL(
        IF((統合マスタ!$R$5:$R$1500=1)*
           (ISNUMBER(MATCH(統合マスタ!$V$5:$V$1500, 分類!$N$8:$N$15, 0))),
           統合マスタ!$AC$5:$AC$1500),
        ROW(A451)
    ),
"")</f>
        <v/>
      </c>
      <c r="B455" s="27">
        <f t="shared" ref="B455:B504" si="15">B454+1</f>
        <v>451</v>
      </c>
      <c r="C455" s="27" t="str">
        <f ca="1">IF($A455="","",OFFSET(統合マスタ!$B$4,MATCH($A455,統合マスタ!$AC$5:$AC$1500,0),0))</f>
        <v/>
      </c>
      <c r="D455" s="27" t="str">
        <f ca="1">IF($A455="","",OFFSET(統合マスタ!$C$4,MATCH($A455,統合マスタ!$AC$5:$AC$1500,0),0))</f>
        <v/>
      </c>
      <c r="E455" s="27" t="str">
        <f ca="1">IF($A455="","",OFFSET(統合マスタ!$X$4,MATCH($A455,統合マスタ!$AC$5:$AC$1500,0),0))</f>
        <v/>
      </c>
      <c r="F455" s="27" t="str">
        <f ca="1">IF($A455="","",OFFSET(統合マスタ!$Z$4,MATCH($A455,統合マスタ!$AC$5:$AC$1500,0),0))</f>
        <v/>
      </c>
      <c r="G455" s="27" t="str">
        <f ca="1">IF($A455="","",OFFSET(統合マスタ!$E$4,MATCH($A455,統合マスタ!$AC$5:$AC$1500,0),0))</f>
        <v/>
      </c>
      <c r="H455" s="27" t="str">
        <f ca="1">IF($A455="","",OFFSET(統合マスタ!$F$4,MATCH($A455,統合マスタ!$AC$5:$AC$1500,0),0))</f>
        <v/>
      </c>
      <c r="I455" s="27" t="str">
        <f ca="1">IF($A455="","",OFFSET(統合マスタ!$K$4,MATCH($A455,統合マスタ!$AC$5:$AC$1500,0),0))</f>
        <v/>
      </c>
      <c r="J455" s="54" t="str">
        <f ca="1">IF(F455="","",OFFSET(分類!$B$29,MATCH(F455,分類!$A$30:$A$46,0),0))</f>
        <v/>
      </c>
      <c r="K455" s="54">
        <f ca="1">IFERROR(
    OFFSET(錠剤_PTP!$M$5,
           MATCH(D455, 錠剤_PTP!$D$5:$D$999, 0) - 1,
           0),
"")</f>
        <v>0</v>
      </c>
      <c r="L455" s="54">
        <f ca="1">IFERROR(
    OFFSET(錠剤_バラ!$M$5,
           MATCH(D455, 錠剤_バラ!$D$5:$D$999, 0) - 1,
           0),
"")</f>
        <v>0</v>
      </c>
      <c r="M455" s="54">
        <f t="shared" ca="1" si="14"/>
        <v>0</v>
      </c>
    </row>
    <row r="456" spans="1:13">
      <c r="A456" s="66" t="str" cm="1">
        <f t="array" aca="1" ref="A456" ca="1">IFERROR(
    SMALL(
        IF((統合マスタ!$R$5:$R$1500=1)*
           (ISNUMBER(MATCH(統合マスタ!$V$5:$V$1500, 分類!$N$8:$N$15, 0))),
           統合マスタ!$AC$5:$AC$1500),
        ROW(A452)
    ),
"")</f>
        <v/>
      </c>
      <c r="B456" s="27">
        <f t="shared" si="15"/>
        <v>452</v>
      </c>
      <c r="C456" s="27" t="str">
        <f ca="1">IF($A456="","",OFFSET(統合マスタ!$B$4,MATCH($A456,統合マスタ!$AC$5:$AC$1500,0),0))</f>
        <v/>
      </c>
      <c r="D456" s="27" t="str">
        <f ca="1">IF($A456="","",OFFSET(統合マスタ!$C$4,MATCH($A456,統合マスタ!$AC$5:$AC$1500,0),0))</f>
        <v/>
      </c>
      <c r="E456" s="27" t="str">
        <f ca="1">IF($A456="","",OFFSET(統合マスタ!$X$4,MATCH($A456,統合マスタ!$AC$5:$AC$1500,0),0))</f>
        <v/>
      </c>
      <c r="F456" s="27" t="str">
        <f ca="1">IF($A456="","",OFFSET(統合マスタ!$Z$4,MATCH($A456,統合マスタ!$AC$5:$AC$1500,0),0))</f>
        <v/>
      </c>
      <c r="G456" s="27" t="str">
        <f ca="1">IF($A456="","",OFFSET(統合マスタ!$E$4,MATCH($A456,統合マスタ!$AC$5:$AC$1500,0),0))</f>
        <v/>
      </c>
      <c r="H456" s="27" t="str">
        <f ca="1">IF($A456="","",OFFSET(統合マスタ!$F$4,MATCH($A456,統合マスタ!$AC$5:$AC$1500,0),0))</f>
        <v/>
      </c>
      <c r="I456" s="27" t="str">
        <f ca="1">IF($A456="","",OFFSET(統合マスタ!$K$4,MATCH($A456,統合マスタ!$AC$5:$AC$1500,0),0))</f>
        <v/>
      </c>
      <c r="J456" s="54" t="str">
        <f ca="1">IF(F456="","",OFFSET(分類!$B$29,MATCH(F456,分類!$A$30:$A$46,0),0))</f>
        <v/>
      </c>
      <c r="K456" s="54">
        <f ca="1">IFERROR(
    OFFSET(錠剤_PTP!$M$5,
           MATCH(D456, 錠剤_PTP!$D$5:$D$999, 0) - 1,
           0),
"")</f>
        <v>0</v>
      </c>
      <c r="L456" s="54">
        <f ca="1">IFERROR(
    OFFSET(錠剤_バラ!$M$5,
           MATCH(D456, 錠剤_バラ!$D$5:$D$999, 0) - 1,
           0),
"")</f>
        <v>0</v>
      </c>
      <c r="M456" s="54">
        <f t="shared" ca="1" si="14"/>
        <v>0</v>
      </c>
    </row>
    <row r="457" spans="1:13">
      <c r="A457" s="66" t="str" cm="1">
        <f t="array" aca="1" ref="A457" ca="1">IFERROR(
    SMALL(
        IF((統合マスタ!$R$5:$R$1500=1)*
           (ISNUMBER(MATCH(統合マスタ!$V$5:$V$1500, 分類!$N$8:$N$15, 0))),
           統合マスタ!$AC$5:$AC$1500),
        ROW(A453)
    ),
"")</f>
        <v/>
      </c>
      <c r="B457" s="27">
        <f t="shared" si="15"/>
        <v>453</v>
      </c>
      <c r="C457" s="27" t="str">
        <f ca="1">IF($A457="","",OFFSET(統合マスタ!$B$4,MATCH($A457,統合マスタ!$AC$5:$AC$1500,0),0))</f>
        <v/>
      </c>
      <c r="D457" s="27" t="str">
        <f ca="1">IF($A457="","",OFFSET(統合マスタ!$C$4,MATCH($A457,統合マスタ!$AC$5:$AC$1500,0),0))</f>
        <v/>
      </c>
      <c r="E457" s="27" t="str">
        <f ca="1">IF($A457="","",OFFSET(統合マスタ!$X$4,MATCH($A457,統合マスタ!$AC$5:$AC$1500,0),0))</f>
        <v/>
      </c>
      <c r="F457" s="27" t="str">
        <f ca="1">IF($A457="","",OFFSET(統合マスタ!$Z$4,MATCH($A457,統合マスタ!$AC$5:$AC$1500,0),0))</f>
        <v/>
      </c>
      <c r="G457" s="27" t="str">
        <f ca="1">IF($A457="","",OFFSET(統合マスタ!$E$4,MATCH($A457,統合マスタ!$AC$5:$AC$1500,0),0))</f>
        <v/>
      </c>
      <c r="H457" s="27" t="str">
        <f ca="1">IF($A457="","",OFFSET(統合マスタ!$F$4,MATCH($A457,統合マスタ!$AC$5:$AC$1500,0),0))</f>
        <v/>
      </c>
      <c r="I457" s="27" t="str">
        <f ca="1">IF($A457="","",OFFSET(統合マスタ!$K$4,MATCH($A457,統合マスタ!$AC$5:$AC$1500,0),0))</f>
        <v/>
      </c>
      <c r="J457" s="54" t="str">
        <f ca="1">IF(F457="","",OFFSET(分類!$B$29,MATCH(F457,分類!$A$30:$A$46,0),0))</f>
        <v/>
      </c>
      <c r="K457" s="54">
        <f ca="1">IFERROR(
    OFFSET(錠剤_PTP!$M$5,
           MATCH(D457, 錠剤_PTP!$D$5:$D$999, 0) - 1,
           0),
"")</f>
        <v>0</v>
      </c>
      <c r="L457" s="54">
        <f ca="1">IFERROR(
    OFFSET(錠剤_バラ!$M$5,
           MATCH(D457, 錠剤_バラ!$D$5:$D$999, 0) - 1,
           0),
"")</f>
        <v>0</v>
      </c>
      <c r="M457" s="54">
        <f t="shared" ca="1" si="14"/>
        <v>0</v>
      </c>
    </row>
    <row r="458" spans="1:13">
      <c r="A458" s="66" t="str" cm="1">
        <f t="array" aca="1" ref="A458" ca="1">IFERROR(
    SMALL(
        IF((統合マスタ!$R$5:$R$1500=1)*
           (ISNUMBER(MATCH(統合マスタ!$V$5:$V$1500, 分類!$N$8:$N$15, 0))),
           統合マスタ!$AC$5:$AC$1500),
        ROW(A454)
    ),
"")</f>
        <v/>
      </c>
      <c r="B458" s="27">
        <f t="shared" si="15"/>
        <v>454</v>
      </c>
      <c r="C458" s="27" t="str">
        <f ca="1">IF($A458="","",OFFSET(統合マスタ!$B$4,MATCH($A458,統合マスタ!$AC$5:$AC$1500,0),0))</f>
        <v/>
      </c>
      <c r="D458" s="27" t="str">
        <f ca="1">IF($A458="","",OFFSET(統合マスタ!$C$4,MATCH($A458,統合マスタ!$AC$5:$AC$1500,0),0))</f>
        <v/>
      </c>
      <c r="E458" s="27" t="str">
        <f ca="1">IF($A458="","",OFFSET(統合マスタ!$X$4,MATCH($A458,統合マスタ!$AC$5:$AC$1500,0),0))</f>
        <v/>
      </c>
      <c r="F458" s="27" t="str">
        <f ca="1">IF($A458="","",OFFSET(統合マスタ!$Z$4,MATCH($A458,統合マスタ!$AC$5:$AC$1500,0),0))</f>
        <v/>
      </c>
      <c r="G458" s="27" t="str">
        <f ca="1">IF($A458="","",OFFSET(統合マスタ!$E$4,MATCH($A458,統合マスタ!$AC$5:$AC$1500,0),0))</f>
        <v/>
      </c>
      <c r="H458" s="27" t="str">
        <f ca="1">IF($A458="","",OFFSET(統合マスタ!$F$4,MATCH($A458,統合マスタ!$AC$5:$AC$1500,0),0))</f>
        <v/>
      </c>
      <c r="I458" s="27" t="str">
        <f ca="1">IF($A458="","",OFFSET(統合マスタ!$K$4,MATCH($A458,統合マスタ!$AC$5:$AC$1500,0),0))</f>
        <v/>
      </c>
      <c r="J458" s="54" t="str">
        <f ca="1">IF(F458="","",OFFSET(分類!$B$29,MATCH(F458,分類!$A$30:$A$46,0),0))</f>
        <v/>
      </c>
      <c r="K458" s="54">
        <f ca="1">IFERROR(
    OFFSET(錠剤_PTP!$M$5,
           MATCH(D458, 錠剤_PTP!$D$5:$D$999, 0) - 1,
           0),
"")</f>
        <v>0</v>
      </c>
      <c r="L458" s="54">
        <f ca="1">IFERROR(
    OFFSET(錠剤_バラ!$M$5,
           MATCH(D458, 錠剤_バラ!$D$5:$D$999, 0) - 1,
           0),
"")</f>
        <v>0</v>
      </c>
      <c r="M458" s="54">
        <f t="shared" ca="1" si="14"/>
        <v>0</v>
      </c>
    </row>
    <row r="459" spans="1:13">
      <c r="A459" s="66" t="str" cm="1">
        <f t="array" aca="1" ref="A459" ca="1">IFERROR(
    SMALL(
        IF((統合マスタ!$R$5:$R$1500=1)*
           (ISNUMBER(MATCH(統合マスタ!$V$5:$V$1500, 分類!$N$8:$N$15, 0))),
           統合マスタ!$AC$5:$AC$1500),
        ROW(A455)
    ),
"")</f>
        <v/>
      </c>
      <c r="B459" s="27">
        <f t="shared" si="15"/>
        <v>455</v>
      </c>
      <c r="C459" s="27" t="str">
        <f ca="1">IF($A459="","",OFFSET(統合マスタ!$B$4,MATCH($A459,統合マスタ!$AC$5:$AC$1500,0),0))</f>
        <v/>
      </c>
      <c r="D459" s="27" t="str">
        <f ca="1">IF($A459="","",OFFSET(統合マスタ!$C$4,MATCH($A459,統合マスタ!$AC$5:$AC$1500,0),0))</f>
        <v/>
      </c>
      <c r="E459" s="27" t="str">
        <f ca="1">IF($A459="","",OFFSET(統合マスタ!$X$4,MATCH($A459,統合マスタ!$AC$5:$AC$1500,0),0))</f>
        <v/>
      </c>
      <c r="F459" s="27" t="str">
        <f ca="1">IF($A459="","",OFFSET(統合マスタ!$Z$4,MATCH($A459,統合マスタ!$AC$5:$AC$1500,0),0))</f>
        <v/>
      </c>
      <c r="G459" s="27" t="str">
        <f ca="1">IF($A459="","",OFFSET(統合マスタ!$E$4,MATCH($A459,統合マスタ!$AC$5:$AC$1500,0),0))</f>
        <v/>
      </c>
      <c r="H459" s="27" t="str">
        <f ca="1">IF($A459="","",OFFSET(統合マスタ!$F$4,MATCH($A459,統合マスタ!$AC$5:$AC$1500,0),0))</f>
        <v/>
      </c>
      <c r="I459" s="27" t="str">
        <f ca="1">IF($A459="","",OFFSET(統合マスタ!$K$4,MATCH($A459,統合マスタ!$AC$5:$AC$1500,0),0))</f>
        <v/>
      </c>
      <c r="J459" s="54" t="str">
        <f ca="1">IF(F459="","",OFFSET(分類!$B$29,MATCH(F459,分類!$A$30:$A$46,0),0))</f>
        <v/>
      </c>
      <c r="K459" s="54">
        <f ca="1">IFERROR(
    OFFSET(錠剤_PTP!$M$5,
           MATCH(D459, 錠剤_PTP!$D$5:$D$999, 0) - 1,
           0),
"")</f>
        <v>0</v>
      </c>
      <c r="L459" s="54">
        <f ca="1">IFERROR(
    OFFSET(錠剤_バラ!$M$5,
           MATCH(D459, 錠剤_バラ!$D$5:$D$999, 0) - 1,
           0),
"")</f>
        <v>0</v>
      </c>
      <c r="M459" s="54">
        <f t="shared" ca="1" si="14"/>
        <v>0</v>
      </c>
    </row>
    <row r="460" spans="1:13">
      <c r="A460" s="66" t="str" cm="1">
        <f t="array" aca="1" ref="A460" ca="1">IFERROR(
    SMALL(
        IF((統合マスタ!$R$5:$R$1500=1)*
           (ISNUMBER(MATCH(統合マスタ!$V$5:$V$1500, 分類!$N$8:$N$15, 0))),
           統合マスタ!$AC$5:$AC$1500),
        ROW(A456)
    ),
"")</f>
        <v/>
      </c>
      <c r="B460" s="27">
        <f t="shared" si="15"/>
        <v>456</v>
      </c>
      <c r="C460" s="27" t="str">
        <f ca="1">IF($A460="","",OFFSET(統合マスタ!$B$4,MATCH($A460,統合マスタ!$AC$5:$AC$1500,0),0))</f>
        <v/>
      </c>
      <c r="D460" s="27" t="str">
        <f ca="1">IF($A460="","",OFFSET(統合マスタ!$C$4,MATCH($A460,統合マスタ!$AC$5:$AC$1500,0),0))</f>
        <v/>
      </c>
      <c r="E460" s="27" t="str">
        <f ca="1">IF($A460="","",OFFSET(統合マスタ!$X$4,MATCH($A460,統合マスタ!$AC$5:$AC$1500,0),0))</f>
        <v/>
      </c>
      <c r="F460" s="27" t="str">
        <f ca="1">IF($A460="","",OFFSET(統合マスタ!$Z$4,MATCH($A460,統合マスタ!$AC$5:$AC$1500,0),0))</f>
        <v/>
      </c>
      <c r="G460" s="27" t="str">
        <f ca="1">IF($A460="","",OFFSET(統合マスタ!$E$4,MATCH($A460,統合マスタ!$AC$5:$AC$1500,0),0))</f>
        <v/>
      </c>
      <c r="H460" s="27" t="str">
        <f ca="1">IF($A460="","",OFFSET(統合マスタ!$F$4,MATCH($A460,統合マスタ!$AC$5:$AC$1500,0),0))</f>
        <v/>
      </c>
      <c r="I460" s="27" t="str">
        <f ca="1">IF($A460="","",OFFSET(統合マスタ!$K$4,MATCH($A460,統合マスタ!$AC$5:$AC$1500,0),0))</f>
        <v/>
      </c>
      <c r="J460" s="54" t="str">
        <f ca="1">IF(F460="","",OFFSET(分類!$B$29,MATCH(F460,分類!$A$30:$A$46,0),0))</f>
        <v/>
      </c>
      <c r="K460" s="54">
        <f ca="1">IFERROR(
    OFFSET(錠剤_PTP!$M$5,
           MATCH(D460, 錠剤_PTP!$D$5:$D$999, 0) - 1,
           0),
"")</f>
        <v>0</v>
      </c>
      <c r="L460" s="54">
        <f ca="1">IFERROR(
    OFFSET(錠剤_バラ!$M$5,
           MATCH(D460, 錠剤_バラ!$D$5:$D$999, 0) - 1,
           0),
"")</f>
        <v>0</v>
      </c>
      <c r="M460" s="54">
        <f t="shared" ca="1" si="14"/>
        <v>0</v>
      </c>
    </row>
    <row r="461" spans="1:13">
      <c r="A461" s="66" t="str" cm="1">
        <f t="array" aca="1" ref="A461" ca="1">IFERROR(
    SMALL(
        IF((統合マスタ!$R$5:$R$1500=1)*
           (ISNUMBER(MATCH(統合マスタ!$V$5:$V$1500, 分類!$N$8:$N$15, 0))),
           統合マスタ!$AC$5:$AC$1500),
        ROW(A457)
    ),
"")</f>
        <v/>
      </c>
      <c r="B461" s="27">
        <f t="shared" si="15"/>
        <v>457</v>
      </c>
      <c r="C461" s="27" t="str">
        <f ca="1">IF($A461="","",OFFSET(統合マスタ!$B$4,MATCH($A461,統合マスタ!$AC$5:$AC$1500,0),0))</f>
        <v/>
      </c>
      <c r="D461" s="27" t="str">
        <f ca="1">IF($A461="","",OFFSET(統合マスタ!$C$4,MATCH($A461,統合マスタ!$AC$5:$AC$1500,0),0))</f>
        <v/>
      </c>
      <c r="E461" s="27" t="str">
        <f ca="1">IF($A461="","",OFFSET(統合マスタ!$X$4,MATCH($A461,統合マスタ!$AC$5:$AC$1500,0),0))</f>
        <v/>
      </c>
      <c r="F461" s="27" t="str">
        <f ca="1">IF($A461="","",OFFSET(統合マスタ!$Z$4,MATCH($A461,統合マスタ!$AC$5:$AC$1500,0),0))</f>
        <v/>
      </c>
      <c r="G461" s="27" t="str">
        <f ca="1">IF($A461="","",OFFSET(統合マスタ!$E$4,MATCH($A461,統合マスタ!$AC$5:$AC$1500,0),0))</f>
        <v/>
      </c>
      <c r="H461" s="27" t="str">
        <f ca="1">IF($A461="","",OFFSET(統合マスタ!$F$4,MATCH($A461,統合マスタ!$AC$5:$AC$1500,0),0))</f>
        <v/>
      </c>
      <c r="I461" s="27" t="str">
        <f ca="1">IF($A461="","",OFFSET(統合マスタ!$K$4,MATCH($A461,統合マスタ!$AC$5:$AC$1500,0),0))</f>
        <v/>
      </c>
      <c r="J461" s="54" t="str">
        <f ca="1">IF(F461="","",OFFSET(分類!$B$29,MATCH(F461,分類!$A$30:$A$46,0),0))</f>
        <v/>
      </c>
      <c r="K461" s="54">
        <f ca="1">IFERROR(
    OFFSET(錠剤_PTP!$M$5,
           MATCH(D461, 錠剤_PTP!$D$5:$D$999, 0) - 1,
           0),
"")</f>
        <v>0</v>
      </c>
      <c r="L461" s="54">
        <f ca="1">IFERROR(
    OFFSET(錠剤_バラ!$M$5,
           MATCH(D461, 錠剤_バラ!$D$5:$D$999, 0) - 1,
           0),
"")</f>
        <v>0</v>
      </c>
      <c r="M461" s="54">
        <f t="shared" ca="1" si="14"/>
        <v>0</v>
      </c>
    </row>
    <row r="462" spans="1:13">
      <c r="A462" s="66" t="str" cm="1">
        <f t="array" aca="1" ref="A462" ca="1">IFERROR(
    SMALL(
        IF((統合マスタ!$R$5:$R$1500=1)*
           (ISNUMBER(MATCH(統合マスタ!$V$5:$V$1500, 分類!$N$8:$N$15, 0))),
           統合マスタ!$AC$5:$AC$1500),
        ROW(A458)
    ),
"")</f>
        <v/>
      </c>
      <c r="B462" s="27">
        <f t="shared" si="15"/>
        <v>458</v>
      </c>
      <c r="C462" s="27" t="str">
        <f ca="1">IF($A462="","",OFFSET(統合マスタ!$B$4,MATCH($A462,統合マスタ!$AC$5:$AC$1500,0),0))</f>
        <v/>
      </c>
      <c r="D462" s="27" t="str">
        <f ca="1">IF($A462="","",OFFSET(統合マスタ!$C$4,MATCH($A462,統合マスタ!$AC$5:$AC$1500,0),0))</f>
        <v/>
      </c>
      <c r="E462" s="27" t="str">
        <f ca="1">IF($A462="","",OFFSET(統合マスタ!$X$4,MATCH($A462,統合マスタ!$AC$5:$AC$1500,0),0))</f>
        <v/>
      </c>
      <c r="F462" s="27" t="str">
        <f ca="1">IF($A462="","",OFFSET(統合マスタ!$Z$4,MATCH($A462,統合マスタ!$AC$5:$AC$1500,0),0))</f>
        <v/>
      </c>
      <c r="G462" s="27" t="str">
        <f ca="1">IF($A462="","",OFFSET(統合マスタ!$E$4,MATCH($A462,統合マスタ!$AC$5:$AC$1500,0),0))</f>
        <v/>
      </c>
      <c r="H462" s="27" t="str">
        <f ca="1">IF($A462="","",OFFSET(統合マスタ!$F$4,MATCH($A462,統合マスタ!$AC$5:$AC$1500,0),0))</f>
        <v/>
      </c>
      <c r="I462" s="27" t="str">
        <f ca="1">IF($A462="","",OFFSET(統合マスタ!$K$4,MATCH($A462,統合マスタ!$AC$5:$AC$1500,0),0))</f>
        <v/>
      </c>
      <c r="J462" s="54" t="str">
        <f ca="1">IF(F462="","",OFFSET(分類!$B$29,MATCH(F462,分類!$A$30:$A$46,0),0))</f>
        <v/>
      </c>
      <c r="K462" s="54">
        <f ca="1">IFERROR(
    OFFSET(錠剤_PTP!$M$5,
           MATCH(D462, 錠剤_PTP!$D$5:$D$999, 0) - 1,
           0),
"")</f>
        <v>0</v>
      </c>
      <c r="L462" s="54">
        <f ca="1">IFERROR(
    OFFSET(錠剤_バラ!$M$5,
           MATCH(D462, 錠剤_バラ!$D$5:$D$999, 0) - 1,
           0),
"")</f>
        <v>0</v>
      </c>
      <c r="M462" s="54">
        <f t="shared" ca="1" si="14"/>
        <v>0</v>
      </c>
    </row>
    <row r="463" spans="1:13">
      <c r="A463" s="66" t="str" cm="1">
        <f t="array" aca="1" ref="A463" ca="1">IFERROR(
    SMALL(
        IF((統合マスタ!$R$5:$R$1500=1)*
           (ISNUMBER(MATCH(統合マスタ!$V$5:$V$1500, 分類!$N$8:$N$15, 0))),
           統合マスタ!$AC$5:$AC$1500),
        ROW(A459)
    ),
"")</f>
        <v/>
      </c>
      <c r="B463" s="27">
        <f t="shared" si="15"/>
        <v>459</v>
      </c>
      <c r="C463" s="27" t="str">
        <f ca="1">IF($A463="","",OFFSET(統合マスタ!$B$4,MATCH($A463,統合マスタ!$AC$5:$AC$1500,0),0))</f>
        <v/>
      </c>
      <c r="D463" s="27" t="str">
        <f ca="1">IF($A463="","",OFFSET(統合マスタ!$C$4,MATCH($A463,統合マスタ!$AC$5:$AC$1500,0),0))</f>
        <v/>
      </c>
      <c r="E463" s="27" t="str">
        <f ca="1">IF($A463="","",OFFSET(統合マスタ!$X$4,MATCH($A463,統合マスタ!$AC$5:$AC$1500,0),0))</f>
        <v/>
      </c>
      <c r="F463" s="27" t="str">
        <f ca="1">IF($A463="","",OFFSET(統合マスタ!$Z$4,MATCH($A463,統合マスタ!$AC$5:$AC$1500,0),0))</f>
        <v/>
      </c>
      <c r="G463" s="27" t="str">
        <f ca="1">IF($A463="","",OFFSET(統合マスタ!$E$4,MATCH($A463,統合マスタ!$AC$5:$AC$1500,0),0))</f>
        <v/>
      </c>
      <c r="H463" s="27" t="str">
        <f ca="1">IF($A463="","",OFFSET(統合マスタ!$F$4,MATCH($A463,統合マスタ!$AC$5:$AC$1500,0),0))</f>
        <v/>
      </c>
      <c r="I463" s="27" t="str">
        <f ca="1">IF($A463="","",OFFSET(統合マスタ!$K$4,MATCH($A463,統合マスタ!$AC$5:$AC$1500,0),0))</f>
        <v/>
      </c>
      <c r="J463" s="54" t="str">
        <f ca="1">IF(F463="","",OFFSET(分類!$B$29,MATCH(F463,分類!$A$30:$A$46,0),0))</f>
        <v/>
      </c>
      <c r="K463" s="54">
        <f ca="1">IFERROR(
    OFFSET(錠剤_PTP!$M$5,
           MATCH(D463, 錠剤_PTP!$D$5:$D$999, 0) - 1,
           0),
"")</f>
        <v>0</v>
      </c>
      <c r="L463" s="54">
        <f ca="1">IFERROR(
    OFFSET(錠剤_バラ!$M$5,
           MATCH(D463, 錠剤_バラ!$D$5:$D$999, 0) - 1,
           0),
"")</f>
        <v>0</v>
      </c>
      <c r="M463" s="54">
        <f t="shared" ca="1" si="14"/>
        <v>0</v>
      </c>
    </row>
    <row r="464" spans="1:13">
      <c r="A464" s="66" t="str" cm="1">
        <f t="array" aca="1" ref="A464" ca="1">IFERROR(
    SMALL(
        IF((統合マスタ!$R$5:$R$1500=1)*
           (ISNUMBER(MATCH(統合マスタ!$V$5:$V$1500, 分類!$N$8:$N$15, 0))),
           統合マスタ!$AC$5:$AC$1500),
        ROW(A460)
    ),
"")</f>
        <v/>
      </c>
      <c r="B464" s="27">
        <f t="shared" si="15"/>
        <v>460</v>
      </c>
      <c r="C464" s="27" t="str">
        <f ca="1">IF($A464="","",OFFSET(統合マスタ!$B$4,MATCH($A464,統合マスタ!$AC$5:$AC$1500,0),0))</f>
        <v/>
      </c>
      <c r="D464" s="27" t="str">
        <f ca="1">IF($A464="","",OFFSET(統合マスタ!$C$4,MATCH($A464,統合マスタ!$AC$5:$AC$1500,0),0))</f>
        <v/>
      </c>
      <c r="E464" s="27" t="str">
        <f ca="1">IF($A464="","",OFFSET(統合マスタ!$X$4,MATCH($A464,統合マスタ!$AC$5:$AC$1500,0),0))</f>
        <v/>
      </c>
      <c r="F464" s="27" t="str">
        <f ca="1">IF($A464="","",OFFSET(統合マスタ!$Z$4,MATCH($A464,統合マスタ!$AC$5:$AC$1500,0),0))</f>
        <v/>
      </c>
      <c r="G464" s="27" t="str">
        <f ca="1">IF($A464="","",OFFSET(統合マスタ!$E$4,MATCH($A464,統合マスタ!$AC$5:$AC$1500,0),0))</f>
        <v/>
      </c>
      <c r="H464" s="27" t="str">
        <f ca="1">IF($A464="","",OFFSET(統合マスタ!$F$4,MATCH($A464,統合マスタ!$AC$5:$AC$1500,0),0))</f>
        <v/>
      </c>
      <c r="I464" s="27" t="str">
        <f ca="1">IF($A464="","",OFFSET(統合マスタ!$K$4,MATCH($A464,統合マスタ!$AC$5:$AC$1500,0),0))</f>
        <v/>
      </c>
      <c r="J464" s="54" t="str">
        <f ca="1">IF(F464="","",OFFSET(分類!$B$29,MATCH(F464,分類!$A$30:$A$46,0),0))</f>
        <v/>
      </c>
      <c r="K464" s="54">
        <f ca="1">IFERROR(
    OFFSET(錠剤_PTP!$M$5,
           MATCH(D464, 錠剤_PTP!$D$5:$D$999, 0) - 1,
           0),
"")</f>
        <v>0</v>
      </c>
      <c r="L464" s="54">
        <f ca="1">IFERROR(
    OFFSET(錠剤_バラ!$M$5,
           MATCH(D464, 錠剤_バラ!$D$5:$D$999, 0) - 1,
           0),
"")</f>
        <v>0</v>
      </c>
      <c r="M464" s="54">
        <f t="shared" ca="1" si="14"/>
        <v>0</v>
      </c>
    </row>
    <row r="465" spans="1:13">
      <c r="A465" s="66" t="str" cm="1">
        <f t="array" aca="1" ref="A465" ca="1">IFERROR(
    SMALL(
        IF((統合マスタ!$R$5:$R$1500=1)*
           (ISNUMBER(MATCH(統合マスタ!$V$5:$V$1500, 分類!$N$8:$N$15, 0))),
           統合マスタ!$AC$5:$AC$1500),
        ROW(A461)
    ),
"")</f>
        <v/>
      </c>
      <c r="B465" s="27">
        <f t="shared" si="15"/>
        <v>461</v>
      </c>
      <c r="C465" s="27" t="str">
        <f ca="1">IF($A465="","",OFFSET(統合マスタ!$B$4,MATCH($A465,統合マスタ!$AC$5:$AC$1500,0),0))</f>
        <v/>
      </c>
      <c r="D465" s="27" t="str">
        <f ca="1">IF($A465="","",OFFSET(統合マスタ!$C$4,MATCH($A465,統合マスタ!$AC$5:$AC$1500,0),0))</f>
        <v/>
      </c>
      <c r="E465" s="27" t="str">
        <f ca="1">IF($A465="","",OFFSET(統合マスタ!$X$4,MATCH($A465,統合マスタ!$AC$5:$AC$1500,0),0))</f>
        <v/>
      </c>
      <c r="F465" s="27" t="str">
        <f ca="1">IF($A465="","",OFFSET(統合マスタ!$Z$4,MATCH($A465,統合マスタ!$AC$5:$AC$1500,0),0))</f>
        <v/>
      </c>
      <c r="G465" s="27" t="str">
        <f ca="1">IF($A465="","",OFFSET(統合マスタ!$E$4,MATCH($A465,統合マスタ!$AC$5:$AC$1500,0),0))</f>
        <v/>
      </c>
      <c r="H465" s="27" t="str">
        <f ca="1">IF($A465="","",OFFSET(統合マスタ!$F$4,MATCH($A465,統合マスタ!$AC$5:$AC$1500,0),0))</f>
        <v/>
      </c>
      <c r="I465" s="27" t="str">
        <f ca="1">IF($A465="","",OFFSET(統合マスタ!$K$4,MATCH($A465,統合マスタ!$AC$5:$AC$1500,0),0))</f>
        <v/>
      </c>
      <c r="J465" s="54" t="str">
        <f ca="1">IF(F465="","",OFFSET(分類!$B$29,MATCH(F465,分類!$A$30:$A$46,0),0))</f>
        <v/>
      </c>
      <c r="K465" s="54">
        <f ca="1">IFERROR(
    OFFSET(錠剤_PTP!$M$5,
           MATCH(D465, 錠剤_PTP!$D$5:$D$999, 0) - 1,
           0),
"")</f>
        <v>0</v>
      </c>
      <c r="L465" s="54">
        <f ca="1">IFERROR(
    OFFSET(錠剤_バラ!$M$5,
           MATCH(D465, 錠剤_バラ!$D$5:$D$999, 0) - 1,
           0),
"")</f>
        <v>0</v>
      </c>
      <c r="M465" s="54">
        <f t="shared" ca="1" si="14"/>
        <v>0</v>
      </c>
    </row>
    <row r="466" spans="1:13">
      <c r="A466" s="66" t="str" cm="1">
        <f t="array" aca="1" ref="A466" ca="1">IFERROR(
    SMALL(
        IF((統合マスタ!$R$5:$R$1500=1)*
           (ISNUMBER(MATCH(統合マスタ!$V$5:$V$1500, 分類!$N$8:$N$15, 0))),
           統合マスタ!$AC$5:$AC$1500),
        ROW(A462)
    ),
"")</f>
        <v/>
      </c>
      <c r="B466" s="27">
        <f t="shared" si="15"/>
        <v>462</v>
      </c>
      <c r="C466" s="27" t="str">
        <f ca="1">IF($A466="","",OFFSET(統合マスタ!$B$4,MATCH($A466,統合マスタ!$AC$5:$AC$1500,0),0))</f>
        <v/>
      </c>
      <c r="D466" s="27" t="str">
        <f ca="1">IF($A466="","",OFFSET(統合マスタ!$C$4,MATCH($A466,統合マスタ!$AC$5:$AC$1500,0),0))</f>
        <v/>
      </c>
      <c r="E466" s="27" t="str">
        <f ca="1">IF($A466="","",OFFSET(統合マスタ!$X$4,MATCH($A466,統合マスタ!$AC$5:$AC$1500,0),0))</f>
        <v/>
      </c>
      <c r="F466" s="27" t="str">
        <f ca="1">IF($A466="","",OFFSET(統合マスタ!$Z$4,MATCH($A466,統合マスタ!$AC$5:$AC$1500,0),0))</f>
        <v/>
      </c>
      <c r="G466" s="27" t="str">
        <f ca="1">IF($A466="","",OFFSET(統合マスタ!$E$4,MATCH($A466,統合マスタ!$AC$5:$AC$1500,0),0))</f>
        <v/>
      </c>
      <c r="H466" s="27" t="str">
        <f ca="1">IF($A466="","",OFFSET(統合マスタ!$F$4,MATCH($A466,統合マスタ!$AC$5:$AC$1500,0),0))</f>
        <v/>
      </c>
      <c r="I466" s="27" t="str">
        <f ca="1">IF($A466="","",OFFSET(統合マスタ!$K$4,MATCH($A466,統合マスタ!$AC$5:$AC$1500,0),0))</f>
        <v/>
      </c>
      <c r="J466" s="54" t="str">
        <f ca="1">IF(F466="","",OFFSET(分類!$B$29,MATCH(F466,分類!$A$30:$A$46,0),0))</f>
        <v/>
      </c>
      <c r="K466" s="54">
        <f ca="1">IFERROR(
    OFFSET(錠剤_PTP!$M$5,
           MATCH(D466, 錠剤_PTP!$D$5:$D$999, 0) - 1,
           0),
"")</f>
        <v>0</v>
      </c>
      <c r="L466" s="54">
        <f ca="1">IFERROR(
    OFFSET(錠剤_バラ!$M$5,
           MATCH(D466, 錠剤_バラ!$D$5:$D$999, 0) - 1,
           0),
"")</f>
        <v>0</v>
      </c>
      <c r="M466" s="54">
        <f t="shared" ca="1" si="14"/>
        <v>0</v>
      </c>
    </row>
    <row r="467" spans="1:13">
      <c r="A467" s="66" t="str" cm="1">
        <f t="array" aca="1" ref="A467" ca="1">IFERROR(
    SMALL(
        IF((統合マスタ!$R$5:$R$1500=1)*
           (ISNUMBER(MATCH(統合マスタ!$V$5:$V$1500, 分類!$N$8:$N$15, 0))),
           統合マスタ!$AC$5:$AC$1500),
        ROW(A463)
    ),
"")</f>
        <v/>
      </c>
      <c r="B467" s="27">
        <f t="shared" si="15"/>
        <v>463</v>
      </c>
      <c r="C467" s="27" t="str">
        <f ca="1">IF($A467="","",OFFSET(統合マスタ!$B$4,MATCH($A467,統合マスタ!$AC$5:$AC$1500,0),0))</f>
        <v/>
      </c>
      <c r="D467" s="27" t="str">
        <f ca="1">IF($A467="","",OFFSET(統合マスタ!$C$4,MATCH($A467,統合マスタ!$AC$5:$AC$1500,0),0))</f>
        <v/>
      </c>
      <c r="E467" s="27" t="str">
        <f ca="1">IF($A467="","",OFFSET(統合マスタ!$X$4,MATCH($A467,統合マスタ!$AC$5:$AC$1500,0),0))</f>
        <v/>
      </c>
      <c r="F467" s="27" t="str">
        <f ca="1">IF($A467="","",OFFSET(統合マスタ!$Z$4,MATCH($A467,統合マスタ!$AC$5:$AC$1500,0),0))</f>
        <v/>
      </c>
      <c r="G467" s="27" t="str">
        <f ca="1">IF($A467="","",OFFSET(統合マスタ!$E$4,MATCH($A467,統合マスタ!$AC$5:$AC$1500,0),0))</f>
        <v/>
      </c>
      <c r="H467" s="27" t="str">
        <f ca="1">IF($A467="","",OFFSET(統合マスタ!$F$4,MATCH($A467,統合マスタ!$AC$5:$AC$1500,0),0))</f>
        <v/>
      </c>
      <c r="I467" s="27" t="str">
        <f ca="1">IF($A467="","",OFFSET(統合マスタ!$K$4,MATCH($A467,統合マスタ!$AC$5:$AC$1500,0),0))</f>
        <v/>
      </c>
      <c r="J467" s="54" t="str">
        <f ca="1">IF(F467="","",OFFSET(分類!$B$29,MATCH(F467,分類!$A$30:$A$46,0),0))</f>
        <v/>
      </c>
      <c r="K467" s="54">
        <f ca="1">IFERROR(
    OFFSET(錠剤_PTP!$M$5,
           MATCH(D467, 錠剤_PTP!$D$5:$D$999, 0) - 1,
           0),
"")</f>
        <v>0</v>
      </c>
      <c r="L467" s="54">
        <f ca="1">IFERROR(
    OFFSET(錠剤_バラ!$M$5,
           MATCH(D467, 錠剤_バラ!$D$5:$D$999, 0) - 1,
           0),
"")</f>
        <v>0</v>
      </c>
      <c r="M467" s="54">
        <f t="shared" ca="1" si="14"/>
        <v>0</v>
      </c>
    </row>
    <row r="468" spans="1:13">
      <c r="A468" s="66" t="str" cm="1">
        <f t="array" aca="1" ref="A468" ca="1">IFERROR(
    SMALL(
        IF((統合マスタ!$R$5:$R$1500=1)*
           (ISNUMBER(MATCH(統合マスタ!$V$5:$V$1500, 分類!$N$8:$N$15, 0))),
           統合マスタ!$AC$5:$AC$1500),
        ROW(A464)
    ),
"")</f>
        <v/>
      </c>
      <c r="B468" s="27">
        <f t="shared" si="15"/>
        <v>464</v>
      </c>
      <c r="C468" s="27" t="str">
        <f ca="1">IF($A468="","",OFFSET(統合マスタ!$B$4,MATCH($A468,統合マスタ!$AC$5:$AC$1500,0),0))</f>
        <v/>
      </c>
      <c r="D468" s="27" t="str">
        <f ca="1">IF($A468="","",OFFSET(統合マスタ!$C$4,MATCH($A468,統合マスタ!$AC$5:$AC$1500,0),0))</f>
        <v/>
      </c>
      <c r="E468" s="27" t="str">
        <f ca="1">IF($A468="","",OFFSET(統合マスタ!$X$4,MATCH($A468,統合マスタ!$AC$5:$AC$1500,0),0))</f>
        <v/>
      </c>
      <c r="F468" s="27" t="str">
        <f ca="1">IF($A468="","",OFFSET(統合マスタ!$Z$4,MATCH($A468,統合マスタ!$AC$5:$AC$1500,0),0))</f>
        <v/>
      </c>
      <c r="G468" s="27" t="str">
        <f ca="1">IF($A468="","",OFFSET(統合マスタ!$E$4,MATCH($A468,統合マスタ!$AC$5:$AC$1500,0),0))</f>
        <v/>
      </c>
      <c r="H468" s="27" t="str">
        <f ca="1">IF($A468="","",OFFSET(統合マスタ!$F$4,MATCH($A468,統合マスタ!$AC$5:$AC$1500,0),0))</f>
        <v/>
      </c>
      <c r="I468" s="27" t="str">
        <f ca="1">IF($A468="","",OFFSET(統合マスタ!$K$4,MATCH($A468,統合マスタ!$AC$5:$AC$1500,0),0))</f>
        <v/>
      </c>
      <c r="J468" s="54" t="str">
        <f ca="1">IF(F468="","",OFFSET(分類!$B$29,MATCH(F468,分類!$A$30:$A$46,0),0))</f>
        <v/>
      </c>
      <c r="K468" s="54">
        <f ca="1">IFERROR(
    OFFSET(錠剤_PTP!$M$5,
           MATCH(D468, 錠剤_PTP!$D$5:$D$999, 0) - 1,
           0),
"")</f>
        <v>0</v>
      </c>
      <c r="L468" s="54">
        <f ca="1">IFERROR(
    OFFSET(錠剤_バラ!$M$5,
           MATCH(D468, 錠剤_バラ!$D$5:$D$999, 0) - 1,
           0),
"")</f>
        <v>0</v>
      </c>
      <c r="M468" s="54">
        <f t="shared" ca="1" si="14"/>
        <v>0</v>
      </c>
    </row>
    <row r="469" spans="1:13">
      <c r="A469" s="66" t="str" cm="1">
        <f t="array" aca="1" ref="A469" ca="1">IFERROR(
    SMALL(
        IF((統合マスタ!$R$5:$R$1500=1)*
           (ISNUMBER(MATCH(統合マスタ!$V$5:$V$1500, 分類!$N$8:$N$15, 0))),
           統合マスタ!$AC$5:$AC$1500),
        ROW(A465)
    ),
"")</f>
        <v/>
      </c>
      <c r="B469" s="27">
        <f t="shared" si="15"/>
        <v>465</v>
      </c>
      <c r="C469" s="27" t="str">
        <f ca="1">IF($A469="","",OFFSET(統合マスタ!$B$4,MATCH($A469,統合マスタ!$AC$5:$AC$1500,0),0))</f>
        <v/>
      </c>
      <c r="D469" s="27" t="str">
        <f ca="1">IF($A469="","",OFFSET(統合マスタ!$C$4,MATCH($A469,統合マスタ!$AC$5:$AC$1500,0),0))</f>
        <v/>
      </c>
      <c r="E469" s="27" t="str">
        <f ca="1">IF($A469="","",OFFSET(統合マスタ!$X$4,MATCH($A469,統合マスタ!$AC$5:$AC$1500,0),0))</f>
        <v/>
      </c>
      <c r="F469" s="27" t="str">
        <f ca="1">IF($A469="","",OFFSET(統合マスタ!$Z$4,MATCH($A469,統合マスタ!$AC$5:$AC$1500,0),0))</f>
        <v/>
      </c>
      <c r="G469" s="27" t="str">
        <f ca="1">IF($A469="","",OFFSET(統合マスタ!$E$4,MATCH($A469,統合マスタ!$AC$5:$AC$1500,0),0))</f>
        <v/>
      </c>
      <c r="H469" s="27" t="str">
        <f ca="1">IF($A469="","",OFFSET(統合マスタ!$F$4,MATCH($A469,統合マスタ!$AC$5:$AC$1500,0),0))</f>
        <v/>
      </c>
      <c r="I469" s="27" t="str">
        <f ca="1">IF($A469="","",OFFSET(統合マスタ!$K$4,MATCH($A469,統合マスタ!$AC$5:$AC$1500,0),0))</f>
        <v/>
      </c>
      <c r="J469" s="54" t="str">
        <f ca="1">IF(F469="","",OFFSET(分類!$B$29,MATCH(F469,分類!$A$30:$A$46,0),0))</f>
        <v/>
      </c>
      <c r="K469" s="54">
        <f ca="1">IFERROR(
    OFFSET(錠剤_PTP!$M$5,
           MATCH(D469, 錠剤_PTP!$D$5:$D$999, 0) - 1,
           0),
"")</f>
        <v>0</v>
      </c>
      <c r="L469" s="54">
        <f ca="1">IFERROR(
    OFFSET(錠剤_バラ!$M$5,
           MATCH(D469, 錠剤_バラ!$D$5:$D$999, 0) - 1,
           0),
"")</f>
        <v>0</v>
      </c>
      <c r="M469" s="54">
        <f t="shared" ca="1" si="14"/>
        <v>0</v>
      </c>
    </row>
    <row r="470" spans="1:13">
      <c r="A470" s="66" t="str" cm="1">
        <f t="array" aca="1" ref="A470" ca="1">IFERROR(
    SMALL(
        IF((統合マスタ!$R$5:$R$1500=1)*
           (ISNUMBER(MATCH(統合マスタ!$V$5:$V$1500, 分類!$N$8:$N$15, 0))),
           統合マスタ!$AC$5:$AC$1500),
        ROW(A466)
    ),
"")</f>
        <v/>
      </c>
      <c r="B470" s="27">
        <f t="shared" si="15"/>
        <v>466</v>
      </c>
      <c r="C470" s="27" t="str">
        <f ca="1">IF($A470="","",OFFSET(統合マスタ!$B$4,MATCH($A470,統合マスタ!$AC$5:$AC$1500,0),0))</f>
        <v/>
      </c>
      <c r="D470" s="27" t="str">
        <f ca="1">IF($A470="","",OFFSET(統合マスタ!$C$4,MATCH($A470,統合マスタ!$AC$5:$AC$1500,0),0))</f>
        <v/>
      </c>
      <c r="E470" s="27" t="str">
        <f ca="1">IF($A470="","",OFFSET(統合マスタ!$X$4,MATCH($A470,統合マスタ!$AC$5:$AC$1500,0),0))</f>
        <v/>
      </c>
      <c r="F470" s="27" t="str">
        <f ca="1">IF($A470="","",OFFSET(統合マスタ!$Z$4,MATCH($A470,統合マスタ!$AC$5:$AC$1500,0),0))</f>
        <v/>
      </c>
      <c r="G470" s="27" t="str">
        <f ca="1">IF($A470="","",OFFSET(統合マスタ!$E$4,MATCH($A470,統合マスタ!$AC$5:$AC$1500,0),0))</f>
        <v/>
      </c>
      <c r="H470" s="27" t="str">
        <f ca="1">IF($A470="","",OFFSET(統合マスタ!$F$4,MATCH($A470,統合マスタ!$AC$5:$AC$1500,0),0))</f>
        <v/>
      </c>
      <c r="I470" s="27" t="str">
        <f ca="1">IF($A470="","",OFFSET(統合マスタ!$K$4,MATCH($A470,統合マスタ!$AC$5:$AC$1500,0),0))</f>
        <v/>
      </c>
      <c r="J470" s="54" t="str">
        <f ca="1">IF(F470="","",OFFSET(分類!$B$29,MATCH(F470,分類!$A$30:$A$46,0),0))</f>
        <v/>
      </c>
      <c r="K470" s="54">
        <f ca="1">IFERROR(
    OFFSET(錠剤_PTP!$M$5,
           MATCH(D470, 錠剤_PTP!$D$5:$D$999, 0) - 1,
           0),
"")</f>
        <v>0</v>
      </c>
      <c r="L470" s="54">
        <f ca="1">IFERROR(
    OFFSET(錠剤_バラ!$M$5,
           MATCH(D470, 錠剤_バラ!$D$5:$D$999, 0) - 1,
           0),
"")</f>
        <v>0</v>
      </c>
      <c r="M470" s="54">
        <f t="shared" ca="1" si="14"/>
        <v>0</v>
      </c>
    </row>
    <row r="471" spans="1:13">
      <c r="A471" s="66" t="str" cm="1">
        <f t="array" aca="1" ref="A471" ca="1">IFERROR(
    SMALL(
        IF((統合マスタ!$R$5:$R$1500=1)*
           (ISNUMBER(MATCH(統合マスタ!$V$5:$V$1500, 分類!$N$8:$N$15, 0))),
           統合マスタ!$AC$5:$AC$1500),
        ROW(A467)
    ),
"")</f>
        <v/>
      </c>
      <c r="B471" s="27">
        <f t="shared" si="15"/>
        <v>467</v>
      </c>
      <c r="C471" s="27" t="str">
        <f ca="1">IF($A471="","",OFFSET(統合マスタ!$B$4,MATCH($A471,統合マスタ!$AC$5:$AC$1500,0),0))</f>
        <v/>
      </c>
      <c r="D471" s="27" t="str">
        <f ca="1">IF($A471="","",OFFSET(統合マスタ!$C$4,MATCH($A471,統合マスタ!$AC$5:$AC$1500,0),0))</f>
        <v/>
      </c>
      <c r="E471" s="27" t="str">
        <f ca="1">IF($A471="","",OFFSET(統合マスタ!$X$4,MATCH($A471,統合マスタ!$AC$5:$AC$1500,0),0))</f>
        <v/>
      </c>
      <c r="F471" s="27" t="str">
        <f ca="1">IF($A471="","",OFFSET(統合マスタ!$Z$4,MATCH($A471,統合マスタ!$AC$5:$AC$1500,0),0))</f>
        <v/>
      </c>
      <c r="G471" s="27" t="str">
        <f ca="1">IF($A471="","",OFFSET(統合マスタ!$E$4,MATCH($A471,統合マスタ!$AC$5:$AC$1500,0),0))</f>
        <v/>
      </c>
      <c r="H471" s="27" t="str">
        <f ca="1">IF($A471="","",OFFSET(統合マスタ!$F$4,MATCH($A471,統合マスタ!$AC$5:$AC$1500,0),0))</f>
        <v/>
      </c>
      <c r="I471" s="27" t="str">
        <f ca="1">IF($A471="","",OFFSET(統合マスタ!$K$4,MATCH($A471,統合マスタ!$AC$5:$AC$1500,0),0))</f>
        <v/>
      </c>
      <c r="J471" s="54" t="str">
        <f ca="1">IF(F471="","",OFFSET(分類!$B$29,MATCH(F471,分類!$A$30:$A$46,0),0))</f>
        <v/>
      </c>
      <c r="K471" s="54">
        <f ca="1">IFERROR(
    OFFSET(錠剤_PTP!$M$5,
           MATCH(D471, 錠剤_PTP!$D$5:$D$999, 0) - 1,
           0),
"")</f>
        <v>0</v>
      </c>
      <c r="L471" s="54">
        <f ca="1">IFERROR(
    OFFSET(錠剤_バラ!$M$5,
           MATCH(D471, 錠剤_バラ!$D$5:$D$999, 0) - 1,
           0),
"")</f>
        <v>0</v>
      </c>
      <c r="M471" s="54">
        <f t="shared" ca="1" si="14"/>
        <v>0</v>
      </c>
    </row>
    <row r="472" spans="1:13">
      <c r="A472" s="66" t="str" cm="1">
        <f t="array" aca="1" ref="A472" ca="1">IFERROR(
    SMALL(
        IF((統合マスタ!$R$5:$R$1500=1)*
           (ISNUMBER(MATCH(統合マスタ!$V$5:$V$1500, 分類!$N$8:$N$15, 0))),
           統合マスタ!$AC$5:$AC$1500),
        ROW(A468)
    ),
"")</f>
        <v/>
      </c>
      <c r="B472" s="27">
        <f t="shared" si="15"/>
        <v>468</v>
      </c>
      <c r="C472" s="27" t="str">
        <f ca="1">IF($A472="","",OFFSET(統合マスタ!$B$4,MATCH($A472,統合マスタ!$AC$5:$AC$1500,0),0))</f>
        <v/>
      </c>
      <c r="D472" s="27" t="str">
        <f ca="1">IF($A472="","",OFFSET(統合マスタ!$C$4,MATCH($A472,統合マスタ!$AC$5:$AC$1500,0),0))</f>
        <v/>
      </c>
      <c r="E472" s="27" t="str">
        <f ca="1">IF($A472="","",OFFSET(統合マスタ!$X$4,MATCH($A472,統合マスタ!$AC$5:$AC$1500,0),0))</f>
        <v/>
      </c>
      <c r="F472" s="27" t="str">
        <f ca="1">IF($A472="","",OFFSET(統合マスタ!$Z$4,MATCH($A472,統合マスタ!$AC$5:$AC$1500,0),0))</f>
        <v/>
      </c>
      <c r="G472" s="27" t="str">
        <f ca="1">IF($A472="","",OFFSET(統合マスタ!$E$4,MATCH($A472,統合マスタ!$AC$5:$AC$1500,0),0))</f>
        <v/>
      </c>
      <c r="H472" s="27" t="str">
        <f ca="1">IF($A472="","",OFFSET(統合マスタ!$F$4,MATCH($A472,統合マスタ!$AC$5:$AC$1500,0),0))</f>
        <v/>
      </c>
      <c r="I472" s="27" t="str">
        <f ca="1">IF($A472="","",OFFSET(統合マスタ!$K$4,MATCH($A472,統合マスタ!$AC$5:$AC$1500,0),0))</f>
        <v/>
      </c>
      <c r="J472" s="54" t="str">
        <f ca="1">IF(F472="","",OFFSET(分類!$B$29,MATCH(F472,分類!$A$30:$A$46,0),0))</f>
        <v/>
      </c>
      <c r="K472" s="54">
        <f ca="1">IFERROR(
    OFFSET(錠剤_PTP!$M$5,
           MATCH(D472, 錠剤_PTP!$D$5:$D$999, 0) - 1,
           0),
"")</f>
        <v>0</v>
      </c>
      <c r="L472" s="54">
        <f ca="1">IFERROR(
    OFFSET(錠剤_バラ!$M$5,
           MATCH(D472, 錠剤_バラ!$D$5:$D$999, 0) - 1,
           0),
"")</f>
        <v>0</v>
      </c>
      <c r="M472" s="54">
        <f t="shared" ca="1" si="14"/>
        <v>0</v>
      </c>
    </row>
    <row r="473" spans="1:13">
      <c r="A473" s="66" t="str" cm="1">
        <f t="array" aca="1" ref="A473" ca="1">IFERROR(
    SMALL(
        IF((統合マスタ!$R$5:$R$1500=1)*
           (ISNUMBER(MATCH(統合マスタ!$V$5:$V$1500, 分類!$N$8:$N$15, 0))),
           統合マスタ!$AC$5:$AC$1500),
        ROW(A469)
    ),
"")</f>
        <v/>
      </c>
      <c r="B473" s="27">
        <f t="shared" si="15"/>
        <v>469</v>
      </c>
      <c r="C473" s="27" t="str">
        <f ca="1">IF($A473="","",OFFSET(統合マスタ!$B$4,MATCH($A473,統合マスタ!$AC$5:$AC$1500,0),0))</f>
        <v/>
      </c>
      <c r="D473" s="27" t="str">
        <f ca="1">IF($A473="","",OFFSET(統合マスタ!$C$4,MATCH($A473,統合マスタ!$AC$5:$AC$1500,0),0))</f>
        <v/>
      </c>
      <c r="E473" s="27" t="str">
        <f ca="1">IF($A473="","",OFFSET(統合マスタ!$X$4,MATCH($A473,統合マスタ!$AC$5:$AC$1500,0),0))</f>
        <v/>
      </c>
      <c r="F473" s="27" t="str">
        <f ca="1">IF($A473="","",OFFSET(統合マスタ!$Z$4,MATCH($A473,統合マスタ!$AC$5:$AC$1500,0),0))</f>
        <v/>
      </c>
      <c r="G473" s="27" t="str">
        <f ca="1">IF($A473="","",OFFSET(統合マスタ!$E$4,MATCH($A473,統合マスタ!$AC$5:$AC$1500,0),0))</f>
        <v/>
      </c>
      <c r="H473" s="27" t="str">
        <f ca="1">IF($A473="","",OFFSET(統合マスタ!$F$4,MATCH($A473,統合マスタ!$AC$5:$AC$1500,0),0))</f>
        <v/>
      </c>
      <c r="I473" s="27" t="str">
        <f ca="1">IF($A473="","",OFFSET(統合マスタ!$K$4,MATCH($A473,統合マスタ!$AC$5:$AC$1500,0),0))</f>
        <v/>
      </c>
      <c r="J473" s="54" t="str">
        <f ca="1">IF(F473="","",OFFSET(分類!$B$29,MATCH(F473,分類!$A$30:$A$46,0),0))</f>
        <v/>
      </c>
      <c r="K473" s="54">
        <f ca="1">IFERROR(
    OFFSET(錠剤_PTP!$M$5,
           MATCH(D473, 錠剤_PTP!$D$5:$D$999, 0) - 1,
           0),
"")</f>
        <v>0</v>
      </c>
      <c r="L473" s="54">
        <f ca="1">IFERROR(
    OFFSET(錠剤_バラ!$M$5,
           MATCH(D473, 錠剤_バラ!$D$5:$D$999, 0) - 1,
           0),
"")</f>
        <v>0</v>
      </c>
      <c r="M473" s="54">
        <f t="shared" ca="1" si="14"/>
        <v>0</v>
      </c>
    </row>
    <row r="474" spans="1:13">
      <c r="A474" s="66" t="str" cm="1">
        <f t="array" aca="1" ref="A474" ca="1">IFERROR(
    SMALL(
        IF((統合マスタ!$R$5:$R$1500=1)*
           (ISNUMBER(MATCH(統合マスタ!$V$5:$V$1500, 分類!$N$8:$N$15, 0))),
           統合マスタ!$AC$5:$AC$1500),
        ROW(A470)
    ),
"")</f>
        <v/>
      </c>
      <c r="B474" s="27">
        <f t="shared" si="15"/>
        <v>470</v>
      </c>
      <c r="C474" s="27" t="str">
        <f ca="1">IF($A474="","",OFFSET(統合マスタ!$B$4,MATCH($A474,統合マスタ!$AC$5:$AC$1500,0),0))</f>
        <v/>
      </c>
      <c r="D474" s="27" t="str">
        <f ca="1">IF($A474="","",OFFSET(統合マスタ!$C$4,MATCH($A474,統合マスタ!$AC$5:$AC$1500,0),0))</f>
        <v/>
      </c>
      <c r="E474" s="27" t="str">
        <f ca="1">IF($A474="","",OFFSET(統合マスタ!$X$4,MATCH($A474,統合マスタ!$AC$5:$AC$1500,0),0))</f>
        <v/>
      </c>
      <c r="F474" s="27" t="str">
        <f ca="1">IF($A474="","",OFFSET(統合マスタ!$Z$4,MATCH($A474,統合マスタ!$AC$5:$AC$1500,0),0))</f>
        <v/>
      </c>
      <c r="G474" s="27" t="str">
        <f ca="1">IF($A474="","",OFFSET(統合マスタ!$E$4,MATCH($A474,統合マスタ!$AC$5:$AC$1500,0),0))</f>
        <v/>
      </c>
      <c r="H474" s="27" t="str">
        <f ca="1">IF($A474="","",OFFSET(統合マスタ!$F$4,MATCH($A474,統合マスタ!$AC$5:$AC$1500,0),0))</f>
        <v/>
      </c>
      <c r="I474" s="27" t="str">
        <f ca="1">IF($A474="","",OFFSET(統合マスタ!$K$4,MATCH($A474,統合マスタ!$AC$5:$AC$1500,0),0))</f>
        <v/>
      </c>
      <c r="J474" s="54" t="str">
        <f ca="1">IF(F474="","",OFFSET(分類!$B$29,MATCH(F474,分類!$A$30:$A$46,0),0))</f>
        <v/>
      </c>
      <c r="K474" s="54">
        <f ca="1">IFERROR(
    OFFSET(錠剤_PTP!$M$5,
           MATCH(D474, 錠剤_PTP!$D$5:$D$999, 0) - 1,
           0),
"")</f>
        <v>0</v>
      </c>
      <c r="L474" s="54">
        <f ca="1">IFERROR(
    OFFSET(錠剤_バラ!$M$5,
           MATCH(D474, 錠剤_バラ!$D$5:$D$999, 0) - 1,
           0),
"")</f>
        <v>0</v>
      </c>
      <c r="M474" s="54">
        <f t="shared" ca="1" si="14"/>
        <v>0</v>
      </c>
    </row>
    <row r="475" spans="1:13">
      <c r="A475" s="66" t="str" cm="1">
        <f t="array" aca="1" ref="A475" ca="1">IFERROR(
    SMALL(
        IF((統合マスタ!$R$5:$R$1500=1)*
           (ISNUMBER(MATCH(統合マスタ!$V$5:$V$1500, 分類!$N$8:$N$15, 0))),
           統合マスタ!$AC$5:$AC$1500),
        ROW(A471)
    ),
"")</f>
        <v/>
      </c>
      <c r="B475" s="27">
        <f t="shared" si="15"/>
        <v>471</v>
      </c>
      <c r="C475" s="27" t="str">
        <f ca="1">IF($A475="","",OFFSET(統合マスタ!$B$4,MATCH($A475,統合マスタ!$AC$5:$AC$1500,0),0))</f>
        <v/>
      </c>
      <c r="D475" s="27" t="str">
        <f ca="1">IF($A475="","",OFFSET(統合マスタ!$C$4,MATCH($A475,統合マスタ!$AC$5:$AC$1500,0),0))</f>
        <v/>
      </c>
      <c r="E475" s="27" t="str">
        <f ca="1">IF($A475="","",OFFSET(統合マスタ!$X$4,MATCH($A475,統合マスタ!$AC$5:$AC$1500,0),0))</f>
        <v/>
      </c>
      <c r="F475" s="27" t="str">
        <f ca="1">IF($A475="","",OFFSET(統合マスタ!$Z$4,MATCH($A475,統合マスタ!$AC$5:$AC$1500,0),0))</f>
        <v/>
      </c>
      <c r="G475" s="27" t="str">
        <f ca="1">IF($A475="","",OFFSET(統合マスタ!$E$4,MATCH($A475,統合マスタ!$AC$5:$AC$1500,0),0))</f>
        <v/>
      </c>
      <c r="H475" s="27" t="str">
        <f ca="1">IF($A475="","",OFFSET(統合マスタ!$F$4,MATCH($A475,統合マスタ!$AC$5:$AC$1500,0),0))</f>
        <v/>
      </c>
      <c r="I475" s="27" t="str">
        <f ca="1">IF($A475="","",OFFSET(統合マスタ!$K$4,MATCH($A475,統合マスタ!$AC$5:$AC$1500,0),0))</f>
        <v/>
      </c>
      <c r="J475" s="54" t="str">
        <f ca="1">IF(F475="","",OFFSET(分類!$B$29,MATCH(F475,分類!$A$30:$A$46,0),0))</f>
        <v/>
      </c>
      <c r="K475" s="54">
        <f ca="1">IFERROR(
    OFFSET(錠剤_PTP!$M$5,
           MATCH(D475, 錠剤_PTP!$D$5:$D$999, 0) - 1,
           0),
"")</f>
        <v>0</v>
      </c>
      <c r="L475" s="54">
        <f ca="1">IFERROR(
    OFFSET(錠剤_バラ!$M$5,
           MATCH(D475, 錠剤_バラ!$D$5:$D$999, 0) - 1,
           0),
"")</f>
        <v>0</v>
      </c>
      <c r="M475" s="54">
        <f t="shared" ca="1" si="14"/>
        <v>0</v>
      </c>
    </row>
    <row r="476" spans="1:13">
      <c r="A476" s="66" t="str" cm="1">
        <f t="array" aca="1" ref="A476" ca="1">IFERROR(
    SMALL(
        IF((統合マスタ!$R$5:$R$1500=1)*
           (ISNUMBER(MATCH(統合マスタ!$V$5:$V$1500, 分類!$N$8:$N$15, 0))),
           統合マスタ!$AC$5:$AC$1500),
        ROW(A472)
    ),
"")</f>
        <v/>
      </c>
      <c r="B476" s="27">
        <f t="shared" si="15"/>
        <v>472</v>
      </c>
      <c r="C476" s="27" t="str">
        <f ca="1">IF($A476="","",OFFSET(統合マスタ!$B$4,MATCH($A476,統合マスタ!$AC$5:$AC$1500,0),0))</f>
        <v/>
      </c>
      <c r="D476" s="27" t="str">
        <f ca="1">IF($A476="","",OFFSET(統合マスタ!$C$4,MATCH($A476,統合マスタ!$AC$5:$AC$1500,0),0))</f>
        <v/>
      </c>
      <c r="E476" s="27" t="str">
        <f ca="1">IF($A476="","",OFFSET(統合マスタ!$X$4,MATCH($A476,統合マスタ!$AC$5:$AC$1500,0),0))</f>
        <v/>
      </c>
      <c r="F476" s="27" t="str">
        <f ca="1">IF($A476="","",OFFSET(統合マスタ!$Z$4,MATCH($A476,統合マスタ!$AC$5:$AC$1500,0),0))</f>
        <v/>
      </c>
      <c r="G476" s="27" t="str">
        <f ca="1">IF($A476="","",OFFSET(統合マスタ!$E$4,MATCH($A476,統合マスタ!$AC$5:$AC$1500,0),0))</f>
        <v/>
      </c>
      <c r="H476" s="27" t="str">
        <f ca="1">IF($A476="","",OFFSET(統合マスタ!$F$4,MATCH($A476,統合マスタ!$AC$5:$AC$1500,0),0))</f>
        <v/>
      </c>
      <c r="I476" s="27" t="str">
        <f ca="1">IF($A476="","",OFFSET(統合マスタ!$K$4,MATCH($A476,統合マスタ!$AC$5:$AC$1500,0),0))</f>
        <v/>
      </c>
      <c r="J476" s="54" t="str">
        <f ca="1">IF(F476="","",OFFSET(分類!$B$29,MATCH(F476,分類!$A$30:$A$46,0),0))</f>
        <v/>
      </c>
      <c r="K476" s="54">
        <f ca="1">IFERROR(
    OFFSET(錠剤_PTP!$M$5,
           MATCH(D476, 錠剤_PTP!$D$5:$D$999, 0) - 1,
           0),
"")</f>
        <v>0</v>
      </c>
      <c r="L476" s="54">
        <f ca="1">IFERROR(
    OFFSET(錠剤_バラ!$M$5,
           MATCH(D476, 錠剤_バラ!$D$5:$D$999, 0) - 1,
           0),
"")</f>
        <v>0</v>
      </c>
      <c r="M476" s="54">
        <f t="shared" ca="1" si="14"/>
        <v>0</v>
      </c>
    </row>
    <row r="477" spans="1:13">
      <c r="A477" s="66" t="str" cm="1">
        <f t="array" aca="1" ref="A477" ca="1">IFERROR(
    SMALL(
        IF((統合マスタ!$R$5:$R$1500=1)*
           (ISNUMBER(MATCH(統合マスタ!$V$5:$V$1500, 分類!$N$8:$N$15, 0))),
           統合マスタ!$AC$5:$AC$1500),
        ROW(A473)
    ),
"")</f>
        <v/>
      </c>
      <c r="B477" s="27">
        <f t="shared" si="15"/>
        <v>473</v>
      </c>
      <c r="C477" s="27" t="str">
        <f ca="1">IF($A477="","",OFFSET(統合マスタ!$B$4,MATCH($A477,統合マスタ!$AC$5:$AC$1500,0),0))</f>
        <v/>
      </c>
      <c r="D477" s="27" t="str">
        <f ca="1">IF($A477="","",OFFSET(統合マスタ!$C$4,MATCH($A477,統合マスタ!$AC$5:$AC$1500,0),0))</f>
        <v/>
      </c>
      <c r="E477" s="27" t="str">
        <f ca="1">IF($A477="","",OFFSET(統合マスタ!$X$4,MATCH($A477,統合マスタ!$AC$5:$AC$1500,0),0))</f>
        <v/>
      </c>
      <c r="F477" s="27" t="str">
        <f ca="1">IF($A477="","",OFFSET(統合マスタ!$Z$4,MATCH($A477,統合マスタ!$AC$5:$AC$1500,0),0))</f>
        <v/>
      </c>
      <c r="G477" s="27" t="str">
        <f ca="1">IF($A477="","",OFFSET(統合マスタ!$E$4,MATCH($A477,統合マスタ!$AC$5:$AC$1500,0),0))</f>
        <v/>
      </c>
      <c r="H477" s="27" t="str">
        <f ca="1">IF($A477="","",OFFSET(統合マスタ!$F$4,MATCH($A477,統合マスタ!$AC$5:$AC$1500,0),0))</f>
        <v/>
      </c>
      <c r="I477" s="27" t="str">
        <f ca="1">IF($A477="","",OFFSET(統合マスタ!$K$4,MATCH($A477,統合マスタ!$AC$5:$AC$1500,0),0))</f>
        <v/>
      </c>
      <c r="J477" s="54" t="str">
        <f ca="1">IF(F477="","",OFFSET(分類!$B$29,MATCH(F477,分類!$A$30:$A$46,0),0))</f>
        <v/>
      </c>
      <c r="K477" s="54">
        <f ca="1">IFERROR(
    OFFSET(錠剤_PTP!$M$5,
           MATCH(D477, 錠剤_PTP!$D$5:$D$999, 0) - 1,
           0),
"")</f>
        <v>0</v>
      </c>
      <c r="L477" s="54">
        <f ca="1">IFERROR(
    OFFSET(錠剤_バラ!$M$5,
           MATCH(D477, 錠剤_バラ!$D$5:$D$999, 0) - 1,
           0),
"")</f>
        <v>0</v>
      </c>
      <c r="M477" s="54">
        <f t="shared" ca="1" si="14"/>
        <v>0</v>
      </c>
    </row>
    <row r="478" spans="1:13">
      <c r="A478" s="66" t="str" cm="1">
        <f t="array" aca="1" ref="A478" ca="1">IFERROR(
    SMALL(
        IF((統合マスタ!$R$5:$R$1500=1)*
           (ISNUMBER(MATCH(統合マスタ!$V$5:$V$1500, 分類!$N$8:$N$15, 0))),
           統合マスタ!$AC$5:$AC$1500),
        ROW(A474)
    ),
"")</f>
        <v/>
      </c>
      <c r="B478" s="27">
        <f t="shared" si="15"/>
        <v>474</v>
      </c>
      <c r="C478" s="27" t="str">
        <f ca="1">IF($A478="","",OFFSET(統合マスタ!$B$4,MATCH($A478,統合マスタ!$AC$5:$AC$1500,0),0))</f>
        <v/>
      </c>
      <c r="D478" s="27" t="str">
        <f ca="1">IF($A478="","",OFFSET(統合マスタ!$C$4,MATCH($A478,統合マスタ!$AC$5:$AC$1500,0),0))</f>
        <v/>
      </c>
      <c r="E478" s="27" t="str">
        <f ca="1">IF($A478="","",OFFSET(統合マスタ!$X$4,MATCH($A478,統合マスタ!$AC$5:$AC$1500,0),0))</f>
        <v/>
      </c>
      <c r="F478" s="27" t="str">
        <f ca="1">IF($A478="","",OFFSET(統合マスタ!$Z$4,MATCH($A478,統合マスタ!$AC$5:$AC$1500,0),0))</f>
        <v/>
      </c>
      <c r="G478" s="27" t="str">
        <f ca="1">IF($A478="","",OFFSET(統合マスタ!$E$4,MATCH($A478,統合マスタ!$AC$5:$AC$1500,0),0))</f>
        <v/>
      </c>
      <c r="H478" s="27" t="str">
        <f ca="1">IF($A478="","",OFFSET(統合マスタ!$F$4,MATCH($A478,統合マスタ!$AC$5:$AC$1500,0),0))</f>
        <v/>
      </c>
      <c r="I478" s="27" t="str">
        <f ca="1">IF($A478="","",OFFSET(統合マスタ!$K$4,MATCH($A478,統合マスタ!$AC$5:$AC$1500,0),0))</f>
        <v/>
      </c>
      <c r="J478" s="54" t="str">
        <f ca="1">IF(F478="","",OFFSET(分類!$B$29,MATCH(F478,分類!$A$30:$A$46,0),0))</f>
        <v/>
      </c>
      <c r="K478" s="54">
        <f ca="1">IFERROR(
    OFFSET(錠剤_PTP!$M$5,
           MATCH(D478, 錠剤_PTP!$D$5:$D$999, 0) - 1,
           0),
"")</f>
        <v>0</v>
      </c>
      <c r="L478" s="54">
        <f ca="1">IFERROR(
    OFFSET(錠剤_バラ!$M$5,
           MATCH(D478, 錠剤_バラ!$D$5:$D$999, 0) - 1,
           0),
"")</f>
        <v>0</v>
      </c>
      <c r="M478" s="54">
        <f t="shared" ca="1" si="14"/>
        <v>0</v>
      </c>
    </row>
    <row r="479" spans="1:13">
      <c r="A479" s="66" t="str" cm="1">
        <f t="array" aca="1" ref="A479" ca="1">IFERROR(
    SMALL(
        IF((統合マスタ!$R$5:$R$1500=1)*
           (ISNUMBER(MATCH(統合マスタ!$V$5:$V$1500, 分類!$N$8:$N$15, 0))),
           統合マスタ!$AC$5:$AC$1500),
        ROW(A475)
    ),
"")</f>
        <v/>
      </c>
      <c r="B479" s="27">
        <f t="shared" si="15"/>
        <v>475</v>
      </c>
      <c r="C479" s="27" t="str">
        <f ca="1">IF($A479="","",OFFSET(統合マスタ!$B$4,MATCH($A479,統合マスタ!$AC$5:$AC$1500,0),0))</f>
        <v/>
      </c>
      <c r="D479" s="27" t="str">
        <f ca="1">IF($A479="","",OFFSET(統合マスタ!$C$4,MATCH($A479,統合マスタ!$AC$5:$AC$1500,0),0))</f>
        <v/>
      </c>
      <c r="E479" s="27" t="str">
        <f ca="1">IF($A479="","",OFFSET(統合マスタ!$X$4,MATCH($A479,統合マスタ!$AC$5:$AC$1500,0),0))</f>
        <v/>
      </c>
      <c r="F479" s="27" t="str">
        <f ca="1">IF($A479="","",OFFSET(統合マスタ!$Z$4,MATCH($A479,統合マスタ!$AC$5:$AC$1500,0),0))</f>
        <v/>
      </c>
      <c r="G479" s="27" t="str">
        <f ca="1">IF($A479="","",OFFSET(統合マスタ!$E$4,MATCH($A479,統合マスタ!$AC$5:$AC$1500,0),0))</f>
        <v/>
      </c>
      <c r="H479" s="27" t="str">
        <f ca="1">IF($A479="","",OFFSET(統合マスタ!$F$4,MATCH($A479,統合マスタ!$AC$5:$AC$1500,0),0))</f>
        <v/>
      </c>
      <c r="I479" s="27" t="str">
        <f ca="1">IF($A479="","",OFFSET(統合マスタ!$K$4,MATCH($A479,統合マスタ!$AC$5:$AC$1500,0),0))</f>
        <v/>
      </c>
      <c r="J479" s="54" t="str">
        <f ca="1">IF(F479="","",OFFSET(分類!$B$29,MATCH(F479,分類!$A$30:$A$46,0),0))</f>
        <v/>
      </c>
      <c r="K479" s="54">
        <f ca="1">IFERROR(
    OFFSET(錠剤_PTP!$M$5,
           MATCH(D479, 錠剤_PTP!$D$5:$D$999, 0) - 1,
           0),
"")</f>
        <v>0</v>
      </c>
      <c r="L479" s="54">
        <f ca="1">IFERROR(
    OFFSET(錠剤_バラ!$M$5,
           MATCH(D479, 錠剤_バラ!$D$5:$D$999, 0) - 1,
           0),
"")</f>
        <v>0</v>
      </c>
      <c r="M479" s="54">
        <f t="shared" ca="1" si="14"/>
        <v>0</v>
      </c>
    </row>
    <row r="480" spans="1:13">
      <c r="A480" s="66" t="str" cm="1">
        <f t="array" aca="1" ref="A480" ca="1">IFERROR(
    SMALL(
        IF((統合マスタ!$R$5:$R$1500=1)*
           (ISNUMBER(MATCH(統合マスタ!$V$5:$V$1500, 分類!$N$8:$N$15, 0))),
           統合マスタ!$AC$5:$AC$1500),
        ROW(A476)
    ),
"")</f>
        <v/>
      </c>
      <c r="B480" s="27">
        <f t="shared" si="15"/>
        <v>476</v>
      </c>
      <c r="C480" s="27" t="str">
        <f ca="1">IF($A480="","",OFFSET(統合マスタ!$B$4,MATCH($A480,統合マスタ!$AC$5:$AC$1500,0),0))</f>
        <v/>
      </c>
      <c r="D480" s="27" t="str">
        <f ca="1">IF($A480="","",OFFSET(統合マスタ!$C$4,MATCH($A480,統合マスタ!$AC$5:$AC$1500,0),0))</f>
        <v/>
      </c>
      <c r="E480" s="27" t="str">
        <f ca="1">IF($A480="","",OFFSET(統合マスタ!$X$4,MATCH($A480,統合マスタ!$AC$5:$AC$1500,0),0))</f>
        <v/>
      </c>
      <c r="F480" s="27" t="str">
        <f ca="1">IF($A480="","",OFFSET(統合マスタ!$Z$4,MATCH($A480,統合マスタ!$AC$5:$AC$1500,0),0))</f>
        <v/>
      </c>
      <c r="G480" s="27" t="str">
        <f ca="1">IF($A480="","",OFFSET(統合マスタ!$E$4,MATCH($A480,統合マスタ!$AC$5:$AC$1500,0),0))</f>
        <v/>
      </c>
      <c r="H480" s="27" t="str">
        <f ca="1">IF($A480="","",OFFSET(統合マスタ!$F$4,MATCH($A480,統合マスタ!$AC$5:$AC$1500,0),0))</f>
        <v/>
      </c>
      <c r="I480" s="27" t="str">
        <f ca="1">IF($A480="","",OFFSET(統合マスタ!$K$4,MATCH($A480,統合マスタ!$AC$5:$AC$1500,0),0))</f>
        <v/>
      </c>
      <c r="J480" s="54" t="str">
        <f ca="1">IF(F480="","",OFFSET(分類!$B$29,MATCH(F480,分類!$A$30:$A$46,0),0))</f>
        <v/>
      </c>
      <c r="K480" s="54">
        <f ca="1">IFERROR(
    OFFSET(錠剤_PTP!$M$5,
           MATCH(D480, 錠剤_PTP!$D$5:$D$999, 0) - 1,
           0),
"")</f>
        <v>0</v>
      </c>
      <c r="L480" s="54">
        <f ca="1">IFERROR(
    OFFSET(錠剤_バラ!$M$5,
           MATCH(D480, 錠剤_バラ!$D$5:$D$999, 0) - 1,
           0),
"")</f>
        <v>0</v>
      </c>
      <c r="M480" s="54">
        <f t="shared" ca="1" si="14"/>
        <v>0</v>
      </c>
    </row>
    <row r="481" spans="1:13">
      <c r="A481" s="66" t="str" cm="1">
        <f t="array" aca="1" ref="A481" ca="1">IFERROR(
    SMALL(
        IF((統合マスタ!$R$5:$R$1500=1)*
           (ISNUMBER(MATCH(統合マスタ!$V$5:$V$1500, 分類!$N$8:$N$15, 0))),
           統合マスタ!$AC$5:$AC$1500),
        ROW(A477)
    ),
"")</f>
        <v/>
      </c>
      <c r="B481" s="27">
        <f t="shared" si="15"/>
        <v>477</v>
      </c>
      <c r="C481" s="27" t="str">
        <f ca="1">IF($A481="","",OFFSET(統合マスタ!$B$4,MATCH($A481,統合マスタ!$AC$5:$AC$1500,0),0))</f>
        <v/>
      </c>
      <c r="D481" s="27" t="str">
        <f ca="1">IF($A481="","",OFFSET(統合マスタ!$C$4,MATCH($A481,統合マスタ!$AC$5:$AC$1500,0),0))</f>
        <v/>
      </c>
      <c r="E481" s="27" t="str">
        <f ca="1">IF($A481="","",OFFSET(統合マスタ!$X$4,MATCH($A481,統合マスタ!$AC$5:$AC$1500,0),0))</f>
        <v/>
      </c>
      <c r="F481" s="27" t="str">
        <f ca="1">IF($A481="","",OFFSET(統合マスタ!$Z$4,MATCH($A481,統合マスタ!$AC$5:$AC$1500,0),0))</f>
        <v/>
      </c>
      <c r="G481" s="27" t="str">
        <f ca="1">IF($A481="","",OFFSET(統合マスタ!$E$4,MATCH($A481,統合マスタ!$AC$5:$AC$1500,0),0))</f>
        <v/>
      </c>
      <c r="H481" s="27" t="str">
        <f ca="1">IF($A481="","",OFFSET(統合マスタ!$F$4,MATCH($A481,統合マスタ!$AC$5:$AC$1500,0),0))</f>
        <v/>
      </c>
      <c r="I481" s="27" t="str">
        <f ca="1">IF($A481="","",OFFSET(統合マスタ!$K$4,MATCH($A481,統合マスタ!$AC$5:$AC$1500,0),0))</f>
        <v/>
      </c>
      <c r="J481" s="54" t="str">
        <f ca="1">IF(F481="","",OFFSET(分類!$B$29,MATCH(F481,分類!$A$30:$A$46,0),0))</f>
        <v/>
      </c>
      <c r="K481" s="54">
        <f ca="1">IFERROR(
    OFFSET(錠剤_PTP!$M$5,
           MATCH(D481, 錠剤_PTP!$D$5:$D$999, 0) - 1,
           0),
"")</f>
        <v>0</v>
      </c>
      <c r="L481" s="54">
        <f ca="1">IFERROR(
    OFFSET(錠剤_バラ!$M$5,
           MATCH(D481, 錠剤_バラ!$D$5:$D$999, 0) - 1,
           0),
"")</f>
        <v>0</v>
      </c>
      <c r="M481" s="54">
        <f t="shared" ca="1" si="14"/>
        <v>0</v>
      </c>
    </row>
    <row r="482" spans="1:13">
      <c r="A482" s="66" t="str" cm="1">
        <f t="array" aca="1" ref="A482" ca="1">IFERROR(
    SMALL(
        IF((統合マスタ!$R$5:$R$1500=1)*
           (ISNUMBER(MATCH(統合マスタ!$V$5:$V$1500, 分類!$N$8:$N$15, 0))),
           統合マスタ!$AC$5:$AC$1500),
        ROW(A478)
    ),
"")</f>
        <v/>
      </c>
      <c r="B482" s="27">
        <f t="shared" si="15"/>
        <v>478</v>
      </c>
      <c r="C482" s="27" t="str">
        <f ca="1">IF($A482="","",OFFSET(統合マスタ!$B$4,MATCH($A482,統合マスタ!$AC$5:$AC$1500,0),0))</f>
        <v/>
      </c>
      <c r="D482" s="27" t="str">
        <f ca="1">IF($A482="","",OFFSET(統合マスタ!$C$4,MATCH($A482,統合マスタ!$AC$5:$AC$1500,0),0))</f>
        <v/>
      </c>
      <c r="E482" s="27" t="str">
        <f ca="1">IF($A482="","",OFFSET(統合マスタ!$X$4,MATCH($A482,統合マスタ!$AC$5:$AC$1500,0),0))</f>
        <v/>
      </c>
      <c r="F482" s="27" t="str">
        <f ca="1">IF($A482="","",OFFSET(統合マスタ!$Z$4,MATCH($A482,統合マスタ!$AC$5:$AC$1500,0),0))</f>
        <v/>
      </c>
      <c r="G482" s="27" t="str">
        <f ca="1">IF($A482="","",OFFSET(統合マスタ!$E$4,MATCH($A482,統合マスタ!$AC$5:$AC$1500,0),0))</f>
        <v/>
      </c>
      <c r="H482" s="27" t="str">
        <f ca="1">IF($A482="","",OFFSET(統合マスタ!$F$4,MATCH($A482,統合マスタ!$AC$5:$AC$1500,0),0))</f>
        <v/>
      </c>
      <c r="I482" s="27" t="str">
        <f ca="1">IF($A482="","",OFFSET(統合マスタ!$K$4,MATCH($A482,統合マスタ!$AC$5:$AC$1500,0),0))</f>
        <v/>
      </c>
      <c r="J482" s="54" t="str">
        <f ca="1">IF(F482="","",OFFSET(分類!$B$29,MATCH(F482,分類!$A$30:$A$46,0),0))</f>
        <v/>
      </c>
      <c r="K482" s="54">
        <f ca="1">IFERROR(
    OFFSET(錠剤_PTP!$M$5,
           MATCH(D482, 錠剤_PTP!$D$5:$D$999, 0) - 1,
           0),
"")</f>
        <v>0</v>
      </c>
      <c r="L482" s="54">
        <f ca="1">IFERROR(
    OFFSET(錠剤_バラ!$M$5,
           MATCH(D482, 錠剤_バラ!$D$5:$D$999, 0) - 1,
           0),
"")</f>
        <v>0</v>
      </c>
      <c r="M482" s="54">
        <f t="shared" ca="1" si="14"/>
        <v>0</v>
      </c>
    </row>
    <row r="483" spans="1:13">
      <c r="A483" s="66" t="str" cm="1">
        <f t="array" aca="1" ref="A483" ca="1">IFERROR(
    SMALL(
        IF((統合マスタ!$R$5:$R$1500=1)*
           (ISNUMBER(MATCH(統合マスタ!$V$5:$V$1500, 分類!$N$8:$N$15, 0))),
           統合マスタ!$AC$5:$AC$1500),
        ROW(A479)
    ),
"")</f>
        <v/>
      </c>
      <c r="B483" s="27">
        <f t="shared" si="15"/>
        <v>479</v>
      </c>
      <c r="C483" s="27" t="str">
        <f ca="1">IF($A483="","",OFFSET(統合マスタ!$B$4,MATCH($A483,統合マスタ!$AC$5:$AC$1500,0),0))</f>
        <v/>
      </c>
      <c r="D483" s="27" t="str">
        <f ca="1">IF($A483="","",OFFSET(統合マスタ!$C$4,MATCH($A483,統合マスタ!$AC$5:$AC$1500,0),0))</f>
        <v/>
      </c>
      <c r="E483" s="27" t="str">
        <f ca="1">IF($A483="","",OFFSET(統合マスタ!$X$4,MATCH($A483,統合マスタ!$AC$5:$AC$1500,0),0))</f>
        <v/>
      </c>
      <c r="F483" s="27" t="str">
        <f ca="1">IF($A483="","",OFFSET(統合マスタ!$Z$4,MATCH($A483,統合マスタ!$AC$5:$AC$1500,0),0))</f>
        <v/>
      </c>
      <c r="G483" s="27" t="str">
        <f ca="1">IF($A483="","",OFFSET(統合マスタ!$E$4,MATCH($A483,統合マスタ!$AC$5:$AC$1500,0),0))</f>
        <v/>
      </c>
      <c r="H483" s="27" t="str">
        <f ca="1">IF($A483="","",OFFSET(統合マスタ!$F$4,MATCH($A483,統合マスタ!$AC$5:$AC$1500,0),0))</f>
        <v/>
      </c>
      <c r="I483" s="27" t="str">
        <f ca="1">IF($A483="","",OFFSET(統合マスタ!$K$4,MATCH($A483,統合マスタ!$AC$5:$AC$1500,0),0))</f>
        <v/>
      </c>
      <c r="J483" s="54" t="str">
        <f ca="1">IF(F483="","",OFFSET(分類!$B$29,MATCH(F483,分類!$A$30:$A$46,0),0))</f>
        <v/>
      </c>
      <c r="K483" s="54">
        <f ca="1">IFERROR(
    OFFSET(錠剤_PTP!$M$5,
           MATCH(D483, 錠剤_PTP!$D$5:$D$999, 0) - 1,
           0),
"")</f>
        <v>0</v>
      </c>
      <c r="L483" s="54">
        <f ca="1">IFERROR(
    OFFSET(錠剤_バラ!$M$5,
           MATCH(D483, 錠剤_バラ!$D$5:$D$999, 0) - 1,
           0),
"")</f>
        <v>0</v>
      </c>
      <c r="M483" s="54">
        <f t="shared" ca="1" si="14"/>
        <v>0</v>
      </c>
    </row>
    <row r="484" spans="1:13">
      <c r="A484" s="66" t="str" cm="1">
        <f t="array" aca="1" ref="A484" ca="1">IFERROR(
    SMALL(
        IF((統合マスタ!$R$5:$R$1500=1)*
           (ISNUMBER(MATCH(統合マスタ!$V$5:$V$1500, 分類!$N$8:$N$15, 0))),
           統合マスタ!$AC$5:$AC$1500),
        ROW(A480)
    ),
"")</f>
        <v/>
      </c>
      <c r="B484" s="27">
        <f t="shared" si="15"/>
        <v>480</v>
      </c>
      <c r="C484" s="27" t="str">
        <f ca="1">IF($A484="","",OFFSET(統合マスタ!$B$4,MATCH($A484,統合マスタ!$AC$5:$AC$1500,0),0))</f>
        <v/>
      </c>
      <c r="D484" s="27" t="str">
        <f ca="1">IF($A484="","",OFFSET(統合マスタ!$C$4,MATCH($A484,統合マスタ!$AC$5:$AC$1500,0),0))</f>
        <v/>
      </c>
      <c r="E484" s="27" t="str">
        <f ca="1">IF($A484="","",OFFSET(統合マスタ!$X$4,MATCH($A484,統合マスタ!$AC$5:$AC$1500,0),0))</f>
        <v/>
      </c>
      <c r="F484" s="27" t="str">
        <f ca="1">IF($A484="","",OFFSET(統合マスタ!$Z$4,MATCH($A484,統合マスタ!$AC$5:$AC$1500,0),0))</f>
        <v/>
      </c>
      <c r="G484" s="27" t="str">
        <f ca="1">IF($A484="","",OFFSET(統合マスタ!$E$4,MATCH($A484,統合マスタ!$AC$5:$AC$1500,0),0))</f>
        <v/>
      </c>
      <c r="H484" s="27" t="str">
        <f ca="1">IF($A484="","",OFFSET(統合マスタ!$F$4,MATCH($A484,統合マスタ!$AC$5:$AC$1500,0),0))</f>
        <v/>
      </c>
      <c r="I484" s="27" t="str">
        <f ca="1">IF($A484="","",OFFSET(統合マスタ!$K$4,MATCH($A484,統合マスタ!$AC$5:$AC$1500,0),0))</f>
        <v/>
      </c>
      <c r="J484" s="54" t="str">
        <f ca="1">IF(F484="","",OFFSET(分類!$B$29,MATCH(F484,分類!$A$30:$A$46,0),0))</f>
        <v/>
      </c>
      <c r="K484" s="54">
        <f ca="1">IFERROR(
    OFFSET(錠剤_PTP!$M$5,
           MATCH(D484, 錠剤_PTP!$D$5:$D$999, 0) - 1,
           0),
"")</f>
        <v>0</v>
      </c>
      <c r="L484" s="54">
        <f ca="1">IFERROR(
    OFFSET(錠剤_バラ!$M$5,
           MATCH(D484, 錠剤_バラ!$D$5:$D$999, 0) - 1,
           0),
"")</f>
        <v>0</v>
      </c>
      <c r="M484" s="54">
        <f t="shared" ca="1" si="14"/>
        <v>0</v>
      </c>
    </row>
    <row r="485" spans="1:13">
      <c r="A485" s="66" t="str" cm="1">
        <f t="array" aca="1" ref="A485" ca="1">IFERROR(
    SMALL(
        IF((統合マスタ!$R$5:$R$1500=1)*
           (ISNUMBER(MATCH(統合マスタ!$V$5:$V$1500, 分類!$N$8:$N$15, 0))),
           統合マスタ!$AC$5:$AC$1500),
        ROW(A481)
    ),
"")</f>
        <v/>
      </c>
      <c r="B485" s="27">
        <f t="shared" si="15"/>
        <v>481</v>
      </c>
      <c r="C485" s="27" t="str">
        <f ca="1">IF($A485="","",OFFSET(統合マスタ!$B$4,MATCH($A485,統合マスタ!$AC$5:$AC$1500,0),0))</f>
        <v/>
      </c>
      <c r="D485" s="27" t="str">
        <f ca="1">IF($A485="","",OFFSET(統合マスタ!$C$4,MATCH($A485,統合マスタ!$AC$5:$AC$1500,0),0))</f>
        <v/>
      </c>
      <c r="E485" s="27" t="str">
        <f ca="1">IF($A485="","",OFFSET(統合マスタ!$X$4,MATCH($A485,統合マスタ!$AC$5:$AC$1500,0),0))</f>
        <v/>
      </c>
      <c r="F485" s="27" t="str">
        <f ca="1">IF($A485="","",OFFSET(統合マスタ!$Z$4,MATCH($A485,統合マスタ!$AC$5:$AC$1500,0),0))</f>
        <v/>
      </c>
      <c r="G485" s="27" t="str">
        <f ca="1">IF($A485="","",OFFSET(統合マスタ!$E$4,MATCH($A485,統合マスタ!$AC$5:$AC$1500,0),0))</f>
        <v/>
      </c>
      <c r="H485" s="27" t="str">
        <f ca="1">IF($A485="","",OFFSET(統合マスタ!$F$4,MATCH($A485,統合マスタ!$AC$5:$AC$1500,0),0))</f>
        <v/>
      </c>
      <c r="I485" s="27" t="str">
        <f ca="1">IF($A485="","",OFFSET(統合マスタ!$K$4,MATCH($A485,統合マスタ!$AC$5:$AC$1500,0),0))</f>
        <v/>
      </c>
      <c r="J485" s="54" t="str">
        <f ca="1">IF(F485="","",OFFSET(分類!$B$29,MATCH(F485,分類!$A$30:$A$46,0),0))</f>
        <v/>
      </c>
      <c r="K485" s="54">
        <f ca="1">IFERROR(
    OFFSET(錠剤_PTP!$M$5,
           MATCH(D485, 錠剤_PTP!$D$5:$D$999, 0) - 1,
           0),
"")</f>
        <v>0</v>
      </c>
      <c r="L485" s="54">
        <f ca="1">IFERROR(
    OFFSET(錠剤_バラ!$M$5,
           MATCH(D485, 錠剤_バラ!$D$5:$D$999, 0) - 1,
           0),
"")</f>
        <v>0</v>
      </c>
      <c r="M485" s="54">
        <f t="shared" ca="1" si="14"/>
        <v>0</v>
      </c>
    </row>
    <row r="486" spans="1:13">
      <c r="A486" s="66" t="str" cm="1">
        <f t="array" aca="1" ref="A486" ca="1">IFERROR(
    SMALL(
        IF((統合マスタ!$R$5:$R$1500=1)*
           (ISNUMBER(MATCH(統合マスタ!$V$5:$V$1500, 分類!$N$8:$N$15, 0))),
           統合マスタ!$AC$5:$AC$1500),
        ROW(A482)
    ),
"")</f>
        <v/>
      </c>
      <c r="B486" s="27">
        <f t="shared" si="15"/>
        <v>482</v>
      </c>
      <c r="C486" s="27" t="str">
        <f ca="1">IF($A486="","",OFFSET(統合マスタ!$B$4,MATCH($A486,統合マスタ!$AC$5:$AC$1500,0),0))</f>
        <v/>
      </c>
      <c r="D486" s="27" t="str">
        <f ca="1">IF($A486="","",OFFSET(統合マスタ!$C$4,MATCH($A486,統合マスタ!$AC$5:$AC$1500,0),0))</f>
        <v/>
      </c>
      <c r="E486" s="27" t="str">
        <f ca="1">IF($A486="","",OFFSET(統合マスタ!$X$4,MATCH($A486,統合マスタ!$AC$5:$AC$1500,0),0))</f>
        <v/>
      </c>
      <c r="F486" s="27" t="str">
        <f ca="1">IF($A486="","",OFFSET(統合マスタ!$Z$4,MATCH($A486,統合マスタ!$AC$5:$AC$1500,0),0))</f>
        <v/>
      </c>
      <c r="G486" s="27" t="str">
        <f ca="1">IF($A486="","",OFFSET(統合マスタ!$E$4,MATCH($A486,統合マスタ!$AC$5:$AC$1500,0),0))</f>
        <v/>
      </c>
      <c r="H486" s="27" t="str">
        <f ca="1">IF($A486="","",OFFSET(統合マスタ!$F$4,MATCH($A486,統合マスタ!$AC$5:$AC$1500,0),0))</f>
        <v/>
      </c>
      <c r="I486" s="27" t="str">
        <f ca="1">IF($A486="","",OFFSET(統合マスタ!$K$4,MATCH($A486,統合マスタ!$AC$5:$AC$1500,0),0))</f>
        <v/>
      </c>
      <c r="J486" s="54" t="str">
        <f ca="1">IF(F486="","",OFFSET(分類!$B$29,MATCH(F486,分類!$A$30:$A$46,0),0))</f>
        <v/>
      </c>
      <c r="K486" s="54">
        <f ca="1">IFERROR(
    OFFSET(錠剤_PTP!$M$5,
           MATCH(D486, 錠剤_PTP!$D$5:$D$999, 0) - 1,
           0),
"")</f>
        <v>0</v>
      </c>
      <c r="L486" s="54">
        <f ca="1">IFERROR(
    OFFSET(錠剤_バラ!$M$5,
           MATCH(D486, 錠剤_バラ!$D$5:$D$999, 0) - 1,
           0),
"")</f>
        <v>0</v>
      </c>
      <c r="M486" s="54">
        <f t="shared" ca="1" si="14"/>
        <v>0</v>
      </c>
    </row>
    <row r="487" spans="1:13">
      <c r="A487" s="66" t="str" cm="1">
        <f t="array" aca="1" ref="A487" ca="1">IFERROR(
    SMALL(
        IF((統合マスタ!$R$5:$R$1500=1)*
           (ISNUMBER(MATCH(統合マスタ!$V$5:$V$1500, 分類!$N$8:$N$15, 0))),
           統合マスタ!$AC$5:$AC$1500),
        ROW(A483)
    ),
"")</f>
        <v/>
      </c>
      <c r="B487" s="27">
        <f t="shared" si="15"/>
        <v>483</v>
      </c>
      <c r="C487" s="27" t="str">
        <f ca="1">IF($A487="","",OFFSET(統合マスタ!$B$4,MATCH($A487,統合マスタ!$AC$5:$AC$1500,0),0))</f>
        <v/>
      </c>
      <c r="D487" s="27" t="str">
        <f ca="1">IF($A487="","",OFFSET(統合マスタ!$C$4,MATCH($A487,統合マスタ!$AC$5:$AC$1500,0),0))</f>
        <v/>
      </c>
      <c r="E487" s="27" t="str">
        <f ca="1">IF($A487="","",OFFSET(統合マスタ!$X$4,MATCH($A487,統合マスタ!$AC$5:$AC$1500,0),0))</f>
        <v/>
      </c>
      <c r="F487" s="27" t="str">
        <f ca="1">IF($A487="","",OFFSET(統合マスタ!$Z$4,MATCH($A487,統合マスタ!$AC$5:$AC$1500,0),0))</f>
        <v/>
      </c>
      <c r="G487" s="27" t="str">
        <f ca="1">IF($A487="","",OFFSET(統合マスタ!$E$4,MATCH($A487,統合マスタ!$AC$5:$AC$1500,0),0))</f>
        <v/>
      </c>
      <c r="H487" s="27" t="str">
        <f ca="1">IF($A487="","",OFFSET(統合マスタ!$F$4,MATCH($A487,統合マスタ!$AC$5:$AC$1500,0),0))</f>
        <v/>
      </c>
      <c r="I487" s="27" t="str">
        <f ca="1">IF($A487="","",OFFSET(統合マスタ!$K$4,MATCH($A487,統合マスタ!$AC$5:$AC$1500,0),0))</f>
        <v/>
      </c>
      <c r="J487" s="54" t="str">
        <f ca="1">IF(F487="","",OFFSET(分類!$B$29,MATCH(F487,分類!$A$30:$A$46,0),0))</f>
        <v/>
      </c>
      <c r="K487" s="54">
        <f ca="1">IFERROR(
    OFFSET(錠剤_PTP!$M$5,
           MATCH(D487, 錠剤_PTP!$D$5:$D$999, 0) - 1,
           0),
"")</f>
        <v>0</v>
      </c>
      <c r="L487" s="54">
        <f ca="1">IFERROR(
    OFFSET(錠剤_バラ!$M$5,
           MATCH(D487, 錠剤_バラ!$D$5:$D$999, 0) - 1,
           0),
"")</f>
        <v>0</v>
      </c>
      <c r="M487" s="54">
        <f t="shared" ca="1" si="14"/>
        <v>0</v>
      </c>
    </row>
    <row r="488" spans="1:13">
      <c r="A488" s="66" t="str" cm="1">
        <f t="array" aca="1" ref="A488" ca="1">IFERROR(
    SMALL(
        IF((統合マスタ!$R$5:$R$1500=1)*
           (ISNUMBER(MATCH(統合マスタ!$V$5:$V$1500, 分類!$N$8:$N$15, 0))),
           統合マスタ!$AC$5:$AC$1500),
        ROW(A484)
    ),
"")</f>
        <v/>
      </c>
      <c r="B488" s="27">
        <f t="shared" si="15"/>
        <v>484</v>
      </c>
      <c r="C488" s="27" t="str">
        <f ca="1">IF($A488="","",OFFSET(統合マスタ!$B$4,MATCH($A488,統合マスタ!$AC$5:$AC$1500,0),0))</f>
        <v/>
      </c>
      <c r="D488" s="27" t="str">
        <f ca="1">IF($A488="","",OFFSET(統合マスタ!$C$4,MATCH($A488,統合マスタ!$AC$5:$AC$1500,0),0))</f>
        <v/>
      </c>
      <c r="E488" s="27" t="str">
        <f ca="1">IF($A488="","",OFFSET(統合マスタ!$X$4,MATCH($A488,統合マスタ!$AC$5:$AC$1500,0),0))</f>
        <v/>
      </c>
      <c r="F488" s="27" t="str">
        <f ca="1">IF($A488="","",OFFSET(統合マスタ!$Z$4,MATCH($A488,統合マスタ!$AC$5:$AC$1500,0),0))</f>
        <v/>
      </c>
      <c r="G488" s="27" t="str">
        <f ca="1">IF($A488="","",OFFSET(統合マスタ!$E$4,MATCH($A488,統合マスタ!$AC$5:$AC$1500,0),0))</f>
        <v/>
      </c>
      <c r="H488" s="27" t="str">
        <f ca="1">IF($A488="","",OFFSET(統合マスタ!$F$4,MATCH($A488,統合マスタ!$AC$5:$AC$1500,0),0))</f>
        <v/>
      </c>
      <c r="I488" s="27" t="str">
        <f ca="1">IF($A488="","",OFFSET(統合マスタ!$K$4,MATCH($A488,統合マスタ!$AC$5:$AC$1500,0),0))</f>
        <v/>
      </c>
      <c r="J488" s="54" t="str">
        <f ca="1">IF(F488="","",OFFSET(分類!$B$29,MATCH(F488,分類!$A$30:$A$46,0),0))</f>
        <v/>
      </c>
      <c r="K488" s="54">
        <f ca="1">IFERROR(
    OFFSET(錠剤_PTP!$M$5,
           MATCH(D488, 錠剤_PTP!$D$5:$D$999, 0) - 1,
           0),
"")</f>
        <v>0</v>
      </c>
      <c r="L488" s="54">
        <f ca="1">IFERROR(
    OFFSET(錠剤_バラ!$M$5,
           MATCH(D488, 錠剤_バラ!$D$5:$D$999, 0) - 1,
           0),
"")</f>
        <v>0</v>
      </c>
      <c r="M488" s="54">
        <f t="shared" ca="1" si="14"/>
        <v>0</v>
      </c>
    </row>
    <row r="489" spans="1:13">
      <c r="A489" s="66" t="str" cm="1">
        <f t="array" aca="1" ref="A489" ca="1">IFERROR(
    SMALL(
        IF((統合マスタ!$R$5:$R$1500=1)*
           (ISNUMBER(MATCH(統合マスタ!$V$5:$V$1500, 分類!$N$8:$N$15, 0))),
           統合マスタ!$AC$5:$AC$1500),
        ROW(A485)
    ),
"")</f>
        <v/>
      </c>
      <c r="B489" s="27">
        <f t="shared" si="15"/>
        <v>485</v>
      </c>
      <c r="C489" s="27" t="str">
        <f ca="1">IF($A489="","",OFFSET(統合マスタ!$B$4,MATCH($A489,統合マスタ!$AC$5:$AC$1500,0),0))</f>
        <v/>
      </c>
      <c r="D489" s="27" t="str">
        <f ca="1">IF($A489="","",OFFSET(統合マスタ!$C$4,MATCH($A489,統合マスタ!$AC$5:$AC$1500,0),0))</f>
        <v/>
      </c>
      <c r="E489" s="27" t="str">
        <f ca="1">IF($A489="","",OFFSET(統合マスタ!$X$4,MATCH($A489,統合マスタ!$AC$5:$AC$1500,0),0))</f>
        <v/>
      </c>
      <c r="F489" s="27" t="str">
        <f ca="1">IF($A489="","",OFFSET(統合マスタ!$Z$4,MATCH($A489,統合マスタ!$AC$5:$AC$1500,0),0))</f>
        <v/>
      </c>
      <c r="G489" s="27" t="str">
        <f ca="1">IF($A489="","",OFFSET(統合マスタ!$E$4,MATCH($A489,統合マスタ!$AC$5:$AC$1500,0),0))</f>
        <v/>
      </c>
      <c r="H489" s="27" t="str">
        <f ca="1">IF($A489="","",OFFSET(統合マスタ!$F$4,MATCH($A489,統合マスタ!$AC$5:$AC$1500,0),0))</f>
        <v/>
      </c>
      <c r="I489" s="27" t="str">
        <f ca="1">IF($A489="","",OFFSET(統合マスタ!$K$4,MATCH($A489,統合マスタ!$AC$5:$AC$1500,0),0))</f>
        <v/>
      </c>
      <c r="J489" s="54" t="str">
        <f ca="1">IF(F489="","",OFFSET(分類!$B$29,MATCH(F489,分類!$A$30:$A$46,0),0))</f>
        <v/>
      </c>
      <c r="K489" s="54">
        <f ca="1">IFERROR(
    OFFSET(錠剤_PTP!$M$5,
           MATCH(D489, 錠剤_PTP!$D$5:$D$999, 0) - 1,
           0),
"")</f>
        <v>0</v>
      </c>
      <c r="L489" s="54">
        <f ca="1">IFERROR(
    OFFSET(錠剤_バラ!$M$5,
           MATCH(D489, 錠剤_バラ!$D$5:$D$999, 0) - 1,
           0),
"")</f>
        <v>0</v>
      </c>
      <c r="M489" s="54">
        <f t="shared" ca="1" si="14"/>
        <v>0</v>
      </c>
    </row>
    <row r="490" spans="1:13">
      <c r="A490" s="66" t="str" cm="1">
        <f t="array" aca="1" ref="A490" ca="1">IFERROR(
    SMALL(
        IF((統合マスタ!$R$5:$R$1500=1)*
           (ISNUMBER(MATCH(統合マスタ!$V$5:$V$1500, 分類!$N$8:$N$15, 0))),
           統合マスタ!$AC$5:$AC$1500),
        ROW(A486)
    ),
"")</f>
        <v/>
      </c>
      <c r="B490" s="27">
        <f t="shared" si="15"/>
        <v>486</v>
      </c>
      <c r="C490" s="27" t="str">
        <f ca="1">IF($A490="","",OFFSET(統合マスタ!$B$4,MATCH($A490,統合マスタ!$AC$5:$AC$1500,0),0))</f>
        <v/>
      </c>
      <c r="D490" s="27" t="str">
        <f ca="1">IF($A490="","",OFFSET(統合マスタ!$C$4,MATCH($A490,統合マスタ!$AC$5:$AC$1500,0),0))</f>
        <v/>
      </c>
      <c r="E490" s="27" t="str">
        <f ca="1">IF($A490="","",OFFSET(統合マスタ!$X$4,MATCH($A490,統合マスタ!$AC$5:$AC$1500,0),0))</f>
        <v/>
      </c>
      <c r="F490" s="27" t="str">
        <f ca="1">IF($A490="","",OFFSET(統合マスタ!$Z$4,MATCH($A490,統合マスタ!$AC$5:$AC$1500,0),0))</f>
        <v/>
      </c>
      <c r="G490" s="27" t="str">
        <f ca="1">IF($A490="","",OFFSET(統合マスタ!$E$4,MATCH($A490,統合マスタ!$AC$5:$AC$1500,0),0))</f>
        <v/>
      </c>
      <c r="H490" s="27" t="str">
        <f ca="1">IF($A490="","",OFFSET(統合マスタ!$F$4,MATCH($A490,統合マスタ!$AC$5:$AC$1500,0),0))</f>
        <v/>
      </c>
      <c r="I490" s="27" t="str">
        <f ca="1">IF($A490="","",OFFSET(統合マスタ!$K$4,MATCH($A490,統合マスタ!$AC$5:$AC$1500,0),0))</f>
        <v/>
      </c>
      <c r="J490" s="54" t="str">
        <f ca="1">IF(F490="","",OFFSET(分類!$B$29,MATCH(F490,分類!$A$30:$A$46,0),0))</f>
        <v/>
      </c>
      <c r="K490" s="54">
        <f ca="1">IFERROR(
    OFFSET(錠剤_PTP!$M$5,
           MATCH(D490, 錠剤_PTP!$D$5:$D$999, 0) - 1,
           0),
"")</f>
        <v>0</v>
      </c>
      <c r="L490" s="54">
        <f ca="1">IFERROR(
    OFFSET(錠剤_バラ!$M$5,
           MATCH(D490, 錠剤_バラ!$D$5:$D$999, 0) - 1,
           0),
"")</f>
        <v>0</v>
      </c>
      <c r="M490" s="54">
        <f t="shared" ca="1" si="14"/>
        <v>0</v>
      </c>
    </row>
    <row r="491" spans="1:13">
      <c r="A491" s="66" t="str" cm="1">
        <f t="array" aca="1" ref="A491" ca="1">IFERROR(
    SMALL(
        IF((統合マスタ!$R$5:$R$1500=1)*
           (ISNUMBER(MATCH(統合マスタ!$V$5:$V$1500, 分類!$N$8:$N$15, 0))),
           統合マスタ!$AC$5:$AC$1500),
        ROW(A487)
    ),
"")</f>
        <v/>
      </c>
      <c r="B491" s="27">
        <f t="shared" si="15"/>
        <v>487</v>
      </c>
      <c r="C491" s="27" t="str">
        <f ca="1">IF($A491="","",OFFSET(統合マスタ!$B$4,MATCH($A491,統合マスタ!$AC$5:$AC$1500,0),0))</f>
        <v/>
      </c>
      <c r="D491" s="27" t="str">
        <f ca="1">IF($A491="","",OFFSET(統合マスタ!$C$4,MATCH($A491,統合マスタ!$AC$5:$AC$1500,0),0))</f>
        <v/>
      </c>
      <c r="E491" s="27" t="str">
        <f ca="1">IF($A491="","",OFFSET(統合マスタ!$X$4,MATCH($A491,統合マスタ!$AC$5:$AC$1500,0),0))</f>
        <v/>
      </c>
      <c r="F491" s="27" t="str">
        <f ca="1">IF($A491="","",OFFSET(統合マスタ!$Z$4,MATCH($A491,統合マスタ!$AC$5:$AC$1500,0),0))</f>
        <v/>
      </c>
      <c r="G491" s="27" t="str">
        <f ca="1">IF($A491="","",OFFSET(統合マスタ!$E$4,MATCH($A491,統合マスタ!$AC$5:$AC$1500,0),0))</f>
        <v/>
      </c>
      <c r="H491" s="27" t="str">
        <f ca="1">IF($A491="","",OFFSET(統合マスタ!$F$4,MATCH($A491,統合マスタ!$AC$5:$AC$1500,0),0))</f>
        <v/>
      </c>
      <c r="I491" s="27" t="str">
        <f ca="1">IF($A491="","",OFFSET(統合マスタ!$K$4,MATCH($A491,統合マスタ!$AC$5:$AC$1500,0),0))</f>
        <v/>
      </c>
      <c r="J491" s="54" t="str">
        <f ca="1">IF(F491="","",OFFSET(分類!$B$29,MATCH(F491,分類!$A$30:$A$46,0),0))</f>
        <v/>
      </c>
      <c r="K491" s="54">
        <f ca="1">IFERROR(
    OFFSET(錠剤_PTP!$M$5,
           MATCH(D491, 錠剤_PTP!$D$5:$D$999, 0) - 1,
           0),
"")</f>
        <v>0</v>
      </c>
      <c r="L491" s="54">
        <f ca="1">IFERROR(
    OFFSET(錠剤_バラ!$M$5,
           MATCH(D491, 錠剤_バラ!$D$5:$D$999, 0) - 1,
           0),
"")</f>
        <v>0</v>
      </c>
      <c r="M491" s="54">
        <f t="shared" ca="1" si="14"/>
        <v>0</v>
      </c>
    </row>
    <row r="492" spans="1:13">
      <c r="A492" s="66" t="str" cm="1">
        <f t="array" aca="1" ref="A492" ca="1">IFERROR(
    SMALL(
        IF((統合マスタ!$R$5:$R$1500=1)*
           (ISNUMBER(MATCH(統合マスタ!$V$5:$V$1500, 分類!$N$8:$N$15, 0))),
           統合マスタ!$AC$5:$AC$1500),
        ROW(A488)
    ),
"")</f>
        <v/>
      </c>
      <c r="B492" s="27">
        <f t="shared" si="15"/>
        <v>488</v>
      </c>
      <c r="C492" s="27" t="str">
        <f ca="1">IF($A492="","",OFFSET(統合マスタ!$B$4,MATCH($A492,統合マスタ!$AC$5:$AC$1500,0),0))</f>
        <v/>
      </c>
      <c r="D492" s="27" t="str">
        <f ca="1">IF($A492="","",OFFSET(統合マスタ!$C$4,MATCH($A492,統合マスタ!$AC$5:$AC$1500,0),0))</f>
        <v/>
      </c>
      <c r="E492" s="27" t="str">
        <f ca="1">IF($A492="","",OFFSET(統合マスタ!$X$4,MATCH($A492,統合マスタ!$AC$5:$AC$1500,0),0))</f>
        <v/>
      </c>
      <c r="F492" s="27" t="str">
        <f ca="1">IF($A492="","",OFFSET(統合マスタ!$Z$4,MATCH($A492,統合マスタ!$AC$5:$AC$1500,0),0))</f>
        <v/>
      </c>
      <c r="G492" s="27" t="str">
        <f ca="1">IF($A492="","",OFFSET(統合マスタ!$E$4,MATCH($A492,統合マスタ!$AC$5:$AC$1500,0),0))</f>
        <v/>
      </c>
      <c r="H492" s="27" t="str">
        <f ca="1">IF($A492="","",OFFSET(統合マスタ!$F$4,MATCH($A492,統合マスタ!$AC$5:$AC$1500,0),0))</f>
        <v/>
      </c>
      <c r="I492" s="27" t="str">
        <f ca="1">IF($A492="","",OFFSET(統合マスタ!$K$4,MATCH($A492,統合マスタ!$AC$5:$AC$1500,0),0))</f>
        <v/>
      </c>
      <c r="J492" s="54" t="str">
        <f ca="1">IF(F492="","",OFFSET(分類!$B$29,MATCH(F492,分類!$A$30:$A$46,0),0))</f>
        <v/>
      </c>
      <c r="K492" s="54">
        <f ca="1">IFERROR(
    OFFSET(錠剤_PTP!$M$5,
           MATCH(D492, 錠剤_PTP!$D$5:$D$999, 0) - 1,
           0),
"")</f>
        <v>0</v>
      </c>
      <c r="L492" s="54">
        <f ca="1">IFERROR(
    OFFSET(錠剤_バラ!$M$5,
           MATCH(D492, 錠剤_バラ!$D$5:$D$999, 0) - 1,
           0),
"")</f>
        <v>0</v>
      </c>
      <c r="M492" s="54">
        <f t="shared" ca="1" si="14"/>
        <v>0</v>
      </c>
    </row>
    <row r="493" spans="1:13">
      <c r="A493" s="66" t="str" cm="1">
        <f t="array" aca="1" ref="A493" ca="1">IFERROR(
    SMALL(
        IF((統合マスタ!$R$5:$R$1500=1)*
           (ISNUMBER(MATCH(統合マスタ!$V$5:$V$1500, 分類!$N$8:$N$15, 0))),
           統合マスタ!$AC$5:$AC$1500),
        ROW(A489)
    ),
"")</f>
        <v/>
      </c>
      <c r="B493" s="27">
        <f t="shared" si="15"/>
        <v>489</v>
      </c>
      <c r="C493" s="27" t="str">
        <f ca="1">IF($A493="","",OFFSET(統合マスタ!$B$4,MATCH($A493,統合マスタ!$AC$5:$AC$1500,0),0))</f>
        <v/>
      </c>
      <c r="D493" s="27" t="str">
        <f ca="1">IF($A493="","",OFFSET(統合マスタ!$C$4,MATCH($A493,統合マスタ!$AC$5:$AC$1500,0),0))</f>
        <v/>
      </c>
      <c r="E493" s="27" t="str">
        <f ca="1">IF($A493="","",OFFSET(統合マスタ!$X$4,MATCH($A493,統合マスタ!$AC$5:$AC$1500,0),0))</f>
        <v/>
      </c>
      <c r="F493" s="27" t="str">
        <f ca="1">IF($A493="","",OFFSET(統合マスタ!$Z$4,MATCH($A493,統合マスタ!$AC$5:$AC$1500,0),0))</f>
        <v/>
      </c>
      <c r="G493" s="27" t="str">
        <f ca="1">IF($A493="","",OFFSET(統合マスタ!$E$4,MATCH($A493,統合マスタ!$AC$5:$AC$1500,0),0))</f>
        <v/>
      </c>
      <c r="H493" s="27" t="str">
        <f ca="1">IF($A493="","",OFFSET(統合マスタ!$F$4,MATCH($A493,統合マスタ!$AC$5:$AC$1500,0),0))</f>
        <v/>
      </c>
      <c r="I493" s="27" t="str">
        <f ca="1">IF($A493="","",OFFSET(統合マスタ!$K$4,MATCH($A493,統合マスタ!$AC$5:$AC$1500,0),0))</f>
        <v/>
      </c>
      <c r="J493" s="54" t="str">
        <f ca="1">IF(F493="","",OFFSET(分類!$B$29,MATCH(F493,分類!$A$30:$A$46,0),0))</f>
        <v/>
      </c>
      <c r="K493" s="54">
        <f ca="1">IFERROR(
    OFFSET(錠剤_PTP!$M$5,
           MATCH(D493, 錠剤_PTP!$D$5:$D$999, 0) - 1,
           0),
"")</f>
        <v>0</v>
      </c>
      <c r="L493" s="54">
        <f ca="1">IFERROR(
    OFFSET(錠剤_バラ!$M$5,
           MATCH(D493, 錠剤_バラ!$D$5:$D$999, 0) - 1,
           0),
"")</f>
        <v>0</v>
      </c>
      <c r="M493" s="54">
        <f t="shared" ca="1" si="14"/>
        <v>0</v>
      </c>
    </row>
    <row r="494" spans="1:13">
      <c r="A494" s="66" t="str" cm="1">
        <f t="array" aca="1" ref="A494" ca="1">IFERROR(
    SMALL(
        IF((統合マスタ!$R$5:$R$1500=1)*
           (ISNUMBER(MATCH(統合マスタ!$V$5:$V$1500, 分類!$N$8:$N$15, 0))),
           統合マスタ!$AC$5:$AC$1500),
        ROW(A490)
    ),
"")</f>
        <v/>
      </c>
      <c r="B494" s="27">
        <f t="shared" si="15"/>
        <v>490</v>
      </c>
      <c r="C494" s="27" t="str">
        <f ca="1">IF($A494="","",OFFSET(統合マスタ!$B$4,MATCH($A494,統合マスタ!$AC$5:$AC$1500,0),0))</f>
        <v/>
      </c>
      <c r="D494" s="27" t="str">
        <f ca="1">IF($A494="","",OFFSET(統合マスタ!$C$4,MATCH($A494,統合マスタ!$AC$5:$AC$1500,0),0))</f>
        <v/>
      </c>
      <c r="E494" s="27" t="str">
        <f ca="1">IF($A494="","",OFFSET(統合マスタ!$X$4,MATCH($A494,統合マスタ!$AC$5:$AC$1500,0),0))</f>
        <v/>
      </c>
      <c r="F494" s="27" t="str">
        <f ca="1">IF($A494="","",OFFSET(統合マスタ!$Z$4,MATCH($A494,統合マスタ!$AC$5:$AC$1500,0),0))</f>
        <v/>
      </c>
      <c r="G494" s="27" t="str">
        <f ca="1">IF($A494="","",OFFSET(統合マスタ!$E$4,MATCH($A494,統合マスタ!$AC$5:$AC$1500,0),0))</f>
        <v/>
      </c>
      <c r="H494" s="27" t="str">
        <f ca="1">IF($A494="","",OFFSET(統合マスタ!$F$4,MATCH($A494,統合マスタ!$AC$5:$AC$1500,0),0))</f>
        <v/>
      </c>
      <c r="I494" s="27" t="str">
        <f ca="1">IF($A494="","",OFFSET(統合マスタ!$K$4,MATCH($A494,統合マスタ!$AC$5:$AC$1500,0),0))</f>
        <v/>
      </c>
      <c r="J494" s="54" t="str">
        <f ca="1">IF(F494="","",OFFSET(分類!$B$29,MATCH(F494,分類!$A$30:$A$46,0),0))</f>
        <v/>
      </c>
      <c r="K494" s="54">
        <f ca="1">IFERROR(
    OFFSET(錠剤_PTP!$M$5,
           MATCH(D494, 錠剤_PTP!$D$5:$D$999, 0) - 1,
           0),
"")</f>
        <v>0</v>
      </c>
      <c r="L494" s="54">
        <f ca="1">IFERROR(
    OFFSET(錠剤_バラ!$M$5,
           MATCH(D494, 錠剤_バラ!$D$5:$D$999, 0) - 1,
           0),
"")</f>
        <v>0</v>
      </c>
      <c r="M494" s="54">
        <f t="shared" ca="1" si="14"/>
        <v>0</v>
      </c>
    </row>
    <row r="495" spans="1:13">
      <c r="A495" s="66" t="str" cm="1">
        <f t="array" aca="1" ref="A495" ca="1">IFERROR(
    SMALL(
        IF((統合マスタ!$R$5:$R$1500=1)*
           (ISNUMBER(MATCH(統合マスタ!$V$5:$V$1500, 分類!$N$8:$N$15, 0))),
           統合マスタ!$AC$5:$AC$1500),
        ROW(A491)
    ),
"")</f>
        <v/>
      </c>
      <c r="B495" s="27">
        <f t="shared" si="15"/>
        <v>491</v>
      </c>
      <c r="C495" s="27" t="str">
        <f ca="1">IF($A495="","",OFFSET(統合マスタ!$B$4,MATCH($A495,統合マスタ!$AC$5:$AC$1500,0),0))</f>
        <v/>
      </c>
      <c r="D495" s="27" t="str">
        <f ca="1">IF($A495="","",OFFSET(統合マスタ!$C$4,MATCH($A495,統合マスタ!$AC$5:$AC$1500,0),0))</f>
        <v/>
      </c>
      <c r="E495" s="27" t="str">
        <f ca="1">IF($A495="","",OFFSET(統合マスタ!$X$4,MATCH($A495,統合マスタ!$AC$5:$AC$1500,0),0))</f>
        <v/>
      </c>
      <c r="F495" s="27" t="str">
        <f ca="1">IF($A495="","",OFFSET(統合マスタ!$Z$4,MATCH($A495,統合マスタ!$AC$5:$AC$1500,0),0))</f>
        <v/>
      </c>
      <c r="G495" s="27" t="str">
        <f ca="1">IF($A495="","",OFFSET(統合マスタ!$E$4,MATCH($A495,統合マスタ!$AC$5:$AC$1500,0),0))</f>
        <v/>
      </c>
      <c r="H495" s="27" t="str">
        <f ca="1">IF($A495="","",OFFSET(統合マスタ!$F$4,MATCH($A495,統合マスタ!$AC$5:$AC$1500,0),0))</f>
        <v/>
      </c>
      <c r="I495" s="27" t="str">
        <f ca="1">IF($A495="","",OFFSET(統合マスタ!$K$4,MATCH($A495,統合マスタ!$AC$5:$AC$1500,0),0))</f>
        <v/>
      </c>
      <c r="J495" s="54" t="str">
        <f ca="1">IF(F495="","",OFFSET(分類!$B$29,MATCH(F495,分類!$A$30:$A$46,0),0))</f>
        <v/>
      </c>
      <c r="K495" s="54">
        <f ca="1">IFERROR(
    OFFSET(錠剤_PTP!$M$5,
           MATCH(D495, 錠剤_PTP!$D$5:$D$999, 0) - 1,
           0),
"")</f>
        <v>0</v>
      </c>
      <c r="L495" s="54">
        <f ca="1">IFERROR(
    OFFSET(錠剤_バラ!$M$5,
           MATCH(D495, 錠剤_バラ!$D$5:$D$999, 0) - 1,
           0),
"")</f>
        <v>0</v>
      </c>
      <c r="M495" s="54">
        <f t="shared" ca="1" si="14"/>
        <v>0</v>
      </c>
    </row>
    <row r="496" spans="1:13">
      <c r="A496" s="66" t="str" cm="1">
        <f t="array" aca="1" ref="A496" ca="1">IFERROR(
    SMALL(
        IF((統合マスタ!$R$5:$R$1500=1)*
           (ISNUMBER(MATCH(統合マスタ!$V$5:$V$1500, 分類!$N$8:$N$15, 0))),
           統合マスタ!$AC$5:$AC$1500),
        ROW(A492)
    ),
"")</f>
        <v/>
      </c>
      <c r="B496" s="27">
        <f t="shared" si="15"/>
        <v>492</v>
      </c>
      <c r="C496" s="27" t="str">
        <f ca="1">IF($A496="","",OFFSET(統合マスタ!$B$4,MATCH($A496,統合マスタ!$AC$5:$AC$1500,0),0))</f>
        <v/>
      </c>
      <c r="D496" s="27" t="str">
        <f ca="1">IF($A496="","",OFFSET(統合マスタ!$C$4,MATCH($A496,統合マスタ!$AC$5:$AC$1500,0),0))</f>
        <v/>
      </c>
      <c r="E496" s="27" t="str">
        <f ca="1">IF($A496="","",OFFSET(統合マスタ!$X$4,MATCH($A496,統合マスタ!$AC$5:$AC$1500,0),0))</f>
        <v/>
      </c>
      <c r="F496" s="27" t="str">
        <f ca="1">IF($A496="","",OFFSET(統合マスタ!$Z$4,MATCH($A496,統合マスタ!$AC$5:$AC$1500,0),0))</f>
        <v/>
      </c>
      <c r="G496" s="27" t="str">
        <f ca="1">IF($A496="","",OFFSET(統合マスタ!$E$4,MATCH($A496,統合マスタ!$AC$5:$AC$1500,0),0))</f>
        <v/>
      </c>
      <c r="H496" s="27" t="str">
        <f ca="1">IF($A496="","",OFFSET(統合マスタ!$F$4,MATCH($A496,統合マスタ!$AC$5:$AC$1500,0),0))</f>
        <v/>
      </c>
      <c r="I496" s="27" t="str">
        <f ca="1">IF($A496="","",OFFSET(統合マスタ!$K$4,MATCH($A496,統合マスタ!$AC$5:$AC$1500,0),0))</f>
        <v/>
      </c>
      <c r="J496" s="54" t="str">
        <f ca="1">IF(F496="","",OFFSET(分類!$B$29,MATCH(F496,分類!$A$30:$A$46,0),0))</f>
        <v/>
      </c>
      <c r="K496" s="54">
        <f ca="1">IFERROR(
    OFFSET(錠剤_PTP!$M$5,
           MATCH(D496, 錠剤_PTP!$D$5:$D$999, 0) - 1,
           0),
"")</f>
        <v>0</v>
      </c>
      <c r="L496" s="54">
        <f ca="1">IFERROR(
    OFFSET(錠剤_バラ!$M$5,
           MATCH(D496, 錠剤_バラ!$D$5:$D$999, 0) - 1,
           0),
"")</f>
        <v>0</v>
      </c>
      <c r="M496" s="54">
        <f t="shared" ca="1" si="14"/>
        <v>0</v>
      </c>
    </row>
    <row r="497" spans="1:13">
      <c r="A497" s="66" t="str" cm="1">
        <f t="array" aca="1" ref="A497" ca="1">IFERROR(
    SMALL(
        IF((統合マスタ!$R$5:$R$1500=1)*
           (ISNUMBER(MATCH(統合マスタ!$V$5:$V$1500, 分類!$N$8:$N$15, 0))),
           統合マスタ!$AC$5:$AC$1500),
        ROW(A493)
    ),
"")</f>
        <v/>
      </c>
      <c r="B497" s="27">
        <f t="shared" si="15"/>
        <v>493</v>
      </c>
      <c r="C497" s="27" t="str">
        <f ca="1">IF($A497="","",OFFSET(統合マスタ!$B$4,MATCH($A497,統合マスタ!$AC$5:$AC$1500,0),0))</f>
        <v/>
      </c>
      <c r="D497" s="27" t="str">
        <f ca="1">IF($A497="","",OFFSET(統合マスタ!$C$4,MATCH($A497,統合マスタ!$AC$5:$AC$1500,0),0))</f>
        <v/>
      </c>
      <c r="E497" s="27" t="str">
        <f ca="1">IF($A497="","",OFFSET(統合マスタ!$X$4,MATCH($A497,統合マスタ!$AC$5:$AC$1500,0),0))</f>
        <v/>
      </c>
      <c r="F497" s="27" t="str">
        <f ca="1">IF($A497="","",OFFSET(統合マスタ!$Z$4,MATCH($A497,統合マスタ!$AC$5:$AC$1500,0),0))</f>
        <v/>
      </c>
      <c r="G497" s="27" t="str">
        <f ca="1">IF($A497="","",OFFSET(統合マスタ!$E$4,MATCH($A497,統合マスタ!$AC$5:$AC$1500,0),0))</f>
        <v/>
      </c>
      <c r="H497" s="27" t="str">
        <f ca="1">IF($A497="","",OFFSET(統合マスタ!$F$4,MATCH($A497,統合マスタ!$AC$5:$AC$1500,0),0))</f>
        <v/>
      </c>
      <c r="I497" s="27" t="str">
        <f ca="1">IF($A497="","",OFFSET(統合マスタ!$K$4,MATCH($A497,統合マスタ!$AC$5:$AC$1500,0),0))</f>
        <v/>
      </c>
      <c r="J497" s="54" t="str">
        <f ca="1">IF(F497="","",OFFSET(分類!$B$29,MATCH(F497,分類!$A$30:$A$46,0),0))</f>
        <v/>
      </c>
      <c r="K497" s="54">
        <f ca="1">IFERROR(
    OFFSET(錠剤_PTP!$M$5,
           MATCH(D497, 錠剤_PTP!$D$5:$D$999, 0) - 1,
           0),
"")</f>
        <v>0</v>
      </c>
      <c r="L497" s="54">
        <f ca="1">IFERROR(
    OFFSET(錠剤_バラ!$M$5,
           MATCH(D497, 錠剤_バラ!$D$5:$D$999, 0) - 1,
           0),
"")</f>
        <v>0</v>
      </c>
      <c r="M497" s="54">
        <f t="shared" ca="1" si="14"/>
        <v>0</v>
      </c>
    </row>
    <row r="498" spans="1:13">
      <c r="A498" s="66" t="str" cm="1">
        <f t="array" aca="1" ref="A498" ca="1">IFERROR(
    SMALL(
        IF((統合マスタ!$R$5:$R$1500=1)*
           (ISNUMBER(MATCH(統合マスタ!$V$5:$V$1500, 分類!$N$8:$N$15, 0))),
           統合マスタ!$AC$5:$AC$1500),
        ROW(A494)
    ),
"")</f>
        <v/>
      </c>
      <c r="B498" s="27">
        <f t="shared" si="15"/>
        <v>494</v>
      </c>
      <c r="C498" s="27" t="str">
        <f ca="1">IF($A498="","",OFFSET(統合マスタ!$B$4,MATCH($A498,統合マスタ!$AC$5:$AC$1500,0),0))</f>
        <v/>
      </c>
      <c r="D498" s="27" t="str">
        <f ca="1">IF($A498="","",OFFSET(統合マスタ!$C$4,MATCH($A498,統合マスタ!$AC$5:$AC$1500,0),0))</f>
        <v/>
      </c>
      <c r="E498" s="27" t="str">
        <f ca="1">IF($A498="","",OFFSET(統合マスタ!$X$4,MATCH($A498,統合マスタ!$AC$5:$AC$1500,0),0))</f>
        <v/>
      </c>
      <c r="F498" s="27" t="str">
        <f ca="1">IF($A498="","",OFFSET(統合マスタ!$Z$4,MATCH($A498,統合マスタ!$AC$5:$AC$1500,0),0))</f>
        <v/>
      </c>
      <c r="G498" s="27" t="str">
        <f ca="1">IF($A498="","",OFFSET(統合マスタ!$E$4,MATCH($A498,統合マスタ!$AC$5:$AC$1500,0),0))</f>
        <v/>
      </c>
      <c r="H498" s="27" t="str">
        <f ca="1">IF($A498="","",OFFSET(統合マスタ!$F$4,MATCH($A498,統合マスタ!$AC$5:$AC$1500,0),0))</f>
        <v/>
      </c>
      <c r="I498" s="27" t="str">
        <f ca="1">IF($A498="","",OFFSET(統合マスタ!$K$4,MATCH($A498,統合マスタ!$AC$5:$AC$1500,0),0))</f>
        <v/>
      </c>
      <c r="J498" s="54" t="str">
        <f ca="1">IF(F498="","",OFFSET(分類!$B$29,MATCH(F498,分類!$A$30:$A$46,0),0))</f>
        <v/>
      </c>
      <c r="K498" s="54">
        <f ca="1">IFERROR(
    OFFSET(錠剤_PTP!$M$5,
           MATCH(D498, 錠剤_PTP!$D$5:$D$999, 0) - 1,
           0),
"")</f>
        <v>0</v>
      </c>
      <c r="L498" s="54">
        <f ca="1">IFERROR(
    OFFSET(錠剤_バラ!$M$5,
           MATCH(D498, 錠剤_バラ!$D$5:$D$999, 0) - 1,
           0),
"")</f>
        <v>0</v>
      </c>
      <c r="M498" s="54">
        <f t="shared" ca="1" si="14"/>
        <v>0</v>
      </c>
    </row>
    <row r="499" spans="1:13">
      <c r="A499" s="66" t="str" cm="1">
        <f t="array" aca="1" ref="A499" ca="1">IFERROR(
    SMALL(
        IF((統合マスタ!$R$5:$R$1500=1)*
           (ISNUMBER(MATCH(統合マスタ!$V$5:$V$1500, 分類!$N$8:$N$15, 0))),
           統合マスタ!$AC$5:$AC$1500),
        ROW(A495)
    ),
"")</f>
        <v/>
      </c>
      <c r="B499" s="27">
        <f t="shared" si="15"/>
        <v>495</v>
      </c>
      <c r="C499" s="27" t="str">
        <f ca="1">IF($A499="","",OFFSET(統合マスタ!$B$4,MATCH($A499,統合マスタ!$AC$5:$AC$1500,0),0))</f>
        <v/>
      </c>
      <c r="D499" s="27" t="str">
        <f ca="1">IF($A499="","",OFFSET(統合マスタ!$C$4,MATCH($A499,統合マスタ!$AC$5:$AC$1500,0),0))</f>
        <v/>
      </c>
      <c r="E499" s="27" t="str">
        <f ca="1">IF($A499="","",OFFSET(統合マスタ!$X$4,MATCH($A499,統合マスタ!$AC$5:$AC$1500,0),0))</f>
        <v/>
      </c>
      <c r="F499" s="27" t="str">
        <f ca="1">IF($A499="","",OFFSET(統合マスタ!$Z$4,MATCH($A499,統合マスタ!$AC$5:$AC$1500,0),0))</f>
        <v/>
      </c>
      <c r="G499" s="27" t="str">
        <f ca="1">IF($A499="","",OFFSET(統合マスタ!$E$4,MATCH($A499,統合マスタ!$AC$5:$AC$1500,0),0))</f>
        <v/>
      </c>
      <c r="H499" s="27" t="str">
        <f ca="1">IF($A499="","",OFFSET(統合マスタ!$F$4,MATCH($A499,統合マスタ!$AC$5:$AC$1500,0),0))</f>
        <v/>
      </c>
      <c r="I499" s="27" t="str">
        <f ca="1">IF($A499="","",OFFSET(統合マスタ!$K$4,MATCH($A499,統合マスタ!$AC$5:$AC$1500,0),0))</f>
        <v/>
      </c>
      <c r="J499" s="54" t="str">
        <f ca="1">IF(F499="","",OFFSET(分類!$B$29,MATCH(F499,分類!$A$30:$A$46,0),0))</f>
        <v/>
      </c>
      <c r="K499" s="54">
        <f ca="1">IFERROR(
    OFFSET(錠剤_PTP!$M$5,
           MATCH(D499, 錠剤_PTP!$D$5:$D$999, 0) - 1,
           0),
"")</f>
        <v>0</v>
      </c>
      <c r="L499" s="54">
        <f ca="1">IFERROR(
    OFFSET(錠剤_バラ!$M$5,
           MATCH(D499, 錠剤_バラ!$D$5:$D$999, 0) - 1,
           0),
"")</f>
        <v>0</v>
      </c>
      <c r="M499" s="54">
        <f t="shared" ca="1" si="14"/>
        <v>0</v>
      </c>
    </row>
    <row r="500" spans="1:13">
      <c r="A500" s="66" t="str" cm="1">
        <f t="array" aca="1" ref="A500" ca="1">IFERROR(
    SMALL(
        IF((統合マスタ!$R$5:$R$1500=1)*
           (ISNUMBER(MATCH(統合マスタ!$V$5:$V$1500, 分類!$N$8:$N$15, 0))),
           統合マスタ!$AC$5:$AC$1500),
        ROW(A496)
    ),
"")</f>
        <v/>
      </c>
      <c r="B500" s="27">
        <f t="shared" si="15"/>
        <v>496</v>
      </c>
      <c r="C500" s="27" t="str">
        <f ca="1">IF($A500="","",OFFSET(統合マスタ!$B$4,MATCH($A500,統合マスタ!$AC$5:$AC$1500,0),0))</f>
        <v/>
      </c>
      <c r="D500" s="27" t="str">
        <f ca="1">IF($A500="","",OFFSET(統合マスタ!$C$4,MATCH($A500,統合マスタ!$AC$5:$AC$1500,0),0))</f>
        <v/>
      </c>
      <c r="E500" s="27" t="str">
        <f ca="1">IF($A500="","",OFFSET(統合マスタ!$X$4,MATCH($A500,統合マスタ!$AC$5:$AC$1500,0),0))</f>
        <v/>
      </c>
      <c r="F500" s="27" t="str">
        <f ca="1">IF($A500="","",OFFSET(統合マスタ!$Z$4,MATCH($A500,統合マスタ!$AC$5:$AC$1500,0),0))</f>
        <v/>
      </c>
      <c r="G500" s="27" t="str">
        <f ca="1">IF($A500="","",OFFSET(統合マスタ!$E$4,MATCH($A500,統合マスタ!$AC$5:$AC$1500,0),0))</f>
        <v/>
      </c>
      <c r="H500" s="27" t="str">
        <f ca="1">IF($A500="","",OFFSET(統合マスタ!$F$4,MATCH($A500,統合マスタ!$AC$5:$AC$1500,0),0))</f>
        <v/>
      </c>
      <c r="I500" s="27" t="str">
        <f ca="1">IF($A500="","",OFFSET(統合マスタ!$K$4,MATCH($A500,統合マスタ!$AC$5:$AC$1500,0),0))</f>
        <v/>
      </c>
      <c r="J500" s="54" t="str">
        <f ca="1">IF(F500="","",OFFSET(分類!$B$29,MATCH(F500,分類!$A$30:$A$46,0),0))</f>
        <v/>
      </c>
      <c r="K500" s="54">
        <f ca="1">IFERROR(
    OFFSET(錠剤_PTP!$M$5,
           MATCH(D500, 錠剤_PTP!$D$5:$D$999, 0) - 1,
           0),
"")</f>
        <v>0</v>
      </c>
      <c r="L500" s="54">
        <f ca="1">IFERROR(
    OFFSET(錠剤_バラ!$M$5,
           MATCH(D500, 錠剤_バラ!$D$5:$D$999, 0) - 1,
           0),
"")</f>
        <v>0</v>
      </c>
      <c r="M500" s="54">
        <f t="shared" ca="1" si="14"/>
        <v>0</v>
      </c>
    </row>
    <row r="501" spans="1:13">
      <c r="A501" s="66" t="str" cm="1">
        <f t="array" aca="1" ref="A501" ca="1">IFERROR(
    SMALL(
        IF((統合マスタ!$R$5:$R$1500=1)*
           (ISNUMBER(MATCH(統合マスタ!$V$5:$V$1500, 分類!$N$8:$N$15, 0))),
           統合マスタ!$AC$5:$AC$1500),
        ROW(A497)
    ),
"")</f>
        <v/>
      </c>
      <c r="B501" s="27">
        <f t="shared" si="15"/>
        <v>497</v>
      </c>
      <c r="C501" s="27" t="str">
        <f ca="1">IF($A501="","",OFFSET(統合マスタ!$B$4,MATCH($A501,統合マスタ!$AC$5:$AC$1500,0),0))</f>
        <v/>
      </c>
      <c r="D501" s="27" t="str">
        <f ca="1">IF($A501="","",OFFSET(統合マスタ!$C$4,MATCH($A501,統合マスタ!$AC$5:$AC$1500,0),0))</f>
        <v/>
      </c>
      <c r="E501" s="27" t="str">
        <f ca="1">IF($A501="","",OFFSET(統合マスタ!$X$4,MATCH($A501,統合マスタ!$AC$5:$AC$1500,0),0))</f>
        <v/>
      </c>
      <c r="F501" s="27" t="str">
        <f ca="1">IF($A501="","",OFFSET(統合マスタ!$Z$4,MATCH($A501,統合マスタ!$AC$5:$AC$1500,0),0))</f>
        <v/>
      </c>
      <c r="G501" s="27" t="str">
        <f ca="1">IF($A501="","",OFFSET(統合マスタ!$E$4,MATCH($A501,統合マスタ!$AC$5:$AC$1500,0),0))</f>
        <v/>
      </c>
      <c r="H501" s="27" t="str">
        <f ca="1">IF($A501="","",OFFSET(統合マスタ!$F$4,MATCH($A501,統合マスタ!$AC$5:$AC$1500,0),0))</f>
        <v/>
      </c>
      <c r="I501" s="27" t="str">
        <f ca="1">IF($A501="","",OFFSET(統合マスタ!$K$4,MATCH($A501,統合マスタ!$AC$5:$AC$1500,0),0))</f>
        <v/>
      </c>
      <c r="J501" s="54" t="str">
        <f ca="1">IF(F501="","",OFFSET(分類!$B$29,MATCH(F501,分類!$A$30:$A$46,0),0))</f>
        <v/>
      </c>
      <c r="K501" s="54">
        <f ca="1">IFERROR(
    OFFSET(錠剤_PTP!$M$5,
           MATCH(D501, 錠剤_PTP!$D$5:$D$999, 0) - 1,
           0),
"")</f>
        <v>0</v>
      </c>
      <c r="L501" s="54">
        <f ca="1">IFERROR(
    OFFSET(錠剤_バラ!$M$5,
           MATCH(D501, 錠剤_バラ!$D$5:$D$999, 0) - 1,
           0),
"")</f>
        <v>0</v>
      </c>
      <c r="M501" s="54">
        <f t="shared" ca="1" si="14"/>
        <v>0</v>
      </c>
    </row>
    <row r="502" spans="1:13">
      <c r="A502" s="66" t="str" cm="1">
        <f t="array" aca="1" ref="A502" ca="1">IFERROR(
    SMALL(
        IF((統合マスタ!$R$5:$R$1500=1)*
           (ISNUMBER(MATCH(統合マスタ!$V$5:$V$1500, 分類!$N$8:$N$15, 0))),
           統合マスタ!$AC$5:$AC$1500),
        ROW(A498)
    ),
"")</f>
        <v/>
      </c>
      <c r="B502" s="27">
        <f t="shared" si="15"/>
        <v>498</v>
      </c>
      <c r="C502" s="27" t="str">
        <f ca="1">IF($A502="","",OFFSET(統合マスタ!$B$4,MATCH($A502,統合マスタ!$AC$5:$AC$1500,0),0))</f>
        <v/>
      </c>
      <c r="D502" s="27" t="str">
        <f ca="1">IF($A502="","",OFFSET(統合マスタ!$C$4,MATCH($A502,統合マスタ!$AC$5:$AC$1500,0),0))</f>
        <v/>
      </c>
      <c r="E502" s="27" t="str">
        <f ca="1">IF($A502="","",OFFSET(統合マスタ!$X$4,MATCH($A502,統合マスタ!$AC$5:$AC$1500,0),0))</f>
        <v/>
      </c>
      <c r="F502" s="27" t="str">
        <f ca="1">IF($A502="","",OFFSET(統合マスタ!$Z$4,MATCH($A502,統合マスタ!$AC$5:$AC$1500,0),0))</f>
        <v/>
      </c>
      <c r="G502" s="27" t="str">
        <f ca="1">IF($A502="","",OFFSET(統合マスタ!$E$4,MATCH($A502,統合マスタ!$AC$5:$AC$1500,0),0))</f>
        <v/>
      </c>
      <c r="H502" s="27" t="str">
        <f ca="1">IF($A502="","",OFFSET(統合マスタ!$F$4,MATCH($A502,統合マスタ!$AC$5:$AC$1500,0),0))</f>
        <v/>
      </c>
      <c r="I502" s="27" t="str">
        <f ca="1">IF($A502="","",OFFSET(統合マスタ!$K$4,MATCH($A502,統合マスタ!$AC$5:$AC$1500,0),0))</f>
        <v/>
      </c>
      <c r="J502" s="54" t="str">
        <f ca="1">IF(F502="","",OFFSET(分類!$B$29,MATCH(F502,分類!$A$30:$A$46,0),0))</f>
        <v/>
      </c>
      <c r="K502" s="54">
        <f ca="1">IFERROR(
    OFFSET(錠剤_PTP!$M$5,
           MATCH(D502, 錠剤_PTP!$D$5:$D$999, 0) - 1,
           0),
"")</f>
        <v>0</v>
      </c>
      <c r="L502" s="54">
        <f ca="1">IFERROR(
    OFFSET(錠剤_バラ!$M$5,
           MATCH(D502, 錠剤_バラ!$D$5:$D$999, 0) - 1,
           0),
"")</f>
        <v>0</v>
      </c>
      <c r="M502" s="54">
        <f t="shared" ca="1" si="14"/>
        <v>0</v>
      </c>
    </row>
    <row r="503" spans="1:13">
      <c r="A503" s="66" t="str" cm="1">
        <f t="array" aca="1" ref="A503" ca="1">IFERROR(
    SMALL(
        IF((統合マスタ!$R$5:$R$1500=1)*
           (ISNUMBER(MATCH(統合マスタ!$V$5:$V$1500, 分類!$N$8:$N$15, 0))),
           統合マスタ!$AC$5:$AC$1500),
        ROW(A499)
    ),
"")</f>
        <v/>
      </c>
      <c r="B503" s="27">
        <f t="shared" si="15"/>
        <v>499</v>
      </c>
      <c r="C503" s="27" t="str">
        <f ca="1">IF($A503="","",OFFSET(統合マスタ!$B$4,MATCH($A503,統合マスタ!$AC$5:$AC$1500,0),0))</f>
        <v/>
      </c>
      <c r="D503" s="27" t="str">
        <f ca="1">IF($A503="","",OFFSET(統合マスタ!$C$4,MATCH($A503,統合マスタ!$AC$5:$AC$1500,0),0))</f>
        <v/>
      </c>
      <c r="E503" s="27" t="str">
        <f ca="1">IF($A503="","",OFFSET(統合マスタ!$X$4,MATCH($A503,統合マスタ!$AC$5:$AC$1500,0),0))</f>
        <v/>
      </c>
      <c r="F503" s="27" t="str">
        <f ca="1">IF($A503="","",OFFSET(統合マスタ!$Z$4,MATCH($A503,統合マスタ!$AC$5:$AC$1500,0),0))</f>
        <v/>
      </c>
      <c r="G503" s="27" t="str">
        <f ca="1">IF($A503="","",OFFSET(統合マスタ!$E$4,MATCH($A503,統合マスタ!$AC$5:$AC$1500,0),0))</f>
        <v/>
      </c>
      <c r="H503" s="27" t="str">
        <f ca="1">IF($A503="","",OFFSET(統合マスタ!$F$4,MATCH($A503,統合マスタ!$AC$5:$AC$1500,0),0))</f>
        <v/>
      </c>
      <c r="I503" s="27" t="str">
        <f ca="1">IF($A503="","",OFFSET(統合マスタ!$K$4,MATCH($A503,統合マスタ!$AC$5:$AC$1500,0),0))</f>
        <v/>
      </c>
      <c r="J503" s="54" t="str">
        <f ca="1">IF(F503="","",OFFSET(分類!$B$29,MATCH(F503,分類!$A$30:$A$46,0),0))</f>
        <v/>
      </c>
      <c r="K503" s="54">
        <f ca="1">IFERROR(
    OFFSET(錠剤_PTP!$M$5,
           MATCH(D503, 錠剤_PTP!$D$5:$D$999, 0) - 1,
           0),
"")</f>
        <v>0</v>
      </c>
      <c r="L503" s="54">
        <f ca="1">IFERROR(
    OFFSET(錠剤_バラ!$M$5,
           MATCH(D503, 錠剤_バラ!$D$5:$D$999, 0) - 1,
           0),
"")</f>
        <v>0</v>
      </c>
      <c r="M503" s="54">
        <f t="shared" ca="1" si="14"/>
        <v>0</v>
      </c>
    </row>
    <row r="504" spans="1:13">
      <c r="A504" s="66" t="str" cm="1">
        <f t="array" aca="1" ref="A504" ca="1">IFERROR(
    SMALL(
        IF((統合マスタ!$R$5:$R$1500=1)*
           (ISNUMBER(MATCH(統合マスタ!$V$5:$V$1500, 分類!$N$8:$N$15, 0))),
           統合マスタ!$AC$5:$AC$1500),
        ROW(A500)
    ),
"")</f>
        <v/>
      </c>
      <c r="B504" s="27">
        <f t="shared" si="15"/>
        <v>500</v>
      </c>
      <c r="C504" s="27" t="str">
        <f ca="1">IF($A504="","",OFFSET(統合マスタ!$B$4,MATCH($A504,統合マスタ!$AC$5:$AC$1500,0),0))</f>
        <v/>
      </c>
      <c r="D504" s="27" t="str">
        <f ca="1">IF($A504="","",OFFSET(統合マスタ!$C$4,MATCH($A504,統合マスタ!$AC$5:$AC$1500,0),0))</f>
        <v/>
      </c>
      <c r="E504" s="27" t="str">
        <f ca="1">IF($A504="","",OFFSET(統合マスタ!$X$4,MATCH($A504,統合マスタ!$AC$5:$AC$1500,0),0))</f>
        <v/>
      </c>
      <c r="F504" s="27" t="str">
        <f ca="1">IF($A504="","",OFFSET(統合マスタ!$Z$4,MATCH($A504,統合マスタ!$AC$5:$AC$1500,0),0))</f>
        <v/>
      </c>
      <c r="G504" s="27" t="str">
        <f ca="1">IF($A504="","",OFFSET(統合マスタ!$E$4,MATCH($A504,統合マスタ!$AC$5:$AC$1500,0),0))</f>
        <v/>
      </c>
      <c r="H504" s="27" t="str">
        <f ca="1">IF($A504="","",OFFSET(統合マスタ!$F$4,MATCH($A504,統合マスタ!$AC$5:$AC$1500,0),0))</f>
        <v/>
      </c>
      <c r="I504" s="27" t="str">
        <f ca="1">IF($A504="","",OFFSET(統合マスタ!$K$4,MATCH($A504,統合マスタ!$AC$5:$AC$1500,0),0))</f>
        <v/>
      </c>
      <c r="J504" s="54" t="str">
        <f ca="1">IF(F504="","",OFFSET(分類!$B$29,MATCH(F504,分類!$A$30:$A$46,0),0))</f>
        <v/>
      </c>
      <c r="K504" s="54">
        <f ca="1">IFERROR(
    OFFSET(錠剤_PTP!$M$5,
           MATCH(D504, 錠剤_PTP!$D$5:$D$999, 0) - 1,
           0),
"")</f>
        <v>0</v>
      </c>
      <c r="L504" s="54">
        <f ca="1">IFERROR(
    OFFSET(錠剤_バラ!$M$5,
           MATCH(D504, 錠剤_バラ!$D$5:$D$999, 0) - 1,
           0),
"")</f>
        <v>0</v>
      </c>
      <c r="M504" s="54">
        <f t="shared" ca="1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selection activeCell="O20" sqref="O2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錠剤_PTP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61" t="s">
        <v>4207</v>
      </c>
      <c r="L4" s="76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(ISNUMBER(SEARCH("調剤棚", 錠剤!$J$5:$J$999))),
      ROW(A1)
   ),
"")-4</f>
        <v>1</v>
      </c>
      <c r="B5" s="27">
        <v>1</v>
      </c>
      <c r="C5" s="27">
        <f ca="1">IFERROR(OFFSET(錠剤!C$4,錠剤_PTP!$A5,0),"")</f>
        <v>16</v>
      </c>
      <c r="D5" s="27" t="str">
        <f ca="1">IFERROR(OFFSET(錠剤!D$4,錠剤_PTP!$A5,0),"")</f>
        <v>２５ｍｇアリナミン　Ｆ糖衣錠</v>
      </c>
      <c r="E5" s="27">
        <f ca="1">IFERROR(OFFSET(錠剤!E$4,錠剤_PTP!$A5,0),"")</f>
        <v>0</v>
      </c>
      <c r="F5" s="27">
        <f ca="1">IFERROR(OFFSET(錠剤!F$4,錠剤_PTP!$A5,0),"")</f>
        <v>25</v>
      </c>
      <c r="G5" s="27" t="str">
        <f ca="1">IFERROR(OFFSET(錠剤!G$4,錠剤_PTP!$A5,0),"")</f>
        <v>ＰＴＰ</v>
      </c>
      <c r="H5" s="27" t="str">
        <f ca="1">IFERROR(OFFSET(錠剤!H$4,錠剤_PTP!$A5,0),"")</f>
        <v>１００Ｔ</v>
      </c>
      <c r="I5" s="27" t="str">
        <f ca="1">IFERROR(OFFSET(錠剤!I$4,錠剤_PTP!$A5,0),"")</f>
        <v>錠</v>
      </c>
      <c r="J5" s="27" t="str">
        <f ca="1">IFERROR(OFFSET(錠剤!J$4,錠剤_PTP!$A5,0),"")</f>
        <v>調剤棚　＆　普通薬バラ</v>
      </c>
      <c r="K5" s="65"/>
      <c r="L5" s="77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(ISNUMBER(SEARCH("調剤棚", 錠剤!$J$5:$J$999))),
      ROW(A2)
   ),
"")-4</f>
        <v>3</v>
      </c>
      <c r="B6" s="27">
        <f>B5+1</f>
        <v>2</v>
      </c>
      <c r="C6" s="27">
        <f ca="1">IFERROR(OFFSET(錠剤!C$4,錠剤_PTP!$A6,0),"")</f>
        <v>37</v>
      </c>
      <c r="D6" s="27" t="str">
        <f ca="1">IFERROR(OFFSET(錠剤!D$4,錠剤_PTP!$A6,0),"")</f>
        <v>アジスロマイシン錠２５０ｍｇ「トーワ」</v>
      </c>
      <c r="E6" s="27">
        <f ca="1">IFERROR(OFFSET(錠剤!E$4,錠剤_PTP!$A6,0),"")</f>
        <v>0</v>
      </c>
      <c r="F6" s="27">
        <f ca="1">IFERROR(OFFSET(錠剤!F$4,錠剤_PTP!$A6,0),"")</f>
        <v>1</v>
      </c>
      <c r="G6" s="27" t="str">
        <f ca="1">IFERROR(OFFSET(錠剤!G$4,錠剤_PTP!$A6,0),"")</f>
        <v>ＰＴＰ</v>
      </c>
      <c r="H6" s="27" t="str">
        <f ca="1">IFERROR(OFFSET(錠剤!H$4,錠剤_PTP!$A6,0),"")</f>
        <v>６０Ｔ</v>
      </c>
      <c r="I6" s="27" t="str">
        <f ca="1">IFERROR(OFFSET(錠剤!I$4,錠剤_PTP!$A6,0),"")</f>
        <v>錠</v>
      </c>
      <c r="J6" s="27" t="str">
        <f ca="1">IFERROR(OFFSET(錠剤!J$4,錠剤_PTP!$A6,0),"")</f>
        <v>調剤棚</v>
      </c>
      <c r="K6" s="65"/>
      <c r="L6" s="77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(ISNUMBER(SEARCH("調剤棚", 錠剤!$J$5:$J$999))),
      ROW(A3)
   ),
"")-4</f>
        <v>4</v>
      </c>
      <c r="B7" s="27">
        <f t="shared" ref="B7:B70" si="1">B6+1</f>
        <v>3</v>
      </c>
      <c r="C7" s="27">
        <f ca="1">IFERROR(OFFSET(錠剤!C$4,錠剤_PTP!$A7,0),"")</f>
        <v>38</v>
      </c>
      <c r="D7" s="27" t="str">
        <f ca="1">IFERROR(OFFSET(錠剤!D$4,錠剤_PTP!$A7,0),"")</f>
        <v>アジルサルタンＯＤ錠２０ｍｇ「サワイ」</v>
      </c>
      <c r="E7" s="27">
        <f ca="1">IFERROR(OFFSET(錠剤!E$4,錠剤_PTP!$A7,0),"")</f>
        <v>0</v>
      </c>
      <c r="F7" s="27">
        <f ca="1">IFERROR(OFFSET(錠剤!F$4,錠剤_PTP!$A7,0),"")</f>
        <v>25</v>
      </c>
      <c r="G7" s="27" t="str">
        <f ca="1">IFERROR(OFFSET(錠剤!G$4,錠剤_PTP!$A7,0),"")</f>
        <v>ＰＴＰ</v>
      </c>
      <c r="H7" s="27" t="str">
        <f ca="1">IFERROR(OFFSET(錠剤!H$4,錠剤_PTP!$A7,0),"")</f>
        <v>１００Ｔ</v>
      </c>
      <c r="I7" s="27" t="str">
        <f ca="1">IFERROR(OFFSET(錠剤!I$4,錠剤_PTP!$A7,0),"")</f>
        <v>錠</v>
      </c>
      <c r="J7" s="27" t="str">
        <f ca="1">IFERROR(OFFSET(錠剤!J$4,錠剤_PTP!$A7,0),"")</f>
        <v>調剤棚　＆　普通薬バラ</v>
      </c>
      <c r="K7" s="65"/>
      <c r="L7" s="77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(ISNUMBER(SEARCH("調剤棚", 錠剤!$J$5:$J$999))),
      ROW(A4)
   ),
"")-4</f>
        <v>5</v>
      </c>
      <c r="B8" s="27">
        <f t="shared" si="1"/>
        <v>4</v>
      </c>
      <c r="C8" s="27">
        <f ca="1">IFERROR(OFFSET(錠剤!C$4,錠剤_PTP!$A8,0),"")</f>
        <v>39</v>
      </c>
      <c r="D8" s="27" t="str">
        <f ca="1">IFERROR(OFFSET(錠剤!D$4,錠剤_PTP!$A8,0),"")</f>
        <v>アジルサルタンＯＤ錠２０ｍｇ「サワイ」</v>
      </c>
      <c r="E8" s="27">
        <f ca="1">IFERROR(OFFSET(錠剤!E$4,錠剤_PTP!$A8,0),"")</f>
        <v>0</v>
      </c>
      <c r="F8" s="27">
        <f ca="1">IFERROR(OFFSET(錠剤!F$4,錠剤_PTP!$A8,0),"")</f>
        <v>25</v>
      </c>
      <c r="G8" s="27" t="str">
        <f ca="1">IFERROR(OFFSET(錠剤!G$4,錠剤_PTP!$A8,0),"")</f>
        <v>バラ</v>
      </c>
      <c r="H8" s="27" t="str">
        <f ca="1">IFERROR(OFFSET(錠剤!H$4,錠剤_PTP!$A8,0),"")</f>
        <v>２００Ｔ</v>
      </c>
      <c r="I8" s="27" t="str">
        <f ca="1">IFERROR(OFFSET(錠剤!I$4,錠剤_PTP!$A8,0),"")</f>
        <v>錠</v>
      </c>
      <c r="J8" s="27" t="str">
        <f ca="1">IFERROR(OFFSET(錠剤!J$4,錠剤_PTP!$A8,0),"")</f>
        <v>調剤棚　＆　普通薬バラ</v>
      </c>
      <c r="K8" s="65"/>
      <c r="L8" s="77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(ISNUMBER(SEARCH("調剤棚", 錠剤!$J$5:$J$999))),
      ROW(A5)
   ),
"")-4</f>
        <v>6</v>
      </c>
      <c r="B9" s="27">
        <f t="shared" si="1"/>
        <v>5</v>
      </c>
      <c r="C9" s="27">
        <f ca="1">IFERROR(OFFSET(錠剤!C$4,錠剤_PTP!$A9,0),"")</f>
        <v>43</v>
      </c>
      <c r="D9" s="27" t="str">
        <f ca="1">IFERROR(OFFSET(錠剤!D$4,錠剤_PTP!$A9,0),"")</f>
        <v>アスパラ－ＣＡ錠２００</v>
      </c>
      <c r="E9" s="27">
        <f ca="1">IFERROR(OFFSET(錠剤!E$4,錠剤_PTP!$A9,0),"")</f>
        <v>0</v>
      </c>
      <c r="F9" s="27">
        <f ca="1">IFERROR(OFFSET(錠剤!F$4,錠剤_PTP!$A9,0),"")</f>
        <v>25</v>
      </c>
      <c r="G9" s="27" t="str">
        <f ca="1">IFERROR(OFFSET(錠剤!G$4,錠剤_PTP!$A9,0),"")</f>
        <v>ＰＴＰ</v>
      </c>
      <c r="H9" s="27" t="str">
        <f ca="1">IFERROR(OFFSET(錠剤!H$4,錠剤_PTP!$A9,0),"")</f>
        <v>１００Ｔ</v>
      </c>
      <c r="I9" s="27" t="str">
        <f ca="1">IFERROR(OFFSET(錠剤!I$4,錠剤_PTP!$A9,0),"")</f>
        <v>錠</v>
      </c>
      <c r="J9" s="27" t="str">
        <f ca="1">IFERROR(OFFSET(錠剤!J$4,錠剤_PTP!$A9,0),"")</f>
        <v>調剤棚　＆　普通薬バラ</v>
      </c>
      <c r="K9" s="65"/>
      <c r="L9" s="77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(ISNUMBER(SEARCH("調剤棚", 錠剤!$J$5:$J$999))),
      ROW(A6)
   ),
"")-4</f>
        <v>7</v>
      </c>
      <c r="B10" s="27">
        <f t="shared" si="1"/>
        <v>6</v>
      </c>
      <c r="C10" s="27">
        <f ca="1">IFERROR(OFFSET(錠剤!C$4,錠剤_PTP!$A10,0),"")</f>
        <v>44</v>
      </c>
      <c r="D10" s="27" t="str">
        <f ca="1">IFERROR(OFFSET(錠剤!D$4,錠剤_PTP!$A10,0),"")</f>
        <v>アスパラ－ＣＡ錠２００</v>
      </c>
      <c r="E10" s="27">
        <f ca="1">IFERROR(OFFSET(錠剤!E$4,錠剤_PTP!$A10,0),"")</f>
        <v>0</v>
      </c>
      <c r="F10" s="27">
        <f ca="1">IFERROR(OFFSET(錠剤!F$4,錠剤_PTP!$A10,0),"")</f>
        <v>25</v>
      </c>
      <c r="G10" s="27" t="str">
        <f ca="1">IFERROR(OFFSET(錠剤!G$4,錠剤_PTP!$A10,0),"")</f>
        <v>バラ</v>
      </c>
      <c r="H10" s="27" t="str">
        <f ca="1">IFERROR(OFFSET(錠剤!H$4,錠剤_PTP!$A10,0),"")</f>
        <v>５００Ｔ</v>
      </c>
      <c r="I10" s="27" t="str">
        <f ca="1">IFERROR(OFFSET(錠剤!I$4,錠剤_PTP!$A10,0),"")</f>
        <v>錠</v>
      </c>
      <c r="J10" s="27" t="str">
        <f ca="1">IFERROR(OFFSET(錠剤!J$4,錠剤_PTP!$A10,0),"")</f>
        <v>調剤棚　＆　普通薬バラ</v>
      </c>
      <c r="K10" s="65"/>
      <c r="L10" s="77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(ISNUMBER(SEARCH("調剤棚", 錠剤!$J$5:$J$999))),
      ROW(A7)
   ),
"")-4</f>
        <v>8</v>
      </c>
      <c r="B11" s="27">
        <f t="shared" si="1"/>
        <v>7</v>
      </c>
      <c r="C11" s="27">
        <f ca="1">IFERROR(OFFSET(錠剤!C$4,錠剤_PTP!$A11,0),"")</f>
        <v>46</v>
      </c>
      <c r="D11" s="27" t="str">
        <f ca="1">IFERROR(OFFSET(錠剤!D$4,錠剤_PTP!$A11,0),"")</f>
        <v>アスパラカリウム錠３００ｍｇ</v>
      </c>
      <c r="E11" s="27">
        <f ca="1">IFERROR(OFFSET(錠剤!E$4,錠剤_PTP!$A11,0),"")</f>
        <v>0</v>
      </c>
      <c r="F11" s="27">
        <f ca="1">IFERROR(OFFSET(錠剤!F$4,錠剤_PTP!$A11,0),"")</f>
        <v>1</v>
      </c>
      <c r="G11" s="27" t="str">
        <f ca="1">IFERROR(OFFSET(錠剤!G$4,錠剤_PTP!$A11,0),"")</f>
        <v>ＰＴＰ</v>
      </c>
      <c r="H11" s="27" t="str">
        <f ca="1">IFERROR(OFFSET(錠剤!H$4,錠剤_PTP!$A11,0),"")</f>
        <v>１０００Ｔ</v>
      </c>
      <c r="I11" s="27" t="str">
        <f ca="1">IFERROR(OFFSET(錠剤!I$4,錠剤_PTP!$A11,0),"")</f>
        <v>錠</v>
      </c>
      <c r="J11" s="27" t="str">
        <f ca="1">IFERROR(OFFSET(錠剤!J$4,錠剤_PTP!$A11,0),"")</f>
        <v>調剤棚</v>
      </c>
      <c r="K11" s="65"/>
      <c r="L11" s="77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(ISNUMBER(SEARCH("調剤棚", 錠剤!$J$5:$J$999))),
      ROW(A8)
   ),
"")-4</f>
        <v>9</v>
      </c>
      <c r="B12" s="27">
        <f t="shared" si="1"/>
        <v>8</v>
      </c>
      <c r="C12" s="27">
        <f ca="1">IFERROR(OFFSET(錠剤!C$4,錠剤_PTP!$A12,0),"")</f>
        <v>47</v>
      </c>
      <c r="D12" s="27" t="str">
        <f ca="1">IFERROR(OFFSET(錠剤!D$4,錠剤_PTP!$A12,0),"")</f>
        <v>アスパラカリウム錠３００ｍｇ</v>
      </c>
      <c r="E12" s="27">
        <f ca="1">IFERROR(OFFSET(錠剤!E$4,錠剤_PTP!$A12,0),"")</f>
        <v>0</v>
      </c>
      <c r="F12" s="27">
        <f ca="1">IFERROR(OFFSET(錠剤!F$4,錠剤_PTP!$A12,0),"")</f>
        <v>1</v>
      </c>
      <c r="G12" s="27" t="str">
        <f ca="1">IFERROR(OFFSET(錠剤!G$4,錠剤_PTP!$A12,0),"")</f>
        <v>ＰＴＰ</v>
      </c>
      <c r="H12" s="27" t="str">
        <f ca="1">IFERROR(OFFSET(錠剤!H$4,錠剤_PTP!$A12,0),"")</f>
        <v>１００Ｔ</v>
      </c>
      <c r="I12" s="27" t="str">
        <f ca="1">IFERROR(OFFSET(錠剤!I$4,錠剤_PTP!$A12,0),"")</f>
        <v>錠</v>
      </c>
      <c r="J12" s="27" t="str">
        <f ca="1">IFERROR(OFFSET(錠剤!J$4,錠剤_PTP!$A12,0),"")</f>
        <v>調剤棚</v>
      </c>
      <c r="K12" s="65"/>
      <c r="L12" s="77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(ISNUMBER(SEARCH("調剤棚", 錠剤!$J$5:$J$999))),
      ROW(A9)
   ),
"")-4</f>
        <v>10</v>
      </c>
      <c r="B13" s="27">
        <f t="shared" si="1"/>
        <v>9</v>
      </c>
      <c r="C13" s="27">
        <f ca="1">IFERROR(OFFSET(錠剤!C$4,錠剤_PTP!$A13,0),"")</f>
        <v>56</v>
      </c>
      <c r="D13" s="27" t="str">
        <f ca="1">IFERROR(OFFSET(錠剤!D$4,錠剤_PTP!$A13,0),"")</f>
        <v>アタラックス錠２５ｍｇ</v>
      </c>
      <c r="E13" s="27">
        <f ca="1">IFERROR(OFFSET(錠剤!E$4,錠剤_PTP!$A13,0),"")</f>
        <v>0</v>
      </c>
      <c r="F13" s="27">
        <f ca="1">IFERROR(OFFSET(錠剤!F$4,錠剤_PTP!$A13,0),"")</f>
        <v>25</v>
      </c>
      <c r="G13" s="27" t="str">
        <f ca="1">IFERROR(OFFSET(錠剤!G$4,錠剤_PTP!$A13,0),"")</f>
        <v>ＰＴＰ</v>
      </c>
      <c r="H13" s="27" t="str">
        <f ca="1">IFERROR(OFFSET(錠剤!H$4,錠剤_PTP!$A13,0),"")</f>
        <v>１００Ｔ</v>
      </c>
      <c r="I13" s="27" t="str">
        <f ca="1">IFERROR(OFFSET(錠剤!I$4,錠剤_PTP!$A13,0),"")</f>
        <v>錠</v>
      </c>
      <c r="J13" s="27" t="str">
        <f ca="1">IFERROR(OFFSET(錠剤!J$4,錠剤_PTP!$A13,0),"")</f>
        <v>調剤棚　＆　普通薬バラ</v>
      </c>
      <c r="K13" s="65"/>
      <c r="L13" s="77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(ISNUMBER(SEARCH("調剤棚", 錠剤!$J$5:$J$999))),
      ROW(A10)
   ),
"")-4</f>
        <v>11</v>
      </c>
      <c r="B14" s="27">
        <f t="shared" si="1"/>
        <v>10</v>
      </c>
      <c r="C14" s="27">
        <f ca="1">IFERROR(OFFSET(錠剤!C$4,錠剤_PTP!$A14,0),"")</f>
        <v>59</v>
      </c>
      <c r="D14" s="27" t="str">
        <f ca="1">IFERROR(OFFSET(錠剤!D$4,錠剤_PTP!$A14,0),"")</f>
        <v>アドナ錠３０ｍｇ</v>
      </c>
      <c r="E14" s="27">
        <f ca="1">IFERROR(OFFSET(錠剤!E$4,錠剤_PTP!$A14,0),"")</f>
        <v>0</v>
      </c>
      <c r="F14" s="27">
        <f ca="1">IFERROR(OFFSET(錠剤!F$4,錠剤_PTP!$A14,0),"")</f>
        <v>25</v>
      </c>
      <c r="G14" s="27" t="str">
        <f ca="1">IFERROR(OFFSET(錠剤!G$4,錠剤_PTP!$A14,0),"")</f>
        <v>バラ</v>
      </c>
      <c r="H14" s="27" t="str">
        <f ca="1">IFERROR(OFFSET(錠剤!H$4,錠剤_PTP!$A14,0),"")</f>
        <v>５００Ｔ</v>
      </c>
      <c r="I14" s="27" t="str">
        <f ca="1">IFERROR(OFFSET(錠剤!I$4,錠剤_PTP!$A14,0),"")</f>
        <v>錠</v>
      </c>
      <c r="J14" s="27" t="str">
        <f ca="1">IFERROR(OFFSET(錠剤!J$4,錠剤_PTP!$A14,0),"")</f>
        <v>調剤棚　＆　普通薬バラ</v>
      </c>
      <c r="K14" s="65"/>
      <c r="L14" s="77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(ISNUMBER(SEARCH("調剤棚", 錠剤!$J$5:$J$999))),
      ROW(A11)
   ),
"")-4</f>
        <v>12</v>
      </c>
      <c r="B15" s="27">
        <f t="shared" si="1"/>
        <v>11</v>
      </c>
      <c r="C15" s="27">
        <f ca="1">IFERROR(OFFSET(錠剤!C$4,錠剤_PTP!$A15,0),"")</f>
        <v>67</v>
      </c>
      <c r="D15" s="27" t="str">
        <f ca="1">IFERROR(OFFSET(錠剤!D$4,錠剤_PTP!$A15,0),"")</f>
        <v>アトルバスタチンＯＤ錠１０ｍｇ「トーワ」</v>
      </c>
      <c r="E15" s="27">
        <f ca="1">IFERROR(OFFSET(錠剤!E$4,錠剤_PTP!$A15,0),"")</f>
        <v>0</v>
      </c>
      <c r="F15" s="27">
        <f ca="1">IFERROR(OFFSET(錠剤!F$4,錠剤_PTP!$A15,0),"")</f>
        <v>25</v>
      </c>
      <c r="G15" s="27" t="str">
        <f ca="1">IFERROR(OFFSET(錠剤!G$4,錠剤_PTP!$A15,0),"")</f>
        <v>ＰＴＰ</v>
      </c>
      <c r="H15" s="27" t="str">
        <f ca="1">IFERROR(OFFSET(錠剤!H$4,錠剤_PTP!$A15,0),"")</f>
        <v>１００Ｔ</v>
      </c>
      <c r="I15" s="27" t="str">
        <f ca="1">IFERROR(OFFSET(錠剤!I$4,錠剤_PTP!$A15,0),"")</f>
        <v>錠</v>
      </c>
      <c r="J15" s="27" t="str">
        <f ca="1">IFERROR(OFFSET(錠剤!J$4,錠剤_PTP!$A15,0),"")</f>
        <v>調剤棚　＆　普通薬バラ</v>
      </c>
      <c r="K15" s="65"/>
      <c r="L15" s="77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(ISNUMBER(SEARCH("調剤棚", 錠剤!$J$5:$J$999))),
      ROW(A12)
   ),
"")-4</f>
        <v>13</v>
      </c>
      <c r="B16" s="27">
        <f t="shared" si="1"/>
        <v>12</v>
      </c>
      <c r="C16" s="27">
        <f ca="1">IFERROR(OFFSET(錠剤!C$4,錠剤_PTP!$A16,0),"")</f>
        <v>68</v>
      </c>
      <c r="D16" s="27" t="str">
        <f ca="1">IFERROR(OFFSET(錠剤!D$4,錠剤_PTP!$A16,0),"")</f>
        <v>アトルバスタチンＯＤ錠１０ｍｇ「トーワ」</v>
      </c>
      <c r="E16" s="27">
        <f ca="1">IFERROR(OFFSET(錠剤!E$4,錠剤_PTP!$A16,0),"")</f>
        <v>0</v>
      </c>
      <c r="F16" s="27">
        <f ca="1">IFERROR(OFFSET(錠剤!F$4,錠剤_PTP!$A16,0),"")</f>
        <v>25</v>
      </c>
      <c r="G16" s="27" t="str">
        <f ca="1">IFERROR(OFFSET(錠剤!G$4,錠剤_PTP!$A16,0),"")</f>
        <v>バラ</v>
      </c>
      <c r="H16" s="27" t="str">
        <f ca="1">IFERROR(OFFSET(錠剤!H$4,錠剤_PTP!$A16,0),"")</f>
        <v>３００Ｔ</v>
      </c>
      <c r="I16" s="27" t="str">
        <f ca="1">IFERROR(OFFSET(錠剤!I$4,錠剤_PTP!$A16,0),"")</f>
        <v>錠</v>
      </c>
      <c r="J16" s="27" t="str">
        <f ca="1">IFERROR(OFFSET(錠剤!J$4,錠剤_PTP!$A16,0),"")</f>
        <v>調剤棚　＆　普通薬バラ</v>
      </c>
      <c r="K16" s="65"/>
      <c r="L16" s="77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(ISNUMBER(SEARCH("調剤棚", 錠剤!$J$5:$J$999))),
      ROW(A13)
   ),
"")-4</f>
        <v>14</v>
      </c>
      <c r="B17" s="27">
        <f t="shared" si="1"/>
        <v>13</v>
      </c>
      <c r="C17" s="27">
        <f ca="1">IFERROR(OFFSET(錠剤!C$4,錠剤_PTP!$A17,0),"")</f>
        <v>74</v>
      </c>
      <c r="D17" s="27" t="str">
        <f ca="1">IFERROR(OFFSET(錠剤!D$4,錠剤_PTP!$A17,0),"")</f>
        <v>アマンタジン塩酸塩錠５０ｍｇ「杏林」</v>
      </c>
      <c r="E17" s="27">
        <f ca="1">IFERROR(OFFSET(錠剤!E$4,錠剤_PTP!$A17,0),"")</f>
        <v>0</v>
      </c>
      <c r="F17" s="27">
        <f ca="1">IFERROR(OFFSET(錠剤!F$4,錠剤_PTP!$A17,0),"")</f>
        <v>25</v>
      </c>
      <c r="G17" s="27" t="str">
        <f ca="1">IFERROR(OFFSET(錠剤!G$4,錠剤_PTP!$A17,0),"")</f>
        <v>ＰＴＰ</v>
      </c>
      <c r="H17" s="27" t="str">
        <f ca="1">IFERROR(OFFSET(錠剤!H$4,錠剤_PTP!$A17,0),"")</f>
        <v>１００Ｔ</v>
      </c>
      <c r="I17" s="27" t="str">
        <f ca="1">IFERROR(OFFSET(錠剤!I$4,錠剤_PTP!$A17,0),"")</f>
        <v>錠</v>
      </c>
      <c r="J17" s="27" t="str">
        <f ca="1">IFERROR(OFFSET(錠剤!J$4,錠剤_PTP!$A17,0),"")</f>
        <v>調剤棚　＆　普通薬バラ</v>
      </c>
      <c r="K17" s="65"/>
      <c r="L17" s="77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(ISNUMBER(SEARCH("調剤棚", 錠剤!$J$5:$J$999))),
      ROW(A14)
   ),
"")-4</f>
        <v>15</v>
      </c>
      <c r="B18" s="27">
        <f t="shared" si="1"/>
        <v>14</v>
      </c>
      <c r="C18" s="27">
        <f ca="1">IFERROR(OFFSET(錠剤!C$4,錠剤_PTP!$A18,0),"")</f>
        <v>90</v>
      </c>
      <c r="D18" s="27" t="str">
        <f ca="1">IFERROR(OFFSET(錠剤!D$4,錠剤_PTP!$A18,0),"")</f>
        <v>アルダクトンＡ錠２５ｍｇ</v>
      </c>
      <c r="E18" s="27">
        <f ca="1">IFERROR(OFFSET(錠剤!E$4,錠剤_PTP!$A18,0),"")</f>
        <v>0</v>
      </c>
      <c r="F18" s="27">
        <f ca="1">IFERROR(OFFSET(錠剤!F$4,錠剤_PTP!$A18,0),"")</f>
        <v>25</v>
      </c>
      <c r="G18" s="27" t="str">
        <f ca="1">IFERROR(OFFSET(錠剤!G$4,錠剤_PTP!$A18,0),"")</f>
        <v>バラ</v>
      </c>
      <c r="H18" s="27" t="str">
        <f ca="1">IFERROR(OFFSET(錠剤!H$4,錠剤_PTP!$A18,0),"")</f>
        <v>１００Ｔ</v>
      </c>
      <c r="I18" s="27" t="str">
        <f ca="1">IFERROR(OFFSET(錠剤!I$4,錠剤_PTP!$A18,0),"")</f>
        <v>錠</v>
      </c>
      <c r="J18" s="27" t="str">
        <f ca="1">IFERROR(OFFSET(錠剤!J$4,錠剤_PTP!$A18,0),"")</f>
        <v>調剤棚　＆　普通薬バラ</v>
      </c>
      <c r="K18" s="65"/>
      <c r="L18" s="77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(ISNUMBER(SEARCH("調剤棚", 錠剤!$J$5:$J$999))),
      ROW(A15)
   ),
"")-4</f>
        <v>16</v>
      </c>
      <c r="B19" s="27">
        <f t="shared" si="1"/>
        <v>15</v>
      </c>
      <c r="C19" s="27">
        <f ca="1">IFERROR(OFFSET(錠剤!C$4,錠剤_PTP!$A19,0),"")</f>
        <v>98</v>
      </c>
      <c r="D19" s="27" t="str">
        <f ca="1">IFERROR(OFFSET(錠剤!D$4,錠剤_PTP!$A19,0),"")</f>
        <v>アロプリノール錠１００ｍｇ「サワイ」</v>
      </c>
      <c r="E19" s="27">
        <f ca="1">IFERROR(OFFSET(錠剤!E$4,錠剤_PTP!$A19,0),"")</f>
        <v>0</v>
      </c>
      <c r="F19" s="27">
        <f ca="1">IFERROR(OFFSET(錠剤!F$4,錠剤_PTP!$A19,0),"")</f>
        <v>25</v>
      </c>
      <c r="G19" s="27" t="str">
        <f ca="1">IFERROR(OFFSET(錠剤!G$4,錠剤_PTP!$A19,0),"")</f>
        <v>ＰＴＰ</v>
      </c>
      <c r="H19" s="27" t="str">
        <f ca="1">IFERROR(OFFSET(錠剤!H$4,錠剤_PTP!$A19,0),"")</f>
        <v>１００Ｔ</v>
      </c>
      <c r="I19" s="27" t="str">
        <f ca="1">IFERROR(OFFSET(錠剤!I$4,錠剤_PTP!$A19,0),"")</f>
        <v>錠</v>
      </c>
      <c r="J19" s="27" t="str">
        <f ca="1">IFERROR(OFFSET(錠剤!J$4,錠剤_PTP!$A19,0),"")</f>
        <v>調剤棚　＆　普通薬バラ</v>
      </c>
      <c r="K19" s="65"/>
      <c r="L19" s="77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(ISNUMBER(SEARCH("調剤棚", 錠剤!$J$5:$J$999))),
      ROW(A16)
   ),
"")-4</f>
        <v>17</v>
      </c>
      <c r="B20" s="27">
        <f t="shared" si="1"/>
        <v>16</v>
      </c>
      <c r="C20" s="27">
        <f ca="1">IFERROR(OFFSET(錠剤!C$4,錠剤_PTP!$A20,0),"")</f>
        <v>99</v>
      </c>
      <c r="D20" s="27" t="str">
        <f ca="1">IFERROR(OFFSET(錠剤!D$4,錠剤_PTP!$A20,0),"")</f>
        <v>アロプリノール錠１００ｍｇ「サワイ」</v>
      </c>
      <c r="E20" s="27">
        <f ca="1">IFERROR(OFFSET(錠剤!E$4,錠剤_PTP!$A20,0),"")</f>
        <v>0</v>
      </c>
      <c r="F20" s="27">
        <f ca="1">IFERROR(OFFSET(錠剤!F$4,錠剤_PTP!$A20,0),"")</f>
        <v>25</v>
      </c>
      <c r="G20" s="27" t="str">
        <f ca="1">IFERROR(OFFSET(錠剤!G$4,錠剤_PTP!$A20,0),"")</f>
        <v>バラ</v>
      </c>
      <c r="H20" s="27" t="str">
        <f ca="1">IFERROR(OFFSET(錠剤!H$4,錠剤_PTP!$A20,0),"")</f>
        <v>１０００Ｔ</v>
      </c>
      <c r="I20" s="27" t="str">
        <f ca="1">IFERROR(OFFSET(錠剤!I$4,錠剤_PTP!$A20,0),"")</f>
        <v>錠</v>
      </c>
      <c r="J20" s="27" t="str">
        <f ca="1">IFERROR(OFFSET(錠剤!J$4,錠剤_PTP!$A20,0),"")</f>
        <v>調剤棚　＆　普通薬バラ</v>
      </c>
      <c r="K20" s="65"/>
      <c r="L20" s="77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(ISNUMBER(SEARCH("調剤棚", 錠剤!$J$5:$J$999))),
      ROW(A17)
   ),
"")-4</f>
        <v>18</v>
      </c>
      <c r="B21" s="27">
        <f t="shared" si="1"/>
        <v>17</v>
      </c>
      <c r="C21" s="27">
        <f ca="1">IFERROR(OFFSET(錠剤!C$4,錠剤_PTP!$A21,0),"")</f>
        <v>111</v>
      </c>
      <c r="D21" s="27" t="str">
        <f ca="1">IFERROR(OFFSET(錠剤!D$4,錠剤_PTP!$A21,0),"")</f>
        <v>イルベサルタン錠５０ｍｇ「サワイ」</v>
      </c>
      <c r="E21" s="27">
        <f ca="1">IFERROR(OFFSET(錠剤!E$4,錠剤_PTP!$A21,0),"")</f>
        <v>0</v>
      </c>
      <c r="F21" s="27">
        <f ca="1">IFERROR(OFFSET(錠剤!F$4,錠剤_PTP!$A21,0),"")</f>
        <v>25</v>
      </c>
      <c r="G21" s="27" t="str">
        <f ca="1">IFERROR(OFFSET(錠剤!G$4,錠剤_PTP!$A21,0),"")</f>
        <v>ＰＴＰ</v>
      </c>
      <c r="H21" s="27" t="str">
        <f ca="1">IFERROR(OFFSET(錠剤!H$4,錠剤_PTP!$A21,0),"")</f>
        <v>１００Ｔ</v>
      </c>
      <c r="I21" s="27" t="str">
        <f ca="1">IFERROR(OFFSET(錠剤!I$4,錠剤_PTP!$A21,0),"")</f>
        <v>錠</v>
      </c>
      <c r="J21" s="27" t="str">
        <f ca="1">IFERROR(OFFSET(錠剤!J$4,錠剤_PTP!$A21,0),"")</f>
        <v>調剤棚　＆　普通薬バラ</v>
      </c>
      <c r="K21" s="65"/>
      <c r="L21" s="77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(ISNUMBER(SEARCH("調剤棚", 錠剤!$J$5:$J$999))),
      ROW(A18)
   ),
"")-4</f>
        <v>19</v>
      </c>
      <c r="B22" s="27">
        <f t="shared" si="1"/>
        <v>18</v>
      </c>
      <c r="C22" s="27">
        <f ca="1">IFERROR(OFFSET(錠剤!C$4,錠剤_PTP!$A22,0),"")</f>
        <v>112</v>
      </c>
      <c r="D22" s="27" t="str">
        <f ca="1">IFERROR(OFFSET(錠剤!D$4,錠剤_PTP!$A22,0),"")</f>
        <v>イルベサルタン錠５０ｍｇ「サワイ」</v>
      </c>
      <c r="E22" s="27">
        <f ca="1">IFERROR(OFFSET(錠剤!E$4,錠剤_PTP!$A22,0),"")</f>
        <v>0</v>
      </c>
      <c r="F22" s="27">
        <f ca="1">IFERROR(OFFSET(錠剤!F$4,錠剤_PTP!$A22,0),"")</f>
        <v>25</v>
      </c>
      <c r="G22" s="27" t="str">
        <f ca="1">IFERROR(OFFSET(錠剤!G$4,錠剤_PTP!$A22,0),"")</f>
        <v>バラ</v>
      </c>
      <c r="H22" s="27" t="str">
        <f ca="1">IFERROR(OFFSET(錠剤!H$4,錠剤_PTP!$A22,0),"")</f>
        <v>２００Ｔ</v>
      </c>
      <c r="I22" s="27" t="str">
        <f ca="1">IFERROR(OFFSET(錠剤!I$4,錠剤_PTP!$A22,0),"")</f>
        <v>錠</v>
      </c>
      <c r="J22" s="27" t="str">
        <f ca="1">IFERROR(OFFSET(錠剤!J$4,錠剤_PTP!$A22,0),"")</f>
        <v>調剤棚　＆　普通薬バラ</v>
      </c>
      <c r="K22" s="65"/>
      <c r="L22" s="77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(ISNUMBER(SEARCH("調剤棚", 錠剤!$J$5:$J$999))),
      ROW(A19)
   ),
"")-4</f>
        <v>20</v>
      </c>
      <c r="B23" s="27">
        <f t="shared" si="1"/>
        <v>19</v>
      </c>
      <c r="C23" s="27">
        <f ca="1">IFERROR(OFFSET(錠剤!C$4,錠剤_PTP!$A23,0),"")</f>
        <v>121</v>
      </c>
      <c r="D23" s="27" t="str">
        <f ca="1">IFERROR(OFFSET(錠剤!D$4,錠剤_PTP!$A23,0),"")</f>
        <v>ウルソデオキシコール酸錠１００ｍｇ「サワイ」</v>
      </c>
      <c r="E23" s="27">
        <f ca="1">IFERROR(OFFSET(錠剤!E$4,錠剤_PTP!$A23,0),"")</f>
        <v>0</v>
      </c>
      <c r="F23" s="27">
        <f ca="1">IFERROR(OFFSET(錠剤!F$4,錠剤_PTP!$A23,0),"")</f>
        <v>25</v>
      </c>
      <c r="G23" s="27" t="str">
        <f ca="1">IFERROR(OFFSET(錠剤!G$4,錠剤_PTP!$A23,0),"")</f>
        <v>バラ</v>
      </c>
      <c r="H23" s="27" t="str">
        <f ca="1">IFERROR(OFFSET(錠剤!H$4,錠剤_PTP!$A23,0),"")</f>
        <v>１０００Ｔ</v>
      </c>
      <c r="I23" s="27" t="str">
        <f ca="1">IFERROR(OFFSET(錠剤!I$4,錠剤_PTP!$A23,0),"")</f>
        <v>錠</v>
      </c>
      <c r="J23" s="27" t="str">
        <f ca="1">IFERROR(OFFSET(錠剤!J$4,錠剤_PTP!$A23,0),"")</f>
        <v>調剤棚　＆　普通薬バラ</v>
      </c>
      <c r="K23" s="65"/>
      <c r="L23" s="77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(ISNUMBER(SEARCH("調剤棚", 錠剤!$J$5:$J$999))),
      ROW(A20)
   ),
"")-4</f>
        <v>21</v>
      </c>
      <c r="B24" s="27">
        <f t="shared" si="1"/>
        <v>20</v>
      </c>
      <c r="C24" s="27">
        <f ca="1">IFERROR(OFFSET(錠剤!C$4,錠剤_PTP!$A24,0),"")</f>
        <v>125</v>
      </c>
      <c r="D24" s="27" t="str">
        <f ca="1">IFERROR(OFFSET(錠剤!D$4,錠剤_PTP!$A24,0),"")</f>
        <v>エスゾピクロン錠１ｍｇ「トーワ」</v>
      </c>
      <c r="E24" s="27">
        <f ca="1">IFERROR(OFFSET(錠剤!E$4,錠剤_PTP!$A24,0),"")</f>
        <v>0</v>
      </c>
      <c r="F24" s="27">
        <f ca="1">IFERROR(OFFSET(錠剤!F$4,錠剤_PTP!$A24,0),"")</f>
        <v>25</v>
      </c>
      <c r="G24" s="27" t="str">
        <f ca="1">IFERROR(OFFSET(錠剤!G$4,錠剤_PTP!$A24,0),"")</f>
        <v>ＰＴＰ</v>
      </c>
      <c r="H24" s="27" t="str">
        <f ca="1">IFERROR(OFFSET(錠剤!H$4,錠剤_PTP!$A24,0),"")</f>
        <v>１００Ｔ</v>
      </c>
      <c r="I24" s="27" t="str">
        <f ca="1">IFERROR(OFFSET(錠剤!I$4,錠剤_PTP!$A24,0),"")</f>
        <v>錠</v>
      </c>
      <c r="J24" s="27" t="str">
        <f ca="1">IFERROR(OFFSET(錠剤!J$4,錠剤_PTP!$A24,0),"")</f>
        <v>調剤棚　＆　普通薬バラ</v>
      </c>
      <c r="K24" s="65"/>
      <c r="L24" s="77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(ISNUMBER(SEARCH("調剤棚", 錠剤!$J$5:$J$999))),
      ROW(A21)
   ),
"")-4</f>
        <v>22</v>
      </c>
      <c r="B25" s="27">
        <f t="shared" si="1"/>
        <v>21</v>
      </c>
      <c r="C25" s="27">
        <f ca="1">IFERROR(OFFSET(錠剤!C$4,錠剤_PTP!$A25,0),"")</f>
        <v>126</v>
      </c>
      <c r="D25" s="27" t="str">
        <f ca="1">IFERROR(OFFSET(錠剤!D$4,錠剤_PTP!$A25,0),"")</f>
        <v>エスゾピクロン錠１ｍｇ「トーワ」</v>
      </c>
      <c r="E25" s="27">
        <f ca="1">IFERROR(OFFSET(錠剤!E$4,錠剤_PTP!$A25,0),"")</f>
        <v>0</v>
      </c>
      <c r="F25" s="27">
        <f ca="1">IFERROR(OFFSET(錠剤!F$4,錠剤_PTP!$A25,0),"")</f>
        <v>25</v>
      </c>
      <c r="G25" s="27" t="str">
        <f ca="1">IFERROR(OFFSET(錠剤!G$4,錠剤_PTP!$A25,0),"")</f>
        <v>バラ</v>
      </c>
      <c r="H25" s="27" t="str">
        <f ca="1">IFERROR(OFFSET(錠剤!H$4,錠剤_PTP!$A25,0),"")</f>
        <v>１００Ｔ</v>
      </c>
      <c r="I25" s="27" t="str">
        <f ca="1">IFERROR(OFFSET(錠剤!I$4,錠剤_PTP!$A25,0),"")</f>
        <v>錠</v>
      </c>
      <c r="J25" s="27" t="str">
        <f ca="1">IFERROR(OFFSET(錠剤!J$4,錠剤_PTP!$A25,0),"")</f>
        <v>調剤棚　＆　普通薬バラ</v>
      </c>
      <c r="K25" s="65"/>
      <c r="L25" s="77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(ISNUMBER(SEARCH("調剤棚", 錠剤!$J$5:$J$999))),
      ROW(A22)
   ),
"")-4</f>
        <v>23</v>
      </c>
      <c r="B26" s="27">
        <f t="shared" si="1"/>
        <v>22</v>
      </c>
      <c r="C26" s="27">
        <f ca="1">IFERROR(OFFSET(錠剤!C$4,錠剤_PTP!$A26,0),"")</f>
        <v>130</v>
      </c>
      <c r="D26" s="27" t="str">
        <f ca="1">IFERROR(OFFSET(錠剤!D$4,錠剤_PTP!$A26,0),"")</f>
        <v>エチゾラム錠０．５ｍｇ「アメル」</v>
      </c>
      <c r="E26" s="27">
        <f ca="1">IFERROR(OFFSET(錠剤!E$4,錠剤_PTP!$A26,0),"")</f>
        <v>0</v>
      </c>
      <c r="F26" s="27">
        <f ca="1">IFERROR(OFFSET(錠剤!F$4,錠剤_PTP!$A26,0),"")</f>
        <v>25</v>
      </c>
      <c r="G26" s="27" t="str">
        <f ca="1">IFERROR(OFFSET(錠剤!G$4,錠剤_PTP!$A26,0),"")</f>
        <v>ＰＴＰ</v>
      </c>
      <c r="H26" s="27" t="str">
        <f ca="1">IFERROR(OFFSET(錠剤!H$4,錠剤_PTP!$A26,0),"")</f>
        <v>１０００Ｔ</v>
      </c>
      <c r="I26" s="27" t="str">
        <f ca="1">IFERROR(OFFSET(錠剤!I$4,錠剤_PTP!$A26,0),"")</f>
        <v>錠</v>
      </c>
      <c r="J26" s="27" t="str">
        <f ca="1">IFERROR(OFFSET(錠剤!J$4,錠剤_PTP!$A26,0),"")</f>
        <v>調剤棚　＆　普通薬バラ</v>
      </c>
      <c r="K26" s="65"/>
      <c r="L26" s="77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(ISNUMBER(SEARCH("調剤棚", 錠剤!$J$5:$J$999))),
      ROW(A23)
   ),
"")-4</f>
        <v>24</v>
      </c>
      <c r="B27" s="27">
        <f t="shared" si="1"/>
        <v>23</v>
      </c>
      <c r="C27" s="27">
        <f ca="1">IFERROR(OFFSET(錠剤!C$4,錠剤_PTP!$A27,0),"")</f>
        <v>131</v>
      </c>
      <c r="D27" s="27" t="str">
        <f ca="1">IFERROR(OFFSET(錠剤!D$4,錠剤_PTP!$A27,0),"")</f>
        <v>エチゾラム錠０．５ｍｇ「アメル」</v>
      </c>
      <c r="E27" s="27">
        <f ca="1">IFERROR(OFFSET(錠剤!E$4,錠剤_PTP!$A27,0),"")</f>
        <v>0</v>
      </c>
      <c r="F27" s="27">
        <f ca="1">IFERROR(OFFSET(錠剤!F$4,錠剤_PTP!$A27,0),"")</f>
        <v>25</v>
      </c>
      <c r="G27" s="27" t="str">
        <f ca="1">IFERROR(OFFSET(錠剤!G$4,錠剤_PTP!$A27,0),"")</f>
        <v>バラ</v>
      </c>
      <c r="H27" s="27" t="str">
        <f ca="1">IFERROR(OFFSET(錠剤!H$4,錠剤_PTP!$A27,0),"")</f>
        <v>１０００Ｔ</v>
      </c>
      <c r="I27" s="27" t="str">
        <f ca="1">IFERROR(OFFSET(錠剤!I$4,錠剤_PTP!$A27,0),"")</f>
        <v>錠</v>
      </c>
      <c r="J27" s="27" t="str">
        <f ca="1">IFERROR(OFFSET(錠剤!J$4,錠剤_PTP!$A27,0),"")</f>
        <v>調剤棚　＆　普通薬バラ</v>
      </c>
      <c r="K27" s="65"/>
      <c r="L27" s="77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(ISNUMBER(SEARCH("調剤棚", 錠剤!$J$5:$J$999))),
      ROW(A24)
   ),
"")-4</f>
        <v>25</v>
      </c>
      <c r="B28" s="27">
        <f t="shared" si="1"/>
        <v>24</v>
      </c>
      <c r="C28" s="27">
        <f ca="1">IFERROR(OFFSET(錠剤!C$4,錠剤_PTP!$A28,0),"")</f>
        <v>132</v>
      </c>
      <c r="D28" s="27" t="str">
        <f ca="1">IFERROR(OFFSET(錠剤!D$4,錠剤_PTP!$A28,0),"")</f>
        <v>エチゾラム錠１ｍｇ「アメル」</v>
      </c>
      <c r="E28" s="27">
        <f ca="1">IFERROR(OFFSET(錠剤!E$4,錠剤_PTP!$A28,0),"")</f>
        <v>0</v>
      </c>
      <c r="F28" s="27">
        <f ca="1">IFERROR(OFFSET(錠剤!F$4,錠剤_PTP!$A28,0),"")</f>
        <v>25</v>
      </c>
      <c r="G28" s="27" t="str">
        <f ca="1">IFERROR(OFFSET(錠剤!G$4,錠剤_PTP!$A28,0),"")</f>
        <v>ＰＴＰ</v>
      </c>
      <c r="H28" s="27" t="str">
        <f ca="1">IFERROR(OFFSET(錠剤!H$4,錠剤_PTP!$A28,0),"")</f>
        <v>１０００Ｔ</v>
      </c>
      <c r="I28" s="27" t="str">
        <f ca="1">IFERROR(OFFSET(錠剤!I$4,錠剤_PTP!$A28,0),"")</f>
        <v>錠</v>
      </c>
      <c r="J28" s="27" t="str">
        <f ca="1">IFERROR(OFFSET(錠剤!J$4,錠剤_PTP!$A28,0),"")</f>
        <v>調剤棚　＆　普通薬バラ</v>
      </c>
      <c r="K28" s="65"/>
      <c r="L28" s="77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(ISNUMBER(SEARCH("調剤棚", 錠剤!$J$5:$J$999))),
      ROW(A25)
   ),
"")-4</f>
        <v>26</v>
      </c>
      <c r="B29" s="27">
        <f t="shared" si="1"/>
        <v>25</v>
      </c>
      <c r="C29" s="27">
        <f ca="1">IFERROR(OFFSET(錠剤!C$4,錠剤_PTP!$A29,0),"")</f>
        <v>133</v>
      </c>
      <c r="D29" s="27" t="str">
        <f ca="1">IFERROR(OFFSET(錠剤!D$4,錠剤_PTP!$A29,0),"")</f>
        <v>エチゾラム錠１ｍｇ「アメル」</v>
      </c>
      <c r="E29" s="27">
        <f ca="1">IFERROR(OFFSET(錠剤!E$4,錠剤_PTP!$A29,0),"")</f>
        <v>0</v>
      </c>
      <c r="F29" s="27">
        <f ca="1">IFERROR(OFFSET(錠剤!F$4,錠剤_PTP!$A29,0),"")</f>
        <v>25</v>
      </c>
      <c r="G29" s="27" t="str">
        <f ca="1">IFERROR(OFFSET(錠剤!G$4,錠剤_PTP!$A29,0),"")</f>
        <v>バラ</v>
      </c>
      <c r="H29" s="27" t="str">
        <f ca="1">IFERROR(OFFSET(錠剤!H$4,錠剤_PTP!$A29,0),"")</f>
        <v>１０００Ｔ</v>
      </c>
      <c r="I29" s="27" t="str">
        <f ca="1">IFERROR(OFFSET(錠剤!I$4,錠剤_PTP!$A29,0),"")</f>
        <v>錠</v>
      </c>
      <c r="J29" s="27" t="str">
        <f ca="1">IFERROR(OFFSET(錠剤!J$4,錠剤_PTP!$A29,0),"")</f>
        <v>調剤棚　＆　普通薬バラ</v>
      </c>
      <c r="K29" s="65"/>
      <c r="L29" s="77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(ISNUMBER(SEARCH("調剤棚", 錠剤!$J$5:$J$999))),
      ROW(A26)
   ),
"")-4</f>
        <v>27</v>
      </c>
      <c r="B30" s="27">
        <f t="shared" si="1"/>
        <v>26</v>
      </c>
      <c r="C30" s="27">
        <f ca="1">IFERROR(OFFSET(錠剤!C$4,錠剤_PTP!$A30,0),"")</f>
        <v>134</v>
      </c>
      <c r="D30" s="27" t="str">
        <f ca="1">IFERROR(OFFSET(錠剤!D$4,錠剤_PTP!$A30,0),"")</f>
        <v>エナラプリルマレイン酸塩錠５ｍｇ「サワイ」　</v>
      </c>
      <c r="E30" s="27">
        <f ca="1">IFERROR(OFFSET(錠剤!E$4,錠剤_PTP!$A30,0),"")</f>
        <v>0</v>
      </c>
      <c r="F30" s="27">
        <f ca="1">IFERROR(OFFSET(錠剤!F$4,錠剤_PTP!$A30,0),"")</f>
        <v>25</v>
      </c>
      <c r="G30" s="27" t="str">
        <f ca="1">IFERROR(OFFSET(錠剤!G$4,錠剤_PTP!$A30,0),"")</f>
        <v>バラ</v>
      </c>
      <c r="H30" s="27" t="str">
        <f ca="1">IFERROR(OFFSET(錠剤!H$4,錠剤_PTP!$A30,0),"")</f>
        <v>１０００Ｔ</v>
      </c>
      <c r="I30" s="27" t="str">
        <f ca="1">IFERROR(OFFSET(錠剤!I$4,錠剤_PTP!$A30,0),"")</f>
        <v>錠</v>
      </c>
      <c r="J30" s="27" t="str">
        <f ca="1">IFERROR(OFFSET(錠剤!J$4,錠剤_PTP!$A30,0),"")</f>
        <v>調剤棚　＆　普通薬バラ</v>
      </c>
      <c r="K30" s="65"/>
      <c r="L30" s="77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(ISNUMBER(SEARCH("調剤棚", 錠剤!$J$5:$J$999))),
      ROW(A27)
   ),
"")-4</f>
        <v>28</v>
      </c>
      <c r="B31" s="27">
        <f t="shared" si="1"/>
        <v>27</v>
      </c>
      <c r="C31" s="27">
        <f ca="1">IFERROR(OFFSET(錠剤!C$4,錠剤_PTP!$A31,0),"")</f>
        <v>135</v>
      </c>
      <c r="D31" s="27" t="str">
        <f ca="1">IFERROR(OFFSET(錠剤!D$4,錠剤_PTP!$A31,0),"")</f>
        <v>エバスチンＯＤ錠５ｍｇ「サワイ」</v>
      </c>
      <c r="E31" s="27">
        <f ca="1">IFERROR(OFFSET(錠剤!E$4,錠剤_PTP!$A31,0),"")</f>
        <v>0</v>
      </c>
      <c r="F31" s="27">
        <f ca="1">IFERROR(OFFSET(錠剤!F$4,錠剤_PTP!$A31,0),"")</f>
        <v>1</v>
      </c>
      <c r="G31" s="27" t="str">
        <f ca="1">IFERROR(OFFSET(錠剤!G$4,錠剤_PTP!$A31,0),"")</f>
        <v>ＰＴＰ</v>
      </c>
      <c r="H31" s="27" t="str">
        <f ca="1">IFERROR(OFFSET(錠剤!H$4,錠剤_PTP!$A31,0),"")</f>
        <v>１００Ｔ</v>
      </c>
      <c r="I31" s="27" t="str">
        <f ca="1">IFERROR(OFFSET(錠剤!I$4,錠剤_PTP!$A31,0),"")</f>
        <v>錠</v>
      </c>
      <c r="J31" s="27" t="str">
        <f ca="1">IFERROR(OFFSET(錠剤!J$4,錠剤_PTP!$A31,0),"")</f>
        <v>調剤棚</v>
      </c>
      <c r="K31" s="65"/>
      <c r="L31" s="77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(ISNUMBER(SEARCH("調剤棚", 錠剤!$J$5:$J$999))),
      ROW(A28)
   ),
"")-4</f>
        <v>30</v>
      </c>
      <c r="B32" s="27">
        <f t="shared" si="1"/>
        <v>28</v>
      </c>
      <c r="C32" s="27">
        <f ca="1">IFERROR(OFFSET(錠剤!C$4,錠剤_PTP!$A32,0),"")</f>
        <v>137</v>
      </c>
      <c r="D32" s="27" t="str">
        <f ca="1">IFERROR(OFFSET(錠剤!D$4,錠剤_PTP!$A32,0),"")</f>
        <v>エピナスチン塩酸塩錠２０ｍｇ「トーワ」</v>
      </c>
      <c r="E32" s="27">
        <f ca="1">IFERROR(OFFSET(錠剤!E$4,錠剤_PTP!$A32,0),"")</f>
        <v>0</v>
      </c>
      <c r="F32" s="27">
        <f ca="1">IFERROR(OFFSET(錠剤!F$4,錠剤_PTP!$A32,0),"")</f>
        <v>25</v>
      </c>
      <c r="G32" s="27" t="str">
        <f ca="1">IFERROR(OFFSET(錠剤!G$4,錠剤_PTP!$A32,0),"")</f>
        <v>ＰＴＰ</v>
      </c>
      <c r="H32" s="27" t="str">
        <f ca="1">IFERROR(OFFSET(錠剤!H$4,錠剤_PTP!$A32,0),"")</f>
        <v>１０００Ｔ</v>
      </c>
      <c r="I32" s="27" t="str">
        <f ca="1">IFERROR(OFFSET(錠剤!I$4,錠剤_PTP!$A32,0),"")</f>
        <v>錠</v>
      </c>
      <c r="J32" s="27" t="str">
        <f ca="1">IFERROR(OFFSET(錠剤!J$4,錠剤_PTP!$A32,0),"")</f>
        <v>調剤棚　＆　普通薬バラ</v>
      </c>
      <c r="K32" s="65"/>
      <c r="L32" s="77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(ISNUMBER(SEARCH("調剤棚", 錠剤!$J$5:$J$999))),
      ROW(A29)
   ),
"")-4</f>
        <v>31</v>
      </c>
      <c r="B33" s="27">
        <f t="shared" si="1"/>
        <v>29</v>
      </c>
      <c r="C33" s="27">
        <f ca="1">IFERROR(OFFSET(錠剤!C$4,錠剤_PTP!$A33,0),"")</f>
        <v>146</v>
      </c>
      <c r="D33" s="27" t="str">
        <f ca="1">IFERROR(OFFSET(錠剤!D$4,錠剤_PTP!$A33,0),"")</f>
        <v>エペリゾン塩酸塩錠５０ｍｇ「日医工」</v>
      </c>
      <c r="E33" s="27">
        <f ca="1">IFERROR(OFFSET(錠剤!E$4,錠剤_PTP!$A33,0),"")</f>
        <v>0</v>
      </c>
      <c r="F33" s="27">
        <f ca="1">IFERROR(OFFSET(錠剤!F$4,錠剤_PTP!$A33,0),"")</f>
        <v>1</v>
      </c>
      <c r="G33" s="27" t="str">
        <f ca="1">IFERROR(OFFSET(錠剤!G$4,錠剤_PTP!$A33,0),"")</f>
        <v>ＰＴＰ</v>
      </c>
      <c r="H33" s="27" t="str">
        <f ca="1">IFERROR(OFFSET(錠剤!H$4,錠剤_PTP!$A33,0),"")</f>
        <v>１００Ｔ</v>
      </c>
      <c r="I33" s="27" t="str">
        <f ca="1">IFERROR(OFFSET(錠剤!I$4,錠剤_PTP!$A33,0),"")</f>
        <v>錠</v>
      </c>
      <c r="J33" s="27" t="str">
        <f ca="1">IFERROR(OFFSET(錠剤!J$4,錠剤_PTP!$A33,0),"")</f>
        <v>調剤棚</v>
      </c>
      <c r="K33" s="65"/>
      <c r="L33" s="77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(ISNUMBER(SEARCH("調剤棚", 錠剤!$J$5:$J$999))),
      ROW(A30)
   ),
"")-4</f>
        <v>32</v>
      </c>
      <c r="B34" s="27">
        <f t="shared" si="1"/>
        <v>30</v>
      </c>
      <c r="C34" s="27">
        <f ca="1">IFERROR(OFFSET(錠剤!C$4,錠剤_PTP!$A34,0),"")</f>
        <v>166</v>
      </c>
      <c r="D34" s="27" t="str">
        <f ca="1">IFERROR(OFFSET(錠剤!D$4,錠剤_PTP!$A34,0),"")</f>
        <v>オロパタジン塩酸塩ＯＤ錠５ｍｇ「トーワ」</v>
      </c>
      <c r="E34" s="27">
        <f ca="1">IFERROR(OFFSET(錠剤!E$4,錠剤_PTP!$A34,0),"")</f>
        <v>0</v>
      </c>
      <c r="F34" s="27">
        <f ca="1">IFERROR(OFFSET(錠剤!F$4,錠剤_PTP!$A34,0),"")</f>
        <v>25</v>
      </c>
      <c r="G34" s="27" t="str">
        <f ca="1">IFERROR(OFFSET(錠剤!G$4,錠剤_PTP!$A34,0),"")</f>
        <v>ＰＴＰ</v>
      </c>
      <c r="H34" s="27" t="str">
        <f ca="1">IFERROR(OFFSET(錠剤!H$4,錠剤_PTP!$A34,0),"")</f>
        <v>１００Ｔ</v>
      </c>
      <c r="I34" s="27" t="str">
        <f ca="1">IFERROR(OFFSET(錠剤!I$4,錠剤_PTP!$A34,0),"")</f>
        <v>錠</v>
      </c>
      <c r="J34" s="27" t="str">
        <f ca="1">IFERROR(OFFSET(錠剤!J$4,錠剤_PTP!$A34,0),"")</f>
        <v>調剤棚　＆　普通薬バラ</v>
      </c>
      <c r="K34" s="65"/>
      <c r="L34" s="77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(ISNUMBER(SEARCH("調剤棚", 錠剤!$J$5:$J$999))),
      ROW(A31)
   ),
"")-4</f>
        <v>33</v>
      </c>
      <c r="B35" s="27">
        <f t="shared" si="1"/>
        <v>31</v>
      </c>
      <c r="C35" s="27">
        <f ca="1">IFERROR(OFFSET(錠剤!C$4,錠剤_PTP!$A35,0),"")</f>
        <v>167</v>
      </c>
      <c r="D35" s="27" t="str">
        <f ca="1">IFERROR(OFFSET(錠剤!D$4,錠剤_PTP!$A35,0),"")</f>
        <v>オロパタジン塩酸塩ＯＤ錠５ｍｇ「トーワ」</v>
      </c>
      <c r="E35" s="27">
        <f ca="1">IFERROR(OFFSET(錠剤!E$4,錠剤_PTP!$A35,0),"")</f>
        <v>0</v>
      </c>
      <c r="F35" s="27">
        <f ca="1">IFERROR(OFFSET(錠剤!F$4,錠剤_PTP!$A35,0),"")</f>
        <v>25</v>
      </c>
      <c r="G35" s="27" t="str">
        <f ca="1">IFERROR(OFFSET(錠剤!G$4,錠剤_PTP!$A35,0),"")</f>
        <v>バラ</v>
      </c>
      <c r="H35" s="27" t="str">
        <f ca="1">IFERROR(OFFSET(錠剤!H$4,錠剤_PTP!$A35,0),"")</f>
        <v>１００Ｔ</v>
      </c>
      <c r="I35" s="27" t="str">
        <f ca="1">IFERROR(OFFSET(錠剤!I$4,錠剤_PTP!$A35,0),"")</f>
        <v>錠</v>
      </c>
      <c r="J35" s="27" t="str">
        <f ca="1">IFERROR(OFFSET(錠剤!J$4,錠剤_PTP!$A35,0),"")</f>
        <v>調剤棚　＆　普通薬バラ</v>
      </c>
      <c r="K35" s="65"/>
      <c r="L35" s="77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(ISNUMBER(SEARCH("調剤棚", 錠剤!$J$5:$J$999))),
      ROW(A32)
   ),
"")-4</f>
        <v>35</v>
      </c>
      <c r="B36" s="27">
        <f t="shared" si="1"/>
        <v>32</v>
      </c>
      <c r="C36" s="27">
        <f ca="1">IFERROR(OFFSET(錠剤!C$4,錠剤_PTP!$A36,0),"")</f>
        <v>173</v>
      </c>
      <c r="D36" s="27" t="str">
        <f ca="1">IFERROR(OFFSET(錠剤!D$4,錠剤_PTP!$A36,0),"")</f>
        <v>カルバマゼピン錠１００ｍｇ「アメル」</v>
      </c>
      <c r="E36" s="27">
        <f ca="1">IFERROR(OFFSET(錠剤!E$4,錠剤_PTP!$A36,0),"")</f>
        <v>0</v>
      </c>
      <c r="F36" s="27">
        <f ca="1">IFERROR(OFFSET(錠剤!F$4,錠剤_PTP!$A36,0),"")</f>
        <v>25</v>
      </c>
      <c r="G36" s="27" t="str">
        <f ca="1">IFERROR(OFFSET(錠剤!G$4,錠剤_PTP!$A36,0),"")</f>
        <v>バラ</v>
      </c>
      <c r="H36" s="27" t="str">
        <f ca="1">IFERROR(OFFSET(錠剤!H$4,錠剤_PTP!$A36,0),"")</f>
        <v>５００Ｔ</v>
      </c>
      <c r="I36" s="27" t="str">
        <f ca="1">IFERROR(OFFSET(錠剤!I$4,錠剤_PTP!$A36,0),"")</f>
        <v>錠</v>
      </c>
      <c r="J36" s="27" t="str">
        <f ca="1">IFERROR(OFFSET(錠剤!J$4,錠剤_PTP!$A36,0),"")</f>
        <v>調剤棚　＆　普通薬バラ</v>
      </c>
      <c r="K36" s="65"/>
      <c r="L36" s="77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(ISNUMBER(SEARCH("調剤棚", 錠剤!$J$5:$J$999))),
      ROW(A33)
   ),
"")-4</f>
        <v>36</v>
      </c>
      <c r="B37" s="27">
        <f t="shared" si="1"/>
        <v>33</v>
      </c>
      <c r="C37" s="27">
        <f ca="1">IFERROR(OFFSET(錠剤!C$4,錠剤_PTP!$A37,0),"")</f>
        <v>174</v>
      </c>
      <c r="D37" s="27" t="str">
        <f ca="1">IFERROR(OFFSET(錠剤!D$4,錠剤_PTP!$A37,0),"")</f>
        <v>カルバマゼピン錠２００ｍｇ「アメル」</v>
      </c>
      <c r="E37" s="27">
        <f ca="1">IFERROR(OFFSET(錠剤!E$4,錠剤_PTP!$A37,0),"")</f>
        <v>0</v>
      </c>
      <c r="F37" s="27">
        <f ca="1">IFERROR(OFFSET(錠剤!F$4,錠剤_PTP!$A37,0),"")</f>
        <v>25</v>
      </c>
      <c r="G37" s="27" t="str">
        <f ca="1">IFERROR(OFFSET(錠剤!G$4,錠剤_PTP!$A37,0),"")</f>
        <v>ＰＴＰ</v>
      </c>
      <c r="H37" s="27" t="str">
        <f ca="1">IFERROR(OFFSET(錠剤!H$4,錠剤_PTP!$A37,0),"")</f>
        <v>１００Ｔ</v>
      </c>
      <c r="I37" s="27" t="str">
        <f ca="1">IFERROR(OFFSET(錠剤!I$4,錠剤_PTP!$A37,0),"")</f>
        <v>錠</v>
      </c>
      <c r="J37" s="27" t="str">
        <f ca="1">IFERROR(OFFSET(錠剤!J$4,錠剤_PTP!$A37,0),"")</f>
        <v>調剤棚　＆　普通薬バラ</v>
      </c>
      <c r="K37" s="65"/>
      <c r="L37" s="77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(ISNUMBER(SEARCH("調剤棚", 錠剤!$J$5:$J$999))),
      ROW(A34)
   ),
"")-4</f>
        <v>37</v>
      </c>
      <c r="B38" s="27">
        <f t="shared" si="1"/>
        <v>34</v>
      </c>
      <c r="C38" s="27">
        <f ca="1">IFERROR(OFFSET(錠剤!C$4,錠剤_PTP!$A38,0),"")</f>
        <v>175</v>
      </c>
      <c r="D38" s="27" t="str">
        <f ca="1">IFERROR(OFFSET(錠剤!D$4,錠剤_PTP!$A38,0),"")</f>
        <v>カルバマゼピン錠２００ｍｇ「アメル」</v>
      </c>
      <c r="E38" s="27">
        <f ca="1">IFERROR(OFFSET(錠剤!E$4,錠剤_PTP!$A38,0),"")</f>
        <v>0</v>
      </c>
      <c r="F38" s="27">
        <f ca="1">IFERROR(OFFSET(錠剤!F$4,錠剤_PTP!$A38,0),"")</f>
        <v>25</v>
      </c>
      <c r="G38" s="27" t="str">
        <f ca="1">IFERROR(OFFSET(錠剤!G$4,錠剤_PTP!$A38,0),"")</f>
        <v>バラ</v>
      </c>
      <c r="H38" s="27" t="str">
        <f ca="1">IFERROR(OFFSET(錠剤!H$4,錠剤_PTP!$A38,0),"")</f>
        <v>５００Ｔ</v>
      </c>
      <c r="I38" s="27" t="str">
        <f ca="1">IFERROR(OFFSET(錠剤!I$4,錠剤_PTP!$A38,0),"")</f>
        <v>錠</v>
      </c>
      <c r="J38" s="27" t="str">
        <f ca="1">IFERROR(OFFSET(錠剤!J$4,錠剤_PTP!$A38,0),"")</f>
        <v>調剤棚　＆　普通薬バラ</v>
      </c>
      <c r="K38" s="65"/>
      <c r="L38" s="77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(ISNUMBER(SEARCH("調剤棚", 錠剤!$J$5:$J$999))),
      ROW(A35)
   ),
"")-4</f>
        <v>38</v>
      </c>
      <c r="B39" s="27">
        <f t="shared" si="1"/>
        <v>35</v>
      </c>
      <c r="C39" s="27">
        <f ca="1">IFERROR(OFFSET(錠剤!C$4,錠剤_PTP!$A39,0),"")</f>
        <v>176</v>
      </c>
      <c r="D39" s="27" t="str">
        <f ca="1">IFERROR(OFFSET(錠剤!D$4,錠剤_PTP!$A39,0),"")</f>
        <v>カルベジロール錠１０ｍｇ「ＤＳＥＰ」</v>
      </c>
      <c r="E39" s="27">
        <f ca="1">IFERROR(OFFSET(錠剤!E$4,錠剤_PTP!$A39,0),"")</f>
        <v>0</v>
      </c>
      <c r="F39" s="27">
        <f ca="1">IFERROR(OFFSET(錠剤!F$4,錠剤_PTP!$A39,0),"")</f>
        <v>25</v>
      </c>
      <c r="G39" s="27" t="str">
        <f ca="1">IFERROR(OFFSET(錠剤!G$4,錠剤_PTP!$A39,0),"")</f>
        <v>ＰＴＰ</v>
      </c>
      <c r="H39" s="27" t="str">
        <f ca="1">IFERROR(OFFSET(錠剤!H$4,錠剤_PTP!$A39,0),"")</f>
        <v>１００Ｔ</v>
      </c>
      <c r="I39" s="27" t="str">
        <f ca="1">IFERROR(OFFSET(錠剤!I$4,錠剤_PTP!$A39,0),"")</f>
        <v>錠</v>
      </c>
      <c r="J39" s="27" t="str">
        <f ca="1">IFERROR(OFFSET(錠剤!J$4,錠剤_PTP!$A39,0),"")</f>
        <v>調剤棚　＆　普通薬バラ</v>
      </c>
      <c r="K39" s="65"/>
      <c r="L39" s="77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(ISNUMBER(SEARCH("調剤棚", 錠剤!$J$5:$J$999))),
      ROW(A36)
   ),
"")-4</f>
        <v>39</v>
      </c>
      <c r="B40" s="27">
        <f t="shared" si="1"/>
        <v>36</v>
      </c>
      <c r="C40" s="27">
        <f ca="1">IFERROR(OFFSET(錠剤!C$4,錠剤_PTP!$A40,0),"")</f>
        <v>177</v>
      </c>
      <c r="D40" s="27" t="str">
        <f ca="1">IFERROR(OFFSET(錠剤!D$4,錠剤_PTP!$A40,0),"")</f>
        <v>カルボシステイン錠２５０ｍｇ「トーワ」</v>
      </c>
      <c r="E40" s="27">
        <f ca="1">IFERROR(OFFSET(錠剤!E$4,錠剤_PTP!$A40,0),"")</f>
        <v>0</v>
      </c>
      <c r="F40" s="27">
        <f ca="1">IFERROR(OFFSET(錠剤!F$4,錠剤_PTP!$A40,0),"")</f>
        <v>25</v>
      </c>
      <c r="G40" s="27" t="str">
        <f ca="1">IFERROR(OFFSET(錠剤!G$4,錠剤_PTP!$A40,0),"")</f>
        <v>ＰＴＰ</v>
      </c>
      <c r="H40" s="27" t="str">
        <f ca="1">IFERROR(OFFSET(錠剤!H$4,錠剤_PTP!$A40,0),"")</f>
        <v>１０００Ｔ</v>
      </c>
      <c r="I40" s="27" t="str">
        <f ca="1">IFERROR(OFFSET(錠剤!I$4,錠剤_PTP!$A40,0),"")</f>
        <v>錠</v>
      </c>
      <c r="J40" s="27" t="str">
        <f ca="1">IFERROR(OFFSET(錠剤!J$4,錠剤_PTP!$A40,0),"")</f>
        <v>調剤棚　＆　普通薬バラ</v>
      </c>
      <c r="K40" s="65"/>
      <c r="L40" s="77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(ISNUMBER(SEARCH("調剤棚", 錠剤!$J$5:$J$999))),
      ROW(A37)
   ),
"")-4</f>
        <v>40</v>
      </c>
      <c r="B41" s="27">
        <f t="shared" si="1"/>
        <v>37</v>
      </c>
      <c r="C41" s="27">
        <f ca="1">IFERROR(OFFSET(錠剤!C$4,錠剤_PTP!$A41,0),"")</f>
        <v>179</v>
      </c>
      <c r="D41" s="27" t="str">
        <f ca="1">IFERROR(OFFSET(錠剤!D$4,錠剤_PTP!$A41,0),"")</f>
        <v>カロナール錠２００</v>
      </c>
      <c r="E41" s="27">
        <f ca="1">IFERROR(OFFSET(錠剤!E$4,錠剤_PTP!$A41,0),"")</f>
        <v>0</v>
      </c>
      <c r="F41" s="27">
        <f ca="1">IFERROR(OFFSET(錠剤!F$4,錠剤_PTP!$A41,0),"")</f>
        <v>25</v>
      </c>
      <c r="G41" s="27" t="str">
        <f ca="1">IFERROR(OFFSET(錠剤!G$4,錠剤_PTP!$A41,0),"")</f>
        <v>ＰＴＰ</v>
      </c>
      <c r="H41" s="27" t="str">
        <f ca="1">IFERROR(OFFSET(錠剤!H$4,錠剤_PTP!$A41,0),"")</f>
        <v>１０００Ｔ</v>
      </c>
      <c r="I41" s="27" t="str">
        <f ca="1">IFERROR(OFFSET(錠剤!I$4,錠剤_PTP!$A41,0),"")</f>
        <v>錠</v>
      </c>
      <c r="J41" s="27" t="str">
        <f ca="1">IFERROR(OFFSET(錠剤!J$4,錠剤_PTP!$A41,0),"")</f>
        <v>調剤棚　＆　普通薬バラ</v>
      </c>
      <c r="K41" s="65"/>
      <c r="L41" s="77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(ISNUMBER(SEARCH("調剤棚", 錠剤!$J$5:$J$999))),
      ROW(A38)
   ),
"")-4</f>
        <v>41</v>
      </c>
      <c r="B42" s="27">
        <f t="shared" si="1"/>
        <v>38</v>
      </c>
      <c r="C42" s="27">
        <f ca="1">IFERROR(OFFSET(錠剤!C$4,錠剤_PTP!$A42,0),"")</f>
        <v>180</v>
      </c>
      <c r="D42" s="27" t="str">
        <f ca="1">IFERROR(OFFSET(錠剤!D$4,錠剤_PTP!$A42,0),"")</f>
        <v>カロナール錠２００</v>
      </c>
      <c r="E42" s="27">
        <f ca="1">IFERROR(OFFSET(錠剤!E$4,錠剤_PTP!$A42,0),"")</f>
        <v>0</v>
      </c>
      <c r="F42" s="27">
        <f ca="1">IFERROR(OFFSET(錠剤!F$4,錠剤_PTP!$A42,0),"")</f>
        <v>25</v>
      </c>
      <c r="G42" s="27" t="str">
        <f ca="1">IFERROR(OFFSET(錠剤!G$4,錠剤_PTP!$A42,0),"")</f>
        <v>バラ</v>
      </c>
      <c r="H42" s="27" t="str">
        <f ca="1">IFERROR(OFFSET(錠剤!H$4,錠剤_PTP!$A42,0),"")</f>
        <v>５００Ｔ</v>
      </c>
      <c r="I42" s="27" t="str">
        <f ca="1">IFERROR(OFFSET(錠剤!I$4,錠剤_PTP!$A42,0),"")</f>
        <v>錠</v>
      </c>
      <c r="J42" s="27" t="str">
        <f ca="1">IFERROR(OFFSET(錠剤!J$4,錠剤_PTP!$A42,0),"")</f>
        <v>調剤棚　＆　普通薬バラ</v>
      </c>
      <c r="K42" s="65"/>
      <c r="L42" s="77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(ISNUMBER(SEARCH("調剤棚", 錠剤!$J$5:$J$999))),
      ROW(A39)
   ),
"")-4</f>
        <v>42</v>
      </c>
      <c r="B43" s="27">
        <f t="shared" si="1"/>
        <v>39</v>
      </c>
      <c r="C43" s="27">
        <f ca="1">IFERROR(OFFSET(錠剤!C$4,錠剤_PTP!$A43,0),"")</f>
        <v>184</v>
      </c>
      <c r="D43" s="27" t="str">
        <f ca="1">IFERROR(OFFSET(錠剤!D$4,錠剤_PTP!$A43,0),"")</f>
        <v>クアゼパム錠１５ｍｇ「アメル」</v>
      </c>
      <c r="E43" s="27">
        <f ca="1">IFERROR(OFFSET(錠剤!E$4,錠剤_PTP!$A43,0),"")</f>
        <v>0</v>
      </c>
      <c r="F43" s="27">
        <f ca="1">IFERROR(OFFSET(錠剤!F$4,錠剤_PTP!$A43,0),"")</f>
        <v>1</v>
      </c>
      <c r="G43" s="27" t="str">
        <f ca="1">IFERROR(OFFSET(錠剤!G$4,錠剤_PTP!$A43,0),"")</f>
        <v>ＰＴＰ</v>
      </c>
      <c r="H43" s="27" t="str">
        <f ca="1">IFERROR(OFFSET(錠剤!H$4,錠剤_PTP!$A43,0),"")</f>
        <v>１００Ｔ</v>
      </c>
      <c r="I43" s="27" t="str">
        <f ca="1">IFERROR(OFFSET(錠剤!I$4,錠剤_PTP!$A43,0),"")</f>
        <v>錠</v>
      </c>
      <c r="J43" s="27" t="str">
        <f ca="1">IFERROR(OFFSET(錠剤!J$4,錠剤_PTP!$A43,0),"")</f>
        <v>調剤棚</v>
      </c>
      <c r="K43" s="65"/>
      <c r="L43" s="77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(ISNUMBER(SEARCH("調剤棚", 錠剤!$J$5:$J$999))),
      ROW(A40)
   ),
"")-4</f>
        <v>43</v>
      </c>
      <c r="B44" s="27">
        <f t="shared" si="1"/>
        <v>40</v>
      </c>
      <c r="C44" s="27">
        <f ca="1">IFERROR(OFFSET(錠剤!C$4,錠剤_PTP!$A44,0),"")</f>
        <v>185</v>
      </c>
      <c r="D44" s="27" t="str">
        <f ca="1">IFERROR(OFFSET(錠剤!D$4,錠剤_PTP!$A44,0),"")</f>
        <v>クアゼパム錠１５ｍｇ「アメル」</v>
      </c>
      <c r="E44" s="27">
        <f ca="1">IFERROR(OFFSET(錠剤!E$4,錠剤_PTP!$A44,0),"")</f>
        <v>0</v>
      </c>
      <c r="F44" s="27">
        <f ca="1">IFERROR(OFFSET(錠剤!F$4,錠剤_PTP!$A44,0),"")</f>
        <v>1</v>
      </c>
      <c r="G44" s="27" t="str">
        <f ca="1">IFERROR(OFFSET(錠剤!G$4,錠剤_PTP!$A44,0),"")</f>
        <v>バラ</v>
      </c>
      <c r="H44" s="27" t="str">
        <f ca="1">IFERROR(OFFSET(錠剤!H$4,錠剤_PTP!$A44,0),"")</f>
        <v>５００Ｔ</v>
      </c>
      <c r="I44" s="27" t="str">
        <f ca="1">IFERROR(OFFSET(錠剤!I$4,錠剤_PTP!$A44,0),"")</f>
        <v>錠</v>
      </c>
      <c r="J44" s="27" t="str">
        <f ca="1">IFERROR(OFFSET(錠剤!J$4,錠剤_PTP!$A44,0),"")</f>
        <v>調剤棚</v>
      </c>
      <c r="K44" s="65"/>
      <c r="L44" s="77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(ISNUMBER(SEARCH("調剤棚", 錠剤!$J$5:$J$999))),
      ROW(A41)
   ),
"")-4</f>
        <v>44</v>
      </c>
      <c r="B45" s="27">
        <f t="shared" si="1"/>
        <v>41</v>
      </c>
      <c r="C45" s="27">
        <f ca="1">IFERROR(OFFSET(錠剤!C$4,錠剤_PTP!$A45,0),"")</f>
        <v>186</v>
      </c>
      <c r="D45" s="27" t="str">
        <f ca="1">IFERROR(OFFSET(錠剤!D$4,錠剤_PTP!$A45,0),"")</f>
        <v>クービビック錠２５ｍｇ</v>
      </c>
      <c r="E45" s="27">
        <f ca="1">IFERROR(OFFSET(錠剤!E$4,錠剤_PTP!$A45,0),"")</f>
        <v>0</v>
      </c>
      <c r="F45" s="27">
        <f ca="1">IFERROR(OFFSET(錠剤!F$4,錠剤_PTP!$A45,0),"")</f>
        <v>1</v>
      </c>
      <c r="G45" s="27" t="str">
        <f ca="1">IFERROR(OFFSET(錠剤!G$4,錠剤_PTP!$A45,0),"")</f>
        <v>ＰＴＰ</v>
      </c>
      <c r="H45" s="27" t="str">
        <f ca="1">IFERROR(OFFSET(錠剤!H$4,錠剤_PTP!$A45,0),"")</f>
        <v>１００Ｔ</v>
      </c>
      <c r="I45" s="27" t="str">
        <f ca="1">IFERROR(OFFSET(錠剤!I$4,錠剤_PTP!$A45,0),"")</f>
        <v>錠</v>
      </c>
      <c r="J45" s="27" t="str">
        <f ca="1">IFERROR(OFFSET(錠剤!J$4,錠剤_PTP!$A45,0),"")</f>
        <v>調剤棚</v>
      </c>
      <c r="K45" s="65"/>
      <c r="L45" s="77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(ISNUMBER(SEARCH("調剤棚", 錠剤!$J$5:$J$999))),
      ROW(A42)
   ),
"")-4</f>
        <v>45</v>
      </c>
      <c r="B46" s="27">
        <f t="shared" si="1"/>
        <v>42</v>
      </c>
      <c r="C46" s="27">
        <f ca="1">IFERROR(OFFSET(錠剤!C$4,錠剤_PTP!$A46,0),"")</f>
        <v>188</v>
      </c>
      <c r="D46" s="27" t="str">
        <f ca="1">IFERROR(OFFSET(錠剤!D$4,錠剤_PTP!$A46,0),"")</f>
        <v>グーフィス錠５ｍｇ</v>
      </c>
      <c r="E46" s="27">
        <f ca="1">IFERROR(OFFSET(錠剤!E$4,錠剤_PTP!$A46,0),"")</f>
        <v>0</v>
      </c>
      <c r="F46" s="27">
        <f ca="1">IFERROR(OFFSET(錠剤!F$4,錠剤_PTP!$A46,0),"")</f>
        <v>25</v>
      </c>
      <c r="G46" s="27" t="str">
        <f ca="1">IFERROR(OFFSET(錠剤!G$4,錠剤_PTP!$A46,0),"")</f>
        <v>ＰＴＰ</v>
      </c>
      <c r="H46" s="27" t="str">
        <f ca="1">IFERROR(OFFSET(錠剤!H$4,錠剤_PTP!$A46,0),"")</f>
        <v>５００Ｔ</v>
      </c>
      <c r="I46" s="27" t="str">
        <f ca="1">IFERROR(OFFSET(錠剤!I$4,錠剤_PTP!$A46,0),"")</f>
        <v>錠</v>
      </c>
      <c r="J46" s="27" t="str">
        <f ca="1">IFERROR(OFFSET(錠剤!J$4,錠剤_PTP!$A46,0),"")</f>
        <v>調剤棚　＆　普通薬バラ</v>
      </c>
      <c r="K46" s="65"/>
      <c r="L46" s="77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(ISNUMBER(SEARCH("調剤棚", 錠剤!$J$5:$J$999))),
      ROW(A43)
   ),
"")-4</f>
        <v>46</v>
      </c>
      <c r="B47" s="27">
        <f t="shared" si="1"/>
        <v>43</v>
      </c>
      <c r="C47" s="27">
        <f ca="1">IFERROR(OFFSET(錠剤!C$4,錠剤_PTP!$A47,0),"")</f>
        <v>199</v>
      </c>
      <c r="D47" s="27" t="str">
        <f ca="1">IFERROR(OFFSET(錠剤!D$4,錠剤_PTP!$A47,0),"")</f>
        <v>グラクティブ錠５０ｍｇ</v>
      </c>
      <c r="E47" s="27">
        <f ca="1">IFERROR(OFFSET(錠剤!E$4,錠剤_PTP!$A47,0),"")</f>
        <v>0</v>
      </c>
      <c r="F47" s="27">
        <f ca="1">IFERROR(OFFSET(錠剤!F$4,錠剤_PTP!$A47,0),"")</f>
        <v>25</v>
      </c>
      <c r="G47" s="27" t="str">
        <f ca="1">IFERROR(OFFSET(錠剤!G$4,錠剤_PTP!$A47,0),"")</f>
        <v>バラ</v>
      </c>
      <c r="H47" s="27" t="str">
        <f ca="1">IFERROR(OFFSET(錠剤!H$4,錠剤_PTP!$A47,0),"")</f>
        <v>１００Ｔ</v>
      </c>
      <c r="I47" s="27" t="str">
        <f ca="1">IFERROR(OFFSET(錠剤!I$4,錠剤_PTP!$A47,0),"")</f>
        <v>錠</v>
      </c>
      <c r="J47" s="27" t="str">
        <f ca="1">IFERROR(OFFSET(錠剤!J$4,錠剤_PTP!$A47,0),"")</f>
        <v>調剤棚　＆　普通薬バラ</v>
      </c>
      <c r="K47" s="65"/>
      <c r="L47" s="77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(ISNUMBER(SEARCH("調剤棚", 錠剤!$J$5:$J$999))),
      ROW(A44)
   ),
"")-4</f>
        <v>47</v>
      </c>
      <c r="B48" s="27">
        <f t="shared" si="1"/>
        <v>44</v>
      </c>
      <c r="C48" s="27">
        <f ca="1">IFERROR(OFFSET(錠剤!C$4,錠剤_PTP!$A48,0),"")</f>
        <v>202</v>
      </c>
      <c r="D48" s="27" t="str">
        <f ca="1">IFERROR(OFFSET(錠剤!D$4,錠剤_PTP!$A48,0),"")</f>
        <v>グラマリール錠２５ｍｇ</v>
      </c>
      <c r="E48" s="27">
        <f ca="1">IFERROR(OFFSET(錠剤!E$4,錠剤_PTP!$A48,0),"")</f>
        <v>0</v>
      </c>
      <c r="F48" s="27">
        <f ca="1">IFERROR(OFFSET(錠剤!F$4,錠剤_PTP!$A48,0),"")</f>
        <v>25</v>
      </c>
      <c r="G48" s="27" t="str">
        <f ca="1">IFERROR(OFFSET(錠剤!G$4,錠剤_PTP!$A48,0),"")</f>
        <v>バラ</v>
      </c>
      <c r="H48" s="27" t="str">
        <f ca="1">IFERROR(OFFSET(錠剤!H$4,錠剤_PTP!$A48,0),"")</f>
        <v>１０００Ｔ</v>
      </c>
      <c r="I48" s="27" t="str">
        <f ca="1">IFERROR(OFFSET(錠剤!I$4,錠剤_PTP!$A48,0),"")</f>
        <v>錠</v>
      </c>
      <c r="J48" s="27" t="str">
        <f ca="1">IFERROR(OFFSET(錠剤!J$4,錠剤_PTP!$A48,0),"")</f>
        <v>調剤棚　＆　普通薬バラ</v>
      </c>
      <c r="K48" s="65"/>
      <c r="L48" s="77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(ISNUMBER(SEARCH("調剤棚", 錠剤!$J$5:$J$999))),
      ROW(A45)
   ),
"")-4</f>
        <v>49</v>
      </c>
      <c r="B49" s="27">
        <f t="shared" si="1"/>
        <v>45</v>
      </c>
      <c r="C49" s="27">
        <f ca="1">IFERROR(OFFSET(錠剤!C$4,錠剤_PTP!$A49,0),"")</f>
        <v>204</v>
      </c>
      <c r="D49" s="27" t="str">
        <f ca="1">IFERROR(OFFSET(錠剤!D$4,錠剤_PTP!$A49,0),"")</f>
        <v>クラリシッド錠２００ｍｇ</v>
      </c>
      <c r="E49" s="27">
        <f ca="1">IFERROR(OFFSET(錠剤!E$4,錠剤_PTP!$A49,0),"")</f>
        <v>0</v>
      </c>
      <c r="F49" s="27">
        <f ca="1">IFERROR(OFFSET(錠剤!F$4,錠剤_PTP!$A49,0),"")</f>
        <v>25</v>
      </c>
      <c r="G49" s="27" t="str">
        <f ca="1">IFERROR(OFFSET(錠剤!G$4,錠剤_PTP!$A49,0),"")</f>
        <v>ＰＴＰ</v>
      </c>
      <c r="H49" s="27" t="str">
        <f ca="1">IFERROR(OFFSET(錠剤!H$4,錠剤_PTP!$A49,0),"")</f>
        <v>１００Ｔ</v>
      </c>
      <c r="I49" s="27" t="str">
        <f ca="1">IFERROR(OFFSET(錠剤!I$4,錠剤_PTP!$A49,0),"")</f>
        <v>錠</v>
      </c>
      <c r="J49" s="27" t="str">
        <f ca="1">IFERROR(OFFSET(錠剤!J$4,錠剤_PTP!$A49,0),"")</f>
        <v>調剤棚　＆　普通薬バラ</v>
      </c>
      <c r="K49" s="65"/>
      <c r="L49" s="77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(ISNUMBER(SEARCH("調剤棚", 錠剤!$J$5:$J$999))),
      ROW(A46)
   ),
"")-4</f>
        <v>50</v>
      </c>
      <c r="B50" s="27">
        <f t="shared" si="1"/>
        <v>46</v>
      </c>
      <c r="C50" s="27">
        <f ca="1">IFERROR(OFFSET(錠剤!C$4,錠剤_PTP!$A50,0),"")</f>
        <v>205</v>
      </c>
      <c r="D50" s="27" t="str">
        <f ca="1">IFERROR(OFFSET(錠剤!D$4,錠剤_PTP!$A50,0),"")</f>
        <v>クラリチン錠１０ｍｇ</v>
      </c>
      <c r="E50" s="27">
        <f ca="1">IFERROR(OFFSET(錠剤!E$4,錠剤_PTP!$A50,0),"")</f>
        <v>0</v>
      </c>
      <c r="F50" s="27">
        <f ca="1">IFERROR(OFFSET(錠剤!F$4,錠剤_PTP!$A50,0),"")</f>
        <v>25</v>
      </c>
      <c r="G50" s="27" t="str">
        <f ca="1">IFERROR(OFFSET(錠剤!G$4,錠剤_PTP!$A50,0),"")</f>
        <v>ＰＴＰ</v>
      </c>
      <c r="H50" s="27" t="str">
        <f ca="1">IFERROR(OFFSET(錠剤!H$4,錠剤_PTP!$A50,0),"")</f>
        <v>１００Ｔ</v>
      </c>
      <c r="I50" s="27" t="str">
        <f ca="1">IFERROR(OFFSET(錠剤!I$4,錠剤_PTP!$A50,0),"")</f>
        <v>錠</v>
      </c>
      <c r="J50" s="27" t="str">
        <f ca="1">IFERROR(OFFSET(錠剤!J$4,錠剤_PTP!$A50,0),"")</f>
        <v>調剤棚　＆　普通薬バラ</v>
      </c>
      <c r="K50" s="65"/>
      <c r="L50" s="77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(ISNUMBER(SEARCH("調剤棚", 錠剤!$J$5:$J$999))),
      ROW(A47)
   ),
"")-4</f>
        <v>52</v>
      </c>
      <c r="B51" s="27">
        <f t="shared" si="1"/>
        <v>47</v>
      </c>
      <c r="C51" s="27">
        <f ca="1">IFERROR(OFFSET(錠剤!C$4,錠剤_PTP!$A51,0),"")</f>
        <v>209</v>
      </c>
      <c r="D51" s="27" t="str">
        <f ca="1">IFERROR(OFFSET(錠剤!D$4,錠剤_PTP!$A51,0),"")</f>
        <v>グリチロン配合錠</v>
      </c>
      <c r="E51" s="27">
        <f ca="1">IFERROR(OFFSET(錠剤!E$4,錠剤_PTP!$A51,0),"")</f>
        <v>0</v>
      </c>
      <c r="F51" s="27">
        <f ca="1">IFERROR(OFFSET(錠剤!F$4,錠剤_PTP!$A51,0),"")</f>
        <v>25</v>
      </c>
      <c r="G51" s="27" t="str">
        <f ca="1">IFERROR(OFFSET(錠剤!G$4,錠剤_PTP!$A51,0),"")</f>
        <v>バラ</v>
      </c>
      <c r="H51" s="27" t="str">
        <f ca="1">IFERROR(OFFSET(錠剤!H$4,錠剤_PTP!$A51,0),"")</f>
        <v>１０００Ｔ</v>
      </c>
      <c r="I51" s="27" t="str">
        <f ca="1">IFERROR(OFFSET(錠剤!I$4,錠剤_PTP!$A51,0),"")</f>
        <v>錠</v>
      </c>
      <c r="J51" s="27" t="str">
        <f ca="1">IFERROR(OFFSET(錠剤!J$4,錠剤_PTP!$A51,0),"")</f>
        <v>調剤棚　＆　普通薬バラ</v>
      </c>
      <c r="K51" s="65"/>
      <c r="L51" s="77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(ISNUMBER(SEARCH("調剤棚", 錠剤!$J$5:$J$999))),
      ROW(A48)
   ),
"")-4</f>
        <v>53</v>
      </c>
      <c r="B52" s="27">
        <f t="shared" si="1"/>
        <v>48</v>
      </c>
      <c r="C52" s="27">
        <f ca="1">IFERROR(OFFSET(錠剤!C$4,錠剤_PTP!$A52,0),"")</f>
        <v>214</v>
      </c>
      <c r="D52" s="27" t="str">
        <f ca="1">IFERROR(OFFSET(錠剤!D$4,錠剤_PTP!$A52,0),"")</f>
        <v>クロピドグレル錠７５ｍｇ「ＪＧ」</v>
      </c>
      <c r="E52" s="27">
        <f ca="1">IFERROR(OFFSET(錠剤!E$4,錠剤_PTP!$A52,0),"")</f>
        <v>0</v>
      </c>
      <c r="F52" s="27">
        <f ca="1">IFERROR(OFFSET(錠剤!F$4,錠剤_PTP!$A52,0),"")</f>
        <v>25</v>
      </c>
      <c r="G52" s="27" t="str">
        <f ca="1">IFERROR(OFFSET(錠剤!G$4,錠剤_PTP!$A52,0),"")</f>
        <v>ＰＴＰ</v>
      </c>
      <c r="H52" s="27" t="str">
        <f ca="1">IFERROR(OFFSET(錠剤!H$4,錠剤_PTP!$A52,0),"")</f>
        <v>１００Ｔ</v>
      </c>
      <c r="I52" s="27" t="str">
        <f ca="1">IFERROR(OFFSET(錠剤!I$4,錠剤_PTP!$A52,0),"")</f>
        <v>錠</v>
      </c>
      <c r="J52" s="27" t="str">
        <f ca="1">IFERROR(OFFSET(錠剤!J$4,錠剤_PTP!$A52,0),"")</f>
        <v>調剤棚　＆　普通薬バラ</v>
      </c>
      <c r="K52" s="65"/>
      <c r="L52" s="77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(ISNUMBER(SEARCH("調剤棚", 錠剤!$J$5:$J$999))),
      ROW(A49)
   ),
"")-4</f>
        <v>54</v>
      </c>
      <c r="B53" s="27">
        <f t="shared" si="1"/>
        <v>49</v>
      </c>
      <c r="C53" s="27">
        <f ca="1">IFERROR(OFFSET(錠剤!C$4,錠剤_PTP!$A53,0),"")</f>
        <v>215</v>
      </c>
      <c r="D53" s="27" t="str">
        <f ca="1">IFERROR(OFFSET(錠剤!D$4,錠剤_PTP!$A53,0),"")</f>
        <v>クロピドグレル錠７５ｍｇ「ＪＧ」</v>
      </c>
      <c r="E53" s="27">
        <f ca="1">IFERROR(OFFSET(錠剤!E$4,錠剤_PTP!$A53,0),"")</f>
        <v>0</v>
      </c>
      <c r="F53" s="27">
        <f ca="1">IFERROR(OFFSET(錠剤!F$4,錠剤_PTP!$A53,0),"")</f>
        <v>25</v>
      </c>
      <c r="G53" s="27" t="str">
        <f ca="1">IFERROR(OFFSET(錠剤!G$4,錠剤_PTP!$A53,0),"")</f>
        <v>バラ</v>
      </c>
      <c r="H53" s="27" t="str">
        <f ca="1">IFERROR(OFFSET(錠剤!H$4,錠剤_PTP!$A53,0),"")</f>
        <v>５００Ｔ</v>
      </c>
      <c r="I53" s="27" t="str">
        <f ca="1">IFERROR(OFFSET(錠剤!I$4,錠剤_PTP!$A53,0),"")</f>
        <v>錠</v>
      </c>
      <c r="J53" s="27" t="str">
        <f ca="1">IFERROR(OFFSET(錠剤!J$4,錠剤_PTP!$A53,0),"")</f>
        <v>調剤棚　＆　普通薬バラ</v>
      </c>
      <c r="K53" s="65"/>
      <c r="L53" s="77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(ISNUMBER(SEARCH("調剤棚", 錠剤!$J$5:$J$999))),
      ROW(A50)
   ),
"")-4</f>
        <v>56</v>
      </c>
      <c r="B54" s="27">
        <f t="shared" si="1"/>
        <v>50</v>
      </c>
      <c r="C54" s="27">
        <f ca="1">IFERROR(OFFSET(錠剤!C$4,錠剤_PTP!$A54,0),"")</f>
        <v>236</v>
      </c>
      <c r="D54" s="27" t="str">
        <f ca="1">IFERROR(OFFSET(錠剤!D$4,錠剤_PTP!$A54,0),"")</f>
        <v>コントミン糖衣錠２５ｍｇ</v>
      </c>
      <c r="E54" s="27">
        <f ca="1">IFERROR(OFFSET(錠剤!E$4,錠剤_PTP!$A54,0),"")</f>
        <v>0</v>
      </c>
      <c r="F54" s="27">
        <f ca="1">IFERROR(OFFSET(錠剤!F$4,錠剤_PTP!$A54,0),"")</f>
        <v>25</v>
      </c>
      <c r="G54" s="27" t="str">
        <f ca="1">IFERROR(OFFSET(錠剤!G$4,錠剤_PTP!$A54,0),"")</f>
        <v>ＰＴＰ</v>
      </c>
      <c r="H54" s="27" t="str">
        <f ca="1">IFERROR(OFFSET(錠剤!H$4,錠剤_PTP!$A54,0),"")</f>
        <v>１００Ｔ</v>
      </c>
      <c r="I54" s="27" t="str">
        <f ca="1">IFERROR(OFFSET(錠剤!I$4,錠剤_PTP!$A54,0),"")</f>
        <v>錠</v>
      </c>
      <c r="J54" s="27" t="str">
        <f ca="1">IFERROR(OFFSET(錠剤!J$4,錠剤_PTP!$A54,0),"")</f>
        <v>調剤棚　＆　普通薬バラ</v>
      </c>
      <c r="K54" s="65"/>
      <c r="L54" s="77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(ISNUMBER(SEARCH("調剤棚", 錠剤!$J$5:$J$999))),
      ROW(A51)
   ),
"")-4</f>
        <v>57</v>
      </c>
      <c r="B55" s="27">
        <f t="shared" si="1"/>
        <v>51</v>
      </c>
      <c r="C55" s="27">
        <f ca="1">IFERROR(OFFSET(錠剤!C$4,錠剤_PTP!$A55,0),"")</f>
        <v>237</v>
      </c>
      <c r="D55" s="27" t="str">
        <f ca="1">IFERROR(OFFSET(錠剤!D$4,錠剤_PTP!$A55,0),"")</f>
        <v>コントミン糖衣錠２５ｍｇ</v>
      </c>
      <c r="E55" s="27">
        <f ca="1">IFERROR(OFFSET(錠剤!E$4,錠剤_PTP!$A55,0),"")</f>
        <v>0</v>
      </c>
      <c r="F55" s="27">
        <f ca="1">IFERROR(OFFSET(錠剤!F$4,錠剤_PTP!$A55,0),"")</f>
        <v>25</v>
      </c>
      <c r="G55" s="27" t="str">
        <f ca="1">IFERROR(OFFSET(錠剤!G$4,錠剤_PTP!$A55,0),"")</f>
        <v>ＰＴＰ</v>
      </c>
      <c r="H55" s="27" t="str">
        <f ca="1">IFERROR(OFFSET(錠剤!H$4,錠剤_PTP!$A55,0),"")</f>
        <v>１０００Ｔ</v>
      </c>
      <c r="I55" s="27" t="str">
        <f ca="1">IFERROR(OFFSET(錠剤!I$4,錠剤_PTP!$A55,0),"")</f>
        <v>錠</v>
      </c>
      <c r="J55" s="27" t="str">
        <f ca="1">IFERROR(OFFSET(錠剤!J$4,錠剤_PTP!$A55,0),"")</f>
        <v>調剤棚　＆　普通薬バラ</v>
      </c>
      <c r="K55" s="65"/>
      <c r="L55" s="77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(ISNUMBER(SEARCH("調剤棚", 錠剤!$J$5:$J$999))),
      ROW(A52)
   ),
"")-4</f>
        <v>58</v>
      </c>
      <c r="B56" s="27">
        <f t="shared" si="1"/>
        <v>52</v>
      </c>
      <c r="C56" s="27">
        <f ca="1">IFERROR(OFFSET(錠剤!C$4,錠剤_PTP!$A56,0),"")</f>
        <v>238</v>
      </c>
      <c r="D56" s="27" t="str">
        <f ca="1">IFERROR(OFFSET(錠剤!D$4,錠剤_PTP!$A56,0),"")</f>
        <v>コントミン糖衣錠２５ｍｇ</v>
      </c>
      <c r="E56" s="27">
        <f ca="1">IFERROR(OFFSET(錠剤!E$4,錠剤_PTP!$A56,0),"")</f>
        <v>0</v>
      </c>
      <c r="F56" s="27">
        <f ca="1">IFERROR(OFFSET(錠剤!F$4,錠剤_PTP!$A56,0),"")</f>
        <v>25</v>
      </c>
      <c r="G56" s="27" t="str">
        <f ca="1">IFERROR(OFFSET(錠剤!G$4,錠剤_PTP!$A56,0),"")</f>
        <v>バラ</v>
      </c>
      <c r="H56" s="27" t="str">
        <f ca="1">IFERROR(OFFSET(錠剤!H$4,錠剤_PTP!$A56,0),"")</f>
        <v>１０００Ｔ</v>
      </c>
      <c r="I56" s="27" t="str">
        <f ca="1">IFERROR(OFFSET(錠剤!I$4,錠剤_PTP!$A56,0),"")</f>
        <v>錠</v>
      </c>
      <c r="J56" s="27" t="str">
        <f ca="1">IFERROR(OFFSET(錠剤!J$4,錠剤_PTP!$A56,0),"")</f>
        <v>調剤棚　＆　普通薬バラ</v>
      </c>
      <c r="K56" s="65"/>
      <c r="L56" s="77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(ISNUMBER(SEARCH("調剤棚", 錠剤!$J$5:$J$999))),
      ROW(A53)
   ),
"")-4</f>
        <v>60</v>
      </c>
      <c r="B57" s="27">
        <f t="shared" si="1"/>
        <v>53</v>
      </c>
      <c r="C57" s="27">
        <f ca="1">IFERROR(OFFSET(錠剤!C$4,錠剤_PTP!$A57,0),"")</f>
        <v>244</v>
      </c>
      <c r="D57" s="27" t="str">
        <f ca="1">IFERROR(OFFSET(錠剤!D$4,錠剤_PTP!$A57,0),"")</f>
        <v>ジアゼパム錠２ｍｇ「アメル」</v>
      </c>
      <c r="E57" s="27">
        <f ca="1">IFERROR(OFFSET(錠剤!E$4,錠剤_PTP!$A57,0),"")</f>
        <v>0</v>
      </c>
      <c r="F57" s="27">
        <f ca="1">IFERROR(OFFSET(錠剤!F$4,錠剤_PTP!$A57,0),"")</f>
        <v>25</v>
      </c>
      <c r="G57" s="27" t="str">
        <f ca="1">IFERROR(OFFSET(錠剤!G$4,錠剤_PTP!$A57,0),"")</f>
        <v>ＰＴＰ</v>
      </c>
      <c r="H57" s="27" t="str">
        <f ca="1">IFERROR(OFFSET(錠剤!H$4,錠剤_PTP!$A57,0),"")</f>
        <v>１００Ｔ</v>
      </c>
      <c r="I57" s="27" t="str">
        <f ca="1">IFERROR(OFFSET(錠剤!I$4,錠剤_PTP!$A57,0),"")</f>
        <v>錠</v>
      </c>
      <c r="J57" s="27" t="str">
        <f ca="1">IFERROR(OFFSET(錠剤!J$4,錠剤_PTP!$A57,0),"")</f>
        <v>調剤棚　＆　普通薬バラ</v>
      </c>
      <c r="K57" s="65"/>
      <c r="L57" s="77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(ISNUMBER(SEARCH("調剤棚", 錠剤!$J$5:$J$999))),
      ROW(A54)
   ),
"")-4</f>
        <v>61</v>
      </c>
      <c r="B58" s="27">
        <f t="shared" si="1"/>
        <v>54</v>
      </c>
      <c r="C58" s="27">
        <f ca="1">IFERROR(OFFSET(錠剤!C$4,錠剤_PTP!$A58,0),"")</f>
        <v>245</v>
      </c>
      <c r="D58" s="27" t="str">
        <f ca="1">IFERROR(OFFSET(錠剤!D$4,錠剤_PTP!$A58,0),"")</f>
        <v>ジアゼパム錠５ｍｇ「アメル」</v>
      </c>
      <c r="E58" s="27">
        <f ca="1">IFERROR(OFFSET(錠剤!E$4,錠剤_PTP!$A58,0),"")</f>
        <v>0</v>
      </c>
      <c r="F58" s="27">
        <f ca="1">IFERROR(OFFSET(錠剤!F$4,錠剤_PTP!$A58,0),"")</f>
        <v>25</v>
      </c>
      <c r="G58" s="27" t="str">
        <f ca="1">IFERROR(OFFSET(錠剤!G$4,錠剤_PTP!$A58,0),"")</f>
        <v>ＰＴＰ</v>
      </c>
      <c r="H58" s="27" t="str">
        <f ca="1">IFERROR(OFFSET(錠剤!H$4,錠剤_PTP!$A58,0),"")</f>
        <v>１００Ｔ</v>
      </c>
      <c r="I58" s="27" t="str">
        <f ca="1">IFERROR(OFFSET(錠剤!I$4,錠剤_PTP!$A58,0),"")</f>
        <v>錠</v>
      </c>
      <c r="J58" s="27" t="str">
        <f ca="1">IFERROR(OFFSET(錠剤!J$4,錠剤_PTP!$A58,0),"")</f>
        <v>調剤棚　＆　普通薬バラ</v>
      </c>
      <c r="K58" s="65"/>
      <c r="L58" s="77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(ISNUMBER(SEARCH("調剤棚", 錠剤!$J$5:$J$999))),
      ROW(A55)
   ),
"")-4</f>
        <v>62</v>
      </c>
      <c r="B59" s="27">
        <f t="shared" si="1"/>
        <v>55</v>
      </c>
      <c r="C59" s="27">
        <f ca="1">IFERROR(OFFSET(錠剤!C$4,錠剤_PTP!$A59,0),"")</f>
        <v>250</v>
      </c>
      <c r="D59" s="27" t="str">
        <f ca="1">IFERROR(OFFSET(錠剤!D$4,錠剤_PTP!$A59,0),"")</f>
        <v>ジェニナック錠２００ＭＧ</v>
      </c>
      <c r="E59" s="27">
        <f ca="1">IFERROR(OFFSET(錠剤!E$4,錠剤_PTP!$A59,0),"")</f>
        <v>0</v>
      </c>
      <c r="F59" s="27">
        <f ca="1">IFERROR(OFFSET(錠剤!F$4,錠剤_PTP!$A59,0),"")</f>
        <v>1</v>
      </c>
      <c r="G59" s="27" t="str">
        <f ca="1">IFERROR(OFFSET(錠剤!G$4,錠剤_PTP!$A59,0),"")</f>
        <v>ＰＴＰ</v>
      </c>
      <c r="H59" s="27" t="str">
        <f ca="1">IFERROR(OFFSET(錠剤!H$4,錠剤_PTP!$A59,0),"")</f>
        <v>１００Ｔ</v>
      </c>
      <c r="I59" s="27" t="str">
        <f ca="1">IFERROR(OFFSET(錠剤!I$4,錠剤_PTP!$A59,0),"")</f>
        <v>錠</v>
      </c>
      <c r="J59" s="27" t="str">
        <f ca="1">IFERROR(OFFSET(錠剤!J$4,錠剤_PTP!$A59,0),"")</f>
        <v>調剤棚</v>
      </c>
      <c r="K59" s="65"/>
      <c r="L59" s="77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(ISNUMBER(SEARCH("調剤棚", 錠剤!$J$5:$J$999))),
      ROW(A56)
   ),
"")-4</f>
        <v>63</v>
      </c>
      <c r="B60" s="27">
        <f t="shared" si="1"/>
        <v>56</v>
      </c>
      <c r="C60" s="27">
        <f ca="1">IFERROR(OFFSET(錠剤!C$4,錠剤_PTP!$A60,0),"")</f>
        <v>259</v>
      </c>
      <c r="D60" s="27" t="str">
        <f ca="1">IFERROR(OFFSET(錠剤!D$4,錠剤_PTP!$A60,0),"")</f>
        <v>ジフェニドール塩酸塩錠２５ｍｇ「ＮＩＧ」</v>
      </c>
      <c r="E60" s="27">
        <f ca="1">IFERROR(OFFSET(錠剤!E$4,錠剤_PTP!$A60,0),"")</f>
        <v>0</v>
      </c>
      <c r="F60" s="27">
        <f ca="1">IFERROR(OFFSET(錠剤!F$4,錠剤_PTP!$A60,0),"")</f>
        <v>1</v>
      </c>
      <c r="G60" s="27" t="str">
        <f ca="1">IFERROR(OFFSET(錠剤!G$4,錠剤_PTP!$A60,0),"")</f>
        <v>ＰＴＰ</v>
      </c>
      <c r="H60" s="27" t="str">
        <f ca="1">IFERROR(OFFSET(錠剤!H$4,錠剤_PTP!$A60,0),"")</f>
        <v>１０００Ｔ</v>
      </c>
      <c r="I60" s="27" t="str">
        <f ca="1">IFERROR(OFFSET(錠剤!I$4,錠剤_PTP!$A60,0),"")</f>
        <v>錠</v>
      </c>
      <c r="J60" s="27" t="str">
        <f ca="1">IFERROR(OFFSET(錠剤!J$4,錠剤_PTP!$A60,0),"")</f>
        <v>調剤棚</v>
      </c>
      <c r="K60" s="65"/>
      <c r="L60" s="77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(ISNUMBER(SEARCH("調剤棚", 錠剤!$J$5:$J$999))),
      ROW(A57)
   ),
"")-4</f>
        <v>64</v>
      </c>
      <c r="B61" s="27">
        <f t="shared" si="1"/>
        <v>57</v>
      </c>
      <c r="C61" s="27">
        <f ca="1">IFERROR(OFFSET(錠剤!C$4,錠剤_PTP!$A61,0),"")</f>
        <v>264</v>
      </c>
      <c r="D61" s="27" t="str">
        <f ca="1">IFERROR(OFFSET(錠剤!D$4,錠剤_PTP!$A61,0),"")</f>
        <v>ジメチコン錠４０ｍｇ「ＹＤ」</v>
      </c>
      <c r="E61" s="27">
        <f ca="1">IFERROR(OFFSET(錠剤!E$4,錠剤_PTP!$A61,0),"")</f>
        <v>0</v>
      </c>
      <c r="F61" s="27">
        <f ca="1">IFERROR(OFFSET(錠剤!F$4,錠剤_PTP!$A61,0),"")</f>
        <v>25</v>
      </c>
      <c r="G61" s="27" t="str">
        <f ca="1">IFERROR(OFFSET(錠剤!G$4,錠剤_PTP!$A61,0),"")</f>
        <v>ＰＴＰ</v>
      </c>
      <c r="H61" s="27" t="str">
        <f ca="1">IFERROR(OFFSET(錠剤!H$4,錠剤_PTP!$A61,0),"")</f>
        <v>１００Ｔ</v>
      </c>
      <c r="I61" s="27" t="str">
        <f ca="1">IFERROR(OFFSET(錠剤!I$4,錠剤_PTP!$A61,0),"")</f>
        <v>錠</v>
      </c>
      <c r="J61" s="27" t="str">
        <f ca="1">IFERROR(OFFSET(錠剤!J$4,錠剤_PTP!$A61,0),"")</f>
        <v>調剤棚　＆　普通薬バラ</v>
      </c>
      <c r="K61" s="65"/>
      <c r="L61" s="77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(ISNUMBER(SEARCH("調剤棚", 錠剤!$J$5:$J$999))),
      ROW(A58)
   ),
"")-4</f>
        <v>65</v>
      </c>
      <c r="B62" s="27">
        <f t="shared" si="1"/>
        <v>58</v>
      </c>
      <c r="C62" s="27">
        <f ca="1">IFERROR(OFFSET(錠剤!C$4,錠剤_PTP!$A62,0),"")</f>
        <v>265</v>
      </c>
      <c r="D62" s="27" t="str">
        <f ca="1">IFERROR(OFFSET(錠剤!D$4,錠剤_PTP!$A62,0),"")</f>
        <v>ジメチコン錠４０ｍｇ「ＹＤ」</v>
      </c>
      <c r="E62" s="27">
        <f ca="1">IFERROR(OFFSET(錠剤!E$4,錠剤_PTP!$A62,0),"")</f>
        <v>0</v>
      </c>
      <c r="F62" s="27">
        <f ca="1">IFERROR(OFFSET(錠剤!F$4,錠剤_PTP!$A62,0),"")</f>
        <v>25</v>
      </c>
      <c r="G62" s="27" t="str">
        <f ca="1">IFERROR(OFFSET(錠剤!G$4,錠剤_PTP!$A62,0),"")</f>
        <v>バラ</v>
      </c>
      <c r="H62" s="27" t="str">
        <f ca="1">IFERROR(OFFSET(錠剤!H$4,錠剤_PTP!$A62,0),"")</f>
        <v>１０００Ｔ</v>
      </c>
      <c r="I62" s="27" t="str">
        <f ca="1">IFERROR(OFFSET(錠剤!I$4,錠剤_PTP!$A62,0),"")</f>
        <v>錠</v>
      </c>
      <c r="J62" s="27" t="str">
        <f ca="1">IFERROR(OFFSET(錠剤!J$4,錠剤_PTP!$A62,0),"")</f>
        <v>調剤棚　＆　普通薬バラ</v>
      </c>
      <c r="K62" s="65"/>
      <c r="L62" s="77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(ISNUMBER(SEARCH("調剤棚", 錠剤!$J$5:$J$999))),
      ROW(A59)
   ),
"")-4</f>
        <v>66</v>
      </c>
      <c r="B63" s="27">
        <f t="shared" si="1"/>
        <v>59</v>
      </c>
      <c r="C63" s="27">
        <f ca="1">IFERROR(OFFSET(錠剤!C$4,錠剤_PTP!$A63,0),"")</f>
        <v>266</v>
      </c>
      <c r="D63" s="27" t="str">
        <f ca="1">IFERROR(OFFSET(錠剤!D$4,錠剤_PTP!$A63,0),"")</f>
        <v>シロスタゾールＯＤ錠１００ｍｇ「タカタ」</v>
      </c>
      <c r="E63" s="27">
        <f ca="1">IFERROR(OFFSET(錠剤!E$4,錠剤_PTP!$A63,0),"")</f>
        <v>0</v>
      </c>
      <c r="F63" s="27">
        <f ca="1">IFERROR(OFFSET(錠剤!F$4,錠剤_PTP!$A63,0),"")</f>
        <v>25</v>
      </c>
      <c r="G63" s="27" t="str">
        <f ca="1">IFERROR(OFFSET(錠剤!G$4,錠剤_PTP!$A63,0),"")</f>
        <v>ＰＴＰ</v>
      </c>
      <c r="H63" s="27" t="str">
        <f ca="1">IFERROR(OFFSET(錠剤!H$4,錠剤_PTP!$A63,0),"")</f>
        <v>１００Ｔ</v>
      </c>
      <c r="I63" s="27" t="str">
        <f ca="1">IFERROR(OFFSET(錠剤!I$4,錠剤_PTP!$A63,0),"")</f>
        <v>錠</v>
      </c>
      <c r="J63" s="27" t="str">
        <f ca="1">IFERROR(OFFSET(錠剤!J$4,錠剤_PTP!$A63,0),"")</f>
        <v>調剤棚　＆　普通薬バラ</v>
      </c>
      <c r="K63" s="65"/>
      <c r="L63" s="77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(ISNUMBER(SEARCH("調剤棚", 錠剤!$J$5:$J$999))),
      ROW(A60)
   ),
"")-4</f>
        <v>67</v>
      </c>
      <c r="B64" s="27">
        <f t="shared" si="1"/>
        <v>60</v>
      </c>
      <c r="C64" s="27">
        <f ca="1">IFERROR(OFFSET(錠剤!C$4,錠剤_PTP!$A64,0),"")</f>
        <v>267</v>
      </c>
      <c r="D64" s="27" t="str">
        <f ca="1">IFERROR(OFFSET(錠剤!D$4,錠剤_PTP!$A64,0),"")</f>
        <v>シロスタゾールＯＤ錠１００ｍｇ「タカタ」　</v>
      </c>
      <c r="E64" s="27">
        <f ca="1">IFERROR(OFFSET(錠剤!E$4,錠剤_PTP!$A64,0),"")</f>
        <v>0</v>
      </c>
      <c r="F64" s="27">
        <f ca="1">IFERROR(OFFSET(錠剤!F$4,錠剤_PTP!$A64,0),"")</f>
        <v>25</v>
      </c>
      <c r="G64" s="27" t="str">
        <f ca="1">IFERROR(OFFSET(錠剤!G$4,錠剤_PTP!$A64,0),"")</f>
        <v>バラ</v>
      </c>
      <c r="H64" s="27" t="str">
        <f ca="1">IFERROR(OFFSET(錠剤!H$4,錠剤_PTP!$A64,0),"")</f>
        <v>５００Ｔ</v>
      </c>
      <c r="I64" s="27" t="str">
        <f ca="1">IFERROR(OFFSET(錠剤!I$4,錠剤_PTP!$A64,0),"")</f>
        <v>錠</v>
      </c>
      <c r="J64" s="27" t="str">
        <f ca="1">IFERROR(OFFSET(錠剤!J$4,錠剤_PTP!$A64,0),"")</f>
        <v>調剤棚　＆　普通薬バラ</v>
      </c>
      <c r="K64" s="65"/>
      <c r="L64" s="77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(ISNUMBER(SEARCH("調剤棚", 錠剤!$J$5:$J$999))),
      ROW(A61)
   ),
"")-4</f>
        <v>68</v>
      </c>
      <c r="B65" s="27">
        <f t="shared" si="1"/>
        <v>61</v>
      </c>
      <c r="C65" s="27">
        <f ca="1">IFERROR(OFFSET(錠剤!C$4,錠剤_PTP!$A65,0),"")</f>
        <v>269</v>
      </c>
      <c r="D65" s="27" t="str">
        <f ca="1">IFERROR(OFFSET(錠剤!D$4,錠剤_PTP!$A65,0),"")</f>
        <v>シングレア錠１０ｍｇ</v>
      </c>
      <c r="E65" s="27">
        <f ca="1">IFERROR(OFFSET(錠剤!E$4,錠剤_PTP!$A65,0),"")</f>
        <v>0</v>
      </c>
      <c r="F65" s="27">
        <f ca="1">IFERROR(OFFSET(錠剤!F$4,錠剤_PTP!$A65,0),"")</f>
        <v>25</v>
      </c>
      <c r="G65" s="27" t="str">
        <f ca="1">IFERROR(OFFSET(錠剤!G$4,錠剤_PTP!$A65,0),"")</f>
        <v>ＰＴＰ</v>
      </c>
      <c r="H65" s="27" t="str">
        <f ca="1">IFERROR(OFFSET(錠剤!H$4,錠剤_PTP!$A65,0),"")</f>
        <v>１００Ｔ</v>
      </c>
      <c r="I65" s="27" t="str">
        <f ca="1">IFERROR(OFFSET(錠剤!I$4,錠剤_PTP!$A65,0),"")</f>
        <v>錠</v>
      </c>
      <c r="J65" s="27" t="str">
        <f ca="1">IFERROR(OFFSET(錠剤!J$4,錠剤_PTP!$A65,0),"")</f>
        <v>調剤棚　＆　普通薬バラ</v>
      </c>
      <c r="K65" s="65"/>
      <c r="L65" s="77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(ISNUMBER(SEARCH("調剤棚", 錠剤!$J$5:$J$999))),
      ROW(A62)
   ),
"")-4</f>
        <v>70</v>
      </c>
      <c r="B66" s="27">
        <f t="shared" si="1"/>
        <v>62</v>
      </c>
      <c r="C66" s="27">
        <f ca="1">IFERROR(OFFSET(錠剤!C$4,錠剤_PTP!$A66,0),"")</f>
        <v>280</v>
      </c>
      <c r="D66" s="27" t="str">
        <f ca="1">IFERROR(OFFSET(錠剤!D$4,錠剤_PTP!$A66,0),"")</f>
        <v>スルピリド錠５０ｍｇ「アメル」</v>
      </c>
      <c r="E66" s="27">
        <f ca="1">IFERROR(OFFSET(錠剤!E$4,錠剤_PTP!$A66,0),"")</f>
        <v>0</v>
      </c>
      <c r="F66" s="27">
        <f ca="1">IFERROR(OFFSET(錠剤!F$4,錠剤_PTP!$A66,0),"")</f>
        <v>25</v>
      </c>
      <c r="G66" s="27" t="str">
        <f ca="1">IFERROR(OFFSET(錠剤!G$4,錠剤_PTP!$A66,0),"")</f>
        <v>ＰＴＰ</v>
      </c>
      <c r="H66" s="27" t="str">
        <f ca="1">IFERROR(OFFSET(錠剤!H$4,錠剤_PTP!$A66,0),"")</f>
        <v>１００Ｔ</v>
      </c>
      <c r="I66" s="27" t="str">
        <f ca="1">IFERROR(OFFSET(錠剤!I$4,錠剤_PTP!$A66,0),"")</f>
        <v>錠</v>
      </c>
      <c r="J66" s="27" t="str">
        <f ca="1">IFERROR(OFFSET(錠剤!J$4,錠剤_PTP!$A66,0),"")</f>
        <v>調剤棚　＆　普通薬バラ</v>
      </c>
      <c r="K66" s="65"/>
      <c r="L66" s="77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(ISNUMBER(SEARCH("調剤棚", 錠剤!$J$5:$J$999))),
      ROW(A63)
   ),
"")-4</f>
        <v>71</v>
      </c>
      <c r="B67" s="27">
        <f t="shared" si="1"/>
        <v>63</v>
      </c>
      <c r="C67" s="27">
        <f ca="1">IFERROR(OFFSET(錠剤!C$4,錠剤_PTP!$A67,0),"")</f>
        <v>281</v>
      </c>
      <c r="D67" s="27" t="str">
        <f ca="1">IFERROR(OFFSET(錠剤!D$4,錠剤_PTP!$A67,0),"")</f>
        <v>スルピリド錠５０ｍｇ「アメル」</v>
      </c>
      <c r="E67" s="27">
        <f ca="1">IFERROR(OFFSET(錠剤!E$4,錠剤_PTP!$A67,0),"")</f>
        <v>0</v>
      </c>
      <c r="F67" s="27">
        <f ca="1">IFERROR(OFFSET(錠剤!F$4,錠剤_PTP!$A67,0),"")</f>
        <v>25</v>
      </c>
      <c r="G67" s="27" t="str">
        <f ca="1">IFERROR(OFFSET(錠剤!G$4,錠剤_PTP!$A67,0),"")</f>
        <v>バラ</v>
      </c>
      <c r="H67" s="27" t="str">
        <f ca="1">IFERROR(OFFSET(錠剤!H$4,錠剤_PTP!$A67,0),"")</f>
        <v>１０００Ｔ</v>
      </c>
      <c r="I67" s="27" t="str">
        <f ca="1">IFERROR(OFFSET(錠剤!I$4,錠剤_PTP!$A67,0),"")</f>
        <v>錠</v>
      </c>
      <c r="J67" s="27" t="str">
        <f ca="1">IFERROR(OFFSET(錠剤!J$4,錠剤_PTP!$A67,0),"")</f>
        <v>調剤棚　＆　普通薬バラ</v>
      </c>
      <c r="K67" s="65"/>
      <c r="L67" s="77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(ISNUMBER(SEARCH("調剤棚", 錠剤!$J$5:$J$999))),
      ROW(A64)
   ),
"")-4</f>
        <v>72</v>
      </c>
      <c r="B68" s="27">
        <f t="shared" si="1"/>
        <v>64</v>
      </c>
      <c r="C68" s="27">
        <f ca="1">IFERROR(OFFSET(錠剤!C$4,錠剤_PTP!$A68,0),"")</f>
        <v>286</v>
      </c>
      <c r="D68" s="27" t="str">
        <f ca="1">IFERROR(OFFSET(錠剤!D$4,錠剤_PTP!$A68,0),"")</f>
        <v>セパゾン錠１</v>
      </c>
      <c r="E68" s="27">
        <f ca="1">IFERROR(OFFSET(錠剤!E$4,錠剤_PTP!$A68,0),"")</f>
        <v>0</v>
      </c>
      <c r="F68" s="27">
        <f ca="1">IFERROR(OFFSET(錠剤!F$4,錠剤_PTP!$A68,0),"")</f>
        <v>25</v>
      </c>
      <c r="G68" s="27" t="str">
        <f ca="1">IFERROR(OFFSET(錠剤!G$4,錠剤_PTP!$A68,0),"")</f>
        <v>ＰＴＰ</v>
      </c>
      <c r="H68" s="27" t="str">
        <f ca="1">IFERROR(OFFSET(錠剤!H$4,錠剤_PTP!$A68,0),"")</f>
        <v>１００Ｔ</v>
      </c>
      <c r="I68" s="27" t="str">
        <f ca="1">IFERROR(OFFSET(錠剤!I$4,錠剤_PTP!$A68,0),"")</f>
        <v>錠</v>
      </c>
      <c r="J68" s="27" t="str">
        <f ca="1">IFERROR(OFFSET(錠剤!J$4,錠剤_PTP!$A68,0),"")</f>
        <v>調剤棚　＆　普通薬バラ</v>
      </c>
      <c r="K68" s="65"/>
      <c r="L68" s="77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(ISNUMBER(SEARCH("調剤棚", 錠剤!$J$5:$J$999))),
      ROW(A65)
   ),
"")-4</f>
        <v>73</v>
      </c>
      <c r="B69" s="27">
        <f t="shared" si="1"/>
        <v>65</v>
      </c>
      <c r="C69" s="27">
        <f ca="1">IFERROR(OFFSET(錠剤!C$4,錠剤_PTP!$A69,0),"")</f>
        <v>287</v>
      </c>
      <c r="D69" s="27" t="str">
        <f ca="1">IFERROR(OFFSET(錠剤!D$4,錠剤_PTP!$A69,0),"")</f>
        <v>セパゾン錠１</v>
      </c>
      <c r="E69" s="27">
        <f ca="1">IFERROR(OFFSET(錠剤!E$4,錠剤_PTP!$A69,0),"")</f>
        <v>0</v>
      </c>
      <c r="F69" s="27">
        <f ca="1">IFERROR(OFFSET(錠剤!F$4,錠剤_PTP!$A69,0),"")</f>
        <v>25</v>
      </c>
      <c r="G69" s="27" t="str">
        <f ca="1">IFERROR(OFFSET(錠剤!G$4,錠剤_PTP!$A69,0),"")</f>
        <v>バラ</v>
      </c>
      <c r="H69" s="27" t="str">
        <f ca="1">IFERROR(OFFSET(錠剤!H$4,錠剤_PTP!$A69,0),"")</f>
        <v>１０００Ｔ</v>
      </c>
      <c r="I69" s="27" t="str">
        <f ca="1">IFERROR(OFFSET(錠剤!I$4,錠剤_PTP!$A69,0),"")</f>
        <v>錠</v>
      </c>
      <c r="J69" s="27" t="str">
        <f ca="1">IFERROR(OFFSET(錠剤!J$4,錠剤_PTP!$A69,0),"")</f>
        <v>調剤棚　＆　普通薬バラ</v>
      </c>
      <c r="K69" s="65"/>
      <c r="L69" s="77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(ISNUMBER(SEARCH("調剤棚", 錠剤!$J$5:$J$999))),
      ROW(A66)
   ),
"")-4</f>
        <v>74</v>
      </c>
      <c r="B70" s="27">
        <f t="shared" si="1"/>
        <v>66</v>
      </c>
      <c r="C70" s="27">
        <f ca="1">IFERROR(OFFSET(錠剤!C$4,錠剤_PTP!$A70,0),"")</f>
        <v>288</v>
      </c>
      <c r="D70" s="27" t="str">
        <f ca="1">IFERROR(OFFSET(錠剤!D$4,錠剤_PTP!$A70,0),"")</f>
        <v>セパゾン錠２</v>
      </c>
      <c r="E70" s="27">
        <f ca="1">IFERROR(OFFSET(錠剤!E$4,錠剤_PTP!$A70,0),"")</f>
        <v>0</v>
      </c>
      <c r="F70" s="27">
        <f ca="1">IFERROR(OFFSET(錠剤!F$4,錠剤_PTP!$A70,0),"")</f>
        <v>1</v>
      </c>
      <c r="G70" s="27" t="str">
        <f ca="1">IFERROR(OFFSET(錠剤!G$4,錠剤_PTP!$A70,0),"")</f>
        <v>ＰＴＰ</v>
      </c>
      <c r="H70" s="27" t="str">
        <f ca="1">IFERROR(OFFSET(錠剤!H$4,錠剤_PTP!$A70,0),"")</f>
        <v>１００Ｔ</v>
      </c>
      <c r="I70" s="27" t="str">
        <f ca="1">IFERROR(OFFSET(錠剤!I$4,錠剤_PTP!$A70,0),"")</f>
        <v>錠</v>
      </c>
      <c r="J70" s="27" t="str">
        <f ca="1">IFERROR(OFFSET(錠剤!J$4,錠剤_PTP!$A70,0),"")</f>
        <v>調剤棚</v>
      </c>
      <c r="K70" s="65"/>
      <c r="L70" s="77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(ISNUMBER(SEARCH("調剤棚", 錠剤!$J$5:$J$999))),
      ROW(A67)
   ),
"")-4</f>
        <v>75</v>
      </c>
      <c r="B71" s="27">
        <f t="shared" ref="B71:B134" si="3">B70+1</f>
        <v>67</v>
      </c>
      <c r="C71" s="27">
        <f ca="1">IFERROR(OFFSET(錠剤!C$4,錠剤_PTP!$A71,0),"")</f>
        <v>302</v>
      </c>
      <c r="D71" s="27" t="str">
        <f ca="1">IFERROR(OFFSET(錠剤!D$4,錠剤_PTP!$A71,0),"")</f>
        <v>セレスタミン配合錠</v>
      </c>
      <c r="E71" s="27">
        <f ca="1">IFERROR(OFFSET(錠剤!E$4,錠剤_PTP!$A71,0),"")</f>
        <v>0</v>
      </c>
      <c r="F71" s="27">
        <f ca="1">IFERROR(OFFSET(錠剤!F$4,錠剤_PTP!$A71,0),"")</f>
        <v>25</v>
      </c>
      <c r="G71" s="27" t="str">
        <f ca="1">IFERROR(OFFSET(錠剤!G$4,錠剤_PTP!$A71,0),"")</f>
        <v>バラ</v>
      </c>
      <c r="H71" s="27" t="str">
        <f ca="1">IFERROR(OFFSET(錠剤!H$4,錠剤_PTP!$A71,0),"")</f>
        <v>１００Ｔ</v>
      </c>
      <c r="I71" s="27" t="str">
        <f ca="1">IFERROR(OFFSET(錠剤!I$4,錠剤_PTP!$A71,0),"")</f>
        <v>錠</v>
      </c>
      <c r="J71" s="27" t="str">
        <f ca="1">IFERROR(OFFSET(錠剤!J$4,錠剤_PTP!$A71,0),"")</f>
        <v>調剤棚　＆　普通薬バラ</v>
      </c>
      <c r="K71" s="65"/>
      <c r="L71" s="77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(ISNUMBER(SEARCH("調剤棚", 錠剤!$J$5:$J$999))),
      ROW(A68)
   ),
"")-4</f>
        <v>76</v>
      </c>
      <c r="B72" s="27">
        <f t="shared" si="3"/>
        <v>68</v>
      </c>
      <c r="C72" s="27">
        <f ca="1">IFERROR(OFFSET(錠剤!C$4,錠剤_PTP!$A72,0),"")</f>
        <v>306</v>
      </c>
      <c r="D72" s="27" t="str">
        <f ca="1">IFERROR(OFFSET(錠剤!D$4,錠剤_PTP!$A72,0),"")</f>
        <v>センノシド錠１２ｍｇ「クニヒロ」</v>
      </c>
      <c r="E72" s="27">
        <f ca="1">IFERROR(OFFSET(錠剤!E$4,錠剤_PTP!$A72,0),"")</f>
        <v>0</v>
      </c>
      <c r="F72" s="27">
        <f ca="1">IFERROR(OFFSET(錠剤!F$4,錠剤_PTP!$A72,0),"")</f>
        <v>25</v>
      </c>
      <c r="G72" s="27" t="str">
        <f ca="1">IFERROR(OFFSET(錠剤!G$4,錠剤_PTP!$A72,0),"")</f>
        <v>ＰＴＰ</v>
      </c>
      <c r="H72" s="27" t="str">
        <f ca="1">IFERROR(OFFSET(錠剤!H$4,錠剤_PTP!$A72,0),"")</f>
        <v>１０００Ｔ</v>
      </c>
      <c r="I72" s="27" t="str">
        <f ca="1">IFERROR(OFFSET(錠剤!I$4,錠剤_PTP!$A72,0),"")</f>
        <v>錠</v>
      </c>
      <c r="J72" s="27" t="str">
        <f ca="1">IFERROR(OFFSET(錠剤!J$4,錠剤_PTP!$A72,0),"")</f>
        <v>調剤棚　＆　普通薬バラ</v>
      </c>
      <c r="K72" s="65"/>
      <c r="L72" s="77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(ISNUMBER(SEARCH("調剤棚", 錠剤!$J$5:$J$999))),
      ROW(A69)
   ),
"")-4</f>
        <v>77</v>
      </c>
      <c r="B73" s="27">
        <f t="shared" si="3"/>
        <v>69</v>
      </c>
      <c r="C73" s="27">
        <f ca="1">IFERROR(OFFSET(錠剤!C$4,錠剤_PTP!$A73,0),"")</f>
        <v>307</v>
      </c>
      <c r="D73" s="27" t="str">
        <f ca="1">IFERROR(OFFSET(錠剤!D$4,錠剤_PTP!$A73,0),"")</f>
        <v>センノシド錠１２ｍｇ「クニヒロ」</v>
      </c>
      <c r="E73" s="27">
        <f ca="1">IFERROR(OFFSET(錠剤!E$4,錠剤_PTP!$A73,0),"")</f>
        <v>0</v>
      </c>
      <c r="F73" s="27">
        <f ca="1">IFERROR(OFFSET(錠剤!F$4,錠剤_PTP!$A73,0),"")</f>
        <v>25</v>
      </c>
      <c r="G73" s="27" t="str">
        <f ca="1">IFERROR(OFFSET(錠剤!G$4,錠剤_PTP!$A73,0),"")</f>
        <v>バラ</v>
      </c>
      <c r="H73" s="27" t="str">
        <f ca="1">IFERROR(OFFSET(錠剤!H$4,錠剤_PTP!$A73,0),"")</f>
        <v>１０００Ｔ</v>
      </c>
      <c r="I73" s="27" t="str">
        <f ca="1">IFERROR(OFFSET(錠剤!I$4,錠剤_PTP!$A73,0),"")</f>
        <v>錠</v>
      </c>
      <c r="J73" s="27" t="str">
        <f ca="1">IFERROR(OFFSET(錠剤!J$4,錠剤_PTP!$A73,0),"")</f>
        <v>調剤棚　＆　普通薬バラ</v>
      </c>
      <c r="K73" s="65"/>
      <c r="L73" s="77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(ISNUMBER(SEARCH("調剤棚", 錠剤!$J$5:$J$999))),
      ROW(A70)
   ),
"")-4</f>
        <v>78</v>
      </c>
      <c r="B74" s="27">
        <f t="shared" si="3"/>
        <v>70</v>
      </c>
      <c r="C74" s="27">
        <f ca="1">IFERROR(OFFSET(錠剤!C$4,錠剤_PTP!$A74,0),"")</f>
        <v>313</v>
      </c>
      <c r="D74" s="27" t="str">
        <f ca="1">IFERROR(OFFSET(錠剤!D$4,錠剤_PTP!$A74,0),"")</f>
        <v>ゾピクロン錠７．５ｍｇ「トーワ」</v>
      </c>
      <c r="E74" s="27">
        <f ca="1">IFERROR(OFFSET(錠剤!E$4,錠剤_PTP!$A74,0),"")</f>
        <v>0</v>
      </c>
      <c r="F74" s="27">
        <f ca="1">IFERROR(OFFSET(錠剤!F$4,錠剤_PTP!$A74,0),"")</f>
        <v>25</v>
      </c>
      <c r="G74" s="27" t="str">
        <f ca="1">IFERROR(OFFSET(錠剤!G$4,錠剤_PTP!$A74,0),"")</f>
        <v>ＰＴＰ</v>
      </c>
      <c r="H74" s="27" t="str">
        <f ca="1">IFERROR(OFFSET(錠剤!H$4,錠剤_PTP!$A74,0),"")</f>
        <v>１００Ｔ</v>
      </c>
      <c r="I74" s="27" t="str">
        <f ca="1">IFERROR(OFFSET(錠剤!I$4,錠剤_PTP!$A74,0),"")</f>
        <v>錠</v>
      </c>
      <c r="J74" s="27" t="str">
        <f ca="1">IFERROR(OFFSET(錠剤!J$4,錠剤_PTP!$A74,0),"")</f>
        <v>調剤棚　＆　普通薬バラ</v>
      </c>
      <c r="K74" s="65"/>
      <c r="L74" s="77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(ISNUMBER(SEARCH("調剤棚", 錠剤!$J$5:$J$999))),
      ROW(A71)
   ),
"")-4</f>
        <v>79</v>
      </c>
      <c r="B75" s="27">
        <f t="shared" si="3"/>
        <v>71</v>
      </c>
      <c r="C75" s="27">
        <f ca="1">IFERROR(OFFSET(錠剤!C$4,錠剤_PTP!$A75,0),"")</f>
        <v>314</v>
      </c>
      <c r="D75" s="27" t="str">
        <f ca="1">IFERROR(OFFSET(錠剤!D$4,錠剤_PTP!$A75,0),"")</f>
        <v>ゾピクロン錠７．５ｍｇ「トーワ」</v>
      </c>
      <c r="E75" s="27">
        <f ca="1">IFERROR(OFFSET(錠剤!E$4,錠剤_PTP!$A75,0),"")</f>
        <v>0</v>
      </c>
      <c r="F75" s="27">
        <f ca="1">IFERROR(OFFSET(錠剤!F$4,錠剤_PTP!$A75,0),"")</f>
        <v>25</v>
      </c>
      <c r="G75" s="27" t="str">
        <f ca="1">IFERROR(OFFSET(錠剤!G$4,錠剤_PTP!$A75,0),"")</f>
        <v>バラ</v>
      </c>
      <c r="H75" s="27" t="str">
        <f ca="1">IFERROR(OFFSET(錠剤!H$4,錠剤_PTP!$A75,0),"")</f>
        <v>１０００Ｔ</v>
      </c>
      <c r="I75" s="27" t="str">
        <f ca="1">IFERROR(OFFSET(錠剤!I$4,錠剤_PTP!$A75,0),"")</f>
        <v>錠</v>
      </c>
      <c r="J75" s="27" t="str">
        <f ca="1">IFERROR(OFFSET(錠剤!J$4,錠剤_PTP!$A75,0),"")</f>
        <v>調剤棚　＆　普通薬バラ</v>
      </c>
      <c r="K75" s="65"/>
      <c r="L75" s="77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(ISNUMBER(SEARCH("調剤棚", 錠剤!$J$5:$J$999))),
      ROW(A72)
   ),
"")-4</f>
        <v>80</v>
      </c>
      <c r="B76" s="27">
        <f t="shared" si="3"/>
        <v>72</v>
      </c>
      <c r="C76" s="27">
        <f ca="1">IFERROR(OFFSET(錠剤!C$4,錠剤_PTP!$A76,0),"")</f>
        <v>315</v>
      </c>
      <c r="D76" s="27" t="str">
        <f ca="1">IFERROR(OFFSET(錠剤!D$4,錠剤_PTP!$A76,0),"")</f>
        <v>ゾフルーザ錠２０ｍｇ</v>
      </c>
      <c r="E76" s="27">
        <f ca="1">IFERROR(OFFSET(錠剤!E$4,錠剤_PTP!$A76,0),"")</f>
        <v>0</v>
      </c>
      <c r="F76" s="27">
        <f ca="1">IFERROR(OFFSET(錠剤!F$4,錠剤_PTP!$A76,0),"")</f>
        <v>1</v>
      </c>
      <c r="G76" s="27" t="str">
        <f ca="1">IFERROR(OFFSET(錠剤!G$4,錠剤_PTP!$A76,0),"")</f>
        <v>ＰＴＰ</v>
      </c>
      <c r="H76" s="27" t="str">
        <f ca="1">IFERROR(OFFSET(錠剤!H$4,錠剤_PTP!$A76,0),"")</f>
        <v>１０Ｔ</v>
      </c>
      <c r="I76" s="27" t="str">
        <f ca="1">IFERROR(OFFSET(錠剤!I$4,錠剤_PTP!$A76,0),"")</f>
        <v>錠</v>
      </c>
      <c r="J76" s="27" t="str">
        <f ca="1">IFERROR(OFFSET(錠剤!J$4,錠剤_PTP!$A76,0),"")</f>
        <v>調剤棚</v>
      </c>
      <c r="K76" s="65"/>
      <c r="L76" s="77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(ISNUMBER(SEARCH("調剤棚", 錠剤!$J$5:$J$999))),
      ROW(A73)
   ),
"")-4</f>
        <v>81</v>
      </c>
      <c r="B77" s="27">
        <f t="shared" si="3"/>
        <v>73</v>
      </c>
      <c r="C77" s="27">
        <f ca="1">IFERROR(OFFSET(錠剤!C$4,錠剤_PTP!$A77,0),"")</f>
        <v>316</v>
      </c>
      <c r="D77" s="27" t="str">
        <f ca="1">IFERROR(OFFSET(錠剤!D$4,錠剤_PTP!$A77,0),"")</f>
        <v>ソラナックス０．４ｍｇ錠</v>
      </c>
      <c r="E77" s="27">
        <f ca="1">IFERROR(OFFSET(錠剤!E$4,錠剤_PTP!$A77,0),"")</f>
        <v>0</v>
      </c>
      <c r="F77" s="27">
        <f ca="1">IFERROR(OFFSET(錠剤!F$4,錠剤_PTP!$A77,0),"")</f>
        <v>1</v>
      </c>
      <c r="G77" s="27" t="str">
        <f ca="1">IFERROR(OFFSET(錠剤!G$4,錠剤_PTP!$A77,0),"")</f>
        <v>ＰＴＰ</v>
      </c>
      <c r="H77" s="27" t="str">
        <f ca="1">IFERROR(OFFSET(錠剤!H$4,錠剤_PTP!$A77,0),"")</f>
        <v>１０００Ｔ</v>
      </c>
      <c r="I77" s="27" t="str">
        <f ca="1">IFERROR(OFFSET(錠剤!I$4,錠剤_PTP!$A77,0),"")</f>
        <v>錠</v>
      </c>
      <c r="J77" s="27" t="str">
        <f ca="1">IFERROR(OFFSET(錠剤!J$4,錠剤_PTP!$A77,0),"")</f>
        <v>調剤棚</v>
      </c>
      <c r="K77" s="65"/>
      <c r="L77" s="77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(ISNUMBER(SEARCH("調剤棚", 錠剤!$J$5:$J$999))),
      ROW(A74)
   ),
"")-4</f>
        <v>82</v>
      </c>
      <c r="B78" s="27">
        <f t="shared" si="3"/>
        <v>74</v>
      </c>
      <c r="C78" s="27">
        <f ca="1">IFERROR(OFFSET(錠剤!C$4,錠剤_PTP!$A78,0),"")</f>
        <v>317</v>
      </c>
      <c r="D78" s="27" t="str">
        <f ca="1">IFERROR(OFFSET(錠剤!D$4,錠剤_PTP!$A78,0),"")</f>
        <v>ソラナックス０．４ｍｇ錠</v>
      </c>
      <c r="E78" s="27">
        <f ca="1">IFERROR(OFFSET(錠剤!E$4,錠剤_PTP!$A78,0),"")</f>
        <v>0</v>
      </c>
      <c r="F78" s="27">
        <f ca="1">IFERROR(OFFSET(錠剤!F$4,錠剤_PTP!$A78,0),"")</f>
        <v>1</v>
      </c>
      <c r="G78" s="27" t="str">
        <f ca="1">IFERROR(OFFSET(錠剤!G$4,錠剤_PTP!$A78,0),"")</f>
        <v>バラ</v>
      </c>
      <c r="H78" s="27" t="str">
        <f ca="1">IFERROR(OFFSET(錠剤!H$4,錠剤_PTP!$A78,0),"")</f>
        <v>５００Ｔ</v>
      </c>
      <c r="I78" s="27" t="str">
        <f ca="1">IFERROR(OFFSET(錠剤!I$4,錠剤_PTP!$A78,0),"")</f>
        <v>錠</v>
      </c>
      <c r="J78" s="27" t="str">
        <f ca="1">IFERROR(OFFSET(錠剤!J$4,錠剤_PTP!$A78,0),"")</f>
        <v>調剤棚</v>
      </c>
      <c r="K78" s="65"/>
      <c r="L78" s="77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(ISNUMBER(SEARCH("調剤棚", 錠剤!$J$5:$J$999))),
      ROW(A75)
   ),
"")-4</f>
        <v>83</v>
      </c>
      <c r="B79" s="27">
        <f t="shared" si="3"/>
        <v>75</v>
      </c>
      <c r="C79" s="27">
        <f ca="1">IFERROR(OFFSET(錠剤!C$4,錠剤_PTP!$A79,0),"")</f>
        <v>318</v>
      </c>
      <c r="D79" s="27" t="str">
        <f ca="1">IFERROR(OFFSET(錠剤!D$4,錠剤_PTP!$A79,0),"")</f>
        <v>ソラナックス０．８ｍｇ錠</v>
      </c>
      <c r="E79" s="27">
        <f ca="1">IFERROR(OFFSET(錠剤!E$4,錠剤_PTP!$A79,0),"")</f>
        <v>0</v>
      </c>
      <c r="F79" s="27">
        <f ca="1">IFERROR(OFFSET(錠剤!F$4,錠剤_PTP!$A79,0),"")</f>
        <v>1</v>
      </c>
      <c r="G79" s="27" t="str">
        <f ca="1">IFERROR(OFFSET(錠剤!G$4,錠剤_PTP!$A79,0),"")</f>
        <v>ＰＴＰ</v>
      </c>
      <c r="H79" s="27" t="str">
        <f ca="1">IFERROR(OFFSET(錠剤!H$4,錠剤_PTP!$A79,0),"")</f>
        <v>５００Ｔ</v>
      </c>
      <c r="I79" s="27" t="str">
        <f ca="1">IFERROR(OFFSET(錠剤!I$4,錠剤_PTP!$A79,0),"")</f>
        <v>錠</v>
      </c>
      <c r="J79" s="27" t="str">
        <f ca="1">IFERROR(OFFSET(錠剤!J$4,錠剤_PTP!$A79,0),"")</f>
        <v>調剤棚</v>
      </c>
      <c r="K79" s="65"/>
      <c r="L79" s="77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(ISNUMBER(SEARCH("調剤棚", 錠剤!$J$5:$J$999))),
      ROW(A76)
   ),
"")-4</f>
        <v>84</v>
      </c>
      <c r="B80" s="27">
        <f t="shared" si="3"/>
        <v>76</v>
      </c>
      <c r="C80" s="27">
        <f ca="1">IFERROR(OFFSET(錠剤!C$4,錠剤_PTP!$A80,0),"")</f>
        <v>319</v>
      </c>
      <c r="D80" s="27" t="str">
        <f ca="1">IFERROR(OFFSET(錠剤!D$4,錠剤_PTP!$A80,0),"")</f>
        <v>ソラナックス０．８ｍｇ錠</v>
      </c>
      <c r="E80" s="27">
        <f ca="1">IFERROR(OFFSET(錠剤!E$4,錠剤_PTP!$A80,0),"")</f>
        <v>0</v>
      </c>
      <c r="F80" s="27">
        <f ca="1">IFERROR(OFFSET(錠剤!F$4,錠剤_PTP!$A80,0),"")</f>
        <v>1</v>
      </c>
      <c r="G80" s="27" t="str">
        <f ca="1">IFERROR(OFFSET(錠剤!G$4,錠剤_PTP!$A80,0),"")</f>
        <v>バラ</v>
      </c>
      <c r="H80" s="27" t="str">
        <f ca="1">IFERROR(OFFSET(錠剤!H$4,錠剤_PTP!$A80,0),"")</f>
        <v>５００Ｔ</v>
      </c>
      <c r="I80" s="27" t="str">
        <f ca="1">IFERROR(OFFSET(錠剤!I$4,錠剤_PTP!$A80,0),"")</f>
        <v>錠</v>
      </c>
      <c r="J80" s="27" t="str">
        <f ca="1">IFERROR(OFFSET(錠剤!J$4,錠剤_PTP!$A80,0),"")</f>
        <v>調剤棚</v>
      </c>
      <c r="K80" s="65"/>
      <c r="L80" s="77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(ISNUMBER(SEARCH("調剤棚", 錠剤!$J$5:$J$999))),
      ROW(A77)
   ),
"")-4</f>
        <v>85</v>
      </c>
      <c r="B81" s="27">
        <f t="shared" si="3"/>
        <v>77</v>
      </c>
      <c r="C81" s="27">
        <f ca="1">IFERROR(OFFSET(錠剤!C$4,錠剤_PTP!$A81,0),"")</f>
        <v>320</v>
      </c>
      <c r="D81" s="27" t="str">
        <f ca="1">IFERROR(OFFSET(錠剤!D$4,錠剤_PTP!$A81,0),"")</f>
        <v>ソリフェナシンコハク酸塩ＯＤ錠５ｍｇ「トーワ」</v>
      </c>
      <c r="E81" s="27">
        <f ca="1">IFERROR(OFFSET(錠剤!E$4,錠剤_PTP!$A81,0),"")</f>
        <v>0</v>
      </c>
      <c r="F81" s="27">
        <f ca="1">IFERROR(OFFSET(錠剤!F$4,錠剤_PTP!$A81,0),"")</f>
        <v>1</v>
      </c>
      <c r="G81" s="27" t="str">
        <f ca="1">IFERROR(OFFSET(錠剤!G$4,錠剤_PTP!$A81,0),"")</f>
        <v>ＰＴＰ</v>
      </c>
      <c r="H81" s="27" t="str">
        <f ca="1">IFERROR(OFFSET(錠剤!H$4,錠剤_PTP!$A81,0),"")</f>
        <v>１００Ｔ</v>
      </c>
      <c r="I81" s="27" t="str">
        <f ca="1">IFERROR(OFFSET(錠剤!I$4,錠剤_PTP!$A81,0),"")</f>
        <v>錠</v>
      </c>
      <c r="J81" s="27" t="str">
        <f ca="1">IFERROR(OFFSET(錠剤!J$4,錠剤_PTP!$A81,0),"")</f>
        <v>調剤棚</v>
      </c>
      <c r="K81" s="65"/>
      <c r="L81" s="77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(ISNUMBER(SEARCH("調剤棚", 錠剤!$J$5:$J$999))),
      ROW(A78)
   ),
"")-4</f>
        <v>86</v>
      </c>
      <c r="B82" s="27">
        <f t="shared" si="3"/>
        <v>78</v>
      </c>
      <c r="C82" s="27">
        <f ca="1">IFERROR(OFFSET(錠剤!C$4,錠剤_PTP!$A82,0),"")</f>
        <v>321</v>
      </c>
      <c r="D82" s="27" t="str">
        <f ca="1">IFERROR(OFFSET(錠剤!D$4,錠剤_PTP!$A82,0),"")</f>
        <v>ソリフェナシンコハク酸塩ＯＤ錠５ｍｇ「トーワ」</v>
      </c>
      <c r="E82" s="27">
        <f ca="1">IFERROR(OFFSET(錠剤!E$4,錠剤_PTP!$A82,0),"")</f>
        <v>0</v>
      </c>
      <c r="F82" s="27">
        <f ca="1">IFERROR(OFFSET(錠剤!F$4,錠剤_PTP!$A82,0),"")</f>
        <v>1</v>
      </c>
      <c r="G82" s="27" t="str">
        <f ca="1">IFERROR(OFFSET(錠剤!G$4,錠剤_PTP!$A82,0),"")</f>
        <v>バラ</v>
      </c>
      <c r="H82" s="27" t="str">
        <f ca="1">IFERROR(OFFSET(錠剤!H$4,錠剤_PTP!$A82,0),"")</f>
        <v>１００Ｔ</v>
      </c>
      <c r="I82" s="27" t="str">
        <f ca="1">IFERROR(OFFSET(錠剤!I$4,錠剤_PTP!$A82,0),"")</f>
        <v>錠</v>
      </c>
      <c r="J82" s="27" t="str">
        <f ca="1">IFERROR(OFFSET(錠剤!J$4,錠剤_PTP!$A82,0),"")</f>
        <v>調剤棚</v>
      </c>
      <c r="K82" s="65"/>
      <c r="L82" s="77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(ISNUMBER(SEARCH("調剤棚", 錠剤!$J$5:$J$999))),
      ROW(A79)
   ),
"")-4</f>
        <v>87</v>
      </c>
      <c r="B83" s="27">
        <f t="shared" si="3"/>
        <v>79</v>
      </c>
      <c r="C83" s="27">
        <f ca="1">IFERROR(OFFSET(錠剤!C$4,錠剤_PTP!$A83,0),"")</f>
        <v>330</v>
      </c>
      <c r="D83" s="27" t="str">
        <f ca="1">IFERROR(OFFSET(錠剤!D$4,錠剤_PTP!$A83,0),"")</f>
        <v>タケキャブＯＤ錠１０ｍｇ</v>
      </c>
      <c r="E83" s="27">
        <f ca="1">IFERROR(OFFSET(錠剤!E$4,錠剤_PTP!$A83,0),"")</f>
        <v>0</v>
      </c>
      <c r="F83" s="27">
        <f ca="1">IFERROR(OFFSET(錠剤!F$4,錠剤_PTP!$A83,0),"")</f>
        <v>25</v>
      </c>
      <c r="G83" s="27" t="str">
        <f ca="1">IFERROR(OFFSET(錠剤!G$4,錠剤_PTP!$A83,0),"")</f>
        <v>ＰＴＰ</v>
      </c>
      <c r="H83" s="27" t="str">
        <f ca="1">IFERROR(OFFSET(錠剤!H$4,錠剤_PTP!$A83,0),"")</f>
        <v>１００Ｔ</v>
      </c>
      <c r="I83" s="27" t="str">
        <f ca="1">IFERROR(OFFSET(錠剤!I$4,錠剤_PTP!$A83,0),"")</f>
        <v>錠</v>
      </c>
      <c r="J83" s="27" t="str">
        <f ca="1">IFERROR(OFFSET(錠剤!J$4,錠剤_PTP!$A83,0),"")</f>
        <v>調剤棚　＆　普通薬バラ</v>
      </c>
      <c r="K83" s="65"/>
      <c r="L83" s="77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(ISNUMBER(SEARCH("調剤棚", 錠剤!$J$5:$J$999))),
      ROW(A80)
   ),
"")-4</f>
        <v>88</v>
      </c>
      <c r="B84" s="27">
        <f t="shared" si="3"/>
        <v>80</v>
      </c>
      <c r="C84" s="27">
        <f ca="1">IFERROR(OFFSET(錠剤!C$4,錠剤_PTP!$A84,0),"")</f>
        <v>331</v>
      </c>
      <c r="D84" s="27" t="str">
        <f ca="1">IFERROR(OFFSET(錠剤!D$4,錠剤_PTP!$A84,0),"")</f>
        <v>タケキャブＯＤ錠１０ｍｇ</v>
      </c>
      <c r="E84" s="27">
        <f ca="1">IFERROR(OFFSET(錠剤!E$4,錠剤_PTP!$A84,0),"")</f>
        <v>0</v>
      </c>
      <c r="F84" s="27">
        <f ca="1">IFERROR(OFFSET(錠剤!F$4,錠剤_PTP!$A84,0),"")</f>
        <v>25</v>
      </c>
      <c r="G84" s="27" t="str">
        <f ca="1">IFERROR(OFFSET(錠剤!G$4,錠剤_PTP!$A84,0),"")</f>
        <v>バラ</v>
      </c>
      <c r="H84" s="27" t="str">
        <f ca="1">IFERROR(OFFSET(錠剤!H$4,錠剤_PTP!$A84,0),"")</f>
        <v>２００Ｔ</v>
      </c>
      <c r="I84" s="27" t="str">
        <f ca="1">IFERROR(OFFSET(錠剤!I$4,錠剤_PTP!$A84,0),"")</f>
        <v>錠</v>
      </c>
      <c r="J84" s="27" t="str">
        <f ca="1">IFERROR(OFFSET(錠剤!J$4,錠剤_PTP!$A84,0),"")</f>
        <v>調剤棚　＆　普通薬バラ</v>
      </c>
      <c r="K84" s="65"/>
      <c r="L84" s="77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(ISNUMBER(SEARCH("調剤棚", 錠剤!$J$5:$J$999))),
      ROW(A81)
   ),
"")-4</f>
        <v>89</v>
      </c>
      <c r="B85" s="27">
        <f t="shared" si="3"/>
        <v>81</v>
      </c>
      <c r="C85" s="27">
        <f ca="1">IFERROR(OFFSET(錠剤!C$4,錠剤_PTP!$A85,0),"")</f>
        <v>332</v>
      </c>
      <c r="D85" s="27" t="str">
        <f ca="1">IFERROR(OFFSET(錠剤!D$4,錠剤_PTP!$A85,0),"")</f>
        <v>タケキャブＯＤ錠２０ｍｇ</v>
      </c>
      <c r="E85" s="27">
        <f ca="1">IFERROR(OFFSET(錠剤!E$4,錠剤_PTP!$A85,0),"")</f>
        <v>0</v>
      </c>
      <c r="F85" s="27">
        <f ca="1">IFERROR(OFFSET(錠剤!F$4,錠剤_PTP!$A85,0),"")</f>
        <v>25</v>
      </c>
      <c r="G85" s="27" t="str">
        <f ca="1">IFERROR(OFFSET(錠剤!G$4,錠剤_PTP!$A85,0),"")</f>
        <v>ＰＴＰ</v>
      </c>
      <c r="H85" s="27" t="str">
        <f ca="1">IFERROR(OFFSET(錠剤!H$4,錠剤_PTP!$A85,0),"")</f>
        <v>１００Ｔ</v>
      </c>
      <c r="I85" s="27" t="str">
        <f ca="1">IFERROR(OFFSET(錠剤!I$4,錠剤_PTP!$A85,0),"")</f>
        <v>錠</v>
      </c>
      <c r="J85" s="27" t="str">
        <f ca="1">IFERROR(OFFSET(錠剤!J$4,錠剤_PTP!$A85,0),"")</f>
        <v>調剤棚　＆　普通薬バラ</v>
      </c>
      <c r="K85" s="65"/>
      <c r="L85" s="77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(ISNUMBER(SEARCH("調剤棚", 錠剤!$J$5:$J$999))),
      ROW(A82)
   ),
"")-4</f>
        <v>90</v>
      </c>
      <c r="B86" s="27">
        <f t="shared" si="3"/>
        <v>82</v>
      </c>
      <c r="C86" s="27">
        <f ca="1">IFERROR(OFFSET(錠剤!C$4,錠剤_PTP!$A86,0),"")</f>
        <v>335</v>
      </c>
      <c r="D86" s="27" t="str">
        <f ca="1">IFERROR(OFFSET(錠剤!D$4,錠剤_PTP!$A86,0),"")</f>
        <v>タムスロシン塩酸塩ＯＤ錠０．２ｍｇ「サワイ」</v>
      </c>
      <c r="E86" s="27">
        <f ca="1">IFERROR(OFFSET(錠剤!E$4,錠剤_PTP!$A86,0),"")</f>
        <v>0</v>
      </c>
      <c r="F86" s="27">
        <f ca="1">IFERROR(OFFSET(錠剤!F$4,錠剤_PTP!$A86,0),"")</f>
        <v>25</v>
      </c>
      <c r="G86" s="27" t="str">
        <f ca="1">IFERROR(OFFSET(錠剤!G$4,錠剤_PTP!$A86,0),"")</f>
        <v>ＰＴＰ</v>
      </c>
      <c r="H86" s="27" t="str">
        <f ca="1">IFERROR(OFFSET(錠剤!H$4,錠剤_PTP!$A86,0),"")</f>
        <v>１４０Ｔ</v>
      </c>
      <c r="I86" s="27" t="str">
        <f ca="1">IFERROR(OFFSET(錠剤!I$4,錠剤_PTP!$A86,0),"")</f>
        <v>錠</v>
      </c>
      <c r="J86" s="27" t="str">
        <f ca="1">IFERROR(OFFSET(錠剤!J$4,錠剤_PTP!$A86,0),"")</f>
        <v>調剤棚　＆　普通薬バラ</v>
      </c>
      <c r="K86" s="65"/>
      <c r="L86" s="77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(ISNUMBER(SEARCH("調剤棚", 錠剤!$J$5:$J$999))),
      ROW(A83)
   ),
"")-4</f>
        <v>91</v>
      </c>
      <c r="B87" s="27">
        <f t="shared" si="3"/>
        <v>83</v>
      </c>
      <c r="C87" s="27">
        <f ca="1">IFERROR(OFFSET(錠剤!C$4,錠剤_PTP!$A87,0),"")</f>
        <v>336</v>
      </c>
      <c r="D87" s="27" t="str">
        <f ca="1">IFERROR(OFFSET(錠剤!D$4,錠剤_PTP!$A87,0),"")</f>
        <v>タムスロシン塩酸塩ＯＤ錠０．２ｍｇ「サワイ」</v>
      </c>
      <c r="E87" s="27">
        <f ca="1">IFERROR(OFFSET(錠剤!E$4,錠剤_PTP!$A87,0),"")</f>
        <v>0</v>
      </c>
      <c r="F87" s="27">
        <f ca="1">IFERROR(OFFSET(錠剤!F$4,錠剤_PTP!$A87,0),"")</f>
        <v>25</v>
      </c>
      <c r="G87" s="27" t="str">
        <f ca="1">IFERROR(OFFSET(錠剤!G$4,錠剤_PTP!$A87,0),"")</f>
        <v>バラ</v>
      </c>
      <c r="H87" s="27" t="str">
        <f ca="1">IFERROR(OFFSET(錠剤!H$4,錠剤_PTP!$A87,0),"")</f>
        <v>３００Ｔ</v>
      </c>
      <c r="I87" s="27" t="str">
        <f ca="1">IFERROR(OFFSET(錠剤!I$4,錠剤_PTP!$A87,0),"")</f>
        <v>錠</v>
      </c>
      <c r="J87" s="27" t="str">
        <f ca="1">IFERROR(OFFSET(錠剤!J$4,錠剤_PTP!$A87,0),"")</f>
        <v>調剤棚　＆　普通薬バラ</v>
      </c>
      <c r="K87" s="65"/>
      <c r="L87" s="77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(ISNUMBER(SEARCH("調剤棚", 錠剤!$J$5:$J$999))),
      ROW(A84)
   ),
"")-4</f>
        <v>94</v>
      </c>
      <c r="B88" s="27">
        <f t="shared" si="3"/>
        <v>84</v>
      </c>
      <c r="C88" s="27">
        <f ca="1">IFERROR(OFFSET(錠剤!C$4,錠剤_PTP!$A88,0),"")</f>
        <v>357</v>
      </c>
      <c r="D88" s="27" t="str">
        <f ca="1">IFERROR(OFFSET(錠剤!D$4,錠剤_PTP!$A88,0),"")</f>
        <v>デエビゴ錠２．５ｍｇ</v>
      </c>
      <c r="E88" s="27">
        <f ca="1">IFERROR(OFFSET(錠剤!E$4,錠剤_PTP!$A88,0),"")</f>
        <v>0</v>
      </c>
      <c r="F88" s="27">
        <f ca="1">IFERROR(OFFSET(錠剤!F$4,錠剤_PTP!$A88,0),"")</f>
        <v>25</v>
      </c>
      <c r="G88" s="27" t="str">
        <f ca="1">IFERROR(OFFSET(錠剤!G$4,錠剤_PTP!$A88,0),"")</f>
        <v>ＰＴＰ</v>
      </c>
      <c r="H88" s="27" t="str">
        <f ca="1">IFERROR(OFFSET(錠剤!H$4,錠剤_PTP!$A88,0),"")</f>
        <v>１００Ｔ</v>
      </c>
      <c r="I88" s="27" t="str">
        <f ca="1">IFERROR(OFFSET(錠剤!I$4,錠剤_PTP!$A88,0),"")</f>
        <v>錠</v>
      </c>
      <c r="J88" s="27" t="str">
        <f ca="1">IFERROR(OFFSET(錠剤!J$4,錠剤_PTP!$A88,0),"")</f>
        <v>調剤棚　＆　普通薬バラ</v>
      </c>
      <c r="K88" s="65"/>
      <c r="L88" s="77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(ISNUMBER(SEARCH("調剤棚", 錠剤!$J$5:$J$999))),
      ROW(A85)
   ),
"")-4</f>
        <v>95</v>
      </c>
      <c r="B89" s="27">
        <f t="shared" si="3"/>
        <v>85</v>
      </c>
      <c r="C89" s="27">
        <f ca="1">IFERROR(OFFSET(錠剤!C$4,錠剤_PTP!$A89,0),"")</f>
        <v>358</v>
      </c>
      <c r="D89" s="27" t="str">
        <f ca="1">IFERROR(OFFSET(錠剤!D$4,錠剤_PTP!$A89,0),"")</f>
        <v>デエビゴ錠２．５ｍｇ</v>
      </c>
      <c r="E89" s="27">
        <f ca="1">IFERROR(OFFSET(錠剤!E$4,錠剤_PTP!$A89,0),"")</f>
        <v>0</v>
      </c>
      <c r="F89" s="27">
        <f ca="1">IFERROR(OFFSET(錠剤!F$4,錠剤_PTP!$A89,0),"")</f>
        <v>25</v>
      </c>
      <c r="G89" s="27" t="str">
        <f ca="1">IFERROR(OFFSET(錠剤!G$4,錠剤_PTP!$A89,0),"")</f>
        <v>バラ</v>
      </c>
      <c r="H89" s="27" t="str">
        <f ca="1">IFERROR(OFFSET(錠剤!H$4,錠剤_PTP!$A89,0),"")</f>
        <v>１００Ｔ</v>
      </c>
      <c r="I89" s="27" t="str">
        <f ca="1">IFERROR(OFFSET(錠剤!I$4,錠剤_PTP!$A89,0),"")</f>
        <v>錠</v>
      </c>
      <c r="J89" s="27" t="str">
        <f ca="1">IFERROR(OFFSET(錠剤!J$4,錠剤_PTP!$A89,0),"")</f>
        <v>調剤棚　＆　普通薬バラ</v>
      </c>
      <c r="K89" s="65"/>
      <c r="L89" s="77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(ISNUMBER(SEARCH("調剤棚", 錠剤!$J$5:$J$999))),
      ROW(A86)
   ),
"")-4</f>
        <v>96</v>
      </c>
      <c r="B90" s="27">
        <f t="shared" si="3"/>
        <v>86</v>
      </c>
      <c r="C90" s="27">
        <f ca="1">IFERROR(OFFSET(錠剤!C$4,錠剤_PTP!$A90,0),"")</f>
        <v>359</v>
      </c>
      <c r="D90" s="27" t="str">
        <f ca="1">IFERROR(OFFSET(錠剤!D$4,錠剤_PTP!$A90,0),"")</f>
        <v>デエビゴ錠５ｍｇ</v>
      </c>
      <c r="E90" s="27">
        <f ca="1">IFERROR(OFFSET(錠剤!E$4,錠剤_PTP!$A90,0),"")</f>
        <v>0</v>
      </c>
      <c r="F90" s="27">
        <f ca="1">IFERROR(OFFSET(錠剤!F$4,錠剤_PTP!$A90,0),"")</f>
        <v>25</v>
      </c>
      <c r="G90" s="27" t="str">
        <f ca="1">IFERROR(OFFSET(錠剤!G$4,錠剤_PTP!$A90,0),"")</f>
        <v>ＰＴＰ</v>
      </c>
      <c r="H90" s="27" t="str">
        <f ca="1">IFERROR(OFFSET(錠剤!H$4,錠剤_PTP!$A90,0),"")</f>
        <v>５００Ｔ</v>
      </c>
      <c r="I90" s="27" t="str">
        <f ca="1">IFERROR(OFFSET(錠剤!I$4,錠剤_PTP!$A90,0),"")</f>
        <v>錠</v>
      </c>
      <c r="J90" s="27" t="str">
        <f ca="1">IFERROR(OFFSET(錠剤!J$4,錠剤_PTP!$A90,0),"")</f>
        <v>調剤棚　＆　普通薬バラ</v>
      </c>
      <c r="K90" s="65"/>
      <c r="L90" s="77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(ISNUMBER(SEARCH("調剤棚", 錠剤!$J$5:$J$999))),
      ROW(A87)
   ),
"")-4</f>
        <v>97</v>
      </c>
      <c r="B91" s="27">
        <f t="shared" si="3"/>
        <v>87</v>
      </c>
      <c r="C91" s="27">
        <f ca="1">IFERROR(OFFSET(錠剤!C$4,錠剤_PTP!$A91,0),"")</f>
        <v>360</v>
      </c>
      <c r="D91" s="27" t="str">
        <f ca="1">IFERROR(OFFSET(錠剤!D$4,錠剤_PTP!$A91,0),"")</f>
        <v>デエビゴ錠５ｍｇ</v>
      </c>
      <c r="E91" s="27">
        <f ca="1">IFERROR(OFFSET(錠剤!E$4,錠剤_PTP!$A91,0),"")</f>
        <v>0</v>
      </c>
      <c r="F91" s="27">
        <f ca="1">IFERROR(OFFSET(錠剤!F$4,錠剤_PTP!$A91,0),"")</f>
        <v>25</v>
      </c>
      <c r="G91" s="27" t="str">
        <f ca="1">IFERROR(OFFSET(錠剤!G$4,錠剤_PTP!$A91,0),"")</f>
        <v>バラ</v>
      </c>
      <c r="H91" s="27" t="str">
        <f ca="1">IFERROR(OFFSET(錠剤!H$4,錠剤_PTP!$A91,0),"")</f>
        <v>１００Ｔ</v>
      </c>
      <c r="I91" s="27" t="str">
        <f ca="1">IFERROR(OFFSET(錠剤!I$4,錠剤_PTP!$A91,0),"")</f>
        <v>錠</v>
      </c>
      <c r="J91" s="27" t="str">
        <f ca="1">IFERROR(OFFSET(錠剤!J$4,錠剤_PTP!$A91,0),"")</f>
        <v>調剤棚　＆　普通薬バラ</v>
      </c>
      <c r="K91" s="65"/>
      <c r="L91" s="77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(ISNUMBER(SEARCH("調剤棚", 錠剤!$J$5:$J$999))),
      ROW(A88)
   ),
"")-4</f>
        <v>100</v>
      </c>
      <c r="B92" s="27">
        <f t="shared" si="3"/>
        <v>88</v>
      </c>
      <c r="C92" s="27">
        <f ca="1">IFERROR(OFFSET(錠剤!C$4,錠剤_PTP!$A92,0),"")</f>
        <v>371</v>
      </c>
      <c r="D92" s="27" t="str">
        <f ca="1">IFERROR(OFFSET(錠剤!D$4,錠剤_PTP!$A92,0),"")</f>
        <v>デパケンＲ錠２００ｍｇ</v>
      </c>
      <c r="E92" s="27">
        <f ca="1">IFERROR(OFFSET(錠剤!E$4,錠剤_PTP!$A92,0),"")</f>
        <v>0</v>
      </c>
      <c r="F92" s="27">
        <f ca="1">IFERROR(OFFSET(錠剤!F$4,錠剤_PTP!$A92,0),"")</f>
        <v>25</v>
      </c>
      <c r="G92" s="27" t="str">
        <f ca="1">IFERROR(OFFSET(錠剤!G$4,錠剤_PTP!$A92,0),"")</f>
        <v>ＰＴＰ</v>
      </c>
      <c r="H92" s="27" t="str">
        <f ca="1">IFERROR(OFFSET(錠剤!H$4,錠剤_PTP!$A92,0),"")</f>
        <v>１００Ｔ</v>
      </c>
      <c r="I92" s="27" t="str">
        <f ca="1">IFERROR(OFFSET(錠剤!I$4,錠剤_PTP!$A92,0),"")</f>
        <v>錠</v>
      </c>
      <c r="J92" s="27" t="str">
        <f ca="1">IFERROR(OFFSET(錠剤!J$4,錠剤_PTP!$A92,0),"")</f>
        <v>調剤棚　＆　普通薬バラ</v>
      </c>
      <c r="K92" s="65"/>
      <c r="L92" s="77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(ISNUMBER(SEARCH("調剤棚", 錠剤!$J$5:$J$999))),
      ROW(A89)
   ),
"")-4</f>
        <v>101</v>
      </c>
      <c r="B93" s="27">
        <f t="shared" si="3"/>
        <v>89</v>
      </c>
      <c r="C93" s="27">
        <f ca="1">IFERROR(OFFSET(錠剤!C$4,錠剤_PTP!$A93,0),"")</f>
        <v>372</v>
      </c>
      <c r="D93" s="27" t="str">
        <f ca="1">IFERROR(OFFSET(錠剤!D$4,錠剤_PTP!$A93,0),"")</f>
        <v>デパケンＲ錠２００ｍｇ</v>
      </c>
      <c r="E93" s="27">
        <f ca="1">IFERROR(OFFSET(錠剤!E$4,錠剤_PTP!$A93,0),"")</f>
        <v>0</v>
      </c>
      <c r="F93" s="27">
        <f ca="1">IFERROR(OFFSET(錠剤!F$4,錠剤_PTP!$A93,0),"")</f>
        <v>25</v>
      </c>
      <c r="G93" s="27" t="str">
        <f ca="1">IFERROR(OFFSET(錠剤!G$4,錠剤_PTP!$A93,0),"")</f>
        <v>バラ</v>
      </c>
      <c r="H93" s="27" t="str">
        <f ca="1">IFERROR(OFFSET(錠剤!H$4,錠剤_PTP!$A93,0),"")</f>
        <v>１０００Ｔ</v>
      </c>
      <c r="I93" s="27" t="str">
        <f ca="1">IFERROR(OFFSET(錠剤!I$4,錠剤_PTP!$A93,0),"")</f>
        <v>錠</v>
      </c>
      <c r="J93" s="27" t="str">
        <f ca="1">IFERROR(OFFSET(錠剤!J$4,錠剤_PTP!$A93,0),"")</f>
        <v>調剤棚　＆　普通薬バラ</v>
      </c>
      <c r="K93" s="65"/>
      <c r="L93" s="77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(ISNUMBER(SEARCH("調剤棚", 錠剤!$J$5:$J$999))),
      ROW(A90)
   ),
"")-4</f>
        <v>102</v>
      </c>
      <c r="B94" s="27">
        <f t="shared" si="3"/>
        <v>90</v>
      </c>
      <c r="C94" s="27">
        <f ca="1">IFERROR(OFFSET(錠剤!C$4,錠剤_PTP!$A94,0),"")</f>
        <v>376</v>
      </c>
      <c r="D94" s="27" t="str">
        <f ca="1">IFERROR(OFFSET(錠剤!D$4,錠剤_PTP!$A94,0),"")</f>
        <v>デプロメール錠２５</v>
      </c>
      <c r="E94" s="27">
        <f ca="1">IFERROR(OFFSET(錠剤!E$4,錠剤_PTP!$A94,0),"")</f>
        <v>0</v>
      </c>
      <c r="F94" s="27">
        <f ca="1">IFERROR(OFFSET(錠剤!F$4,錠剤_PTP!$A94,0),"")</f>
        <v>25</v>
      </c>
      <c r="G94" s="27" t="str">
        <f ca="1">IFERROR(OFFSET(錠剤!G$4,錠剤_PTP!$A94,0),"")</f>
        <v>ＰＴＰ</v>
      </c>
      <c r="H94" s="27" t="str">
        <f ca="1">IFERROR(OFFSET(錠剤!H$4,錠剤_PTP!$A94,0),"")</f>
        <v>５００Ｔ</v>
      </c>
      <c r="I94" s="27" t="str">
        <f ca="1">IFERROR(OFFSET(錠剤!I$4,錠剤_PTP!$A94,0),"")</f>
        <v>錠</v>
      </c>
      <c r="J94" s="27" t="str">
        <f ca="1">IFERROR(OFFSET(錠剤!J$4,錠剤_PTP!$A94,0),"")</f>
        <v>調剤棚　＆　普通薬バラ</v>
      </c>
      <c r="K94" s="65"/>
      <c r="L94" s="77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(ISNUMBER(SEARCH("調剤棚", 錠剤!$J$5:$J$999))),
      ROW(A91)
   ),
"")-4</f>
        <v>103</v>
      </c>
      <c r="B95" s="27">
        <f t="shared" si="3"/>
        <v>91</v>
      </c>
      <c r="C95" s="27">
        <f ca="1">IFERROR(OFFSET(錠剤!C$4,錠剤_PTP!$A95,0),"")</f>
        <v>377</v>
      </c>
      <c r="D95" s="27" t="str">
        <f ca="1">IFERROR(OFFSET(錠剤!D$4,錠剤_PTP!$A95,0),"")</f>
        <v>デプロメール錠２５</v>
      </c>
      <c r="E95" s="27">
        <f ca="1">IFERROR(OFFSET(錠剤!E$4,錠剤_PTP!$A95,0),"")</f>
        <v>0</v>
      </c>
      <c r="F95" s="27">
        <f ca="1">IFERROR(OFFSET(錠剤!F$4,錠剤_PTP!$A95,0),"")</f>
        <v>25</v>
      </c>
      <c r="G95" s="27" t="str">
        <f ca="1">IFERROR(OFFSET(錠剤!G$4,錠剤_PTP!$A95,0),"")</f>
        <v>バラ</v>
      </c>
      <c r="H95" s="27" t="str">
        <f ca="1">IFERROR(OFFSET(錠剤!H$4,錠剤_PTP!$A95,0),"")</f>
        <v>１０００Ｔ</v>
      </c>
      <c r="I95" s="27" t="str">
        <f ca="1">IFERROR(OFFSET(錠剤!I$4,錠剤_PTP!$A95,0),"")</f>
        <v>錠</v>
      </c>
      <c r="J95" s="27" t="str">
        <f ca="1">IFERROR(OFFSET(錠剤!J$4,錠剤_PTP!$A95,0),"")</f>
        <v>調剤棚　＆　普通薬バラ</v>
      </c>
      <c r="K95" s="65"/>
      <c r="L95" s="77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(ISNUMBER(SEARCH("調剤棚", 錠剤!$J$5:$J$999))),
      ROW(A92)
   ),
"")-4</f>
        <v>104</v>
      </c>
      <c r="B96" s="27">
        <f t="shared" si="3"/>
        <v>92</v>
      </c>
      <c r="C96" s="27">
        <f ca="1">IFERROR(OFFSET(錠剤!C$4,錠剤_PTP!$A96,0),"")</f>
        <v>384</v>
      </c>
      <c r="D96" s="27" t="str">
        <f ca="1">IFERROR(OFFSET(錠剤!D$4,錠剤_PTP!$A96,0),"")</f>
        <v>テルミサルタンＯＤ錠２０ｍｇ「トーワ」</v>
      </c>
      <c r="E96" s="27">
        <f ca="1">IFERROR(OFFSET(錠剤!E$4,錠剤_PTP!$A96,0),"")</f>
        <v>0</v>
      </c>
      <c r="F96" s="27">
        <f ca="1">IFERROR(OFFSET(錠剤!F$4,錠剤_PTP!$A96,0),"")</f>
        <v>25</v>
      </c>
      <c r="G96" s="27" t="str">
        <f ca="1">IFERROR(OFFSET(錠剤!G$4,錠剤_PTP!$A96,0),"")</f>
        <v>ＰＴＰ</v>
      </c>
      <c r="H96" s="27" t="str">
        <f ca="1">IFERROR(OFFSET(錠剤!H$4,錠剤_PTP!$A96,0),"")</f>
        <v>１００Ｔ</v>
      </c>
      <c r="I96" s="27" t="str">
        <f ca="1">IFERROR(OFFSET(錠剤!I$4,錠剤_PTP!$A96,0),"")</f>
        <v>錠</v>
      </c>
      <c r="J96" s="27" t="str">
        <f ca="1">IFERROR(OFFSET(錠剤!J$4,錠剤_PTP!$A96,0),"")</f>
        <v>調剤棚　＆　普通薬バラ</v>
      </c>
      <c r="K96" s="65"/>
      <c r="L96" s="77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(ISNUMBER(SEARCH("調剤棚", 錠剤!$J$5:$J$999))),
      ROW(A93)
   ),
"")-4</f>
        <v>105</v>
      </c>
      <c r="B97" s="27">
        <f t="shared" si="3"/>
        <v>93</v>
      </c>
      <c r="C97" s="27">
        <f ca="1">IFERROR(OFFSET(錠剤!C$4,錠剤_PTP!$A97,0),"")</f>
        <v>385</v>
      </c>
      <c r="D97" s="27" t="str">
        <f ca="1">IFERROR(OFFSET(錠剤!D$4,錠剤_PTP!$A97,0),"")</f>
        <v>テルミサルタンＯＤ錠２０ｍｇ「トーワ」</v>
      </c>
      <c r="E97" s="27">
        <f ca="1">IFERROR(OFFSET(錠剤!E$4,錠剤_PTP!$A97,0),"")</f>
        <v>0</v>
      </c>
      <c r="F97" s="27">
        <f ca="1">IFERROR(OFFSET(錠剤!F$4,錠剤_PTP!$A97,0),"")</f>
        <v>25</v>
      </c>
      <c r="G97" s="27" t="str">
        <f ca="1">IFERROR(OFFSET(錠剤!G$4,錠剤_PTP!$A97,0),"")</f>
        <v>バラ</v>
      </c>
      <c r="H97" s="27" t="str">
        <f ca="1">IFERROR(OFFSET(錠剤!H$4,錠剤_PTP!$A97,0),"")</f>
        <v>３００Ｔ</v>
      </c>
      <c r="I97" s="27" t="str">
        <f ca="1">IFERROR(OFFSET(錠剤!I$4,錠剤_PTP!$A97,0),"")</f>
        <v>錠</v>
      </c>
      <c r="J97" s="27" t="str">
        <f ca="1">IFERROR(OFFSET(錠剤!J$4,錠剤_PTP!$A97,0),"")</f>
        <v>調剤棚　＆　普通薬バラ</v>
      </c>
      <c r="K97" s="65"/>
      <c r="L97" s="77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(ISNUMBER(SEARCH("調剤棚", 錠剤!$J$5:$J$999))),
      ROW(A94)
   ),
"")-4</f>
        <v>106</v>
      </c>
      <c r="B98" s="27">
        <f t="shared" si="3"/>
        <v>94</v>
      </c>
      <c r="C98" s="27">
        <f ca="1">IFERROR(OFFSET(錠剤!C$4,錠剤_PTP!$A98,0),"")</f>
        <v>399</v>
      </c>
      <c r="D98" s="27" t="str">
        <f ca="1">IFERROR(OFFSET(錠剤!D$4,錠剤_PTP!$A98,0),"")</f>
        <v>トピロリック錠４０ｍｇ</v>
      </c>
      <c r="E98" s="27">
        <f ca="1">IFERROR(OFFSET(錠剤!E$4,錠剤_PTP!$A98,0),"")</f>
        <v>0</v>
      </c>
      <c r="F98" s="27">
        <f ca="1">IFERROR(OFFSET(錠剤!F$4,錠剤_PTP!$A98,0),"")</f>
        <v>25</v>
      </c>
      <c r="G98" s="27" t="str">
        <f ca="1">IFERROR(OFFSET(錠剤!G$4,錠剤_PTP!$A98,0),"")</f>
        <v>ＰＴＰ</v>
      </c>
      <c r="H98" s="27" t="str">
        <f ca="1">IFERROR(OFFSET(錠剤!H$4,錠剤_PTP!$A98,0),"")</f>
        <v>１００Ｔ</v>
      </c>
      <c r="I98" s="27" t="str">
        <f ca="1">IFERROR(OFFSET(錠剤!I$4,錠剤_PTP!$A98,0),"")</f>
        <v>錠</v>
      </c>
      <c r="J98" s="27" t="str">
        <f ca="1">IFERROR(OFFSET(錠剤!J$4,錠剤_PTP!$A98,0),"")</f>
        <v>調剤棚　＆　普通薬バラ</v>
      </c>
      <c r="K98" s="65"/>
      <c r="L98" s="77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(ISNUMBER(SEARCH("調剤棚", 錠剤!$J$5:$J$999))),
      ROW(A95)
   ),
"")-4</f>
        <v>108</v>
      </c>
      <c r="B99" s="27">
        <f t="shared" si="3"/>
        <v>95</v>
      </c>
      <c r="C99" s="27">
        <f ca="1">IFERROR(OFFSET(錠剤!C$4,錠剤_PTP!$A99,0),"")</f>
        <v>401</v>
      </c>
      <c r="D99" s="27" t="str">
        <f ca="1">IFERROR(OFFSET(錠剤!D$4,錠剤_PTP!$A99,0),"")</f>
        <v>トフラニール錠１０ｍｇ</v>
      </c>
      <c r="E99" s="27">
        <f ca="1">IFERROR(OFFSET(錠剤!E$4,錠剤_PTP!$A99,0),"")</f>
        <v>0</v>
      </c>
      <c r="F99" s="27">
        <f ca="1">IFERROR(OFFSET(錠剤!F$4,錠剤_PTP!$A99,0),"")</f>
        <v>25</v>
      </c>
      <c r="G99" s="27" t="str">
        <f ca="1">IFERROR(OFFSET(錠剤!G$4,錠剤_PTP!$A99,0),"")</f>
        <v>ＰＴＰ</v>
      </c>
      <c r="H99" s="27" t="str">
        <f ca="1">IFERROR(OFFSET(錠剤!H$4,錠剤_PTP!$A99,0),"")</f>
        <v>３００Ｔ</v>
      </c>
      <c r="I99" s="27" t="str">
        <f ca="1">IFERROR(OFFSET(錠剤!I$4,錠剤_PTP!$A99,0),"")</f>
        <v>錠</v>
      </c>
      <c r="J99" s="27" t="str">
        <f ca="1">IFERROR(OFFSET(錠剤!J$4,錠剤_PTP!$A99,0),"")</f>
        <v>調剤棚　＆　普通薬バラ</v>
      </c>
      <c r="K99" s="65"/>
      <c r="L99" s="77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(ISNUMBER(SEARCH("調剤棚", 錠剤!$J$5:$J$999))),
      ROW(A96)
   ),
"")-4</f>
        <v>109</v>
      </c>
      <c r="B100" s="27">
        <f t="shared" si="3"/>
        <v>96</v>
      </c>
      <c r="C100" s="27">
        <f ca="1">IFERROR(OFFSET(錠剤!C$4,錠剤_PTP!$A100,0),"")</f>
        <v>411</v>
      </c>
      <c r="D100" s="27" t="str">
        <f ca="1">IFERROR(OFFSET(錠剤!D$4,錠剤_PTP!$A100,0),"")</f>
        <v>トリアゾラム錠０．２５ｍｇ「日医工」　　　　　　　　</v>
      </c>
      <c r="E100" s="27">
        <f ca="1">IFERROR(OFFSET(錠剤!E$4,錠剤_PTP!$A100,0),"")</f>
        <v>0</v>
      </c>
      <c r="F100" s="27">
        <f ca="1">IFERROR(OFFSET(錠剤!F$4,錠剤_PTP!$A100,0),"")</f>
        <v>25</v>
      </c>
      <c r="G100" s="27" t="str">
        <f ca="1">IFERROR(OFFSET(錠剤!G$4,錠剤_PTP!$A100,0),"")</f>
        <v>ＰＴＰ</v>
      </c>
      <c r="H100" s="27" t="str">
        <f ca="1">IFERROR(OFFSET(錠剤!H$4,錠剤_PTP!$A100,0),"")</f>
        <v>１００Ｔ</v>
      </c>
      <c r="I100" s="27" t="str">
        <f ca="1">IFERROR(OFFSET(錠剤!I$4,錠剤_PTP!$A100,0),"")</f>
        <v>錠</v>
      </c>
      <c r="J100" s="27" t="str">
        <f ca="1">IFERROR(OFFSET(錠剤!J$4,錠剤_PTP!$A100,0),"")</f>
        <v>調剤棚　＆　普通薬バラ</v>
      </c>
      <c r="K100" s="65"/>
      <c r="L100" s="77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(ISNUMBER(SEARCH("調剤棚", 錠剤!$J$5:$J$999))),
      ROW(A97)
   ),
"")-4</f>
        <v>111</v>
      </c>
      <c r="B101" s="27">
        <f t="shared" si="3"/>
        <v>97</v>
      </c>
      <c r="C101" s="27">
        <f ca="1">IFERROR(OFFSET(錠剤!C$4,錠剤_PTP!$A101,0),"")</f>
        <v>414</v>
      </c>
      <c r="D101" s="27" t="str">
        <f ca="1">IFERROR(OFFSET(錠剤!D$4,錠剤_PTP!$A101,0),"")</f>
        <v>トリヘキシフェニジル塩酸塩錠２ｍｇ「ＮＩＧ」　</v>
      </c>
      <c r="E101" s="27">
        <f ca="1">IFERROR(OFFSET(錠剤!E$4,錠剤_PTP!$A101,0),"")</f>
        <v>0</v>
      </c>
      <c r="F101" s="27">
        <f ca="1">IFERROR(OFFSET(錠剤!F$4,錠剤_PTP!$A101,0),"")</f>
        <v>25</v>
      </c>
      <c r="G101" s="27" t="str">
        <f ca="1">IFERROR(OFFSET(錠剤!G$4,錠剤_PTP!$A101,0),"")</f>
        <v>ＰＴＰ</v>
      </c>
      <c r="H101" s="27" t="str">
        <f ca="1">IFERROR(OFFSET(錠剤!H$4,錠剤_PTP!$A101,0),"")</f>
        <v>１００Ｔ</v>
      </c>
      <c r="I101" s="27" t="str">
        <f ca="1">IFERROR(OFFSET(錠剤!I$4,錠剤_PTP!$A101,0),"")</f>
        <v>錠</v>
      </c>
      <c r="J101" s="27" t="str">
        <f ca="1">IFERROR(OFFSET(錠剤!J$4,錠剤_PTP!$A101,0),"")</f>
        <v>調剤棚　＆　普通薬バラ</v>
      </c>
      <c r="K101" s="65"/>
      <c r="L101" s="77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(ISNUMBER(SEARCH("調剤棚", 錠剤!$J$5:$J$999))),
      ROW(A98)
   ),
"")-4</f>
        <v>112</v>
      </c>
      <c r="B102" s="27">
        <f t="shared" si="3"/>
        <v>98</v>
      </c>
      <c r="C102" s="27">
        <f ca="1">IFERROR(OFFSET(錠剤!C$4,錠剤_PTP!$A102,0),"")</f>
        <v>415</v>
      </c>
      <c r="D102" s="27" t="str">
        <f ca="1">IFERROR(OFFSET(錠剤!D$4,錠剤_PTP!$A102,0),"")</f>
        <v>トリヘキシフェニジル塩酸塩錠２ｍｇ「ＮＩＧ」　</v>
      </c>
      <c r="E102" s="27">
        <f ca="1">IFERROR(OFFSET(錠剤!E$4,錠剤_PTP!$A102,0),"")</f>
        <v>0</v>
      </c>
      <c r="F102" s="27">
        <f ca="1">IFERROR(OFFSET(錠剤!F$4,錠剤_PTP!$A102,0),"")</f>
        <v>25</v>
      </c>
      <c r="G102" s="27" t="str">
        <f ca="1">IFERROR(OFFSET(錠剤!G$4,錠剤_PTP!$A102,0),"")</f>
        <v>バラ</v>
      </c>
      <c r="H102" s="27" t="str">
        <f ca="1">IFERROR(OFFSET(錠剤!H$4,錠剤_PTP!$A102,0),"")</f>
        <v>１２００Ｔ</v>
      </c>
      <c r="I102" s="27" t="str">
        <f ca="1">IFERROR(OFFSET(錠剤!I$4,錠剤_PTP!$A102,0),"")</f>
        <v>錠</v>
      </c>
      <c r="J102" s="27" t="str">
        <f ca="1">IFERROR(OFFSET(錠剤!J$4,錠剤_PTP!$A102,0),"")</f>
        <v>調剤棚　＆　普通薬バラ</v>
      </c>
      <c r="K102" s="65"/>
      <c r="L102" s="77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(ISNUMBER(SEARCH("調剤棚", 錠剤!$J$5:$J$999))),
      ROW(A99)
   ),
"")-4</f>
        <v>113</v>
      </c>
      <c r="B103" s="27">
        <f t="shared" si="3"/>
        <v>99</v>
      </c>
      <c r="C103" s="27">
        <f ca="1">IFERROR(OFFSET(錠剤!C$4,錠剤_PTP!$A103,0),"")</f>
        <v>416</v>
      </c>
      <c r="D103" s="27" t="str">
        <f ca="1">IFERROR(OFFSET(錠剤!D$4,錠剤_PTP!$A103,0),"")</f>
        <v>トリメブチンマレイン酸塩錠１００ｍｇ「トーワ」</v>
      </c>
      <c r="E103" s="27">
        <f ca="1">IFERROR(OFFSET(錠剤!E$4,錠剤_PTP!$A103,0),"")</f>
        <v>0</v>
      </c>
      <c r="F103" s="27">
        <f ca="1">IFERROR(OFFSET(錠剤!F$4,錠剤_PTP!$A103,0),"")</f>
        <v>25</v>
      </c>
      <c r="G103" s="27" t="str">
        <f ca="1">IFERROR(OFFSET(錠剤!G$4,錠剤_PTP!$A103,0),"")</f>
        <v>バラ</v>
      </c>
      <c r="H103" s="27" t="str">
        <f ca="1">IFERROR(OFFSET(錠剤!H$4,錠剤_PTP!$A103,0),"")</f>
        <v>１０００Ｔ</v>
      </c>
      <c r="I103" s="27" t="str">
        <f ca="1">IFERROR(OFFSET(錠剤!I$4,錠剤_PTP!$A103,0),"")</f>
        <v>錠</v>
      </c>
      <c r="J103" s="27" t="str">
        <f ca="1">IFERROR(OFFSET(錠剤!J$4,錠剤_PTP!$A103,0),"")</f>
        <v>調剤棚　＆　普通薬バラ</v>
      </c>
      <c r="K103" s="65"/>
      <c r="L103" s="77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(ISNUMBER(SEARCH("調剤棚", 錠剤!$J$5:$J$999))),
      ROW(A100)
   ),
"")-4</f>
        <v>114</v>
      </c>
      <c r="B104" s="27">
        <f t="shared" si="3"/>
        <v>100</v>
      </c>
      <c r="C104" s="27">
        <f ca="1">IFERROR(OFFSET(錠剤!C$4,錠剤_PTP!$A104,0),"")</f>
        <v>425</v>
      </c>
      <c r="D104" s="27" t="str">
        <f ca="1">IFERROR(OFFSET(錠剤!D$4,錠剤_PTP!$A104,0),"")</f>
        <v>ドンペリドン錠１０ｍｇ「ＪＧ」</v>
      </c>
      <c r="E104" s="27">
        <f ca="1">IFERROR(OFFSET(錠剤!E$4,錠剤_PTP!$A104,0),"")</f>
        <v>0</v>
      </c>
      <c r="F104" s="27">
        <f ca="1">IFERROR(OFFSET(錠剤!F$4,錠剤_PTP!$A104,0),"")</f>
        <v>25</v>
      </c>
      <c r="G104" s="27" t="str">
        <f ca="1">IFERROR(OFFSET(錠剤!G$4,錠剤_PTP!$A104,0),"")</f>
        <v>ＰＴＰ</v>
      </c>
      <c r="H104" s="27" t="str">
        <f ca="1">IFERROR(OFFSET(錠剤!H$4,錠剤_PTP!$A104,0),"")</f>
        <v>１０００Ｔ</v>
      </c>
      <c r="I104" s="27" t="str">
        <f ca="1">IFERROR(OFFSET(錠剤!I$4,錠剤_PTP!$A104,0),"")</f>
        <v>錠</v>
      </c>
      <c r="J104" s="27" t="str">
        <f ca="1">IFERROR(OFFSET(錠剤!J$4,錠剤_PTP!$A104,0),"")</f>
        <v>調剤棚　＆　普通薬バラ</v>
      </c>
      <c r="K104" s="65"/>
      <c r="L104" s="77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(ISNUMBER(SEARCH("調剤棚", 錠剤!$J$5:$J$999))),
      ROW(A101)
   ),
"")-4</f>
        <v>116</v>
      </c>
      <c r="B105" s="27">
        <f t="shared" si="3"/>
        <v>101</v>
      </c>
      <c r="C105" s="27">
        <f ca="1">IFERROR(OFFSET(錠剤!C$4,錠剤_PTP!$A105,0),"")</f>
        <v>428</v>
      </c>
      <c r="D105" s="27" t="str">
        <f ca="1">IFERROR(OFFSET(錠剤!D$4,錠剤_PTP!$A105,0),"")</f>
        <v>ニコランジル錠５ｍｇ「トーワ」　　　　　　　　　</v>
      </c>
      <c r="E105" s="27">
        <f ca="1">IFERROR(OFFSET(錠剤!E$4,錠剤_PTP!$A105,0),"")</f>
        <v>0</v>
      </c>
      <c r="F105" s="27">
        <f ca="1">IFERROR(OFFSET(錠剤!F$4,錠剤_PTP!$A105,0),"")</f>
        <v>25</v>
      </c>
      <c r="G105" s="27" t="str">
        <f ca="1">IFERROR(OFFSET(錠剤!G$4,錠剤_PTP!$A105,0),"")</f>
        <v>バラ</v>
      </c>
      <c r="H105" s="27" t="str">
        <f ca="1">IFERROR(OFFSET(錠剤!H$4,錠剤_PTP!$A105,0),"")</f>
        <v>１０００Ｔ</v>
      </c>
      <c r="I105" s="27" t="str">
        <f ca="1">IFERROR(OFFSET(錠剤!I$4,錠剤_PTP!$A105,0),"")</f>
        <v>錠</v>
      </c>
      <c r="J105" s="27" t="str">
        <f ca="1">IFERROR(OFFSET(錠剤!J$4,錠剤_PTP!$A105,0),"")</f>
        <v>調剤棚　＆　普通薬バラ</v>
      </c>
      <c r="K105" s="65"/>
      <c r="L105" s="77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(ISNUMBER(SEARCH("調剤棚", 錠剤!$J$5:$J$999))),
      ROW(A102)
   ),
"")-4</f>
        <v>117</v>
      </c>
      <c r="B106" s="27">
        <f t="shared" si="3"/>
        <v>102</v>
      </c>
      <c r="C106" s="27">
        <f ca="1">IFERROR(OFFSET(錠剤!C$4,錠剤_PTP!$A106,0),"")</f>
        <v>429</v>
      </c>
      <c r="D106" s="27" t="str">
        <f ca="1">IFERROR(OFFSET(錠剤!D$4,錠剤_PTP!$A106,0),"")</f>
        <v>ニセルゴリン錠５ｍｇ「トーワ」</v>
      </c>
      <c r="E106" s="27">
        <f ca="1">IFERROR(OFFSET(錠剤!E$4,錠剤_PTP!$A106,0),"")</f>
        <v>0</v>
      </c>
      <c r="F106" s="27">
        <f ca="1">IFERROR(OFFSET(錠剤!F$4,錠剤_PTP!$A106,0),"")</f>
        <v>25</v>
      </c>
      <c r="G106" s="27" t="str">
        <f ca="1">IFERROR(OFFSET(錠剤!G$4,錠剤_PTP!$A106,0),"")</f>
        <v>バラ</v>
      </c>
      <c r="H106" s="27" t="str">
        <f ca="1">IFERROR(OFFSET(錠剤!H$4,錠剤_PTP!$A106,0),"")</f>
        <v>１０００Ｔ</v>
      </c>
      <c r="I106" s="27" t="str">
        <f ca="1">IFERROR(OFFSET(錠剤!I$4,錠剤_PTP!$A106,0),"")</f>
        <v>錠</v>
      </c>
      <c r="J106" s="27" t="str">
        <f ca="1">IFERROR(OFFSET(錠剤!J$4,錠剤_PTP!$A106,0),"")</f>
        <v>調剤棚　＆　普通薬バラ</v>
      </c>
      <c r="K106" s="65"/>
      <c r="L106" s="77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(ISNUMBER(SEARCH("調剤棚", 錠剤!$J$5:$J$999))),
      ROW(A103)
   ),
"")-4</f>
        <v>118</v>
      </c>
      <c r="B107" s="27">
        <f t="shared" si="3"/>
        <v>103</v>
      </c>
      <c r="C107" s="27">
        <f ca="1">IFERROR(OFFSET(錠剤!C$4,錠剤_PTP!$A107,0),"")</f>
        <v>436</v>
      </c>
      <c r="D107" s="27" t="str">
        <f ca="1">IFERROR(OFFSET(錠剤!D$4,錠剤_PTP!$A107,0),"")</f>
        <v>ニューレプチル錠１０ｍｇ</v>
      </c>
      <c r="E107" s="27">
        <f ca="1">IFERROR(OFFSET(錠剤!E$4,錠剤_PTP!$A107,0),"")</f>
        <v>0</v>
      </c>
      <c r="F107" s="27">
        <f ca="1">IFERROR(OFFSET(錠剤!F$4,錠剤_PTP!$A107,0),"")</f>
        <v>25</v>
      </c>
      <c r="G107" s="27" t="str">
        <f ca="1">IFERROR(OFFSET(錠剤!G$4,錠剤_PTP!$A107,0),"")</f>
        <v>バラ</v>
      </c>
      <c r="H107" s="27" t="str">
        <f ca="1">IFERROR(OFFSET(錠剤!H$4,錠剤_PTP!$A107,0),"")</f>
        <v>１０００Ｔ</v>
      </c>
      <c r="I107" s="27" t="str">
        <f ca="1">IFERROR(OFFSET(錠剤!I$4,錠剤_PTP!$A107,0),"")</f>
        <v>錠</v>
      </c>
      <c r="J107" s="27" t="str">
        <f ca="1">IFERROR(OFFSET(錠剤!J$4,錠剤_PTP!$A107,0),"")</f>
        <v>調剤棚　＆　普通薬バラ</v>
      </c>
      <c r="K107" s="65"/>
      <c r="L107" s="77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(ISNUMBER(SEARCH("調剤棚", 錠剤!$J$5:$J$999))),
      ROW(A104)
   ),
"")-4</f>
        <v>119</v>
      </c>
      <c r="B108" s="27">
        <f t="shared" si="3"/>
        <v>104</v>
      </c>
      <c r="C108" s="27">
        <f ca="1">IFERROR(OFFSET(錠剤!C$4,錠剤_PTP!$A108,0),"")</f>
        <v>437</v>
      </c>
      <c r="D108" s="27" t="str">
        <f ca="1">IFERROR(OFFSET(錠剤!D$4,錠剤_PTP!$A108,0),"")</f>
        <v>ニューレプチル錠５ｍｇ</v>
      </c>
      <c r="E108" s="27">
        <f ca="1">IFERROR(OFFSET(錠剤!E$4,錠剤_PTP!$A108,0),"")</f>
        <v>0</v>
      </c>
      <c r="F108" s="27">
        <f ca="1">IFERROR(OFFSET(錠剤!F$4,錠剤_PTP!$A108,0),"")</f>
        <v>25</v>
      </c>
      <c r="G108" s="27" t="str">
        <f ca="1">IFERROR(OFFSET(錠剤!G$4,錠剤_PTP!$A108,0),"")</f>
        <v>バラ</v>
      </c>
      <c r="H108" s="27" t="str">
        <f ca="1">IFERROR(OFFSET(錠剤!H$4,錠剤_PTP!$A108,0),"")</f>
        <v>１０００Ｔ</v>
      </c>
      <c r="I108" s="27" t="str">
        <f ca="1">IFERROR(OFFSET(錠剤!I$4,錠剤_PTP!$A108,0),"")</f>
        <v>錠</v>
      </c>
      <c r="J108" s="27" t="str">
        <f ca="1">IFERROR(OFFSET(錠剤!J$4,錠剤_PTP!$A108,0),"")</f>
        <v>調剤棚　＆　普通薬バラ</v>
      </c>
      <c r="K108" s="65"/>
      <c r="L108" s="77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(ISNUMBER(SEARCH("調剤棚", 錠剤!$J$5:$J$999))),
      ROW(A105)
   ),
"")-4</f>
        <v>120</v>
      </c>
      <c r="B109" s="27">
        <f t="shared" si="3"/>
        <v>105</v>
      </c>
      <c r="C109" s="27">
        <f ca="1">IFERROR(OFFSET(錠剤!C$4,錠剤_PTP!$A109,0),"")</f>
        <v>441</v>
      </c>
      <c r="D109" s="27" t="str">
        <f ca="1">IFERROR(OFFSET(錠剤!D$4,錠剤_PTP!$A109,0),"")</f>
        <v>ネオドパストン配合錠Ｌ１００</v>
      </c>
      <c r="E109" s="27">
        <f ca="1">IFERROR(OFFSET(錠剤!E$4,錠剤_PTP!$A109,0),"")</f>
        <v>0</v>
      </c>
      <c r="F109" s="27">
        <f ca="1">IFERROR(OFFSET(錠剤!F$4,錠剤_PTP!$A109,0),"")</f>
        <v>25</v>
      </c>
      <c r="G109" s="27" t="str">
        <f ca="1">IFERROR(OFFSET(錠剤!G$4,錠剤_PTP!$A109,0),"")</f>
        <v>バラ</v>
      </c>
      <c r="H109" s="27" t="str">
        <f ca="1">IFERROR(OFFSET(錠剤!H$4,錠剤_PTP!$A109,0),"")</f>
        <v>１０００Ｔ</v>
      </c>
      <c r="I109" s="27" t="str">
        <f ca="1">IFERROR(OFFSET(錠剤!I$4,錠剤_PTP!$A109,0),"")</f>
        <v>錠</v>
      </c>
      <c r="J109" s="27" t="str">
        <f ca="1">IFERROR(OFFSET(錠剤!J$4,錠剤_PTP!$A109,0),"")</f>
        <v>調剤棚　＆　普通薬バラ</v>
      </c>
      <c r="K109" s="65"/>
      <c r="L109" s="77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(ISNUMBER(SEARCH("調剤棚", 錠剤!$J$5:$J$999))),
      ROW(A106)
   ),
"")-4</f>
        <v>121</v>
      </c>
      <c r="B110" s="27">
        <f t="shared" si="3"/>
        <v>106</v>
      </c>
      <c r="C110" s="27">
        <f ca="1">IFERROR(OFFSET(錠剤!C$4,錠剤_PTP!$A110,0),"")</f>
        <v>445</v>
      </c>
      <c r="D110" s="27" t="str">
        <f ca="1">IFERROR(OFFSET(錠剤!D$4,錠剤_PTP!$A110,0),"")</f>
        <v>ノイロトロピン錠４単位</v>
      </c>
      <c r="E110" s="27">
        <f ca="1">IFERROR(OFFSET(錠剤!E$4,錠剤_PTP!$A110,0),"")</f>
        <v>0</v>
      </c>
      <c r="F110" s="27">
        <f ca="1">IFERROR(OFFSET(錠剤!F$4,錠剤_PTP!$A110,0),"")</f>
        <v>25</v>
      </c>
      <c r="G110" s="27" t="str">
        <f ca="1">IFERROR(OFFSET(錠剤!G$4,錠剤_PTP!$A110,0),"")</f>
        <v>ＰＴＰ</v>
      </c>
      <c r="H110" s="27" t="str">
        <f ca="1">IFERROR(OFFSET(錠剤!H$4,錠剤_PTP!$A110,0),"")</f>
        <v>１０００Ｔ</v>
      </c>
      <c r="I110" s="27" t="str">
        <f ca="1">IFERROR(OFFSET(錠剤!I$4,錠剤_PTP!$A110,0),"")</f>
        <v>錠</v>
      </c>
      <c r="J110" s="27" t="str">
        <f ca="1">IFERROR(OFFSET(錠剤!J$4,錠剤_PTP!$A110,0),"")</f>
        <v>調剤棚　＆　普通薬バラ</v>
      </c>
      <c r="K110" s="65"/>
      <c r="L110" s="77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(ISNUMBER(SEARCH("調剤棚", 錠剤!$J$5:$J$999))),
      ROW(A107)
   ),
"")-4</f>
        <v>122</v>
      </c>
      <c r="B111" s="27">
        <f t="shared" si="3"/>
        <v>107</v>
      </c>
      <c r="C111" s="27">
        <f ca="1">IFERROR(OFFSET(錠剤!C$4,錠剤_PTP!$A111,0),"")</f>
        <v>446</v>
      </c>
      <c r="D111" s="27" t="str">
        <f ca="1">IFERROR(OFFSET(錠剤!D$4,錠剤_PTP!$A111,0),"")</f>
        <v>ノイロビタン配合錠</v>
      </c>
      <c r="E111" s="27">
        <f ca="1">IFERROR(OFFSET(錠剤!E$4,錠剤_PTP!$A111,0),"")</f>
        <v>0</v>
      </c>
      <c r="F111" s="27">
        <f ca="1">IFERROR(OFFSET(錠剤!F$4,錠剤_PTP!$A111,0),"")</f>
        <v>25</v>
      </c>
      <c r="G111" s="27" t="str">
        <f ca="1">IFERROR(OFFSET(錠剤!G$4,錠剤_PTP!$A111,0),"")</f>
        <v>ＰＴＰ</v>
      </c>
      <c r="H111" s="27" t="str">
        <f ca="1">IFERROR(OFFSET(錠剤!H$4,錠剤_PTP!$A111,0),"")</f>
        <v>５００Ｔ</v>
      </c>
      <c r="I111" s="27" t="str">
        <f ca="1">IFERROR(OFFSET(錠剤!I$4,錠剤_PTP!$A111,0),"")</f>
        <v>錠</v>
      </c>
      <c r="J111" s="27" t="str">
        <f ca="1">IFERROR(OFFSET(錠剤!J$4,錠剤_PTP!$A111,0),"")</f>
        <v>調剤棚　＆　普通薬バラ</v>
      </c>
      <c r="K111" s="65"/>
      <c r="L111" s="77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(ISNUMBER(SEARCH("調剤棚", 錠剤!$J$5:$J$999))),
      ROW(A108)
   ),
"")-4</f>
        <v>123</v>
      </c>
      <c r="B112" s="27">
        <f t="shared" si="3"/>
        <v>108</v>
      </c>
      <c r="C112" s="27">
        <f ca="1">IFERROR(OFFSET(錠剤!C$4,錠剤_PTP!$A112,0),"")</f>
        <v>447</v>
      </c>
      <c r="D112" s="27" t="str">
        <f ca="1">IFERROR(OFFSET(錠剤!D$4,錠剤_PTP!$A112,0),"")</f>
        <v>ノイロビタン配合錠</v>
      </c>
      <c r="E112" s="27">
        <f ca="1">IFERROR(OFFSET(錠剤!E$4,錠剤_PTP!$A112,0),"")</f>
        <v>0</v>
      </c>
      <c r="F112" s="27">
        <f ca="1">IFERROR(OFFSET(錠剤!F$4,錠剤_PTP!$A112,0),"")</f>
        <v>25</v>
      </c>
      <c r="G112" s="27" t="str">
        <f ca="1">IFERROR(OFFSET(錠剤!G$4,錠剤_PTP!$A112,0),"")</f>
        <v>バラ</v>
      </c>
      <c r="H112" s="27" t="str">
        <f ca="1">IFERROR(OFFSET(錠剤!H$4,錠剤_PTP!$A112,0),"")</f>
        <v>１０００Ｔ</v>
      </c>
      <c r="I112" s="27" t="str">
        <f ca="1">IFERROR(OFFSET(錠剤!I$4,錠剤_PTP!$A112,0),"")</f>
        <v>錠</v>
      </c>
      <c r="J112" s="27" t="str">
        <f ca="1">IFERROR(OFFSET(錠剤!J$4,錠剤_PTP!$A112,0),"")</f>
        <v>調剤棚　＆　普通薬バラ</v>
      </c>
      <c r="K112" s="65"/>
      <c r="L112" s="77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(ISNUMBER(SEARCH("調剤棚", 錠剤!$J$5:$J$999))),
      ROW(A109)
   ),
"")-4</f>
        <v>124</v>
      </c>
      <c r="B113" s="27">
        <f t="shared" si="3"/>
        <v>109</v>
      </c>
      <c r="C113" s="27">
        <f ca="1">IFERROR(OFFSET(錠剤!C$4,錠剤_PTP!$A113,0),"")</f>
        <v>455</v>
      </c>
      <c r="D113" s="27" t="str">
        <f ca="1">IFERROR(OFFSET(錠剤!D$4,錠剤_PTP!$A113,0),"")</f>
        <v>バッサミン配合錠Ａ８１</v>
      </c>
      <c r="E113" s="27">
        <f ca="1">IFERROR(OFFSET(錠剤!E$4,錠剤_PTP!$A113,0),"")</f>
        <v>0</v>
      </c>
      <c r="F113" s="27">
        <f ca="1">IFERROR(OFFSET(錠剤!F$4,錠剤_PTP!$A113,0),"")</f>
        <v>25</v>
      </c>
      <c r="G113" s="27" t="str">
        <f ca="1">IFERROR(OFFSET(錠剤!G$4,錠剤_PTP!$A113,0),"")</f>
        <v>ＰＴＰ</v>
      </c>
      <c r="H113" s="27" t="str">
        <f ca="1">IFERROR(OFFSET(錠剤!H$4,錠剤_PTP!$A113,0),"")</f>
        <v>１０００Ｔ</v>
      </c>
      <c r="I113" s="27" t="str">
        <f ca="1">IFERROR(OFFSET(錠剤!I$4,錠剤_PTP!$A113,0),"")</f>
        <v>錠</v>
      </c>
      <c r="J113" s="27" t="str">
        <f ca="1">IFERROR(OFFSET(錠剤!J$4,錠剤_PTP!$A113,0),"")</f>
        <v>調剤棚　＆　普通薬バラ</v>
      </c>
      <c r="K113" s="65"/>
      <c r="L113" s="77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(ISNUMBER(SEARCH("調剤棚", 錠剤!$J$5:$J$999))),
      ROW(A110)
   ),
"")-4</f>
        <v>125</v>
      </c>
      <c r="B114" s="27">
        <f t="shared" si="3"/>
        <v>110</v>
      </c>
      <c r="C114" s="27">
        <f ca="1">IFERROR(OFFSET(錠剤!C$4,錠剤_PTP!$A114,0),"")</f>
        <v>456</v>
      </c>
      <c r="D114" s="27" t="str">
        <f ca="1">IFERROR(OFFSET(錠剤!D$4,錠剤_PTP!$A114,0),"")</f>
        <v>バナン錠１００ｍｇ（第一三共）</v>
      </c>
      <c r="E114" s="27">
        <f ca="1">IFERROR(OFFSET(錠剤!E$4,錠剤_PTP!$A114,0),"")</f>
        <v>0</v>
      </c>
      <c r="F114" s="27">
        <f ca="1">IFERROR(OFFSET(錠剤!F$4,錠剤_PTP!$A114,0),"")</f>
        <v>1</v>
      </c>
      <c r="G114" s="27" t="str">
        <f ca="1">IFERROR(OFFSET(錠剤!G$4,錠剤_PTP!$A114,0),"")</f>
        <v>ＰＴＰ</v>
      </c>
      <c r="H114" s="27" t="str">
        <f ca="1">IFERROR(OFFSET(錠剤!H$4,錠剤_PTP!$A114,0),"")</f>
        <v>１００Ｔ</v>
      </c>
      <c r="I114" s="27" t="str">
        <f ca="1">IFERROR(OFFSET(錠剤!I$4,錠剤_PTP!$A114,0),"")</f>
        <v>錠</v>
      </c>
      <c r="J114" s="27" t="str">
        <f ca="1">IFERROR(OFFSET(錠剤!J$4,錠剤_PTP!$A114,0),"")</f>
        <v>調剤棚</v>
      </c>
      <c r="K114" s="65"/>
      <c r="L114" s="77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(ISNUMBER(SEARCH("調剤棚", 錠剤!$J$5:$J$999))),
      ROW(A111)
   ),
"")-4</f>
        <v>126</v>
      </c>
      <c r="B115" s="27">
        <f t="shared" si="3"/>
        <v>111</v>
      </c>
      <c r="C115" s="27">
        <f ca="1">IFERROR(OFFSET(錠剤!C$4,錠剤_PTP!$A115,0),"")</f>
        <v>458</v>
      </c>
      <c r="D115" s="27" t="str">
        <f ca="1">IFERROR(OFFSET(錠剤!D$4,錠剤_PTP!$A115,0),"")</f>
        <v>バラシクロビル錠５００ｍｇ「ＳＰＫＫ」</v>
      </c>
      <c r="E115" s="27">
        <f ca="1">IFERROR(OFFSET(錠剤!E$4,錠剤_PTP!$A115,0),"")</f>
        <v>0</v>
      </c>
      <c r="F115" s="27">
        <f ca="1">IFERROR(OFFSET(錠剤!F$4,錠剤_PTP!$A115,0),"")</f>
        <v>1</v>
      </c>
      <c r="G115" s="27" t="str">
        <f ca="1">IFERROR(OFFSET(錠剤!G$4,錠剤_PTP!$A115,0),"")</f>
        <v>ＰＴＰ</v>
      </c>
      <c r="H115" s="27" t="str">
        <f ca="1">IFERROR(OFFSET(錠剤!H$4,錠剤_PTP!$A115,0),"")</f>
        <v>４２Ｔ</v>
      </c>
      <c r="I115" s="27" t="str">
        <f ca="1">IFERROR(OFFSET(錠剤!I$4,錠剤_PTP!$A115,0),"")</f>
        <v>錠</v>
      </c>
      <c r="J115" s="27" t="str">
        <f ca="1">IFERROR(OFFSET(錠剤!J$4,錠剤_PTP!$A115,0),"")</f>
        <v>調剤棚</v>
      </c>
      <c r="K115" s="65"/>
      <c r="L115" s="77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(ISNUMBER(SEARCH("調剤棚", 錠剤!$J$5:$J$999))),
      ROW(A112)
   ),
"")-4</f>
        <v>127</v>
      </c>
      <c r="B116" s="27">
        <f t="shared" si="3"/>
        <v>112</v>
      </c>
      <c r="C116" s="27">
        <f ca="1">IFERROR(OFFSET(錠剤!C$4,錠剤_PTP!$A116,0),"")</f>
        <v>461</v>
      </c>
      <c r="D116" s="27" t="str">
        <f ca="1">IFERROR(OFFSET(錠剤!D$4,錠剤_PTP!$A116,0),"")</f>
        <v>バルプロ酸ナトリウム錠２００ｍｇ「ＤＳＰ」</v>
      </c>
      <c r="E116" s="27">
        <f ca="1">IFERROR(OFFSET(錠剤!E$4,錠剤_PTP!$A116,0),"")</f>
        <v>0</v>
      </c>
      <c r="F116" s="27">
        <f ca="1">IFERROR(OFFSET(錠剤!F$4,錠剤_PTP!$A116,0),"")</f>
        <v>25</v>
      </c>
      <c r="G116" s="27" t="str">
        <f ca="1">IFERROR(OFFSET(錠剤!G$4,錠剤_PTP!$A116,0),"")</f>
        <v>バラ</v>
      </c>
      <c r="H116" s="27" t="str">
        <f ca="1">IFERROR(OFFSET(錠剤!H$4,錠剤_PTP!$A116,0),"")</f>
        <v>５００Ｔ</v>
      </c>
      <c r="I116" s="27" t="str">
        <f ca="1">IFERROR(OFFSET(錠剤!I$4,錠剤_PTP!$A116,0),"")</f>
        <v>錠</v>
      </c>
      <c r="J116" s="27" t="str">
        <f ca="1">IFERROR(OFFSET(錠剤!J$4,錠剤_PTP!$A116,0),"")</f>
        <v>調剤棚　＆　普通薬バラ</v>
      </c>
      <c r="K116" s="65"/>
      <c r="L116" s="77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(ISNUMBER(SEARCH("調剤棚", 錠剤!$J$5:$J$999))),
      ROW(A113)
   ),
"")-4</f>
        <v>128</v>
      </c>
      <c r="B117" s="27">
        <f t="shared" si="3"/>
        <v>113</v>
      </c>
      <c r="C117" s="27">
        <f ca="1">IFERROR(OFFSET(錠剤!C$4,錠剤_PTP!$A117,0),"")</f>
        <v>476</v>
      </c>
      <c r="D117" s="27" t="str">
        <f ca="1">IFERROR(OFFSET(錠剤!D$4,錠剤_PTP!$A117,0),"")</f>
        <v>パントシン錠２００</v>
      </c>
      <c r="E117" s="27">
        <f ca="1">IFERROR(OFFSET(錠剤!E$4,錠剤_PTP!$A117,0),"")</f>
        <v>0</v>
      </c>
      <c r="F117" s="27">
        <f ca="1">IFERROR(OFFSET(錠剤!F$4,錠剤_PTP!$A117,0),"")</f>
        <v>25</v>
      </c>
      <c r="G117" s="27" t="str">
        <f ca="1">IFERROR(OFFSET(錠剤!G$4,錠剤_PTP!$A117,0),"")</f>
        <v>ＰＴＰ</v>
      </c>
      <c r="H117" s="27" t="str">
        <f ca="1">IFERROR(OFFSET(錠剤!H$4,錠剤_PTP!$A117,0),"")</f>
        <v>１００Ｔ</v>
      </c>
      <c r="I117" s="27" t="str">
        <f ca="1">IFERROR(OFFSET(錠剤!I$4,錠剤_PTP!$A117,0),"")</f>
        <v>錠</v>
      </c>
      <c r="J117" s="27" t="str">
        <f ca="1">IFERROR(OFFSET(錠剤!J$4,錠剤_PTP!$A117,0),"")</f>
        <v>調剤棚　＆　普通薬バラ</v>
      </c>
      <c r="K117" s="65"/>
      <c r="L117" s="77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(ISNUMBER(SEARCH("調剤棚", 錠剤!$J$5:$J$999))),
      ROW(A114)
   ),
"")-4</f>
        <v>129</v>
      </c>
      <c r="B118" s="27">
        <f t="shared" si="3"/>
        <v>114</v>
      </c>
      <c r="C118" s="27">
        <f ca="1">IFERROR(OFFSET(錠剤!C$4,錠剤_PTP!$A118,0),"")</f>
        <v>477</v>
      </c>
      <c r="D118" s="27" t="str">
        <f ca="1">IFERROR(OFFSET(錠剤!D$4,錠剤_PTP!$A118,0),"")</f>
        <v>パントシン錠２００</v>
      </c>
      <c r="E118" s="27">
        <f ca="1">IFERROR(OFFSET(錠剤!E$4,錠剤_PTP!$A118,0),"")</f>
        <v>0</v>
      </c>
      <c r="F118" s="27">
        <f ca="1">IFERROR(OFFSET(錠剤!F$4,錠剤_PTP!$A118,0),"")</f>
        <v>25</v>
      </c>
      <c r="G118" s="27" t="str">
        <f ca="1">IFERROR(OFFSET(錠剤!G$4,錠剤_PTP!$A118,0),"")</f>
        <v>バラ</v>
      </c>
      <c r="H118" s="27" t="str">
        <f ca="1">IFERROR(OFFSET(錠剤!H$4,錠剤_PTP!$A118,0),"")</f>
        <v>５００Ｔ</v>
      </c>
      <c r="I118" s="27" t="str">
        <f ca="1">IFERROR(OFFSET(錠剤!I$4,錠剤_PTP!$A118,0),"")</f>
        <v>錠</v>
      </c>
      <c r="J118" s="27" t="str">
        <f ca="1">IFERROR(OFFSET(錠剤!J$4,錠剤_PTP!$A118,0),"")</f>
        <v>調剤棚　＆　普通薬バラ</v>
      </c>
      <c r="K118" s="65"/>
      <c r="L118" s="77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(ISNUMBER(SEARCH("調剤棚", 錠剤!$J$5:$J$999))),
      ROW(A115)
   ),
"")-4</f>
        <v>130</v>
      </c>
      <c r="B119" s="27">
        <f t="shared" si="3"/>
        <v>115</v>
      </c>
      <c r="C119" s="27">
        <f ca="1">IFERROR(OFFSET(錠剤!C$4,錠剤_PTP!$A119,0),"")</f>
        <v>482</v>
      </c>
      <c r="D119" s="27" t="str">
        <f ca="1">IFERROR(OFFSET(錠剤!D$4,錠剤_PTP!$A119,0),"")</f>
        <v>ビオフェルミン錠剤</v>
      </c>
      <c r="E119" s="27">
        <f ca="1">IFERROR(OFFSET(錠剤!E$4,錠剤_PTP!$A119,0),"")</f>
        <v>0</v>
      </c>
      <c r="F119" s="27">
        <f ca="1">IFERROR(OFFSET(錠剤!F$4,錠剤_PTP!$A119,0),"")</f>
        <v>25</v>
      </c>
      <c r="G119" s="27" t="str">
        <f ca="1">IFERROR(OFFSET(錠剤!G$4,錠剤_PTP!$A119,0),"")</f>
        <v>ＰＴＰ</v>
      </c>
      <c r="H119" s="27" t="str">
        <f ca="1">IFERROR(OFFSET(錠剤!H$4,錠剤_PTP!$A119,0),"")</f>
        <v>６３０Ｔ</v>
      </c>
      <c r="I119" s="27" t="str">
        <f ca="1">IFERROR(OFFSET(錠剤!I$4,錠剤_PTP!$A119,0),"")</f>
        <v>錠</v>
      </c>
      <c r="J119" s="27" t="str">
        <f ca="1">IFERROR(OFFSET(錠剤!J$4,錠剤_PTP!$A119,0),"")</f>
        <v>調剤棚　＆　普通薬バラ</v>
      </c>
      <c r="K119" s="65"/>
      <c r="L119" s="77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(ISNUMBER(SEARCH("調剤棚", 錠剤!$J$5:$J$999))),
      ROW(A116)
   ),
"")-4</f>
        <v>131</v>
      </c>
      <c r="B120" s="27">
        <f t="shared" si="3"/>
        <v>116</v>
      </c>
      <c r="C120" s="27">
        <f ca="1">IFERROR(OFFSET(錠剤!C$4,錠剤_PTP!$A120,0),"")</f>
        <v>483</v>
      </c>
      <c r="D120" s="27" t="str">
        <f ca="1">IFERROR(OFFSET(錠剤!D$4,錠剤_PTP!$A120,0),"")</f>
        <v>ビオフェルミン錠剤</v>
      </c>
      <c r="E120" s="27">
        <f ca="1">IFERROR(OFFSET(錠剤!E$4,錠剤_PTP!$A120,0),"")</f>
        <v>0</v>
      </c>
      <c r="F120" s="27">
        <f ca="1">IFERROR(OFFSET(錠剤!F$4,錠剤_PTP!$A120,0),"")</f>
        <v>25</v>
      </c>
      <c r="G120" s="27" t="str">
        <f ca="1">IFERROR(OFFSET(錠剤!G$4,錠剤_PTP!$A120,0),"")</f>
        <v>バラ</v>
      </c>
      <c r="H120" s="27" t="str">
        <f ca="1">IFERROR(OFFSET(錠剤!H$4,錠剤_PTP!$A120,0),"")</f>
        <v>１０００Ｔ</v>
      </c>
      <c r="I120" s="27" t="str">
        <f ca="1">IFERROR(OFFSET(錠剤!I$4,錠剤_PTP!$A120,0),"")</f>
        <v>錠</v>
      </c>
      <c r="J120" s="27" t="str">
        <f ca="1">IFERROR(OFFSET(錠剤!J$4,錠剤_PTP!$A120,0),"")</f>
        <v>調剤棚　＆　普通薬バラ</v>
      </c>
      <c r="K120" s="65"/>
      <c r="L120" s="77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(ISNUMBER(SEARCH("調剤棚", 錠剤!$J$5:$J$999))),
      ROW(A117)
   ),
"")-4</f>
        <v>132</v>
      </c>
      <c r="B121" s="27">
        <f t="shared" si="3"/>
        <v>117</v>
      </c>
      <c r="C121" s="27">
        <f ca="1">IFERROR(OFFSET(錠剤!C$4,錠剤_PTP!$A121,0),"")</f>
        <v>488</v>
      </c>
      <c r="D121" s="27" t="str">
        <f ca="1">IFERROR(OFFSET(錠剤!D$4,錠剤_PTP!$A121,0),"")</f>
        <v>ピコスルファートナトリウム錠２．５ｍｇ「イワキ」</v>
      </c>
      <c r="E121" s="27">
        <f ca="1">IFERROR(OFFSET(錠剤!E$4,錠剤_PTP!$A121,0),"")</f>
        <v>0</v>
      </c>
      <c r="F121" s="27">
        <f ca="1">IFERROR(OFFSET(錠剤!F$4,錠剤_PTP!$A121,0),"")</f>
        <v>25</v>
      </c>
      <c r="G121" s="27" t="str">
        <f ca="1">IFERROR(OFFSET(錠剤!G$4,錠剤_PTP!$A121,0),"")</f>
        <v>ＰＴＰ</v>
      </c>
      <c r="H121" s="27" t="str">
        <f ca="1">IFERROR(OFFSET(錠剤!H$4,錠剤_PTP!$A121,0),"")</f>
        <v>１０００Ｔ</v>
      </c>
      <c r="I121" s="27" t="str">
        <f ca="1">IFERROR(OFFSET(錠剤!I$4,錠剤_PTP!$A121,0),"")</f>
        <v>錠</v>
      </c>
      <c r="J121" s="27" t="str">
        <f ca="1">IFERROR(OFFSET(錠剤!J$4,錠剤_PTP!$A121,0),"")</f>
        <v>調剤棚　＆　普通薬バラ</v>
      </c>
      <c r="K121" s="65"/>
      <c r="L121" s="77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(ISNUMBER(SEARCH("調剤棚", 錠剤!$J$5:$J$999))),
      ROW(A118)
   ),
"")-4</f>
        <v>133</v>
      </c>
      <c r="B122" s="27">
        <f t="shared" si="3"/>
        <v>118</v>
      </c>
      <c r="C122" s="27">
        <f ca="1">IFERROR(OFFSET(錠剤!C$4,錠剤_PTP!$A122,0),"")</f>
        <v>489</v>
      </c>
      <c r="D122" s="27" t="str">
        <f ca="1">IFERROR(OFFSET(錠剤!D$4,錠剤_PTP!$A122,0),"")</f>
        <v>ピコスルファートナトリウム錠２．５ｍｇ「イワキ」</v>
      </c>
      <c r="E122" s="27">
        <f ca="1">IFERROR(OFFSET(錠剤!E$4,錠剤_PTP!$A122,0),"")</f>
        <v>0</v>
      </c>
      <c r="F122" s="27">
        <f ca="1">IFERROR(OFFSET(錠剤!F$4,錠剤_PTP!$A122,0),"")</f>
        <v>25</v>
      </c>
      <c r="G122" s="27" t="str">
        <f ca="1">IFERROR(OFFSET(錠剤!G$4,錠剤_PTP!$A122,0),"")</f>
        <v>バラ</v>
      </c>
      <c r="H122" s="27" t="str">
        <f ca="1">IFERROR(OFFSET(錠剤!H$4,錠剤_PTP!$A122,0),"")</f>
        <v>１０００Ｔ</v>
      </c>
      <c r="I122" s="27" t="str">
        <f ca="1">IFERROR(OFFSET(錠剤!I$4,錠剤_PTP!$A122,0),"")</f>
        <v>錠</v>
      </c>
      <c r="J122" s="27" t="str">
        <f ca="1">IFERROR(OFFSET(錠剤!J$4,錠剤_PTP!$A122,0),"")</f>
        <v>調剤棚　＆　普通薬バラ</v>
      </c>
      <c r="K122" s="65"/>
      <c r="L122" s="77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(ISNUMBER(SEARCH("調剤棚", 錠剤!$J$5:$J$999))),
      ROW(A119)
   ),
"")-4</f>
        <v>134</v>
      </c>
      <c r="B123" s="27">
        <f t="shared" si="3"/>
        <v>119</v>
      </c>
      <c r="C123" s="27">
        <f ca="1">IFERROR(OFFSET(錠剤!C$4,錠剤_PTP!$A123,0),"")</f>
        <v>493</v>
      </c>
      <c r="D123" s="27" t="str">
        <f ca="1">IFERROR(OFFSET(錠剤!D$4,錠剤_PTP!$A123,0),"")</f>
        <v>ビソプロロールフマル酸塩錠０．６２５ｍｇ「トーワ」</v>
      </c>
      <c r="E123" s="27">
        <f ca="1">IFERROR(OFFSET(錠剤!E$4,錠剤_PTP!$A123,0),"")</f>
        <v>0</v>
      </c>
      <c r="F123" s="27">
        <f ca="1">IFERROR(OFFSET(錠剤!F$4,錠剤_PTP!$A123,0),"")</f>
        <v>25</v>
      </c>
      <c r="G123" s="27" t="str">
        <f ca="1">IFERROR(OFFSET(錠剤!G$4,錠剤_PTP!$A123,0),"")</f>
        <v>ＰＴＰ</v>
      </c>
      <c r="H123" s="27" t="str">
        <f ca="1">IFERROR(OFFSET(錠剤!H$4,錠剤_PTP!$A123,0),"")</f>
        <v>１００Ｔ</v>
      </c>
      <c r="I123" s="27" t="str">
        <f ca="1">IFERROR(OFFSET(錠剤!I$4,錠剤_PTP!$A123,0),"")</f>
        <v>錠</v>
      </c>
      <c r="J123" s="27" t="str">
        <f ca="1">IFERROR(OFFSET(錠剤!J$4,錠剤_PTP!$A123,0),"")</f>
        <v>調剤棚　＆　普通薬バラ</v>
      </c>
      <c r="K123" s="65"/>
      <c r="L123" s="77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(ISNUMBER(SEARCH("調剤棚", 錠剤!$J$5:$J$999))),
      ROW(A120)
   ),
"")-4</f>
        <v>135</v>
      </c>
      <c r="B124" s="27">
        <f t="shared" si="3"/>
        <v>120</v>
      </c>
      <c r="C124" s="27">
        <f ca="1">IFERROR(OFFSET(錠剤!C$4,錠剤_PTP!$A124,0),"")</f>
        <v>494</v>
      </c>
      <c r="D124" s="27" t="str">
        <f ca="1">IFERROR(OFFSET(錠剤!D$4,錠剤_PTP!$A124,0),"")</f>
        <v>ビソプロロールフマル酸塩錠２．５ｍｇ「トーワ」</v>
      </c>
      <c r="E124" s="27">
        <f ca="1">IFERROR(OFFSET(錠剤!E$4,錠剤_PTP!$A124,0),"")</f>
        <v>0</v>
      </c>
      <c r="F124" s="27">
        <f ca="1">IFERROR(OFFSET(錠剤!F$4,錠剤_PTP!$A124,0),"")</f>
        <v>1</v>
      </c>
      <c r="G124" s="27" t="str">
        <f ca="1">IFERROR(OFFSET(錠剤!G$4,錠剤_PTP!$A124,0),"")</f>
        <v>ＰＴＰ</v>
      </c>
      <c r="H124" s="27" t="str">
        <f ca="1">IFERROR(OFFSET(錠剤!H$4,錠剤_PTP!$A124,0),"")</f>
        <v>１００Ｔ</v>
      </c>
      <c r="I124" s="27" t="str">
        <f ca="1">IFERROR(OFFSET(錠剤!I$4,錠剤_PTP!$A124,0),"")</f>
        <v>錠</v>
      </c>
      <c r="J124" s="27" t="str">
        <f ca="1">IFERROR(OFFSET(錠剤!J$4,錠剤_PTP!$A124,0),"")</f>
        <v>調剤棚</v>
      </c>
      <c r="K124" s="65"/>
      <c r="L124" s="77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(ISNUMBER(SEARCH("調剤棚", 錠剤!$J$5:$J$999))),
      ROW(A121)
   ),
"")-4</f>
        <v>136</v>
      </c>
      <c r="B125" s="27">
        <f t="shared" si="3"/>
        <v>121</v>
      </c>
      <c r="C125" s="27">
        <f ca="1">IFERROR(OFFSET(錠剤!C$4,錠剤_PTP!$A125,0),"")</f>
        <v>496</v>
      </c>
      <c r="D125" s="27" t="str">
        <f ca="1">IFERROR(OFFSET(錠剤!D$4,錠剤_PTP!$A125,0),"")</f>
        <v>ビブラマイシン錠５０ｍｇ</v>
      </c>
      <c r="E125" s="27">
        <f ca="1">IFERROR(OFFSET(錠剤!E$4,錠剤_PTP!$A125,0),"")</f>
        <v>0</v>
      </c>
      <c r="F125" s="27">
        <f ca="1">IFERROR(OFFSET(錠剤!F$4,錠剤_PTP!$A125,0),"")</f>
        <v>1</v>
      </c>
      <c r="G125" s="27" t="str">
        <f ca="1">IFERROR(OFFSET(錠剤!G$4,錠剤_PTP!$A125,0),"")</f>
        <v>ＰＴＰ</v>
      </c>
      <c r="H125" s="27" t="str">
        <f ca="1">IFERROR(OFFSET(錠剤!H$4,錠剤_PTP!$A125,0),"")</f>
        <v>１００Ｔ</v>
      </c>
      <c r="I125" s="27" t="str">
        <f ca="1">IFERROR(OFFSET(錠剤!I$4,錠剤_PTP!$A125,0),"")</f>
        <v>錠</v>
      </c>
      <c r="J125" s="27" t="str">
        <f ca="1">IFERROR(OFFSET(錠剤!J$4,錠剤_PTP!$A125,0),"")</f>
        <v>調剤棚</v>
      </c>
      <c r="K125" s="65"/>
      <c r="L125" s="77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(ISNUMBER(SEARCH("調剤棚", 錠剤!$J$5:$J$999))),
      ROW(A122)
   ),
"")-4</f>
        <v>137</v>
      </c>
      <c r="B126" s="27">
        <f t="shared" si="3"/>
        <v>122</v>
      </c>
      <c r="C126" s="27">
        <f ca="1">IFERROR(OFFSET(錠剤!C$4,錠剤_PTP!$A126,0),"")</f>
        <v>501</v>
      </c>
      <c r="D126" s="27" t="str">
        <f ca="1">IFERROR(OFFSET(錠剤!D$4,錠剤_PTP!$A126,0),"")</f>
        <v>ビペリデン塩酸塩錠１ｍｇ「アメル」</v>
      </c>
      <c r="E126" s="27">
        <f ca="1">IFERROR(OFFSET(錠剤!E$4,錠剤_PTP!$A126,0),"")</f>
        <v>0</v>
      </c>
      <c r="F126" s="27">
        <f ca="1">IFERROR(OFFSET(錠剤!F$4,錠剤_PTP!$A126,0),"")</f>
        <v>25</v>
      </c>
      <c r="G126" s="27" t="str">
        <f ca="1">IFERROR(OFFSET(錠剤!G$4,錠剤_PTP!$A126,0),"")</f>
        <v>ＰＴＰ</v>
      </c>
      <c r="H126" s="27" t="str">
        <f ca="1">IFERROR(OFFSET(錠剤!H$4,錠剤_PTP!$A126,0),"")</f>
        <v>１０００Ｔ</v>
      </c>
      <c r="I126" s="27" t="str">
        <f ca="1">IFERROR(OFFSET(錠剤!I$4,錠剤_PTP!$A126,0),"")</f>
        <v>錠</v>
      </c>
      <c r="J126" s="27" t="str">
        <f ca="1">IFERROR(OFFSET(錠剤!J$4,錠剤_PTP!$A126,0),"")</f>
        <v>調剤棚　＆　普通薬バラ</v>
      </c>
      <c r="K126" s="65"/>
      <c r="L126" s="77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(ISNUMBER(SEARCH("調剤棚", 錠剤!$J$5:$J$999))),
      ROW(A123)
   ),
"")-4</f>
        <v>138</v>
      </c>
      <c r="B127" s="27">
        <f t="shared" si="3"/>
        <v>123</v>
      </c>
      <c r="C127" s="27">
        <f ca="1">IFERROR(OFFSET(錠剤!C$4,錠剤_PTP!$A127,0),"")</f>
        <v>502</v>
      </c>
      <c r="D127" s="27" t="str">
        <f ca="1">IFERROR(OFFSET(錠剤!D$4,錠剤_PTP!$A127,0),"")</f>
        <v>ビペリデン塩酸塩錠１ｍｇ「アメル」</v>
      </c>
      <c r="E127" s="27">
        <f ca="1">IFERROR(OFFSET(錠剤!E$4,錠剤_PTP!$A127,0),"")</f>
        <v>0</v>
      </c>
      <c r="F127" s="27">
        <f ca="1">IFERROR(OFFSET(錠剤!F$4,錠剤_PTP!$A127,0),"")</f>
        <v>25</v>
      </c>
      <c r="G127" s="27" t="str">
        <f ca="1">IFERROR(OFFSET(錠剤!G$4,錠剤_PTP!$A127,0),"")</f>
        <v>バラ</v>
      </c>
      <c r="H127" s="27" t="str">
        <f ca="1">IFERROR(OFFSET(錠剤!H$4,錠剤_PTP!$A127,0),"")</f>
        <v>１０００Ｔ</v>
      </c>
      <c r="I127" s="27" t="str">
        <f ca="1">IFERROR(OFFSET(錠剤!I$4,錠剤_PTP!$A127,0),"")</f>
        <v>錠</v>
      </c>
      <c r="J127" s="27" t="str">
        <f ca="1">IFERROR(OFFSET(錠剤!J$4,錠剤_PTP!$A127,0),"")</f>
        <v>調剤棚　＆　普通薬バラ</v>
      </c>
      <c r="K127" s="65"/>
      <c r="L127" s="77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(ISNUMBER(SEARCH("調剤棚", 錠剤!$J$5:$J$999))),
      ROW(A124)
   ),
"")-4</f>
        <v>139</v>
      </c>
      <c r="B128" s="27">
        <f t="shared" si="3"/>
        <v>124</v>
      </c>
      <c r="C128" s="27">
        <f ca="1">IFERROR(OFFSET(錠剤!C$4,錠剤_PTP!$A128,0),"")</f>
        <v>504</v>
      </c>
      <c r="D128" s="27" t="str">
        <f ca="1">IFERROR(OFFSET(錠剤!D$4,錠剤_PTP!$A128,0),"")</f>
        <v>ヒベルナ糖衣錠２５ｍｇ</v>
      </c>
      <c r="E128" s="27">
        <f ca="1">IFERROR(OFFSET(錠剤!E$4,錠剤_PTP!$A128,0),"")</f>
        <v>0</v>
      </c>
      <c r="F128" s="27">
        <f ca="1">IFERROR(OFFSET(錠剤!F$4,錠剤_PTP!$A128,0),"")</f>
        <v>25</v>
      </c>
      <c r="G128" s="27" t="str">
        <f ca="1">IFERROR(OFFSET(錠剤!G$4,錠剤_PTP!$A128,0),"")</f>
        <v>ＰＴＰ</v>
      </c>
      <c r="H128" s="27" t="str">
        <f ca="1">IFERROR(OFFSET(錠剤!H$4,錠剤_PTP!$A128,0),"")</f>
        <v>１００Ｔ</v>
      </c>
      <c r="I128" s="27" t="str">
        <f ca="1">IFERROR(OFFSET(錠剤!I$4,錠剤_PTP!$A128,0),"")</f>
        <v>錠</v>
      </c>
      <c r="J128" s="27" t="str">
        <f ca="1">IFERROR(OFFSET(錠剤!J$4,錠剤_PTP!$A128,0),"")</f>
        <v>調剤棚　＆　普通薬バラ</v>
      </c>
      <c r="K128" s="65"/>
      <c r="L128" s="77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(ISNUMBER(SEARCH("調剤棚", 錠剤!$J$5:$J$999))),
      ROW(A125)
   ),
"")-4</f>
        <v>140</v>
      </c>
      <c r="B129" s="27">
        <f t="shared" si="3"/>
        <v>125</v>
      </c>
      <c r="C129" s="27">
        <f ca="1">IFERROR(OFFSET(錠剤!C$4,錠剤_PTP!$A129,0),"")</f>
        <v>505</v>
      </c>
      <c r="D129" s="27" t="str">
        <f ca="1">IFERROR(OFFSET(錠剤!D$4,錠剤_PTP!$A129,0),"")</f>
        <v>ヒベルナ糖衣錠２５ｍｇ</v>
      </c>
      <c r="E129" s="27">
        <f ca="1">IFERROR(OFFSET(錠剤!E$4,錠剤_PTP!$A129,0),"")</f>
        <v>0</v>
      </c>
      <c r="F129" s="27">
        <f ca="1">IFERROR(OFFSET(錠剤!F$4,錠剤_PTP!$A129,0),"")</f>
        <v>25</v>
      </c>
      <c r="G129" s="27" t="str">
        <f ca="1">IFERROR(OFFSET(錠剤!G$4,錠剤_PTP!$A129,0),"")</f>
        <v>バラ</v>
      </c>
      <c r="H129" s="27" t="str">
        <f ca="1">IFERROR(OFFSET(錠剤!H$4,錠剤_PTP!$A129,0),"")</f>
        <v>１０００Ｔ</v>
      </c>
      <c r="I129" s="27" t="str">
        <f ca="1">IFERROR(OFFSET(錠剤!I$4,錠剤_PTP!$A129,0),"")</f>
        <v>錠</v>
      </c>
      <c r="J129" s="27" t="str">
        <f ca="1">IFERROR(OFFSET(錠剤!J$4,錠剤_PTP!$A129,0),"")</f>
        <v>調剤棚　＆　普通薬バラ</v>
      </c>
      <c r="K129" s="65"/>
      <c r="L129" s="77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(ISNUMBER(SEARCH("調剤棚", 錠剤!$J$5:$J$999))),
      ROW(A126)
   ),
"")-4</f>
        <v>141</v>
      </c>
      <c r="B130" s="27">
        <f t="shared" si="3"/>
        <v>126</v>
      </c>
      <c r="C130" s="27">
        <f ca="1">IFERROR(OFFSET(錠剤!C$4,錠剤_PTP!$A130,0),"")</f>
        <v>514</v>
      </c>
      <c r="D130" s="27" t="str">
        <f ca="1">IFERROR(OFFSET(錠剤!D$4,錠剤_PTP!$A130,0),"")</f>
        <v>ビラノアＯＤ錠２０ｍｇ</v>
      </c>
      <c r="E130" s="27">
        <f ca="1">IFERROR(OFFSET(錠剤!E$4,錠剤_PTP!$A130,0),"")</f>
        <v>0</v>
      </c>
      <c r="F130" s="27">
        <f ca="1">IFERROR(OFFSET(錠剤!F$4,錠剤_PTP!$A130,0),"")</f>
        <v>25</v>
      </c>
      <c r="G130" s="27" t="str">
        <f ca="1">IFERROR(OFFSET(錠剤!G$4,錠剤_PTP!$A130,0),"")</f>
        <v>ＰＴＰ</v>
      </c>
      <c r="H130" s="27" t="str">
        <f ca="1">IFERROR(OFFSET(錠剤!H$4,錠剤_PTP!$A130,0),"")</f>
        <v>１００Ｔ</v>
      </c>
      <c r="I130" s="27" t="str">
        <f ca="1">IFERROR(OFFSET(錠剤!I$4,錠剤_PTP!$A130,0),"")</f>
        <v>錠</v>
      </c>
      <c r="J130" s="27" t="str">
        <f ca="1">IFERROR(OFFSET(錠剤!J$4,錠剤_PTP!$A130,0),"")</f>
        <v>調剤棚　＆　普通薬バラ</v>
      </c>
      <c r="K130" s="65"/>
      <c r="L130" s="77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(ISNUMBER(SEARCH("調剤棚", 錠剤!$J$5:$J$999))),
      ROW(A127)
   ),
"")-4</f>
        <v>142</v>
      </c>
      <c r="B131" s="27">
        <f t="shared" si="3"/>
        <v>127</v>
      </c>
      <c r="C131" s="27">
        <f ca="1">IFERROR(OFFSET(錠剤!C$4,錠剤_PTP!$A131,0),"")</f>
        <v>515</v>
      </c>
      <c r="D131" s="27" t="str">
        <f ca="1">IFERROR(OFFSET(錠剤!D$4,錠剤_PTP!$A131,0),"")</f>
        <v>ビラノアＯＤ錠２０ｍｇ</v>
      </c>
      <c r="E131" s="27">
        <f ca="1">IFERROR(OFFSET(錠剤!E$4,錠剤_PTP!$A131,0),"")</f>
        <v>0</v>
      </c>
      <c r="F131" s="27">
        <f ca="1">IFERROR(OFFSET(錠剤!F$4,錠剤_PTP!$A131,0),"")</f>
        <v>25</v>
      </c>
      <c r="G131" s="27" t="str">
        <f ca="1">IFERROR(OFFSET(錠剤!G$4,錠剤_PTP!$A131,0),"")</f>
        <v>ＰＴＰ</v>
      </c>
      <c r="H131" s="27" t="str">
        <f ca="1">IFERROR(OFFSET(錠剤!H$4,錠剤_PTP!$A131,0),"")</f>
        <v>５００Ｔ</v>
      </c>
      <c r="I131" s="27" t="str">
        <f ca="1">IFERROR(OFFSET(錠剤!I$4,錠剤_PTP!$A131,0),"")</f>
        <v>錠</v>
      </c>
      <c r="J131" s="27" t="str">
        <f ca="1">IFERROR(OFFSET(錠剤!J$4,錠剤_PTP!$A131,0),"")</f>
        <v>調剤棚　＆　普通薬バラ</v>
      </c>
      <c r="K131" s="65"/>
      <c r="L131" s="77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(ISNUMBER(SEARCH("調剤棚", 錠剤!$J$5:$J$999))),
      ROW(A128)
   ),
"")-4</f>
        <v>143</v>
      </c>
      <c r="B132" s="27">
        <f t="shared" si="3"/>
        <v>128</v>
      </c>
      <c r="C132" s="27">
        <f ca="1">IFERROR(OFFSET(錠剤!C$4,錠剤_PTP!$A132,0),"")</f>
        <v>518</v>
      </c>
      <c r="D132" s="27" t="str">
        <f ca="1">IFERROR(OFFSET(錠剤!D$4,錠剤_PTP!$A132,0),"")</f>
        <v>ヒルナミン錠（２５ｍｇ）</v>
      </c>
      <c r="E132" s="27">
        <f ca="1">IFERROR(OFFSET(錠剤!E$4,錠剤_PTP!$A132,0),"")</f>
        <v>0</v>
      </c>
      <c r="F132" s="27">
        <f ca="1">IFERROR(OFFSET(錠剤!F$4,錠剤_PTP!$A132,0),"")</f>
        <v>25</v>
      </c>
      <c r="G132" s="27" t="str">
        <f ca="1">IFERROR(OFFSET(錠剤!G$4,錠剤_PTP!$A132,0),"")</f>
        <v>ＰＴＰ</v>
      </c>
      <c r="H132" s="27" t="str">
        <f ca="1">IFERROR(OFFSET(錠剤!H$4,錠剤_PTP!$A132,0),"")</f>
        <v>１００Ｔ</v>
      </c>
      <c r="I132" s="27" t="str">
        <f ca="1">IFERROR(OFFSET(錠剤!I$4,錠剤_PTP!$A132,0),"")</f>
        <v>錠</v>
      </c>
      <c r="J132" s="27" t="str">
        <f ca="1">IFERROR(OFFSET(錠剤!J$4,錠剤_PTP!$A132,0),"")</f>
        <v>調剤棚　＆　普通薬バラ</v>
      </c>
      <c r="K132" s="65"/>
      <c r="L132" s="77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(ISNUMBER(SEARCH("調剤棚", 錠剤!$J$5:$J$999))),
      ROW(A129)
   ),
"")-4</f>
        <v>144</v>
      </c>
      <c r="B133" s="27">
        <f t="shared" si="3"/>
        <v>129</v>
      </c>
      <c r="C133" s="27">
        <f ca="1">IFERROR(OFFSET(錠剤!C$4,錠剤_PTP!$A133,0),"")</f>
        <v>519</v>
      </c>
      <c r="D133" s="27" t="str">
        <f ca="1">IFERROR(OFFSET(錠剤!D$4,錠剤_PTP!$A133,0),"")</f>
        <v>ヒルナミン錠（２５ｍｇ）</v>
      </c>
      <c r="E133" s="27">
        <f ca="1">IFERROR(OFFSET(錠剤!E$4,錠剤_PTP!$A133,0),"")</f>
        <v>0</v>
      </c>
      <c r="F133" s="27">
        <f ca="1">IFERROR(OFFSET(錠剤!F$4,錠剤_PTP!$A133,0),"")</f>
        <v>25</v>
      </c>
      <c r="G133" s="27" t="str">
        <f ca="1">IFERROR(OFFSET(錠剤!G$4,錠剤_PTP!$A133,0),"")</f>
        <v>バラ</v>
      </c>
      <c r="H133" s="27" t="str">
        <f ca="1">IFERROR(OFFSET(錠剤!H$4,錠剤_PTP!$A133,0),"")</f>
        <v>１０００Ｔ</v>
      </c>
      <c r="I133" s="27" t="str">
        <f ca="1">IFERROR(OFFSET(錠剤!I$4,錠剤_PTP!$A133,0),"")</f>
        <v>錠</v>
      </c>
      <c r="J133" s="27" t="str">
        <f ca="1">IFERROR(OFFSET(錠剤!J$4,錠剤_PTP!$A133,0),"")</f>
        <v>調剤棚　＆　普通薬バラ</v>
      </c>
      <c r="K133" s="65"/>
      <c r="L133" s="77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(ISNUMBER(SEARCH("調剤棚", 錠剤!$J$5:$J$999))),
      ROW(A130)
   ),
"")-4</f>
        <v>145</v>
      </c>
      <c r="B134" s="27">
        <f t="shared" si="3"/>
        <v>130</v>
      </c>
      <c r="C134" s="27">
        <f ca="1">IFERROR(OFFSET(錠剤!C$4,錠剤_PTP!$A134,0),"")</f>
        <v>521</v>
      </c>
      <c r="D134" s="27" t="str">
        <f ca="1">IFERROR(OFFSET(錠剤!D$4,錠剤_PTP!$A134,0),"")</f>
        <v>ヒルナミン錠（５ｍｇ）</v>
      </c>
      <c r="E134" s="27">
        <f ca="1">IFERROR(OFFSET(錠剤!E$4,錠剤_PTP!$A134,0),"")</f>
        <v>0</v>
      </c>
      <c r="F134" s="27">
        <f ca="1">IFERROR(OFFSET(錠剤!F$4,錠剤_PTP!$A134,0),"")</f>
        <v>25</v>
      </c>
      <c r="G134" s="27" t="str">
        <f ca="1">IFERROR(OFFSET(錠剤!G$4,錠剤_PTP!$A134,0),"")</f>
        <v>ＰＴＰ</v>
      </c>
      <c r="H134" s="27" t="str">
        <f ca="1">IFERROR(OFFSET(錠剤!H$4,錠剤_PTP!$A134,0),"")</f>
        <v>１０００Ｔ</v>
      </c>
      <c r="I134" s="27" t="str">
        <f ca="1">IFERROR(OFFSET(錠剤!I$4,錠剤_PTP!$A134,0),"")</f>
        <v>錠</v>
      </c>
      <c r="J134" s="27" t="str">
        <f ca="1">IFERROR(OFFSET(錠剤!J$4,錠剤_PTP!$A134,0),"")</f>
        <v>調剤棚　＆　普通薬バラ</v>
      </c>
      <c r="K134" s="65"/>
      <c r="L134" s="77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(ISNUMBER(SEARCH("調剤棚", 錠剤!$J$5:$J$999))),
      ROW(A131)
   ),
"")-4</f>
        <v>146</v>
      </c>
      <c r="B135" s="27">
        <f t="shared" ref="B135:B198" si="5">B134+1</f>
        <v>131</v>
      </c>
      <c r="C135" s="27">
        <f ca="1">IFERROR(OFFSET(錠剤!C$4,錠剤_PTP!$A135,0),"")</f>
        <v>522</v>
      </c>
      <c r="D135" s="27" t="str">
        <f ca="1">IFERROR(OFFSET(錠剤!D$4,錠剤_PTP!$A135,0),"")</f>
        <v>ヒルナミン錠（５ｍｇ）</v>
      </c>
      <c r="E135" s="27">
        <f ca="1">IFERROR(OFFSET(錠剤!E$4,錠剤_PTP!$A135,0),"")</f>
        <v>0</v>
      </c>
      <c r="F135" s="27">
        <f ca="1">IFERROR(OFFSET(錠剤!F$4,錠剤_PTP!$A135,0),"")</f>
        <v>25</v>
      </c>
      <c r="G135" s="27" t="str">
        <f ca="1">IFERROR(OFFSET(錠剤!G$4,錠剤_PTP!$A135,0),"")</f>
        <v>バラ</v>
      </c>
      <c r="H135" s="27" t="str">
        <f ca="1">IFERROR(OFFSET(錠剤!H$4,錠剤_PTP!$A135,0),"")</f>
        <v>１０００Ｔ</v>
      </c>
      <c r="I135" s="27" t="str">
        <f ca="1">IFERROR(OFFSET(錠剤!I$4,錠剤_PTP!$A135,0),"")</f>
        <v>錠</v>
      </c>
      <c r="J135" s="27" t="str">
        <f ca="1">IFERROR(OFFSET(錠剤!J$4,錠剤_PTP!$A135,0),"")</f>
        <v>調剤棚　＆　普通薬バラ</v>
      </c>
      <c r="K135" s="65"/>
      <c r="L135" s="77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(ISNUMBER(SEARCH("調剤棚", 錠剤!$J$5:$J$999))),
      ROW(A132)
   ),
"")-4</f>
        <v>147</v>
      </c>
      <c r="B136" s="27">
        <f t="shared" si="5"/>
        <v>132</v>
      </c>
      <c r="C136" s="27">
        <f ca="1">IFERROR(OFFSET(錠剤!C$4,錠剤_PTP!$A136,0),"")</f>
        <v>524</v>
      </c>
      <c r="D136" s="27" t="str">
        <f ca="1">IFERROR(OFFSET(錠剤!D$4,錠剤_PTP!$A136,0),"")</f>
        <v>ファモチジンＤ錠２０ｍｇ「サワイ」</v>
      </c>
      <c r="E136" s="27">
        <f ca="1">IFERROR(OFFSET(錠剤!E$4,錠剤_PTP!$A136,0),"")</f>
        <v>0</v>
      </c>
      <c r="F136" s="27">
        <f ca="1">IFERROR(OFFSET(錠剤!F$4,錠剤_PTP!$A136,0),"")</f>
        <v>25</v>
      </c>
      <c r="G136" s="27" t="str">
        <f ca="1">IFERROR(OFFSET(錠剤!G$4,錠剤_PTP!$A136,0),"")</f>
        <v>ＰＴＰ</v>
      </c>
      <c r="H136" s="27" t="str">
        <f ca="1">IFERROR(OFFSET(錠剤!H$4,錠剤_PTP!$A136,0),"")</f>
        <v>１００Ｔ</v>
      </c>
      <c r="I136" s="27" t="str">
        <f ca="1">IFERROR(OFFSET(錠剤!I$4,錠剤_PTP!$A136,0),"")</f>
        <v>錠</v>
      </c>
      <c r="J136" s="27" t="str">
        <f ca="1">IFERROR(OFFSET(錠剤!J$4,錠剤_PTP!$A136,0),"")</f>
        <v>調剤棚　＆　普通薬バラ</v>
      </c>
      <c r="K136" s="65"/>
      <c r="L136" s="77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(ISNUMBER(SEARCH("調剤棚", 錠剤!$J$5:$J$999))),
      ROW(A133)
   ),
"")-4</f>
        <v>148</v>
      </c>
      <c r="B137" s="27">
        <f t="shared" si="5"/>
        <v>133</v>
      </c>
      <c r="C137" s="27">
        <f ca="1">IFERROR(OFFSET(錠剤!C$4,錠剤_PTP!$A137,0),"")</f>
        <v>525</v>
      </c>
      <c r="D137" s="27" t="str">
        <f ca="1">IFERROR(OFFSET(錠剤!D$4,錠剤_PTP!$A137,0),"")</f>
        <v>ファモチジンＤ錠２０ｍｇ「サワイ」</v>
      </c>
      <c r="E137" s="27">
        <f ca="1">IFERROR(OFFSET(錠剤!E$4,錠剤_PTP!$A137,0),"")</f>
        <v>0</v>
      </c>
      <c r="F137" s="27">
        <f ca="1">IFERROR(OFFSET(錠剤!F$4,錠剤_PTP!$A137,0),"")</f>
        <v>25</v>
      </c>
      <c r="G137" s="27" t="str">
        <f ca="1">IFERROR(OFFSET(錠剤!G$4,錠剤_PTP!$A137,0),"")</f>
        <v>バラ</v>
      </c>
      <c r="H137" s="27" t="str">
        <f ca="1">IFERROR(OFFSET(錠剤!H$4,錠剤_PTP!$A137,0),"")</f>
        <v>５００Ｔ</v>
      </c>
      <c r="I137" s="27" t="str">
        <f ca="1">IFERROR(OFFSET(錠剤!I$4,錠剤_PTP!$A137,0),"")</f>
        <v>錠</v>
      </c>
      <c r="J137" s="27" t="str">
        <f ca="1">IFERROR(OFFSET(錠剤!J$4,錠剤_PTP!$A137,0),"")</f>
        <v>調剤棚　＆　普通薬バラ</v>
      </c>
      <c r="K137" s="65"/>
      <c r="L137" s="77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(ISNUMBER(SEARCH("調剤棚", 錠剤!$J$5:$J$999))),
      ROW(A134)
   ),
"")-4</f>
        <v>149</v>
      </c>
      <c r="B138" s="27">
        <f t="shared" si="5"/>
        <v>134</v>
      </c>
      <c r="C138" s="27">
        <f ca="1">IFERROR(OFFSET(錠剤!C$4,錠剤_PTP!$A138,0),"")</f>
        <v>527</v>
      </c>
      <c r="D138" s="27" t="str">
        <f ca="1">IFERROR(OFFSET(錠剤!D$4,錠剤_PTP!$A138,0),"")</f>
        <v>ファロム錠２００ｍｇ</v>
      </c>
      <c r="E138" s="27">
        <f ca="1">IFERROR(OFFSET(錠剤!E$4,錠剤_PTP!$A138,0),"")</f>
        <v>0</v>
      </c>
      <c r="F138" s="27">
        <f ca="1">IFERROR(OFFSET(錠剤!F$4,錠剤_PTP!$A138,0),"")</f>
        <v>1</v>
      </c>
      <c r="G138" s="27" t="str">
        <f ca="1">IFERROR(OFFSET(錠剤!G$4,錠剤_PTP!$A138,0),"")</f>
        <v>ＰＴＰ</v>
      </c>
      <c r="H138" s="27" t="str">
        <f ca="1">IFERROR(OFFSET(錠剤!H$4,錠剤_PTP!$A138,0),"")</f>
        <v>１００Ｔ</v>
      </c>
      <c r="I138" s="27" t="str">
        <f ca="1">IFERROR(OFFSET(錠剤!I$4,錠剤_PTP!$A138,0),"")</f>
        <v>錠</v>
      </c>
      <c r="J138" s="27" t="str">
        <f ca="1">IFERROR(OFFSET(錠剤!J$4,錠剤_PTP!$A138,0),"")</f>
        <v>調剤棚</v>
      </c>
      <c r="K138" s="65"/>
      <c r="L138" s="77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(ISNUMBER(SEARCH("調剤棚", 錠剤!$J$5:$J$999))),
      ROW(A135)
   ),
"")-4</f>
        <v>150</v>
      </c>
      <c r="B139" s="27">
        <f t="shared" si="5"/>
        <v>135</v>
      </c>
      <c r="C139" s="27">
        <f ca="1">IFERROR(OFFSET(錠剤!C$4,錠剤_PTP!$A139,0),"")</f>
        <v>528</v>
      </c>
      <c r="D139" s="27" t="str">
        <f ca="1">IFERROR(OFFSET(錠剤!D$4,錠剤_PTP!$A139,0),"")</f>
        <v>フィコンパ錠２ｍｇ</v>
      </c>
      <c r="E139" s="27">
        <f ca="1">IFERROR(OFFSET(錠剤!E$4,錠剤_PTP!$A139,0),"")</f>
        <v>0</v>
      </c>
      <c r="F139" s="27">
        <f ca="1">IFERROR(OFFSET(錠剤!F$4,錠剤_PTP!$A139,0),"")</f>
        <v>1</v>
      </c>
      <c r="G139" s="27" t="str">
        <f ca="1">IFERROR(OFFSET(錠剤!G$4,錠剤_PTP!$A139,0),"")</f>
        <v>ＰＴＰ</v>
      </c>
      <c r="H139" s="27" t="str">
        <f ca="1">IFERROR(OFFSET(錠剤!H$4,錠剤_PTP!$A139,0),"")</f>
        <v>５６Ｔ</v>
      </c>
      <c r="I139" s="27" t="str">
        <f ca="1">IFERROR(OFFSET(錠剤!I$4,錠剤_PTP!$A139,0),"")</f>
        <v>錠</v>
      </c>
      <c r="J139" s="27" t="str">
        <f ca="1">IFERROR(OFFSET(錠剤!J$4,錠剤_PTP!$A139,0),"")</f>
        <v>調剤棚</v>
      </c>
      <c r="K139" s="65"/>
      <c r="L139" s="77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(ISNUMBER(SEARCH("調剤棚", 錠剤!$J$5:$J$999))),
      ROW(A136)
   ),
"")-4</f>
        <v>151</v>
      </c>
      <c r="B140" s="27">
        <f t="shared" si="5"/>
        <v>136</v>
      </c>
      <c r="C140" s="27">
        <f ca="1">IFERROR(OFFSET(錠剤!C$4,錠剤_PTP!$A140,0),"")</f>
        <v>533</v>
      </c>
      <c r="D140" s="27" t="str">
        <f ca="1">IFERROR(OFFSET(錠剤!D$4,錠剤_PTP!$A140,0),"")</f>
        <v>フェブキソスタット錠１０ｍｇ「サワイ」　</v>
      </c>
      <c r="E140" s="27">
        <f ca="1">IFERROR(OFFSET(錠剤!E$4,錠剤_PTP!$A140,0),"")</f>
        <v>0</v>
      </c>
      <c r="F140" s="27">
        <f ca="1">IFERROR(OFFSET(錠剤!F$4,錠剤_PTP!$A140,0),"")</f>
        <v>25</v>
      </c>
      <c r="G140" s="27" t="str">
        <f ca="1">IFERROR(OFFSET(錠剤!G$4,錠剤_PTP!$A140,0),"")</f>
        <v>ＰＴＰ</v>
      </c>
      <c r="H140" s="27" t="str">
        <f ca="1">IFERROR(OFFSET(錠剤!H$4,錠剤_PTP!$A140,0),"")</f>
        <v>１００Ｔ</v>
      </c>
      <c r="I140" s="27" t="str">
        <f ca="1">IFERROR(OFFSET(錠剤!I$4,錠剤_PTP!$A140,0),"")</f>
        <v>錠</v>
      </c>
      <c r="J140" s="27" t="str">
        <f ca="1">IFERROR(OFFSET(錠剤!J$4,錠剤_PTP!$A140,0),"")</f>
        <v>調剤棚　＆　普通薬バラ</v>
      </c>
      <c r="K140" s="65"/>
      <c r="L140" s="77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(ISNUMBER(SEARCH("調剤棚", 錠剤!$J$5:$J$999))),
      ROW(A137)
   ),
"")-4</f>
        <v>152</v>
      </c>
      <c r="B141" s="27">
        <f t="shared" si="5"/>
        <v>137</v>
      </c>
      <c r="C141" s="27">
        <f ca="1">IFERROR(OFFSET(錠剤!C$4,錠剤_PTP!$A141,0),"")</f>
        <v>535</v>
      </c>
      <c r="D141" s="27" t="str">
        <f ca="1">IFERROR(OFFSET(錠剤!D$4,錠剤_PTP!$A141,0),"")</f>
        <v>フェロミア錠５０ｍｇ</v>
      </c>
      <c r="E141" s="27">
        <f ca="1">IFERROR(OFFSET(錠剤!E$4,錠剤_PTP!$A141,0),"")</f>
        <v>0</v>
      </c>
      <c r="F141" s="27">
        <f ca="1">IFERROR(OFFSET(錠剤!F$4,錠剤_PTP!$A141,0),"")</f>
        <v>25</v>
      </c>
      <c r="G141" s="27" t="str">
        <f ca="1">IFERROR(OFFSET(錠剤!G$4,錠剤_PTP!$A141,0),"")</f>
        <v>ＰＴＰ</v>
      </c>
      <c r="H141" s="27" t="str">
        <f ca="1">IFERROR(OFFSET(錠剤!H$4,錠剤_PTP!$A141,0),"")</f>
        <v>５００Ｔ</v>
      </c>
      <c r="I141" s="27" t="str">
        <f ca="1">IFERROR(OFFSET(錠剤!I$4,錠剤_PTP!$A141,0),"")</f>
        <v>錠</v>
      </c>
      <c r="J141" s="27" t="str">
        <f ca="1">IFERROR(OFFSET(錠剤!J$4,錠剤_PTP!$A141,0),"")</f>
        <v>調剤棚　＆　普通薬バラ</v>
      </c>
      <c r="K141" s="65"/>
      <c r="L141" s="77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(ISNUMBER(SEARCH("調剤棚", 錠剤!$J$5:$J$999))),
      ROW(A138)
   ),
"")-4</f>
        <v>153</v>
      </c>
      <c r="B142" s="27">
        <f t="shared" si="5"/>
        <v>138</v>
      </c>
      <c r="C142" s="27">
        <f ca="1">IFERROR(OFFSET(錠剤!C$4,錠剤_PTP!$A142,0),"")</f>
        <v>536</v>
      </c>
      <c r="D142" s="27" t="str">
        <f ca="1">IFERROR(OFFSET(錠剤!D$4,錠剤_PTP!$A142,0),"")</f>
        <v>フェロミア錠５０ｍｇ</v>
      </c>
      <c r="E142" s="27">
        <f ca="1">IFERROR(OFFSET(錠剤!E$4,錠剤_PTP!$A142,0),"")</f>
        <v>0</v>
      </c>
      <c r="F142" s="27">
        <f ca="1">IFERROR(OFFSET(錠剤!F$4,錠剤_PTP!$A142,0),"")</f>
        <v>25</v>
      </c>
      <c r="G142" s="27" t="str">
        <f ca="1">IFERROR(OFFSET(錠剤!G$4,錠剤_PTP!$A142,0),"")</f>
        <v>バラ</v>
      </c>
      <c r="H142" s="27" t="str">
        <f ca="1">IFERROR(OFFSET(錠剤!H$4,錠剤_PTP!$A142,0),"")</f>
        <v>５００Ｔ</v>
      </c>
      <c r="I142" s="27" t="str">
        <f ca="1">IFERROR(OFFSET(錠剤!I$4,錠剤_PTP!$A142,0),"")</f>
        <v>錠</v>
      </c>
      <c r="J142" s="27" t="str">
        <f ca="1">IFERROR(OFFSET(錠剤!J$4,錠剤_PTP!$A142,0),"")</f>
        <v>調剤棚　＆　普通薬バラ</v>
      </c>
      <c r="K142" s="65"/>
      <c r="L142" s="77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(ISNUMBER(SEARCH("調剤棚", 錠剤!$J$5:$J$999))),
      ROW(A139)
   ),
"")-4</f>
        <v>154</v>
      </c>
      <c r="B143" s="27">
        <f t="shared" si="5"/>
        <v>139</v>
      </c>
      <c r="C143" s="27">
        <f ca="1">IFERROR(OFFSET(錠剤!C$4,錠剤_PTP!$A143,0),"")</f>
        <v>538</v>
      </c>
      <c r="D143" s="27" t="str">
        <f ca="1">IFERROR(OFFSET(錠剤!D$4,錠剤_PTP!$A143,0),"")</f>
        <v>フォシーガ錠５ｍｇ</v>
      </c>
      <c r="E143" s="27">
        <f ca="1">IFERROR(OFFSET(錠剤!E$4,錠剤_PTP!$A143,0),"")</f>
        <v>0</v>
      </c>
      <c r="F143" s="27">
        <f ca="1">IFERROR(OFFSET(錠剤!F$4,錠剤_PTP!$A143,0),"")</f>
        <v>25</v>
      </c>
      <c r="G143" s="27" t="str">
        <f ca="1">IFERROR(OFFSET(錠剤!G$4,錠剤_PTP!$A143,0),"")</f>
        <v>ＰＴＰ</v>
      </c>
      <c r="H143" s="27" t="str">
        <f ca="1">IFERROR(OFFSET(錠剤!H$4,錠剤_PTP!$A143,0),"")</f>
        <v>１００Ｔ</v>
      </c>
      <c r="I143" s="27" t="str">
        <f ca="1">IFERROR(OFFSET(錠剤!I$4,錠剤_PTP!$A143,0),"")</f>
        <v>錠</v>
      </c>
      <c r="J143" s="27" t="str">
        <f ca="1">IFERROR(OFFSET(錠剤!J$4,錠剤_PTP!$A143,0),"")</f>
        <v>調剤棚　＆　普通薬バラ</v>
      </c>
      <c r="K143" s="65"/>
      <c r="L143" s="77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(ISNUMBER(SEARCH("調剤棚", 錠剤!$J$5:$J$999))),
      ROW(A140)
   ),
"")-4</f>
        <v>155</v>
      </c>
      <c r="B144" s="27">
        <f t="shared" si="5"/>
        <v>140</v>
      </c>
      <c r="C144" s="27">
        <f ca="1">IFERROR(OFFSET(錠剤!C$4,錠剤_PTP!$A144,0),"")</f>
        <v>539</v>
      </c>
      <c r="D144" s="27" t="str">
        <f ca="1">IFERROR(OFFSET(錠剤!D$4,錠剤_PTP!$A144,0),"")</f>
        <v>フォリアミン錠５ｍｇ</v>
      </c>
      <c r="E144" s="27">
        <f ca="1">IFERROR(OFFSET(錠剤!E$4,錠剤_PTP!$A144,0),"")</f>
        <v>0</v>
      </c>
      <c r="F144" s="27">
        <f ca="1">IFERROR(OFFSET(錠剤!F$4,錠剤_PTP!$A144,0),"")</f>
        <v>25</v>
      </c>
      <c r="G144" s="27" t="str">
        <f ca="1">IFERROR(OFFSET(錠剤!G$4,錠剤_PTP!$A144,0),"")</f>
        <v>バラ</v>
      </c>
      <c r="H144" s="27" t="str">
        <f ca="1">IFERROR(OFFSET(錠剤!H$4,錠剤_PTP!$A144,0),"")</f>
        <v>１００Ｔ</v>
      </c>
      <c r="I144" s="27" t="str">
        <f ca="1">IFERROR(OFFSET(錠剤!I$4,錠剤_PTP!$A144,0),"")</f>
        <v>錠</v>
      </c>
      <c r="J144" s="27" t="str">
        <f ca="1">IFERROR(OFFSET(錠剤!J$4,錠剤_PTP!$A144,0),"")</f>
        <v>調剤棚　＆　普通薬バラ</v>
      </c>
      <c r="K144" s="65"/>
      <c r="L144" s="77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(ISNUMBER(SEARCH("調剤棚", 錠剤!$J$5:$J$999))),
      ROW(A141)
   ),
"")-4</f>
        <v>156</v>
      </c>
      <c r="B145" s="27">
        <f t="shared" si="5"/>
        <v>141</v>
      </c>
      <c r="C145" s="27">
        <f ca="1">IFERROR(OFFSET(錠剤!C$4,錠剤_PTP!$A145,0),"")</f>
        <v>547</v>
      </c>
      <c r="D145" s="27" t="str">
        <f ca="1">IFERROR(OFFSET(錠剤!D$4,錠剤_PTP!$A145,0),"")</f>
        <v>プラバスタチンＮａ錠５ｍｇ「サワイ」</v>
      </c>
      <c r="E145" s="27">
        <f ca="1">IFERROR(OFFSET(錠剤!E$4,錠剤_PTP!$A145,0),"")</f>
        <v>0</v>
      </c>
      <c r="F145" s="27">
        <f ca="1">IFERROR(OFFSET(錠剤!F$4,錠剤_PTP!$A145,0),"")</f>
        <v>25</v>
      </c>
      <c r="G145" s="27" t="str">
        <f ca="1">IFERROR(OFFSET(錠剤!G$4,錠剤_PTP!$A145,0),"")</f>
        <v>ＰＴＰ</v>
      </c>
      <c r="H145" s="27" t="str">
        <f ca="1">IFERROR(OFFSET(錠剤!H$4,錠剤_PTP!$A145,0),"")</f>
        <v>１００Ｔ</v>
      </c>
      <c r="I145" s="27" t="str">
        <f ca="1">IFERROR(OFFSET(錠剤!I$4,錠剤_PTP!$A145,0),"")</f>
        <v>錠</v>
      </c>
      <c r="J145" s="27" t="str">
        <f ca="1">IFERROR(OFFSET(錠剤!J$4,錠剤_PTP!$A145,0),"")</f>
        <v>調剤棚　＆　普通薬バラ</v>
      </c>
      <c r="K145" s="65"/>
      <c r="L145" s="77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(ISNUMBER(SEARCH("調剤棚", 錠剤!$J$5:$J$999))),
      ROW(A142)
   ),
"")-4</f>
        <v>157</v>
      </c>
      <c r="B146" s="27">
        <f t="shared" si="5"/>
        <v>142</v>
      </c>
      <c r="C146" s="27">
        <f ca="1">IFERROR(OFFSET(錠剤!C$4,錠剤_PTP!$A146,0),"")</f>
        <v>548</v>
      </c>
      <c r="D146" s="27" t="str">
        <f ca="1">IFERROR(OFFSET(錠剤!D$4,錠剤_PTP!$A146,0),"")</f>
        <v>プラバスタチンＮａ錠５ｍｇ「サワイ」</v>
      </c>
      <c r="E146" s="27">
        <f ca="1">IFERROR(OFFSET(錠剤!E$4,錠剤_PTP!$A146,0),"")</f>
        <v>0</v>
      </c>
      <c r="F146" s="27">
        <f ca="1">IFERROR(OFFSET(錠剤!F$4,錠剤_PTP!$A146,0),"")</f>
        <v>25</v>
      </c>
      <c r="G146" s="27" t="str">
        <f ca="1">IFERROR(OFFSET(錠剤!G$4,錠剤_PTP!$A146,0),"")</f>
        <v>バラ</v>
      </c>
      <c r="H146" s="27" t="str">
        <f ca="1">IFERROR(OFFSET(錠剤!H$4,錠剤_PTP!$A146,0),"")</f>
        <v>１０００Ｔ</v>
      </c>
      <c r="I146" s="27" t="str">
        <f ca="1">IFERROR(OFFSET(錠剤!I$4,錠剤_PTP!$A146,0),"")</f>
        <v>錠</v>
      </c>
      <c r="J146" s="27" t="str">
        <f ca="1">IFERROR(OFFSET(錠剤!J$4,錠剤_PTP!$A146,0),"")</f>
        <v>調剤棚　＆　普通薬バラ</v>
      </c>
      <c r="K146" s="65"/>
      <c r="L146" s="77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(ISNUMBER(SEARCH("調剤棚", 錠剤!$J$5:$J$999))),
      ROW(A143)
   ),
"")-4</f>
        <v>162</v>
      </c>
      <c r="B147" s="27">
        <f t="shared" si="5"/>
        <v>143</v>
      </c>
      <c r="C147" s="27">
        <f ca="1">IFERROR(OFFSET(錠剤!C$4,錠剤_PTP!$A147,0),"")</f>
        <v>562</v>
      </c>
      <c r="D147" s="27" t="str">
        <f ca="1">IFERROR(OFFSET(錠剤!D$4,錠剤_PTP!$A147,0),"")</f>
        <v>プレドニゾロン錠５ｍｇ「ＶＴＲＳ」　　　　　</v>
      </c>
      <c r="E147" s="27">
        <f ca="1">IFERROR(OFFSET(錠剤!E$4,錠剤_PTP!$A147,0),"")</f>
        <v>0</v>
      </c>
      <c r="F147" s="27">
        <f ca="1">IFERROR(OFFSET(錠剤!F$4,錠剤_PTP!$A147,0),"")</f>
        <v>25</v>
      </c>
      <c r="G147" s="27" t="str">
        <f ca="1">IFERROR(OFFSET(錠剤!G$4,錠剤_PTP!$A147,0),"")</f>
        <v>ＰＴＰ</v>
      </c>
      <c r="H147" s="27" t="str">
        <f ca="1">IFERROR(OFFSET(錠剤!H$4,錠剤_PTP!$A147,0),"")</f>
        <v>１００Ｔ</v>
      </c>
      <c r="I147" s="27" t="str">
        <f ca="1">IFERROR(OFFSET(錠剤!I$4,錠剤_PTP!$A147,0),"")</f>
        <v>錠</v>
      </c>
      <c r="J147" s="27" t="str">
        <f ca="1">IFERROR(OFFSET(錠剤!J$4,錠剤_PTP!$A147,0),"")</f>
        <v>調剤棚　＆　普通薬バラ</v>
      </c>
      <c r="K147" s="65"/>
      <c r="L147" s="77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(ISNUMBER(SEARCH("調剤棚", 錠剤!$J$5:$J$999))),
      ROW(A144)
   ),
"")-4</f>
        <v>163</v>
      </c>
      <c r="B148" s="27">
        <f t="shared" si="5"/>
        <v>144</v>
      </c>
      <c r="C148" s="27">
        <f ca="1">IFERROR(OFFSET(錠剤!C$4,錠剤_PTP!$A148,0),"")</f>
        <v>565</v>
      </c>
      <c r="D148" s="27" t="str">
        <f ca="1">IFERROR(OFFSET(錠剤!D$4,錠剤_PTP!$A148,0),"")</f>
        <v>フロセミド錠２０ｍｇ「ＮＩＧ」</v>
      </c>
      <c r="E148" s="27">
        <f ca="1">IFERROR(OFFSET(錠剤!E$4,錠剤_PTP!$A148,0),"")</f>
        <v>0</v>
      </c>
      <c r="F148" s="27">
        <f ca="1">IFERROR(OFFSET(錠剤!F$4,錠剤_PTP!$A148,0),"")</f>
        <v>25</v>
      </c>
      <c r="G148" s="27" t="str">
        <f ca="1">IFERROR(OFFSET(錠剤!G$4,錠剤_PTP!$A148,0),"")</f>
        <v>バラ</v>
      </c>
      <c r="H148" s="27" t="str">
        <f ca="1">IFERROR(OFFSET(錠剤!H$4,錠剤_PTP!$A148,0),"")</f>
        <v>１２００錠</v>
      </c>
      <c r="I148" s="27" t="str">
        <f ca="1">IFERROR(OFFSET(錠剤!I$4,錠剤_PTP!$A148,0),"")</f>
        <v>錠</v>
      </c>
      <c r="J148" s="27" t="str">
        <f ca="1">IFERROR(OFFSET(錠剤!J$4,錠剤_PTP!$A148,0),"")</f>
        <v>調剤棚　＆　普通薬バラ</v>
      </c>
      <c r="K148" s="65"/>
      <c r="L148" s="77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(ISNUMBER(SEARCH("調剤棚", 錠剤!$J$5:$J$999))),
      ROW(A145)
   ),
"")-4</f>
        <v>164</v>
      </c>
      <c r="B149" s="27">
        <f t="shared" si="5"/>
        <v>145</v>
      </c>
      <c r="C149" s="27">
        <f ca="1">IFERROR(OFFSET(錠剤!C$4,錠剤_PTP!$A149,0),"")</f>
        <v>568</v>
      </c>
      <c r="D149" s="27" t="str">
        <f ca="1">IFERROR(OFFSET(錠剤!D$4,錠剤_PTP!$A149,0),"")</f>
        <v>ブロチゾラム錠０．２５ｍｇ「ヨシトミ」</v>
      </c>
      <c r="E149" s="27">
        <f ca="1">IFERROR(OFFSET(錠剤!E$4,錠剤_PTP!$A149,0),"")</f>
        <v>0</v>
      </c>
      <c r="F149" s="27">
        <f ca="1">IFERROR(OFFSET(錠剤!F$4,錠剤_PTP!$A149,0),"")</f>
        <v>25</v>
      </c>
      <c r="G149" s="27" t="str">
        <f ca="1">IFERROR(OFFSET(錠剤!G$4,錠剤_PTP!$A149,0),"")</f>
        <v>ＰＴＰ</v>
      </c>
      <c r="H149" s="27" t="str">
        <f ca="1">IFERROR(OFFSET(錠剤!H$4,錠剤_PTP!$A149,0),"")</f>
        <v>１０００Ｔ</v>
      </c>
      <c r="I149" s="27" t="str">
        <f ca="1">IFERROR(OFFSET(錠剤!I$4,錠剤_PTP!$A149,0),"")</f>
        <v>錠</v>
      </c>
      <c r="J149" s="27" t="str">
        <f ca="1">IFERROR(OFFSET(錠剤!J$4,錠剤_PTP!$A149,0),"")</f>
        <v>調剤棚　＆　普通薬バラ</v>
      </c>
      <c r="K149" s="65"/>
      <c r="L149" s="77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(ISNUMBER(SEARCH("調剤棚", 錠剤!$J$5:$J$999))),
      ROW(A146)
   ),
"")-4</f>
        <v>165</v>
      </c>
      <c r="B150" s="27">
        <f t="shared" si="5"/>
        <v>146</v>
      </c>
      <c r="C150" s="27">
        <f ca="1">IFERROR(OFFSET(錠剤!C$4,錠剤_PTP!$A150,0),"")</f>
        <v>569</v>
      </c>
      <c r="D150" s="27" t="str">
        <f ca="1">IFERROR(OFFSET(錠剤!D$4,錠剤_PTP!$A150,0),"")</f>
        <v>ブロチゾラム錠０．２５ｍｇ「ヨシトミ」</v>
      </c>
      <c r="E150" s="27">
        <f ca="1">IFERROR(OFFSET(錠剤!E$4,錠剤_PTP!$A150,0),"")</f>
        <v>0</v>
      </c>
      <c r="F150" s="27">
        <f ca="1">IFERROR(OFFSET(錠剤!F$4,錠剤_PTP!$A150,0),"")</f>
        <v>25</v>
      </c>
      <c r="G150" s="27" t="str">
        <f ca="1">IFERROR(OFFSET(錠剤!G$4,錠剤_PTP!$A150,0),"")</f>
        <v>バラ</v>
      </c>
      <c r="H150" s="27" t="str">
        <f ca="1">IFERROR(OFFSET(錠剤!H$4,錠剤_PTP!$A150,0),"")</f>
        <v>５００Ｔ</v>
      </c>
      <c r="I150" s="27" t="str">
        <f ca="1">IFERROR(OFFSET(錠剤!I$4,錠剤_PTP!$A150,0),"")</f>
        <v>錠</v>
      </c>
      <c r="J150" s="27" t="str">
        <f ca="1">IFERROR(OFFSET(錠剤!J$4,錠剤_PTP!$A150,0),"")</f>
        <v>調剤棚　＆　普通薬バラ</v>
      </c>
      <c r="K150" s="65"/>
      <c r="L150" s="77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(ISNUMBER(SEARCH("調剤棚", 錠剤!$J$5:$J$999))),
      ROW(A147)
   ),
"")-4</f>
        <v>166</v>
      </c>
      <c r="B151" s="27">
        <f t="shared" si="5"/>
        <v>147</v>
      </c>
      <c r="C151" s="27">
        <f ca="1">IFERROR(OFFSET(錠剤!C$4,錠剤_PTP!$A151,0),"")</f>
        <v>577</v>
      </c>
      <c r="D151" s="27" t="str">
        <f ca="1">IFERROR(OFFSET(錠剤!D$4,錠剤_PTP!$A151,0),"")</f>
        <v>プロピベリン塩酸塩錠１０ｍｇ「ＮＩＧ」　</v>
      </c>
      <c r="E151" s="27">
        <f ca="1">IFERROR(OFFSET(錠剤!E$4,錠剤_PTP!$A151,0),"")</f>
        <v>0</v>
      </c>
      <c r="F151" s="27">
        <f ca="1">IFERROR(OFFSET(錠剤!F$4,錠剤_PTP!$A151,0),"")</f>
        <v>1</v>
      </c>
      <c r="G151" s="27" t="str">
        <f ca="1">IFERROR(OFFSET(錠剤!G$4,錠剤_PTP!$A151,0),"")</f>
        <v>ＰＴＰ</v>
      </c>
      <c r="H151" s="27" t="str">
        <f ca="1">IFERROR(OFFSET(錠剤!H$4,錠剤_PTP!$A151,0),"")</f>
        <v>１００Ｔ</v>
      </c>
      <c r="I151" s="27" t="str">
        <f ca="1">IFERROR(OFFSET(錠剤!I$4,錠剤_PTP!$A151,0),"")</f>
        <v>錠</v>
      </c>
      <c r="J151" s="27" t="str">
        <f ca="1">IFERROR(OFFSET(錠剤!J$4,錠剤_PTP!$A151,0),"")</f>
        <v>調剤棚</v>
      </c>
      <c r="K151" s="65"/>
      <c r="L151" s="77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(ISNUMBER(SEARCH("調剤棚", 錠剤!$J$5:$J$999))),
      ROW(A148)
   ),
"")-4</f>
        <v>167</v>
      </c>
      <c r="B152" s="27">
        <f t="shared" si="5"/>
        <v>148</v>
      </c>
      <c r="C152" s="27">
        <f ca="1">IFERROR(OFFSET(錠剤!C$4,錠剤_PTP!$A152,0),"")</f>
        <v>578</v>
      </c>
      <c r="D152" s="27" t="str">
        <f ca="1">IFERROR(OFFSET(錠剤!D$4,錠剤_PTP!$A152,0),"")</f>
        <v>プロピベリン塩酸塩錠１０ｍｇ「ＮＩＧ」　</v>
      </c>
      <c r="E152" s="27">
        <f ca="1">IFERROR(OFFSET(錠剤!E$4,錠剤_PTP!$A152,0),"")</f>
        <v>0</v>
      </c>
      <c r="F152" s="27">
        <f ca="1">IFERROR(OFFSET(錠剤!F$4,錠剤_PTP!$A152,0),"")</f>
        <v>1</v>
      </c>
      <c r="G152" s="27" t="str">
        <f ca="1">IFERROR(OFFSET(錠剤!G$4,錠剤_PTP!$A152,0),"")</f>
        <v>バラ</v>
      </c>
      <c r="H152" s="27" t="str">
        <f ca="1">IFERROR(OFFSET(錠剤!H$4,錠剤_PTP!$A152,0),"")</f>
        <v>５００Ｔ</v>
      </c>
      <c r="I152" s="27" t="str">
        <f ca="1">IFERROR(OFFSET(錠剤!I$4,錠剤_PTP!$A152,0),"")</f>
        <v>錠</v>
      </c>
      <c r="J152" s="27" t="str">
        <f ca="1">IFERROR(OFFSET(錠剤!J$4,錠剤_PTP!$A152,0),"")</f>
        <v>調剤棚</v>
      </c>
      <c r="K152" s="65"/>
      <c r="L152" s="77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(ISNUMBER(SEARCH("調剤棚", 錠剤!$J$5:$J$999))),
      ROW(A149)
   ),
"")-4</f>
        <v>170</v>
      </c>
      <c r="B153" s="27">
        <f t="shared" si="5"/>
        <v>149</v>
      </c>
      <c r="C153" s="27">
        <f ca="1">IFERROR(OFFSET(錠剤!C$4,錠剤_PTP!$A153,0),"")</f>
        <v>584</v>
      </c>
      <c r="D153" s="27" t="str">
        <f ca="1">IFERROR(OFFSET(錠剤!D$4,錠剤_PTP!$A153,0),"")</f>
        <v>ベオーパ錠５０ｍｇ</v>
      </c>
      <c r="E153" s="27">
        <f ca="1">IFERROR(OFFSET(錠剤!E$4,錠剤_PTP!$A153,0),"")</f>
        <v>0</v>
      </c>
      <c r="F153" s="27">
        <f ca="1">IFERROR(OFFSET(錠剤!F$4,錠剤_PTP!$A153,0),"")</f>
        <v>25</v>
      </c>
      <c r="G153" s="27" t="str">
        <f ca="1">IFERROR(OFFSET(錠剤!G$4,錠剤_PTP!$A153,0),"")</f>
        <v>ＰＴＰ</v>
      </c>
      <c r="H153" s="27" t="str">
        <f ca="1">IFERROR(OFFSET(錠剤!H$4,錠剤_PTP!$A153,0),"")</f>
        <v>１００Ｔ</v>
      </c>
      <c r="I153" s="27" t="str">
        <f ca="1">IFERROR(OFFSET(錠剤!I$4,錠剤_PTP!$A153,0),"")</f>
        <v/>
      </c>
      <c r="J153" s="27" t="str">
        <f ca="1">IFERROR(OFFSET(錠剤!J$4,錠剤_PTP!$A153,0),"")</f>
        <v>調剤棚　＆　普通薬バラ</v>
      </c>
      <c r="K153" s="65"/>
      <c r="L153" s="77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(ISNUMBER(SEARCH("調剤棚", 錠剤!$J$5:$J$999))),
      ROW(A150)
   ),
"")-4</f>
        <v>171</v>
      </c>
      <c r="B154" s="27">
        <f t="shared" si="5"/>
        <v>150</v>
      </c>
      <c r="C154" s="27">
        <f ca="1">IFERROR(OFFSET(錠剤!C$4,錠剤_PTP!$A154,0),"")</f>
        <v>587</v>
      </c>
      <c r="D154" s="27" t="str">
        <f ca="1">IFERROR(OFFSET(錠剤!D$4,錠剤_PTP!$A154,0),"")</f>
        <v>ベザフィブラートＳＲ錠２００ｍｇ「日医工」　　　</v>
      </c>
      <c r="E154" s="27">
        <f ca="1">IFERROR(OFFSET(錠剤!E$4,錠剤_PTP!$A154,0),"")</f>
        <v>0</v>
      </c>
      <c r="F154" s="27">
        <f ca="1">IFERROR(OFFSET(錠剤!F$4,錠剤_PTP!$A154,0),"")</f>
        <v>25</v>
      </c>
      <c r="G154" s="27" t="str">
        <f ca="1">IFERROR(OFFSET(錠剤!G$4,錠剤_PTP!$A154,0),"")</f>
        <v>ＰＴＰ</v>
      </c>
      <c r="H154" s="27" t="str">
        <f ca="1">IFERROR(OFFSET(錠剤!H$4,錠剤_PTP!$A154,0),"")</f>
        <v>１００Ｔ</v>
      </c>
      <c r="I154" s="27" t="str">
        <f ca="1">IFERROR(OFFSET(錠剤!I$4,錠剤_PTP!$A154,0),"")</f>
        <v>錠</v>
      </c>
      <c r="J154" s="27" t="str">
        <f ca="1">IFERROR(OFFSET(錠剤!J$4,錠剤_PTP!$A154,0),"")</f>
        <v>調剤棚　＆　普通薬バラ</v>
      </c>
      <c r="K154" s="65"/>
      <c r="L154" s="77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(ISNUMBER(SEARCH("調剤棚", 錠剤!$J$5:$J$999))),
      ROW(A151)
   ),
"")-4</f>
        <v>172</v>
      </c>
      <c r="B155" s="27">
        <f t="shared" si="5"/>
        <v>151</v>
      </c>
      <c r="C155" s="27">
        <f ca="1">IFERROR(OFFSET(錠剤!C$4,錠剤_PTP!$A155,0),"")</f>
        <v>600</v>
      </c>
      <c r="D155" s="27" t="str">
        <f ca="1">IFERROR(OFFSET(錠剤!D$4,錠剤_PTP!$A155,0),"")</f>
        <v>ベルソムラ錠１５ｍｇ</v>
      </c>
      <c r="E155" s="27">
        <f ca="1">IFERROR(OFFSET(錠剤!E$4,錠剤_PTP!$A155,0),"")</f>
        <v>0</v>
      </c>
      <c r="F155" s="27">
        <f ca="1">IFERROR(OFFSET(錠剤!F$4,錠剤_PTP!$A155,0),"")</f>
        <v>1</v>
      </c>
      <c r="G155" s="27" t="str">
        <f ca="1">IFERROR(OFFSET(錠剤!G$4,錠剤_PTP!$A155,0),"")</f>
        <v>ＰＴＰ</v>
      </c>
      <c r="H155" s="27" t="str">
        <f ca="1">IFERROR(OFFSET(錠剤!H$4,錠剤_PTP!$A155,0),"")</f>
        <v>５００Ｔ</v>
      </c>
      <c r="I155" s="27" t="str">
        <f ca="1">IFERROR(OFFSET(錠剤!I$4,錠剤_PTP!$A155,0),"")</f>
        <v>錠</v>
      </c>
      <c r="J155" s="27" t="str">
        <f ca="1">IFERROR(OFFSET(錠剤!J$4,錠剤_PTP!$A155,0),"")</f>
        <v>調剤棚</v>
      </c>
      <c r="K155" s="65"/>
      <c r="L155" s="77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(ISNUMBER(SEARCH("調剤棚", 錠剤!$J$5:$J$999))),
      ROW(A152)
   ),
"")-4</f>
        <v>173</v>
      </c>
      <c r="B156" s="27">
        <f t="shared" si="5"/>
        <v>152</v>
      </c>
      <c r="C156" s="27">
        <f ca="1">IFERROR(OFFSET(錠剤!C$4,錠剤_PTP!$A156,0),"")</f>
        <v>601</v>
      </c>
      <c r="D156" s="27" t="str">
        <f ca="1">IFERROR(OFFSET(錠剤!D$4,錠剤_PTP!$A156,0),"")</f>
        <v>ベルソムラ錠２０ｍｇ</v>
      </c>
      <c r="E156" s="27">
        <f ca="1">IFERROR(OFFSET(錠剤!E$4,錠剤_PTP!$A156,0),"")</f>
        <v>0</v>
      </c>
      <c r="F156" s="27">
        <f ca="1">IFERROR(OFFSET(錠剤!F$4,錠剤_PTP!$A156,0),"")</f>
        <v>1</v>
      </c>
      <c r="G156" s="27" t="str">
        <f ca="1">IFERROR(OFFSET(錠剤!G$4,錠剤_PTP!$A156,0),"")</f>
        <v>ＰＴＰ</v>
      </c>
      <c r="H156" s="27" t="str">
        <f ca="1">IFERROR(OFFSET(錠剤!H$4,錠剤_PTP!$A156,0),"")</f>
        <v>１００Ｔ</v>
      </c>
      <c r="I156" s="27" t="str">
        <f ca="1">IFERROR(OFFSET(錠剤!I$4,錠剤_PTP!$A156,0),"")</f>
        <v>錠</v>
      </c>
      <c r="J156" s="27" t="str">
        <f ca="1">IFERROR(OFFSET(錠剤!J$4,錠剤_PTP!$A156,0),"")</f>
        <v>調剤棚</v>
      </c>
      <c r="K156" s="65"/>
      <c r="L156" s="77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(ISNUMBER(SEARCH("調剤棚", 錠剤!$J$5:$J$999))),
      ROW(A153)
   ),
"")-4</f>
        <v>175</v>
      </c>
      <c r="B157" s="27">
        <f t="shared" si="5"/>
        <v>153</v>
      </c>
      <c r="C157" s="27">
        <f ca="1">IFERROR(OFFSET(錠剤!C$4,錠剤_PTP!$A157,0),"")</f>
        <v>605</v>
      </c>
      <c r="D157" s="27" t="str">
        <f ca="1">IFERROR(OFFSET(錠剤!D$4,錠剤_PTP!$A157,0),"")</f>
        <v>ベンザリン錠５</v>
      </c>
      <c r="E157" s="27">
        <f ca="1">IFERROR(OFFSET(錠剤!E$4,錠剤_PTP!$A157,0),"")</f>
        <v>0</v>
      </c>
      <c r="F157" s="27">
        <f ca="1">IFERROR(OFFSET(錠剤!F$4,錠剤_PTP!$A157,0),"")</f>
        <v>25</v>
      </c>
      <c r="G157" s="27" t="str">
        <f ca="1">IFERROR(OFFSET(錠剤!G$4,錠剤_PTP!$A157,0),"")</f>
        <v>ＰＴＰ</v>
      </c>
      <c r="H157" s="27" t="str">
        <f ca="1">IFERROR(OFFSET(錠剤!H$4,錠剤_PTP!$A157,0),"")</f>
        <v>１００Ｔ</v>
      </c>
      <c r="I157" s="27" t="str">
        <f ca="1">IFERROR(OFFSET(錠剤!I$4,錠剤_PTP!$A157,0),"")</f>
        <v>錠</v>
      </c>
      <c r="J157" s="27" t="str">
        <f ca="1">IFERROR(OFFSET(錠剤!J$4,錠剤_PTP!$A157,0),"")</f>
        <v>調剤棚　＆　普通薬バラ</v>
      </c>
      <c r="K157" s="65"/>
      <c r="L157" s="77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(ISNUMBER(SEARCH("調剤棚", 錠剤!$J$5:$J$999))),
      ROW(A154)
   ),
"")-4</f>
        <v>176</v>
      </c>
      <c r="B158" s="27">
        <f t="shared" si="5"/>
        <v>154</v>
      </c>
      <c r="C158" s="27">
        <f ca="1">IFERROR(OFFSET(錠剤!C$4,錠剤_PTP!$A158,0),"")</f>
        <v>606</v>
      </c>
      <c r="D158" s="27" t="str">
        <f ca="1">IFERROR(OFFSET(錠剤!D$4,錠剤_PTP!$A158,0),"")</f>
        <v>ベンザリン錠５</v>
      </c>
      <c r="E158" s="27">
        <f ca="1">IFERROR(OFFSET(錠剤!E$4,錠剤_PTP!$A158,0),"")</f>
        <v>0</v>
      </c>
      <c r="F158" s="27">
        <f ca="1">IFERROR(OFFSET(錠剤!F$4,錠剤_PTP!$A158,0),"")</f>
        <v>25</v>
      </c>
      <c r="G158" s="27" t="str">
        <f ca="1">IFERROR(OFFSET(錠剤!G$4,錠剤_PTP!$A158,0),"")</f>
        <v>バラ</v>
      </c>
      <c r="H158" s="27" t="str">
        <f ca="1">IFERROR(OFFSET(錠剤!H$4,錠剤_PTP!$A158,0),"")</f>
        <v>１０００Ｔ</v>
      </c>
      <c r="I158" s="27" t="str">
        <f ca="1">IFERROR(OFFSET(錠剤!I$4,錠剤_PTP!$A158,0),"")</f>
        <v>錠</v>
      </c>
      <c r="J158" s="27" t="str">
        <f ca="1">IFERROR(OFFSET(錠剤!J$4,錠剤_PTP!$A158,0),"")</f>
        <v>調剤棚　＆　普通薬バラ</v>
      </c>
      <c r="K158" s="65"/>
      <c r="L158" s="77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(ISNUMBER(SEARCH("調剤棚", 錠剤!$J$5:$J$999))),
      ROW(A155)
   ),
"")-4</f>
        <v>177</v>
      </c>
      <c r="B159" s="27">
        <f t="shared" si="5"/>
        <v>155</v>
      </c>
      <c r="C159" s="27">
        <f ca="1">IFERROR(OFFSET(錠剤!C$4,錠剤_PTP!$A159,0),"")</f>
        <v>611</v>
      </c>
      <c r="D159" s="27" t="str">
        <f ca="1">IFERROR(OFFSET(錠剤!D$4,錠剤_PTP!$A159,0),"")</f>
        <v>ボグリボーズＯＤ錠０．２ｍｇ　「トーワ」</v>
      </c>
      <c r="E159" s="27">
        <f ca="1">IFERROR(OFFSET(錠剤!E$4,錠剤_PTP!$A159,0),"")</f>
        <v>0</v>
      </c>
      <c r="F159" s="27">
        <f ca="1">IFERROR(OFFSET(錠剤!F$4,錠剤_PTP!$A159,0),"")</f>
        <v>25</v>
      </c>
      <c r="G159" s="27" t="str">
        <f ca="1">IFERROR(OFFSET(錠剤!G$4,錠剤_PTP!$A159,0),"")</f>
        <v>ＰＴＰ</v>
      </c>
      <c r="H159" s="27" t="str">
        <f ca="1">IFERROR(OFFSET(錠剤!H$4,錠剤_PTP!$A159,0),"")</f>
        <v>１００Ｔ</v>
      </c>
      <c r="I159" s="27" t="str">
        <f ca="1">IFERROR(OFFSET(錠剤!I$4,錠剤_PTP!$A159,0),"")</f>
        <v>錠</v>
      </c>
      <c r="J159" s="27" t="str">
        <f ca="1">IFERROR(OFFSET(錠剤!J$4,錠剤_PTP!$A159,0),"")</f>
        <v>調剤棚　＆　普通薬バラ</v>
      </c>
      <c r="K159" s="65"/>
      <c r="L159" s="77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(ISNUMBER(SEARCH("調剤棚", 錠剤!$J$5:$J$999))),
      ROW(A156)
   ),
"")-4</f>
        <v>178</v>
      </c>
      <c r="B160" s="27">
        <f t="shared" si="5"/>
        <v>156</v>
      </c>
      <c r="C160" s="27">
        <f ca="1">IFERROR(OFFSET(錠剤!C$4,錠剤_PTP!$A160,0),"")</f>
        <v>612</v>
      </c>
      <c r="D160" s="27" t="str">
        <f ca="1">IFERROR(OFFSET(錠剤!D$4,錠剤_PTP!$A160,0),"")</f>
        <v>ボグリボーズＯＤ錠０．２ｍｇ「トーワ」</v>
      </c>
      <c r="E160" s="27">
        <f ca="1">IFERROR(OFFSET(錠剤!E$4,錠剤_PTP!$A160,0),"")</f>
        <v>0</v>
      </c>
      <c r="F160" s="27">
        <f ca="1">IFERROR(OFFSET(錠剤!F$4,錠剤_PTP!$A160,0),"")</f>
        <v>25</v>
      </c>
      <c r="G160" s="27" t="str">
        <f ca="1">IFERROR(OFFSET(錠剤!G$4,錠剤_PTP!$A160,0),"")</f>
        <v>バラ</v>
      </c>
      <c r="H160" s="27" t="str">
        <f ca="1">IFERROR(OFFSET(錠剤!H$4,錠剤_PTP!$A160,0),"")</f>
        <v>５００Ｔ</v>
      </c>
      <c r="I160" s="27" t="str">
        <f ca="1">IFERROR(OFFSET(錠剤!I$4,錠剤_PTP!$A160,0),"")</f>
        <v>錠</v>
      </c>
      <c r="J160" s="27" t="str">
        <f ca="1">IFERROR(OFFSET(錠剤!J$4,錠剤_PTP!$A160,0),"")</f>
        <v>調剤棚　＆　普通薬バラ</v>
      </c>
      <c r="K160" s="65"/>
      <c r="L160" s="77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(ISNUMBER(SEARCH("調剤棚", 錠剤!$J$5:$J$999))),
      ROW(A157)
   ),
"")-4</f>
        <v>179</v>
      </c>
      <c r="B161" s="27">
        <f t="shared" si="5"/>
        <v>157</v>
      </c>
      <c r="C161" s="27">
        <f ca="1">IFERROR(OFFSET(錠剤!C$4,錠剤_PTP!$A161,0),"")</f>
        <v>627</v>
      </c>
      <c r="D161" s="27" t="str">
        <f ca="1">IFERROR(OFFSET(錠剤!D$4,錠剤_PTP!$A161,0),"")</f>
        <v>マイスタン錠５ｍｇ</v>
      </c>
      <c r="E161" s="27">
        <f ca="1">IFERROR(OFFSET(錠剤!E$4,錠剤_PTP!$A161,0),"")</f>
        <v>0</v>
      </c>
      <c r="F161" s="27">
        <f ca="1">IFERROR(OFFSET(錠剤!F$4,錠剤_PTP!$A161,0),"")</f>
        <v>25</v>
      </c>
      <c r="G161" s="27" t="str">
        <f ca="1">IFERROR(OFFSET(錠剤!G$4,錠剤_PTP!$A161,0),"")</f>
        <v>バラ</v>
      </c>
      <c r="H161" s="27" t="str">
        <f ca="1">IFERROR(OFFSET(錠剤!H$4,錠剤_PTP!$A161,0),"")</f>
        <v>５００Ｔ</v>
      </c>
      <c r="I161" s="27" t="str">
        <f ca="1">IFERROR(OFFSET(錠剤!I$4,錠剤_PTP!$A161,0),"")</f>
        <v>錠</v>
      </c>
      <c r="J161" s="27" t="str">
        <f ca="1">IFERROR(OFFSET(錠剤!J$4,錠剤_PTP!$A161,0),"")</f>
        <v>調剤棚　＆　普通薬バラ</v>
      </c>
      <c r="K161" s="65"/>
      <c r="L161" s="77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(ISNUMBER(SEARCH("調剤棚", 錠剤!$J$5:$J$999))),
      ROW(A158)
   ),
"")-4</f>
        <v>180</v>
      </c>
      <c r="B162" s="27">
        <f t="shared" si="5"/>
        <v>158</v>
      </c>
      <c r="C162" s="27">
        <f ca="1">IFERROR(OFFSET(錠剤!C$4,錠剤_PTP!$A162,0),"")</f>
        <v>628</v>
      </c>
      <c r="D162" s="27" t="str">
        <f ca="1">IFERROR(OFFSET(錠剤!D$4,錠剤_PTP!$A162,0),"")</f>
        <v>マイスリー錠５ｍｇ</v>
      </c>
      <c r="E162" s="27">
        <f ca="1">IFERROR(OFFSET(錠剤!E$4,錠剤_PTP!$A162,0),"")</f>
        <v>0</v>
      </c>
      <c r="F162" s="27">
        <f ca="1">IFERROR(OFFSET(錠剤!F$4,錠剤_PTP!$A162,0),"")</f>
        <v>25</v>
      </c>
      <c r="G162" s="27" t="str">
        <f ca="1">IFERROR(OFFSET(錠剤!G$4,錠剤_PTP!$A162,0),"")</f>
        <v>ＰＴＰ</v>
      </c>
      <c r="H162" s="27" t="str">
        <f ca="1">IFERROR(OFFSET(錠剤!H$4,錠剤_PTP!$A162,0),"")</f>
        <v>１００Ｔ</v>
      </c>
      <c r="I162" s="27" t="str">
        <f ca="1">IFERROR(OFFSET(錠剤!I$4,錠剤_PTP!$A162,0),"")</f>
        <v>錠</v>
      </c>
      <c r="J162" s="27" t="str">
        <f ca="1">IFERROR(OFFSET(錠剤!J$4,錠剤_PTP!$A162,0),"")</f>
        <v>調剤棚　＆　普通薬バラ</v>
      </c>
      <c r="K162" s="65"/>
      <c r="L162" s="77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(ISNUMBER(SEARCH("調剤棚", 錠剤!$J$5:$J$999))),
      ROW(A159)
   ),
"")-4</f>
        <v>181</v>
      </c>
      <c r="B163" s="27">
        <f t="shared" si="5"/>
        <v>159</v>
      </c>
      <c r="C163" s="27">
        <f ca="1">IFERROR(OFFSET(錠剤!C$4,錠剤_PTP!$A163,0),"")</f>
        <v>629</v>
      </c>
      <c r="D163" s="27" t="str">
        <f ca="1">IFERROR(OFFSET(錠剤!D$4,錠剤_PTP!$A163,0),"")</f>
        <v>マイスリー錠５ｍｇ</v>
      </c>
      <c r="E163" s="27">
        <f ca="1">IFERROR(OFFSET(錠剤!E$4,錠剤_PTP!$A163,0),"")</f>
        <v>0</v>
      </c>
      <c r="F163" s="27">
        <f ca="1">IFERROR(OFFSET(錠剤!F$4,錠剤_PTP!$A163,0),"")</f>
        <v>25</v>
      </c>
      <c r="G163" s="27" t="str">
        <f ca="1">IFERROR(OFFSET(錠剤!G$4,錠剤_PTP!$A163,0),"")</f>
        <v>バラ</v>
      </c>
      <c r="H163" s="27" t="str">
        <f ca="1">IFERROR(OFFSET(錠剤!H$4,錠剤_PTP!$A163,0),"")</f>
        <v>１０００Ｔ</v>
      </c>
      <c r="I163" s="27" t="str">
        <f ca="1">IFERROR(OFFSET(錠剤!I$4,錠剤_PTP!$A163,0),"")</f>
        <v>錠</v>
      </c>
      <c r="J163" s="27" t="str">
        <f ca="1">IFERROR(OFFSET(錠剤!J$4,錠剤_PTP!$A163,0),"")</f>
        <v>調剤棚　＆　普通薬バラ</v>
      </c>
      <c r="K163" s="65"/>
      <c r="L163" s="77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(ISNUMBER(SEARCH("調剤棚", 錠剤!$J$5:$J$999))),
      ROW(A160)
   ),
"")-4</f>
        <v>182</v>
      </c>
      <c r="B164" s="27">
        <f t="shared" si="5"/>
        <v>160</v>
      </c>
      <c r="C164" s="27">
        <f ca="1">IFERROR(OFFSET(錠剤!C$4,錠剤_PTP!$A164,0),"")</f>
        <v>630</v>
      </c>
      <c r="D164" s="27" t="str">
        <f ca="1">IFERROR(OFFSET(錠剤!D$4,錠剤_PTP!$A164,0),"")</f>
        <v>マグミット錠３３０ｍｇ</v>
      </c>
      <c r="E164" s="27">
        <f ca="1">IFERROR(OFFSET(錠剤!E$4,錠剤_PTP!$A164,0),"")</f>
        <v>0</v>
      </c>
      <c r="F164" s="27">
        <f ca="1">IFERROR(OFFSET(錠剤!F$4,錠剤_PTP!$A164,0),"")</f>
        <v>25</v>
      </c>
      <c r="G164" s="27" t="str">
        <f ca="1">IFERROR(OFFSET(錠剤!G$4,錠剤_PTP!$A164,0),"")</f>
        <v>ＰＴＰ</v>
      </c>
      <c r="H164" s="27" t="str">
        <f ca="1">IFERROR(OFFSET(錠剤!H$4,錠剤_PTP!$A164,0),"")</f>
        <v>１０００Ｔ</v>
      </c>
      <c r="I164" s="27" t="str">
        <f ca="1">IFERROR(OFFSET(錠剤!I$4,錠剤_PTP!$A164,0),"")</f>
        <v>錠</v>
      </c>
      <c r="J164" s="27" t="str">
        <f ca="1">IFERROR(OFFSET(錠剤!J$4,錠剤_PTP!$A164,0),"")</f>
        <v>調剤棚　＆　普通薬バラ</v>
      </c>
      <c r="K164" s="65"/>
      <c r="L164" s="77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(ISNUMBER(SEARCH("調剤棚", 錠剤!$J$5:$J$999))),
      ROW(A161)
   ),
"")-4</f>
        <v>183</v>
      </c>
      <c r="B165" s="27">
        <f t="shared" si="5"/>
        <v>161</v>
      </c>
      <c r="C165" s="27">
        <f ca="1">IFERROR(OFFSET(錠剤!C$4,錠剤_PTP!$A165,0),"")</f>
        <v>631</v>
      </c>
      <c r="D165" s="27" t="str">
        <f ca="1">IFERROR(OFFSET(錠剤!D$4,錠剤_PTP!$A165,0),"")</f>
        <v>マグミット錠３３０ｍｇ</v>
      </c>
      <c r="E165" s="27">
        <f ca="1">IFERROR(OFFSET(錠剤!E$4,錠剤_PTP!$A165,0),"")</f>
        <v>0</v>
      </c>
      <c r="F165" s="27">
        <f ca="1">IFERROR(OFFSET(錠剤!F$4,錠剤_PTP!$A165,0),"")</f>
        <v>25</v>
      </c>
      <c r="G165" s="27" t="str">
        <f ca="1">IFERROR(OFFSET(錠剤!G$4,錠剤_PTP!$A165,0),"")</f>
        <v>バラ</v>
      </c>
      <c r="H165" s="27" t="str">
        <f ca="1">IFERROR(OFFSET(錠剤!H$4,錠剤_PTP!$A165,0),"")</f>
        <v>１０００Ｔ</v>
      </c>
      <c r="I165" s="27" t="str">
        <f ca="1">IFERROR(OFFSET(錠剤!I$4,錠剤_PTP!$A165,0),"")</f>
        <v>錠</v>
      </c>
      <c r="J165" s="27" t="str">
        <f ca="1">IFERROR(OFFSET(錠剤!J$4,錠剤_PTP!$A165,0),"")</f>
        <v>調剤棚　＆　普通薬バラ</v>
      </c>
      <c r="K165" s="65"/>
      <c r="L165" s="77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(ISNUMBER(SEARCH("調剤棚", 錠剤!$J$5:$J$999))),
      ROW(A162)
   ),
"")-4</f>
        <v>184</v>
      </c>
      <c r="B166" s="27">
        <f t="shared" si="5"/>
        <v>162</v>
      </c>
      <c r="C166" s="27">
        <f ca="1">IFERROR(OFFSET(錠剤!C$4,錠剤_PTP!$A166,0),"")</f>
        <v>632</v>
      </c>
      <c r="D166" s="27" t="str">
        <f ca="1">IFERROR(OFFSET(錠剤!D$4,錠剤_PTP!$A166,0),"")</f>
        <v>マグミット錠５００ｍｇ</v>
      </c>
      <c r="E166" s="27">
        <f ca="1">IFERROR(OFFSET(錠剤!E$4,錠剤_PTP!$A166,0),"")</f>
        <v>0</v>
      </c>
      <c r="F166" s="27">
        <f ca="1">IFERROR(OFFSET(錠剤!F$4,錠剤_PTP!$A166,0),"")</f>
        <v>25</v>
      </c>
      <c r="G166" s="27" t="str">
        <f ca="1">IFERROR(OFFSET(錠剤!G$4,錠剤_PTP!$A166,0),"")</f>
        <v>ＰＴＰ</v>
      </c>
      <c r="H166" s="27" t="str">
        <f ca="1">IFERROR(OFFSET(錠剤!H$4,錠剤_PTP!$A166,0),"")</f>
        <v>５００Ｔ</v>
      </c>
      <c r="I166" s="27" t="str">
        <f ca="1">IFERROR(OFFSET(錠剤!I$4,錠剤_PTP!$A166,0),"")</f>
        <v>錠</v>
      </c>
      <c r="J166" s="27" t="str">
        <f ca="1">IFERROR(OFFSET(錠剤!J$4,錠剤_PTP!$A166,0),"")</f>
        <v>調剤棚　＆　普通薬バラ</v>
      </c>
      <c r="K166" s="65"/>
      <c r="L166" s="77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(ISNUMBER(SEARCH("調剤棚", 錠剤!$J$5:$J$999))),
      ROW(A163)
   ),
"")-4</f>
        <v>185</v>
      </c>
      <c r="B167" s="27">
        <f t="shared" si="5"/>
        <v>163</v>
      </c>
      <c r="C167" s="27">
        <f ca="1">IFERROR(OFFSET(錠剤!C$4,錠剤_PTP!$A167,0),"")</f>
        <v>633</v>
      </c>
      <c r="D167" s="27" t="str">
        <f ca="1">IFERROR(OFFSET(錠剤!D$4,錠剤_PTP!$A167,0),"")</f>
        <v>マグミット錠５００ｍｇ</v>
      </c>
      <c r="E167" s="27">
        <f ca="1">IFERROR(OFFSET(錠剤!E$4,錠剤_PTP!$A167,0),"")</f>
        <v>0</v>
      </c>
      <c r="F167" s="27">
        <f ca="1">IFERROR(OFFSET(錠剤!F$4,錠剤_PTP!$A167,0),"")</f>
        <v>25</v>
      </c>
      <c r="G167" s="27" t="str">
        <f ca="1">IFERROR(OFFSET(錠剤!G$4,錠剤_PTP!$A167,0),"")</f>
        <v>バラ</v>
      </c>
      <c r="H167" s="27" t="str">
        <f ca="1">IFERROR(OFFSET(錠剤!H$4,錠剤_PTP!$A167,0),"")</f>
        <v>５００Ｔ</v>
      </c>
      <c r="I167" s="27" t="str">
        <f ca="1">IFERROR(OFFSET(錠剤!I$4,錠剤_PTP!$A167,0),"")</f>
        <v>錠</v>
      </c>
      <c r="J167" s="27" t="str">
        <f ca="1">IFERROR(OFFSET(錠剤!J$4,錠剤_PTP!$A167,0),"")</f>
        <v>調剤棚　＆　普通薬バラ</v>
      </c>
      <c r="K167" s="65"/>
      <c r="L167" s="77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(ISNUMBER(SEARCH("調剤棚", 錠剤!$J$5:$J$999))),
      ROW(A164)
   ),
"")-4</f>
        <v>186</v>
      </c>
      <c r="B168" s="27">
        <f t="shared" si="5"/>
        <v>164</v>
      </c>
      <c r="C168" s="27">
        <f ca="1">IFERROR(OFFSET(錠剤!C$4,錠剤_PTP!$A168,0),"")</f>
        <v>635</v>
      </c>
      <c r="D168" s="27" t="str">
        <f ca="1">IFERROR(OFFSET(錠剤!D$4,錠剤_PTP!$A168,0),"")</f>
        <v>マプロチリン塩酸塩錠１０ｍｇ「アメル」</v>
      </c>
      <c r="E168" s="27">
        <f ca="1">IFERROR(OFFSET(錠剤!E$4,錠剤_PTP!$A168,0),"")</f>
        <v>0</v>
      </c>
      <c r="F168" s="27">
        <f ca="1">IFERROR(OFFSET(錠剤!F$4,錠剤_PTP!$A168,0),"")</f>
        <v>25</v>
      </c>
      <c r="G168" s="27" t="str">
        <f ca="1">IFERROR(OFFSET(錠剤!G$4,錠剤_PTP!$A168,0),"")</f>
        <v>ＰＴＰ</v>
      </c>
      <c r="H168" s="27" t="str">
        <f ca="1">IFERROR(OFFSET(錠剤!H$4,錠剤_PTP!$A168,0),"")</f>
        <v>１００Ｔ</v>
      </c>
      <c r="I168" s="27" t="str">
        <f ca="1">IFERROR(OFFSET(錠剤!I$4,錠剤_PTP!$A168,0),"")</f>
        <v>錠</v>
      </c>
      <c r="J168" s="27" t="str">
        <f ca="1">IFERROR(OFFSET(錠剤!J$4,錠剤_PTP!$A168,0),"")</f>
        <v>調剤棚　＆　普通薬バラ</v>
      </c>
      <c r="K168" s="65"/>
      <c r="L168" s="77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(ISNUMBER(SEARCH("調剤棚", 錠剤!$J$5:$J$999))),
      ROW(A165)
   ),
"")-4</f>
        <v>187</v>
      </c>
      <c r="B169" s="27">
        <f t="shared" si="5"/>
        <v>165</v>
      </c>
      <c r="C169" s="27">
        <f ca="1">IFERROR(OFFSET(錠剤!C$4,錠剤_PTP!$A169,0),"")</f>
        <v>636</v>
      </c>
      <c r="D169" s="27" t="str">
        <f ca="1">IFERROR(OFFSET(錠剤!D$4,錠剤_PTP!$A169,0),"")</f>
        <v>マプロチリン塩酸塩錠２５ｍｇ「アメル」</v>
      </c>
      <c r="E169" s="27">
        <f ca="1">IFERROR(OFFSET(錠剤!E$4,錠剤_PTP!$A169,0),"")</f>
        <v>0</v>
      </c>
      <c r="F169" s="27">
        <f ca="1">IFERROR(OFFSET(錠剤!F$4,錠剤_PTP!$A169,0),"")</f>
        <v>25</v>
      </c>
      <c r="G169" s="27" t="str">
        <f ca="1">IFERROR(OFFSET(錠剤!G$4,錠剤_PTP!$A169,0),"")</f>
        <v>ＰＴＰ</v>
      </c>
      <c r="H169" s="27" t="str">
        <f ca="1">IFERROR(OFFSET(錠剤!H$4,錠剤_PTP!$A169,0),"")</f>
        <v>１００Ｔ</v>
      </c>
      <c r="I169" s="27" t="str">
        <f ca="1">IFERROR(OFFSET(錠剤!I$4,錠剤_PTP!$A169,0),"")</f>
        <v>錠</v>
      </c>
      <c r="J169" s="27" t="str">
        <f ca="1">IFERROR(OFFSET(錠剤!J$4,錠剤_PTP!$A169,0),"")</f>
        <v>調剤棚　＆　普通薬バラ</v>
      </c>
      <c r="K169" s="65"/>
      <c r="L169" s="77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(ISNUMBER(SEARCH("調剤棚", 錠剤!$J$5:$J$999))),
      ROW(A166)
   ),
"")-4</f>
        <v>189</v>
      </c>
      <c r="B170" s="27">
        <f t="shared" si="5"/>
        <v>166</v>
      </c>
      <c r="C170" s="27">
        <f ca="1">IFERROR(OFFSET(錠剤!C$4,錠剤_PTP!$A170,0),"")</f>
        <v>639</v>
      </c>
      <c r="D170" s="27" t="str">
        <f ca="1">IFERROR(OFFSET(錠剤!D$4,錠剤_PTP!$A170,0),"")</f>
        <v>ミドドリン塩酸塩錠２ｍｇ「トーワ」</v>
      </c>
      <c r="E170" s="27">
        <f ca="1">IFERROR(OFFSET(錠剤!E$4,錠剤_PTP!$A170,0),"")</f>
        <v>0</v>
      </c>
      <c r="F170" s="27">
        <f ca="1">IFERROR(OFFSET(錠剤!F$4,錠剤_PTP!$A170,0),"")</f>
        <v>25</v>
      </c>
      <c r="G170" s="27" t="str">
        <f ca="1">IFERROR(OFFSET(錠剤!G$4,錠剤_PTP!$A170,0),"")</f>
        <v>ＰＴＰ</v>
      </c>
      <c r="H170" s="27" t="str">
        <f ca="1">IFERROR(OFFSET(錠剤!H$4,錠剤_PTP!$A170,0),"")</f>
        <v>１００Ｔ</v>
      </c>
      <c r="I170" s="27" t="str">
        <f ca="1">IFERROR(OFFSET(錠剤!I$4,錠剤_PTP!$A170,0),"")</f>
        <v>錠</v>
      </c>
      <c r="J170" s="27" t="str">
        <f ca="1">IFERROR(OFFSET(錠剤!J$4,錠剤_PTP!$A170,0),"")</f>
        <v>調剤棚　＆　普通薬バラ</v>
      </c>
      <c r="K170" s="65"/>
      <c r="L170" s="77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(ISNUMBER(SEARCH("調剤棚", 錠剤!$J$5:$J$999))),
      ROW(A167)
   ),
"")-4</f>
        <v>190</v>
      </c>
      <c r="B171" s="27">
        <f t="shared" si="5"/>
        <v>167</v>
      </c>
      <c r="C171" s="27">
        <f ca="1">IFERROR(OFFSET(錠剤!C$4,錠剤_PTP!$A171,0),"")</f>
        <v>645</v>
      </c>
      <c r="D171" s="27" t="str">
        <f ca="1">IFERROR(OFFSET(錠剤!D$4,錠剤_PTP!$A171,0),"")</f>
        <v>メイラックス錠１ｍｇ</v>
      </c>
      <c r="E171" s="27">
        <f ca="1">IFERROR(OFFSET(錠剤!E$4,錠剤_PTP!$A171,0),"")</f>
        <v>0</v>
      </c>
      <c r="F171" s="27">
        <f ca="1">IFERROR(OFFSET(錠剤!F$4,錠剤_PTP!$A171,0),"")</f>
        <v>25</v>
      </c>
      <c r="G171" s="27" t="str">
        <f ca="1">IFERROR(OFFSET(錠剤!G$4,錠剤_PTP!$A171,0),"")</f>
        <v>ＰＴＰ</v>
      </c>
      <c r="H171" s="27" t="str">
        <f ca="1">IFERROR(OFFSET(錠剤!H$4,錠剤_PTP!$A171,0),"")</f>
        <v>５００Ｔ</v>
      </c>
      <c r="I171" s="27" t="str">
        <f ca="1">IFERROR(OFFSET(錠剤!I$4,錠剤_PTP!$A171,0),"")</f>
        <v>錠</v>
      </c>
      <c r="J171" s="27" t="str">
        <f ca="1">IFERROR(OFFSET(錠剤!J$4,錠剤_PTP!$A171,0),"")</f>
        <v>調剤棚　＆　普通薬バラ</v>
      </c>
      <c r="K171" s="65"/>
      <c r="L171" s="77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(ISNUMBER(SEARCH("調剤棚", 錠剤!$J$5:$J$999))),
      ROW(A168)
   ),
"")-4</f>
        <v>191</v>
      </c>
      <c r="B172" s="27">
        <f t="shared" si="5"/>
        <v>168</v>
      </c>
      <c r="C172" s="27">
        <f ca="1">IFERROR(OFFSET(錠剤!C$4,錠剤_PTP!$A172,0),"")</f>
        <v>648</v>
      </c>
      <c r="D172" s="27" t="str">
        <f ca="1">IFERROR(OFFSET(錠剤!D$4,錠剤_PTP!$A172,0),"")</f>
        <v>メコバラミン錠５００「トーワ」</v>
      </c>
      <c r="E172" s="27">
        <f ca="1">IFERROR(OFFSET(錠剤!E$4,錠剤_PTP!$A172,0),"")</f>
        <v>0</v>
      </c>
      <c r="F172" s="27">
        <f ca="1">IFERROR(OFFSET(錠剤!F$4,錠剤_PTP!$A172,0),"")</f>
        <v>25</v>
      </c>
      <c r="G172" s="27" t="str">
        <f ca="1">IFERROR(OFFSET(錠剤!G$4,錠剤_PTP!$A172,0),"")</f>
        <v>ＰＴＰ</v>
      </c>
      <c r="H172" s="27" t="str">
        <f ca="1">IFERROR(OFFSET(錠剤!H$4,錠剤_PTP!$A172,0),"")</f>
        <v>１０００Ｔ</v>
      </c>
      <c r="I172" s="27" t="str">
        <f ca="1">IFERROR(OFFSET(錠剤!I$4,錠剤_PTP!$A172,0),"")</f>
        <v>錠</v>
      </c>
      <c r="J172" s="27" t="str">
        <f ca="1">IFERROR(OFFSET(錠剤!J$4,錠剤_PTP!$A172,0),"")</f>
        <v>調剤棚　＆　普通薬バラ</v>
      </c>
      <c r="K172" s="65"/>
      <c r="L172" s="77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(ISNUMBER(SEARCH("調剤棚", 錠剤!$J$5:$J$999))),
      ROW(A169)
   ),
"")-4</f>
        <v>192</v>
      </c>
      <c r="B173" s="27">
        <f t="shared" si="5"/>
        <v>169</v>
      </c>
      <c r="C173" s="27">
        <f ca="1">IFERROR(OFFSET(錠剤!C$4,錠剤_PTP!$A173,0),"")</f>
        <v>649</v>
      </c>
      <c r="D173" s="27" t="str">
        <f ca="1">IFERROR(OFFSET(錠剤!D$4,錠剤_PTP!$A173,0),"")</f>
        <v>メコバラミン錠５００「トーワ」</v>
      </c>
      <c r="E173" s="27">
        <f ca="1">IFERROR(OFFSET(錠剤!E$4,錠剤_PTP!$A173,0),"")</f>
        <v>0</v>
      </c>
      <c r="F173" s="27">
        <f ca="1">IFERROR(OFFSET(錠剤!F$4,錠剤_PTP!$A173,0),"")</f>
        <v>25</v>
      </c>
      <c r="G173" s="27" t="str">
        <f ca="1">IFERROR(OFFSET(錠剤!G$4,錠剤_PTP!$A173,0),"")</f>
        <v>バラ</v>
      </c>
      <c r="H173" s="27" t="str">
        <f ca="1">IFERROR(OFFSET(錠剤!H$4,錠剤_PTP!$A173,0),"")</f>
        <v>１０００Ｔ</v>
      </c>
      <c r="I173" s="27" t="str">
        <f ca="1">IFERROR(OFFSET(錠剤!I$4,錠剤_PTP!$A173,0),"")</f>
        <v>錠</v>
      </c>
      <c r="J173" s="27" t="str">
        <f ca="1">IFERROR(OFFSET(錠剤!J$4,錠剤_PTP!$A173,0),"")</f>
        <v>調剤棚　＆　普通薬バラ</v>
      </c>
      <c r="K173" s="65"/>
      <c r="L173" s="77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(ISNUMBER(SEARCH("調剤棚", 錠剤!$J$5:$J$999))),
      ROW(A170)
   ),
"")-4</f>
        <v>193</v>
      </c>
      <c r="B174" s="27">
        <f t="shared" si="5"/>
        <v>170</v>
      </c>
      <c r="C174" s="27">
        <f ca="1">IFERROR(OFFSET(錠剤!C$4,錠剤_PTP!$A174,0),"")</f>
        <v>661</v>
      </c>
      <c r="D174" s="27" t="str">
        <f ca="1">IFERROR(OFFSET(錠剤!D$4,錠剤_PTP!$A174,0),"")</f>
        <v>モサプリドクエン酸塩錠５ｍｇ「日医工」</v>
      </c>
      <c r="E174" s="27">
        <f ca="1">IFERROR(OFFSET(錠剤!E$4,錠剤_PTP!$A174,0),"")</f>
        <v>0</v>
      </c>
      <c r="F174" s="27">
        <f ca="1">IFERROR(OFFSET(錠剤!F$4,錠剤_PTP!$A174,0),"")</f>
        <v>25</v>
      </c>
      <c r="G174" s="27" t="str">
        <f ca="1">IFERROR(OFFSET(錠剤!G$4,錠剤_PTP!$A174,0),"")</f>
        <v>ＰＴＰ</v>
      </c>
      <c r="H174" s="27" t="str">
        <f ca="1">IFERROR(OFFSET(錠剤!H$4,錠剤_PTP!$A174,0),"")</f>
        <v>１００Ｔ</v>
      </c>
      <c r="I174" s="27" t="str">
        <f ca="1">IFERROR(OFFSET(錠剤!I$4,錠剤_PTP!$A174,0),"")</f>
        <v>錠</v>
      </c>
      <c r="J174" s="27" t="str">
        <f ca="1">IFERROR(OFFSET(錠剤!J$4,錠剤_PTP!$A174,0),"")</f>
        <v>調剤棚　＆　普通薬バラ</v>
      </c>
      <c r="K174" s="65"/>
      <c r="L174" s="77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(ISNUMBER(SEARCH("調剤棚", 錠剤!$J$5:$J$999))),
      ROW(A171)
   ),
"")-4</f>
        <v>194</v>
      </c>
      <c r="B175" s="27">
        <f t="shared" si="5"/>
        <v>171</v>
      </c>
      <c r="C175" s="27">
        <f ca="1">IFERROR(OFFSET(錠剤!C$4,錠剤_PTP!$A175,0),"")</f>
        <v>662</v>
      </c>
      <c r="D175" s="27" t="str">
        <f ca="1">IFERROR(OFFSET(錠剤!D$4,錠剤_PTP!$A175,0),"")</f>
        <v>モサプリドクエン酸塩錠５ｍｇ「日医工」</v>
      </c>
      <c r="E175" s="27">
        <f ca="1">IFERROR(OFFSET(錠剤!E$4,錠剤_PTP!$A175,0),"")</f>
        <v>0</v>
      </c>
      <c r="F175" s="27">
        <f ca="1">IFERROR(OFFSET(錠剤!F$4,錠剤_PTP!$A175,0),"")</f>
        <v>25</v>
      </c>
      <c r="G175" s="27" t="str">
        <f ca="1">IFERROR(OFFSET(錠剤!G$4,錠剤_PTP!$A175,0),"")</f>
        <v>バラ</v>
      </c>
      <c r="H175" s="27" t="str">
        <f ca="1">IFERROR(OFFSET(錠剤!H$4,錠剤_PTP!$A175,0),"")</f>
        <v>１０００Ｔ</v>
      </c>
      <c r="I175" s="27" t="str">
        <f ca="1">IFERROR(OFFSET(錠剤!I$4,錠剤_PTP!$A175,0),"")</f>
        <v>錠</v>
      </c>
      <c r="J175" s="27" t="str">
        <f ca="1">IFERROR(OFFSET(錠剤!J$4,錠剤_PTP!$A175,0),"")</f>
        <v>調剤棚　＆　普通薬バラ</v>
      </c>
      <c r="K175" s="65"/>
      <c r="L175" s="77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(ISNUMBER(SEARCH("調剤棚", 錠剤!$J$5:$J$999))),
      ROW(A172)
   ),
"")-4</f>
        <v>195</v>
      </c>
      <c r="B176" s="27">
        <f t="shared" si="5"/>
        <v>172</v>
      </c>
      <c r="C176" s="27">
        <f ca="1">IFERROR(OFFSET(錠剤!C$4,錠剤_PTP!$A176,0),"")</f>
        <v>665</v>
      </c>
      <c r="D176" s="27" t="str">
        <f ca="1">IFERROR(OFFSET(錠剤!D$4,錠剤_PTP!$A176,0),"")</f>
        <v>ユーロジン２ｍｇ錠</v>
      </c>
      <c r="E176" s="27">
        <f ca="1">IFERROR(OFFSET(錠剤!E$4,錠剤_PTP!$A176,0),"")</f>
        <v>0</v>
      </c>
      <c r="F176" s="27">
        <f ca="1">IFERROR(OFFSET(錠剤!F$4,錠剤_PTP!$A176,0),"")</f>
        <v>25</v>
      </c>
      <c r="G176" s="27" t="str">
        <f ca="1">IFERROR(OFFSET(錠剤!G$4,錠剤_PTP!$A176,0),"")</f>
        <v>ＰＴＰ</v>
      </c>
      <c r="H176" s="27" t="str">
        <f ca="1">IFERROR(OFFSET(錠剤!H$4,錠剤_PTP!$A176,0),"")</f>
        <v>１００Ｔ</v>
      </c>
      <c r="I176" s="27" t="str">
        <f ca="1">IFERROR(OFFSET(錠剤!I$4,錠剤_PTP!$A176,0),"")</f>
        <v>錠</v>
      </c>
      <c r="J176" s="27" t="str">
        <f ca="1">IFERROR(OFFSET(錠剤!J$4,錠剤_PTP!$A176,0),"")</f>
        <v>調剤棚　＆　普通薬バラ</v>
      </c>
      <c r="K176" s="65"/>
      <c r="L176" s="77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(ISNUMBER(SEARCH("調剤棚", 錠剤!$J$5:$J$999))),
      ROW(A173)
   ),
"")-4</f>
        <v>196</v>
      </c>
      <c r="B177" s="27">
        <f t="shared" si="5"/>
        <v>173</v>
      </c>
      <c r="C177" s="27">
        <f ca="1">IFERROR(OFFSET(錠剤!C$4,錠剤_PTP!$A177,0),"")</f>
        <v>684</v>
      </c>
      <c r="D177" s="27" t="str">
        <f ca="1">IFERROR(OFFSET(錠剤!D$4,錠剤_PTP!$A177,0),"")</f>
        <v>ラメルテオン錠８ｍｇ「トーワ」</v>
      </c>
      <c r="E177" s="27">
        <f ca="1">IFERROR(OFFSET(錠剤!E$4,錠剤_PTP!$A177,0),"")</f>
        <v>0</v>
      </c>
      <c r="F177" s="27">
        <f ca="1">IFERROR(OFFSET(錠剤!F$4,錠剤_PTP!$A177,0),"")</f>
        <v>25</v>
      </c>
      <c r="G177" s="27" t="str">
        <f ca="1">IFERROR(OFFSET(錠剤!G$4,錠剤_PTP!$A177,0),"")</f>
        <v>ＰＴＰ</v>
      </c>
      <c r="H177" s="27" t="str">
        <f ca="1">IFERROR(OFFSET(錠剤!H$4,錠剤_PTP!$A177,0),"")</f>
        <v>１００Ｔ</v>
      </c>
      <c r="I177" s="27" t="str">
        <f ca="1">IFERROR(OFFSET(錠剤!I$4,錠剤_PTP!$A177,0),"")</f>
        <v>錠</v>
      </c>
      <c r="J177" s="27" t="str">
        <f ca="1">IFERROR(OFFSET(錠剤!J$4,錠剤_PTP!$A177,0),"")</f>
        <v>調剤棚　＆　普通薬バラ</v>
      </c>
      <c r="K177" s="65"/>
      <c r="L177" s="77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(ISNUMBER(SEARCH("調剤棚", 錠剤!$J$5:$J$999))),
      ROW(A174)
   ),
"")-4</f>
        <v>197</v>
      </c>
      <c r="B178" s="27">
        <f t="shared" si="5"/>
        <v>174</v>
      </c>
      <c r="C178" s="27">
        <f ca="1">IFERROR(OFFSET(錠剤!C$4,錠剤_PTP!$A178,0),"")</f>
        <v>685</v>
      </c>
      <c r="D178" s="27" t="str">
        <f ca="1">IFERROR(OFFSET(錠剤!D$4,錠剤_PTP!$A178,0),"")</f>
        <v>ラメルテオン錠８ｍｇ「トーワ」</v>
      </c>
      <c r="E178" s="27">
        <f ca="1">IFERROR(OFFSET(錠剤!E$4,錠剤_PTP!$A178,0),"")</f>
        <v>0</v>
      </c>
      <c r="F178" s="27">
        <f ca="1">IFERROR(OFFSET(錠剤!F$4,錠剤_PTP!$A178,0),"")</f>
        <v>25</v>
      </c>
      <c r="G178" s="27" t="str">
        <f ca="1">IFERROR(OFFSET(錠剤!G$4,錠剤_PTP!$A178,0),"")</f>
        <v>バラ</v>
      </c>
      <c r="H178" s="27" t="str">
        <f ca="1">IFERROR(OFFSET(錠剤!H$4,錠剤_PTP!$A178,0),"")</f>
        <v>３００Ｔ</v>
      </c>
      <c r="I178" s="27" t="str">
        <f ca="1">IFERROR(OFFSET(錠剤!I$4,錠剤_PTP!$A178,0),"")</f>
        <v>錠</v>
      </c>
      <c r="J178" s="27" t="str">
        <f ca="1">IFERROR(OFFSET(錠剤!J$4,錠剤_PTP!$A178,0),"")</f>
        <v>調剤棚　＆　普通薬バラ</v>
      </c>
      <c r="K178" s="65"/>
      <c r="L178" s="77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(ISNUMBER(SEARCH("調剤棚", 錠剤!$J$5:$J$999))),
      ROW(A175)
   ),
"")-4</f>
        <v>198</v>
      </c>
      <c r="B179" s="27">
        <f t="shared" si="5"/>
        <v>175</v>
      </c>
      <c r="C179" s="27">
        <f ca="1">IFERROR(OFFSET(錠剤!C$4,錠剤_PTP!$A179,0),"")</f>
        <v>690</v>
      </c>
      <c r="D179" s="27" t="str">
        <f ca="1">IFERROR(OFFSET(錠剤!D$4,錠剤_PTP!$A179,0),"")</f>
        <v>ランソプラゾールＯＤ錠１５ｍｇ「トーワ」</v>
      </c>
      <c r="E179" s="27">
        <f ca="1">IFERROR(OFFSET(錠剤!E$4,錠剤_PTP!$A179,0),"")</f>
        <v>0</v>
      </c>
      <c r="F179" s="27">
        <f ca="1">IFERROR(OFFSET(錠剤!F$4,錠剤_PTP!$A179,0),"")</f>
        <v>25</v>
      </c>
      <c r="G179" s="27" t="str">
        <f ca="1">IFERROR(OFFSET(錠剤!G$4,錠剤_PTP!$A179,0),"")</f>
        <v>ＰＴＰ</v>
      </c>
      <c r="H179" s="27" t="str">
        <f ca="1">IFERROR(OFFSET(錠剤!H$4,錠剤_PTP!$A179,0),"")</f>
        <v>５００Ｔ</v>
      </c>
      <c r="I179" s="27" t="str">
        <f ca="1">IFERROR(OFFSET(錠剤!I$4,錠剤_PTP!$A179,0),"")</f>
        <v>錠</v>
      </c>
      <c r="J179" s="27" t="str">
        <f ca="1">IFERROR(OFFSET(錠剤!J$4,錠剤_PTP!$A179,0),"")</f>
        <v>調剤棚　＆　普通薬バラ</v>
      </c>
      <c r="K179" s="65"/>
      <c r="L179" s="77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(ISNUMBER(SEARCH("調剤棚", 錠剤!$J$5:$J$999))),
      ROW(A176)
   ),
"")-4</f>
        <v>199</v>
      </c>
      <c r="B180" s="27">
        <f t="shared" si="5"/>
        <v>176</v>
      </c>
      <c r="C180" s="27">
        <f ca="1">IFERROR(OFFSET(錠剤!C$4,錠剤_PTP!$A180,0),"")</f>
        <v>691</v>
      </c>
      <c r="D180" s="27" t="str">
        <f ca="1">IFERROR(OFFSET(錠剤!D$4,錠剤_PTP!$A180,0),"")</f>
        <v>ランソプラゾールＯＤ錠１５ｍｇ「トーワ」</v>
      </c>
      <c r="E180" s="27">
        <f ca="1">IFERROR(OFFSET(錠剤!E$4,錠剤_PTP!$A180,0),"")</f>
        <v>0</v>
      </c>
      <c r="F180" s="27">
        <f ca="1">IFERROR(OFFSET(錠剤!F$4,錠剤_PTP!$A180,0),"")</f>
        <v>25</v>
      </c>
      <c r="G180" s="27" t="str">
        <f ca="1">IFERROR(OFFSET(錠剤!G$4,錠剤_PTP!$A180,0),"")</f>
        <v>バラ</v>
      </c>
      <c r="H180" s="27" t="str">
        <f ca="1">IFERROR(OFFSET(錠剤!H$4,錠剤_PTP!$A180,0),"")</f>
        <v>５００Ｔ</v>
      </c>
      <c r="I180" s="27" t="str">
        <f ca="1">IFERROR(OFFSET(錠剤!I$4,錠剤_PTP!$A180,0),"")</f>
        <v>錠</v>
      </c>
      <c r="J180" s="27" t="str">
        <f ca="1">IFERROR(OFFSET(錠剤!J$4,錠剤_PTP!$A180,0),"")</f>
        <v>調剤棚　＆　普通薬バラ</v>
      </c>
      <c r="K180" s="65"/>
      <c r="L180" s="77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(ISNUMBER(SEARCH("調剤棚", 錠剤!$J$5:$J$999))),
      ROW(A177)
   ),
"")-4</f>
        <v>200</v>
      </c>
      <c r="B181" s="27">
        <f t="shared" si="5"/>
        <v>177</v>
      </c>
      <c r="C181" s="27">
        <f ca="1">IFERROR(OFFSET(錠剤!C$4,錠剤_PTP!$A181,0),"")</f>
        <v>694</v>
      </c>
      <c r="D181" s="27" t="str">
        <f ca="1">IFERROR(OFFSET(錠剤!D$4,錠剤_PTP!$A181,0),"")</f>
        <v>リーゼ錠５ｍｇ</v>
      </c>
      <c r="E181" s="27">
        <f ca="1">IFERROR(OFFSET(錠剤!E$4,錠剤_PTP!$A181,0),"")</f>
        <v>0</v>
      </c>
      <c r="F181" s="27">
        <f ca="1">IFERROR(OFFSET(錠剤!F$4,錠剤_PTP!$A181,0),"")</f>
        <v>1</v>
      </c>
      <c r="G181" s="27" t="str">
        <f ca="1">IFERROR(OFFSET(錠剤!G$4,錠剤_PTP!$A181,0),"")</f>
        <v>ＰＴＰ</v>
      </c>
      <c r="H181" s="27" t="str">
        <f ca="1">IFERROR(OFFSET(錠剤!H$4,錠剤_PTP!$A181,0),"")</f>
        <v>１００Ｔ</v>
      </c>
      <c r="I181" s="27" t="str">
        <f ca="1">IFERROR(OFFSET(錠剤!I$4,錠剤_PTP!$A181,0),"")</f>
        <v>錠</v>
      </c>
      <c r="J181" s="27" t="str">
        <f ca="1">IFERROR(OFFSET(錠剤!J$4,錠剤_PTP!$A181,0),"")</f>
        <v>調剤棚</v>
      </c>
      <c r="K181" s="65"/>
      <c r="L181" s="77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(ISNUMBER(SEARCH("調剤棚", 錠剤!$J$5:$J$999))),
      ROW(A178)
   ),
"")-4</f>
        <v>201</v>
      </c>
      <c r="B182" s="27">
        <f t="shared" si="5"/>
        <v>178</v>
      </c>
      <c r="C182" s="27">
        <f ca="1">IFERROR(OFFSET(錠剤!C$4,錠剤_PTP!$A182,0),"")</f>
        <v>696</v>
      </c>
      <c r="D182" s="27" t="str">
        <f ca="1">IFERROR(OFFSET(錠剤!D$4,錠剤_PTP!$A182,0),"")</f>
        <v>リクシアナＯＤ錠３０ｍｇ</v>
      </c>
      <c r="E182" s="27">
        <f ca="1">IFERROR(OFFSET(錠剤!E$4,錠剤_PTP!$A182,0),"")</f>
        <v>0</v>
      </c>
      <c r="F182" s="27">
        <f ca="1">IFERROR(OFFSET(錠剤!F$4,錠剤_PTP!$A182,0),"")</f>
        <v>25</v>
      </c>
      <c r="G182" s="27" t="str">
        <f ca="1">IFERROR(OFFSET(錠剤!G$4,錠剤_PTP!$A182,0),"")</f>
        <v>バラ</v>
      </c>
      <c r="H182" s="27" t="str">
        <f ca="1">IFERROR(OFFSET(錠剤!H$4,錠剤_PTP!$A182,0),"")</f>
        <v>１００Ｔ</v>
      </c>
      <c r="I182" s="27" t="str">
        <f ca="1">IFERROR(OFFSET(錠剤!I$4,錠剤_PTP!$A182,0),"")</f>
        <v>錠</v>
      </c>
      <c r="J182" s="27" t="str">
        <f ca="1">IFERROR(OFFSET(錠剤!J$4,錠剤_PTP!$A182,0),"")</f>
        <v>調剤棚　＆　普通薬バラ</v>
      </c>
      <c r="K182" s="65"/>
      <c r="L182" s="77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(ISNUMBER(SEARCH("調剤棚", 錠剤!$J$5:$J$999))),
      ROW(A179)
   ),
"")-4</f>
        <v>202</v>
      </c>
      <c r="B183" s="27">
        <f t="shared" si="5"/>
        <v>179</v>
      </c>
      <c r="C183" s="27">
        <f ca="1">IFERROR(OFFSET(錠剤!C$4,錠剤_PTP!$A183,0),"")</f>
        <v>723</v>
      </c>
      <c r="D183" s="27" t="str">
        <f ca="1">IFERROR(OFFSET(錠剤!D$4,錠剤_PTP!$A183,0),"")</f>
        <v>リスミー錠２ｍｇ</v>
      </c>
      <c r="E183" s="27">
        <f ca="1">IFERROR(OFFSET(錠剤!E$4,錠剤_PTP!$A183,0),"")</f>
        <v>0</v>
      </c>
      <c r="F183" s="27">
        <f ca="1">IFERROR(OFFSET(錠剤!F$4,錠剤_PTP!$A183,0),"")</f>
        <v>25</v>
      </c>
      <c r="G183" s="27" t="str">
        <f ca="1">IFERROR(OFFSET(錠剤!G$4,錠剤_PTP!$A183,0),"")</f>
        <v>ＰＴＰ</v>
      </c>
      <c r="H183" s="27" t="str">
        <f ca="1">IFERROR(OFFSET(錠剤!H$4,錠剤_PTP!$A183,0),"")</f>
        <v>１００Ｔ</v>
      </c>
      <c r="I183" s="27" t="str">
        <f ca="1">IFERROR(OFFSET(錠剤!I$4,錠剤_PTP!$A183,0),"")</f>
        <v>錠</v>
      </c>
      <c r="J183" s="27" t="str">
        <f ca="1">IFERROR(OFFSET(錠剤!J$4,錠剤_PTP!$A183,0),"")</f>
        <v>調剤棚　＆　普通薬バラ</v>
      </c>
      <c r="K183" s="65"/>
      <c r="L183" s="77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(ISNUMBER(SEARCH("調剤棚", 錠剤!$J$5:$J$999))),
      ROW(A180)
   ),
"")-4</f>
        <v>204</v>
      </c>
      <c r="B184" s="27">
        <f t="shared" si="5"/>
        <v>180</v>
      </c>
      <c r="C184" s="27">
        <f ca="1">IFERROR(OFFSET(錠剤!C$4,錠剤_PTP!$A184,0),"")</f>
        <v>731</v>
      </c>
      <c r="D184" s="27" t="str">
        <f ca="1">IFERROR(OFFSET(錠剤!D$4,錠剤_PTP!$A184,0),"")</f>
        <v>リボトリール錠０．５ｍｇ</v>
      </c>
      <c r="E184" s="27">
        <f ca="1">IFERROR(OFFSET(錠剤!E$4,錠剤_PTP!$A184,0),"")</f>
        <v>0</v>
      </c>
      <c r="F184" s="27">
        <f ca="1">IFERROR(OFFSET(錠剤!F$4,錠剤_PTP!$A184,0),"")</f>
        <v>25</v>
      </c>
      <c r="G184" s="27" t="str">
        <f ca="1">IFERROR(OFFSET(錠剤!G$4,錠剤_PTP!$A184,0),"")</f>
        <v>ＰＴＰ</v>
      </c>
      <c r="H184" s="27" t="str">
        <f ca="1">IFERROR(OFFSET(錠剤!H$4,錠剤_PTP!$A184,0),"")</f>
        <v>１００Ｔ</v>
      </c>
      <c r="I184" s="27" t="str">
        <f ca="1">IFERROR(OFFSET(錠剤!I$4,錠剤_PTP!$A184,0),"")</f>
        <v>錠</v>
      </c>
      <c r="J184" s="27" t="str">
        <f ca="1">IFERROR(OFFSET(錠剤!J$4,錠剤_PTP!$A184,0),"")</f>
        <v>調剤棚　＆　普通薬バラ</v>
      </c>
      <c r="K184" s="65"/>
      <c r="L184" s="77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(ISNUMBER(SEARCH("調剤棚", 錠剤!$J$5:$J$999))),
      ROW(A181)
   ),
"")-4</f>
        <v>205</v>
      </c>
      <c r="B185" s="27">
        <f t="shared" si="5"/>
        <v>181</v>
      </c>
      <c r="C185" s="27">
        <f ca="1">IFERROR(OFFSET(錠剤!C$4,錠剤_PTP!$A185,0),"")</f>
        <v>732</v>
      </c>
      <c r="D185" s="27" t="str">
        <f ca="1">IFERROR(OFFSET(錠剤!D$4,錠剤_PTP!$A185,0),"")</f>
        <v>リボトリール錠０．５ｍｇ</v>
      </c>
      <c r="E185" s="27">
        <f ca="1">IFERROR(OFFSET(錠剤!E$4,錠剤_PTP!$A185,0),"")</f>
        <v>0</v>
      </c>
      <c r="F185" s="27">
        <f ca="1">IFERROR(OFFSET(錠剤!F$4,錠剤_PTP!$A185,0),"")</f>
        <v>25</v>
      </c>
      <c r="G185" s="27" t="str">
        <f ca="1">IFERROR(OFFSET(錠剤!G$4,錠剤_PTP!$A185,0),"")</f>
        <v>バラ</v>
      </c>
      <c r="H185" s="27" t="str">
        <f ca="1">IFERROR(OFFSET(錠剤!H$4,錠剤_PTP!$A185,0),"")</f>
        <v>１０００Ｔ</v>
      </c>
      <c r="I185" s="27" t="str">
        <f ca="1">IFERROR(OFFSET(錠剤!I$4,錠剤_PTP!$A185,0),"")</f>
        <v>錠</v>
      </c>
      <c r="J185" s="27" t="str">
        <f ca="1">IFERROR(OFFSET(錠剤!J$4,錠剤_PTP!$A185,0),"")</f>
        <v>調剤棚　＆　普通薬バラ</v>
      </c>
      <c r="K185" s="65"/>
      <c r="L185" s="77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(ISNUMBER(SEARCH("調剤棚", 錠剤!$J$5:$J$999))),
      ROW(A182)
   ),
"")-4</f>
        <v>206</v>
      </c>
      <c r="B186" s="27">
        <f t="shared" si="5"/>
        <v>182</v>
      </c>
      <c r="C186" s="27">
        <f ca="1">IFERROR(OFFSET(錠剤!C$4,錠剤_PTP!$A186,0),"")</f>
        <v>733</v>
      </c>
      <c r="D186" s="27" t="str">
        <f ca="1">IFERROR(OFFSET(錠剤!D$4,錠剤_PTP!$A186,0),"")</f>
        <v>リボトリール錠１ｍｇ</v>
      </c>
      <c r="E186" s="27">
        <f ca="1">IFERROR(OFFSET(錠剤!E$4,錠剤_PTP!$A186,0),"")</f>
        <v>0</v>
      </c>
      <c r="F186" s="27">
        <f ca="1">IFERROR(OFFSET(錠剤!F$4,錠剤_PTP!$A186,0),"")</f>
        <v>25</v>
      </c>
      <c r="G186" s="27" t="str">
        <f ca="1">IFERROR(OFFSET(錠剤!G$4,錠剤_PTP!$A186,0),"")</f>
        <v>ＰＴＰ</v>
      </c>
      <c r="H186" s="27" t="str">
        <f ca="1">IFERROR(OFFSET(錠剤!H$4,錠剤_PTP!$A186,0),"")</f>
        <v>１００Ｔ</v>
      </c>
      <c r="I186" s="27" t="str">
        <f ca="1">IFERROR(OFFSET(錠剤!I$4,錠剤_PTP!$A186,0),"")</f>
        <v>錠</v>
      </c>
      <c r="J186" s="27" t="str">
        <f ca="1">IFERROR(OFFSET(錠剤!J$4,錠剤_PTP!$A186,0),"")</f>
        <v>調剤棚　＆　普通薬バラ</v>
      </c>
      <c r="K186" s="65"/>
      <c r="L186" s="77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(ISNUMBER(SEARCH("調剤棚", 錠剤!$J$5:$J$999))),
      ROW(A183)
   ),
"")-4</f>
        <v>207</v>
      </c>
      <c r="B187" s="27">
        <f t="shared" si="5"/>
        <v>183</v>
      </c>
      <c r="C187" s="27">
        <f ca="1">IFERROR(OFFSET(錠剤!C$4,錠剤_PTP!$A187,0),"")</f>
        <v>734</v>
      </c>
      <c r="D187" s="27" t="str">
        <f ca="1">IFERROR(OFFSET(錠剤!D$4,錠剤_PTP!$A187,0),"")</f>
        <v>リボトリール錠１ｍｇ</v>
      </c>
      <c r="E187" s="27">
        <f ca="1">IFERROR(OFFSET(錠剤!E$4,錠剤_PTP!$A187,0),"")</f>
        <v>0</v>
      </c>
      <c r="F187" s="27">
        <f ca="1">IFERROR(OFFSET(錠剤!F$4,錠剤_PTP!$A187,0),"")</f>
        <v>25</v>
      </c>
      <c r="G187" s="27" t="str">
        <f ca="1">IFERROR(OFFSET(錠剤!G$4,錠剤_PTP!$A187,0),"")</f>
        <v>バラ</v>
      </c>
      <c r="H187" s="27" t="str">
        <f ca="1">IFERROR(OFFSET(錠剤!H$4,錠剤_PTP!$A187,0),"")</f>
        <v>１０００Ｔ</v>
      </c>
      <c r="I187" s="27" t="str">
        <f ca="1">IFERROR(OFFSET(錠剤!I$4,錠剤_PTP!$A187,0),"")</f>
        <v>錠</v>
      </c>
      <c r="J187" s="27" t="str">
        <f ca="1">IFERROR(OFFSET(錠剤!J$4,錠剤_PTP!$A187,0),"")</f>
        <v>調剤棚　＆　普通薬バラ</v>
      </c>
      <c r="K187" s="65"/>
      <c r="L187" s="77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(ISNUMBER(SEARCH("調剤棚", 錠剤!$J$5:$J$999))),
      ROW(A184)
   ),
"")-4</f>
        <v>208</v>
      </c>
      <c r="B188" s="27">
        <f t="shared" si="5"/>
        <v>184</v>
      </c>
      <c r="C188" s="27">
        <f ca="1">IFERROR(OFFSET(錠剤!C$4,錠剤_PTP!$A188,0),"")</f>
        <v>736</v>
      </c>
      <c r="D188" s="27" t="str">
        <f ca="1">IFERROR(OFFSET(錠剤!D$4,錠剤_PTP!$A188,0),"")</f>
        <v>リマプロスト　アルファデクス錠５μｇ「サワイ」</v>
      </c>
      <c r="E188" s="27">
        <f ca="1">IFERROR(OFFSET(錠剤!E$4,錠剤_PTP!$A188,0),"")</f>
        <v>0</v>
      </c>
      <c r="F188" s="27">
        <f ca="1">IFERROR(OFFSET(錠剤!F$4,錠剤_PTP!$A188,0),"")</f>
        <v>25</v>
      </c>
      <c r="G188" s="27" t="str">
        <f ca="1">IFERROR(OFFSET(錠剤!G$4,錠剤_PTP!$A188,0),"")</f>
        <v>バラ</v>
      </c>
      <c r="H188" s="27" t="str">
        <f ca="1">IFERROR(OFFSET(錠剤!H$4,錠剤_PTP!$A188,0),"")</f>
        <v>２００Ｔ</v>
      </c>
      <c r="I188" s="27" t="str">
        <f ca="1">IFERROR(OFFSET(錠剤!I$4,錠剤_PTP!$A188,0),"")</f>
        <v>錠</v>
      </c>
      <c r="J188" s="27" t="str">
        <f ca="1">IFERROR(OFFSET(錠剤!J$4,錠剤_PTP!$A188,0),"")</f>
        <v>調剤棚　＆　普通薬バラ</v>
      </c>
      <c r="K188" s="65"/>
      <c r="L188" s="77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(ISNUMBER(SEARCH("調剤棚", 錠剤!$J$5:$J$999))),
      ROW(A185)
   ),
"")-4</f>
        <v>209</v>
      </c>
      <c r="B189" s="27">
        <f t="shared" si="5"/>
        <v>185</v>
      </c>
      <c r="C189" s="27">
        <f ca="1">IFERROR(OFFSET(錠剤!C$4,錠剤_PTP!$A189,0),"")</f>
        <v>739</v>
      </c>
      <c r="D189" s="27" t="str">
        <f ca="1">IFERROR(OFFSET(錠剤!D$4,錠剤_PTP!$A189,0),"")</f>
        <v>リンゼス錠０．２５ｍｇ</v>
      </c>
      <c r="E189" s="27">
        <f ca="1">IFERROR(OFFSET(錠剤!E$4,錠剤_PTP!$A189,0),"")</f>
        <v>0</v>
      </c>
      <c r="F189" s="27">
        <f ca="1">IFERROR(OFFSET(錠剤!F$4,錠剤_PTP!$A189,0),"")</f>
        <v>1</v>
      </c>
      <c r="G189" s="27" t="str">
        <f ca="1">IFERROR(OFFSET(錠剤!G$4,錠剤_PTP!$A189,0),"")</f>
        <v>ＰＴＰ</v>
      </c>
      <c r="H189" s="27" t="str">
        <f ca="1">IFERROR(OFFSET(錠剤!H$4,錠剤_PTP!$A189,0),"")</f>
        <v>１００Ｔ</v>
      </c>
      <c r="I189" s="27" t="str">
        <f ca="1">IFERROR(OFFSET(錠剤!I$4,錠剤_PTP!$A189,0),"")</f>
        <v>錠</v>
      </c>
      <c r="J189" s="27" t="str">
        <f ca="1">IFERROR(OFFSET(錠剤!J$4,錠剤_PTP!$A189,0),"")</f>
        <v>調剤棚</v>
      </c>
      <c r="K189" s="65"/>
      <c r="L189" s="77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(ISNUMBER(SEARCH("調剤棚", 錠剤!$J$5:$J$999))),
      ROW(A186)
   ),
"")-4</f>
        <v>210</v>
      </c>
      <c r="B190" s="27">
        <f t="shared" si="5"/>
        <v>186</v>
      </c>
      <c r="C190" s="27">
        <f ca="1">IFERROR(OFFSET(錠剤!C$4,錠剤_PTP!$A190,0),"")</f>
        <v>753</v>
      </c>
      <c r="D190" s="27" t="str">
        <f ca="1">IFERROR(OFFSET(錠剤!D$4,錠剤_PTP!$A190,0),"")</f>
        <v>レキソタン錠２</v>
      </c>
      <c r="E190" s="27">
        <f ca="1">IFERROR(OFFSET(錠剤!E$4,錠剤_PTP!$A190,0),"")</f>
        <v>0</v>
      </c>
      <c r="F190" s="27">
        <f ca="1">IFERROR(OFFSET(錠剤!F$4,錠剤_PTP!$A190,0),"")</f>
        <v>25</v>
      </c>
      <c r="G190" s="27" t="str">
        <f ca="1">IFERROR(OFFSET(錠剤!G$4,錠剤_PTP!$A190,0),"")</f>
        <v>ＰＴＰ</v>
      </c>
      <c r="H190" s="27" t="str">
        <f ca="1">IFERROR(OFFSET(錠剤!H$4,錠剤_PTP!$A190,0),"")</f>
        <v>１００Ｔ</v>
      </c>
      <c r="I190" s="27" t="str">
        <f ca="1">IFERROR(OFFSET(錠剤!I$4,錠剤_PTP!$A190,0),"")</f>
        <v>錠</v>
      </c>
      <c r="J190" s="27" t="str">
        <f ca="1">IFERROR(OFFSET(錠剤!J$4,錠剤_PTP!$A190,0),"")</f>
        <v>調剤棚　＆　普通薬バラ</v>
      </c>
      <c r="K190" s="65"/>
      <c r="L190" s="77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(ISNUMBER(SEARCH("調剤棚", 錠剤!$J$5:$J$999))),
      ROW(A187)
   ),
"")-4</f>
        <v>211</v>
      </c>
      <c r="B191" s="27">
        <f t="shared" si="5"/>
        <v>187</v>
      </c>
      <c r="C191" s="27">
        <f ca="1">IFERROR(OFFSET(錠剤!C$4,錠剤_PTP!$A191,0),"")</f>
        <v>754</v>
      </c>
      <c r="D191" s="27" t="str">
        <f ca="1">IFERROR(OFFSET(錠剤!D$4,錠剤_PTP!$A191,0),"")</f>
        <v>レキソタン錠２</v>
      </c>
      <c r="E191" s="27">
        <f ca="1">IFERROR(OFFSET(錠剤!E$4,錠剤_PTP!$A191,0),"")</f>
        <v>0</v>
      </c>
      <c r="F191" s="27">
        <f ca="1">IFERROR(OFFSET(錠剤!F$4,錠剤_PTP!$A191,0),"")</f>
        <v>25</v>
      </c>
      <c r="G191" s="27" t="str">
        <f ca="1">IFERROR(OFFSET(錠剤!G$4,錠剤_PTP!$A191,0),"")</f>
        <v>バラ</v>
      </c>
      <c r="H191" s="27" t="str">
        <f ca="1">IFERROR(OFFSET(錠剤!H$4,錠剤_PTP!$A191,0),"")</f>
        <v>５００Ｔ</v>
      </c>
      <c r="I191" s="27" t="str">
        <f ca="1">IFERROR(OFFSET(錠剤!I$4,錠剤_PTP!$A191,0),"")</f>
        <v>錠</v>
      </c>
      <c r="J191" s="27" t="str">
        <f ca="1">IFERROR(OFFSET(錠剤!J$4,錠剤_PTP!$A191,0),"")</f>
        <v>調剤棚　＆　普通薬バラ</v>
      </c>
      <c r="K191" s="65"/>
      <c r="L191" s="77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(ISNUMBER(SEARCH("調剤棚", 錠剤!$J$5:$J$999))),
      ROW(A188)
   ),
"")-4</f>
        <v>212</v>
      </c>
      <c r="B192" s="27">
        <f t="shared" si="5"/>
        <v>188</v>
      </c>
      <c r="C192" s="27">
        <f ca="1">IFERROR(OFFSET(錠剤!C$4,錠剤_PTP!$A192,0),"")</f>
        <v>755</v>
      </c>
      <c r="D192" s="27" t="str">
        <f ca="1">IFERROR(OFFSET(錠剤!D$4,錠剤_PTP!$A192,0),"")</f>
        <v>レキソタン錠５</v>
      </c>
      <c r="E192" s="27">
        <f ca="1">IFERROR(OFFSET(錠剤!E$4,錠剤_PTP!$A192,0),"")</f>
        <v>0</v>
      </c>
      <c r="F192" s="27">
        <f ca="1">IFERROR(OFFSET(錠剤!F$4,錠剤_PTP!$A192,0),"")</f>
        <v>25</v>
      </c>
      <c r="G192" s="27" t="str">
        <f ca="1">IFERROR(OFFSET(錠剤!G$4,錠剤_PTP!$A192,0),"")</f>
        <v>ＰＴＰ</v>
      </c>
      <c r="H192" s="27" t="str">
        <f ca="1">IFERROR(OFFSET(錠剤!H$4,錠剤_PTP!$A192,0),"")</f>
        <v>１００Ｔ</v>
      </c>
      <c r="I192" s="27" t="str">
        <f ca="1">IFERROR(OFFSET(錠剤!I$4,錠剤_PTP!$A192,0),"")</f>
        <v>錠</v>
      </c>
      <c r="J192" s="27" t="str">
        <f ca="1">IFERROR(OFFSET(錠剤!J$4,錠剤_PTP!$A192,0),"")</f>
        <v>調剤棚　＆　普通薬バラ</v>
      </c>
      <c r="K192" s="65"/>
      <c r="L192" s="77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(ISNUMBER(SEARCH("調剤棚", 錠剤!$J$5:$J$999))),
      ROW(A189)
   ),
"")-4</f>
        <v>213</v>
      </c>
      <c r="B193" s="27">
        <f t="shared" si="5"/>
        <v>189</v>
      </c>
      <c r="C193" s="27">
        <f ca="1">IFERROR(OFFSET(錠剤!C$4,錠剤_PTP!$A193,0),"")</f>
        <v>756</v>
      </c>
      <c r="D193" s="27" t="str">
        <f ca="1">IFERROR(OFFSET(錠剤!D$4,錠剤_PTP!$A193,0),"")</f>
        <v>レキソタン錠５</v>
      </c>
      <c r="E193" s="27">
        <f ca="1">IFERROR(OFFSET(錠剤!E$4,錠剤_PTP!$A193,0),"")</f>
        <v>0</v>
      </c>
      <c r="F193" s="27">
        <f ca="1">IFERROR(OFFSET(錠剤!F$4,錠剤_PTP!$A193,0),"")</f>
        <v>25</v>
      </c>
      <c r="G193" s="27" t="str">
        <f ca="1">IFERROR(OFFSET(錠剤!G$4,錠剤_PTP!$A193,0),"")</f>
        <v>バラ</v>
      </c>
      <c r="H193" s="27" t="str">
        <f ca="1">IFERROR(OFFSET(錠剤!H$4,錠剤_PTP!$A193,0),"")</f>
        <v>５００Ｔ</v>
      </c>
      <c r="I193" s="27" t="str">
        <f ca="1">IFERROR(OFFSET(錠剤!I$4,錠剤_PTP!$A193,0),"")</f>
        <v>錠</v>
      </c>
      <c r="J193" s="27" t="str">
        <f ca="1">IFERROR(OFFSET(錠剤!J$4,錠剤_PTP!$A193,0),"")</f>
        <v>調剤棚　＆　普通薬バラ</v>
      </c>
      <c r="K193" s="65"/>
      <c r="L193" s="77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(ISNUMBER(SEARCH("調剤棚", 錠剤!$J$5:$J$999))),
      ROW(A190)
   ),
"")-4</f>
        <v>214</v>
      </c>
      <c r="B194" s="27">
        <f t="shared" si="5"/>
        <v>190</v>
      </c>
      <c r="C194" s="27">
        <f ca="1">IFERROR(OFFSET(錠剤!C$4,錠剤_PTP!$A194,0),"")</f>
        <v>757</v>
      </c>
      <c r="D194" s="27" t="str">
        <f ca="1">IFERROR(OFFSET(錠剤!D$4,錠剤_PTP!$A194,0),"")</f>
        <v>レグテクト錠３３３ｍｇ</v>
      </c>
      <c r="E194" s="27">
        <f ca="1">IFERROR(OFFSET(錠剤!E$4,錠剤_PTP!$A194,0),"")</f>
        <v>0</v>
      </c>
      <c r="F194" s="27">
        <f ca="1">IFERROR(OFFSET(錠剤!F$4,錠剤_PTP!$A194,0),"")</f>
        <v>25</v>
      </c>
      <c r="G194" s="27" t="str">
        <f ca="1">IFERROR(OFFSET(錠剤!G$4,錠剤_PTP!$A194,0),"")</f>
        <v>ＰＴＰ</v>
      </c>
      <c r="H194" s="27" t="str">
        <f ca="1">IFERROR(OFFSET(錠剤!H$4,錠剤_PTP!$A194,0),"")</f>
        <v>１００Ｔ　</v>
      </c>
      <c r="I194" s="27" t="str">
        <f ca="1">IFERROR(OFFSET(錠剤!I$4,錠剤_PTP!$A194,0),"")</f>
        <v>錠</v>
      </c>
      <c r="J194" s="27" t="str">
        <f ca="1">IFERROR(OFFSET(錠剤!J$4,錠剤_PTP!$A194,0),"")</f>
        <v>調剤棚　＆　普通薬バラ</v>
      </c>
      <c r="K194" s="65"/>
      <c r="L194" s="77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(ISNUMBER(SEARCH("調剤棚", 錠剤!$J$5:$J$999))),
      ROW(A191)
   ),
"")-4</f>
        <v>215</v>
      </c>
      <c r="B195" s="27">
        <f t="shared" si="5"/>
        <v>191</v>
      </c>
      <c r="C195" s="27">
        <f ca="1">IFERROR(OFFSET(錠剤!C$4,錠剤_PTP!$A195,0),"")</f>
        <v>758</v>
      </c>
      <c r="D195" s="27" t="str">
        <f ca="1">IFERROR(OFFSET(錠剤!D$4,錠剤_PTP!$A195,0),"")</f>
        <v>レグテクト錠３３３ｍｇ</v>
      </c>
      <c r="E195" s="27">
        <f ca="1">IFERROR(OFFSET(錠剤!E$4,錠剤_PTP!$A195,0),"")</f>
        <v>0</v>
      </c>
      <c r="F195" s="27">
        <f ca="1">IFERROR(OFFSET(錠剤!F$4,錠剤_PTP!$A195,0),"")</f>
        <v>25</v>
      </c>
      <c r="G195" s="27" t="str">
        <f ca="1">IFERROR(OFFSET(錠剤!G$4,錠剤_PTP!$A195,0),"")</f>
        <v>バラ</v>
      </c>
      <c r="H195" s="27" t="str">
        <f ca="1">IFERROR(OFFSET(錠剤!H$4,錠剤_PTP!$A195,0),"")</f>
        <v>５００Ｔ　</v>
      </c>
      <c r="I195" s="27" t="str">
        <f ca="1">IFERROR(OFFSET(錠剤!I$4,錠剤_PTP!$A195,0),"")</f>
        <v>錠</v>
      </c>
      <c r="J195" s="27" t="str">
        <f ca="1">IFERROR(OFFSET(錠剤!J$4,錠剤_PTP!$A195,0),"")</f>
        <v>調剤棚　＆　普通薬バラ</v>
      </c>
      <c r="K195" s="65"/>
      <c r="L195" s="77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(ISNUMBER(SEARCH("調剤棚", 錠剤!$J$5:$J$999))),
      ROW(A192)
   ),
"")-4</f>
        <v>216</v>
      </c>
      <c r="B196" s="27">
        <f t="shared" si="5"/>
        <v>192</v>
      </c>
      <c r="C196" s="27">
        <f ca="1">IFERROR(OFFSET(錠剤!C$4,錠剤_PTP!$A196,0),"")</f>
        <v>760</v>
      </c>
      <c r="D196" s="27" t="str">
        <f ca="1">IFERROR(OFFSET(錠剤!D$4,錠剤_PTP!$A196,0),"")</f>
        <v>レスプレン錠２０ｍｇ</v>
      </c>
      <c r="E196" s="27">
        <f ca="1">IFERROR(OFFSET(錠剤!E$4,錠剤_PTP!$A196,0),"")</f>
        <v>0</v>
      </c>
      <c r="F196" s="27">
        <f ca="1">IFERROR(OFFSET(錠剤!F$4,錠剤_PTP!$A196,0),"")</f>
        <v>1</v>
      </c>
      <c r="G196" s="27" t="str">
        <f ca="1">IFERROR(OFFSET(錠剤!G$4,錠剤_PTP!$A196,0),"")</f>
        <v>ＰＴＰ</v>
      </c>
      <c r="H196" s="27" t="str">
        <f ca="1">IFERROR(OFFSET(錠剤!H$4,錠剤_PTP!$A196,0),"")</f>
        <v>５００Ｔ</v>
      </c>
      <c r="I196" s="27" t="str">
        <f ca="1">IFERROR(OFFSET(錠剤!I$4,錠剤_PTP!$A196,0),"")</f>
        <v>錠</v>
      </c>
      <c r="J196" s="27" t="str">
        <f ca="1">IFERROR(OFFSET(錠剤!J$4,錠剤_PTP!$A196,0),"")</f>
        <v>調剤棚</v>
      </c>
      <c r="K196" s="65"/>
      <c r="L196" s="77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(ISNUMBER(SEARCH("調剤棚", 錠剤!$J$5:$J$999))),
      ROW(A193)
   ),
"")-4</f>
        <v>217</v>
      </c>
      <c r="B197" s="27">
        <f t="shared" si="5"/>
        <v>193</v>
      </c>
      <c r="C197" s="27">
        <f ca="1">IFERROR(OFFSET(錠剤!C$4,錠剤_PTP!$A197,0),"")</f>
        <v>762</v>
      </c>
      <c r="D197" s="27" t="str">
        <f ca="1">IFERROR(OFFSET(錠剤!D$4,錠剤_PTP!$A197,0),"")</f>
        <v>レバミピド錠１００ｍｇ「オーツカ」</v>
      </c>
      <c r="E197" s="27">
        <f ca="1">IFERROR(OFFSET(錠剤!E$4,錠剤_PTP!$A197,0),"")</f>
        <v>0</v>
      </c>
      <c r="F197" s="27">
        <f ca="1">IFERROR(OFFSET(錠剤!F$4,錠剤_PTP!$A197,0),"")</f>
        <v>25</v>
      </c>
      <c r="G197" s="27" t="str">
        <f ca="1">IFERROR(OFFSET(錠剤!G$4,錠剤_PTP!$A197,0),"")</f>
        <v>ＰＴＰ</v>
      </c>
      <c r="H197" s="27" t="str">
        <f ca="1">IFERROR(OFFSET(錠剤!H$4,錠剤_PTP!$A197,0),"")</f>
        <v>５００Ｔ</v>
      </c>
      <c r="I197" s="27" t="str">
        <f ca="1">IFERROR(OFFSET(錠剤!I$4,錠剤_PTP!$A197,0),"")</f>
        <v>錠</v>
      </c>
      <c r="J197" s="27" t="str">
        <f ca="1">IFERROR(OFFSET(錠剤!J$4,錠剤_PTP!$A197,0),"")</f>
        <v>調剤棚　＆　普通薬バラ</v>
      </c>
      <c r="K197" s="65"/>
      <c r="L197" s="77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(ISNUMBER(SEARCH("調剤棚", 錠剤!$J$5:$J$999))),
      ROW(A194)
   ),
"")-4</f>
        <v>218</v>
      </c>
      <c r="B198" s="27">
        <f t="shared" si="5"/>
        <v>194</v>
      </c>
      <c r="C198" s="27">
        <f ca="1">IFERROR(OFFSET(錠剤!C$4,錠剤_PTP!$A198,0),"")</f>
        <v>763</v>
      </c>
      <c r="D198" s="27" t="str">
        <f ca="1">IFERROR(OFFSET(錠剤!D$4,錠剤_PTP!$A198,0),"")</f>
        <v>レバミピド錠１００ｍｇ「オーツカ」</v>
      </c>
      <c r="E198" s="27">
        <f ca="1">IFERROR(OFFSET(錠剤!E$4,錠剤_PTP!$A198,0),"")</f>
        <v>0</v>
      </c>
      <c r="F198" s="27">
        <f ca="1">IFERROR(OFFSET(錠剤!F$4,錠剤_PTP!$A198,0),"")</f>
        <v>25</v>
      </c>
      <c r="G198" s="27" t="str">
        <f ca="1">IFERROR(OFFSET(錠剤!G$4,錠剤_PTP!$A198,0),"")</f>
        <v>バラ</v>
      </c>
      <c r="H198" s="27" t="str">
        <f ca="1">IFERROR(OFFSET(錠剤!H$4,錠剤_PTP!$A198,0),"")</f>
        <v>５００Ｔ</v>
      </c>
      <c r="I198" s="27" t="str">
        <f ca="1">IFERROR(OFFSET(錠剤!I$4,錠剤_PTP!$A198,0),"")</f>
        <v>錠</v>
      </c>
      <c r="J198" s="27" t="str">
        <f ca="1">IFERROR(OFFSET(錠剤!J$4,錠剤_PTP!$A198,0),"")</f>
        <v>調剤棚　＆　普通薬バラ</v>
      </c>
      <c r="K198" s="65"/>
      <c r="L198" s="77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(ISNUMBER(SEARCH("調剤棚", 錠剤!$J$5:$J$999))),
      ROW(A195)
   ),
"")-4</f>
        <v>219</v>
      </c>
      <c r="B199" s="27">
        <f t="shared" ref="B199:B262" si="7">B198+1</f>
        <v>195</v>
      </c>
      <c r="C199" s="27">
        <f ca="1">IFERROR(OFFSET(錠剤!C$4,錠剤_PTP!$A199,0),"")</f>
        <v>765</v>
      </c>
      <c r="D199" s="27" t="str">
        <f ca="1">IFERROR(OFFSET(錠剤!D$4,錠剤_PTP!$A199,0),"")</f>
        <v>レベチラセタム錠２５０ｍｇ「トーワ」</v>
      </c>
      <c r="E199" s="27">
        <f ca="1">IFERROR(OFFSET(錠剤!E$4,錠剤_PTP!$A199,0),"")</f>
        <v>0</v>
      </c>
      <c r="F199" s="27">
        <f ca="1">IFERROR(OFFSET(錠剤!F$4,錠剤_PTP!$A199,0),"")</f>
        <v>25</v>
      </c>
      <c r="G199" s="27" t="str">
        <f ca="1">IFERROR(OFFSET(錠剤!G$4,錠剤_PTP!$A199,0),"")</f>
        <v>ＰＴＰ</v>
      </c>
      <c r="H199" s="27" t="str">
        <f ca="1">IFERROR(OFFSET(錠剤!H$4,錠剤_PTP!$A199,0),"")</f>
        <v>１００Ｔ</v>
      </c>
      <c r="I199" s="27" t="str">
        <f ca="1">IFERROR(OFFSET(錠剤!I$4,錠剤_PTP!$A199,0),"")</f>
        <v>錠</v>
      </c>
      <c r="J199" s="27" t="str">
        <f ca="1">IFERROR(OFFSET(錠剤!J$4,錠剤_PTP!$A199,0),"")</f>
        <v>調剤棚　＆　普通薬バラ</v>
      </c>
      <c r="K199" s="65"/>
      <c r="L199" s="77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(ISNUMBER(SEARCH("調剤棚", 錠剤!$J$5:$J$999))),
      ROW(A196)
   ),
"")-4</f>
        <v>220</v>
      </c>
      <c r="B200" s="27">
        <f t="shared" si="7"/>
        <v>196</v>
      </c>
      <c r="C200" s="27">
        <f ca="1">IFERROR(OFFSET(錠剤!C$4,錠剤_PTP!$A200,0),"")</f>
        <v>766</v>
      </c>
      <c r="D200" s="27" t="str">
        <f ca="1">IFERROR(OFFSET(錠剤!D$4,錠剤_PTP!$A200,0),"")</f>
        <v>レベチラセタム錠２５０ｍｇ「トーワ」</v>
      </c>
      <c r="E200" s="27">
        <f ca="1">IFERROR(OFFSET(錠剤!E$4,錠剤_PTP!$A200,0),"")</f>
        <v>0</v>
      </c>
      <c r="F200" s="27">
        <f ca="1">IFERROR(OFFSET(錠剤!F$4,錠剤_PTP!$A200,0),"")</f>
        <v>25</v>
      </c>
      <c r="G200" s="27" t="str">
        <f ca="1">IFERROR(OFFSET(錠剤!G$4,錠剤_PTP!$A200,0),"")</f>
        <v>バラ</v>
      </c>
      <c r="H200" s="27" t="str">
        <f ca="1">IFERROR(OFFSET(錠剤!H$4,錠剤_PTP!$A200,0),"")</f>
        <v>３００Ｔ</v>
      </c>
      <c r="I200" s="27" t="str">
        <f ca="1">IFERROR(OFFSET(錠剤!I$4,錠剤_PTP!$A200,0),"")</f>
        <v>錠</v>
      </c>
      <c r="J200" s="27" t="str">
        <f ca="1">IFERROR(OFFSET(錠剤!J$4,錠剤_PTP!$A200,0),"")</f>
        <v>調剤棚　＆　普通薬バラ</v>
      </c>
      <c r="K200" s="65"/>
      <c r="L200" s="77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(ISNUMBER(SEARCH("調剤棚", 錠剤!$J$5:$J$999))),
      ROW(A197)
   ),
"")-4</f>
        <v>221</v>
      </c>
      <c r="B201" s="27">
        <f t="shared" si="7"/>
        <v>197</v>
      </c>
      <c r="C201" s="27">
        <f ca="1">IFERROR(OFFSET(錠剤!C$4,錠剤_PTP!$A201,0),"")</f>
        <v>770</v>
      </c>
      <c r="D201" s="27" t="str">
        <f ca="1">IFERROR(OFFSET(錠剤!D$4,錠剤_PTP!$A201,0),"")</f>
        <v>レボフロキサシン錠２５０ｍｇ「ＤＳＥＰ」</v>
      </c>
      <c r="E201" s="27">
        <f ca="1">IFERROR(OFFSET(錠剤!E$4,錠剤_PTP!$A201,0),"")</f>
        <v>0</v>
      </c>
      <c r="F201" s="27">
        <f ca="1">IFERROR(OFFSET(錠剤!F$4,錠剤_PTP!$A201,0),"")</f>
        <v>1</v>
      </c>
      <c r="G201" s="27" t="str">
        <f ca="1">IFERROR(OFFSET(錠剤!G$4,錠剤_PTP!$A201,0),"")</f>
        <v>ＰＴＰ</v>
      </c>
      <c r="H201" s="27" t="str">
        <f ca="1">IFERROR(OFFSET(錠剤!H$4,錠剤_PTP!$A201,0),"")</f>
        <v>１００Ｔ</v>
      </c>
      <c r="I201" s="27" t="str">
        <f ca="1">IFERROR(OFFSET(錠剤!I$4,錠剤_PTP!$A201,0),"")</f>
        <v>錠</v>
      </c>
      <c r="J201" s="27" t="str">
        <f ca="1">IFERROR(OFFSET(錠剤!J$4,錠剤_PTP!$A201,0),"")</f>
        <v>調剤棚</v>
      </c>
      <c r="K201" s="65"/>
      <c r="L201" s="77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(ISNUMBER(SEARCH("調剤棚", 錠剤!$J$5:$J$999))),
      ROW(A198)
   ),
"")-4</f>
        <v>222</v>
      </c>
      <c r="B202" s="27">
        <f t="shared" si="7"/>
        <v>198</v>
      </c>
      <c r="C202" s="27">
        <f ca="1">IFERROR(OFFSET(錠剤!C$4,錠剤_PTP!$A202,0),"")</f>
        <v>780</v>
      </c>
      <c r="D202" s="27" t="str">
        <f ca="1">IFERROR(OFFSET(錠剤!D$4,錠剤_PTP!$A202,0),"")</f>
        <v>ロキソプロフェンナトリウム錠６０ｍｇ「日医工」</v>
      </c>
      <c r="E202" s="27">
        <f ca="1">IFERROR(OFFSET(錠剤!E$4,錠剤_PTP!$A202,0),"")</f>
        <v>0</v>
      </c>
      <c r="F202" s="27">
        <f ca="1">IFERROR(OFFSET(錠剤!F$4,錠剤_PTP!$A202,0),"")</f>
        <v>25</v>
      </c>
      <c r="G202" s="27" t="str">
        <f ca="1">IFERROR(OFFSET(錠剤!G$4,錠剤_PTP!$A202,0),"")</f>
        <v>ＰＴＰ</v>
      </c>
      <c r="H202" s="27" t="str">
        <f ca="1">IFERROR(OFFSET(錠剤!H$4,錠剤_PTP!$A202,0),"")</f>
        <v>１０００Ｔ</v>
      </c>
      <c r="I202" s="27" t="str">
        <f ca="1">IFERROR(OFFSET(錠剤!I$4,錠剤_PTP!$A202,0),"")</f>
        <v>錠</v>
      </c>
      <c r="J202" s="27" t="str">
        <f ca="1">IFERROR(OFFSET(錠剤!J$4,錠剤_PTP!$A202,0),"")</f>
        <v>調剤棚　＆　普通薬バラ</v>
      </c>
      <c r="K202" s="65"/>
      <c r="L202" s="77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(ISNUMBER(SEARCH("調剤棚", 錠剤!$J$5:$J$999))),
      ROW(A199)
   ),
"")-4</f>
        <v>223</v>
      </c>
      <c r="B203" s="27">
        <f t="shared" si="7"/>
        <v>199</v>
      </c>
      <c r="C203" s="27">
        <f ca="1">IFERROR(OFFSET(錠剤!C$4,錠剤_PTP!$A203,0),"")</f>
        <v>781</v>
      </c>
      <c r="D203" s="27" t="str">
        <f ca="1">IFERROR(OFFSET(錠剤!D$4,錠剤_PTP!$A203,0),"")</f>
        <v>ロキソプロフェンナトリウム錠６０ｍｇ「日医工」</v>
      </c>
      <c r="E203" s="27">
        <f ca="1">IFERROR(OFFSET(錠剤!E$4,錠剤_PTP!$A203,0),"")</f>
        <v>0</v>
      </c>
      <c r="F203" s="27">
        <f ca="1">IFERROR(OFFSET(錠剤!F$4,錠剤_PTP!$A203,0),"")</f>
        <v>25</v>
      </c>
      <c r="G203" s="27" t="str">
        <f ca="1">IFERROR(OFFSET(錠剤!G$4,錠剤_PTP!$A203,0),"")</f>
        <v>バラ</v>
      </c>
      <c r="H203" s="27" t="str">
        <f ca="1">IFERROR(OFFSET(錠剤!H$4,錠剤_PTP!$A203,0),"")</f>
        <v>１０００Ｔ</v>
      </c>
      <c r="I203" s="27" t="str">
        <f ca="1">IFERROR(OFFSET(錠剤!I$4,錠剤_PTP!$A203,0),"")</f>
        <v>錠</v>
      </c>
      <c r="J203" s="27" t="str">
        <f ca="1">IFERROR(OFFSET(錠剤!J$4,錠剤_PTP!$A203,0),"")</f>
        <v>調剤棚　＆　普通薬バラ</v>
      </c>
      <c r="K203" s="65"/>
      <c r="L203" s="77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(ISNUMBER(SEARCH("調剤棚", 錠剤!$J$5:$J$999))),
      ROW(A200)
   ),
"")-4</f>
        <v>224</v>
      </c>
      <c r="B204" s="27">
        <f t="shared" si="7"/>
        <v>200</v>
      </c>
      <c r="C204" s="27">
        <f ca="1">IFERROR(OFFSET(錠剤!C$4,錠剤_PTP!$A204,0),"")</f>
        <v>784</v>
      </c>
      <c r="D204" s="27" t="str">
        <f ca="1">IFERROR(OFFSET(錠剤!D$4,錠剤_PTP!$A204,0),"")</f>
        <v>ロスバスタチン錠２．５ｍｇ「トーワ」</v>
      </c>
      <c r="E204" s="27">
        <f ca="1">IFERROR(OFFSET(錠剤!E$4,錠剤_PTP!$A204,0),"")</f>
        <v>0</v>
      </c>
      <c r="F204" s="27">
        <f ca="1">IFERROR(OFFSET(錠剤!F$4,錠剤_PTP!$A204,0),"")</f>
        <v>25</v>
      </c>
      <c r="G204" s="27" t="str">
        <f ca="1">IFERROR(OFFSET(錠剤!G$4,錠剤_PTP!$A204,0),"")</f>
        <v>ＰＴＰ</v>
      </c>
      <c r="H204" s="27" t="str">
        <f ca="1">IFERROR(OFFSET(錠剤!H$4,錠剤_PTP!$A204,0),"")</f>
        <v>１００Ｔ</v>
      </c>
      <c r="I204" s="27" t="str">
        <f ca="1">IFERROR(OFFSET(錠剤!I$4,錠剤_PTP!$A204,0),"")</f>
        <v>錠</v>
      </c>
      <c r="J204" s="27" t="str">
        <f ca="1">IFERROR(OFFSET(錠剤!J$4,錠剤_PTP!$A204,0),"")</f>
        <v>調剤棚　＆　普通薬バラ</v>
      </c>
      <c r="K204" s="65"/>
      <c r="L204" s="77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(ISNUMBER(SEARCH("調剤棚", 錠剤!$J$5:$J$999))),
      ROW(A201)
   ),
"")-4</f>
        <v>225</v>
      </c>
      <c r="B205" s="27">
        <f t="shared" si="7"/>
        <v>201</v>
      </c>
      <c r="C205" s="27">
        <f ca="1">IFERROR(OFFSET(錠剤!C$4,錠剤_PTP!$A205,0),"")</f>
        <v>785</v>
      </c>
      <c r="D205" s="27" t="str">
        <f ca="1">IFERROR(OFFSET(錠剤!D$4,錠剤_PTP!$A205,0),"")</f>
        <v>ロスバスタチン錠２．５ｍｇ「トーワ」</v>
      </c>
      <c r="E205" s="27">
        <f ca="1">IFERROR(OFFSET(錠剤!E$4,錠剤_PTP!$A205,0),"")</f>
        <v>0</v>
      </c>
      <c r="F205" s="27">
        <f ca="1">IFERROR(OFFSET(錠剤!F$4,錠剤_PTP!$A205,0),"")</f>
        <v>25</v>
      </c>
      <c r="G205" s="27" t="str">
        <f ca="1">IFERROR(OFFSET(錠剤!G$4,錠剤_PTP!$A205,0),"")</f>
        <v>バラ</v>
      </c>
      <c r="H205" s="27" t="str">
        <f ca="1">IFERROR(OFFSET(錠剤!H$4,錠剤_PTP!$A205,0),"")</f>
        <v>３００Ｔ</v>
      </c>
      <c r="I205" s="27" t="str">
        <f ca="1">IFERROR(OFFSET(錠剤!I$4,錠剤_PTP!$A205,0),"")</f>
        <v>錠</v>
      </c>
      <c r="J205" s="27" t="str">
        <f ca="1">IFERROR(OFFSET(錠剤!J$4,錠剤_PTP!$A205,0),"")</f>
        <v>調剤棚　＆　普通薬バラ</v>
      </c>
      <c r="K205" s="65"/>
      <c r="L205" s="77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(ISNUMBER(SEARCH("調剤棚", 錠剤!$J$5:$J$999))),
      ROW(A202)
   ),
"")-4</f>
        <v>226</v>
      </c>
      <c r="B206" s="27">
        <f t="shared" si="7"/>
        <v>202</v>
      </c>
      <c r="C206" s="27">
        <f ca="1">IFERROR(OFFSET(錠剤!C$4,錠剤_PTP!$A206,0),"")</f>
        <v>795</v>
      </c>
      <c r="D206" s="27" t="str">
        <f ca="1">IFERROR(OFFSET(錠剤!D$4,錠剤_PTP!$A206,0),"")</f>
        <v>ロラゼパム錠０．５ｍｇ「サワイ」</v>
      </c>
      <c r="E206" s="27">
        <f ca="1">IFERROR(OFFSET(錠剤!E$4,錠剤_PTP!$A206,0),"")</f>
        <v>0</v>
      </c>
      <c r="F206" s="27">
        <f ca="1">IFERROR(OFFSET(錠剤!F$4,錠剤_PTP!$A206,0),"")</f>
        <v>25</v>
      </c>
      <c r="G206" s="27" t="str">
        <f ca="1">IFERROR(OFFSET(錠剤!G$4,錠剤_PTP!$A206,0),"")</f>
        <v>ＰＴＰ</v>
      </c>
      <c r="H206" s="27" t="str">
        <f ca="1">IFERROR(OFFSET(錠剤!H$4,錠剤_PTP!$A206,0),"")</f>
        <v>１０００Ｔ</v>
      </c>
      <c r="I206" s="27" t="str">
        <f ca="1">IFERROR(OFFSET(錠剤!I$4,錠剤_PTP!$A206,0),"")</f>
        <v>錠</v>
      </c>
      <c r="J206" s="27" t="str">
        <f ca="1">IFERROR(OFFSET(錠剤!J$4,錠剤_PTP!$A206,0),"")</f>
        <v>調剤棚　＆　普通薬バラ</v>
      </c>
      <c r="K206" s="65"/>
      <c r="L206" s="77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(ISNUMBER(SEARCH("調剤棚", 錠剤!$J$5:$J$999))),
      ROW(A203)
   ),
"")-4</f>
        <v>227</v>
      </c>
      <c r="B207" s="27">
        <f t="shared" si="7"/>
        <v>203</v>
      </c>
      <c r="C207" s="27">
        <f ca="1">IFERROR(OFFSET(錠剤!C$4,錠剤_PTP!$A207,0),"")</f>
        <v>796</v>
      </c>
      <c r="D207" s="27" t="str">
        <f ca="1">IFERROR(OFFSET(錠剤!D$4,錠剤_PTP!$A207,0),"")</f>
        <v>ロラメット錠１．０（アスカ）</v>
      </c>
      <c r="E207" s="27">
        <f ca="1">IFERROR(OFFSET(錠剤!E$4,錠剤_PTP!$A207,0),"")</f>
        <v>0</v>
      </c>
      <c r="F207" s="27">
        <f ca="1">IFERROR(OFFSET(錠剤!F$4,錠剤_PTP!$A207,0),"")</f>
        <v>25</v>
      </c>
      <c r="G207" s="27" t="str">
        <f ca="1">IFERROR(OFFSET(錠剤!G$4,錠剤_PTP!$A207,0),"")</f>
        <v>ＰＴＰ</v>
      </c>
      <c r="H207" s="27" t="str">
        <f ca="1">IFERROR(OFFSET(錠剤!H$4,錠剤_PTP!$A207,0),"")</f>
        <v>１００Ｔ</v>
      </c>
      <c r="I207" s="27" t="str">
        <f ca="1">IFERROR(OFFSET(錠剤!I$4,錠剤_PTP!$A207,0),"")</f>
        <v>錠</v>
      </c>
      <c r="J207" s="27" t="str">
        <f ca="1">IFERROR(OFFSET(錠剤!J$4,錠剤_PTP!$A207,0),"")</f>
        <v>調剤棚　＆　普通薬バラ</v>
      </c>
      <c r="K207" s="65"/>
      <c r="L207" s="77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(ISNUMBER(SEARCH("調剤棚", 錠剤!$J$5:$J$999))),
      ROW(A204)
   ),
"")-4</f>
        <v>228</v>
      </c>
      <c r="B208" s="27">
        <f t="shared" si="7"/>
        <v>204</v>
      </c>
      <c r="C208" s="27">
        <f ca="1">IFERROR(OFFSET(錠剤!C$4,錠剤_PTP!$A208,0),"")</f>
        <v>797</v>
      </c>
      <c r="D208" s="27" t="str">
        <f ca="1">IFERROR(OFFSET(錠剤!D$4,錠剤_PTP!$A208,0),"")</f>
        <v>ロラメット錠１．０（アスカ）</v>
      </c>
      <c r="E208" s="27">
        <f ca="1">IFERROR(OFFSET(錠剤!E$4,錠剤_PTP!$A208,0),"")</f>
        <v>0</v>
      </c>
      <c r="F208" s="27">
        <f ca="1">IFERROR(OFFSET(錠剤!F$4,錠剤_PTP!$A208,0),"")</f>
        <v>25</v>
      </c>
      <c r="G208" s="27" t="str">
        <f ca="1">IFERROR(OFFSET(錠剤!G$4,錠剤_PTP!$A208,0),"")</f>
        <v>バラ</v>
      </c>
      <c r="H208" s="27" t="str">
        <f ca="1">IFERROR(OFFSET(錠剤!H$4,錠剤_PTP!$A208,0),"")</f>
        <v>５００Ｔ</v>
      </c>
      <c r="I208" s="27" t="str">
        <f ca="1">IFERROR(OFFSET(錠剤!I$4,錠剤_PTP!$A208,0),"")</f>
        <v>錠</v>
      </c>
      <c r="J208" s="27" t="str">
        <f ca="1">IFERROR(OFFSET(錠剤!J$4,錠剤_PTP!$A208,0),"")</f>
        <v>調剤棚　＆　普通薬バラ</v>
      </c>
      <c r="K208" s="65"/>
      <c r="L208" s="77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(ISNUMBER(SEARCH("調剤棚", 錠剤!$J$5:$J$999))),
      ROW(A205)
   ),
"")-4</f>
        <v>229</v>
      </c>
      <c r="B209" s="27">
        <f t="shared" si="7"/>
        <v>205</v>
      </c>
      <c r="C209" s="27">
        <f ca="1">IFERROR(OFFSET(錠剤!C$4,錠剤_PTP!$A209,0),"")</f>
        <v>798</v>
      </c>
      <c r="D209" s="27" t="str">
        <f ca="1">IFERROR(OFFSET(錠剤!D$4,錠剤_PTP!$A209,0),"")</f>
        <v>ワーファリン錠１ｍｇ</v>
      </c>
      <c r="E209" s="27">
        <f ca="1">IFERROR(OFFSET(錠剤!E$4,錠剤_PTP!$A209,0),"")</f>
        <v>0</v>
      </c>
      <c r="F209" s="27">
        <f ca="1">IFERROR(OFFSET(錠剤!F$4,錠剤_PTP!$A209,0),"")</f>
        <v>25</v>
      </c>
      <c r="G209" s="27" t="str">
        <f ca="1">IFERROR(OFFSET(錠剤!G$4,錠剤_PTP!$A209,0),"")</f>
        <v>バラ</v>
      </c>
      <c r="H209" s="27" t="str">
        <f ca="1">IFERROR(OFFSET(錠剤!H$4,錠剤_PTP!$A209,0),"")</f>
        <v>１００Ｔ</v>
      </c>
      <c r="I209" s="27" t="str">
        <f ca="1">IFERROR(OFFSET(錠剤!I$4,錠剤_PTP!$A209,0),"")</f>
        <v>錠</v>
      </c>
      <c r="J209" s="27" t="str">
        <f ca="1">IFERROR(OFFSET(錠剤!J$4,錠剤_PTP!$A209,0),"")</f>
        <v>調剤棚　＆　普通薬バラ</v>
      </c>
      <c r="K209" s="65"/>
      <c r="L209" s="77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(ISNUMBER(SEARCH("調剤棚", 錠剤!$J$5:$J$999))),
      ROW(A206)
   ),
"")-4</f>
        <v>233</v>
      </c>
      <c r="B210" s="27">
        <f t="shared" si="7"/>
        <v>206</v>
      </c>
      <c r="C210" s="27">
        <f ca="1">IFERROR(OFFSET(錠剤!C$4,錠剤_PTP!$A210,0),"")</f>
        <v>78</v>
      </c>
      <c r="D210" s="27" t="str">
        <f ca="1">IFERROR(OFFSET(錠剤!D$4,錠剤_PTP!$A210,0),"")</f>
        <v>アムロジピンＯＤ錠２．５ｍｇ「明治」</v>
      </c>
      <c r="E210" s="27">
        <f ca="1">IFERROR(OFFSET(錠剤!E$4,錠剤_PTP!$A210,0),"")</f>
        <v>2</v>
      </c>
      <c r="F210" s="27">
        <f ca="1">IFERROR(OFFSET(錠剤!F$4,錠剤_PTP!$A210,0),"")</f>
        <v>25</v>
      </c>
      <c r="G210" s="27" t="str">
        <f ca="1">IFERROR(OFFSET(錠剤!G$4,錠剤_PTP!$A210,0),"")</f>
        <v>ＰＴＰ</v>
      </c>
      <c r="H210" s="27" t="str">
        <f ca="1">IFERROR(OFFSET(錠剤!H$4,錠剤_PTP!$A210,0),"")</f>
        <v>５００Ｔ</v>
      </c>
      <c r="I210" s="27" t="str">
        <f ca="1">IFERROR(OFFSET(錠剤!I$4,錠剤_PTP!$A210,0),"")</f>
        <v>錠</v>
      </c>
      <c r="J210" s="27" t="str">
        <f ca="1">IFERROR(OFFSET(錠剤!J$4,錠剤_PTP!$A210,0),"")</f>
        <v>調剤棚　＆　普通薬バラ</v>
      </c>
      <c r="K210" s="65"/>
      <c r="L210" s="77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(ISNUMBER(SEARCH("調剤棚", 錠剤!$J$5:$J$999))),
      ROW(A207)
   ),
"")-4</f>
        <v>234</v>
      </c>
      <c r="B211" s="27">
        <f t="shared" si="7"/>
        <v>207</v>
      </c>
      <c r="C211" s="27">
        <f ca="1">IFERROR(OFFSET(錠剤!C$4,錠剤_PTP!$A211,0),"")</f>
        <v>79</v>
      </c>
      <c r="D211" s="27" t="str">
        <f ca="1">IFERROR(OFFSET(錠剤!D$4,錠剤_PTP!$A211,0),"")</f>
        <v>アムロジピンＯＤ錠２．５ｍｇ「明治」</v>
      </c>
      <c r="E211" s="27">
        <f ca="1">IFERROR(OFFSET(錠剤!E$4,錠剤_PTP!$A211,0),"")</f>
        <v>2</v>
      </c>
      <c r="F211" s="27">
        <f ca="1">IFERROR(OFFSET(錠剤!F$4,錠剤_PTP!$A211,0),"")</f>
        <v>25</v>
      </c>
      <c r="G211" s="27" t="str">
        <f ca="1">IFERROR(OFFSET(錠剤!G$4,錠剤_PTP!$A211,0),"")</f>
        <v>バラ</v>
      </c>
      <c r="H211" s="27" t="str">
        <f ca="1">IFERROR(OFFSET(錠剤!H$4,錠剤_PTP!$A211,0),"")</f>
        <v>５００Ｔ</v>
      </c>
      <c r="I211" s="27" t="str">
        <f ca="1">IFERROR(OFFSET(錠剤!I$4,錠剤_PTP!$A211,0),"")</f>
        <v>錠</v>
      </c>
      <c r="J211" s="27" t="str">
        <f ca="1">IFERROR(OFFSET(錠剤!J$4,錠剤_PTP!$A211,0),"")</f>
        <v>調剤棚　＆　普通薬バラ</v>
      </c>
      <c r="K211" s="65"/>
      <c r="L211" s="77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(ISNUMBER(SEARCH("調剤棚", 錠剤!$J$5:$J$999))),
      ROW(A208)
   ),
"")-4</f>
        <v>235</v>
      </c>
      <c r="B212" s="27">
        <f t="shared" si="7"/>
        <v>208</v>
      </c>
      <c r="C212" s="27">
        <f ca="1">IFERROR(OFFSET(錠剤!C$4,錠剤_PTP!$A212,0),"")</f>
        <v>82</v>
      </c>
      <c r="D212" s="27" t="str">
        <f ca="1">IFERROR(OFFSET(錠剤!D$4,錠剤_PTP!$A212,0),"")</f>
        <v>アリピプラゾールＯＤ錠１２ｍｇ「ニプロ」</v>
      </c>
      <c r="E212" s="27">
        <f ca="1">IFERROR(OFFSET(錠剤!E$4,錠剤_PTP!$A212,0),"")</f>
        <v>2</v>
      </c>
      <c r="F212" s="27">
        <f ca="1">IFERROR(OFFSET(錠剤!F$4,錠剤_PTP!$A212,0),"")</f>
        <v>26</v>
      </c>
      <c r="G212" s="27" t="str">
        <f ca="1">IFERROR(OFFSET(錠剤!G$4,錠剤_PTP!$A212,0),"")</f>
        <v>ＰＴＰ</v>
      </c>
      <c r="H212" s="27" t="str">
        <f ca="1">IFERROR(OFFSET(錠剤!H$4,錠剤_PTP!$A212,0),"")</f>
        <v>１００Ｔ</v>
      </c>
      <c r="I212" s="27" t="str">
        <f ca="1">IFERROR(OFFSET(錠剤!I$4,錠剤_PTP!$A212,0),"")</f>
        <v>錠</v>
      </c>
      <c r="J212" s="27" t="str">
        <f ca="1">IFERROR(OFFSET(錠剤!J$4,錠剤_PTP!$A212,0),"")</f>
        <v>調剤棚　＆　劇薬バラ</v>
      </c>
      <c r="K212" s="65"/>
      <c r="L212" s="77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(ISNUMBER(SEARCH("調剤棚", 錠剤!$J$5:$J$999))),
      ROW(A209)
   ),
"")-4</f>
        <v>236</v>
      </c>
      <c r="B213" s="27">
        <f t="shared" si="7"/>
        <v>209</v>
      </c>
      <c r="C213" s="27">
        <f ca="1">IFERROR(OFFSET(錠剤!C$4,錠剤_PTP!$A213,0),"")</f>
        <v>83</v>
      </c>
      <c r="D213" s="27" t="str">
        <f ca="1">IFERROR(OFFSET(錠剤!D$4,錠剤_PTP!$A213,0),"")</f>
        <v>アリピプラゾールＯＤ錠１２ｍｇ「ニプロ」</v>
      </c>
      <c r="E213" s="27">
        <f ca="1">IFERROR(OFFSET(錠剤!E$4,錠剤_PTP!$A213,0),"")</f>
        <v>2</v>
      </c>
      <c r="F213" s="27">
        <f ca="1">IFERROR(OFFSET(錠剤!F$4,錠剤_PTP!$A213,0),"")</f>
        <v>26</v>
      </c>
      <c r="G213" s="27" t="str">
        <f ca="1">IFERROR(OFFSET(錠剤!G$4,錠剤_PTP!$A213,0),"")</f>
        <v>バラ</v>
      </c>
      <c r="H213" s="27" t="str">
        <f ca="1">IFERROR(OFFSET(錠剤!H$4,錠剤_PTP!$A213,0),"")</f>
        <v>５００Ｔ</v>
      </c>
      <c r="I213" s="27" t="str">
        <f ca="1">IFERROR(OFFSET(錠剤!I$4,錠剤_PTP!$A213,0),"")</f>
        <v>錠</v>
      </c>
      <c r="J213" s="27" t="str">
        <f ca="1">IFERROR(OFFSET(錠剤!J$4,錠剤_PTP!$A213,0),"")</f>
        <v>調剤棚　＆　劇薬バラ</v>
      </c>
      <c r="K213" s="65"/>
      <c r="L213" s="77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(ISNUMBER(SEARCH("調剤棚", 錠剤!$J$5:$J$999))),
      ROW(A210)
   ),
"")-4</f>
        <v>237</v>
      </c>
      <c r="B214" s="27">
        <f t="shared" si="7"/>
        <v>210</v>
      </c>
      <c r="C214" s="27">
        <f ca="1">IFERROR(OFFSET(錠剤!C$4,錠剤_PTP!$A214,0),"")</f>
        <v>84</v>
      </c>
      <c r="D214" s="27" t="str">
        <f ca="1">IFERROR(OFFSET(錠剤!D$4,錠剤_PTP!$A214,0),"")</f>
        <v>アリピプラゾールＯＤ錠３ｍｇ「ニプロ」</v>
      </c>
      <c r="E214" s="27">
        <f ca="1">IFERROR(OFFSET(錠剤!E$4,錠剤_PTP!$A214,0),"")</f>
        <v>2</v>
      </c>
      <c r="F214" s="27">
        <f ca="1">IFERROR(OFFSET(錠剤!F$4,錠剤_PTP!$A214,0),"")</f>
        <v>26</v>
      </c>
      <c r="G214" s="27" t="str">
        <f ca="1">IFERROR(OFFSET(錠剤!G$4,錠剤_PTP!$A214,0),"")</f>
        <v>ＰＴＰ</v>
      </c>
      <c r="H214" s="27" t="str">
        <f ca="1">IFERROR(OFFSET(錠剤!H$4,錠剤_PTP!$A214,0),"")</f>
        <v>１００Ｔ</v>
      </c>
      <c r="I214" s="27" t="str">
        <f ca="1">IFERROR(OFFSET(錠剤!I$4,錠剤_PTP!$A214,0),"")</f>
        <v>錠</v>
      </c>
      <c r="J214" s="27" t="str">
        <f ca="1">IFERROR(OFFSET(錠剤!J$4,錠剤_PTP!$A214,0),"")</f>
        <v>調剤棚　＆　劇薬バラ</v>
      </c>
      <c r="K214" s="65"/>
      <c r="L214" s="77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(ISNUMBER(SEARCH("調剤棚", 錠剤!$J$5:$J$999))),
      ROW(A211)
   ),
"")-4</f>
        <v>238</v>
      </c>
      <c r="B215" s="27">
        <f t="shared" si="7"/>
        <v>211</v>
      </c>
      <c r="C215" s="27">
        <f ca="1">IFERROR(OFFSET(錠剤!C$4,錠剤_PTP!$A215,0),"")</f>
        <v>85</v>
      </c>
      <c r="D215" s="27" t="str">
        <f ca="1">IFERROR(OFFSET(錠剤!D$4,錠剤_PTP!$A215,0),"")</f>
        <v>アリピプラゾールＯＤ錠３ｍｇ「ニプロ」</v>
      </c>
      <c r="E215" s="27">
        <f ca="1">IFERROR(OFFSET(錠剤!E$4,錠剤_PTP!$A215,0),"")</f>
        <v>2</v>
      </c>
      <c r="F215" s="27">
        <f ca="1">IFERROR(OFFSET(錠剤!F$4,錠剤_PTP!$A215,0),"")</f>
        <v>26</v>
      </c>
      <c r="G215" s="27" t="str">
        <f ca="1">IFERROR(OFFSET(錠剤!G$4,錠剤_PTP!$A215,0),"")</f>
        <v>バラ</v>
      </c>
      <c r="H215" s="27" t="str">
        <f ca="1">IFERROR(OFFSET(錠剤!H$4,錠剤_PTP!$A215,0),"")</f>
        <v>１００Ｔ</v>
      </c>
      <c r="I215" s="27" t="str">
        <f ca="1">IFERROR(OFFSET(錠剤!I$4,錠剤_PTP!$A215,0),"")</f>
        <v>錠</v>
      </c>
      <c r="J215" s="27" t="str">
        <f ca="1">IFERROR(OFFSET(錠剤!J$4,錠剤_PTP!$A215,0),"")</f>
        <v>調剤棚　＆　劇薬バラ</v>
      </c>
      <c r="K215" s="65"/>
      <c r="L215" s="77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(ISNUMBER(SEARCH("調剤棚", 錠剤!$J$5:$J$999))),
      ROW(A212)
   ),
"")-4</f>
        <v>239</v>
      </c>
      <c r="B216" s="27">
        <f t="shared" si="7"/>
        <v>212</v>
      </c>
      <c r="C216" s="27">
        <f ca="1">IFERROR(OFFSET(錠剤!C$4,錠剤_PTP!$A216,0),"")</f>
        <v>86</v>
      </c>
      <c r="D216" s="27" t="str">
        <f ca="1">IFERROR(OFFSET(錠剤!D$4,錠剤_PTP!$A216,0),"")</f>
        <v>アリピプラゾールＯＤ錠６ｍｇ「ニプロ」</v>
      </c>
      <c r="E216" s="27">
        <f ca="1">IFERROR(OFFSET(錠剤!E$4,錠剤_PTP!$A216,0),"")</f>
        <v>2</v>
      </c>
      <c r="F216" s="27">
        <f ca="1">IFERROR(OFFSET(錠剤!F$4,錠剤_PTP!$A216,0),"")</f>
        <v>26</v>
      </c>
      <c r="G216" s="27" t="str">
        <f ca="1">IFERROR(OFFSET(錠剤!G$4,錠剤_PTP!$A216,0),"")</f>
        <v>ＰＴＰ</v>
      </c>
      <c r="H216" s="27" t="str">
        <f ca="1">IFERROR(OFFSET(錠剤!H$4,錠剤_PTP!$A216,0),"")</f>
        <v>１００Ｔ</v>
      </c>
      <c r="I216" s="27" t="str">
        <f ca="1">IFERROR(OFFSET(錠剤!I$4,錠剤_PTP!$A216,0),"")</f>
        <v>錠</v>
      </c>
      <c r="J216" s="27" t="str">
        <f ca="1">IFERROR(OFFSET(錠剤!J$4,錠剤_PTP!$A216,0),"")</f>
        <v>調剤棚　＆　劇薬バラ</v>
      </c>
      <c r="K216" s="65"/>
      <c r="L216" s="77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(ISNUMBER(SEARCH("調剤棚", 錠剤!$J$5:$J$999))),
      ROW(A213)
   ),
"")-4</f>
        <v>240</v>
      </c>
      <c r="B217" s="27">
        <f t="shared" si="7"/>
        <v>213</v>
      </c>
      <c r="C217" s="27">
        <f ca="1">IFERROR(OFFSET(錠剤!C$4,錠剤_PTP!$A217,0),"")</f>
        <v>87</v>
      </c>
      <c r="D217" s="27" t="str">
        <f ca="1">IFERROR(OFFSET(錠剤!D$4,錠剤_PTP!$A217,0),"")</f>
        <v>アリピプラゾールＯＤ錠６ｍｇ「ニプロ」</v>
      </c>
      <c r="E217" s="27">
        <f ca="1">IFERROR(OFFSET(錠剤!E$4,錠剤_PTP!$A217,0),"")</f>
        <v>2</v>
      </c>
      <c r="F217" s="27">
        <f ca="1">IFERROR(OFFSET(錠剤!F$4,錠剤_PTP!$A217,0),"")</f>
        <v>26</v>
      </c>
      <c r="G217" s="27" t="str">
        <f ca="1">IFERROR(OFFSET(錠剤!G$4,錠剤_PTP!$A217,0),"")</f>
        <v>バラ</v>
      </c>
      <c r="H217" s="27" t="str">
        <f ca="1">IFERROR(OFFSET(錠剤!H$4,錠剤_PTP!$A217,0),"")</f>
        <v>１００Ｔ</v>
      </c>
      <c r="I217" s="27" t="str">
        <f ca="1">IFERROR(OFFSET(錠剤!I$4,錠剤_PTP!$A217,0),"")</f>
        <v>錠</v>
      </c>
      <c r="J217" s="27" t="str">
        <f ca="1">IFERROR(OFFSET(錠剤!J$4,錠剤_PTP!$A217,0),"")</f>
        <v>調剤棚　＆　劇薬バラ</v>
      </c>
      <c r="K217" s="65"/>
      <c r="L217" s="77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(ISNUMBER(SEARCH("調剤棚", 錠剤!$J$5:$J$999))),
      ROW(A214)
   ),
"")-4</f>
        <v>241</v>
      </c>
      <c r="B218" s="27">
        <f t="shared" si="7"/>
        <v>214</v>
      </c>
      <c r="C218" s="27">
        <f ca="1">IFERROR(OFFSET(錠剤!C$4,錠剤_PTP!$A218,0),"")</f>
        <v>89</v>
      </c>
      <c r="D218" s="27" t="str">
        <f ca="1">IFERROR(OFFSET(錠剤!D$4,錠剤_PTP!$A218,0),"")</f>
        <v>アリピプラゾール錠１ｍｇ「サワイ」</v>
      </c>
      <c r="E218" s="27">
        <f ca="1">IFERROR(OFFSET(錠剤!E$4,錠剤_PTP!$A218,0),"")</f>
        <v>2</v>
      </c>
      <c r="F218" s="27">
        <f ca="1">IFERROR(OFFSET(錠剤!F$4,錠剤_PTP!$A218,0),"")</f>
        <v>26</v>
      </c>
      <c r="G218" s="27" t="str">
        <f ca="1">IFERROR(OFFSET(錠剤!G$4,錠剤_PTP!$A218,0),"")</f>
        <v>ＰＴＰ</v>
      </c>
      <c r="H218" s="27" t="str">
        <f ca="1">IFERROR(OFFSET(錠剤!H$4,錠剤_PTP!$A218,0),"")</f>
        <v>１００Ｔ</v>
      </c>
      <c r="I218" s="27" t="str">
        <f ca="1">IFERROR(OFFSET(錠剤!I$4,錠剤_PTP!$A218,0),"")</f>
        <v>錠</v>
      </c>
      <c r="J218" s="27" t="str">
        <f ca="1">IFERROR(OFFSET(錠剤!J$4,錠剤_PTP!$A218,0),"")</f>
        <v>調剤棚　＆　劇薬バラ</v>
      </c>
      <c r="K218" s="65"/>
      <c r="L218" s="77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(ISNUMBER(SEARCH("調剤棚", 錠剤!$J$5:$J$999))),
      ROW(A215)
   ),
"")-4</f>
        <v>242</v>
      </c>
      <c r="B219" s="27">
        <f t="shared" si="7"/>
        <v>215</v>
      </c>
      <c r="C219" s="27">
        <f ca="1">IFERROR(OFFSET(錠剤!C$4,錠剤_PTP!$A219,0),"")</f>
        <v>113</v>
      </c>
      <c r="D219" s="27" t="str">
        <f ca="1">IFERROR(OFFSET(錠剤!D$4,錠剤_PTP!$A219,0),"")</f>
        <v>インヴェガ錠３ｍｇ</v>
      </c>
      <c r="E219" s="27">
        <f ca="1">IFERROR(OFFSET(錠剤!E$4,錠剤_PTP!$A219,0),"")</f>
        <v>2</v>
      </c>
      <c r="F219" s="27">
        <f ca="1">IFERROR(OFFSET(錠剤!F$4,錠剤_PTP!$A219,0),"")</f>
        <v>26</v>
      </c>
      <c r="G219" s="27" t="str">
        <f ca="1">IFERROR(OFFSET(錠剤!G$4,錠剤_PTP!$A219,0),"")</f>
        <v>ＰＴＰ</v>
      </c>
      <c r="H219" s="27" t="str">
        <f ca="1">IFERROR(OFFSET(錠剤!H$4,錠剤_PTP!$A219,0),"")</f>
        <v>１００Ｔ</v>
      </c>
      <c r="I219" s="27" t="str">
        <f ca="1">IFERROR(OFFSET(錠剤!I$4,錠剤_PTP!$A219,0),"")</f>
        <v>錠</v>
      </c>
      <c r="J219" s="27" t="str">
        <f ca="1">IFERROR(OFFSET(錠剤!J$4,錠剤_PTP!$A219,0),"")</f>
        <v>調剤棚　＆　劇薬バラ</v>
      </c>
      <c r="K219" s="65"/>
      <c r="L219" s="77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(ISNUMBER(SEARCH("調剤棚", 錠剤!$J$5:$J$999))),
      ROW(A216)
   ),
"")-4</f>
        <v>243</v>
      </c>
      <c r="B220" s="27">
        <f t="shared" si="7"/>
        <v>216</v>
      </c>
      <c r="C220" s="27">
        <f ca="1">IFERROR(OFFSET(錠剤!C$4,錠剤_PTP!$A220,0),"")</f>
        <v>114</v>
      </c>
      <c r="D220" s="27" t="str">
        <f ca="1">IFERROR(OFFSET(錠剤!D$4,錠剤_PTP!$A220,0),"")</f>
        <v>インヴェガ錠６ｍｇ</v>
      </c>
      <c r="E220" s="27">
        <f ca="1">IFERROR(OFFSET(錠剤!E$4,錠剤_PTP!$A220,0),"")</f>
        <v>2</v>
      </c>
      <c r="F220" s="27">
        <f ca="1">IFERROR(OFFSET(錠剤!F$4,錠剤_PTP!$A220,0),"")</f>
        <v>26</v>
      </c>
      <c r="G220" s="27" t="str">
        <f ca="1">IFERROR(OFFSET(錠剤!G$4,錠剤_PTP!$A220,0),"")</f>
        <v>ＰＴＰ</v>
      </c>
      <c r="H220" s="27" t="str">
        <f ca="1">IFERROR(OFFSET(錠剤!H$4,錠剤_PTP!$A220,0),"")</f>
        <v>１００Ｔ</v>
      </c>
      <c r="I220" s="27" t="str">
        <f ca="1">IFERROR(OFFSET(錠剤!I$4,錠剤_PTP!$A220,0),"")</f>
        <v>錠</v>
      </c>
      <c r="J220" s="27" t="str">
        <f ca="1">IFERROR(OFFSET(錠剤!J$4,錠剤_PTP!$A220,0),"")</f>
        <v>調剤棚　＆　劇薬バラ</v>
      </c>
      <c r="K220" s="65"/>
      <c r="L220" s="77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(ISNUMBER(SEARCH("調剤棚", 錠剤!$J$5:$J$999))),
      ROW(A217)
   ),
"")-4</f>
        <v>245</v>
      </c>
      <c r="B221" s="27">
        <f t="shared" si="7"/>
        <v>217</v>
      </c>
      <c r="C221" s="27">
        <f ca="1">IFERROR(OFFSET(錠剤!C$4,錠剤_PTP!$A221,0),"")</f>
        <v>123</v>
      </c>
      <c r="D221" s="27" t="str">
        <f ca="1">IFERROR(OFFSET(錠剤!D$4,錠剤_PTP!$A221,0),"")</f>
        <v>エスシタロプラムＯＤ錠１０ｍｇ「トーワ」</v>
      </c>
      <c r="E221" s="27">
        <f ca="1">IFERROR(OFFSET(錠剤!E$4,錠剤_PTP!$A221,0),"")</f>
        <v>2</v>
      </c>
      <c r="F221" s="27">
        <f ca="1">IFERROR(OFFSET(錠剤!F$4,錠剤_PTP!$A221,0),"")</f>
        <v>26</v>
      </c>
      <c r="G221" s="27" t="str">
        <f ca="1">IFERROR(OFFSET(錠剤!G$4,錠剤_PTP!$A221,0),"")</f>
        <v>ＰＴＰ</v>
      </c>
      <c r="H221" s="27" t="str">
        <f ca="1">IFERROR(OFFSET(錠剤!H$4,錠剤_PTP!$A221,0),"")</f>
        <v>１００Ｔ</v>
      </c>
      <c r="I221" s="27" t="str">
        <f ca="1">IFERROR(OFFSET(錠剤!I$4,錠剤_PTP!$A221,0),"")</f>
        <v>錠</v>
      </c>
      <c r="J221" s="27" t="str">
        <f ca="1">IFERROR(OFFSET(錠剤!J$4,錠剤_PTP!$A221,0),"")</f>
        <v>調剤棚　＆　劇薬バラ</v>
      </c>
      <c r="K221" s="65"/>
      <c r="L221" s="77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(ISNUMBER(SEARCH("調剤棚", 錠剤!$J$5:$J$999))),
      ROW(A218)
   ),
"")-4</f>
        <v>246</v>
      </c>
      <c r="B222" s="27">
        <f t="shared" si="7"/>
        <v>218</v>
      </c>
      <c r="C222" s="27">
        <f ca="1">IFERROR(OFFSET(錠剤!C$4,錠剤_PTP!$A222,0),"")</f>
        <v>124</v>
      </c>
      <c r="D222" s="27" t="str">
        <f ca="1">IFERROR(OFFSET(錠剤!D$4,錠剤_PTP!$A222,0),"")</f>
        <v>エスシタロプラムＯＤ錠１０ｍｇ「トーワ」</v>
      </c>
      <c r="E222" s="27">
        <f ca="1">IFERROR(OFFSET(錠剤!E$4,錠剤_PTP!$A222,0),"")</f>
        <v>2</v>
      </c>
      <c r="F222" s="27">
        <f ca="1">IFERROR(OFFSET(錠剤!F$4,錠剤_PTP!$A222,0),"")</f>
        <v>26</v>
      </c>
      <c r="G222" s="27" t="str">
        <f ca="1">IFERROR(OFFSET(錠剤!G$4,錠剤_PTP!$A222,0),"")</f>
        <v>バラ</v>
      </c>
      <c r="H222" s="27" t="str">
        <f ca="1">IFERROR(OFFSET(錠剤!H$4,錠剤_PTP!$A222,0),"")</f>
        <v>３００Ｔ</v>
      </c>
      <c r="I222" s="27" t="str">
        <f ca="1">IFERROR(OFFSET(錠剤!I$4,錠剤_PTP!$A222,0),"")</f>
        <v>錠</v>
      </c>
      <c r="J222" s="27" t="str">
        <f ca="1">IFERROR(OFFSET(錠剤!J$4,錠剤_PTP!$A222,0),"")</f>
        <v>調剤棚　＆　劇薬バラ</v>
      </c>
      <c r="K222" s="65"/>
      <c r="L222" s="77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(ISNUMBER(SEARCH("調剤棚", 錠剤!$J$5:$J$999))),
      ROW(A219)
   ),
"")-4</f>
        <v>247</v>
      </c>
      <c r="B223" s="27">
        <f t="shared" si="7"/>
        <v>219</v>
      </c>
      <c r="C223" s="27">
        <f ca="1">IFERROR(OFFSET(錠剤!C$4,錠剤_PTP!$A223,0),"")</f>
        <v>157</v>
      </c>
      <c r="D223" s="27" t="str">
        <f ca="1">IFERROR(OFFSET(錠剤!D$4,錠剤_PTP!$A223,0),"")</f>
        <v>オランザピンＯＤ錠１０ｍｇ「ニプロ」</v>
      </c>
      <c r="E223" s="27">
        <f ca="1">IFERROR(OFFSET(錠剤!E$4,錠剤_PTP!$A223,0),"")</f>
        <v>2</v>
      </c>
      <c r="F223" s="27">
        <f ca="1">IFERROR(OFFSET(錠剤!F$4,錠剤_PTP!$A223,0),"")</f>
        <v>26</v>
      </c>
      <c r="G223" s="27" t="str">
        <f ca="1">IFERROR(OFFSET(錠剤!G$4,錠剤_PTP!$A223,0),"")</f>
        <v>ＰＴＰ</v>
      </c>
      <c r="H223" s="27" t="str">
        <f ca="1">IFERROR(OFFSET(錠剤!H$4,錠剤_PTP!$A223,0),"")</f>
        <v>１００Ｔ</v>
      </c>
      <c r="I223" s="27" t="str">
        <f ca="1">IFERROR(OFFSET(錠剤!I$4,錠剤_PTP!$A223,0),"")</f>
        <v>錠</v>
      </c>
      <c r="J223" s="27" t="str">
        <f ca="1">IFERROR(OFFSET(錠剤!J$4,錠剤_PTP!$A223,0),"")</f>
        <v>調剤棚　＆　劇薬バラ</v>
      </c>
      <c r="K223" s="65"/>
      <c r="L223" s="77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(ISNUMBER(SEARCH("調剤棚", 錠剤!$J$5:$J$999))),
      ROW(A220)
   ),
"")-4</f>
        <v>248</v>
      </c>
      <c r="B224" s="27">
        <f t="shared" si="7"/>
        <v>220</v>
      </c>
      <c r="C224" s="27">
        <f ca="1">IFERROR(OFFSET(錠剤!C$4,錠剤_PTP!$A224,0),"")</f>
        <v>158</v>
      </c>
      <c r="D224" s="27" t="str">
        <f ca="1">IFERROR(OFFSET(錠剤!D$4,錠剤_PTP!$A224,0),"")</f>
        <v>オランザピンＯＤ錠１０ｍｇ「ニプロ」</v>
      </c>
      <c r="E224" s="27">
        <f ca="1">IFERROR(OFFSET(錠剤!E$4,錠剤_PTP!$A224,0),"")</f>
        <v>2</v>
      </c>
      <c r="F224" s="27">
        <f ca="1">IFERROR(OFFSET(錠剤!F$4,錠剤_PTP!$A224,0),"")</f>
        <v>26</v>
      </c>
      <c r="G224" s="27" t="str">
        <f ca="1">IFERROR(OFFSET(錠剤!G$4,錠剤_PTP!$A224,0),"")</f>
        <v>バラ</v>
      </c>
      <c r="H224" s="27" t="str">
        <f ca="1">IFERROR(OFFSET(錠剤!H$4,錠剤_PTP!$A224,0),"")</f>
        <v>１００Ｔ</v>
      </c>
      <c r="I224" s="27" t="str">
        <f ca="1">IFERROR(OFFSET(錠剤!I$4,錠剤_PTP!$A224,0),"")</f>
        <v>錠</v>
      </c>
      <c r="J224" s="27" t="str">
        <f ca="1">IFERROR(OFFSET(錠剤!J$4,錠剤_PTP!$A224,0),"")</f>
        <v>調剤棚　＆　劇薬バラ</v>
      </c>
      <c r="K224" s="65"/>
      <c r="L224" s="77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(ISNUMBER(SEARCH("調剤棚", 錠剤!$J$5:$J$999))),
      ROW(A221)
   ),
"")-4</f>
        <v>249</v>
      </c>
      <c r="B225" s="27">
        <f t="shared" si="7"/>
        <v>221</v>
      </c>
      <c r="C225" s="27">
        <f ca="1">IFERROR(OFFSET(錠剤!C$4,錠剤_PTP!$A225,0),"")</f>
        <v>159</v>
      </c>
      <c r="D225" s="27" t="str">
        <f ca="1">IFERROR(OFFSET(錠剤!D$4,錠剤_PTP!$A225,0),"")</f>
        <v>オランザピンＯＤ錠５ｍｇ「ニプロ」</v>
      </c>
      <c r="E225" s="27">
        <f ca="1">IFERROR(OFFSET(錠剤!E$4,錠剤_PTP!$A225,0),"")</f>
        <v>2</v>
      </c>
      <c r="F225" s="27">
        <f ca="1">IFERROR(OFFSET(錠剤!F$4,錠剤_PTP!$A225,0),"")</f>
        <v>26</v>
      </c>
      <c r="G225" s="27" t="str">
        <f ca="1">IFERROR(OFFSET(錠剤!G$4,錠剤_PTP!$A225,0),"")</f>
        <v>ＰＴＰ</v>
      </c>
      <c r="H225" s="27" t="str">
        <f ca="1">IFERROR(OFFSET(錠剤!H$4,錠剤_PTP!$A225,0),"")</f>
        <v>１００Ｔ</v>
      </c>
      <c r="I225" s="27" t="str">
        <f ca="1">IFERROR(OFFSET(錠剤!I$4,錠剤_PTP!$A225,0),"")</f>
        <v>錠</v>
      </c>
      <c r="J225" s="27" t="str">
        <f ca="1">IFERROR(OFFSET(錠剤!J$4,錠剤_PTP!$A225,0),"")</f>
        <v>調剤棚　＆　劇薬バラ</v>
      </c>
      <c r="K225" s="65"/>
      <c r="L225" s="77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(ISNUMBER(SEARCH("調剤棚", 錠剤!$J$5:$J$999))),
      ROW(A222)
   ),
"")-4</f>
        <v>250</v>
      </c>
      <c r="B226" s="27">
        <f t="shared" si="7"/>
        <v>222</v>
      </c>
      <c r="C226" s="27">
        <f ca="1">IFERROR(OFFSET(錠剤!C$4,錠剤_PTP!$A226,0),"")</f>
        <v>160</v>
      </c>
      <c r="D226" s="27" t="str">
        <f ca="1">IFERROR(OFFSET(錠剤!D$4,錠剤_PTP!$A226,0),"")</f>
        <v>オランザピンＯＤ錠５ｍｇ「ニプロ」</v>
      </c>
      <c r="E226" s="27">
        <f ca="1">IFERROR(OFFSET(錠剤!E$4,錠剤_PTP!$A226,0),"")</f>
        <v>2</v>
      </c>
      <c r="F226" s="27">
        <f ca="1">IFERROR(OFFSET(錠剤!F$4,錠剤_PTP!$A226,0),"")</f>
        <v>26</v>
      </c>
      <c r="G226" s="27" t="str">
        <f ca="1">IFERROR(OFFSET(錠剤!G$4,錠剤_PTP!$A226,0),"")</f>
        <v>バラ</v>
      </c>
      <c r="H226" s="27" t="str">
        <f ca="1">IFERROR(OFFSET(錠剤!H$4,錠剤_PTP!$A226,0),"")</f>
        <v>１００Ｔ</v>
      </c>
      <c r="I226" s="27" t="str">
        <f ca="1">IFERROR(OFFSET(錠剤!I$4,錠剤_PTP!$A226,0),"")</f>
        <v>錠</v>
      </c>
      <c r="J226" s="27" t="str">
        <f ca="1">IFERROR(OFFSET(錠剤!J$4,錠剤_PTP!$A226,0),"")</f>
        <v>調剤棚　＆　劇薬バラ</v>
      </c>
      <c r="K226" s="65"/>
      <c r="L226" s="77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(ISNUMBER(SEARCH("調剤棚", 錠剤!$J$5:$J$999))),
      ROW(A223)
   ),
"")-4</f>
        <v>251</v>
      </c>
      <c r="B227" s="27">
        <f t="shared" si="7"/>
        <v>223</v>
      </c>
      <c r="C227" s="27">
        <f ca="1">IFERROR(OFFSET(錠剤!C$4,錠剤_PTP!$A227,0),"")</f>
        <v>162</v>
      </c>
      <c r="D227" s="27" t="str">
        <f ca="1">IFERROR(OFFSET(錠剤!D$4,錠剤_PTP!$A227,0),"")</f>
        <v>オランザピン錠２．５ｍｇ「ニプロ」　　</v>
      </c>
      <c r="E227" s="27">
        <f ca="1">IFERROR(OFFSET(錠剤!E$4,錠剤_PTP!$A227,0),"")</f>
        <v>2</v>
      </c>
      <c r="F227" s="27">
        <f ca="1">IFERROR(OFFSET(錠剤!F$4,錠剤_PTP!$A227,0),"")</f>
        <v>1</v>
      </c>
      <c r="G227" s="27" t="str">
        <f ca="1">IFERROR(OFFSET(錠剤!G$4,錠剤_PTP!$A227,0),"")</f>
        <v>ＰＴＰ</v>
      </c>
      <c r="H227" s="27" t="str">
        <f ca="1">IFERROR(OFFSET(錠剤!H$4,錠剤_PTP!$A227,0),"")</f>
        <v>１００Ｔ</v>
      </c>
      <c r="I227" s="27" t="str">
        <f ca="1">IFERROR(OFFSET(錠剤!I$4,錠剤_PTP!$A227,0),"")</f>
        <v>錠</v>
      </c>
      <c r="J227" s="27" t="str">
        <f ca="1">IFERROR(OFFSET(錠剤!J$4,錠剤_PTP!$A227,0),"")</f>
        <v>調剤棚</v>
      </c>
      <c r="K227" s="65"/>
      <c r="L227" s="77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(ISNUMBER(SEARCH("調剤棚", 錠剤!$J$5:$J$999))),
      ROW(A224)
   ),
"")-4</f>
        <v>252</v>
      </c>
      <c r="B228" s="27">
        <f t="shared" si="7"/>
        <v>224</v>
      </c>
      <c r="C228" s="27">
        <f ca="1">IFERROR(OFFSET(錠剤!C$4,錠剤_PTP!$A228,0),"")</f>
        <v>163</v>
      </c>
      <c r="D228" s="27" t="str">
        <f ca="1">IFERROR(OFFSET(錠剤!D$4,錠剤_PTP!$A228,0),"")</f>
        <v>オランザピン錠２．５ｍｇ「ニプロ」　　</v>
      </c>
      <c r="E228" s="27">
        <f ca="1">IFERROR(OFFSET(錠剤!E$4,錠剤_PTP!$A228,0),"")</f>
        <v>2</v>
      </c>
      <c r="F228" s="27">
        <f ca="1">IFERROR(OFFSET(錠剤!F$4,錠剤_PTP!$A228,0),"")</f>
        <v>1</v>
      </c>
      <c r="G228" s="27" t="str">
        <f ca="1">IFERROR(OFFSET(錠剤!G$4,錠剤_PTP!$A228,0),"")</f>
        <v>バラ</v>
      </c>
      <c r="H228" s="27" t="str">
        <f ca="1">IFERROR(OFFSET(錠剤!H$4,錠剤_PTP!$A228,0),"")</f>
        <v>１００Ｔ</v>
      </c>
      <c r="I228" s="27" t="str">
        <f ca="1">IFERROR(OFFSET(錠剤!I$4,錠剤_PTP!$A228,0),"")</f>
        <v>錠</v>
      </c>
      <c r="J228" s="27" t="str">
        <f ca="1">IFERROR(OFFSET(錠剤!J$4,錠剤_PTP!$A228,0),"")</f>
        <v>調剤棚</v>
      </c>
      <c r="K228" s="65"/>
      <c r="L228" s="77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(ISNUMBER(SEARCH("調剤棚", 錠剤!$J$5:$J$999))),
      ROW(A225)
   ),
"")-4</f>
        <v>253</v>
      </c>
      <c r="B229" s="27">
        <f t="shared" si="7"/>
        <v>225</v>
      </c>
      <c r="C229" s="27">
        <f ca="1">IFERROR(OFFSET(錠剤!C$4,錠剤_PTP!$A229,0),"")</f>
        <v>169</v>
      </c>
      <c r="D229" s="27" t="str">
        <f ca="1">IFERROR(OFFSET(錠剤!D$4,錠剤_PTP!$A229,0),"")</f>
        <v>ガランタミンＯＤ錠１２ｍｇ「日医工」</v>
      </c>
      <c r="E229" s="27">
        <f ca="1">IFERROR(OFFSET(錠剤!E$4,錠剤_PTP!$A229,0),"")</f>
        <v>2</v>
      </c>
      <c r="F229" s="27">
        <f ca="1">IFERROR(OFFSET(錠剤!F$4,錠剤_PTP!$A229,0),"")</f>
        <v>26</v>
      </c>
      <c r="G229" s="27" t="str">
        <f ca="1">IFERROR(OFFSET(錠剤!G$4,錠剤_PTP!$A229,0),"")</f>
        <v>ＰＴＰ</v>
      </c>
      <c r="H229" s="27" t="str">
        <f ca="1">IFERROR(OFFSET(錠剤!H$4,錠剤_PTP!$A229,0),"")</f>
        <v>５６Ｔ</v>
      </c>
      <c r="I229" s="27" t="str">
        <f ca="1">IFERROR(OFFSET(錠剤!I$4,錠剤_PTP!$A229,0),"")</f>
        <v>錠</v>
      </c>
      <c r="J229" s="27" t="str">
        <f ca="1">IFERROR(OFFSET(錠剤!J$4,錠剤_PTP!$A229,0),"")</f>
        <v>調剤棚　＆　劇薬バラ</v>
      </c>
      <c r="K229" s="65"/>
      <c r="L229" s="77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(ISNUMBER(SEARCH("調剤棚", 錠剤!$J$5:$J$999))),
      ROW(A226)
   ),
"")-4</f>
        <v>254</v>
      </c>
      <c r="B230" s="27">
        <f t="shared" si="7"/>
        <v>226</v>
      </c>
      <c r="C230" s="27">
        <f ca="1">IFERROR(OFFSET(錠剤!C$4,錠剤_PTP!$A230,0),"")</f>
        <v>170</v>
      </c>
      <c r="D230" s="27" t="str">
        <f ca="1">IFERROR(OFFSET(錠剤!D$4,錠剤_PTP!$A230,0),"")</f>
        <v>ガランタミンＯＤ錠４ｍｇ「日医工」</v>
      </c>
      <c r="E230" s="27">
        <f ca="1">IFERROR(OFFSET(錠剤!E$4,錠剤_PTP!$A230,0),"")</f>
        <v>2</v>
      </c>
      <c r="F230" s="27">
        <f ca="1">IFERROR(OFFSET(錠剤!F$4,錠剤_PTP!$A230,0),"")</f>
        <v>26</v>
      </c>
      <c r="G230" s="27" t="str">
        <f ca="1">IFERROR(OFFSET(錠剤!G$4,錠剤_PTP!$A230,0),"")</f>
        <v>ＰＴＰ</v>
      </c>
      <c r="H230" s="27" t="str">
        <f ca="1">IFERROR(OFFSET(錠剤!H$4,錠剤_PTP!$A230,0),"")</f>
        <v>１４０Ｔ</v>
      </c>
      <c r="I230" s="27" t="str">
        <f ca="1">IFERROR(OFFSET(錠剤!I$4,錠剤_PTP!$A230,0),"")</f>
        <v>錠</v>
      </c>
      <c r="J230" s="27" t="str">
        <f ca="1">IFERROR(OFFSET(錠剤!J$4,錠剤_PTP!$A230,0),"")</f>
        <v>調剤棚　＆　劇薬バラ</v>
      </c>
      <c r="K230" s="65"/>
      <c r="L230" s="77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(ISNUMBER(SEARCH("調剤棚", 錠剤!$J$5:$J$999))),
      ROW(A227)
   ),
"")-4</f>
        <v>255</v>
      </c>
      <c r="B231" s="27">
        <f t="shared" si="7"/>
        <v>227</v>
      </c>
      <c r="C231" s="27">
        <f ca="1">IFERROR(OFFSET(錠剤!C$4,錠剤_PTP!$A231,0),"")</f>
        <v>190</v>
      </c>
      <c r="D231" s="27" t="str">
        <f ca="1">IFERROR(OFFSET(錠剤!D$4,錠剤_PTP!$A231,0),"")</f>
        <v>クエチアピン錠１００ｍｇ「アメル」</v>
      </c>
      <c r="E231" s="27">
        <f ca="1">IFERROR(OFFSET(錠剤!E$4,錠剤_PTP!$A231,0),"")</f>
        <v>2</v>
      </c>
      <c r="F231" s="27">
        <f ca="1">IFERROR(OFFSET(錠剤!F$4,錠剤_PTP!$A231,0),"")</f>
        <v>26</v>
      </c>
      <c r="G231" s="27" t="str">
        <f ca="1">IFERROR(OFFSET(錠剤!G$4,錠剤_PTP!$A231,0),"")</f>
        <v>ＰＴＰ</v>
      </c>
      <c r="H231" s="27" t="str">
        <f ca="1">IFERROR(OFFSET(錠剤!H$4,錠剤_PTP!$A231,0),"")</f>
        <v>１００Ｔ</v>
      </c>
      <c r="I231" s="27" t="str">
        <f ca="1">IFERROR(OFFSET(錠剤!I$4,錠剤_PTP!$A231,0),"")</f>
        <v>錠</v>
      </c>
      <c r="J231" s="27" t="str">
        <f ca="1">IFERROR(OFFSET(錠剤!J$4,錠剤_PTP!$A231,0),"")</f>
        <v>調剤棚　＆　劇薬バラ</v>
      </c>
      <c r="K231" s="65"/>
      <c r="L231" s="77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(ISNUMBER(SEARCH("調剤棚", 錠剤!$J$5:$J$999))),
      ROW(A228)
   ),
"")-4</f>
        <v>256</v>
      </c>
      <c r="B232" s="27">
        <f t="shared" si="7"/>
        <v>228</v>
      </c>
      <c r="C232" s="27">
        <f ca="1">IFERROR(OFFSET(錠剤!C$4,錠剤_PTP!$A232,0),"")</f>
        <v>191</v>
      </c>
      <c r="D232" s="27" t="str">
        <f ca="1">IFERROR(OFFSET(錠剤!D$4,錠剤_PTP!$A232,0),"")</f>
        <v>クエチアピン錠１００ｍｇ「アメル」</v>
      </c>
      <c r="E232" s="27">
        <f ca="1">IFERROR(OFFSET(錠剤!E$4,錠剤_PTP!$A232,0),"")</f>
        <v>2</v>
      </c>
      <c r="F232" s="27">
        <f ca="1">IFERROR(OFFSET(錠剤!F$4,錠剤_PTP!$A232,0),"")</f>
        <v>26</v>
      </c>
      <c r="G232" s="27" t="str">
        <f ca="1">IFERROR(OFFSET(錠剤!G$4,錠剤_PTP!$A232,0),"")</f>
        <v>バラ</v>
      </c>
      <c r="H232" s="27" t="str">
        <f ca="1">IFERROR(OFFSET(錠剤!H$4,錠剤_PTP!$A232,0),"")</f>
        <v>１０００Ｔ</v>
      </c>
      <c r="I232" s="27" t="str">
        <f ca="1">IFERROR(OFFSET(錠剤!I$4,錠剤_PTP!$A232,0),"")</f>
        <v>錠</v>
      </c>
      <c r="J232" s="27" t="str">
        <f ca="1">IFERROR(OFFSET(錠剤!J$4,錠剤_PTP!$A232,0),"")</f>
        <v>調剤棚　＆　劇薬バラ</v>
      </c>
      <c r="K232" s="65"/>
      <c r="L232" s="77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(ISNUMBER(SEARCH("調剤棚", 錠剤!$J$5:$J$999))),
      ROW(A229)
   ),
"")-4</f>
        <v>257</v>
      </c>
      <c r="B233" s="27">
        <f t="shared" si="7"/>
        <v>229</v>
      </c>
      <c r="C233" s="27">
        <f ca="1">IFERROR(OFFSET(錠剤!C$4,錠剤_PTP!$A233,0),"")</f>
        <v>192</v>
      </c>
      <c r="D233" s="27" t="str">
        <f ca="1">IFERROR(OFFSET(錠剤!D$4,錠剤_PTP!$A233,0),"")</f>
        <v>クエチアピン錠１２．５ｍｇ「アメル」</v>
      </c>
      <c r="E233" s="27">
        <f ca="1">IFERROR(OFFSET(錠剤!E$4,錠剤_PTP!$A233,0),"")</f>
        <v>2</v>
      </c>
      <c r="F233" s="27">
        <f ca="1">IFERROR(OFFSET(錠剤!F$4,錠剤_PTP!$A233,0),"")</f>
        <v>26</v>
      </c>
      <c r="G233" s="27" t="str">
        <f ca="1">IFERROR(OFFSET(錠剤!G$4,錠剤_PTP!$A233,0),"")</f>
        <v>ＰＴＰ</v>
      </c>
      <c r="H233" s="27" t="str">
        <f ca="1">IFERROR(OFFSET(錠剤!H$4,錠剤_PTP!$A233,0),"")</f>
        <v>１００Ｔ</v>
      </c>
      <c r="I233" s="27" t="str">
        <f ca="1">IFERROR(OFFSET(錠剤!I$4,錠剤_PTP!$A233,0),"")</f>
        <v>錠</v>
      </c>
      <c r="J233" s="27" t="str">
        <f ca="1">IFERROR(OFFSET(錠剤!J$4,錠剤_PTP!$A233,0),"")</f>
        <v>調剤棚　＆　劇薬バラ</v>
      </c>
      <c r="K233" s="65"/>
      <c r="L233" s="77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(ISNUMBER(SEARCH("調剤棚", 錠剤!$J$5:$J$999))),
      ROW(A230)
   ),
"")-4</f>
        <v>258</v>
      </c>
      <c r="B234" s="27">
        <f t="shared" si="7"/>
        <v>230</v>
      </c>
      <c r="C234" s="27">
        <f ca="1">IFERROR(OFFSET(錠剤!C$4,錠剤_PTP!$A234,0),"")</f>
        <v>193</v>
      </c>
      <c r="D234" s="27" t="str">
        <f ca="1">IFERROR(OFFSET(錠剤!D$4,錠剤_PTP!$A234,0),"")</f>
        <v>クエチアピン錠１２．５ｍｇ「アメル」</v>
      </c>
      <c r="E234" s="27">
        <f ca="1">IFERROR(OFFSET(錠剤!E$4,錠剤_PTP!$A234,0),"")</f>
        <v>2</v>
      </c>
      <c r="F234" s="27">
        <f ca="1">IFERROR(OFFSET(錠剤!F$4,錠剤_PTP!$A234,0),"")</f>
        <v>26</v>
      </c>
      <c r="G234" s="27" t="str">
        <f ca="1">IFERROR(OFFSET(錠剤!G$4,錠剤_PTP!$A234,0),"")</f>
        <v>バラ</v>
      </c>
      <c r="H234" s="27" t="str">
        <f ca="1">IFERROR(OFFSET(錠剤!H$4,錠剤_PTP!$A234,0),"")</f>
        <v>２００Ｔ</v>
      </c>
      <c r="I234" s="27" t="str">
        <f ca="1">IFERROR(OFFSET(錠剤!I$4,錠剤_PTP!$A234,0),"")</f>
        <v>錠</v>
      </c>
      <c r="J234" s="27" t="str">
        <f ca="1">IFERROR(OFFSET(錠剤!J$4,錠剤_PTP!$A234,0),"")</f>
        <v>調剤棚　＆　劇薬バラ</v>
      </c>
      <c r="K234" s="65"/>
      <c r="L234" s="77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(ISNUMBER(SEARCH("調剤棚", 錠剤!$J$5:$J$999))),
      ROW(A231)
   ),
"")-4</f>
        <v>259</v>
      </c>
      <c r="B235" s="27">
        <f t="shared" si="7"/>
        <v>231</v>
      </c>
      <c r="C235" s="27">
        <f ca="1">IFERROR(OFFSET(錠剤!C$4,錠剤_PTP!$A235,0),"")</f>
        <v>194</v>
      </c>
      <c r="D235" s="27" t="str">
        <f ca="1">IFERROR(OFFSET(錠剤!D$4,錠剤_PTP!$A235,0),"")</f>
        <v>クエチアピン錠２００ｍｇ「アメル」</v>
      </c>
      <c r="E235" s="27">
        <f ca="1">IFERROR(OFFSET(錠剤!E$4,錠剤_PTP!$A235,0),"")</f>
        <v>2</v>
      </c>
      <c r="F235" s="27">
        <f ca="1">IFERROR(OFFSET(錠剤!F$4,錠剤_PTP!$A235,0),"")</f>
        <v>26</v>
      </c>
      <c r="G235" s="27" t="str">
        <f ca="1">IFERROR(OFFSET(錠剤!G$4,錠剤_PTP!$A235,0),"")</f>
        <v>ＰＴＰ</v>
      </c>
      <c r="H235" s="27" t="str">
        <f ca="1">IFERROR(OFFSET(錠剤!H$4,錠剤_PTP!$A235,0),"")</f>
        <v>１００Ｔ</v>
      </c>
      <c r="I235" s="27" t="str">
        <f ca="1">IFERROR(OFFSET(錠剤!I$4,錠剤_PTP!$A235,0),"")</f>
        <v>錠</v>
      </c>
      <c r="J235" s="27" t="str">
        <f ca="1">IFERROR(OFFSET(錠剤!J$4,錠剤_PTP!$A235,0),"")</f>
        <v>調剤棚　＆　劇薬バラ</v>
      </c>
      <c r="K235" s="65"/>
      <c r="L235" s="77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(ISNUMBER(SEARCH("調剤棚", 錠剤!$J$5:$J$999))),
      ROW(A232)
   ),
"")-4</f>
        <v>260</v>
      </c>
      <c r="B236" s="27">
        <f t="shared" si="7"/>
        <v>232</v>
      </c>
      <c r="C236" s="27">
        <f ca="1">IFERROR(OFFSET(錠剤!C$4,錠剤_PTP!$A236,0),"")</f>
        <v>195</v>
      </c>
      <c r="D236" s="27" t="str">
        <f ca="1">IFERROR(OFFSET(錠剤!D$4,錠剤_PTP!$A236,0),"")</f>
        <v>クエチアピン錠２００ｍｇ「アメル」</v>
      </c>
      <c r="E236" s="27">
        <f ca="1">IFERROR(OFFSET(錠剤!E$4,錠剤_PTP!$A236,0),"")</f>
        <v>2</v>
      </c>
      <c r="F236" s="27">
        <f ca="1">IFERROR(OFFSET(錠剤!F$4,錠剤_PTP!$A236,0),"")</f>
        <v>26</v>
      </c>
      <c r="G236" s="27" t="str">
        <f ca="1">IFERROR(OFFSET(錠剤!G$4,錠剤_PTP!$A236,0),"")</f>
        <v>バラ</v>
      </c>
      <c r="H236" s="27" t="str">
        <f ca="1">IFERROR(OFFSET(錠剤!H$4,錠剤_PTP!$A236,0),"")</f>
        <v>５００Ｔ</v>
      </c>
      <c r="I236" s="27" t="str">
        <f ca="1">IFERROR(OFFSET(錠剤!I$4,錠剤_PTP!$A236,0),"")</f>
        <v>錠</v>
      </c>
      <c r="J236" s="27" t="str">
        <f ca="1">IFERROR(OFFSET(錠剤!J$4,錠剤_PTP!$A236,0),"")</f>
        <v>調剤棚　＆　劇薬バラ</v>
      </c>
      <c r="K236" s="65"/>
      <c r="L236" s="77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(ISNUMBER(SEARCH("調剤棚", 錠剤!$J$5:$J$999))),
      ROW(A233)
   ),
"")-4</f>
        <v>261</v>
      </c>
      <c r="B237" s="27">
        <f t="shared" si="7"/>
        <v>233</v>
      </c>
      <c r="C237" s="27">
        <f ca="1">IFERROR(OFFSET(錠剤!C$4,錠剤_PTP!$A237,0),"")</f>
        <v>196</v>
      </c>
      <c r="D237" s="27" t="str">
        <f ca="1">IFERROR(OFFSET(錠剤!D$4,錠剤_PTP!$A237,0),"")</f>
        <v>クエチアピン錠２５ｍｇ「アメル」</v>
      </c>
      <c r="E237" s="27">
        <f ca="1">IFERROR(OFFSET(錠剤!E$4,錠剤_PTP!$A237,0),"")</f>
        <v>2</v>
      </c>
      <c r="F237" s="27">
        <f ca="1">IFERROR(OFFSET(錠剤!F$4,錠剤_PTP!$A237,0),"")</f>
        <v>26</v>
      </c>
      <c r="G237" s="27" t="str">
        <f ca="1">IFERROR(OFFSET(錠剤!G$4,錠剤_PTP!$A237,0),"")</f>
        <v>ＰＴＰ</v>
      </c>
      <c r="H237" s="27" t="str">
        <f ca="1">IFERROR(OFFSET(錠剤!H$4,錠剤_PTP!$A237,0),"")</f>
        <v>１００Ｔ</v>
      </c>
      <c r="I237" s="27" t="str">
        <f ca="1">IFERROR(OFFSET(錠剤!I$4,錠剤_PTP!$A237,0),"")</f>
        <v>錠</v>
      </c>
      <c r="J237" s="27" t="str">
        <f ca="1">IFERROR(OFFSET(錠剤!J$4,錠剤_PTP!$A237,0),"")</f>
        <v>調剤棚　＆　劇薬バラ</v>
      </c>
      <c r="K237" s="65"/>
      <c r="L237" s="77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(ISNUMBER(SEARCH("調剤棚", 錠剤!$J$5:$J$999))),
      ROW(A234)
   ),
"")-4</f>
        <v>262</v>
      </c>
      <c r="B238" s="27">
        <f t="shared" si="7"/>
        <v>234</v>
      </c>
      <c r="C238" s="27">
        <f ca="1">IFERROR(OFFSET(錠剤!C$4,錠剤_PTP!$A238,0),"")</f>
        <v>197</v>
      </c>
      <c r="D238" s="27" t="str">
        <f ca="1">IFERROR(OFFSET(錠剤!D$4,錠剤_PTP!$A238,0),"")</f>
        <v>クエチアピン錠２５ｍｇ「アメル」</v>
      </c>
      <c r="E238" s="27">
        <f ca="1">IFERROR(OFFSET(錠剤!E$4,錠剤_PTP!$A238,0),"")</f>
        <v>2</v>
      </c>
      <c r="F238" s="27">
        <f ca="1">IFERROR(OFFSET(錠剤!F$4,錠剤_PTP!$A238,0),"")</f>
        <v>26</v>
      </c>
      <c r="G238" s="27" t="str">
        <f ca="1">IFERROR(OFFSET(錠剤!G$4,錠剤_PTP!$A238,0),"")</f>
        <v>バラ</v>
      </c>
      <c r="H238" s="27" t="str">
        <f ca="1">IFERROR(OFFSET(錠剤!H$4,錠剤_PTP!$A238,0),"")</f>
        <v>１０００Ｔ</v>
      </c>
      <c r="I238" s="27" t="str">
        <f ca="1">IFERROR(OFFSET(錠剤!I$4,錠剤_PTP!$A238,0),"")</f>
        <v>錠</v>
      </c>
      <c r="J238" s="27" t="str">
        <f ca="1">IFERROR(OFFSET(錠剤!J$4,錠剤_PTP!$A238,0),"")</f>
        <v>調剤棚　＆　劇薬バラ</v>
      </c>
      <c r="K238" s="65"/>
      <c r="L238" s="77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(ISNUMBER(SEARCH("調剤棚", 錠剤!$J$5:$J$999))),
      ROW(A235)
   ),
"")-4</f>
        <v>263</v>
      </c>
      <c r="B239" s="27">
        <f t="shared" si="7"/>
        <v>235</v>
      </c>
      <c r="C239" s="27">
        <f ca="1">IFERROR(OFFSET(錠剤!C$4,錠剤_PTP!$A239,0),"")</f>
        <v>210</v>
      </c>
      <c r="D239" s="27" t="str">
        <f ca="1">IFERROR(OFFSET(錠剤!D$4,錠剤_PTP!$A239,0),"")</f>
        <v>グリメピリドＯＤ錠１ｍｇ「トーワ」</v>
      </c>
      <c r="E239" s="27">
        <f ca="1">IFERROR(OFFSET(錠剤!E$4,錠剤_PTP!$A239,0),"")</f>
        <v>2</v>
      </c>
      <c r="F239" s="27">
        <f ca="1">IFERROR(OFFSET(錠剤!F$4,錠剤_PTP!$A239,0),"")</f>
        <v>26</v>
      </c>
      <c r="G239" s="27" t="str">
        <f ca="1">IFERROR(OFFSET(錠剤!G$4,錠剤_PTP!$A239,0),"")</f>
        <v>バラ</v>
      </c>
      <c r="H239" s="27" t="str">
        <f ca="1">IFERROR(OFFSET(錠剤!H$4,錠剤_PTP!$A239,0),"")</f>
        <v>３００Ｔ</v>
      </c>
      <c r="I239" s="27" t="str">
        <f ca="1">IFERROR(OFFSET(錠剤!I$4,錠剤_PTP!$A239,0),"")</f>
        <v>錠</v>
      </c>
      <c r="J239" s="27" t="str">
        <f ca="1">IFERROR(OFFSET(錠剤!J$4,錠剤_PTP!$A239,0),"")</f>
        <v>調剤棚　＆　劇薬バラ</v>
      </c>
      <c r="K239" s="65"/>
      <c r="L239" s="77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(ISNUMBER(SEARCH("調剤棚", 錠剤!$J$5:$J$999))),
      ROW(A236)
   ),
"")-4</f>
        <v>265</v>
      </c>
      <c r="B240" s="27">
        <f t="shared" si="7"/>
        <v>236</v>
      </c>
      <c r="C240" s="27">
        <f ca="1">IFERROR(OFFSET(錠剤!C$4,錠剤_PTP!$A240,0),"")</f>
        <v>239</v>
      </c>
      <c r="D240" s="27" t="str">
        <f ca="1">IFERROR(OFFSET(錠剤!D$4,錠剤_PTP!$A240,0),"")</f>
        <v>コントミン糖衣錠５０ｍｇ</v>
      </c>
      <c r="E240" s="27">
        <f ca="1">IFERROR(OFFSET(錠剤!E$4,錠剤_PTP!$A240,0),"")</f>
        <v>2</v>
      </c>
      <c r="F240" s="27">
        <f ca="1">IFERROR(OFFSET(錠剤!F$4,錠剤_PTP!$A240,0),"")</f>
        <v>26</v>
      </c>
      <c r="G240" s="27" t="str">
        <f ca="1">IFERROR(OFFSET(錠剤!G$4,錠剤_PTP!$A240,0),"")</f>
        <v>ＰＴＰ</v>
      </c>
      <c r="H240" s="27" t="str">
        <f ca="1">IFERROR(OFFSET(錠剤!H$4,錠剤_PTP!$A240,0),"")</f>
        <v>１００Ｔ</v>
      </c>
      <c r="I240" s="27" t="str">
        <f ca="1">IFERROR(OFFSET(錠剤!I$4,錠剤_PTP!$A240,0),"")</f>
        <v>錠</v>
      </c>
      <c r="J240" s="27" t="str">
        <f ca="1">IFERROR(OFFSET(錠剤!J$4,錠剤_PTP!$A240,0),"")</f>
        <v>調剤棚　＆　劇薬バラ</v>
      </c>
      <c r="K240" s="65"/>
      <c r="L240" s="77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(ISNUMBER(SEARCH("調剤棚", 錠剤!$J$5:$J$999))),
      ROW(A237)
   ),
"")-4</f>
        <v>266</v>
      </c>
      <c r="B241" s="27">
        <f t="shared" si="7"/>
        <v>237</v>
      </c>
      <c r="C241" s="27">
        <f ca="1">IFERROR(OFFSET(錠剤!C$4,錠剤_PTP!$A241,0),"")</f>
        <v>240</v>
      </c>
      <c r="D241" s="27" t="str">
        <f ca="1">IFERROR(OFFSET(錠剤!D$4,錠剤_PTP!$A241,0),"")</f>
        <v>コントミン糖衣錠５０ｍｇ</v>
      </c>
      <c r="E241" s="27">
        <f ca="1">IFERROR(OFFSET(錠剤!E$4,錠剤_PTP!$A241,0),"")</f>
        <v>2</v>
      </c>
      <c r="F241" s="27">
        <f ca="1">IFERROR(OFFSET(錠剤!F$4,錠剤_PTP!$A241,0),"")</f>
        <v>26</v>
      </c>
      <c r="G241" s="27" t="str">
        <f ca="1">IFERROR(OFFSET(錠剤!G$4,錠剤_PTP!$A241,0),"")</f>
        <v>バラ</v>
      </c>
      <c r="H241" s="27" t="str">
        <f ca="1">IFERROR(OFFSET(錠剤!H$4,錠剤_PTP!$A241,0),"")</f>
        <v>１０００Ｔ</v>
      </c>
      <c r="I241" s="27" t="str">
        <f ca="1">IFERROR(OFFSET(錠剤!I$4,錠剤_PTP!$A241,0),"")</f>
        <v>錠</v>
      </c>
      <c r="J241" s="27" t="str">
        <f ca="1">IFERROR(OFFSET(錠剤!J$4,錠剤_PTP!$A241,0),"")</f>
        <v>調剤棚　＆　劇薬バラ</v>
      </c>
      <c r="K241" s="65"/>
      <c r="L241" s="77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(ISNUMBER(SEARCH("調剤棚", 錠剤!$J$5:$J$999))),
      ROW(A238)
   ),
"")-4</f>
        <v>267</v>
      </c>
      <c r="B242" s="27">
        <f t="shared" si="7"/>
        <v>238</v>
      </c>
      <c r="C242" s="27">
        <f ca="1">IFERROR(OFFSET(錠剤!C$4,錠剤_PTP!$A242,0),"")</f>
        <v>253</v>
      </c>
      <c r="D242" s="27" t="str">
        <f ca="1">IFERROR(OFFSET(錠剤!D$4,錠剤_PTP!$A242,0),"")</f>
        <v>シクレスト舌下錠１０ｍｇ</v>
      </c>
      <c r="E242" s="27">
        <f ca="1">IFERROR(OFFSET(錠剤!E$4,錠剤_PTP!$A242,0),"")</f>
        <v>2</v>
      </c>
      <c r="F242" s="27">
        <f ca="1">IFERROR(OFFSET(錠剤!F$4,錠剤_PTP!$A242,0),"")</f>
        <v>1</v>
      </c>
      <c r="G242" s="27" t="str">
        <f ca="1">IFERROR(OFFSET(錠剤!G$4,錠剤_PTP!$A242,0),"")</f>
        <v>ＰＴＰ</v>
      </c>
      <c r="H242" s="27" t="str">
        <f ca="1">IFERROR(OFFSET(錠剤!H$4,錠剤_PTP!$A242,0),"")</f>
        <v>１００Ｔ</v>
      </c>
      <c r="I242" s="27" t="str">
        <f ca="1">IFERROR(OFFSET(錠剤!I$4,錠剤_PTP!$A242,0),"")</f>
        <v>錠</v>
      </c>
      <c r="J242" s="27" t="str">
        <f ca="1">IFERROR(OFFSET(錠剤!J$4,錠剤_PTP!$A242,0),"")</f>
        <v>調剤棚</v>
      </c>
      <c r="K242" s="65"/>
      <c r="L242" s="77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(ISNUMBER(SEARCH("調剤棚", 錠剤!$J$5:$J$999))),
      ROW(A239)
   ),
"")-4</f>
        <v>268</v>
      </c>
      <c r="B243" s="27">
        <f t="shared" si="7"/>
        <v>239</v>
      </c>
      <c r="C243" s="27">
        <f ca="1">IFERROR(OFFSET(錠剤!C$4,錠剤_PTP!$A243,0),"")</f>
        <v>254</v>
      </c>
      <c r="D243" s="27" t="str">
        <f ca="1">IFERROR(OFFSET(錠剤!D$4,錠剤_PTP!$A243,0),"")</f>
        <v>シクレスト舌下錠５ｍｇ</v>
      </c>
      <c r="E243" s="27">
        <f ca="1">IFERROR(OFFSET(錠剤!E$4,錠剤_PTP!$A243,0),"")</f>
        <v>2</v>
      </c>
      <c r="F243" s="27">
        <f ca="1">IFERROR(OFFSET(錠剤!F$4,錠剤_PTP!$A243,0),"")</f>
        <v>1</v>
      </c>
      <c r="G243" s="27" t="str">
        <f ca="1">IFERROR(OFFSET(錠剤!G$4,錠剤_PTP!$A243,0),"")</f>
        <v>ＰＴＰ</v>
      </c>
      <c r="H243" s="27" t="str">
        <f ca="1">IFERROR(OFFSET(錠剤!H$4,錠剤_PTP!$A243,0),"")</f>
        <v>１００Ｔ</v>
      </c>
      <c r="I243" s="27" t="str">
        <f ca="1">IFERROR(OFFSET(錠剤!I$4,錠剤_PTP!$A243,0),"")</f>
        <v>錠</v>
      </c>
      <c r="J243" s="27" t="str">
        <f ca="1">IFERROR(OFFSET(錠剤!J$4,錠剤_PTP!$A243,0),"")</f>
        <v>調剤棚</v>
      </c>
      <c r="K243" s="65"/>
      <c r="L243" s="77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(ISNUMBER(SEARCH("調剤棚", 錠剤!$J$5:$J$999))),
      ROW(A240)
   ),
"")-4</f>
        <v>269</v>
      </c>
      <c r="B244" s="27">
        <f t="shared" si="7"/>
        <v>240</v>
      </c>
      <c r="C244" s="27">
        <f ca="1">IFERROR(OFFSET(錠剤!C$4,錠剤_PTP!$A244,0),"")</f>
        <v>260</v>
      </c>
      <c r="D244" s="27" t="str">
        <f ca="1">IFERROR(OFFSET(錠剤!D$4,錠剤_PTP!$A244,0),"")</f>
        <v>ジプレキサ　ザイディス錠１０ｍｇ</v>
      </c>
      <c r="E244" s="27">
        <f ca="1">IFERROR(OFFSET(錠剤!E$4,錠剤_PTP!$A244,0),"")</f>
        <v>2</v>
      </c>
      <c r="F244" s="27">
        <f ca="1">IFERROR(OFFSET(錠剤!F$4,錠剤_PTP!$A244,0),"")</f>
        <v>1</v>
      </c>
      <c r="G244" s="27" t="str">
        <f ca="1">IFERROR(OFFSET(錠剤!G$4,錠剤_PTP!$A244,0),"")</f>
        <v>ＰＴＰ</v>
      </c>
      <c r="H244" s="27" t="str">
        <f ca="1">IFERROR(OFFSET(錠剤!H$4,錠剤_PTP!$A244,0),"")</f>
        <v>３５０Ｔ</v>
      </c>
      <c r="I244" s="27" t="str">
        <f ca="1">IFERROR(OFFSET(錠剤!I$4,錠剤_PTP!$A244,0),"")</f>
        <v>錠</v>
      </c>
      <c r="J244" s="27" t="str">
        <f ca="1">IFERROR(OFFSET(錠剤!J$4,錠剤_PTP!$A244,0),"")</f>
        <v>調剤棚</v>
      </c>
      <c r="K244" s="65"/>
      <c r="L244" s="77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(ISNUMBER(SEARCH("調剤棚", 錠剤!$J$5:$J$999))),
      ROW(A241)
   ),
"")-4</f>
        <v>270</v>
      </c>
      <c r="B245" s="27">
        <f t="shared" si="7"/>
        <v>241</v>
      </c>
      <c r="C245" s="27">
        <f ca="1">IFERROR(OFFSET(錠剤!C$4,錠剤_PTP!$A245,0),"")</f>
        <v>261</v>
      </c>
      <c r="D245" s="27" t="str">
        <f ca="1">IFERROR(OFFSET(錠剤!D$4,錠剤_PTP!$A245,0),"")</f>
        <v>ジプレキサ　ザイディス錠２．５ｍｇ</v>
      </c>
      <c r="E245" s="27">
        <f ca="1">IFERROR(OFFSET(錠剤!E$4,錠剤_PTP!$A245,0),"")</f>
        <v>2</v>
      </c>
      <c r="F245" s="27">
        <f ca="1">IFERROR(OFFSET(錠剤!F$4,錠剤_PTP!$A245,0),"")</f>
        <v>1</v>
      </c>
      <c r="G245" s="27" t="str">
        <f ca="1">IFERROR(OFFSET(錠剤!G$4,錠剤_PTP!$A245,0),"")</f>
        <v>ＰＴＰ</v>
      </c>
      <c r="H245" s="27" t="str">
        <f ca="1">IFERROR(OFFSET(錠剤!H$4,錠剤_PTP!$A245,0),"")</f>
        <v>７０Ｔ</v>
      </c>
      <c r="I245" s="27" t="str">
        <f ca="1">IFERROR(OFFSET(錠剤!I$4,錠剤_PTP!$A245,0),"")</f>
        <v>錠</v>
      </c>
      <c r="J245" s="27" t="str">
        <f ca="1">IFERROR(OFFSET(錠剤!J$4,錠剤_PTP!$A245,0),"")</f>
        <v>調剤棚</v>
      </c>
      <c r="K245" s="65"/>
      <c r="L245" s="77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(ISNUMBER(SEARCH("調剤棚", 錠剤!$J$5:$J$999))),
      ROW(A242)
   ),
"")-4</f>
        <v>271</v>
      </c>
      <c r="B246" s="27">
        <f t="shared" si="7"/>
        <v>242</v>
      </c>
      <c r="C246" s="27">
        <f ca="1">IFERROR(OFFSET(錠剤!C$4,錠剤_PTP!$A246,0),"")</f>
        <v>262</v>
      </c>
      <c r="D246" s="27" t="str">
        <f ca="1">IFERROR(OFFSET(錠剤!D$4,錠剤_PTP!$A246,0),"")</f>
        <v>ジプレキサ　ザイディス錠５ｍｇ</v>
      </c>
      <c r="E246" s="27">
        <f ca="1">IFERROR(OFFSET(錠剤!E$4,錠剤_PTP!$A246,0),"")</f>
        <v>2</v>
      </c>
      <c r="F246" s="27">
        <f ca="1">IFERROR(OFFSET(錠剤!F$4,錠剤_PTP!$A246,0),"")</f>
        <v>1</v>
      </c>
      <c r="G246" s="27" t="str">
        <f ca="1">IFERROR(OFFSET(錠剤!G$4,錠剤_PTP!$A246,0),"")</f>
        <v>ＰＴＰ</v>
      </c>
      <c r="H246" s="27" t="str">
        <f ca="1">IFERROR(OFFSET(錠剤!H$4,錠剤_PTP!$A246,0),"")</f>
        <v>３５０Ｔ</v>
      </c>
      <c r="I246" s="27" t="str">
        <f ca="1">IFERROR(OFFSET(錠剤!I$4,錠剤_PTP!$A246,0),"")</f>
        <v>錠</v>
      </c>
      <c r="J246" s="27" t="str">
        <f ca="1">IFERROR(OFFSET(錠剤!J$4,錠剤_PTP!$A246,0),"")</f>
        <v>調剤棚</v>
      </c>
      <c r="K246" s="65"/>
      <c r="L246" s="77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(ISNUMBER(SEARCH("調剤棚", 錠剤!$J$5:$J$999))),
      ROW(A243)
   ),
"")-4</f>
        <v>272</v>
      </c>
      <c r="B247" s="27">
        <f t="shared" si="7"/>
        <v>243</v>
      </c>
      <c r="C247" s="27">
        <f ca="1">IFERROR(OFFSET(錠剤!C$4,錠剤_PTP!$A247,0),"")</f>
        <v>268</v>
      </c>
      <c r="D247" s="27" t="str">
        <f ca="1">IFERROR(OFFSET(錠剤!D$4,錠剤_PTP!$A247,0),"")</f>
        <v>シロドシンＯＤ錠４ｍｇ「ＫＭＰ」</v>
      </c>
      <c r="E247" s="27">
        <f ca="1">IFERROR(OFFSET(錠剤!E$4,錠剤_PTP!$A247,0),"")</f>
        <v>2</v>
      </c>
      <c r="F247" s="27">
        <f ca="1">IFERROR(OFFSET(錠剤!F$4,錠剤_PTP!$A247,0),"")</f>
        <v>26</v>
      </c>
      <c r="G247" s="27" t="str">
        <f ca="1">IFERROR(OFFSET(錠剤!G$4,錠剤_PTP!$A247,0),"")</f>
        <v>ＰＴＰ</v>
      </c>
      <c r="H247" s="27" t="str">
        <f ca="1">IFERROR(OFFSET(錠剤!H$4,錠剤_PTP!$A247,0),"")</f>
        <v>１００Ｔ</v>
      </c>
      <c r="I247" s="27" t="str">
        <f ca="1">IFERROR(OFFSET(錠剤!I$4,錠剤_PTP!$A247,0),"")</f>
        <v>錠</v>
      </c>
      <c r="J247" s="27" t="str">
        <f ca="1">IFERROR(OFFSET(錠剤!J$4,錠剤_PTP!$A247,0),"")</f>
        <v>調剤棚　＆　劇薬バラ</v>
      </c>
      <c r="K247" s="65"/>
      <c r="L247" s="77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(ISNUMBER(SEARCH("調剤棚", 錠剤!$J$5:$J$999))),
      ROW(A244)
   ),
"")-4</f>
        <v>273</v>
      </c>
      <c r="B248" s="27">
        <f t="shared" si="7"/>
        <v>244</v>
      </c>
      <c r="C248" s="27">
        <f ca="1">IFERROR(OFFSET(錠剤!C$4,錠剤_PTP!$A248,0),"")</f>
        <v>278</v>
      </c>
      <c r="D248" s="27" t="str">
        <f ca="1">IFERROR(OFFSET(錠剤!D$4,錠剤_PTP!$A248,0),"")</f>
        <v>スルピリド錠１００ｍｇ「アメル」</v>
      </c>
      <c r="E248" s="27">
        <f ca="1">IFERROR(OFFSET(錠剤!E$4,錠剤_PTP!$A248,0),"")</f>
        <v>2</v>
      </c>
      <c r="F248" s="27">
        <f ca="1">IFERROR(OFFSET(錠剤!F$4,錠剤_PTP!$A248,0),"")</f>
        <v>26</v>
      </c>
      <c r="G248" s="27" t="str">
        <f ca="1">IFERROR(OFFSET(錠剤!G$4,錠剤_PTP!$A248,0),"")</f>
        <v>ＰＴＰ</v>
      </c>
      <c r="H248" s="27" t="str">
        <f ca="1">IFERROR(OFFSET(錠剤!H$4,錠剤_PTP!$A248,0),"")</f>
        <v>１００Ｔ</v>
      </c>
      <c r="I248" s="27" t="str">
        <f ca="1">IFERROR(OFFSET(錠剤!I$4,錠剤_PTP!$A248,0),"")</f>
        <v>錠</v>
      </c>
      <c r="J248" s="27" t="str">
        <f ca="1">IFERROR(OFFSET(錠剤!J$4,錠剤_PTP!$A248,0),"")</f>
        <v>調剤棚　＆　劇薬バラ</v>
      </c>
      <c r="K248" s="65"/>
      <c r="L248" s="77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(ISNUMBER(SEARCH("調剤棚", 錠剤!$J$5:$J$999))),
      ROW(A245)
   ),
"")-4</f>
        <v>274</v>
      </c>
      <c r="B249" s="27">
        <f t="shared" si="7"/>
        <v>245</v>
      </c>
      <c r="C249" s="27">
        <f ca="1">IFERROR(OFFSET(錠剤!C$4,錠剤_PTP!$A249,0),"")</f>
        <v>279</v>
      </c>
      <c r="D249" s="27" t="str">
        <f ca="1">IFERROR(OFFSET(錠剤!D$4,錠剤_PTP!$A249,0),"")</f>
        <v>スルピリド錠２００ｍｇ「アメル」</v>
      </c>
      <c r="E249" s="27">
        <f ca="1">IFERROR(OFFSET(錠剤!E$4,錠剤_PTP!$A249,0),"")</f>
        <v>2</v>
      </c>
      <c r="F249" s="27">
        <f ca="1">IFERROR(OFFSET(錠剤!F$4,錠剤_PTP!$A249,0),"")</f>
        <v>26</v>
      </c>
      <c r="G249" s="27" t="str">
        <f ca="1">IFERROR(OFFSET(錠剤!G$4,錠剤_PTP!$A249,0),"")</f>
        <v>ＰＴＰ</v>
      </c>
      <c r="H249" s="27" t="str">
        <f ca="1">IFERROR(OFFSET(錠剤!H$4,錠剤_PTP!$A249,0),"")</f>
        <v>１００Ｔ</v>
      </c>
      <c r="I249" s="27" t="str">
        <f ca="1">IFERROR(OFFSET(錠剤!I$4,錠剤_PTP!$A249,0),"")</f>
        <v>錠</v>
      </c>
      <c r="J249" s="27" t="str">
        <f ca="1">IFERROR(OFFSET(錠剤!J$4,錠剤_PTP!$A249,0),"")</f>
        <v>調剤棚　＆　劇薬バラ</v>
      </c>
      <c r="K249" s="65"/>
      <c r="L249" s="77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(ISNUMBER(SEARCH("調剤棚", 錠剤!$J$5:$J$999))),
      ROW(A246)
   ),
"")-4</f>
        <v>275</v>
      </c>
      <c r="B250" s="27">
        <f t="shared" si="7"/>
        <v>246</v>
      </c>
      <c r="C250" s="27">
        <f ca="1">IFERROR(OFFSET(錠剤!C$4,錠剤_PTP!$A250,0),"")</f>
        <v>284</v>
      </c>
      <c r="D250" s="27" t="str">
        <f ca="1">IFERROR(OFFSET(錠剤!D$4,錠剤_PTP!$A250,0),"")</f>
        <v>セディール錠１０ｍｇ　　　　　　　　　　</v>
      </c>
      <c r="E250" s="27">
        <f ca="1">IFERROR(OFFSET(錠剤!E$4,錠剤_PTP!$A250,0),"")</f>
        <v>2</v>
      </c>
      <c r="F250" s="27">
        <f ca="1">IFERROR(OFFSET(錠剤!F$4,錠剤_PTP!$A250,0),"")</f>
        <v>26</v>
      </c>
      <c r="G250" s="27" t="str">
        <f ca="1">IFERROR(OFFSET(錠剤!G$4,錠剤_PTP!$A250,0),"")</f>
        <v>ＰＴＰ</v>
      </c>
      <c r="H250" s="27" t="str">
        <f ca="1">IFERROR(OFFSET(錠剤!H$4,錠剤_PTP!$A250,0),"")</f>
        <v>１００Ｔ</v>
      </c>
      <c r="I250" s="27" t="str">
        <f ca="1">IFERROR(OFFSET(錠剤!I$4,錠剤_PTP!$A250,0),"")</f>
        <v>錠</v>
      </c>
      <c r="J250" s="27" t="str">
        <f ca="1">IFERROR(OFFSET(錠剤!J$4,錠剤_PTP!$A250,0),"")</f>
        <v>調剤棚　＆　劇薬バラ</v>
      </c>
      <c r="K250" s="65"/>
      <c r="L250" s="77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(ISNUMBER(SEARCH("調剤棚", 錠剤!$J$5:$J$999))),
      ROW(A247)
   ),
"")-4</f>
        <v>276</v>
      </c>
      <c r="B251" s="27">
        <f t="shared" si="7"/>
        <v>247</v>
      </c>
      <c r="C251" s="27">
        <f ca="1">IFERROR(OFFSET(錠剤!C$4,錠剤_PTP!$A251,0),"")</f>
        <v>285</v>
      </c>
      <c r="D251" s="27" t="str">
        <f ca="1">IFERROR(OFFSET(錠剤!D$4,錠剤_PTP!$A251,0),"")</f>
        <v>セディール錠１０ｍｇ　　　　　　　　　　</v>
      </c>
      <c r="E251" s="27">
        <f ca="1">IFERROR(OFFSET(錠剤!E$4,錠剤_PTP!$A251,0),"")</f>
        <v>2</v>
      </c>
      <c r="F251" s="27">
        <f ca="1">IFERROR(OFFSET(錠剤!F$4,錠剤_PTP!$A251,0),"")</f>
        <v>26</v>
      </c>
      <c r="G251" s="27" t="str">
        <f ca="1">IFERROR(OFFSET(錠剤!G$4,錠剤_PTP!$A251,0),"")</f>
        <v>バラ</v>
      </c>
      <c r="H251" s="27" t="str">
        <f ca="1">IFERROR(OFFSET(錠剤!H$4,錠剤_PTP!$A251,0),"")</f>
        <v>５００Ｔ</v>
      </c>
      <c r="I251" s="27" t="str">
        <f ca="1">IFERROR(OFFSET(錠剤!I$4,錠剤_PTP!$A251,0),"")</f>
        <v>錠</v>
      </c>
      <c r="J251" s="27" t="str">
        <f ca="1">IFERROR(OFFSET(錠剤!J$4,錠剤_PTP!$A251,0),"")</f>
        <v>調剤棚　＆　劇薬バラ</v>
      </c>
      <c r="K251" s="65"/>
      <c r="L251" s="77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(ISNUMBER(SEARCH("調剤棚", 錠剤!$J$5:$J$999))),
      ROW(A248)
   ),
"")-4</f>
        <v>277</v>
      </c>
      <c r="B252" s="27">
        <f t="shared" si="7"/>
        <v>248</v>
      </c>
      <c r="C252" s="27">
        <f ca="1">IFERROR(OFFSET(錠剤!C$4,錠剤_PTP!$A252,0),"")</f>
        <v>298</v>
      </c>
      <c r="D252" s="27" t="str">
        <f ca="1">IFERROR(OFFSET(錠剤!D$4,錠剤_PTP!$A252,0),"")</f>
        <v>セルトラリン錠２５ｍｇ「明治」</v>
      </c>
      <c r="E252" s="27">
        <f ca="1">IFERROR(OFFSET(錠剤!E$4,錠剤_PTP!$A252,0),"")</f>
        <v>2</v>
      </c>
      <c r="F252" s="27">
        <f ca="1">IFERROR(OFFSET(錠剤!F$4,錠剤_PTP!$A252,0),"")</f>
        <v>26</v>
      </c>
      <c r="G252" s="27" t="str">
        <f ca="1">IFERROR(OFFSET(錠剤!G$4,錠剤_PTP!$A252,0),"")</f>
        <v>ＰＴＰ</v>
      </c>
      <c r="H252" s="27" t="str">
        <f ca="1">IFERROR(OFFSET(錠剤!H$4,錠剤_PTP!$A252,0),"")</f>
        <v>１００Ｔ</v>
      </c>
      <c r="I252" s="27" t="str">
        <f ca="1">IFERROR(OFFSET(錠剤!I$4,錠剤_PTP!$A252,0),"")</f>
        <v>錠</v>
      </c>
      <c r="J252" s="27" t="str">
        <f ca="1">IFERROR(OFFSET(錠剤!J$4,錠剤_PTP!$A252,0),"")</f>
        <v>調剤棚　＆　劇薬バラ</v>
      </c>
      <c r="K252" s="65"/>
      <c r="L252" s="77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(ISNUMBER(SEARCH("調剤棚", 錠剤!$J$5:$J$999))),
      ROW(A249)
   ),
"")-4</f>
        <v>278</v>
      </c>
      <c r="B253" s="27">
        <f t="shared" si="7"/>
        <v>249</v>
      </c>
      <c r="C253" s="27">
        <f ca="1">IFERROR(OFFSET(錠剤!C$4,錠剤_PTP!$A253,0),"")</f>
        <v>299</v>
      </c>
      <c r="D253" s="27" t="str">
        <f ca="1">IFERROR(OFFSET(錠剤!D$4,錠剤_PTP!$A253,0),"")</f>
        <v>セルトラリン錠２５ｍｇ「明治」</v>
      </c>
      <c r="E253" s="27">
        <f ca="1">IFERROR(OFFSET(錠剤!E$4,錠剤_PTP!$A253,0),"")</f>
        <v>2</v>
      </c>
      <c r="F253" s="27">
        <f ca="1">IFERROR(OFFSET(錠剤!F$4,錠剤_PTP!$A253,0),"")</f>
        <v>26</v>
      </c>
      <c r="G253" s="27" t="str">
        <f ca="1">IFERROR(OFFSET(錠剤!G$4,錠剤_PTP!$A253,0),"")</f>
        <v>バラ</v>
      </c>
      <c r="H253" s="27" t="str">
        <f ca="1">IFERROR(OFFSET(錠剤!H$4,錠剤_PTP!$A253,0),"")</f>
        <v>５００Ｔ</v>
      </c>
      <c r="I253" s="27" t="str">
        <f ca="1">IFERROR(OFFSET(錠剤!I$4,錠剤_PTP!$A253,0),"")</f>
        <v>錠</v>
      </c>
      <c r="J253" s="27" t="str">
        <f ca="1">IFERROR(OFFSET(錠剤!J$4,錠剤_PTP!$A253,0),"")</f>
        <v>調剤棚　＆　劇薬バラ</v>
      </c>
      <c r="K253" s="65"/>
      <c r="L253" s="77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(ISNUMBER(SEARCH("調剤棚", 錠剤!$J$5:$J$999))),
      ROW(A250)
   ),
"")-4</f>
        <v>279</v>
      </c>
      <c r="B254" s="27">
        <f t="shared" si="7"/>
        <v>250</v>
      </c>
      <c r="C254" s="27">
        <f ca="1">IFERROR(OFFSET(錠剤!C$4,錠剤_PTP!$A254,0),"")</f>
        <v>300</v>
      </c>
      <c r="D254" s="27" t="str">
        <f ca="1">IFERROR(OFFSET(錠剤!D$4,錠剤_PTP!$A254,0),"")</f>
        <v>セレコキシブ錠１００ｍｇ「ＤＳＥＰ」</v>
      </c>
      <c r="E254" s="27">
        <f ca="1">IFERROR(OFFSET(錠剤!E$4,錠剤_PTP!$A254,0),"")</f>
        <v>2</v>
      </c>
      <c r="F254" s="27">
        <f ca="1">IFERROR(OFFSET(錠剤!F$4,錠剤_PTP!$A254,0),"")</f>
        <v>26</v>
      </c>
      <c r="G254" s="27" t="str">
        <f ca="1">IFERROR(OFFSET(錠剤!G$4,錠剤_PTP!$A254,0),"")</f>
        <v>ＰＴＰ</v>
      </c>
      <c r="H254" s="27" t="str">
        <f ca="1">IFERROR(OFFSET(錠剤!H$4,錠剤_PTP!$A254,0),"")</f>
        <v>１００Ｔ</v>
      </c>
      <c r="I254" s="27" t="str">
        <f ca="1">IFERROR(OFFSET(錠剤!I$4,錠剤_PTP!$A254,0),"")</f>
        <v>錠</v>
      </c>
      <c r="J254" s="27" t="str">
        <f ca="1">IFERROR(OFFSET(錠剤!J$4,錠剤_PTP!$A254,0),"")</f>
        <v>調剤棚　＆　劇薬バラ</v>
      </c>
      <c r="K254" s="65"/>
      <c r="L254" s="77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(ISNUMBER(SEARCH("調剤棚", 錠剤!$J$5:$J$999))),
      ROW(A251)
   ),
"")-4</f>
        <v>280</v>
      </c>
      <c r="B255" s="27">
        <f t="shared" si="7"/>
        <v>251</v>
      </c>
      <c r="C255" s="27">
        <f ca="1">IFERROR(OFFSET(錠剤!C$4,錠剤_PTP!$A255,0),"")</f>
        <v>301</v>
      </c>
      <c r="D255" s="27" t="str">
        <f ca="1">IFERROR(OFFSET(錠剤!D$4,錠剤_PTP!$A255,0),"")</f>
        <v>セレコキシブ錠１００ｍｇ「ＤＳＥＰ」</v>
      </c>
      <c r="E255" s="27">
        <f ca="1">IFERROR(OFFSET(錠剤!E$4,錠剤_PTP!$A255,0),"")</f>
        <v>2</v>
      </c>
      <c r="F255" s="27">
        <f ca="1">IFERROR(OFFSET(錠剤!F$4,錠剤_PTP!$A255,0),"")</f>
        <v>26</v>
      </c>
      <c r="G255" s="27" t="str">
        <f ca="1">IFERROR(OFFSET(錠剤!G$4,錠剤_PTP!$A255,0),"")</f>
        <v>バラ</v>
      </c>
      <c r="H255" s="27" t="str">
        <f ca="1">IFERROR(OFFSET(錠剤!H$4,錠剤_PTP!$A255,0),"")</f>
        <v>５００Ｔ</v>
      </c>
      <c r="I255" s="27" t="str">
        <f ca="1">IFERROR(OFFSET(錠剤!I$4,錠剤_PTP!$A255,0),"")</f>
        <v>錠</v>
      </c>
      <c r="J255" s="27" t="str">
        <f ca="1">IFERROR(OFFSET(錠剤!J$4,錠剤_PTP!$A255,0),"")</f>
        <v>調剤棚　＆　劇薬バラ</v>
      </c>
      <c r="K255" s="65"/>
      <c r="L255" s="77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(ISNUMBER(SEARCH("調剤棚", 錠剤!$J$5:$J$999))),
      ROW(A252)
   ),
"")-4</f>
        <v>281</v>
      </c>
      <c r="B256" s="27">
        <f t="shared" si="7"/>
        <v>252</v>
      </c>
      <c r="C256" s="27">
        <f ca="1">IFERROR(OFFSET(錠剤!C$4,錠剤_PTP!$A256,0),"")</f>
        <v>311</v>
      </c>
      <c r="D256" s="27" t="str">
        <f ca="1">IFERROR(OFFSET(錠剤!D$4,錠剤_PTP!$A256,0),"")</f>
        <v>ゾニサミドＯＤ錠２５ｍｇＴＲＥ「ＤＳＥＰ」</v>
      </c>
      <c r="E256" s="27">
        <f ca="1">IFERROR(OFFSET(錠剤!E$4,錠剤_PTP!$A256,0),"")</f>
        <v>2</v>
      </c>
      <c r="F256" s="27">
        <f ca="1">IFERROR(OFFSET(錠剤!F$4,錠剤_PTP!$A256,0),"")</f>
        <v>26</v>
      </c>
      <c r="G256" s="27" t="str">
        <f ca="1">IFERROR(OFFSET(錠剤!G$4,錠剤_PTP!$A256,0),"")</f>
        <v>バラ</v>
      </c>
      <c r="H256" s="27" t="str">
        <f ca="1">IFERROR(OFFSET(錠剤!H$4,錠剤_PTP!$A256,0),"")</f>
        <v>１００Ｔ</v>
      </c>
      <c r="I256" s="27" t="str">
        <f ca="1">IFERROR(OFFSET(錠剤!I$4,錠剤_PTP!$A256,0),"")</f>
        <v>錠</v>
      </c>
      <c r="J256" s="27" t="str">
        <f ca="1">IFERROR(OFFSET(錠剤!J$4,錠剤_PTP!$A256,0),"")</f>
        <v>調剤棚　＆　劇薬バラ</v>
      </c>
      <c r="K256" s="65"/>
      <c r="L256" s="77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(ISNUMBER(SEARCH("調剤棚", 錠剤!$J$5:$J$999))),
      ROW(A253)
   ),
"")-4</f>
        <v>282</v>
      </c>
      <c r="B257" s="27">
        <f t="shared" si="7"/>
        <v>253</v>
      </c>
      <c r="C257" s="27">
        <f ca="1">IFERROR(OFFSET(錠剤!C$4,錠剤_PTP!$A257,0),"")</f>
        <v>312</v>
      </c>
      <c r="D257" s="27" t="str">
        <f ca="1">IFERROR(OFFSET(錠剤!D$4,錠剤_PTP!$A257,0),"")</f>
        <v>ゾニサミド錠１００ＭＧ「アメル」</v>
      </c>
      <c r="E257" s="27">
        <f ca="1">IFERROR(OFFSET(錠剤!E$4,錠剤_PTP!$A257,0),"")</f>
        <v>2</v>
      </c>
      <c r="F257" s="27">
        <f ca="1">IFERROR(OFFSET(錠剤!F$4,錠剤_PTP!$A257,0),"")</f>
        <v>26</v>
      </c>
      <c r="G257" s="27" t="str">
        <f ca="1">IFERROR(OFFSET(錠剤!G$4,錠剤_PTP!$A257,0),"")</f>
        <v>バラ</v>
      </c>
      <c r="H257" s="27" t="str">
        <f ca="1">IFERROR(OFFSET(錠剤!H$4,錠剤_PTP!$A257,0),"")</f>
        <v>１０００Ｔ</v>
      </c>
      <c r="I257" s="27" t="str">
        <f ca="1">IFERROR(OFFSET(錠剤!I$4,錠剤_PTP!$A257,0),"")</f>
        <v>錠</v>
      </c>
      <c r="J257" s="27" t="str">
        <f ca="1">IFERROR(OFFSET(錠剤!J$4,錠剤_PTP!$A257,0),"")</f>
        <v>調剤棚　＆　劇薬バラ</v>
      </c>
      <c r="K257" s="65"/>
      <c r="L257" s="77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(ISNUMBER(SEARCH("調剤棚", 錠剤!$J$5:$J$999))),
      ROW(A254)
   ),
"")-4</f>
        <v>283</v>
      </c>
      <c r="B258" s="27">
        <f t="shared" si="7"/>
        <v>254</v>
      </c>
      <c r="C258" s="27">
        <f ca="1">IFERROR(OFFSET(錠剤!C$4,錠剤_PTP!$A258,0),"")</f>
        <v>352</v>
      </c>
      <c r="D258" s="27" t="str">
        <f ca="1">IFERROR(OFFSET(錠剤!D$4,錠剤_PTP!$A258,0),"")</f>
        <v>チラーヂンＳ錠２５μｇ</v>
      </c>
      <c r="E258" s="27">
        <f ca="1">IFERROR(OFFSET(錠剤!E$4,錠剤_PTP!$A258,0),"")</f>
        <v>2</v>
      </c>
      <c r="F258" s="27">
        <f ca="1">IFERROR(OFFSET(錠剤!F$4,錠剤_PTP!$A258,0),"")</f>
        <v>26</v>
      </c>
      <c r="G258" s="27" t="str">
        <f ca="1">IFERROR(OFFSET(錠剤!G$4,錠剤_PTP!$A258,0),"")</f>
        <v>バラ</v>
      </c>
      <c r="H258" s="27" t="str">
        <f ca="1">IFERROR(OFFSET(錠剤!H$4,錠剤_PTP!$A258,0),"")</f>
        <v>５００Ｔ</v>
      </c>
      <c r="I258" s="27" t="str">
        <f ca="1">IFERROR(OFFSET(錠剤!I$4,錠剤_PTP!$A258,0),"")</f>
        <v>錠</v>
      </c>
      <c r="J258" s="27" t="str">
        <f ca="1">IFERROR(OFFSET(錠剤!J$4,錠剤_PTP!$A258,0),"")</f>
        <v>調剤棚　＆　劇薬バラ</v>
      </c>
      <c r="K258" s="65"/>
      <c r="L258" s="77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(ISNUMBER(SEARCH("調剤棚", 錠剤!$J$5:$J$999))),
      ROW(A255)
   ),
"")-4</f>
        <v>284</v>
      </c>
      <c r="B259" s="27">
        <f t="shared" si="7"/>
        <v>255</v>
      </c>
      <c r="C259" s="27">
        <f ca="1">IFERROR(OFFSET(錠剤!C$4,錠剤_PTP!$A259,0),"")</f>
        <v>353</v>
      </c>
      <c r="D259" s="27" t="str">
        <f ca="1">IFERROR(OFFSET(錠剤!D$4,錠剤_PTP!$A259,0),"")</f>
        <v>チラーヂンＳ錠５０μｇ</v>
      </c>
      <c r="E259" s="27">
        <f ca="1">IFERROR(OFFSET(錠剤!E$4,錠剤_PTP!$A259,0),"")</f>
        <v>2</v>
      </c>
      <c r="F259" s="27">
        <f ca="1">IFERROR(OFFSET(錠剤!F$4,錠剤_PTP!$A259,0),"")</f>
        <v>26</v>
      </c>
      <c r="G259" s="27" t="str">
        <f ca="1">IFERROR(OFFSET(錠剤!G$4,錠剤_PTP!$A259,0),"")</f>
        <v>バラ</v>
      </c>
      <c r="H259" s="27" t="str">
        <f ca="1">IFERROR(OFFSET(錠剤!H$4,錠剤_PTP!$A259,0),"")</f>
        <v>５００Ｔ</v>
      </c>
      <c r="I259" s="27" t="str">
        <f ca="1">IFERROR(OFFSET(錠剤!I$4,錠剤_PTP!$A259,0),"")</f>
        <v>錠</v>
      </c>
      <c r="J259" s="27" t="str">
        <f ca="1">IFERROR(OFFSET(錠剤!J$4,錠剤_PTP!$A259,0),"")</f>
        <v>調剤棚　＆　劇薬バラ</v>
      </c>
      <c r="K259" s="65"/>
      <c r="L259" s="77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(ISNUMBER(SEARCH("調剤棚", 錠剤!$J$5:$J$999))),
      ROW(A256)
   ),
"")-4</f>
        <v>286</v>
      </c>
      <c r="B260" s="27">
        <f t="shared" si="7"/>
        <v>256</v>
      </c>
      <c r="C260" s="27">
        <f ca="1">IFERROR(OFFSET(錠剤!C$4,錠剤_PTP!$A260,0),"")</f>
        <v>391</v>
      </c>
      <c r="D260" s="27" t="str">
        <f ca="1">IFERROR(OFFSET(錠剤!D$4,錠剤_PTP!$A260,0),"")</f>
        <v>ドネペジル塩酸塩ＯＤ錠１０ｍｇ「トーワ」</v>
      </c>
      <c r="E260" s="27">
        <f ca="1">IFERROR(OFFSET(錠剤!E$4,錠剤_PTP!$A260,0),"")</f>
        <v>2</v>
      </c>
      <c r="F260" s="27">
        <f ca="1">IFERROR(OFFSET(錠剤!F$4,錠剤_PTP!$A260,0),"")</f>
        <v>26</v>
      </c>
      <c r="G260" s="27" t="str">
        <f ca="1">IFERROR(OFFSET(錠剤!G$4,錠剤_PTP!$A260,0),"")</f>
        <v>ＰＴＰ</v>
      </c>
      <c r="H260" s="27" t="str">
        <f ca="1">IFERROR(OFFSET(錠剤!H$4,錠剤_PTP!$A260,0),"")</f>
        <v>１４０Ｔ</v>
      </c>
      <c r="I260" s="27" t="str">
        <f ca="1">IFERROR(OFFSET(錠剤!I$4,錠剤_PTP!$A260,0),"")</f>
        <v>錠</v>
      </c>
      <c r="J260" s="27" t="str">
        <f ca="1">IFERROR(OFFSET(錠剤!J$4,錠剤_PTP!$A260,0),"")</f>
        <v>調剤棚　＆　劇薬バラ</v>
      </c>
      <c r="K260" s="65"/>
      <c r="L260" s="77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(ISNUMBER(SEARCH("調剤棚", 錠剤!$J$5:$J$999))),
      ROW(A257)
   ),
"")-4</f>
        <v>287</v>
      </c>
      <c r="B261" s="27">
        <f t="shared" si="7"/>
        <v>257</v>
      </c>
      <c r="C261" s="27">
        <f ca="1">IFERROR(OFFSET(錠剤!C$4,錠剤_PTP!$A261,0),"")</f>
        <v>392</v>
      </c>
      <c r="D261" s="27" t="str">
        <f ca="1">IFERROR(OFFSET(錠剤!D$4,錠剤_PTP!$A261,0),"")</f>
        <v>ドネペジル塩酸塩ＯＤ錠１０ｍｇ「トーワ」</v>
      </c>
      <c r="E261" s="27">
        <f ca="1">IFERROR(OFFSET(錠剤!E$4,錠剤_PTP!$A261,0),"")</f>
        <v>2</v>
      </c>
      <c r="F261" s="27">
        <f ca="1">IFERROR(OFFSET(錠剤!F$4,錠剤_PTP!$A261,0),"")</f>
        <v>26</v>
      </c>
      <c r="G261" s="27" t="str">
        <f ca="1">IFERROR(OFFSET(錠剤!G$4,錠剤_PTP!$A261,0),"")</f>
        <v>バラ</v>
      </c>
      <c r="H261" s="27" t="str">
        <f ca="1">IFERROR(OFFSET(錠剤!H$4,錠剤_PTP!$A261,0),"")</f>
        <v>１００Ｔ</v>
      </c>
      <c r="I261" s="27" t="str">
        <f ca="1">IFERROR(OFFSET(錠剤!I$4,錠剤_PTP!$A261,0),"")</f>
        <v>錠</v>
      </c>
      <c r="J261" s="27" t="str">
        <f ca="1">IFERROR(OFFSET(錠剤!J$4,錠剤_PTP!$A261,0),"")</f>
        <v>調剤棚　＆　劇薬バラ</v>
      </c>
      <c r="K261" s="65"/>
      <c r="L261" s="77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(ISNUMBER(SEARCH("調剤棚", 錠剤!$J$5:$J$999))),
      ROW(A258)
   ),
"")-4</f>
        <v>288</v>
      </c>
      <c r="B262" s="27">
        <f t="shared" si="7"/>
        <v>258</v>
      </c>
      <c r="C262" s="27">
        <f ca="1">IFERROR(OFFSET(錠剤!C$4,錠剤_PTP!$A262,0),"")</f>
        <v>393</v>
      </c>
      <c r="D262" s="27" t="str">
        <f ca="1">IFERROR(OFFSET(錠剤!D$4,錠剤_PTP!$A262,0),"")</f>
        <v>ドネペジル塩酸塩ＯＤ錠３ｍｇ「トーワ」</v>
      </c>
      <c r="E262" s="27">
        <f ca="1">IFERROR(OFFSET(錠剤!E$4,錠剤_PTP!$A262,0),"")</f>
        <v>2</v>
      </c>
      <c r="F262" s="27">
        <f ca="1">IFERROR(OFFSET(錠剤!F$4,錠剤_PTP!$A262,0),"")</f>
        <v>26</v>
      </c>
      <c r="G262" s="27" t="str">
        <f ca="1">IFERROR(OFFSET(錠剤!G$4,錠剤_PTP!$A262,0),"")</f>
        <v>ＰＴＰ</v>
      </c>
      <c r="H262" s="27" t="str">
        <f ca="1">IFERROR(OFFSET(錠剤!H$4,錠剤_PTP!$A262,0),"")</f>
        <v>２８Ｔ</v>
      </c>
      <c r="I262" s="27" t="str">
        <f ca="1">IFERROR(OFFSET(錠剤!I$4,錠剤_PTP!$A262,0),"")</f>
        <v>錠</v>
      </c>
      <c r="J262" s="27" t="str">
        <f ca="1">IFERROR(OFFSET(錠剤!J$4,錠剤_PTP!$A262,0),"")</f>
        <v>調剤棚　＆　劇薬バラ</v>
      </c>
      <c r="K262" s="65"/>
      <c r="L262" s="77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(ISNUMBER(SEARCH("調剤棚", 錠剤!$J$5:$J$999))),
      ROW(A259)
   ),
"")-4</f>
        <v>289</v>
      </c>
      <c r="B263" s="27">
        <f t="shared" ref="B263:B326" si="9">B262+1</f>
        <v>259</v>
      </c>
      <c r="C263" s="27">
        <f ca="1">IFERROR(OFFSET(錠剤!C$4,錠剤_PTP!$A263,0),"")</f>
        <v>394</v>
      </c>
      <c r="D263" s="27" t="str">
        <f ca="1">IFERROR(OFFSET(錠剤!D$4,錠剤_PTP!$A263,0),"")</f>
        <v>ドネペジル塩酸塩ＯＤ錠３ｍｇ「トーワ」</v>
      </c>
      <c r="E263" s="27">
        <f ca="1">IFERROR(OFFSET(錠剤!E$4,錠剤_PTP!$A263,0),"")</f>
        <v>2</v>
      </c>
      <c r="F263" s="27">
        <f ca="1">IFERROR(OFFSET(錠剤!F$4,錠剤_PTP!$A263,0),"")</f>
        <v>26</v>
      </c>
      <c r="G263" s="27" t="str">
        <f ca="1">IFERROR(OFFSET(錠剤!G$4,錠剤_PTP!$A263,0),"")</f>
        <v>バラ</v>
      </c>
      <c r="H263" s="27" t="str">
        <f ca="1">IFERROR(OFFSET(錠剤!H$4,錠剤_PTP!$A263,0),"")</f>
        <v>１００Ｔ</v>
      </c>
      <c r="I263" s="27" t="str">
        <f ca="1">IFERROR(OFFSET(錠剤!I$4,錠剤_PTP!$A263,0),"")</f>
        <v>錠</v>
      </c>
      <c r="J263" s="27" t="str">
        <f ca="1">IFERROR(OFFSET(錠剤!J$4,錠剤_PTP!$A263,0),"")</f>
        <v>調剤棚　＆　劇薬バラ</v>
      </c>
      <c r="K263" s="65"/>
      <c r="L263" s="77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(ISNUMBER(SEARCH("調剤棚", 錠剤!$J$5:$J$999))),
      ROW(A260)
   ),
"")-4</f>
        <v>290</v>
      </c>
      <c r="B264" s="27">
        <f t="shared" si="9"/>
        <v>260</v>
      </c>
      <c r="C264" s="27">
        <f ca="1">IFERROR(OFFSET(錠剤!C$4,錠剤_PTP!$A264,0),"")</f>
        <v>395</v>
      </c>
      <c r="D264" s="27" t="str">
        <f ca="1">IFERROR(OFFSET(錠剤!D$4,錠剤_PTP!$A264,0),"")</f>
        <v>ドネペジル塩酸塩ＯＤ錠５ｍｇ「トーワ」</v>
      </c>
      <c r="E264" s="27">
        <f ca="1">IFERROR(OFFSET(錠剤!E$4,錠剤_PTP!$A264,0),"")</f>
        <v>2</v>
      </c>
      <c r="F264" s="27">
        <f ca="1">IFERROR(OFFSET(錠剤!F$4,錠剤_PTP!$A264,0),"")</f>
        <v>26</v>
      </c>
      <c r="G264" s="27" t="str">
        <f ca="1">IFERROR(OFFSET(錠剤!G$4,錠剤_PTP!$A264,0),"")</f>
        <v>ＰＴＰ</v>
      </c>
      <c r="H264" s="27" t="str">
        <f ca="1">IFERROR(OFFSET(錠剤!H$4,錠剤_PTP!$A264,0),"")</f>
        <v>１４０Ｔ</v>
      </c>
      <c r="I264" s="27" t="str">
        <f ca="1">IFERROR(OFFSET(錠剤!I$4,錠剤_PTP!$A264,0),"")</f>
        <v>錠</v>
      </c>
      <c r="J264" s="27" t="str">
        <f ca="1">IFERROR(OFFSET(錠剤!J$4,錠剤_PTP!$A264,0),"")</f>
        <v>調剤棚　＆　劇薬バラ</v>
      </c>
      <c r="K264" s="65"/>
      <c r="L264" s="77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(ISNUMBER(SEARCH("調剤棚", 錠剤!$J$5:$J$999))),
      ROW(A261)
   ),
"")-4</f>
        <v>291</v>
      </c>
      <c r="B265" s="27">
        <f t="shared" si="9"/>
        <v>261</v>
      </c>
      <c r="C265" s="27">
        <f ca="1">IFERROR(OFFSET(錠剤!C$4,錠剤_PTP!$A265,0),"")</f>
        <v>396</v>
      </c>
      <c r="D265" s="27" t="str">
        <f ca="1">IFERROR(OFFSET(錠剤!D$4,錠剤_PTP!$A265,0),"")</f>
        <v>ドネペジル塩酸塩ＯＤ錠５ｍｇ「トーワ」</v>
      </c>
      <c r="E265" s="27">
        <f ca="1">IFERROR(OFFSET(錠剤!E$4,錠剤_PTP!$A265,0),"")</f>
        <v>2</v>
      </c>
      <c r="F265" s="27">
        <f ca="1">IFERROR(OFFSET(錠剤!F$4,錠剤_PTP!$A265,0),"")</f>
        <v>26</v>
      </c>
      <c r="G265" s="27" t="str">
        <f ca="1">IFERROR(OFFSET(錠剤!G$4,錠剤_PTP!$A265,0),"")</f>
        <v>バラ</v>
      </c>
      <c r="H265" s="27" t="str">
        <f ca="1">IFERROR(OFFSET(錠剤!H$4,錠剤_PTP!$A265,0),"")</f>
        <v>１００Ｔ</v>
      </c>
      <c r="I265" s="27" t="str">
        <f ca="1">IFERROR(OFFSET(錠剤!I$4,錠剤_PTP!$A265,0),"")</f>
        <v>錠</v>
      </c>
      <c r="J265" s="27" t="str">
        <f ca="1">IFERROR(OFFSET(錠剤!J$4,錠剤_PTP!$A265,0),"")</f>
        <v>調剤棚　＆　劇薬バラ</v>
      </c>
      <c r="K265" s="65"/>
      <c r="L265" s="77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(ISNUMBER(SEARCH("調剤棚", 錠剤!$J$5:$J$999))),
      ROW(A262)
   ),
"")-4</f>
        <v>292</v>
      </c>
      <c r="B266" s="27">
        <f t="shared" si="9"/>
        <v>262</v>
      </c>
      <c r="C266" s="27">
        <f ca="1">IFERROR(OFFSET(錠剤!C$4,錠剤_PTP!$A266,0),"")</f>
        <v>404</v>
      </c>
      <c r="D266" s="27" t="str">
        <f ca="1">IFERROR(OFFSET(錠剤!D$4,錠剤_PTP!$A266,0),"")</f>
        <v>トラゾドン塩酸塩錠２５ｍｇ「アメル」</v>
      </c>
      <c r="E266" s="27">
        <f ca="1">IFERROR(OFFSET(錠剤!E$4,錠剤_PTP!$A266,0),"")</f>
        <v>2</v>
      </c>
      <c r="F266" s="27">
        <f ca="1">IFERROR(OFFSET(錠剤!F$4,錠剤_PTP!$A266,0),"")</f>
        <v>26</v>
      </c>
      <c r="G266" s="27" t="str">
        <f ca="1">IFERROR(OFFSET(錠剤!G$4,錠剤_PTP!$A266,0),"")</f>
        <v>ＰＴＰ</v>
      </c>
      <c r="H266" s="27" t="str">
        <f ca="1">IFERROR(OFFSET(錠剤!H$4,錠剤_PTP!$A266,0),"")</f>
        <v>１００Ｔ</v>
      </c>
      <c r="I266" s="27" t="str">
        <f ca="1">IFERROR(OFFSET(錠剤!I$4,錠剤_PTP!$A266,0),"")</f>
        <v>錠</v>
      </c>
      <c r="J266" s="27" t="str">
        <f ca="1">IFERROR(OFFSET(錠剤!J$4,錠剤_PTP!$A266,0),"")</f>
        <v>調剤棚　＆　劇薬バラ</v>
      </c>
      <c r="K266" s="65"/>
      <c r="L266" s="77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(ISNUMBER(SEARCH("調剤棚", 錠剤!$J$5:$J$999))),
      ROW(A263)
   ),
"")-4</f>
        <v>293</v>
      </c>
      <c r="B267" s="27">
        <f t="shared" si="9"/>
        <v>263</v>
      </c>
      <c r="C267" s="27">
        <f ca="1">IFERROR(OFFSET(錠剤!C$4,錠剤_PTP!$A267,0),"")</f>
        <v>405</v>
      </c>
      <c r="D267" s="27" t="str">
        <f ca="1">IFERROR(OFFSET(錠剤!D$4,錠剤_PTP!$A267,0),"")</f>
        <v>トラゾドン塩酸塩錠２５ｍｇ「アメル」</v>
      </c>
      <c r="E267" s="27">
        <f ca="1">IFERROR(OFFSET(錠剤!E$4,錠剤_PTP!$A267,0),"")</f>
        <v>2</v>
      </c>
      <c r="F267" s="27">
        <f ca="1">IFERROR(OFFSET(錠剤!F$4,錠剤_PTP!$A267,0),"")</f>
        <v>26</v>
      </c>
      <c r="G267" s="27" t="str">
        <f ca="1">IFERROR(OFFSET(錠剤!G$4,錠剤_PTP!$A267,0),"")</f>
        <v>バラ</v>
      </c>
      <c r="H267" s="27" t="str">
        <f ca="1">IFERROR(OFFSET(錠剤!H$4,錠剤_PTP!$A267,0),"")</f>
        <v>１０００Ｔ</v>
      </c>
      <c r="I267" s="27" t="str">
        <f ca="1">IFERROR(OFFSET(錠剤!I$4,錠剤_PTP!$A267,0),"")</f>
        <v>錠</v>
      </c>
      <c r="J267" s="27" t="str">
        <f ca="1">IFERROR(OFFSET(錠剤!J$4,錠剤_PTP!$A267,0),"")</f>
        <v>調剤棚　＆　劇薬バラ</v>
      </c>
      <c r="K267" s="65"/>
      <c r="L267" s="77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(ISNUMBER(SEARCH("調剤棚", 錠剤!$J$5:$J$999))),
      ROW(A264)
   ),
"")-4</f>
        <v>294</v>
      </c>
      <c r="B268" s="27">
        <f t="shared" si="9"/>
        <v>264</v>
      </c>
      <c r="C268" s="27">
        <f ca="1">IFERROR(OFFSET(錠剤!C$4,錠剤_PTP!$A268,0),"")</f>
        <v>417</v>
      </c>
      <c r="D268" s="27" t="str">
        <f ca="1">IFERROR(OFFSET(錠剤!D$4,錠剤_PTP!$A268,0),"")</f>
        <v>トリンテリックス錠１０ｍｇ</v>
      </c>
      <c r="E268" s="27">
        <f ca="1">IFERROR(OFFSET(錠剤!E$4,錠剤_PTP!$A268,0),"")</f>
        <v>2</v>
      </c>
      <c r="F268" s="27">
        <f ca="1">IFERROR(OFFSET(錠剤!F$4,錠剤_PTP!$A268,0),"")</f>
        <v>26</v>
      </c>
      <c r="G268" s="27" t="str">
        <f ca="1">IFERROR(OFFSET(錠剤!G$4,錠剤_PTP!$A268,0),"")</f>
        <v>ＰＴＰ</v>
      </c>
      <c r="H268" s="27" t="str">
        <f ca="1">IFERROR(OFFSET(錠剤!H$4,錠剤_PTP!$A268,0),"")</f>
        <v>１００Ｔ</v>
      </c>
      <c r="I268" s="27" t="str">
        <f ca="1">IFERROR(OFFSET(錠剤!I$4,錠剤_PTP!$A268,0),"")</f>
        <v>錠</v>
      </c>
      <c r="J268" s="27" t="str">
        <f ca="1">IFERROR(OFFSET(錠剤!J$4,錠剤_PTP!$A268,0),"")</f>
        <v>調剤棚　＆　劇薬バラ</v>
      </c>
      <c r="K268" s="65"/>
      <c r="L268" s="77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(ISNUMBER(SEARCH("調剤棚", 錠剤!$J$5:$J$999))),
      ROW(A265)
   ),
"")-4</f>
        <v>295</v>
      </c>
      <c r="B269" s="27">
        <f t="shared" si="9"/>
        <v>265</v>
      </c>
      <c r="C269" s="27">
        <f ca="1">IFERROR(OFFSET(錠剤!C$4,錠剤_PTP!$A269,0),"")</f>
        <v>422</v>
      </c>
      <c r="D269" s="27" t="str">
        <f ca="1">IFERROR(OFFSET(錠剤!D$4,錠剤_PTP!$A269,0),"")</f>
        <v>トレドミン錠１５ｍｇ　　　　　　　</v>
      </c>
      <c r="E269" s="27">
        <f ca="1">IFERROR(OFFSET(錠剤!E$4,錠剤_PTP!$A269,0),"")</f>
        <v>2</v>
      </c>
      <c r="F269" s="27">
        <f ca="1">IFERROR(OFFSET(錠剤!F$4,錠剤_PTP!$A269,0),"")</f>
        <v>26</v>
      </c>
      <c r="G269" s="27" t="str">
        <f ca="1">IFERROR(OFFSET(錠剤!G$4,錠剤_PTP!$A269,0),"")</f>
        <v>ＰＴＰ</v>
      </c>
      <c r="H269" s="27" t="str">
        <f ca="1">IFERROR(OFFSET(錠剤!H$4,錠剤_PTP!$A269,0),"")</f>
        <v>１００Ｔ</v>
      </c>
      <c r="I269" s="27" t="str">
        <f ca="1">IFERROR(OFFSET(錠剤!I$4,錠剤_PTP!$A269,0),"")</f>
        <v>錠</v>
      </c>
      <c r="J269" s="27" t="str">
        <f ca="1">IFERROR(OFFSET(錠剤!J$4,錠剤_PTP!$A269,0),"")</f>
        <v>調剤棚　＆　劇薬バラ</v>
      </c>
      <c r="K269" s="65"/>
      <c r="L269" s="77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(ISNUMBER(SEARCH("調剤棚", 錠剤!$J$5:$J$999))),
      ROW(A266)
   ),
"")-4</f>
        <v>296</v>
      </c>
      <c r="B270" s="27">
        <f t="shared" si="9"/>
        <v>266</v>
      </c>
      <c r="C270" s="27">
        <f ca="1">IFERROR(OFFSET(錠剤!C$4,錠剤_PTP!$A270,0),"")</f>
        <v>423</v>
      </c>
      <c r="D270" s="27" t="str">
        <f ca="1">IFERROR(OFFSET(錠剤!D$4,錠剤_PTP!$A270,0),"")</f>
        <v>トレドミン錠２５ｍｇ　　　　　　　</v>
      </c>
      <c r="E270" s="27">
        <f ca="1">IFERROR(OFFSET(錠剤!E$4,錠剤_PTP!$A270,0),"")</f>
        <v>2</v>
      </c>
      <c r="F270" s="27">
        <f ca="1">IFERROR(OFFSET(錠剤!F$4,錠剤_PTP!$A270,0),"")</f>
        <v>26</v>
      </c>
      <c r="G270" s="27" t="str">
        <f ca="1">IFERROR(OFFSET(錠剤!G$4,錠剤_PTP!$A270,0),"")</f>
        <v>ＰＴＰ</v>
      </c>
      <c r="H270" s="27" t="str">
        <f ca="1">IFERROR(OFFSET(錠剤!H$4,錠剤_PTP!$A270,0),"")</f>
        <v>１００Ｔ</v>
      </c>
      <c r="I270" s="27" t="str">
        <f ca="1">IFERROR(OFFSET(錠剤!I$4,錠剤_PTP!$A270,0),"")</f>
        <v>錠</v>
      </c>
      <c r="J270" s="27" t="str">
        <f ca="1">IFERROR(OFFSET(錠剤!J$4,錠剤_PTP!$A270,0),"")</f>
        <v>調剤棚　＆　劇薬バラ</v>
      </c>
      <c r="K270" s="65"/>
      <c r="L270" s="77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(ISNUMBER(SEARCH("調剤棚", 錠剤!$J$5:$J$999))),
      ROW(A267)
   ),
"")-4</f>
        <v>297</v>
      </c>
      <c r="B271" s="27">
        <f t="shared" si="9"/>
        <v>267</v>
      </c>
      <c r="C271" s="27">
        <f ca="1">IFERROR(OFFSET(錠剤!C$4,錠剤_PTP!$A271,0),"")</f>
        <v>432</v>
      </c>
      <c r="D271" s="27" t="str">
        <f ca="1">IFERROR(OFFSET(錠剤!D$4,錠剤_PTP!$A271,0),"")</f>
        <v>ニトロペン舌下錠０．３ｍｇ</v>
      </c>
      <c r="E271" s="27">
        <f ca="1">IFERROR(OFFSET(錠剤!E$4,錠剤_PTP!$A271,0),"")</f>
        <v>2</v>
      </c>
      <c r="F271" s="27">
        <f ca="1">IFERROR(OFFSET(錠剤!F$4,錠剤_PTP!$A271,0),"")</f>
        <v>1</v>
      </c>
      <c r="G271" s="27" t="str">
        <f ca="1">IFERROR(OFFSET(錠剤!G$4,錠剤_PTP!$A271,0),"")</f>
        <v>ＰＴＰ</v>
      </c>
      <c r="H271" s="27" t="str">
        <f ca="1">IFERROR(OFFSET(錠剤!H$4,錠剤_PTP!$A271,0),"")</f>
        <v>１００Ｔ</v>
      </c>
      <c r="I271" s="27" t="str">
        <f ca="1">IFERROR(OFFSET(錠剤!I$4,錠剤_PTP!$A271,0),"")</f>
        <v>錠</v>
      </c>
      <c r="J271" s="27" t="str">
        <f ca="1">IFERROR(OFFSET(錠剤!J$4,錠剤_PTP!$A271,0),"")</f>
        <v>調剤棚</v>
      </c>
      <c r="K271" s="65"/>
      <c r="L271" s="77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(ISNUMBER(SEARCH("調剤棚", 錠剤!$J$5:$J$999))),
      ROW(A268)
   ),
"")-4</f>
        <v>299</v>
      </c>
      <c r="B272" s="27">
        <f t="shared" si="9"/>
        <v>268</v>
      </c>
      <c r="C272" s="27">
        <f ca="1">IFERROR(OFFSET(錠剤!C$4,錠剤_PTP!$A272,0),"")</f>
        <v>452</v>
      </c>
      <c r="D272" s="27" t="str">
        <f ca="1">IFERROR(OFFSET(錠剤!D$4,錠剤_PTP!$A272,0),"")</f>
        <v>ハイペン錠２００ｍｇ</v>
      </c>
      <c r="E272" s="27">
        <f ca="1">IFERROR(OFFSET(錠剤!E$4,錠剤_PTP!$A272,0),"")</f>
        <v>2</v>
      </c>
      <c r="F272" s="27">
        <f ca="1">IFERROR(OFFSET(錠剤!F$4,錠剤_PTP!$A272,0),"")</f>
        <v>26</v>
      </c>
      <c r="G272" s="27" t="str">
        <f ca="1">IFERROR(OFFSET(錠剤!G$4,錠剤_PTP!$A272,0),"")</f>
        <v>ＰＴＰ</v>
      </c>
      <c r="H272" s="27" t="str">
        <f ca="1">IFERROR(OFFSET(錠剤!H$4,錠剤_PTP!$A272,0),"")</f>
        <v>１００Ｔ</v>
      </c>
      <c r="I272" s="27" t="str">
        <f ca="1">IFERROR(OFFSET(錠剤!I$4,錠剤_PTP!$A272,0),"")</f>
        <v>錠</v>
      </c>
      <c r="J272" s="27" t="str">
        <f ca="1">IFERROR(OFFSET(錠剤!J$4,錠剤_PTP!$A272,0),"")</f>
        <v>調剤棚　＆　劇薬バラ</v>
      </c>
      <c r="K272" s="65"/>
      <c r="L272" s="77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(ISNUMBER(SEARCH("調剤棚", 錠剤!$J$5:$J$999))),
      ROW(A269)
   ),
"")-4</f>
        <v>300</v>
      </c>
      <c r="B273" s="27">
        <f t="shared" si="9"/>
        <v>269</v>
      </c>
      <c r="C273" s="27">
        <f ca="1">IFERROR(OFFSET(錠剤!C$4,錠剤_PTP!$A273,0),"")</f>
        <v>453</v>
      </c>
      <c r="D273" s="27" t="str">
        <f ca="1">IFERROR(OFFSET(錠剤!D$4,錠剤_PTP!$A273,0),"")</f>
        <v>パキシルＣＲ錠１２．５ｍｇ</v>
      </c>
      <c r="E273" s="27">
        <f ca="1">IFERROR(OFFSET(錠剤!E$4,錠剤_PTP!$A273,0),"")</f>
        <v>2</v>
      </c>
      <c r="F273" s="27">
        <f ca="1">IFERROR(OFFSET(錠剤!F$4,錠剤_PTP!$A273,0),"")</f>
        <v>26</v>
      </c>
      <c r="G273" s="27" t="str">
        <f ca="1">IFERROR(OFFSET(錠剤!G$4,錠剤_PTP!$A273,0),"")</f>
        <v>ＰＴＰ</v>
      </c>
      <c r="H273" s="27" t="str">
        <f ca="1">IFERROR(OFFSET(錠剤!H$4,錠剤_PTP!$A273,0),"")</f>
        <v>１４０Ｔ</v>
      </c>
      <c r="I273" s="27" t="str">
        <f ca="1">IFERROR(OFFSET(錠剤!I$4,錠剤_PTP!$A273,0),"")</f>
        <v>錠</v>
      </c>
      <c r="J273" s="27" t="str">
        <f ca="1">IFERROR(OFFSET(錠剤!J$4,錠剤_PTP!$A273,0),"")</f>
        <v>調剤棚　＆　劇薬バラ</v>
      </c>
      <c r="K273" s="65"/>
      <c r="L273" s="77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(ISNUMBER(SEARCH("調剤棚", 錠剤!$J$5:$J$999))),
      ROW(A270)
   ),
"")-4</f>
        <v>301</v>
      </c>
      <c r="B274" s="27">
        <f t="shared" si="9"/>
        <v>270</v>
      </c>
      <c r="C274" s="27">
        <f ca="1">IFERROR(OFFSET(錠剤!C$4,錠剤_PTP!$A274,0),"")</f>
        <v>454</v>
      </c>
      <c r="D274" s="27" t="str">
        <f ca="1">IFERROR(OFFSET(錠剤!D$4,錠剤_PTP!$A274,0),"")</f>
        <v>パキシルＣＲ錠１２．５ｍｇ</v>
      </c>
      <c r="E274" s="27">
        <f ca="1">IFERROR(OFFSET(錠剤!E$4,錠剤_PTP!$A274,0),"")</f>
        <v>2</v>
      </c>
      <c r="F274" s="27">
        <f ca="1">IFERROR(OFFSET(錠剤!F$4,錠剤_PTP!$A274,0),"")</f>
        <v>26</v>
      </c>
      <c r="G274" s="27" t="str">
        <f ca="1">IFERROR(OFFSET(錠剤!G$4,錠剤_PTP!$A274,0),"")</f>
        <v>バラ</v>
      </c>
      <c r="H274" s="27" t="str">
        <f ca="1">IFERROR(OFFSET(錠剤!H$4,錠剤_PTP!$A274,0),"")</f>
        <v>５００Ｔ</v>
      </c>
      <c r="I274" s="27" t="str">
        <f ca="1">IFERROR(OFFSET(錠剤!I$4,錠剤_PTP!$A274,0),"")</f>
        <v>錠</v>
      </c>
      <c r="J274" s="27" t="str">
        <f ca="1">IFERROR(OFFSET(錠剤!J$4,錠剤_PTP!$A274,0),"")</f>
        <v>調剤棚　＆　劇薬バラ</v>
      </c>
      <c r="K274" s="65"/>
      <c r="L274" s="77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(ISNUMBER(SEARCH("調剤棚", 錠剤!$J$5:$J$999))),
      ROW(A271)
   ),
"")-4</f>
        <v>302</v>
      </c>
      <c r="B275" s="27">
        <f t="shared" si="9"/>
        <v>271</v>
      </c>
      <c r="C275" s="27">
        <f ca="1">IFERROR(OFFSET(錠剤!C$4,錠剤_PTP!$A275,0),"")</f>
        <v>463</v>
      </c>
      <c r="D275" s="27" t="str">
        <f ca="1">IFERROR(OFFSET(錠剤!D$4,錠剤_PTP!$A275,0),"")</f>
        <v>パロキセチンＯＤ錠１０ｍｇ「トーワ」</v>
      </c>
      <c r="E275" s="27">
        <f ca="1">IFERROR(OFFSET(錠剤!E$4,錠剤_PTP!$A275,0),"")</f>
        <v>2</v>
      </c>
      <c r="F275" s="27">
        <f ca="1">IFERROR(OFFSET(錠剤!F$4,錠剤_PTP!$A275,0),"")</f>
        <v>26</v>
      </c>
      <c r="G275" s="27" t="str">
        <f ca="1">IFERROR(OFFSET(錠剤!G$4,錠剤_PTP!$A275,0),"")</f>
        <v>ＰＴＰ</v>
      </c>
      <c r="H275" s="27" t="str">
        <f ca="1">IFERROR(OFFSET(錠剤!H$4,錠剤_PTP!$A275,0),"")</f>
        <v>１００Ｔ</v>
      </c>
      <c r="I275" s="27" t="str">
        <f ca="1">IFERROR(OFFSET(錠剤!I$4,錠剤_PTP!$A275,0),"")</f>
        <v>錠</v>
      </c>
      <c r="J275" s="27" t="str">
        <f ca="1">IFERROR(OFFSET(錠剤!J$4,錠剤_PTP!$A275,0),"")</f>
        <v>調剤棚　＆　劇薬バラ</v>
      </c>
      <c r="K275" s="65"/>
      <c r="L275" s="77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(ISNUMBER(SEARCH("調剤棚", 錠剤!$J$5:$J$999))),
      ROW(A272)
   ),
"")-4</f>
        <v>303</v>
      </c>
      <c r="B276" s="27">
        <f t="shared" si="9"/>
        <v>272</v>
      </c>
      <c r="C276" s="27">
        <f ca="1">IFERROR(OFFSET(錠剤!C$4,錠剤_PTP!$A276,0),"")</f>
        <v>464</v>
      </c>
      <c r="D276" s="27" t="str">
        <f ca="1">IFERROR(OFFSET(錠剤!D$4,錠剤_PTP!$A276,0),"")</f>
        <v>パロキセチンＯＤ錠１０ｍｇ「トーワ」</v>
      </c>
      <c r="E276" s="27">
        <f ca="1">IFERROR(OFFSET(錠剤!E$4,錠剤_PTP!$A276,0),"")</f>
        <v>2</v>
      </c>
      <c r="F276" s="27">
        <f ca="1">IFERROR(OFFSET(錠剤!F$4,錠剤_PTP!$A276,0),"")</f>
        <v>26</v>
      </c>
      <c r="G276" s="27" t="str">
        <f ca="1">IFERROR(OFFSET(錠剤!G$4,錠剤_PTP!$A276,0),"")</f>
        <v>バラ</v>
      </c>
      <c r="H276" s="27" t="str">
        <f ca="1">IFERROR(OFFSET(錠剤!H$4,錠剤_PTP!$A276,0),"")</f>
        <v>３００Ｔ</v>
      </c>
      <c r="I276" s="27" t="str">
        <f ca="1">IFERROR(OFFSET(錠剤!I$4,錠剤_PTP!$A276,0),"")</f>
        <v>錠</v>
      </c>
      <c r="J276" s="27" t="str">
        <f ca="1">IFERROR(OFFSET(錠剤!J$4,錠剤_PTP!$A276,0),"")</f>
        <v>調剤棚　＆　劇薬バラ</v>
      </c>
      <c r="K276" s="65"/>
      <c r="L276" s="77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(ISNUMBER(SEARCH("調剤棚", 錠剤!$J$5:$J$999))),
      ROW(A273)
   ),
"")-4</f>
        <v>304</v>
      </c>
      <c r="B277" s="27">
        <f t="shared" si="9"/>
        <v>273</v>
      </c>
      <c r="C277" s="27">
        <f ca="1">IFERROR(OFFSET(錠剤!C$4,錠剤_PTP!$A277,0),"")</f>
        <v>466</v>
      </c>
      <c r="D277" s="27" t="str">
        <f ca="1">IFERROR(OFFSET(錠剤!D$4,錠剤_PTP!$A277,0),"")</f>
        <v>ハロペリドール錠０．７５ｍｇ「アメル」　　　　　　</v>
      </c>
      <c r="E277" s="27">
        <f ca="1">IFERROR(OFFSET(錠剤!E$4,錠剤_PTP!$A277,0),"")</f>
        <v>2</v>
      </c>
      <c r="F277" s="27">
        <f ca="1">IFERROR(OFFSET(錠剤!F$4,錠剤_PTP!$A277,0),"")</f>
        <v>26</v>
      </c>
      <c r="G277" s="27" t="str">
        <f ca="1">IFERROR(OFFSET(錠剤!G$4,錠剤_PTP!$A277,0),"")</f>
        <v>バラ</v>
      </c>
      <c r="H277" s="27" t="str">
        <f ca="1">IFERROR(OFFSET(錠剤!H$4,錠剤_PTP!$A277,0),"")</f>
        <v>１０００Ｔ</v>
      </c>
      <c r="I277" s="27" t="str">
        <f ca="1">IFERROR(OFFSET(錠剤!I$4,錠剤_PTP!$A277,0),"")</f>
        <v>錠</v>
      </c>
      <c r="J277" s="27" t="str">
        <f ca="1">IFERROR(OFFSET(錠剤!J$4,錠剤_PTP!$A277,0),"")</f>
        <v>調剤棚　＆　劇薬バラ</v>
      </c>
      <c r="K277" s="65"/>
      <c r="L277" s="77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(ISNUMBER(SEARCH("調剤棚", 錠剤!$J$5:$J$999))),
      ROW(A274)
   ),
"")-4</f>
        <v>305</v>
      </c>
      <c r="B278" s="27">
        <f t="shared" si="9"/>
        <v>274</v>
      </c>
      <c r="C278" s="27">
        <f ca="1">IFERROR(OFFSET(錠剤!C$4,錠剤_PTP!$A278,0),"")</f>
        <v>467</v>
      </c>
      <c r="D278" s="27" t="str">
        <f ca="1">IFERROR(OFFSET(錠剤!D$4,錠剤_PTP!$A278,0),"")</f>
        <v>ハロペリドール錠１．５ｍｇ「アメル」　　　　　　　</v>
      </c>
      <c r="E278" s="27">
        <f ca="1">IFERROR(OFFSET(錠剤!E$4,錠剤_PTP!$A278,0),"")</f>
        <v>2</v>
      </c>
      <c r="F278" s="27">
        <f ca="1">IFERROR(OFFSET(錠剤!F$4,錠剤_PTP!$A278,0),"")</f>
        <v>26</v>
      </c>
      <c r="G278" s="27" t="str">
        <f ca="1">IFERROR(OFFSET(錠剤!G$4,錠剤_PTP!$A278,0),"")</f>
        <v>バラ</v>
      </c>
      <c r="H278" s="27" t="str">
        <f ca="1">IFERROR(OFFSET(錠剤!H$4,錠剤_PTP!$A278,0),"")</f>
        <v>１０００Ｔ</v>
      </c>
      <c r="I278" s="27" t="str">
        <f ca="1">IFERROR(OFFSET(錠剤!I$4,錠剤_PTP!$A278,0),"")</f>
        <v>錠</v>
      </c>
      <c r="J278" s="27" t="str">
        <f ca="1">IFERROR(OFFSET(錠剤!J$4,錠剤_PTP!$A278,0),"")</f>
        <v>調剤棚　＆　劇薬バラ</v>
      </c>
      <c r="K278" s="65"/>
      <c r="L278" s="77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(ISNUMBER(SEARCH("調剤棚", 錠剤!$J$5:$J$999))),
      ROW(A275)
   ),
"")-4</f>
        <v>306</v>
      </c>
      <c r="B279" s="27">
        <f t="shared" si="9"/>
        <v>275</v>
      </c>
      <c r="C279" s="27">
        <f ca="1">IFERROR(OFFSET(錠剤!C$4,錠剤_PTP!$A279,0),"")</f>
        <v>468</v>
      </c>
      <c r="D279" s="27" t="str">
        <f ca="1">IFERROR(OFFSET(錠剤!D$4,錠剤_PTP!$A279,0),"")</f>
        <v>ハロペリドール錠１ｍｇ「アメル」</v>
      </c>
      <c r="E279" s="27">
        <f ca="1">IFERROR(OFFSET(錠剤!E$4,錠剤_PTP!$A279,0),"")</f>
        <v>2</v>
      </c>
      <c r="F279" s="27">
        <f ca="1">IFERROR(OFFSET(錠剤!F$4,錠剤_PTP!$A279,0),"")</f>
        <v>26</v>
      </c>
      <c r="G279" s="27" t="str">
        <f ca="1">IFERROR(OFFSET(錠剤!G$4,錠剤_PTP!$A279,0),"")</f>
        <v>ＰＴＰ</v>
      </c>
      <c r="H279" s="27" t="str">
        <f ca="1">IFERROR(OFFSET(錠剤!H$4,錠剤_PTP!$A279,0),"")</f>
        <v>１００Ｔ</v>
      </c>
      <c r="I279" s="27" t="str">
        <f ca="1">IFERROR(OFFSET(錠剤!I$4,錠剤_PTP!$A279,0),"")</f>
        <v>錠</v>
      </c>
      <c r="J279" s="27" t="str">
        <f ca="1">IFERROR(OFFSET(錠剤!J$4,錠剤_PTP!$A279,0),"")</f>
        <v>調剤棚　＆　劇薬バラ</v>
      </c>
      <c r="K279" s="65"/>
      <c r="L279" s="77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(ISNUMBER(SEARCH("調剤棚", 錠剤!$J$5:$J$999))),
      ROW(A276)
   ),
"")-4</f>
        <v>307</v>
      </c>
      <c r="B280" s="27">
        <f t="shared" si="9"/>
        <v>276</v>
      </c>
      <c r="C280" s="27">
        <f ca="1">IFERROR(OFFSET(錠剤!C$4,錠剤_PTP!$A280,0),"")</f>
        <v>469</v>
      </c>
      <c r="D280" s="27" t="str">
        <f ca="1">IFERROR(OFFSET(錠剤!D$4,錠剤_PTP!$A280,0),"")</f>
        <v>ハロペリドール錠１ｍｇ「アメル」</v>
      </c>
      <c r="E280" s="27">
        <f ca="1">IFERROR(OFFSET(錠剤!E$4,錠剤_PTP!$A280,0),"")</f>
        <v>2</v>
      </c>
      <c r="F280" s="27">
        <f ca="1">IFERROR(OFFSET(錠剤!F$4,錠剤_PTP!$A280,0),"")</f>
        <v>26</v>
      </c>
      <c r="G280" s="27" t="str">
        <f ca="1">IFERROR(OFFSET(錠剤!G$4,錠剤_PTP!$A280,0),"")</f>
        <v>バラ</v>
      </c>
      <c r="H280" s="27" t="str">
        <f ca="1">IFERROR(OFFSET(錠剤!H$4,錠剤_PTP!$A280,0),"")</f>
        <v>１０００Ｔ</v>
      </c>
      <c r="I280" s="27" t="str">
        <f ca="1">IFERROR(OFFSET(錠剤!I$4,錠剤_PTP!$A280,0),"")</f>
        <v>錠</v>
      </c>
      <c r="J280" s="27" t="str">
        <f ca="1">IFERROR(OFFSET(錠剤!J$4,錠剤_PTP!$A280,0),"")</f>
        <v>調剤棚　＆　劇薬バラ</v>
      </c>
      <c r="K280" s="65"/>
      <c r="L280" s="77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(ISNUMBER(SEARCH("調剤棚", 錠剤!$J$5:$J$999))),
      ROW(A277)
   ),
"")-4</f>
        <v>308</v>
      </c>
      <c r="B281" s="27">
        <f t="shared" si="9"/>
        <v>277</v>
      </c>
      <c r="C281" s="27">
        <f ca="1">IFERROR(OFFSET(錠剤!C$4,錠剤_PTP!$A281,0),"")</f>
        <v>470</v>
      </c>
      <c r="D281" s="27" t="str">
        <f ca="1">IFERROR(OFFSET(錠剤!D$4,錠剤_PTP!$A281,0),"")</f>
        <v>ハロペリドール錠３ｍｇ「アメル」</v>
      </c>
      <c r="E281" s="27">
        <f ca="1">IFERROR(OFFSET(錠剤!E$4,錠剤_PTP!$A281,0),"")</f>
        <v>2</v>
      </c>
      <c r="F281" s="27">
        <f ca="1">IFERROR(OFFSET(錠剤!F$4,錠剤_PTP!$A281,0),"")</f>
        <v>26</v>
      </c>
      <c r="G281" s="27" t="str">
        <f ca="1">IFERROR(OFFSET(錠剤!G$4,錠剤_PTP!$A281,0),"")</f>
        <v>バラ</v>
      </c>
      <c r="H281" s="27" t="str">
        <f ca="1">IFERROR(OFFSET(錠剤!H$4,錠剤_PTP!$A281,0),"")</f>
        <v>１０００Ｔ</v>
      </c>
      <c r="I281" s="27" t="str">
        <f ca="1">IFERROR(OFFSET(錠剤!I$4,錠剤_PTP!$A281,0),"")</f>
        <v>錠</v>
      </c>
      <c r="J281" s="27" t="str">
        <f ca="1">IFERROR(OFFSET(錠剤!J$4,錠剤_PTP!$A281,0),"")</f>
        <v>調剤棚　＆　劇薬バラ</v>
      </c>
      <c r="K281" s="65"/>
      <c r="L281" s="77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(ISNUMBER(SEARCH("調剤棚", 錠剤!$J$5:$J$999))),
      ROW(A278)
   ),
"")-4</f>
        <v>309</v>
      </c>
      <c r="B282" s="27">
        <f t="shared" si="9"/>
        <v>278</v>
      </c>
      <c r="C282" s="27">
        <f ca="1">IFERROR(OFFSET(錠剤!C$4,錠剤_PTP!$A282,0),"")</f>
        <v>520</v>
      </c>
      <c r="D282" s="27" t="str">
        <f ca="1">IFERROR(OFFSET(錠剤!D$4,錠剤_PTP!$A282,0),"")</f>
        <v>ヒルナミン錠（５０ｍｇ）</v>
      </c>
      <c r="E282" s="27">
        <f ca="1">IFERROR(OFFSET(錠剤!E$4,錠剤_PTP!$A282,0),"")</f>
        <v>2</v>
      </c>
      <c r="F282" s="27">
        <f ca="1">IFERROR(OFFSET(錠剤!F$4,錠剤_PTP!$A282,0),"")</f>
        <v>26</v>
      </c>
      <c r="G282" s="27" t="str">
        <f ca="1">IFERROR(OFFSET(錠剤!G$4,錠剤_PTP!$A282,0),"")</f>
        <v>バラ</v>
      </c>
      <c r="H282" s="27" t="str">
        <f ca="1">IFERROR(OFFSET(錠剤!H$4,錠剤_PTP!$A282,0),"")</f>
        <v>１０００Ｔ</v>
      </c>
      <c r="I282" s="27" t="str">
        <f ca="1">IFERROR(OFFSET(錠剤!I$4,錠剤_PTP!$A282,0),"")</f>
        <v>錠</v>
      </c>
      <c r="J282" s="27" t="str">
        <f ca="1">IFERROR(OFFSET(錠剤!J$4,錠剤_PTP!$A282,0),"")</f>
        <v>調剤棚　＆　劇薬バラ</v>
      </c>
      <c r="K282" s="65"/>
      <c r="L282" s="77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(ISNUMBER(SEARCH("調剤棚", 錠剤!$J$5:$J$999))),
      ROW(A279)
   ),
"")-4</f>
        <v>311</v>
      </c>
      <c r="B283" s="27">
        <f t="shared" si="9"/>
        <v>279</v>
      </c>
      <c r="C283" s="27">
        <f ca="1">IFERROR(OFFSET(錠剤!C$4,錠剤_PTP!$A283,0),"")</f>
        <v>572</v>
      </c>
      <c r="D283" s="27" t="str">
        <f ca="1">IFERROR(OFFSET(錠剤!D$4,錠剤_PTP!$A283,0),"")</f>
        <v>ブロナンセリン錠２ｍｇ「ＤＳＰＢ」</v>
      </c>
      <c r="E283" s="27">
        <f ca="1">IFERROR(OFFSET(錠剤!E$4,錠剤_PTP!$A283,0),"")</f>
        <v>2</v>
      </c>
      <c r="F283" s="27">
        <f ca="1">IFERROR(OFFSET(錠剤!F$4,錠剤_PTP!$A283,0),"")</f>
        <v>26</v>
      </c>
      <c r="G283" s="27" t="str">
        <f ca="1">IFERROR(OFFSET(錠剤!G$4,錠剤_PTP!$A283,0),"")</f>
        <v>ＰＴＰ</v>
      </c>
      <c r="H283" s="27" t="str">
        <f ca="1">IFERROR(OFFSET(錠剤!H$4,錠剤_PTP!$A283,0),"")</f>
        <v>１００Ｔ</v>
      </c>
      <c r="I283" s="27" t="str">
        <f ca="1">IFERROR(OFFSET(錠剤!I$4,錠剤_PTP!$A283,0),"")</f>
        <v>錠</v>
      </c>
      <c r="J283" s="27" t="str">
        <f ca="1">IFERROR(OFFSET(錠剤!J$4,錠剤_PTP!$A283,0),"")</f>
        <v>調剤棚　＆　劇薬バラ</v>
      </c>
      <c r="K283" s="65"/>
      <c r="L283" s="77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(ISNUMBER(SEARCH("調剤棚", 錠剤!$J$5:$J$999))),
      ROW(A280)
   ),
"")-4</f>
        <v>312</v>
      </c>
      <c r="B284" s="27">
        <f t="shared" si="9"/>
        <v>280</v>
      </c>
      <c r="C284" s="27">
        <f ca="1">IFERROR(OFFSET(錠剤!C$4,錠剤_PTP!$A284,0),"")</f>
        <v>573</v>
      </c>
      <c r="D284" s="27" t="str">
        <f ca="1">IFERROR(OFFSET(錠剤!D$4,錠剤_PTP!$A284,0),"")</f>
        <v>ブロナンセリン錠４ｍｇ「ＤＳＰＢ」</v>
      </c>
      <c r="E284" s="27">
        <f ca="1">IFERROR(OFFSET(錠剤!E$4,錠剤_PTP!$A284,0),"")</f>
        <v>2</v>
      </c>
      <c r="F284" s="27">
        <f ca="1">IFERROR(OFFSET(錠剤!F$4,錠剤_PTP!$A284,0),"")</f>
        <v>26</v>
      </c>
      <c r="G284" s="27" t="str">
        <f ca="1">IFERROR(OFFSET(錠剤!G$4,錠剤_PTP!$A284,0),"")</f>
        <v>ＰＴＰ</v>
      </c>
      <c r="H284" s="27" t="str">
        <f ca="1">IFERROR(OFFSET(錠剤!H$4,錠剤_PTP!$A284,0),"")</f>
        <v>１００Ｔ</v>
      </c>
      <c r="I284" s="27" t="str">
        <f ca="1">IFERROR(OFFSET(錠剤!I$4,錠剤_PTP!$A284,0),"")</f>
        <v>錠</v>
      </c>
      <c r="J284" s="27" t="str">
        <f ca="1">IFERROR(OFFSET(錠剤!J$4,錠剤_PTP!$A284,0),"")</f>
        <v>調剤棚　＆　劇薬バラ</v>
      </c>
      <c r="K284" s="65"/>
      <c r="L284" s="77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(ISNUMBER(SEARCH("調剤棚", 錠剤!$J$5:$J$999))),
      ROW(A281)
   ),
"")-4</f>
        <v>313</v>
      </c>
      <c r="B285" s="27">
        <f t="shared" si="9"/>
        <v>281</v>
      </c>
      <c r="C285" s="27">
        <f ca="1">IFERROR(OFFSET(錠剤!C$4,錠剤_PTP!$A285,0),"")</f>
        <v>574</v>
      </c>
      <c r="D285" s="27" t="str">
        <f ca="1">IFERROR(OFFSET(錠剤!D$4,錠剤_PTP!$A285,0),"")</f>
        <v>ブロナンセリン錠４ｍｇ「ＤＳＰＢ」</v>
      </c>
      <c r="E285" s="27">
        <f ca="1">IFERROR(OFFSET(錠剤!E$4,錠剤_PTP!$A285,0),"")</f>
        <v>2</v>
      </c>
      <c r="F285" s="27">
        <f ca="1">IFERROR(OFFSET(錠剤!F$4,錠剤_PTP!$A285,0),"")</f>
        <v>26</v>
      </c>
      <c r="G285" s="27" t="str">
        <f ca="1">IFERROR(OFFSET(錠剤!G$4,錠剤_PTP!$A285,0),"")</f>
        <v>バラ</v>
      </c>
      <c r="H285" s="27" t="str">
        <f ca="1">IFERROR(OFFSET(錠剤!H$4,錠剤_PTP!$A285,0),"")</f>
        <v>１０００Ｔ</v>
      </c>
      <c r="I285" s="27" t="str">
        <f ca="1">IFERROR(OFFSET(錠剤!I$4,錠剤_PTP!$A285,0),"")</f>
        <v>錠</v>
      </c>
      <c r="J285" s="27" t="str">
        <f ca="1">IFERROR(OFFSET(錠剤!J$4,錠剤_PTP!$A285,0),"")</f>
        <v>調剤棚　＆　劇薬バラ</v>
      </c>
      <c r="K285" s="65"/>
      <c r="L285" s="77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(ISNUMBER(SEARCH("調剤棚", 錠剤!$J$5:$J$999))),
      ROW(A282)
   ),
"")-4</f>
        <v>314</v>
      </c>
      <c r="B286" s="27">
        <f t="shared" si="9"/>
        <v>282</v>
      </c>
      <c r="C286" s="27">
        <f ca="1">IFERROR(OFFSET(錠剤!C$4,錠剤_PTP!$A286,0),"")</f>
        <v>575</v>
      </c>
      <c r="D286" s="27" t="str">
        <f ca="1">IFERROR(OFFSET(錠剤!D$4,錠剤_PTP!$A286,0),"")</f>
        <v>ブロナンセリン錠８ｍｇ「ＤＳＰＢ」</v>
      </c>
      <c r="E286" s="27">
        <f ca="1">IFERROR(OFFSET(錠剤!E$4,錠剤_PTP!$A286,0),"")</f>
        <v>2</v>
      </c>
      <c r="F286" s="27">
        <f ca="1">IFERROR(OFFSET(錠剤!F$4,錠剤_PTP!$A286,0),"")</f>
        <v>26</v>
      </c>
      <c r="G286" s="27" t="str">
        <f ca="1">IFERROR(OFFSET(錠剤!G$4,錠剤_PTP!$A286,0),"")</f>
        <v>ＰＴＰ</v>
      </c>
      <c r="H286" s="27" t="str">
        <f ca="1">IFERROR(OFFSET(錠剤!H$4,錠剤_PTP!$A286,0),"")</f>
        <v>１００Ｔ</v>
      </c>
      <c r="I286" s="27" t="str">
        <f ca="1">IFERROR(OFFSET(錠剤!I$4,錠剤_PTP!$A286,0),"")</f>
        <v>錠</v>
      </c>
      <c r="J286" s="27" t="str">
        <f ca="1">IFERROR(OFFSET(錠剤!J$4,錠剤_PTP!$A286,0),"")</f>
        <v>調剤棚　＆　劇薬バラ</v>
      </c>
      <c r="K286" s="65"/>
      <c r="L286" s="77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(ISNUMBER(SEARCH("調剤棚", 錠剤!$J$5:$J$999))),
      ROW(A283)
   ),
"")-4</f>
        <v>315</v>
      </c>
      <c r="B287" s="27">
        <f t="shared" si="9"/>
        <v>283</v>
      </c>
      <c r="C287" s="27">
        <f ca="1">IFERROR(OFFSET(錠剤!C$4,錠剤_PTP!$A287,0),"")</f>
        <v>576</v>
      </c>
      <c r="D287" s="27" t="str">
        <f ca="1">IFERROR(OFFSET(錠剤!D$4,錠剤_PTP!$A287,0),"")</f>
        <v>ブロナンセリン錠８ｍｇ「ＤＳＰＢ」</v>
      </c>
      <c r="E287" s="27">
        <f ca="1">IFERROR(OFFSET(錠剤!E$4,錠剤_PTP!$A287,0),"")</f>
        <v>2</v>
      </c>
      <c r="F287" s="27">
        <f ca="1">IFERROR(OFFSET(錠剤!F$4,錠剤_PTP!$A287,0),"")</f>
        <v>26</v>
      </c>
      <c r="G287" s="27" t="str">
        <f ca="1">IFERROR(OFFSET(錠剤!G$4,錠剤_PTP!$A287,0),"")</f>
        <v>バラ</v>
      </c>
      <c r="H287" s="27" t="str">
        <f ca="1">IFERROR(OFFSET(錠剤!H$4,錠剤_PTP!$A287,0),"")</f>
        <v>１０００Ｔ</v>
      </c>
      <c r="I287" s="27" t="str">
        <f ca="1">IFERROR(OFFSET(錠剤!I$4,錠剤_PTP!$A287,0),"")</f>
        <v>錠</v>
      </c>
      <c r="J287" s="27" t="str">
        <f ca="1">IFERROR(OFFSET(錠剤!J$4,錠剤_PTP!$A287,0),"")</f>
        <v>調剤棚　＆　劇薬バラ</v>
      </c>
      <c r="K287" s="65"/>
      <c r="L287" s="77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(ISNUMBER(SEARCH("調剤棚", 錠剤!$J$5:$J$999))),
      ROW(A284)
   ),
"")-4</f>
        <v>317</v>
      </c>
      <c r="B288" s="27">
        <f t="shared" si="9"/>
        <v>284</v>
      </c>
      <c r="C288" s="27">
        <f ca="1">IFERROR(OFFSET(錠剤!C$4,錠剤_PTP!$A288,0),"")</f>
        <v>641</v>
      </c>
      <c r="D288" s="27" t="str">
        <f ca="1">IFERROR(OFFSET(錠剤!D$4,錠剤_PTP!$A288,0),"")</f>
        <v>ミノドロン酸錠５０ｍｇ「ＪＧ」</v>
      </c>
      <c r="E288" s="27">
        <f ca="1">IFERROR(OFFSET(錠剤!E$4,錠剤_PTP!$A288,0),"")</f>
        <v>2</v>
      </c>
      <c r="F288" s="27">
        <f ca="1">IFERROR(OFFSET(錠剤!F$4,錠剤_PTP!$A288,0),"")</f>
        <v>1</v>
      </c>
      <c r="G288" s="27" t="str">
        <f ca="1">IFERROR(OFFSET(錠剤!G$4,錠剤_PTP!$A288,0),"")</f>
        <v>ＰＴＰ</v>
      </c>
      <c r="H288" s="27" t="str">
        <f ca="1">IFERROR(OFFSET(錠剤!H$4,錠剤_PTP!$A288,0),"")</f>
        <v>２Ｔ</v>
      </c>
      <c r="I288" s="27" t="str">
        <f ca="1">IFERROR(OFFSET(錠剤!I$4,錠剤_PTP!$A288,0),"")</f>
        <v>錠</v>
      </c>
      <c r="J288" s="27" t="str">
        <f ca="1">IFERROR(OFFSET(錠剤!J$4,錠剤_PTP!$A288,0),"")</f>
        <v>調剤棚</v>
      </c>
      <c r="K288" s="65"/>
      <c r="L288" s="77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(ISNUMBER(SEARCH("調剤棚", 錠剤!$J$5:$J$999))),
      ROW(A285)
   ),
"")-4</f>
        <v>318</v>
      </c>
      <c r="B289" s="27">
        <f t="shared" si="9"/>
        <v>285</v>
      </c>
      <c r="C289" s="27">
        <f ca="1">IFERROR(OFFSET(錠剤!C$4,錠剤_PTP!$A289,0),"")</f>
        <v>642</v>
      </c>
      <c r="D289" s="27" t="str">
        <f ca="1">IFERROR(OFFSET(錠剤!D$4,錠剤_PTP!$A289,0),"")</f>
        <v>ミルタザピンＯＤ錠１５ｍｇ「サワイ」</v>
      </c>
      <c r="E289" s="27">
        <f ca="1">IFERROR(OFFSET(錠剤!E$4,錠剤_PTP!$A289,0),"")</f>
        <v>2</v>
      </c>
      <c r="F289" s="27">
        <f ca="1">IFERROR(OFFSET(錠剤!F$4,錠剤_PTP!$A289,0),"")</f>
        <v>26</v>
      </c>
      <c r="G289" s="27" t="str">
        <f ca="1">IFERROR(OFFSET(錠剤!G$4,錠剤_PTP!$A289,0),"")</f>
        <v>ＰＴＰ</v>
      </c>
      <c r="H289" s="27" t="str">
        <f ca="1">IFERROR(OFFSET(錠剤!H$4,錠剤_PTP!$A289,0),"")</f>
        <v>１００Ｔ</v>
      </c>
      <c r="I289" s="27" t="str">
        <f ca="1">IFERROR(OFFSET(錠剤!I$4,錠剤_PTP!$A289,0),"")</f>
        <v>錠</v>
      </c>
      <c r="J289" s="27" t="str">
        <f ca="1">IFERROR(OFFSET(錠剤!J$4,錠剤_PTP!$A289,0),"")</f>
        <v>調剤棚　＆　劇薬バラ</v>
      </c>
      <c r="K289" s="65"/>
      <c r="L289" s="77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(ISNUMBER(SEARCH("調剤棚", 錠剤!$J$5:$J$999))),
      ROW(A286)
   ),
"")-4</f>
        <v>319</v>
      </c>
      <c r="B290" s="27">
        <f t="shared" si="9"/>
        <v>286</v>
      </c>
      <c r="C290" s="27">
        <f ca="1">IFERROR(OFFSET(錠剤!C$4,錠剤_PTP!$A290,0),"")</f>
        <v>643</v>
      </c>
      <c r="D290" s="27" t="str">
        <f ca="1">IFERROR(OFFSET(錠剤!D$4,錠剤_PTP!$A290,0),"")</f>
        <v>ミルタザピンＯＤ錠１５ｍｇ「サワイ」</v>
      </c>
      <c r="E290" s="27">
        <f ca="1">IFERROR(OFFSET(錠剤!E$4,錠剤_PTP!$A290,0),"")</f>
        <v>2</v>
      </c>
      <c r="F290" s="27">
        <f ca="1">IFERROR(OFFSET(錠剤!F$4,錠剤_PTP!$A290,0),"")</f>
        <v>26</v>
      </c>
      <c r="G290" s="27" t="str">
        <f ca="1">IFERROR(OFFSET(錠剤!G$4,錠剤_PTP!$A290,0),"")</f>
        <v>バラ</v>
      </c>
      <c r="H290" s="27" t="str">
        <f ca="1">IFERROR(OFFSET(錠剤!H$4,錠剤_PTP!$A290,0),"")</f>
        <v>２００Ｔ</v>
      </c>
      <c r="I290" s="27" t="str">
        <f ca="1">IFERROR(OFFSET(錠剤!I$4,錠剤_PTP!$A290,0),"")</f>
        <v>錠</v>
      </c>
      <c r="J290" s="27" t="str">
        <f ca="1">IFERROR(OFFSET(錠剤!J$4,錠剤_PTP!$A290,0),"")</f>
        <v>調剤棚　＆　劇薬バラ</v>
      </c>
      <c r="K290" s="65"/>
      <c r="L290" s="77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(ISNUMBER(SEARCH("調剤棚", 錠剤!$J$5:$J$999))),
      ROW(A287)
   ),
"")-4</f>
        <v>320</v>
      </c>
      <c r="B291" s="27">
        <f t="shared" si="9"/>
        <v>287</v>
      </c>
      <c r="C291" s="27">
        <f ca="1">IFERROR(OFFSET(錠剤!C$4,錠剤_PTP!$A291,0),"")</f>
        <v>651</v>
      </c>
      <c r="D291" s="27" t="str">
        <f ca="1">IFERROR(OFFSET(錠剤!D$4,錠剤_PTP!$A291,0),"")</f>
        <v>メトホルミン塩酸塩錠２５０ｍｇＭＴ「ＤＳＰＢ」</v>
      </c>
      <c r="E291" s="27">
        <f ca="1">IFERROR(OFFSET(錠剤!E$4,錠剤_PTP!$A291,0),"")</f>
        <v>2</v>
      </c>
      <c r="F291" s="27">
        <f ca="1">IFERROR(OFFSET(錠剤!F$4,錠剤_PTP!$A291,0),"")</f>
        <v>26</v>
      </c>
      <c r="G291" s="27" t="str">
        <f ca="1">IFERROR(OFFSET(錠剤!G$4,錠剤_PTP!$A291,0),"")</f>
        <v>バラ</v>
      </c>
      <c r="H291" s="27" t="str">
        <f ca="1">IFERROR(OFFSET(錠剤!H$4,錠剤_PTP!$A291,0),"")</f>
        <v>５００Ｔ</v>
      </c>
      <c r="I291" s="27" t="str">
        <f ca="1">IFERROR(OFFSET(錠剤!I$4,錠剤_PTP!$A291,0),"")</f>
        <v>錠</v>
      </c>
      <c r="J291" s="27" t="str">
        <f ca="1">IFERROR(OFFSET(錠剤!J$4,錠剤_PTP!$A291,0),"")</f>
        <v>調剤棚　＆　劇薬バラ</v>
      </c>
      <c r="K291" s="65"/>
      <c r="L291" s="77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(ISNUMBER(SEARCH("調剤棚", 錠剤!$J$5:$J$999))),
      ROW(A288)
   ),
"")-4</f>
        <v>321</v>
      </c>
      <c r="B292" s="27">
        <f t="shared" si="9"/>
        <v>288</v>
      </c>
      <c r="C292" s="27">
        <f ca="1">IFERROR(OFFSET(錠剤!C$4,錠剤_PTP!$A292,0),"")</f>
        <v>653</v>
      </c>
      <c r="D292" s="27" t="str">
        <f ca="1">IFERROR(OFFSET(錠剤!D$4,錠剤_PTP!$A292,0),"")</f>
        <v>メマンチン塩酸塩ＯＤ錠２０ｍｇ「ＤＳＥＰ」</v>
      </c>
      <c r="E292" s="27">
        <f ca="1">IFERROR(OFFSET(錠剤!E$4,錠剤_PTP!$A292,0),"")</f>
        <v>2</v>
      </c>
      <c r="F292" s="27">
        <f ca="1">IFERROR(OFFSET(錠剤!F$4,錠剤_PTP!$A292,0),"")</f>
        <v>26</v>
      </c>
      <c r="G292" s="27" t="str">
        <f ca="1">IFERROR(OFFSET(錠剤!G$4,錠剤_PTP!$A292,0),"")</f>
        <v>ＰＴＰ</v>
      </c>
      <c r="H292" s="27" t="str">
        <f ca="1">IFERROR(OFFSET(錠剤!H$4,錠剤_PTP!$A292,0),"")</f>
        <v>５６Ｔ</v>
      </c>
      <c r="I292" s="27" t="str">
        <f ca="1">IFERROR(OFFSET(錠剤!I$4,錠剤_PTP!$A292,0),"")</f>
        <v>錠</v>
      </c>
      <c r="J292" s="27" t="str">
        <f ca="1">IFERROR(OFFSET(錠剤!J$4,錠剤_PTP!$A292,0),"")</f>
        <v>調剤棚　＆　劇薬バラ</v>
      </c>
      <c r="K292" s="65"/>
      <c r="L292" s="77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(ISNUMBER(SEARCH("調剤棚", 錠剤!$J$5:$J$999))),
      ROW(A289)
   ),
"")-4</f>
        <v>322</v>
      </c>
      <c r="B293" s="27">
        <f t="shared" si="9"/>
        <v>289</v>
      </c>
      <c r="C293" s="27">
        <f ca="1">IFERROR(OFFSET(錠剤!C$4,錠剤_PTP!$A293,0),"")</f>
        <v>654</v>
      </c>
      <c r="D293" s="27" t="str">
        <f ca="1">IFERROR(OFFSET(錠剤!D$4,錠剤_PTP!$A293,0),"")</f>
        <v>メマンチン塩酸塩ＯＤ錠２０ｍｇ「ＤＳＥＰ」</v>
      </c>
      <c r="E293" s="27">
        <f ca="1">IFERROR(OFFSET(錠剤!E$4,錠剤_PTP!$A293,0),"")</f>
        <v>2</v>
      </c>
      <c r="F293" s="27">
        <f ca="1">IFERROR(OFFSET(錠剤!F$4,錠剤_PTP!$A293,0),"")</f>
        <v>26</v>
      </c>
      <c r="G293" s="27" t="str">
        <f ca="1">IFERROR(OFFSET(錠剤!G$4,錠剤_PTP!$A293,0),"")</f>
        <v>バラ</v>
      </c>
      <c r="H293" s="27" t="str">
        <f ca="1">IFERROR(OFFSET(錠剤!H$4,錠剤_PTP!$A293,0),"")</f>
        <v>１００Ｔ</v>
      </c>
      <c r="I293" s="27" t="str">
        <f ca="1">IFERROR(OFFSET(錠剤!I$4,錠剤_PTP!$A293,0),"")</f>
        <v>錠</v>
      </c>
      <c r="J293" s="27" t="str">
        <f ca="1">IFERROR(OFFSET(錠剤!J$4,錠剤_PTP!$A293,0),"")</f>
        <v>調剤棚　＆　劇薬バラ</v>
      </c>
      <c r="K293" s="65"/>
      <c r="L293" s="77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(ISNUMBER(SEARCH("調剤棚", 錠剤!$J$5:$J$999))),
      ROW(A290)
   ),
"")-4</f>
        <v>323</v>
      </c>
      <c r="B294" s="27">
        <f t="shared" si="9"/>
        <v>290</v>
      </c>
      <c r="C294" s="27">
        <f ca="1">IFERROR(OFFSET(錠剤!C$4,錠剤_PTP!$A294,0),"")</f>
        <v>655</v>
      </c>
      <c r="D294" s="27" t="str">
        <f ca="1">IFERROR(OFFSET(錠剤!D$4,錠剤_PTP!$A294,0),"")</f>
        <v>メマンチン塩酸塩ＯＤ錠５ｍｇ「ＤＳＥＰ」</v>
      </c>
      <c r="E294" s="27">
        <f ca="1">IFERROR(OFFSET(錠剤!E$4,錠剤_PTP!$A294,0),"")</f>
        <v>2</v>
      </c>
      <c r="F294" s="27">
        <f ca="1">IFERROR(OFFSET(錠剤!F$4,錠剤_PTP!$A294,0),"")</f>
        <v>26</v>
      </c>
      <c r="G294" s="27" t="str">
        <f ca="1">IFERROR(OFFSET(錠剤!G$4,錠剤_PTP!$A294,0),"")</f>
        <v>ＰＴＰ</v>
      </c>
      <c r="H294" s="27" t="str">
        <f ca="1">IFERROR(OFFSET(錠剤!H$4,錠剤_PTP!$A294,0),"")</f>
        <v>５６Ｔ</v>
      </c>
      <c r="I294" s="27" t="str">
        <f ca="1">IFERROR(OFFSET(錠剤!I$4,錠剤_PTP!$A294,0),"")</f>
        <v>錠</v>
      </c>
      <c r="J294" s="27" t="str">
        <f ca="1">IFERROR(OFFSET(錠剤!J$4,錠剤_PTP!$A294,0),"")</f>
        <v>調剤棚　＆　劇薬バラ</v>
      </c>
      <c r="K294" s="65"/>
      <c r="L294" s="77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(ISNUMBER(SEARCH("調剤棚", 錠剤!$J$5:$J$999))),
      ROW(A291)
   ),
"")-4</f>
        <v>324</v>
      </c>
      <c r="B295" s="27">
        <f t="shared" si="9"/>
        <v>291</v>
      </c>
      <c r="C295" s="27">
        <f ca="1">IFERROR(OFFSET(錠剤!C$4,錠剤_PTP!$A295,0),"")</f>
        <v>656</v>
      </c>
      <c r="D295" s="27" t="str">
        <f ca="1">IFERROR(OFFSET(錠剤!D$4,錠剤_PTP!$A295,0),"")</f>
        <v>メマンチン塩酸塩ＯＤ錠５ｍｇ「ＤＳＥＰ」</v>
      </c>
      <c r="E295" s="27">
        <f ca="1">IFERROR(OFFSET(錠剤!E$4,錠剤_PTP!$A295,0),"")</f>
        <v>2</v>
      </c>
      <c r="F295" s="27">
        <f ca="1">IFERROR(OFFSET(錠剤!F$4,錠剤_PTP!$A295,0),"")</f>
        <v>26</v>
      </c>
      <c r="G295" s="27" t="str">
        <f ca="1">IFERROR(OFFSET(錠剤!G$4,錠剤_PTP!$A295,0),"")</f>
        <v>バラ</v>
      </c>
      <c r="H295" s="27" t="str">
        <f ca="1">IFERROR(OFFSET(錠剤!H$4,錠剤_PTP!$A295,0),"")</f>
        <v>１００Ｔ</v>
      </c>
      <c r="I295" s="27" t="str">
        <f ca="1">IFERROR(OFFSET(錠剤!I$4,錠剤_PTP!$A295,0),"")</f>
        <v>錠</v>
      </c>
      <c r="J295" s="27" t="str">
        <f ca="1">IFERROR(OFFSET(錠剤!J$4,錠剤_PTP!$A295,0),"")</f>
        <v>調剤棚　＆　劇薬バラ</v>
      </c>
      <c r="K295" s="65"/>
      <c r="L295" s="77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(ISNUMBER(SEARCH("調剤棚", 錠剤!$J$5:$J$999))),
      ROW(A292)
   ),
"")-4</f>
        <v>326</v>
      </c>
      <c r="B296" s="27">
        <f t="shared" si="9"/>
        <v>292</v>
      </c>
      <c r="C296" s="27">
        <f ca="1">IFERROR(OFFSET(錠剤!C$4,錠剤_PTP!$A296,0),"")</f>
        <v>679</v>
      </c>
      <c r="D296" s="27" t="str">
        <f ca="1">IFERROR(OFFSET(錠剤!D$4,錠剤_PTP!$A296,0),"")</f>
        <v>ラツーダ錠２０ｍｇ</v>
      </c>
      <c r="E296" s="27">
        <f ca="1">IFERROR(OFFSET(錠剤!E$4,錠剤_PTP!$A296,0),"")</f>
        <v>2</v>
      </c>
      <c r="F296" s="27">
        <f ca="1">IFERROR(OFFSET(錠剤!F$4,錠剤_PTP!$A296,0),"")</f>
        <v>26</v>
      </c>
      <c r="G296" s="27" t="str">
        <f ca="1">IFERROR(OFFSET(錠剤!G$4,錠剤_PTP!$A296,0),"")</f>
        <v>ＰＴＰ</v>
      </c>
      <c r="H296" s="27" t="str">
        <f ca="1">IFERROR(OFFSET(錠剤!H$4,錠剤_PTP!$A296,0),"")</f>
        <v>１００Ｔ</v>
      </c>
      <c r="I296" s="27" t="str">
        <f ca="1">IFERROR(OFFSET(錠剤!I$4,錠剤_PTP!$A296,0),"")</f>
        <v>錠</v>
      </c>
      <c r="J296" s="27" t="str">
        <f ca="1">IFERROR(OFFSET(錠剤!J$4,錠剤_PTP!$A296,0),"")</f>
        <v>調剤棚　＆　劇薬バラ</v>
      </c>
      <c r="K296" s="65"/>
      <c r="L296" s="77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(ISNUMBER(SEARCH("調剤棚", 錠剤!$J$5:$J$999))),
      ROW(A293)
   ),
"")-4</f>
        <v>327</v>
      </c>
      <c r="B297" s="27">
        <f t="shared" si="9"/>
        <v>293</v>
      </c>
      <c r="C297" s="27">
        <f ca="1">IFERROR(OFFSET(錠剤!C$4,錠剤_PTP!$A297,0),"")</f>
        <v>680</v>
      </c>
      <c r="D297" s="27" t="str">
        <f ca="1">IFERROR(OFFSET(錠剤!D$4,錠剤_PTP!$A297,0),"")</f>
        <v>ラツーダ錠２０ｍｇ</v>
      </c>
      <c r="E297" s="27">
        <f ca="1">IFERROR(OFFSET(錠剤!E$4,錠剤_PTP!$A297,0),"")</f>
        <v>2</v>
      </c>
      <c r="F297" s="27">
        <f ca="1">IFERROR(OFFSET(錠剤!F$4,錠剤_PTP!$A297,0),"")</f>
        <v>26</v>
      </c>
      <c r="G297" s="27" t="str">
        <f ca="1">IFERROR(OFFSET(錠剤!G$4,錠剤_PTP!$A297,0),"")</f>
        <v>バラ</v>
      </c>
      <c r="H297" s="27" t="str">
        <f ca="1">IFERROR(OFFSET(錠剤!H$4,錠剤_PTP!$A297,0),"")</f>
        <v>５００Ｔ</v>
      </c>
      <c r="I297" s="27" t="str">
        <f ca="1">IFERROR(OFFSET(錠剤!I$4,錠剤_PTP!$A297,0),"")</f>
        <v>錠</v>
      </c>
      <c r="J297" s="27" t="str">
        <f ca="1">IFERROR(OFFSET(錠剤!J$4,錠剤_PTP!$A297,0),"")</f>
        <v>調剤棚　＆　劇薬バラ</v>
      </c>
      <c r="K297" s="65"/>
      <c r="L297" s="77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(ISNUMBER(SEARCH("調剤棚", 錠剤!$J$5:$J$999))),
      ROW(A294)
   ),
"")-4</f>
        <v>328</v>
      </c>
      <c r="B298" s="27">
        <f t="shared" si="9"/>
        <v>294</v>
      </c>
      <c r="C298" s="27">
        <f ca="1">IFERROR(OFFSET(錠剤!C$4,錠剤_PTP!$A298,0),"")</f>
        <v>681</v>
      </c>
      <c r="D298" s="27" t="str">
        <f ca="1">IFERROR(OFFSET(錠剤!D$4,錠剤_PTP!$A298,0),"")</f>
        <v>ラツーダ錠４０ｍｇ</v>
      </c>
      <c r="E298" s="27">
        <f ca="1">IFERROR(OFFSET(錠剤!E$4,錠剤_PTP!$A298,0),"")</f>
        <v>2</v>
      </c>
      <c r="F298" s="27">
        <f ca="1">IFERROR(OFFSET(錠剤!F$4,錠剤_PTP!$A298,0),"")</f>
        <v>26</v>
      </c>
      <c r="G298" s="27" t="str">
        <f ca="1">IFERROR(OFFSET(錠剤!G$4,錠剤_PTP!$A298,0),"")</f>
        <v>ＰＴＰ</v>
      </c>
      <c r="H298" s="27" t="str">
        <f ca="1">IFERROR(OFFSET(錠剤!H$4,錠剤_PTP!$A298,0),"")</f>
        <v>１００Ｔ</v>
      </c>
      <c r="I298" s="27" t="str">
        <f ca="1">IFERROR(OFFSET(錠剤!I$4,錠剤_PTP!$A298,0),"")</f>
        <v>錠</v>
      </c>
      <c r="J298" s="27" t="str">
        <f ca="1">IFERROR(OFFSET(錠剤!J$4,錠剤_PTP!$A298,0),"")</f>
        <v>調剤棚　＆　劇薬バラ</v>
      </c>
      <c r="K298" s="65"/>
      <c r="L298" s="77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(ISNUMBER(SEARCH("調剤棚", 錠剤!$J$5:$J$999))),
      ROW(A295)
   ),
"")-4</f>
        <v>329</v>
      </c>
      <c r="B299" s="27">
        <f t="shared" si="9"/>
        <v>295</v>
      </c>
      <c r="C299" s="27">
        <f ca="1">IFERROR(OFFSET(錠剤!C$4,錠剤_PTP!$A299,0),"")</f>
        <v>682</v>
      </c>
      <c r="D299" s="27" t="str">
        <f ca="1">IFERROR(OFFSET(錠剤!D$4,錠剤_PTP!$A299,0),"")</f>
        <v>ラツーダ錠４０ｍｇ</v>
      </c>
      <c r="E299" s="27">
        <f ca="1">IFERROR(OFFSET(錠剤!E$4,錠剤_PTP!$A299,0),"")</f>
        <v>2</v>
      </c>
      <c r="F299" s="27">
        <f ca="1">IFERROR(OFFSET(錠剤!F$4,錠剤_PTP!$A299,0),"")</f>
        <v>26</v>
      </c>
      <c r="G299" s="27" t="str">
        <f ca="1">IFERROR(OFFSET(錠剤!G$4,錠剤_PTP!$A299,0),"")</f>
        <v>バラ</v>
      </c>
      <c r="H299" s="27" t="str">
        <f ca="1">IFERROR(OFFSET(錠剤!H$4,錠剤_PTP!$A299,0),"")</f>
        <v>５００Ｔ</v>
      </c>
      <c r="I299" s="27" t="str">
        <f ca="1">IFERROR(OFFSET(錠剤!I$4,錠剤_PTP!$A299,0),"")</f>
        <v>錠</v>
      </c>
      <c r="J299" s="27" t="str">
        <f ca="1">IFERROR(OFFSET(錠剤!J$4,錠剤_PTP!$A299,0),"")</f>
        <v>調剤棚　＆　劇薬バラ</v>
      </c>
      <c r="K299" s="65"/>
      <c r="L299" s="77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(ISNUMBER(SEARCH("調剤棚", 錠剤!$J$5:$J$999))),
      ROW(A296)
   ),
"")-4</f>
        <v>330</v>
      </c>
      <c r="B300" s="27">
        <f t="shared" si="9"/>
        <v>296</v>
      </c>
      <c r="C300" s="27">
        <f ca="1">IFERROR(OFFSET(錠剤!C$4,錠剤_PTP!$A300,0),"")</f>
        <v>686</v>
      </c>
      <c r="D300" s="27" t="str">
        <f ca="1">IFERROR(OFFSET(錠剤!D$4,錠剤_PTP!$A300,0),"")</f>
        <v>ラモトリギン錠１００ｍｇ「トーワ」</v>
      </c>
      <c r="E300" s="27">
        <f ca="1">IFERROR(OFFSET(錠剤!E$4,錠剤_PTP!$A300,0),"")</f>
        <v>2</v>
      </c>
      <c r="F300" s="27">
        <f ca="1">IFERROR(OFFSET(錠剤!F$4,錠剤_PTP!$A300,0),"")</f>
        <v>26</v>
      </c>
      <c r="G300" s="27" t="str">
        <f ca="1">IFERROR(OFFSET(錠剤!G$4,錠剤_PTP!$A300,0),"")</f>
        <v>ＰＴＰ</v>
      </c>
      <c r="H300" s="27" t="str">
        <f ca="1">IFERROR(OFFSET(錠剤!H$4,錠剤_PTP!$A300,0),"")</f>
        <v>１４０Ｔ</v>
      </c>
      <c r="I300" s="27" t="str">
        <f ca="1">IFERROR(OFFSET(錠剤!I$4,錠剤_PTP!$A300,0),"")</f>
        <v>錠</v>
      </c>
      <c r="J300" s="27" t="str">
        <f ca="1">IFERROR(OFFSET(錠剤!J$4,錠剤_PTP!$A300,0),"")</f>
        <v>調剤棚　＆　劇薬バラ</v>
      </c>
      <c r="K300" s="65"/>
      <c r="L300" s="77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(ISNUMBER(SEARCH("調剤棚", 錠剤!$J$5:$J$999))),
      ROW(A297)
   ),
"")-4</f>
        <v>331</v>
      </c>
      <c r="B301" s="27">
        <f t="shared" si="9"/>
        <v>297</v>
      </c>
      <c r="C301" s="27">
        <f ca="1">IFERROR(OFFSET(錠剤!C$4,錠剤_PTP!$A301,0),"")</f>
        <v>687</v>
      </c>
      <c r="D301" s="27" t="str">
        <f ca="1">IFERROR(OFFSET(錠剤!D$4,錠剤_PTP!$A301,0),"")</f>
        <v>ラモトリギン錠１００ｍｇ「トーワ」</v>
      </c>
      <c r="E301" s="27">
        <f ca="1">IFERROR(OFFSET(錠剤!E$4,錠剤_PTP!$A301,0),"")</f>
        <v>2</v>
      </c>
      <c r="F301" s="27">
        <f ca="1">IFERROR(OFFSET(錠剤!F$4,錠剤_PTP!$A301,0),"")</f>
        <v>26</v>
      </c>
      <c r="G301" s="27" t="str">
        <f ca="1">IFERROR(OFFSET(錠剤!G$4,錠剤_PTP!$A301,0),"")</f>
        <v>バラ</v>
      </c>
      <c r="H301" s="27" t="str">
        <f ca="1">IFERROR(OFFSET(錠剤!H$4,錠剤_PTP!$A301,0),"")</f>
        <v>１００Ｔ</v>
      </c>
      <c r="I301" s="27" t="str">
        <f ca="1">IFERROR(OFFSET(錠剤!I$4,錠剤_PTP!$A301,0),"")</f>
        <v>錠</v>
      </c>
      <c r="J301" s="27" t="str">
        <f ca="1">IFERROR(OFFSET(錠剤!J$4,錠剤_PTP!$A301,0),"")</f>
        <v>調剤棚　＆　劇薬バラ</v>
      </c>
      <c r="K301" s="65"/>
      <c r="L301" s="77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(ISNUMBER(SEARCH("調剤棚", 錠剤!$J$5:$J$999))),
      ROW(A298)
   ),
"")-4</f>
        <v>332</v>
      </c>
      <c r="B302" s="27">
        <f t="shared" si="9"/>
        <v>298</v>
      </c>
      <c r="C302" s="27">
        <f ca="1">IFERROR(OFFSET(錠剤!C$4,錠剤_PTP!$A302,0),"")</f>
        <v>688</v>
      </c>
      <c r="D302" s="27" t="str">
        <f ca="1">IFERROR(OFFSET(錠剤!D$4,錠剤_PTP!$A302,0),"")</f>
        <v>ラモトリギン錠２５ｍｇ「トーワ」</v>
      </c>
      <c r="E302" s="27">
        <f ca="1">IFERROR(OFFSET(錠剤!E$4,錠剤_PTP!$A302,0),"")</f>
        <v>2</v>
      </c>
      <c r="F302" s="27">
        <f ca="1">IFERROR(OFFSET(錠剤!F$4,錠剤_PTP!$A302,0),"")</f>
        <v>26</v>
      </c>
      <c r="G302" s="27" t="str">
        <f ca="1">IFERROR(OFFSET(錠剤!G$4,錠剤_PTP!$A302,0),"")</f>
        <v>ＰＴＰ</v>
      </c>
      <c r="H302" s="27" t="str">
        <f ca="1">IFERROR(OFFSET(錠剤!H$4,錠剤_PTP!$A302,0),"")</f>
        <v>１４０Ｔ</v>
      </c>
      <c r="I302" s="27" t="str">
        <f ca="1">IFERROR(OFFSET(錠剤!I$4,錠剤_PTP!$A302,0),"")</f>
        <v>錠</v>
      </c>
      <c r="J302" s="27" t="str">
        <f ca="1">IFERROR(OFFSET(錠剤!J$4,錠剤_PTP!$A302,0),"")</f>
        <v>調剤棚　＆　劇薬バラ</v>
      </c>
      <c r="K302" s="65"/>
      <c r="L302" s="77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(ISNUMBER(SEARCH("調剤棚", 錠剤!$J$5:$J$999))),
      ROW(A299)
   ),
"")-4</f>
        <v>333</v>
      </c>
      <c r="B303" s="27">
        <f t="shared" si="9"/>
        <v>299</v>
      </c>
      <c r="C303" s="27">
        <f ca="1">IFERROR(OFFSET(錠剤!C$4,錠剤_PTP!$A303,0),"")</f>
        <v>689</v>
      </c>
      <c r="D303" s="27" t="str">
        <f ca="1">IFERROR(OFFSET(錠剤!D$4,錠剤_PTP!$A303,0),"")</f>
        <v>ラモトリギン錠２５ｍｇ「トーワ」</v>
      </c>
      <c r="E303" s="27">
        <f ca="1">IFERROR(OFFSET(錠剤!E$4,錠剤_PTP!$A303,0),"")</f>
        <v>2</v>
      </c>
      <c r="F303" s="27">
        <f ca="1">IFERROR(OFFSET(錠剤!F$4,錠剤_PTP!$A303,0),"")</f>
        <v>26</v>
      </c>
      <c r="G303" s="27" t="str">
        <f ca="1">IFERROR(OFFSET(錠剤!G$4,錠剤_PTP!$A303,0),"")</f>
        <v>バラ</v>
      </c>
      <c r="H303" s="27" t="str">
        <f ca="1">IFERROR(OFFSET(錠剤!H$4,錠剤_PTP!$A303,0),"")</f>
        <v>１００Ｔ</v>
      </c>
      <c r="I303" s="27" t="str">
        <f ca="1">IFERROR(OFFSET(錠剤!I$4,錠剤_PTP!$A303,0),"")</f>
        <v>錠</v>
      </c>
      <c r="J303" s="27" t="str">
        <f ca="1">IFERROR(OFFSET(錠剤!J$4,錠剤_PTP!$A303,0),"")</f>
        <v>調剤棚　＆　劇薬バラ</v>
      </c>
      <c r="K303" s="65"/>
      <c r="L303" s="77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(ISNUMBER(SEARCH("調剤棚", 錠剤!$J$5:$J$999))),
      ROW(A300)
   ),
"")-4</f>
        <v>334</v>
      </c>
      <c r="B304" s="27">
        <f t="shared" si="9"/>
        <v>300</v>
      </c>
      <c r="C304" s="27">
        <f ca="1">IFERROR(OFFSET(錠剤!C$4,錠剤_PTP!$A304,0),"")</f>
        <v>701</v>
      </c>
      <c r="D304" s="27" t="str">
        <f ca="1">IFERROR(OFFSET(錠剤!D$4,錠剤_PTP!$A304,0),"")</f>
        <v>リスパダール錠１ｍｇ　　　　　　　　　　</v>
      </c>
      <c r="E304" s="27">
        <f ca="1">IFERROR(OFFSET(錠剤!E$4,錠剤_PTP!$A304,0),"")</f>
        <v>2</v>
      </c>
      <c r="F304" s="27">
        <f ca="1">IFERROR(OFFSET(錠剤!F$4,錠剤_PTP!$A304,0),"")</f>
        <v>26</v>
      </c>
      <c r="G304" s="27" t="str">
        <f ca="1">IFERROR(OFFSET(錠剤!G$4,錠剤_PTP!$A304,0),"")</f>
        <v>ＰＴＰ</v>
      </c>
      <c r="H304" s="27" t="str">
        <f ca="1">IFERROR(OFFSET(錠剤!H$4,錠剤_PTP!$A304,0),"")</f>
        <v>１００Ｔ</v>
      </c>
      <c r="I304" s="27" t="str">
        <f ca="1">IFERROR(OFFSET(錠剤!I$4,錠剤_PTP!$A304,0),"")</f>
        <v>錠</v>
      </c>
      <c r="J304" s="27" t="str">
        <f ca="1">IFERROR(OFFSET(錠剤!J$4,錠剤_PTP!$A304,0),"")</f>
        <v>調剤棚　＆　劇薬バラ</v>
      </c>
      <c r="K304" s="65"/>
      <c r="L304" s="77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(ISNUMBER(SEARCH("調剤棚", 錠剤!$J$5:$J$999))),
      ROW(A301)
   ),
"")-4</f>
        <v>335</v>
      </c>
      <c r="B305" s="27">
        <f t="shared" si="9"/>
        <v>301</v>
      </c>
      <c r="C305" s="27">
        <f ca="1">IFERROR(OFFSET(錠剤!C$4,錠剤_PTP!$A305,0),"")</f>
        <v>702</v>
      </c>
      <c r="D305" s="27" t="str">
        <f ca="1">IFERROR(OFFSET(錠剤!D$4,錠剤_PTP!$A305,0),"")</f>
        <v>リスパダール錠１ｍｇ　　　　　　　　　　</v>
      </c>
      <c r="E305" s="27">
        <f ca="1">IFERROR(OFFSET(錠剤!E$4,錠剤_PTP!$A305,0),"")</f>
        <v>2</v>
      </c>
      <c r="F305" s="27">
        <f ca="1">IFERROR(OFFSET(錠剤!F$4,錠剤_PTP!$A305,0),"")</f>
        <v>26</v>
      </c>
      <c r="G305" s="27" t="str">
        <f ca="1">IFERROR(OFFSET(錠剤!G$4,錠剤_PTP!$A305,0),"")</f>
        <v>バラ</v>
      </c>
      <c r="H305" s="27" t="str">
        <f ca="1">IFERROR(OFFSET(錠剤!H$4,錠剤_PTP!$A305,0),"")</f>
        <v>１０００Ｔ</v>
      </c>
      <c r="I305" s="27" t="str">
        <f ca="1">IFERROR(OFFSET(錠剤!I$4,錠剤_PTP!$A305,0),"")</f>
        <v>錠</v>
      </c>
      <c r="J305" s="27" t="str">
        <f ca="1">IFERROR(OFFSET(錠剤!J$4,錠剤_PTP!$A305,0),"")</f>
        <v>調剤棚　＆　劇薬バラ</v>
      </c>
      <c r="K305" s="65"/>
      <c r="L305" s="77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(ISNUMBER(SEARCH("調剤棚", 錠剤!$J$5:$J$999))),
      ROW(A302)
   ),
"")-4</f>
        <v>336</v>
      </c>
      <c r="B306" s="27">
        <f t="shared" si="9"/>
        <v>302</v>
      </c>
      <c r="C306" s="27">
        <f ca="1">IFERROR(OFFSET(錠剤!C$4,錠剤_PTP!$A306,0),"")</f>
        <v>703</v>
      </c>
      <c r="D306" s="27" t="str">
        <f ca="1">IFERROR(OFFSET(錠剤!D$4,錠剤_PTP!$A306,0),"")</f>
        <v>リスパダール錠２ｍｇ　　　　　　　　　　</v>
      </c>
      <c r="E306" s="27">
        <f ca="1">IFERROR(OFFSET(錠剤!E$4,錠剤_PTP!$A306,0),"")</f>
        <v>2</v>
      </c>
      <c r="F306" s="27">
        <f ca="1">IFERROR(OFFSET(錠剤!F$4,錠剤_PTP!$A306,0),"")</f>
        <v>26</v>
      </c>
      <c r="G306" s="27" t="str">
        <f ca="1">IFERROR(OFFSET(錠剤!G$4,錠剤_PTP!$A306,0),"")</f>
        <v>ＰＴＰ</v>
      </c>
      <c r="H306" s="27" t="str">
        <f ca="1">IFERROR(OFFSET(錠剤!H$4,錠剤_PTP!$A306,0),"")</f>
        <v>１００Ｔ</v>
      </c>
      <c r="I306" s="27" t="str">
        <f ca="1">IFERROR(OFFSET(錠剤!I$4,錠剤_PTP!$A306,0),"")</f>
        <v>錠</v>
      </c>
      <c r="J306" s="27" t="str">
        <f ca="1">IFERROR(OFFSET(錠剤!J$4,錠剤_PTP!$A306,0),"")</f>
        <v>調剤棚　＆　劇薬バラ</v>
      </c>
      <c r="K306" s="65"/>
      <c r="L306" s="77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(ISNUMBER(SEARCH("調剤棚", 錠剤!$J$5:$J$999))),
      ROW(A303)
   ),
"")-4</f>
        <v>337</v>
      </c>
      <c r="B307" s="27">
        <f t="shared" si="9"/>
        <v>303</v>
      </c>
      <c r="C307" s="27">
        <f ca="1">IFERROR(OFFSET(錠剤!C$4,錠剤_PTP!$A307,0),"")</f>
        <v>704</v>
      </c>
      <c r="D307" s="27" t="str">
        <f ca="1">IFERROR(OFFSET(錠剤!D$4,錠剤_PTP!$A307,0),"")</f>
        <v>リスパダール錠２ｍｇ　　　　　　　　　　</v>
      </c>
      <c r="E307" s="27">
        <f ca="1">IFERROR(OFFSET(錠剤!E$4,錠剤_PTP!$A307,0),"")</f>
        <v>2</v>
      </c>
      <c r="F307" s="27">
        <f ca="1">IFERROR(OFFSET(錠剤!F$4,錠剤_PTP!$A307,0),"")</f>
        <v>26</v>
      </c>
      <c r="G307" s="27" t="str">
        <f ca="1">IFERROR(OFFSET(錠剤!G$4,錠剤_PTP!$A307,0),"")</f>
        <v>バラ</v>
      </c>
      <c r="H307" s="27" t="str">
        <f ca="1">IFERROR(OFFSET(錠剤!H$4,錠剤_PTP!$A307,0),"")</f>
        <v>１０００Ｔ</v>
      </c>
      <c r="I307" s="27" t="str">
        <f ca="1">IFERROR(OFFSET(錠剤!I$4,錠剤_PTP!$A307,0),"")</f>
        <v>錠</v>
      </c>
      <c r="J307" s="27" t="str">
        <f ca="1">IFERROR(OFFSET(錠剤!J$4,錠剤_PTP!$A307,0),"")</f>
        <v>調剤棚　＆　劇薬バラ</v>
      </c>
      <c r="K307" s="65"/>
      <c r="L307" s="77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(ISNUMBER(SEARCH("調剤棚", 錠剤!$J$5:$J$999))),
      ROW(A304)
   ),
"")-4</f>
        <v>338</v>
      </c>
      <c r="B308" s="27">
        <f t="shared" si="9"/>
        <v>304</v>
      </c>
      <c r="C308" s="27">
        <f ca="1">IFERROR(OFFSET(錠剤!C$4,錠剤_PTP!$A308,0),"")</f>
        <v>705</v>
      </c>
      <c r="D308" s="27" t="str">
        <f ca="1">IFERROR(OFFSET(錠剤!D$4,錠剤_PTP!$A308,0),"")</f>
        <v>リスパダール錠３ｍｇ</v>
      </c>
      <c r="E308" s="27">
        <f ca="1">IFERROR(OFFSET(錠剤!E$4,錠剤_PTP!$A308,0),"")</f>
        <v>2</v>
      </c>
      <c r="F308" s="27">
        <f ca="1">IFERROR(OFFSET(錠剤!F$4,錠剤_PTP!$A308,0),"")</f>
        <v>26</v>
      </c>
      <c r="G308" s="27" t="str">
        <f ca="1">IFERROR(OFFSET(錠剤!G$4,錠剤_PTP!$A308,0),"")</f>
        <v>ＰＴＰ</v>
      </c>
      <c r="H308" s="27" t="str">
        <f ca="1">IFERROR(OFFSET(錠剤!H$4,錠剤_PTP!$A308,0),"")</f>
        <v>１００Ｔ</v>
      </c>
      <c r="I308" s="27" t="str">
        <f ca="1">IFERROR(OFFSET(錠剤!I$4,錠剤_PTP!$A308,0),"")</f>
        <v>錠</v>
      </c>
      <c r="J308" s="27" t="str">
        <f ca="1">IFERROR(OFFSET(錠剤!J$4,錠剤_PTP!$A308,0),"")</f>
        <v>調剤棚　＆　劇薬バラ</v>
      </c>
      <c r="K308" s="65"/>
      <c r="L308" s="77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(ISNUMBER(SEARCH("調剤棚", 錠剤!$J$5:$J$999))),
      ROW(A305)
   ),
"")-4</f>
        <v>339</v>
      </c>
      <c r="B309" s="27">
        <f t="shared" si="9"/>
        <v>305</v>
      </c>
      <c r="C309" s="27">
        <f ca="1">IFERROR(OFFSET(錠剤!C$4,錠剤_PTP!$A309,0),"")</f>
        <v>706</v>
      </c>
      <c r="D309" s="27" t="str">
        <f ca="1">IFERROR(OFFSET(錠剤!D$4,錠剤_PTP!$A309,0),"")</f>
        <v>リスパダール錠３ｍｇ</v>
      </c>
      <c r="E309" s="27">
        <f ca="1">IFERROR(OFFSET(錠剤!E$4,錠剤_PTP!$A309,0),"")</f>
        <v>2</v>
      </c>
      <c r="F309" s="27">
        <f ca="1">IFERROR(OFFSET(錠剤!F$4,錠剤_PTP!$A309,0),"")</f>
        <v>26</v>
      </c>
      <c r="G309" s="27" t="str">
        <f ca="1">IFERROR(OFFSET(錠剤!G$4,錠剤_PTP!$A309,0),"")</f>
        <v>バラ</v>
      </c>
      <c r="H309" s="27" t="str">
        <f ca="1">IFERROR(OFFSET(錠剤!H$4,錠剤_PTP!$A309,0),"")</f>
        <v>１０００Ｔ</v>
      </c>
      <c r="I309" s="27" t="str">
        <f ca="1">IFERROR(OFFSET(錠剤!I$4,錠剤_PTP!$A309,0),"")</f>
        <v>錠</v>
      </c>
      <c r="J309" s="27" t="str">
        <f ca="1">IFERROR(OFFSET(錠剤!J$4,錠剤_PTP!$A309,0),"")</f>
        <v>調剤棚　＆　劇薬バラ</v>
      </c>
      <c r="K309" s="65"/>
      <c r="L309" s="77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(ISNUMBER(SEARCH("調剤棚", 錠剤!$J$5:$J$999))),
      ROW(A306)
   ),
"")-4</f>
        <v>340</v>
      </c>
      <c r="B310" s="27">
        <f t="shared" si="9"/>
        <v>306</v>
      </c>
      <c r="C310" s="27">
        <f ca="1">IFERROR(OFFSET(錠剤!C$4,錠剤_PTP!$A310,0),"")</f>
        <v>710</v>
      </c>
      <c r="D310" s="27" t="str">
        <f ca="1">IFERROR(OFFSET(錠剤!D$4,錠剤_PTP!$A310,0),"")</f>
        <v>リスペリドンＯＤ錠０．５ｍｇ「アメル」</v>
      </c>
      <c r="E310" s="27">
        <f ca="1">IFERROR(OFFSET(錠剤!E$4,錠剤_PTP!$A310,0),"")</f>
        <v>2</v>
      </c>
      <c r="F310" s="27">
        <f ca="1">IFERROR(OFFSET(錠剤!F$4,錠剤_PTP!$A310,0),"")</f>
        <v>26</v>
      </c>
      <c r="G310" s="27" t="str">
        <f ca="1">IFERROR(OFFSET(錠剤!G$4,錠剤_PTP!$A310,0),"")</f>
        <v>ＰＴＰ</v>
      </c>
      <c r="H310" s="27" t="str">
        <f ca="1">IFERROR(OFFSET(錠剤!H$4,錠剤_PTP!$A310,0),"")</f>
        <v>１００Ｔ</v>
      </c>
      <c r="I310" s="27" t="str">
        <f ca="1">IFERROR(OFFSET(錠剤!I$4,錠剤_PTP!$A310,0),"")</f>
        <v/>
      </c>
      <c r="J310" s="27" t="str">
        <f ca="1">IFERROR(OFFSET(錠剤!J$4,錠剤_PTP!$A310,0),"")</f>
        <v>調剤棚　＆　劇薬バラ</v>
      </c>
      <c r="K310" s="65"/>
      <c r="L310" s="77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(ISNUMBER(SEARCH("調剤棚", 錠剤!$J$5:$J$999))),
      ROW(A307)
   ),
"")-4</f>
        <v>341</v>
      </c>
      <c r="B311" s="27">
        <f t="shared" si="9"/>
        <v>307</v>
      </c>
      <c r="C311" s="27">
        <f ca="1">IFERROR(OFFSET(錠剤!C$4,錠剤_PTP!$A311,0),"")</f>
        <v>711</v>
      </c>
      <c r="D311" s="27" t="str">
        <f ca="1">IFERROR(OFFSET(錠剤!D$4,錠剤_PTP!$A311,0),"")</f>
        <v>リスペリドンＯＤ錠０．５ｍｇ「アメル」</v>
      </c>
      <c r="E311" s="27">
        <f ca="1">IFERROR(OFFSET(錠剤!E$4,錠剤_PTP!$A311,0),"")</f>
        <v>2</v>
      </c>
      <c r="F311" s="27">
        <f ca="1">IFERROR(OFFSET(錠剤!F$4,錠剤_PTP!$A311,0),"")</f>
        <v>26</v>
      </c>
      <c r="G311" s="27" t="str">
        <f ca="1">IFERROR(OFFSET(錠剤!G$4,錠剤_PTP!$A311,0),"")</f>
        <v>バラ</v>
      </c>
      <c r="H311" s="27" t="str">
        <f ca="1">IFERROR(OFFSET(錠剤!H$4,錠剤_PTP!$A311,0),"")</f>
        <v>５００Ｔ</v>
      </c>
      <c r="I311" s="27" t="str">
        <f ca="1">IFERROR(OFFSET(錠剤!I$4,錠剤_PTP!$A311,0),"")</f>
        <v/>
      </c>
      <c r="J311" s="27" t="str">
        <f ca="1">IFERROR(OFFSET(錠剤!J$4,錠剤_PTP!$A311,0),"")</f>
        <v>調剤棚　＆　劇薬バラ</v>
      </c>
      <c r="K311" s="65"/>
      <c r="L311" s="77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(ISNUMBER(SEARCH("調剤棚", 錠剤!$J$5:$J$999))),
      ROW(A308)
   ),
"")-4</f>
        <v>342</v>
      </c>
      <c r="B312" s="27">
        <f t="shared" si="9"/>
        <v>308</v>
      </c>
      <c r="C312" s="27">
        <f ca="1">IFERROR(OFFSET(錠剤!C$4,錠剤_PTP!$A312,0),"")</f>
        <v>712</v>
      </c>
      <c r="D312" s="27" t="str">
        <f ca="1">IFERROR(OFFSET(錠剤!D$4,錠剤_PTP!$A312,0),"")</f>
        <v>リスペリドンＯＤ錠１ｍｇ「アメル」</v>
      </c>
      <c r="E312" s="27">
        <f ca="1">IFERROR(OFFSET(錠剤!E$4,錠剤_PTP!$A312,0),"")</f>
        <v>2</v>
      </c>
      <c r="F312" s="27">
        <f ca="1">IFERROR(OFFSET(錠剤!F$4,錠剤_PTP!$A312,0),"")</f>
        <v>26</v>
      </c>
      <c r="G312" s="27" t="str">
        <f ca="1">IFERROR(OFFSET(錠剤!G$4,錠剤_PTP!$A312,0),"")</f>
        <v>ＰＴＰ</v>
      </c>
      <c r="H312" s="27" t="str">
        <f ca="1">IFERROR(OFFSET(錠剤!H$4,錠剤_PTP!$A312,0),"")</f>
        <v>１００Ｔ</v>
      </c>
      <c r="I312" s="27" t="str">
        <f ca="1">IFERROR(OFFSET(錠剤!I$4,錠剤_PTP!$A312,0),"")</f>
        <v>錠</v>
      </c>
      <c r="J312" s="27" t="str">
        <f ca="1">IFERROR(OFFSET(錠剤!J$4,錠剤_PTP!$A312,0),"")</f>
        <v>調剤棚　＆　劇薬バラ</v>
      </c>
      <c r="K312" s="65"/>
      <c r="L312" s="77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(ISNUMBER(SEARCH("調剤棚", 錠剤!$J$5:$J$999))),
      ROW(A309)
   ),
"")-4</f>
        <v>343</v>
      </c>
      <c r="B313" s="27">
        <f t="shared" si="9"/>
        <v>309</v>
      </c>
      <c r="C313" s="27">
        <f ca="1">IFERROR(OFFSET(錠剤!C$4,錠剤_PTP!$A313,0),"")</f>
        <v>713</v>
      </c>
      <c r="D313" s="27" t="str">
        <f ca="1">IFERROR(OFFSET(錠剤!D$4,錠剤_PTP!$A313,0),"")</f>
        <v>リスペリドンＯＤ錠１ｍｇ「アメル」</v>
      </c>
      <c r="E313" s="27">
        <f ca="1">IFERROR(OFFSET(錠剤!E$4,錠剤_PTP!$A313,0),"")</f>
        <v>2</v>
      </c>
      <c r="F313" s="27">
        <f ca="1">IFERROR(OFFSET(錠剤!F$4,錠剤_PTP!$A313,0),"")</f>
        <v>26</v>
      </c>
      <c r="G313" s="27" t="str">
        <f ca="1">IFERROR(OFFSET(錠剤!G$4,錠剤_PTP!$A313,0),"")</f>
        <v>バラ</v>
      </c>
      <c r="H313" s="27" t="str">
        <f ca="1">IFERROR(OFFSET(錠剤!H$4,錠剤_PTP!$A313,0),"")</f>
        <v>５００Ｔ</v>
      </c>
      <c r="I313" s="27" t="str">
        <f ca="1">IFERROR(OFFSET(錠剤!I$4,錠剤_PTP!$A313,0),"")</f>
        <v/>
      </c>
      <c r="J313" s="27" t="str">
        <f ca="1">IFERROR(OFFSET(錠剤!J$4,錠剤_PTP!$A313,0),"")</f>
        <v>調剤棚　＆　劇薬バラ</v>
      </c>
      <c r="K313" s="65"/>
      <c r="L313" s="77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(ISNUMBER(SEARCH("調剤棚", 錠剤!$J$5:$J$999))),
      ROW(A310)
   ),
"")-4</f>
        <v>344</v>
      </c>
      <c r="B314" s="27">
        <f t="shared" si="9"/>
        <v>310</v>
      </c>
      <c r="C314" s="27">
        <f ca="1">IFERROR(OFFSET(錠剤!C$4,錠剤_PTP!$A314,0),"")</f>
        <v>714</v>
      </c>
      <c r="D314" s="27" t="str">
        <f ca="1">IFERROR(OFFSET(錠剤!D$4,錠剤_PTP!$A314,0),"")</f>
        <v>リスペリドンＯＤ錠２ｍｇ「アメル」</v>
      </c>
      <c r="E314" s="27">
        <f ca="1">IFERROR(OFFSET(錠剤!E$4,錠剤_PTP!$A314,0),"")</f>
        <v>2</v>
      </c>
      <c r="F314" s="27">
        <f ca="1">IFERROR(OFFSET(錠剤!F$4,錠剤_PTP!$A314,0),"")</f>
        <v>26</v>
      </c>
      <c r="G314" s="27" t="str">
        <f ca="1">IFERROR(OFFSET(錠剤!G$4,錠剤_PTP!$A314,0),"")</f>
        <v>ＰＴＰ</v>
      </c>
      <c r="H314" s="27" t="str">
        <f ca="1">IFERROR(OFFSET(錠剤!H$4,錠剤_PTP!$A314,0),"")</f>
        <v>１００Ｔ</v>
      </c>
      <c r="I314" s="27" t="str">
        <f ca="1">IFERROR(OFFSET(錠剤!I$4,錠剤_PTP!$A314,0),"")</f>
        <v/>
      </c>
      <c r="J314" s="27" t="str">
        <f ca="1">IFERROR(OFFSET(錠剤!J$4,錠剤_PTP!$A314,0),"")</f>
        <v>調剤棚　＆　劇薬バラ</v>
      </c>
      <c r="K314" s="65"/>
      <c r="L314" s="77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(ISNUMBER(SEARCH("調剤棚", 錠剤!$J$5:$J$999))),
      ROW(A311)
   ),
"")-4</f>
        <v>345</v>
      </c>
      <c r="B315" s="27">
        <f t="shared" si="9"/>
        <v>311</v>
      </c>
      <c r="C315" s="27">
        <f ca="1">IFERROR(OFFSET(錠剤!C$4,錠剤_PTP!$A315,0),"")</f>
        <v>715</v>
      </c>
      <c r="D315" s="27" t="str">
        <f ca="1">IFERROR(OFFSET(錠剤!D$4,錠剤_PTP!$A315,0),"")</f>
        <v>リスペリドンＯＤ錠２ｍｇ「アメル」</v>
      </c>
      <c r="E315" s="27">
        <f ca="1">IFERROR(OFFSET(錠剤!E$4,錠剤_PTP!$A315,0),"")</f>
        <v>2</v>
      </c>
      <c r="F315" s="27">
        <f ca="1">IFERROR(OFFSET(錠剤!F$4,錠剤_PTP!$A315,0),"")</f>
        <v>26</v>
      </c>
      <c r="G315" s="27" t="str">
        <f ca="1">IFERROR(OFFSET(錠剤!G$4,錠剤_PTP!$A315,0),"")</f>
        <v>バラ</v>
      </c>
      <c r="H315" s="27" t="str">
        <f ca="1">IFERROR(OFFSET(錠剤!H$4,錠剤_PTP!$A315,0),"")</f>
        <v>５００Ｔ</v>
      </c>
      <c r="I315" s="27" t="str">
        <f ca="1">IFERROR(OFFSET(錠剤!I$4,錠剤_PTP!$A315,0),"")</f>
        <v/>
      </c>
      <c r="J315" s="27" t="str">
        <f ca="1">IFERROR(OFFSET(錠剤!J$4,錠剤_PTP!$A315,0),"")</f>
        <v>調剤棚　＆　劇薬バラ</v>
      </c>
      <c r="K315" s="65"/>
      <c r="L315" s="77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(ISNUMBER(SEARCH("調剤棚", 錠剤!$J$5:$J$999))),
      ROW(A312)
   ),
"")-4</f>
        <v>346</v>
      </c>
      <c r="B316" s="27">
        <f t="shared" si="9"/>
        <v>312</v>
      </c>
      <c r="C316" s="27">
        <f ca="1">IFERROR(OFFSET(錠剤!C$4,錠剤_PTP!$A316,0),"")</f>
        <v>716</v>
      </c>
      <c r="D316" s="27" t="str">
        <f ca="1">IFERROR(OFFSET(錠剤!D$4,錠剤_PTP!$A316,0),"")</f>
        <v>リスペリドンＯＤ錠３ｍｇ「アメル」</v>
      </c>
      <c r="E316" s="27">
        <f ca="1">IFERROR(OFFSET(錠剤!E$4,錠剤_PTP!$A316,0),"")</f>
        <v>2</v>
      </c>
      <c r="F316" s="27">
        <f ca="1">IFERROR(OFFSET(錠剤!F$4,錠剤_PTP!$A316,0),"")</f>
        <v>26</v>
      </c>
      <c r="G316" s="27" t="str">
        <f ca="1">IFERROR(OFFSET(錠剤!G$4,錠剤_PTP!$A316,0),"")</f>
        <v>ＰＴＰ</v>
      </c>
      <c r="H316" s="27" t="str">
        <f ca="1">IFERROR(OFFSET(錠剤!H$4,錠剤_PTP!$A316,0),"")</f>
        <v>１００Ｔ</v>
      </c>
      <c r="I316" s="27" t="str">
        <f ca="1">IFERROR(OFFSET(錠剤!I$4,錠剤_PTP!$A316,0),"")</f>
        <v/>
      </c>
      <c r="J316" s="27" t="str">
        <f ca="1">IFERROR(OFFSET(錠剤!J$4,錠剤_PTP!$A316,0),"")</f>
        <v>調剤棚　＆　劇薬バラ</v>
      </c>
      <c r="K316" s="65"/>
      <c r="L316" s="77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(ISNUMBER(SEARCH("調剤棚", 錠剤!$J$5:$J$999))),
      ROW(A313)
   ),
"")-4</f>
        <v>347</v>
      </c>
      <c r="B317" s="27">
        <f t="shared" si="9"/>
        <v>313</v>
      </c>
      <c r="C317" s="27">
        <f ca="1">IFERROR(OFFSET(錠剤!C$4,錠剤_PTP!$A317,0),"")</f>
        <v>717</v>
      </c>
      <c r="D317" s="27" t="str">
        <f ca="1">IFERROR(OFFSET(錠剤!D$4,錠剤_PTP!$A317,0),"")</f>
        <v>リスペリドンＯＤ錠３ｍｇ「アメル」</v>
      </c>
      <c r="E317" s="27">
        <f ca="1">IFERROR(OFFSET(錠剤!E$4,錠剤_PTP!$A317,0),"")</f>
        <v>2</v>
      </c>
      <c r="F317" s="27">
        <f ca="1">IFERROR(OFFSET(錠剤!F$4,錠剤_PTP!$A317,0),"")</f>
        <v>26</v>
      </c>
      <c r="G317" s="27" t="str">
        <f ca="1">IFERROR(OFFSET(錠剤!G$4,錠剤_PTP!$A317,0),"")</f>
        <v>バラ</v>
      </c>
      <c r="H317" s="27" t="str">
        <f ca="1">IFERROR(OFFSET(錠剤!H$4,錠剤_PTP!$A317,0),"")</f>
        <v>５００Ｔ</v>
      </c>
      <c r="I317" s="27" t="str">
        <f ca="1">IFERROR(OFFSET(錠剤!I$4,錠剤_PTP!$A317,0),"")</f>
        <v/>
      </c>
      <c r="J317" s="27" t="str">
        <f ca="1">IFERROR(OFFSET(錠剤!J$4,錠剤_PTP!$A317,0),"")</f>
        <v>調剤棚　＆　劇薬バラ</v>
      </c>
      <c r="K317" s="65"/>
      <c r="L317" s="77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(ISNUMBER(SEARCH("調剤棚", 錠剤!$J$5:$J$999))),
      ROW(A314)
   ),
"")-4</f>
        <v>348</v>
      </c>
      <c r="B318" s="27">
        <f t="shared" si="9"/>
        <v>314</v>
      </c>
      <c r="C318" s="27">
        <f ca="1">IFERROR(OFFSET(錠剤!C$4,錠剤_PTP!$A318,0),"")</f>
        <v>719</v>
      </c>
      <c r="D318" s="27" t="str">
        <f ca="1">IFERROR(OFFSET(錠剤!D$4,錠剤_PTP!$A318,0),"")</f>
        <v>リスペリドン錠０．５ｍｇ「アメル」</v>
      </c>
      <c r="E318" s="27">
        <f ca="1">IFERROR(OFFSET(錠剤!E$4,錠剤_PTP!$A318,0),"")</f>
        <v>2</v>
      </c>
      <c r="F318" s="27">
        <f ca="1">IFERROR(OFFSET(錠剤!F$4,錠剤_PTP!$A318,0),"")</f>
        <v>26</v>
      </c>
      <c r="G318" s="27" t="str">
        <f ca="1">IFERROR(OFFSET(錠剤!G$4,錠剤_PTP!$A318,0),"")</f>
        <v>ＰＴＰ</v>
      </c>
      <c r="H318" s="27" t="str">
        <f ca="1">IFERROR(OFFSET(錠剤!H$4,錠剤_PTP!$A318,0),"")</f>
        <v>１００Ｔ</v>
      </c>
      <c r="I318" s="27" t="str">
        <f ca="1">IFERROR(OFFSET(錠剤!I$4,錠剤_PTP!$A318,0),"")</f>
        <v>錠</v>
      </c>
      <c r="J318" s="27" t="str">
        <f ca="1">IFERROR(OFFSET(錠剤!J$4,錠剤_PTP!$A318,0),"")</f>
        <v>調剤棚　＆　劇薬バラ</v>
      </c>
      <c r="K318" s="65"/>
      <c r="L318" s="77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(ISNUMBER(SEARCH("調剤棚", 錠剤!$J$5:$J$999))),
      ROW(A315)
   ),
"")-4</f>
        <v>349</v>
      </c>
      <c r="B319" s="27">
        <f t="shared" si="9"/>
        <v>315</v>
      </c>
      <c r="C319" s="27">
        <f ca="1">IFERROR(OFFSET(錠剤!C$4,錠剤_PTP!$A319,0),"")</f>
        <v>720</v>
      </c>
      <c r="D319" s="27" t="str">
        <f ca="1">IFERROR(OFFSET(錠剤!D$4,錠剤_PTP!$A319,0),"")</f>
        <v>リスペリドン錠１ｍｇ「アメル」</v>
      </c>
      <c r="E319" s="27">
        <f ca="1">IFERROR(OFFSET(錠剤!E$4,錠剤_PTP!$A319,0),"")</f>
        <v>2</v>
      </c>
      <c r="F319" s="27">
        <f ca="1">IFERROR(OFFSET(錠剤!F$4,錠剤_PTP!$A319,0),"")</f>
        <v>26</v>
      </c>
      <c r="G319" s="27" t="str">
        <f ca="1">IFERROR(OFFSET(錠剤!G$4,錠剤_PTP!$A319,0),"")</f>
        <v>ＰＴＰ</v>
      </c>
      <c r="H319" s="27" t="str">
        <f ca="1">IFERROR(OFFSET(錠剤!H$4,錠剤_PTP!$A319,0),"")</f>
        <v>１００Ｔ</v>
      </c>
      <c r="I319" s="27" t="str">
        <f ca="1">IFERROR(OFFSET(錠剤!I$4,錠剤_PTP!$A319,0),"")</f>
        <v>錠</v>
      </c>
      <c r="J319" s="27" t="str">
        <f ca="1">IFERROR(OFFSET(錠剤!J$4,錠剤_PTP!$A319,0),"")</f>
        <v>調剤棚　＆　劇薬バラ</v>
      </c>
      <c r="K319" s="65"/>
      <c r="L319" s="77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(ISNUMBER(SEARCH("調剤棚", 錠剤!$J$5:$J$999))),
      ROW(A316)
   ),
"")-4</f>
        <v>350</v>
      </c>
      <c r="B320" s="27">
        <f t="shared" si="9"/>
        <v>316</v>
      </c>
      <c r="C320" s="27">
        <f ca="1">IFERROR(OFFSET(錠剤!C$4,錠剤_PTP!$A320,0),"")</f>
        <v>743</v>
      </c>
      <c r="D320" s="27" t="str">
        <f ca="1">IFERROR(OFFSET(錠剤!D$4,錠剤_PTP!$A320,0),"")</f>
        <v>ルーラン錠４ｍｇ　　　　　　　　　　　　</v>
      </c>
      <c r="E320" s="27">
        <f ca="1">IFERROR(OFFSET(錠剤!E$4,錠剤_PTP!$A320,0),"")</f>
        <v>2</v>
      </c>
      <c r="F320" s="27">
        <f ca="1">IFERROR(OFFSET(錠剤!F$4,錠剤_PTP!$A320,0),"")</f>
        <v>26</v>
      </c>
      <c r="G320" s="27" t="str">
        <f ca="1">IFERROR(OFFSET(錠剤!G$4,錠剤_PTP!$A320,0),"")</f>
        <v>ＰＴＰ</v>
      </c>
      <c r="H320" s="27" t="str">
        <f ca="1">IFERROR(OFFSET(錠剤!H$4,錠剤_PTP!$A320,0),"")</f>
        <v>１００Ｔ　　　　</v>
      </c>
      <c r="I320" s="27" t="str">
        <f ca="1">IFERROR(OFFSET(錠剤!I$4,錠剤_PTP!$A320,0),"")</f>
        <v>錠</v>
      </c>
      <c r="J320" s="27" t="str">
        <f ca="1">IFERROR(OFFSET(錠剤!J$4,錠剤_PTP!$A320,0),"")</f>
        <v>調剤棚　＆　劇薬バラ</v>
      </c>
      <c r="K320" s="65"/>
      <c r="L320" s="77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(ISNUMBER(SEARCH("調剤棚", 錠剤!$J$5:$J$999))),
      ROW(A317)
   ),
"")-4</f>
        <v>351</v>
      </c>
      <c r="B321" s="27">
        <f t="shared" si="9"/>
        <v>317</v>
      </c>
      <c r="C321" s="27">
        <f ca="1">IFERROR(OFFSET(錠剤!C$4,錠剤_PTP!$A321,0),"")</f>
        <v>744</v>
      </c>
      <c r="D321" s="27" t="str">
        <f ca="1">IFERROR(OFFSET(錠剤!D$4,錠剤_PTP!$A321,0),"")</f>
        <v>ルーラン錠４ｍｇ　　　　　　　　　　　　</v>
      </c>
      <c r="E321" s="27">
        <f ca="1">IFERROR(OFFSET(錠剤!E$4,錠剤_PTP!$A321,0),"")</f>
        <v>2</v>
      </c>
      <c r="F321" s="27">
        <f ca="1">IFERROR(OFFSET(錠剤!F$4,錠剤_PTP!$A321,0),"")</f>
        <v>26</v>
      </c>
      <c r="G321" s="27" t="str">
        <f ca="1">IFERROR(OFFSET(錠剤!G$4,錠剤_PTP!$A321,0),"")</f>
        <v>バラ</v>
      </c>
      <c r="H321" s="27" t="str">
        <f ca="1">IFERROR(OFFSET(錠剤!H$4,錠剤_PTP!$A321,0),"")</f>
        <v>１０００Ｔ</v>
      </c>
      <c r="I321" s="27" t="str">
        <f ca="1">IFERROR(OFFSET(錠剤!I$4,錠剤_PTP!$A321,0),"")</f>
        <v>錠</v>
      </c>
      <c r="J321" s="27" t="str">
        <f ca="1">IFERROR(OFFSET(錠剤!J$4,錠剤_PTP!$A321,0),"")</f>
        <v>調剤棚　＆　劇薬バラ</v>
      </c>
      <c r="K321" s="65"/>
      <c r="L321" s="77"/>
      <c r="M321" s="54">
        <f t="shared" si="8"/>
        <v>0</v>
      </c>
    </row>
    <row r="322" spans="1:13">
      <c r="A322" s="66" cm="1">
        <f t="array" aca="1" ref="A322" ca="1">IFERROR(
   _xlfn.AGGREGATE(
      15, 6,
      ROW(錠剤!$J$5:$J$999)/
      (ISNUMBER(SEARCH("調剤棚", 錠剤!$J$5:$J$999))),
      ROW(A318)
   ),
"")-4</f>
        <v>352</v>
      </c>
      <c r="B322" s="27">
        <f t="shared" si="9"/>
        <v>318</v>
      </c>
      <c r="C322" s="27">
        <f ca="1">IFERROR(OFFSET(錠剤!C$4,錠剤_PTP!$A322,0),"")</f>
        <v>745</v>
      </c>
      <c r="D322" s="27" t="str">
        <f ca="1">IFERROR(OFFSET(錠剤!D$4,錠剤_PTP!$A322,0),"")</f>
        <v>ルーラン錠８ｍｇ</v>
      </c>
      <c r="E322" s="27">
        <f ca="1">IFERROR(OFFSET(錠剤!E$4,錠剤_PTP!$A322,0),"")</f>
        <v>2</v>
      </c>
      <c r="F322" s="27">
        <f ca="1">IFERROR(OFFSET(錠剤!F$4,錠剤_PTP!$A322,0),"")</f>
        <v>26</v>
      </c>
      <c r="G322" s="27" t="str">
        <f ca="1">IFERROR(OFFSET(錠剤!G$4,錠剤_PTP!$A322,0),"")</f>
        <v>バラ</v>
      </c>
      <c r="H322" s="27" t="str">
        <f ca="1">IFERROR(OFFSET(錠剤!H$4,錠剤_PTP!$A322,0),"")</f>
        <v>１０００Ｔ</v>
      </c>
      <c r="I322" s="27" t="str">
        <f ca="1">IFERROR(OFFSET(錠剤!I$4,錠剤_PTP!$A322,0),"")</f>
        <v>錠</v>
      </c>
      <c r="J322" s="27" t="str">
        <f ca="1">IFERROR(OFFSET(錠剤!J$4,錠剤_PTP!$A322,0),"")</f>
        <v>調剤棚　＆　劇薬バラ</v>
      </c>
      <c r="K322" s="65"/>
      <c r="L322" s="77"/>
      <c r="M322" s="54">
        <f t="shared" si="8"/>
        <v>0</v>
      </c>
    </row>
    <row r="323" spans="1:13">
      <c r="A323" s="66" cm="1">
        <f t="array" aca="1" ref="A323" ca="1">IFERROR(
   _xlfn.AGGREGATE(
      15, 6,
      ROW(錠剤!$J$5:$J$999)/
      (ISNUMBER(SEARCH("調剤棚", 錠剤!$J$5:$J$999))),
      ROW(A319)
   ),
"")-4</f>
        <v>353</v>
      </c>
      <c r="B323" s="27">
        <f t="shared" si="9"/>
        <v>319</v>
      </c>
      <c r="C323" s="27">
        <f ca="1">IFERROR(OFFSET(錠剤!C$4,錠剤_PTP!$A323,0),"")</f>
        <v>746</v>
      </c>
      <c r="D323" s="27" t="str">
        <f ca="1">IFERROR(OFFSET(錠剤!D$4,錠剤_PTP!$A323,0),"")</f>
        <v>ルーラン錠８ｍｇ　　　　　　　　　　　　</v>
      </c>
      <c r="E323" s="27">
        <f ca="1">IFERROR(OFFSET(錠剤!E$4,錠剤_PTP!$A323,0),"")</f>
        <v>2</v>
      </c>
      <c r="F323" s="27">
        <f ca="1">IFERROR(OFFSET(錠剤!F$4,錠剤_PTP!$A323,0),"")</f>
        <v>26</v>
      </c>
      <c r="G323" s="27" t="str">
        <f ca="1">IFERROR(OFFSET(錠剤!G$4,錠剤_PTP!$A323,0),"")</f>
        <v>ＰＴＰ</v>
      </c>
      <c r="H323" s="27" t="str">
        <f ca="1">IFERROR(OFFSET(錠剤!H$4,錠剤_PTP!$A323,0),"")</f>
        <v>１００Ｔ</v>
      </c>
      <c r="I323" s="27" t="str">
        <f ca="1">IFERROR(OFFSET(錠剤!I$4,錠剤_PTP!$A323,0),"")</f>
        <v>錠</v>
      </c>
      <c r="J323" s="27" t="str">
        <f ca="1">IFERROR(OFFSET(錠剤!J$4,錠剤_PTP!$A323,0),"")</f>
        <v>調剤棚　＆　劇薬バラ</v>
      </c>
      <c r="K323" s="65"/>
      <c r="L323" s="77"/>
      <c r="M323" s="54">
        <f t="shared" si="8"/>
        <v>0</v>
      </c>
    </row>
    <row r="324" spans="1:13">
      <c r="A324" s="66" cm="1">
        <f t="array" aca="1" ref="A324" ca="1">IFERROR(
   _xlfn.AGGREGATE(
      15, 6,
      ROW(錠剤!$J$5:$J$999)/
      (ISNUMBER(SEARCH("調剤棚", 錠剤!$J$5:$J$999))),
      ROW(A320)
   ),
"")-4</f>
        <v>354</v>
      </c>
      <c r="B324" s="27">
        <f t="shared" si="9"/>
        <v>320</v>
      </c>
      <c r="C324" s="27">
        <f ca="1">IFERROR(OFFSET(錠剤!C$4,錠剤_PTP!$A324,0),"")</f>
        <v>747</v>
      </c>
      <c r="D324" s="27" t="str">
        <f ca="1">IFERROR(OFFSET(錠剤!D$4,錠剤_PTP!$A324,0),"")</f>
        <v>レキサルティＯＤ錠０．５ｍｇ</v>
      </c>
      <c r="E324" s="27">
        <f ca="1">IFERROR(OFFSET(錠剤!E$4,錠剤_PTP!$A324,0),"")</f>
        <v>2</v>
      </c>
      <c r="F324" s="27">
        <f ca="1">IFERROR(OFFSET(錠剤!F$4,錠剤_PTP!$A324,0),"")</f>
        <v>26</v>
      </c>
      <c r="G324" s="27" t="str">
        <f ca="1">IFERROR(OFFSET(錠剤!G$4,錠剤_PTP!$A324,0),"")</f>
        <v>ＰＴＰ</v>
      </c>
      <c r="H324" s="27" t="str">
        <f ca="1">IFERROR(OFFSET(錠剤!H$4,錠剤_PTP!$A324,0),"")</f>
        <v>１００Ｔ</v>
      </c>
      <c r="I324" s="27" t="str">
        <f ca="1">IFERROR(OFFSET(錠剤!I$4,錠剤_PTP!$A324,0),"")</f>
        <v>錠</v>
      </c>
      <c r="J324" s="27" t="str">
        <f ca="1">IFERROR(OFFSET(錠剤!J$4,錠剤_PTP!$A324,0),"")</f>
        <v>調剤棚　＆　劇薬バラ</v>
      </c>
      <c r="K324" s="65"/>
      <c r="L324" s="77"/>
      <c r="M324" s="54">
        <f t="shared" si="8"/>
        <v>0</v>
      </c>
    </row>
    <row r="325" spans="1:13">
      <c r="A325" s="66" cm="1">
        <f t="array" aca="1" ref="A325" ca="1">IFERROR(
   _xlfn.AGGREGATE(
      15, 6,
      ROW(錠剤!$J$5:$J$999)/
      (ISNUMBER(SEARCH("調剤棚", 錠剤!$J$5:$J$999))),
      ROW(A321)
   ),
"")-4</f>
        <v>355</v>
      </c>
      <c r="B325" s="27">
        <f t="shared" si="9"/>
        <v>321</v>
      </c>
      <c r="C325" s="27">
        <f ca="1">IFERROR(OFFSET(錠剤!C$4,錠剤_PTP!$A325,0),"")</f>
        <v>748</v>
      </c>
      <c r="D325" s="27" t="str">
        <f ca="1">IFERROR(OFFSET(錠剤!D$4,錠剤_PTP!$A325,0),"")</f>
        <v>レキサルティＯＤ錠０．５ｍｇ</v>
      </c>
      <c r="E325" s="27">
        <f ca="1">IFERROR(OFFSET(錠剤!E$4,錠剤_PTP!$A325,0),"")</f>
        <v>2</v>
      </c>
      <c r="F325" s="27">
        <f ca="1">IFERROR(OFFSET(錠剤!F$4,錠剤_PTP!$A325,0),"")</f>
        <v>26</v>
      </c>
      <c r="G325" s="27" t="str">
        <f ca="1">IFERROR(OFFSET(錠剤!G$4,錠剤_PTP!$A325,0),"")</f>
        <v>バラ</v>
      </c>
      <c r="H325" s="27" t="str">
        <f ca="1">IFERROR(OFFSET(錠剤!H$4,錠剤_PTP!$A325,0),"")</f>
        <v>５００Ｔ</v>
      </c>
      <c r="I325" s="27" t="str">
        <f ca="1">IFERROR(OFFSET(錠剤!I$4,錠剤_PTP!$A325,0),"")</f>
        <v>錠</v>
      </c>
      <c r="J325" s="27" t="str">
        <f ca="1">IFERROR(OFFSET(錠剤!J$4,錠剤_PTP!$A325,0),"")</f>
        <v>調剤棚　＆　劇薬バラ</v>
      </c>
      <c r="K325" s="65"/>
      <c r="L325" s="77"/>
      <c r="M325" s="54">
        <f t="shared" si="8"/>
        <v>0</v>
      </c>
    </row>
    <row r="326" spans="1:13">
      <c r="A326" s="66" cm="1">
        <f t="array" aca="1" ref="A326" ca="1">IFERROR(
   _xlfn.AGGREGATE(
      15, 6,
      ROW(錠剤!$J$5:$J$999)/
      (ISNUMBER(SEARCH("調剤棚", 錠剤!$J$5:$J$999))),
      ROW(A322)
   ),
"")-4</f>
        <v>356</v>
      </c>
      <c r="B326" s="27">
        <f t="shared" si="9"/>
        <v>322</v>
      </c>
      <c r="C326" s="27">
        <f ca="1">IFERROR(OFFSET(錠剤!C$4,錠剤_PTP!$A326,0),"")</f>
        <v>749</v>
      </c>
      <c r="D326" s="27" t="str">
        <f ca="1">IFERROR(OFFSET(錠剤!D$4,錠剤_PTP!$A326,0),"")</f>
        <v>レキサルティＯＤ錠１ｍｇ</v>
      </c>
      <c r="E326" s="27">
        <f ca="1">IFERROR(OFFSET(錠剤!E$4,錠剤_PTP!$A326,0),"")</f>
        <v>2</v>
      </c>
      <c r="F326" s="27">
        <f ca="1">IFERROR(OFFSET(錠剤!F$4,錠剤_PTP!$A326,0),"")</f>
        <v>26</v>
      </c>
      <c r="G326" s="27" t="str">
        <f ca="1">IFERROR(OFFSET(錠剤!G$4,錠剤_PTP!$A326,0),"")</f>
        <v>ＰＴＰ</v>
      </c>
      <c r="H326" s="27" t="str">
        <f ca="1">IFERROR(OFFSET(錠剤!H$4,錠剤_PTP!$A326,0),"")</f>
        <v>１００Ｔ</v>
      </c>
      <c r="I326" s="27" t="str">
        <f ca="1">IFERROR(OFFSET(錠剤!I$4,錠剤_PTP!$A326,0),"")</f>
        <v>錠</v>
      </c>
      <c r="J326" s="27" t="str">
        <f ca="1">IFERROR(OFFSET(錠剤!J$4,錠剤_PTP!$A326,0),"")</f>
        <v>調剤棚　＆　劇薬バラ</v>
      </c>
      <c r="K326" s="65"/>
      <c r="L326" s="77"/>
      <c r="M326" s="54">
        <f t="shared" ref="M326:M389" si="10">SUM(K326:L326)</f>
        <v>0</v>
      </c>
    </row>
    <row r="327" spans="1:13">
      <c r="A327" s="66" cm="1">
        <f t="array" aca="1" ref="A327" ca="1">IFERROR(
   _xlfn.AGGREGATE(
      15, 6,
      ROW(錠剤!$J$5:$J$999)/
      (ISNUMBER(SEARCH("調剤棚", 錠剤!$J$5:$J$999))),
      ROW(A323)
   ),
"")-4</f>
        <v>357</v>
      </c>
      <c r="B327" s="27">
        <f t="shared" ref="B327:B390" si="11">B326+1</f>
        <v>323</v>
      </c>
      <c r="C327" s="27">
        <f ca="1">IFERROR(OFFSET(錠剤!C$4,錠剤_PTP!$A327,0),"")</f>
        <v>750</v>
      </c>
      <c r="D327" s="27" t="str">
        <f ca="1">IFERROR(OFFSET(錠剤!D$4,錠剤_PTP!$A327,0),"")</f>
        <v>レキサルティＯＤ錠１ｍｇ</v>
      </c>
      <c r="E327" s="27">
        <f ca="1">IFERROR(OFFSET(錠剤!E$4,錠剤_PTP!$A327,0),"")</f>
        <v>2</v>
      </c>
      <c r="F327" s="27">
        <f ca="1">IFERROR(OFFSET(錠剤!F$4,錠剤_PTP!$A327,0),"")</f>
        <v>26</v>
      </c>
      <c r="G327" s="27" t="str">
        <f ca="1">IFERROR(OFFSET(錠剤!G$4,錠剤_PTP!$A327,0),"")</f>
        <v>バラ</v>
      </c>
      <c r="H327" s="27" t="str">
        <f ca="1">IFERROR(OFFSET(錠剤!H$4,錠剤_PTP!$A327,0),"")</f>
        <v>５００Ｔ</v>
      </c>
      <c r="I327" s="27" t="str">
        <f ca="1">IFERROR(OFFSET(錠剤!I$4,錠剤_PTP!$A327,0),"")</f>
        <v>錠</v>
      </c>
      <c r="J327" s="27" t="str">
        <f ca="1">IFERROR(OFFSET(錠剤!J$4,錠剤_PTP!$A327,0),"")</f>
        <v>調剤棚　＆　劇薬バラ</v>
      </c>
      <c r="K327" s="65"/>
      <c r="L327" s="77"/>
      <c r="M327" s="54">
        <f t="shared" si="10"/>
        <v>0</v>
      </c>
    </row>
    <row r="328" spans="1:13">
      <c r="A328" s="66" cm="1">
        <f t="array" aca="1" ref="A328" ca="1">IFERROR(
   _xlfn.AGGREGATE(
      15, 6,
      ROW(錠剤!$J$5:$J$999)/
      (ISNUMBER(SEARCH("調剤棚", 錠剤!$J$5:$J$999))),
      ROW(A324)
   ),
"")-4</f>
        <v>358</v>
      </c>
      <c r="B328" s="27">
        <f t="shared" si="11"/>
        <v>324</v>
      </c>
      <c r="C328" s="27">
        <f ca="1">IFERROR(OFFSET(錠剤!C$4,錠剤_PTP!$A328,0),"")</f>
        <v>751</v>
      </c>
      <c r="D328" s="27" t="str">
        <f ca="1">IFERROR(OFFSET(錠剤!D$4,錠剤_PTP!$A328,0),"")</f>
        <v>レキサルティＯＤ錠２ｍｇ</v>
      </c>
      <c r="E328" s="27">
        <f ca="1">IFERROR(OFFSET(錠剤!E$4,錠剤_PTP!$A328,0),"")</f>
        <v>2</v>
      </c>
      <c r="F328" s="27">
        <f ca="1">IFERROR(OFFSET(錠剤!F$4,錠剤_PTP!$A328,0),"")</f>
        <v>26</v>
      </c>
      <c r="G328" s="27" t="str">
        <f ca="1">IFERROR(OFFSET(錠剤!G$4,錠剤_PTP!$A328,0),"")</f>
        <v>ＰＴＰ</v>
      </c>
      <c r="H328" s="27" t="str">
        <f ca="1">IFERROR(OFFSET(錠剤!H$4,錠剤_PTP!$A328,0),"")</f>
        <v>１００Ｔ</v>
      </c>
      <c r="I328" s="27" t="str">
        <f ca="1">IFERROR(OFFSET(錠剤!I$4,錠剤_PTP!$A328,0),"")</f>
        <v>錠</v>
      </c>
      <c r="J328" s="27" t="str">
        <f ca="1">IFERROR(OFFSET(錠剤!J$4,錠剤_PTP!$A328,0),"")</f>
        <v>調剤棚　＆　劇薬バラ</v>
      </c>
      <c r="K328" s="65"/>
      <c r="L328" s="77"/>
      <c r="M328" s="54">
        <f t="shared" si="10"/>
        <v>0</v>
      </c>
    </row>
    <row r="329" spans="1:13">
      <c r="A329" s="66" cm="1">
        <f t="array" aca="1" ref="A329" ca="1">IFERROR(
   _xlfn.AGGREGATE(
      15, 6,
      ROW(錠剤!$J$5:$J$999)/
      (ISNUMBER(SEARCH("調剤棚", 錠剤!$J$5:$J$999))),
      ROW(A325)
   ),
"")-4</f>
        <v>359</v>
      </c>
      <c r="B329" s="27">
        <f t="shared" si="11"/>
        <v>325</v>
      </c>
      <c r="C329" s="27">
        <f ca="1">IFERROR(OFFSET(錠剤!C$4,錠剤_PTP!$A329,0),"")</f>
        <v>752</v>
      </c>
      <c r="D329" s="27" t="str">
        <f ca="1">IFERROR(OFFSET(錠剤!D$4,錠剤_PTP!$A329,0),"")</f>
        <v>レキサルティＯＤ錠２ｍｇ</v>
      </c>
      <c r="E329" s="27">
        <f ca="1">IFERROR(OFFSET(錠剤!E$4,錠剤_PTP!$A329,0),"")</f>
        <v>2</v>
      </c>
      <c r="F329" s="27">
        <f ca="1">IFERROR(OFFSET(錠剤!F$4,錠剤_PTP!$A329,0),"")</f>
        <v>26</v>
      </c>
      <c r="G329" s="27" t="str">
        <f ca="1">IFERROR(OFFSET(錠剤!G$4,錠剤_PTP!$A329,0),"")</f>
        <v>バラ</v>
      </c>
      <c r="H329" s="27" t="str">
        <f ca="1">IFERROR(OFFSET(錠剤!H$4,錠剤_PTP!$A329,0),"")</f>
        <v>５００Ｔ</v>
      </c>
      <c r="I329" s="27" t="str">
        <f ca="1">IFERROR(OFFSET(錠剤!I$4,錠剤_PTP!$A329,0),"")</f>
        <v>錠</v>
      </c>
      <c r="J329" s="27" t="str">
        <f ca="1">IFERROR(OFFSET(錠剤!J$4,錠剤_PTP!$A329,0),"")</f>
        <v>調剤棚　＆　劇薬バラ</v>
      </c>
      <c r="K329" s="65"/>
      <c r="L329" s="77"/>
      <c r="M329" s="54">
        <f t="shared" si="10"/>
        <v>0</v>
      </c>
    </row>
    <row r="330" spans="1:13">
      <c r="A330" s="66" cm="1">
        <f t="array" aca="1" ref="A330" ca="1">IFERROR(
   _xlfn.AGGREGATE(
      15, 6,
      ROW(錠剤!$J$5:$J$999)/
      (ISNUMBER(SEARCH("調剤棚", 錠剤!$J$5:$J$999))),
      ROW(A326)
   ),
"")-4</f>
        <v>360</v>
      </c>
      <c r="B330" s="27">
        <f t="shared" si="11"/>
        <v>326</v>
      </c>
      <c r="C330" s="27">
        <f ca="1">IFERROR(OFFSET(錠剤!C$4,錠剤_PTP!$A330,0),"")</f>
        <v>788</v>
      </c>
      <c r="D330" s="27" t="str">
        <f ca="1">IFERROR(OFFSET(錠剤!D$4,錠剤_PTP!$A330,0),"")</f>
        <v>ロドピン錠２５ｍｇ</v>
      </c>
      <c r="E330" s="27">
        <f ca="1">IFERROR(OFFSET(錠剤!E$4,錠剤_PTP!$A330,0),"")</f>
        <v>2</v>
      </c>
      <c r="F330" s="27">
        <f ca="1">IFERROR(OFFSET(錠剤!F$4,錠剤_PTP!$A330,0),"")</f>
        <v>26</v>
      </c>
      <c r="G330" s="27" t="str">
        <f ca="1">IFERROR(OFFSET(錠剤!G$4,錠剤_PTP!$A330,0),"")</f>
        <v>ＰＴＰ</v>
      </c>
      <c r="H330" s="27" t="str">
        <f ca="1">IFERROR(OFFSET(錠剤!H$4,錠剤_PTP!$A330,0),"")</f>
        <v>１００Ｔ</v>
      </c>
      <c r="I330" s="27" t="str">
        <f ca="1">IFERROR(OFFSET(錠剤!I$4,錠剤_PTP!$A330,0),"")</f>
        <v>錠</v>
      </c>
      <c r="J330" s="27" t="str">
        <f ca="1">IFERROR(OFFSET(錠剤!J$4,錠剤_PTP!$A330,0),"")</f>
        <v>調剤棚　＆　劇薬バラ</v>
      </c>
      <c r="K330" s="65"/>
      <c r="L330" s="77"/>
      <c r="M330" s="54">
        <f t="shared" si="10"/>
        <v>0</v>
      </c>
    </row>
    <row r="331" spans="1:13">
      <c r="A331" s="66" cm="1">
        <f t="array" aca="1" ref="A331" ca="1">IFERROR(
   _xlfn.AGGREGATE(
      15, 6,
      ROW(錠剤!$J$5:$J$999)/
      (ISNUMBER(SEARCH("調剤棚", 錠剤!$J$5:$J$999))),
      ROW(A327)
   ),
"")-4</f>
        <v>361</v>
      </c>
      <c r="B331" s="27">
        <f t="shared" si="11"/>
        <v>327</v>
      </c>
      <c r="C331" s="27">
        <f ca="1">IFERROR(OFFSET(錠剤!C$4,錠剤_PTP!$A331,0),"")</f>
        <v>789</v>
      </c>
      <c r="D331" s="27" t="str">
        <f ca="1">IFERROR(OFFSET(錠剤!D$4,錠剤_PTP!$A331,0),"")</f>
        <v>ロドピン錠２５ｍｇ</v>
      </c>
      <c r="E331" s="27">
        <f ca="1">IFERROR(OFFSET(錠剤!E$4,錠剤_PTP!$A331,0),"")</f>
        <v>2</v>
      </c>
      <c r="F331" s="27">
        <f ca="1">IFERROR(OFFSET(錠剤!F$4,錠剤_PTP!$A331,0),"")</f>
        <v>26</v>
      </c>
      <c r="G331" s="27" t="str">
        <f ca="1">IFERROR(OFFSET(錠剤!G$4,錠剤_PTP!$A331,0),"")</f>
        <v>バラ</v>
      </c>
      <c r="H331" s="27" t="str">
        <f ca="1">IFERROR(OFFSET(錠剤!H$4,錠剤_PTP!$A331,0),"")</f>
        <v>１０００Ｔ</v>
      </c>
      <c r="I331" s="27" t="str">
        <f ca="1">IFERROR(OFFSET(錠剤!I$4,錠剤_PTP!$A331,0),"")</f>
        <v>錠</v>
      </c>
      <c r="J331" s="27" t="str">
        <f ca="1">IFERROR(OFFSET(錠剤!J$4,錠剤_PTP!$A331,0),"")</f>
        <v>調剤棚　＆　劇薬バラ</v>
      </c>
      <c r="K331" s="65"/>
      <c r="L331" s="77"/>
      <c r="M331" s="54">
        <f t="shared" si="10"/>
        <v>0</v>
      </c>
    </row>
    <row r="332" spans="1:13">
      <c r="A332" s="66" cm="1">
        <f t="array" aca="1" ref="A332" ca="1">IFERROR(
   _xlfn.AGGREGATE(
      15, 6,
      ROW(錠剤!$J$5:$J$999)/
      (ISNUMBER(SEARCH("調剤棚", 錠剤!$J$5:$J$999))),
      ROW(A328)
   ),
"")-4</f>
        <v>362</v>
      </c>
      <c r="B332" s="27">
        <f t="shared" si="11"/>
        <v>328</v>
      </c>
      <c r="C332" s="27">
        <f ca="1">IFERROR(OFFSET(錠剤!C$4,錠剤_PTP!$A332,0),"")</f>
        <v>790</v>
      </c>
      <c r="D332" s="27" t="str">
        <f ca="1">IFERROR(OFFSET(錠剤!D$4,錠剤_PTP!$A332,0),"")</f>
        <v>ロドピン錠５０ｍｇ</v>
      </c>
      <c r="E332" s="27">
        <f ca="1">IFERROR(OFFSET(錠剤!E$4,錠剤_PTP!$A332,0),"")</f>
        <v>2</v>
      </c>
      <c r="F332" s="27">
        <f ca="1">IFERROR(OFFSET(錠剤!F$4,錠剤_PTP!$A332,0),"")</f>
        <v>26</v>
      </c>
      <c r="G332" s="27" t="str">
        <f ca="1">IFERROR(OFFSET(錠剤!G$4,錠剤_PTP!$A332,0),"")</f>
        <v>ＰＴＰ</v>
      </c>
      <c r="H332" s="27" t="str">
        <f ca="1">IFERROR(OFFSET(錠剤!H$4,錠剤_PTP!$A332,0),"")</f>
        <v>１００Ｔ</v>
      </c>
      <c r="I332" s="27" t="str">
        <f ca="1">IFERROR(OFFSET(錠剤!I$4,錠剤_PTP!$A332,0),"")</f>
        <v>錠</v>
      </c>
      <c r="J332" s="27" t="str">
        <f ca="1">IFERROR(OFFSET(錠剤!J$4,錠剤_PTP!$A332,0),"")</f>
        <v>調剤棚　＆　劇薬バラ</v>
      </c>
      <c r="K332" s="65"/>
      <c r="L332" s="77"/>
      <c r="M332" s="54">
        <f t="shared" si="10"/>
        <v>0</v>
      </c>
    </row>
    <row r="333" spans="1:13">
      <c r="A333" s="66" cm="1">
        <f t="array" aca="1" ref="A333" ca="1">IFERROR(
   _xlfn.AGGREGATE(
      15, 6,
      ROW(錠剤!$J$5:$J$999)/
      (ISNUMBER(SEARCH("調剤棚", 錠剤!$J$5:$J$999))),
      ROW(A329)
   ),
"")-4</f>
        <v>363</v>
      </c>
      <c r="B333" s="27">
        <f t="shared" si="11"/>
        <v>329</v>
      </c>
      <c r="C333" s="27">
        <f ca="1">IFERROR(OFFSET(錠剤!C$4,錠剤_PTP!$A333,0),"")</f>
        <v>791</v>
      </c>
      <c r="D333" s="27" t="str">
        <f ca="1">IFERROR(OFFSET(錠剤!D$4,錠剤_PTP!$A333,0),"")</f>
        <v>ロドピン錠５０ｍｇ</v>
      </c>
      <c r="E333" s="27">
        <f ca="1">IFERROR(OFFSET(錠剤!E$4,錠剤_PTP!$A333,0),"")</f>
        <v>2</v>
      </c>
      <c r="F333" s="27">
        <f ca="1">IFERROR(OFFSET(錠剤!F$4,錠剤_PTP!$A333,0),"")</f>
        <v>26</v>
      </c>
      <c r="G333" s="27" t="str">
        <f ca="1">IFERROR(OFFSET(錠剤!G$4,錠剤_PTP!$A333,0),"")</f>
        <v>バラ</v>
      </c>
      <c r="H333" s="27" t="str">
        <f ca="1">IFERROR(OFFSET(錠剤!H$4,錠剤_PTP!$A333,0),"")</f>
        <v>１０００Ｔ</v>
      </c>
      <c r="I333" s="27" t="str">
        <f ca="1">IFERROR(OFFSET(錠剤!I$4,錠剤_PTP!$A333,0),"")</f>
        <v>錠</v>
      </c>
      <c r="J333" s="27" t="str">
        <f ca="1">IFERROR(OFFSET(錠剤!J$4,錠剤_PTP!$A333,0),"")</f>
        <v>調剤棚　＆　劇薬バラ</v>
      </c>
      <c r="K333" s="65"/>
      <c r="L333" s="77"/>
      <c r="M333" s="54">
        <f t="shared" si="10"/>
        <v>0</v>
      </c>
    </row>
    <row r="334" spans="1:13">
      <c r="A334" s="66" cm="1">
        <f t="array" aca="1" ref="A334" ca="1">IFERROR(
   _xlfn.AGGREGATE(
      15, 6,
      ROW(錠剤!$J$5:$J$999)/
      (ISNUMBER(SEARCH("調剤棚", 錠剤!$J$5:$J$999))),
      ROW(A330)
   ),
"")-4</f>
        <v>364</v>
      </c>
      <c r="B334" s="27">
        <f t="shared" si="11"/>
        <v>330</v>
      </c>
      <c r="C334" s="27">
        <f ca="1">IFERROR(OFFSET(錠剤!C$4,錠剤_PTP!$A334,0),"")</f>
        <v>824</v>
      </c>
      <c r="D334" s="27" t="str">
        <f ca="1">IFERROR(OFFSET(錠剤!D$4,錠剤_PTP!$A334,0),"")</f>
        <v>炭酸リチウム錠１００ｍｇ「大正」</v>
      </c>
      <c r="E334" s="27">
        <f ca="1">IFERROR(OFFSET(錠剤!E$4,錠剤_PTP!$A334,0),"")</f>
        <v>2</v>
      </c>
      <c r="F334" s="27">
        <f ca="1">IFERROR(OFFSET(錠剤!F$4,錠剤_PTP!$A334,0),"")</f>
        <v>26</v>
      </c>
      <c r="G334" s="27" t="str">
        <f ca="1">IFERROR(OFFSET(錠剤!G$4,錠剤_PTP!$A334,0),"")</f>
        <v>ＰＴＰ</v>
      </c>
      <c r="H334" s="27" t="str">
        <f ca="1">IFERROR(OFFSET(錠剤!H$4,錠剤_PTP!$A334,0),"")</f>
        <v>１００Ｔ　　</v>
      </c>
      <c r="I334" s="27" t="str">
        <f ca="1">IFERROR(OFFSET(錠剤!I$4,錠剤_PTP!$A334,0),"")</f>
        <v>錠</v>
      </c>
      <c r="J334" s="27" t="str">
        <f ca="1">IFERROR(OFFSET(錠剤!J$4,錠剤_PTP!$A334,0),"")</f>
        <v>調剤棚　＆　劇薬バラ</v>
      </c>
      <c r="K334" s="65"/>
      <c r="L334" s="77"/>
      <c r="M334" s="54">
        <f t="shared" si="10"/>
        <v>0</v>
      </c>
    </row>
    <row r="335" spans="1:13">
      <c r="A335" s="66" cm="1">
        <f t="array" aca="1" ref="A335" ca="1">IFERROR(
   _xlfn.AGGREGATE(
      15, 6,
      ROW(錠剤!$J$5:$J$999)/
      (ISNUMBER(SEARCH("調剤棚", 錠剤!$J$5:$J$999))),
      ROW(A331)
   ),
"")-4</f>
        <v>365</v>
      </c>
      <c r="B335" s="27">
        <f t="shared" si="11"/>
        <v>331</v>
      </c>
      <c r="C335" s="27">
        <f ca="1">IFERROR(OFFSET(錠剤!C$4,錠剤_PTP!$A335,0),"")</f>
        <v>825</v>
      </c>
      <c r="D335" s="27" t="str">
        <f ca="1">IFERROR(OFFSET(錠剤!D$4,錠剤_PTP!$A335,0),"")</f>
        <v>炭酸リチウム錠１００ｍｇ「大正」</v>
      </c>
      <c r="E335" s="27">
        <f ca="1">IFERROR(OFFSET(錠剤!E$4,錠剤_PTP!$A335,0),"")</f>
        <v>2</v>
      </c>
      <c r="F335" s="27">
        <f ca="1">IFERROR(OFFSET(錠剤!F$4,錠剤_PTP!$A335,0),"")</f>
        <v>26</v>
      </c>
      <c r="G335" s="27" t="str">
        <f ca="1">IFERROR(OFFSET(錠剤!G$4,錠剤_PTP!$A335,0),"")</f>
        <v>バラ</v>
      </c>
      <c r="H335" s="27" t="str">
        <f ca="1">IFERROR(OFFSET(錠剤!H$4,錠剤_PTP!$A335,0),"")</f>
        <v>１０００Ｔ　　</v>
      </c>
      <c r="I335" s="27" t="str">
        <f ca="1">IFERROR(OFFSET(錠剤!I$4,錠剤_PTP!$A335,0),"")</f>
        <v>錠</v>
      </c>
      <c r="J335" s="27" t="str">
        <f ca="1">IFERROR(OFFSET(錠剤!J$4,錠剤_PTP!$A335,0),"")</f>
        <v>調剤棚　＆　劇薬バラ</v>
      </c>
      <c r="K335" s="65"/>
      <c r="L335" s="77"/>
      <c r="M335" s="54">
        <f t="shared" si="10"/>
        <v>0</v>
      </c>
    </row>
    <row r="336" spans="1:13">
      <c r="A336" s="66" cm="1">
        <f t="array" aca="1" ref="A336" ca="1">IFERROR(
   _xlfn.AGGREGATE(
      15, 6,
      ROW(錠剤!$J$5:$J$999)/
      (ISNUMBER(SEARCH("調剤棚", 錠剤!$J$5:$J$999))),
      ROW(A332)
   ),
"")-4</f>
        <v>366</v>
      </c>
      <c r="B336" s="27">
        <f t="shared" si="11"/>
        <v>332</v>
      </c>
      <c r="C336" s="27">
        <f ca="1">IFERROR(OFFSET(錠剤!C$4,錠剤_PTP!$A336,0),"")</f>
        <v>826</v>
      </c>
      <c r="D336" s="27" t="str">
        <f ca="1">IFERROR(OFFSET(錠剤!D$4,錠剤_PTP!$A336,0),"")</f>
        <v>炭酸リチウム錠２００ｍｇ「大正」</v>
      </c>
      <c r="E336" s="27">
        <f ca="1">IFERROR(OFFSET(錠剤!E$4,錠剤_PTP!$A336,0),"")</f>
        <v>2</v>
      </c>
      <c r="F336" s="27">
        <f ca="1">IFERROR(OFFSET(錠剤!F$4,錠剤_PTP!$A336,0),"")</f>
        <v>26</v>
      </c>
      <c r="G336" s="27" t="str">
        <f ca="1">IFERROR(OFFSET(錠剤!G$4,錠剤_PTP!$A336,0),"")</f>
        <v>ＰＴＰ</v>
      </c>
      <c r="H336" s="27" t="str">
        <f ca="1">IFERROR(OFFSET(錠剤!H$4,錠剤_PTP!$A336,0),"")</f>
        <v>１００Ｔ</v>
      </c>
      <c r="I336" s="27" t="str">
        <f ca="1">IFERROR(OFFSET(錠剤!I$4,錠剤_PTP!$A336,0),"")</f>
        <v>錠</v>
      </c>
      <c r="J336" s="27" t="str">
        <f ca="1">IFERROR(OFFSET(錠剤!J$4,錠剤_PTP!$A336,0),"")</f>
        <v>調剤棚　＆　劇薬バラ</v>
      </c>
      <c r="K336" s="65"/>
      <c r="L336" s="77"/>
      <c r="M336" s="54">
        <f t="shared" si="10"/>
        <v>0</v>
      </c>
    </row>
    <row r="337" spans="1:13">
      <c r="A337" s="66" cm="1">
        <f t="array" aca="1" ref="A337" ca="1">IFERROR(
   _xlfn.AGGREGATE(
      15, 6,
      ROW(錠剤!$J$5:$J$999)/
      (ISNUMBER(SEARCH("調剤棚", 錠剤!$J$5:$J$999))),
      ROW(A333)
   ),
"")-4</f>
        <v>367</v>
      </c>
      <c r="B337" s="27">
        <f t="shared" si="11"/>
        <v>333</v>
      </c>
      <c r="C337" s="27">
        <f ca="1">IFERROR(OFFSET(錠剤!C$4,錠剤_PTP!$A337,0),"")</f>
        <v>827</v>
      </c>
      <c r="D337" s="27" t="str">
        <f ca="1">IFERROR(OFFSET(錠剤!D$4,錠剤_PTP!$A337,0),"")</f>
        <v>炭酸リチウム錠２００ｍｇ「大正」</v>
      </c>
      <c r="E337" s="27">
        <f ca="1">IFERROR(OFFSET(錠剤!E$4,錠剤_PTP!$A337,0),"")</f>
        <v>2</v>
      </c>
      <c r="F337" s="27">
        <f ca="1">IFERROR(OFFSET(錠剤!F$4,錠剤_PTP!$A337,0),"")</f>
        <v>26</v>
      </c>
      <c r="G337" s="27" t="str">
        <f ca="1">IFERROR(OFFSET(錠剤!G$4,錠剤_PTP!$A337,0),"")</f>
        <v>バラ</v>
      </c>
      <c r="H337" s="27" t="str">
        <f ca="1">IFERROR(OFFSET(錠剤!H$4,錠剤_PTP!$A337,0),"")</f>
        <v>１０００Ｔ</v>
      </c>
      <c r="I337" s="27" t="str">
        <f ca="1">IFERROR(OFFSET(錠剤!I$4,錠剤_PTP!$A337,0),"")</f>
        <v>錠</v>
      </c>
      <c r="J337" s="27" t="str">
        <f ca="1">IFERROR(OFFSET(錠剤!J$4,錠剤_PTP!$A337,0),"")</f>
        <v>調剤棚　＆　劇薬バラ</v>
      </c>
      <c r="K337" s="65"/>
      <c r="L337" s="77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(ISNUMBER(SEARCH("調剤棚", 錠剤!$J$5:$J$999))),
      ROW(A334)
   ),
"")-4</f>
        <v>#VALUE!</v>
      </c>
      <c r="B338" s="27">
        <f t="shared" si="11"/>
        <v>334</v>
      </c>
      <c r="C338" s="27" t="str">
        <f ca="1">IFERROR(OFFSET(錠剤!C$4,錠剤_PTP!$A338,0),"")</f>
        <v/>
      </c>
      <c r="D338" s="27" t="str">
        <f ca="1">IFERROR(OFFSET(錠剤!D$4,錠剤_PTP!$A338,0),"")</f>
        <v/>
      </c>
      <c r="E338" s="27" t="str">
        <f ca="1">IFERROR(OFFSET(錠剤!E$4,錠剤_PTP!$A338,0),"")</f>
        <v/>
      </c>
      <c r="F338" s="27" t="str">
        <f ca="1">IFERROR(OFFSET(錠剤!F$4,錠剤_PTP!$A338,0),"")</f>
        <v/>
      </c>
      <c r="G338" s="27" t="str">
        <f ca="1">IFERROR(OFFSET(錠剤!G$4,錠剤_PTP!$A338,0),"")</f>
        <v/>
      </c>
      <c r="H338" s="27" t="str">
        <f ca="1">IFERROR(OFFSET(錠剤!H$4,錠剤_PTP!$A338,0),"")</f>
        <v/>
      </c>
      <c r="I338" s="27" t="str">
        <f ca="1">IFERROR(OFFSET(錠剤!I$4,錠剤_PTP!$A338,0),"")</f>
        <v/>
      </c>
      <c r="J338" s="27" t="str">
        <f ca="1">IFERROR(OFFSET(錠剤!J$4,錠剤_PTP!$A338,0),"")</f>
        <v/>
      </c>
      <c r="K338" s="65"/>
      <c r="L338" s="77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(ISNUMBER(SEARCH("調剤棚", 錠剤!$J$5:$J$999))),
      ROW(A335)
   ),
"")-4</f>
        <v>#VALUE!</v>
      </c>
      <c r="B339" s="27">
        <f t="shared" si="11"/>
        <v>335</v>
      </c>
      <c r="C339" s="27" t="str">
        <f ca="1">IFERROR(OFFSET(錠剤!C$4,錠剤_PTP!$A339,0),"")</f>
        <v/>
      </c>
      <c r="D339" s="27" t="str">
        <f ca="1">IFERROR(OFFSET(錠剤!D$4,錠剤_PTP!$A339,0),"")</f>
        <v/>
      </c>
      <c r="E339" s="27" t="str">
        <f ca="1">IFERROR(OFFSET(錠剤!E$4,錠剤_PTP!$A339,0),"")</f>
        <v/>
      </c>
      <c r="F339" s="27" t="str">
        <f ca="1">IFERROR(OFFSET(錠剤!F$4,錠剤_PTP!$A339,0),"")</f>
        <v/>
      </c>
      <c r="G339" s="27" t="str">
        <f ca="1">IFERROR(OFFSET(錠剤!G$4,錠剤_PTP!$A339,0),"")</f>
        <v/>
      </c>
      <c r="H339" s="27" t="str">
        <f ca="1">IFERROR(OFFSET(錠剤!H$4,錠剤_PTP!$A339,0),"")</f>
        <v/>
      </c>
      <c r="I339" s="27" t="str">
        <f ca="1">IFERROR(OFFSET(錠剤!I$4,錠剤_PTP!$A339,0),"")</f>
        <v/>
      </c>
      <c r="J339" s="27" t="str">
        <f ca="1">IFERROR(OFFSET(錠剤!J$4,錠剤_PTP!$A339,0),"")</f>
        <v/>
      </c>
      <c r="K339" s="65"/>
      <c r="L339" s="77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(ISNUMBER(SEARCH("調剤棚", 錠剤!$J$5:$J$999))),
      ROW(A336)
   ),
"")-4</f>
        <v>#VALUE!</v>
      </c>
      <c r="B340" s="27">
        <f t="shared" si="11"/>
        <v>336</v>
      </c>
      <c r="C340" s="27" t="str">
        <f ca="1">IFERROR(OFFSET(錠剤!C$4,錠剤_PTP!$A340,0),"")</f>
        <v/>
      </c>
      <c r="D340" s="27" t="str">
        <f ca="1">IFERROR(OFFSET(錠剤!D$4,錠剤_PTP!$A340,0),"")</f>
        <v/>
      </c>
      <c r="E340" s="27" t="str">
        <f ca="1">IFERROR(OFFSET(錠剤!E$4,錠剤_PTP!$A340,0),"")</f>
        <v/>
      </c>
      <c r="F340" s="27" t="str">
        <f ca="1">IFERROR(OFFSET(錠剤!F$4,錠剤_PTP!$A340,0),"")</f>
        <v/>
      </c>
      <c r="G340" s="27" t="str">
        <f ca="1">IFERROR(OFFSET(錠剤!G$4,錠剤_PTP!$A340,0),"")</f>
        <v/>
      </c>
      <c r="H340" s="27" t="str">
        <f ca="1">IFERROR(OFFSET(錠剤!H$4,錠剤_PTP!$A340,0),"")</f>
        <v/>
      </c>
      <c r="I340" s="27" t="str">
        <f ca="1">IFERROR(OFFSET(錠剤!I$4,錠剤_PTP!$A340,0),"")</f>
        <v/>
      </c>
      <c r="J340" s="27" t="str">
        <f ca="1">IFERROR(OFFSET(錠剤!J$4,錠剤_PTP!$A340,0),"")</f>
        <v/>
      </c>
      <c r="K340" s="65"/>
      <c r="L340" s="77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(ISNUMBER(SEARCH("調剤棚", 錠剤!$J$5:$J$999))),
      ROW(A337)
   ),
"")-4</f>
        <v>#VALUE!</v>
      </c>
      <c r="B341" s="27">
        <f t="shared" si="11"/>
        <v>337</v>
      </c>
      <c r="C341" s="27" t="str">
        <f ca="1">IFERROR(OFFSET(錠剤!C$4,錠剤_PTP!$A341,0),"")</f>
        <v/>
      </c>
      <c r="D341" s="27" t="str">
        <f ca="1">IFERROR(OFFSET(錠剤!D$4,錠剤_PTP!$A341,0),"")</f>
        <v/>
      </c>
      <c r="E341" s="27" t="str">
        <f ca="1">IFERROR(OFFSET(錠剤!E$4,錠剤_PTP!$A341,0),"")</f>
        <v/>
      </c>
      <c r="F341" s="27" t="str">
        <f ca="1">IFERROR(OFFSET(錠剤!F$4,錠剤_PTP!$A341,0),"")</f>
        <v/>
      </c>
      <c r="G341" s="27" t="str">
        <f ca="1">IFERROR(OFFSET(錠剤!G$4,錠剤_PTP!$A341,0),"")</f>
        <v/>
      </c>
      <c r="H341" s="27" t="str">
        <f ca="1">IFERROR(OFFSET(錠剤!H$4,錠剤_PTP!$A341,0),"")</f>
        <v/>
      </c>
      <c r="I341" s="27" t="str">
        <f ca="1">IFERROR(OFFSET(錠剤!I$4,錠剤_PTP!$A341,0),"")</f>
        <v/>
      </c>
      <c r="J341" s="27" t="str">
        <f ca="1">IFERROR(OFFSET(錠剤!J$4,錠剤_PTP!$A341,0),"")</f>
        <v/>
      </c>
      <c r="K341" s="65"/>
      <c r="L341" s="77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(ISNUMBER(SEARCH("調剤棚", 錠剤!$J$5:$J$999))),
      ROW(A338)
   ),
"")-4</f>
        <v>#VALUE!</v>
      </c>
      <c r="B342" s="27">
        <f t="shared" si="11"/>
        <v>338</v>
      </c>
      <c r="C342" s="27" t="str">
        <f ca="1">IFERROR(OFFSET(錠剤!C$4,錠剤_PTP!$A342,0),"")</f>
        <v/>
      </c>
      <c r="D342" s="27" t="str">
        <f ca="1">IFERROR(OFFSET(錠剤!D$4,錠剤_PTP!$A342,0),"")</f>
        <v/>
      </c>
      <c r="E342" s="27" t="str">
        <f ca="1">IFERROR(OFFSET(錠剤!E$4,錠剤_PTP!$A342,0),"")</f>
        <v/>
      </c>
      <c r="F342" s="27" t="str">
        <f ca="1">IFERROR(OFFSET(錠剤!F$4,錠剤_PTP!$A342,0),"")</f>
        <v/>
      </c>
      <c r="G342" s="27" t="str">
        <f ca="1">IFERROR(OFFSET(錠剤!G$4,錠剤_PTP!$A342,0),"")</f>
        <v/>
      </c>
      <c r="H342" s="27" t="str">
        <f ca="1">IFERROR(OFFSET(錠剤!H$4,錠剤_PTP!$A342,0),"")</f>
        <v/>
      </c>
      <c r="I342" s="27" t="str">
        <f ca="1">IFERROR(OFFSET(錠剤!I$4,錠剤_PTP!$A342,0),"")</f>
        <v/>
      </c>
      <c r="J342" s="27" t="str">
        <f ca="1">IFERROR(OFFSET(錠剤!J$4,錠剤_PTP!$A342,0),"")</f>
        <v/>
      </c>
      <c r="K342" s="65"/>
      <c r="L342" s="77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(ISNUMBER(SEARCH("調剤棚", 錠剤!$J$5:$J$999))),
      ROW(A339)
   ),
"")-4</f>
        <v>#VALUE!</v>
      </c>
      <c r="B343" s="27">
        <f t="shared" si="11"/>
        <v>339</v>
      </c>
      <c r="C343" s="27" t="str">
        <f ca="1">IFERROR(OFFSET(錠剤!C$4,錠剤_PTP!$A343,0),"")</f>
        <v/>
      </c>
      <c r="D343" s="27" t="str">
        <f ca="1">IFERROR(OFFSET(錠剤!D$4,錠剤_PTP!$A343,0),"")</f>
        <v/>
      </c>
      <c r="E343" s="27" t="str">
        <f ca="1">IFERROR(OFFSET(錠剤!E$4,錠剤_PTP!$A343,0),"")</f>
        <v/>
      </c>
      <c r="F343" s="27" t="str">
        <f ca="1">IFERROR(OFFSET(錠剤!F$4,錠剤_PTP!$A343,0),"")</f>
        <v/>
      </c>
      <c r="G343" s="27" t="str">
        <f ca="1">IFERROR(OFFSET(錠剤!G$4,錠剤_PTP!$A343,0),"")</f>
        <v/>
      </c>
      <c r="H343" s="27" t="str">
        <f ca="1">IFERROR(OFFSET(錠剤!H$4,錠剤_PTP!$A343,0),"")</f>
        <v/>
      </c>
      <c r="I343" s="27" t="str">
        <f ca="1">IFERROR(OFFSET(錠剤!I$4,錠剤_PTP!$A343,0),"")</f>
        <v/>
      </c>
      <c r="J343" s="27" t="str">
        <f ca="1">IFERROR(OFFSET(錠剤!J$4,錠剤_PTP!$A343,0),"")</f>
        <v/>
      </c>
      <c r="K343" s="65"/>
      <c r="L343" s="77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(ISNUMBER(SEARCH("調剤棚", 錠剤!$J$5:$J$999))),
      ROW(A340)
   ),
"")-4</f>
        <v>#VALUE!</v>
      </c>
      <c r="B344" s="27">
        <f t="shared" si="11"/>
        <v>340</v>
      </c>
      <c r="C344" s="27" t="str">
        <f ca="1">IFERROR(OFFSET(錠剤!C$4,錠剤_PTP!$A344,0),"")</f>
        <v/>
      </c>
      <c r="D344" s="27" t="str">
        <f ca="1">IFERROR(OFFSET(錠剤!D$4,錠剤_PTP!$A344,0),"")</f>
        <v/>
      </c>
      <c r="E344" s="27" t="str">
        <f ca="1">IFERROR(OFFSET(錠剤!E$4,錠剤_PTP!$A344,0),"")</f>
        <v/>
      </c>
      <c r="F344" s="27" t="str">
        <f ca="1">IFERROR(OFFSET(錠剤!F$4,錠剤_PTP!$A344,0),"")</f>
        <v/>
      </c>
      <c r="G344" s="27" t="str">
        <f ca="1">IFERROR(OFFSET(錠剤!G$4,錠剤_PTP!$A344,0),"")</f>
        <v/>
      </c>
      <c r="H344" s="27" t="str">
        <f ca="1">IFERROR(OFFSET(錠剤!H$4,錠剤_PTP!$A344,0),"")</f>
        <v/>
      </c>
      <c r="I344" s="27" t="str">
        <f ca="1">IFERROR(OFFSET(錠剤!I$4,錠剤_PTP!$A344,0),"")</f>
        <v/>
      </c>
      <c r="J344" s="27" t="str">
        <f ca="1">IFERROR(OFFSET(錠剤!J$4,錠剤_PTP!$A344,0),"")</f>
        <v/>
      </c>
      <c r="K344" s="65"/>
      <c r="L344" s="77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(ISNUMBER(SEARCH("調剤棚", 錠剤!$J$5:$J$999))),
      ROW(A341)
   ),
"")-4</f>
        <v>#VALUE!</v>
      </c>
      <c r="B345" s="27">
        <f t="shared" si="11"/>
        <v>341</v>
      </c>
      <c r="C345" s="27" t="str">
        <f ca="1">IFERROR(OFFSET(錠剤!C$4,錠剤_PTP!$A345,0),"")</f>
        <v/>
      </c>
      <c r="D345" s="27" t="str">
        <f ca="1">IFERROR(OFFSET(錠剤!D$4,錠剤_PTP!$A345,0),"")</f>
        <v/>
      </c>
      <c r="E345" s="27" t="str">
        <f ca="1">IFERROR(OFFSET(錠剤!E$4,錠剤_PTP!$A345,0),"")</f>
        <v/>
      </c>
      <c r="F345" s="27" t="str">
        <f ca="1">IFERROR(OFFSET(錠剤!F$4,錠剤_PTP!$A345,0),"")</f>
        <v/>
      </c>
      <c r="G345" s="27" t="str">
        <f ca="1">IFERROR(OFFSET(錠剤!G$4,錠剤_PTP!$A345,0),"")</f>
        <v/>
      </c>
      <c r="H345" s="27" t="str">
        <f ca="1">IFERROR(OFFSET(錠剤!H$4,錠剤_PTP!$A345,0),"")</f>
        <v/>
      </c>
      <c r="I345" s="27" t="str">
        <f ca="1">IFERROR(OFFSET(錠剤!I$4,錠剤_PTP!$A345,0),"")</f>
        <v/>
      </c>
      <c r="J345" s="27" t="str">
        <f ca="1">IFERROR(OFFSET(錠剤!J$4,錠剤_PTP!$A345,0),"")</f>
        <v/>
      </c>
      <c r="K345" s="65"/>
      <c r="L345" s="77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(ISNUMBER(SEARCH("調剤棚", 錠剤!$J$5:$J$999))),
      ROW(A342)
   ),
"")-4</f>
        <v>#VALUE!</v>
      </c>
      <c r="B346" s="27">
        <f t="shared" si="11"/>
        <v>342</v>
      </c>
      <c r="C346" s="27" t="str">
        <f ca="1">IFERROR(OFFSET(錠剤!C$4,錠剤_PTP!$A346,0),"")</f>
        <v/>
      </c>
      <c r="D346" s="27" t="str">
        <f ca="1">IFERROR(OFFSET(錠剤!D$4,錠剤_PTP!$A346,0),"")</f>
        <v/>
      </c>
      <c r="E346" s="27" t="str">
        <f ca="1">IFERROR(OFFSET(錠剤!E$4,錠剤_PTP!$A346,0),"")</f>
        <v/>
      </c>
      <c r="F346" s="27" t="str">
        <f ca="1">IFERROR(OFFSET(錠剤!F$4,錠剤_PTP!$A346,0),"")</f>
        <v/>
      </c>
      <c r="G346" s="27" t="str">
        <f ca="1">IFERROR(OFFSET(錠剤!G$4,錠剤_PTP!$A346,0),"")</f>
        <v/>
      </c>
      <c r="H346" s="27" t="str">
        <f ca="1">IFERROR(OFFSET(錠剤!H$4,錠剤_PTP!$A346,0),"")</f>
        <v/>
      </c>
      <c r="I346" s="27" t="str">
        <f ca="1">IFERROR(OFFSET(錠剤!I$4,錠剤_PTP!$A346,0),"")</f>
        <v/>
      </c>
      <c r="J346" s="27" t="str">
        <f ca="1">IFERROR(OFFSET(錠剤!J$4,錠剤_PTP!$A346,0),"")</f>
        <v/>
      </c>
      <c r="K346" s="65"/>
      <c r="L346" s="77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(ISNUMBER(SEARCH("調剤棚", 錠剤!$J$5:$J$999))),
      ROW(A343)
   ),
"")-4</f>
        <v>#VALUE!</v>
      </c>
      <c r="B347" s="27">
        <f t="shared" si="11"/>
        <v>343</v>
      </c>
      <c r="C347" s="27" t="str">
        <f ca="1">IFERROR(OFFSET(錠剤!C$4,錠剤_PTP!$A347,0),"")</f>
        <v/>
      </c>
      <c r="D347" s="27" t="str">
        <f ca="1">IFERROR(OFFSET(錠剤!D$4,錠剤_PTP!$A347,0),"")</f>
        <v/>
      </c>
      <c r="E347" s="27" t="str">
        <f ca="1">IFERROR(OFFSET(錠剤!E$4,錠剤_PTP!$A347,0),"")</f>
        <v/>
      </c>
      <c r="F347" s="27" t="str">
        <f ca="1">IFERROR(OFFSET(錠剤!F$4,錠剤_PTP!$A347,0),"")</f>
        <v/>
      </c>
      <c r="G347" s="27" t="str">
        <f ca="1">IFERROR(OFFSET(錠剤!G$4,錠剤_PTP!$A347,0),"")</f>
        <v/>
      </c>
      <c r="H347" s="27" t="str">
        <f ca="1">IFERROR(OFFSET(錠剤!H$4,錠剤_PTP!$A347,0),"")</f>
        <v/>
      </c>
      <c r="I347" s="27" t="str">
        <f ca="1">IFERROR(OFFSET(錠剤!I$4,錠剤_PTP!$A347,0),"")</f>
        <v/>
      </c>
      <c r="J347" s="27" t="str">
        <f ca="1">IFERROR(OFFSET(錠剤!J$4,錠剤_PTP!$A347,0),"")</f>
        <v/>
      </c>
      <c r="K347" s="65"/>
      <c r="L347" s="77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(ISNUMBER(SEARCH("調剤棚", 錠剤!$J$5:$J$999))),
      ROW(A344)
   ),
"")-4</f>
        <v>#VALUE!</v>
      </c>
      <c r="B348" s="27">
        <f t="shared" si="11"/>
        <v>344</v>
      </c>
      <c r="C348" s="27" t="str">
        <f ca="1">IFERROR(OFFSET(錠剤!C$4,錠剤_PTP!$A348,0),"")</f>
        <v/>
      </c>
      <c r="D348" s="27" t="str">
        <f ca="1">IFERROR(OFFSET(錠剤!D$4,錠剤_PTP!$A348,0),"")</f>
        <v/>
      </c>
      <c r="E348" s="27" t="str">
        <f ca="1">IFERROR(OFFSET(錠剤!E$4,錠剤_PTP!$A348,0),"")</f>
        <v/>
      </c>
      <c r="F348" s="27" t="str">
        <f ca="1">IFERROR(OFFSET(錠剤!F$4,錠剤_PTP!$A348,0),"")</f>
        <v/>
      </c>
      <c r="G348" s="27" t="str">
        <f ca="1">IFERROR(OFFSET(錠剤!G$4,錠剤_PTP!$A348,0),"")</f>
        <v/>
      </c>
      <c r="H348" s="27" t="str">
        <f ca="1">IFERROR(OFFSET(錠剤!H$4,錠剤_PTP!$A348,0),"")</f>
        <v/>
      </c>
      <c r="I348" s="27" t="str">
        <f ca="1">IFERROR(OFFSET(錠剤!I$4,錠剤_PTP!$A348,0),"")</f>
        <v/>
      </c>
      <c r="J348" s="27" t="str">
        <f ca="1">IFERROR(OFFSET(錠剤!J$4,錠剤_PTP!$A348,0),"")</f>
        <v/>
      </c>
      <c r="K348" s="65"/>
      <c r="L348" s="77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(ISNUMBER(SEARCH("調剤棚", 錠剤!$J$5:$J$999))),
      ROW(A345)
   ),
"")-4</f>
        <v>#VALUE!</v>
      </c>
      <c r="B349" s="27">
        <f t="shared" si="11"/>
        <v>345</v>
      </c>
      <c r="C349" s="27" t="str">
        <f ca="1">IFERROR(OFFSET(錠剤!C$4,錠剤_PTP!$A349,0),"")</f>
        <v/>
      </c>
      <c r="D349" s="27" t="str">
        <f ca="1">IFERROR(OFFSET(錠剤!D$4,錠剤_PTP!$A349,0),"")</f>
        <v/>
      </c>
      <c r="E349" s="27" t="str">
        <f ca="1">IFERROR(OFFSET(錠剤!E$4,錠剤_PTP!$A349,0),"")</f>
        <v/>
      </c>
      <c r="F349" s="27" t="str">
        <f ca="1">IFERROR(OFFSET(錠剤!F$4,錠剤_PTP!$A349,0),"")</f>
        <v/>
      </c>
      <c r="G349" s="27" t="str">
        <f ca="1">IFERROR(OFFSET(錠剤!G$4,錠剤_PTP!$A349,0),"")</f>
        <v/>
      </c>
      <c r="H349" s="27" t="str">
        <f ca="1">IFERROR(OFFSET(錠剤!H$4,錠剤_PTP!$A349,0),"")</f>
        <v/>
      </c>
      <c r="I349" s="27" t="str">
        <f ca="1">IFERROR(OFFSET(錠剤!I$4,錠剤_PTP!$A349,0),"")</f>
        <v/>
      </c>
      <c r="J349" s="27" t="str">
        <f ca="1">IFERROR(OFFSET(錠剤!J$4,錠剤_PTP!$A349,0),"")</f>
        <v/>
      </c>
      <c r="K349" s="65"/>
      <c r="L349" s="77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(ISNUMBER(SEARCH("調剤棚", 錠剤!$J$5:$J$999))),
      ROW(A346)
   ),
"")-4</f>
        <v>#VALUE!</v>
      </c>
      <c r="B350" s="27">
        <f t="shared" si="11"/>
        <v>346</v>
      </c>
      <c r="C350" s="27" t="str">
        <f ca="1">IFERROR(OFFSET(錠剤!C$4,錠剤_PTP!$A350,0),"")</f>
        <v/>
      </c>
      <c r="D350" s="27" t="str">
        <f ca="1">IFERROR(OFFSET(錠剤!D$4,錠剤_PTP!$A350,0),"")</f>
        <v/>
      </c>
      <c r="E350" s="27" t="str">
        <f ca="1">IFERROR(OFFSET(錠剤!E$4,錠剤_PTP!$A350,0),"")</f>
        <v/>
      </c>
      <c r="F350" s="27" t="str">
        <f ca="1">IFERROR(OFFSET(錠剤!F$4,錠剤_PTP!$A350,0),"")</f>
        <v/>
      </c>
      <c r="G350" s="27" t="str">
        <f ca="1">IFERROR(OFFSET(錠剤!G$4,錠剤_PTP!$A350,0),"")</f>
        <v/>
      </c>
      <c r="H350" s="27" t="str">
        <f ca="1">IFERROR(OFFSET(錠剤!H$4,錠剤_PTP!$A350,0),"")</f>
        <v/>
      </c>
      <c r="I350" s="27" t="str">
        <f ca="1">IFERROR(OFFSET(錠剤!I$4,錠剤_PTP!$A350,0),"")</f>
        <v/>
      </c>
      <c r="J350" s="27" t="str">
        <f ca="1">IFERROR(OFFSET(錠剤!J$4,錠剤_PTP!$A350,0),"")</f>
        <v/>
      </c>
      <c r="K350" s="65"/>
      <c r="L350" s="77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(ISNUMBER(SEARCH("調剤棚", 錠剤!$J$5:$J$999))),
      ROW(A347)
   ),
"")-4</f>
        <v>#VALUE!</v>
      </c>
      <c r="B351" s="27">
        <f t="shared" si="11"/>
        <v>347</v>
      </c>
      <c r="C351" s="27" t="str">
        <f ca="1">IFERROR(OFFSET(錠剤!C$4,錠剤_PTP!$A351,0),"")</f>
        <v/>
      </c>
      <c r="D351" s="27" t="str">
        <f ca="1">IFERROR(OFFSET(錠剤!D$4,錠剤_PTP!$A351,0),"")</f>
        <v/>
      </c>
      <c r="E351" s="27" t="str">
        <f ca="1">IFERROR(OFFSET(錠剤!E$4,錠剤_PTP!$A351,0),"")</f>
        <v/>
      </c>
      <c r="F351" s="27" t="str">
        <f ca="1">IFERROR(OFFSET(錠剤!F$4,錠剤_PTP!$A351,0),"")</f>
        <v/>
      </c>
      <c r="G351" s="27" t="str">
        <f ca="1">IFERROR(OFFSET(錠剤!G$4,錠剤_PTP!$A351,0),"")</f>
        <v/>
      </c>
      <c r="H351" s="27" t="str">
        <f ca="1">IFERROR(OFFSET(錠剤!H$4,錠剤_PTP!$A351,0),"")</f>
        <v/>
      </c>
      <c r="I351" s="27" t="str">
        <f ca="1">IFERROR(OFFSET(錠剤!I$4,錠剤_PTP!$A351,0),"")</f>
        <v/>
      </c>
      <c r="J351" s="27" t="str">
        <f ca="1">IFERROR(OFFSET(錠剤!J$4,錠剤_PTP!$A351,0),"")</f>
        <v/>
      </c>
      <c r="K351" s="65"/>
      <c r="L351" s="77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(ISNUMBER(SEARCH("調剤棚", 錠剤!$J$5:$J$999))),
      ROW(A348)
   ),
"")-4</f>
        <v>#VALUE!</v>
      </c>
      <c r="B352" s="27">
        <f t="shared" si="11"/>
        <v>348</v>
      </c>
      <c r="C352" s="27" t="str">
        <f ca="1">IFERROR(OFFSET(錠剤!C$4,錠剤_PTP!$A352,0),"")</f>
        <v/>
      </c>
      <c r="D352" s="27" t="str">
        <f ca="1">IFERROR(OFFSET(錠剤!D$4,錠剤_PTP!$A352,0),"")</f>
        <v/>
      </c>
      <c r="E352" s="27" t="str">
        <f ca="1">IFERROR(OFFSET(錠剤!E$4,錠剤_PTP!$A352,0),"")</f>
        <v/>
      </c>
      <c r="F352" s="27" t="str">
        <f ca="1">IFERROR(OFFSET(錠剤!F$4,錠剤_PTP!$A352,0),"")</f>
        <v/>
      </c>
      <c r="G352" s="27" t="str">
        <f ca="1">IFERROR(OFFSET(錠剤!G$4,錠剤_PTP!$A352,0),"")</f>
        <v/>
      </c>
      <c r="H352" s="27" t="str">
        <f ca="1">IFERROR(OFFSET(錠剤!H$4,錠剤_PTP!$A352,0),"")</f>
        <v/>
      </c>
      <c r="I352" s="27" t="str">
        <f ca="1">IFERROR(OFFSET(錠剤!I$4,錠剤_PTP!$A352,0),"")</f>
        <v/>
      </c>
      <c r="J352" s="27" t="str">
        <f ca="1">IFERROR(OFFSET(錠剤!J$4,錠剤_PTP!$A352,0),"")</f>
        <v/>
      </c>
      <c r="K352" s="65"/>
      <c r="L352" s="77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(ISNUMBER(SEARCH("調剤棚", 錠剤!$J$5:$J$999))),
      ROW(A349)
   ),
"")-4</f>
        <v>#VALUE!</v>
      </c>
      <c r="B353" s="27">
        <f t="shared" si="11"/>
        <v>349</v>
      </c>
      <c r="C353" s="27" t="str">
        <f ca="1">IFERROR(OFFSET(錠剤!C$4,錠剤_PTP!$A353,0),"")</f>
        <v/>
      </c>
      <c r="D353" s="27" t="str">
        <f ca="1">IFERROR(OFFSET(錠剤!D$4,錠剤_PTP!$A353,0),"")</f>
        <v/>
      </c>
      <c r="E353" s="27" t="str">
        <f ca="1">IFERROR(OFFSET(錠剤!E$4,錠剤_PTP!$A353,0),"")</f>
        <v/>
      </c>
      <c r="F353" s="27" t="str">
        <f ca="1">IFERROR(OFFSET(錠剤!F$4,錠剤_PTP!$A353,0),"")</f>
        <v/>
      </c>
      <c r="G353" s="27" t="str">
        <f ca="1">IFERROR(OFFSET(錠剤!G$4,錠剤_PTP!$A353,0),"")</f>
        <v/>
      </c>
      <c r="H353" s="27" t="str">
        <f ca="1">IFERROR(OFFSET(錠剤!H$4,錠剤_PTP!$A353,0),"")</f>
        <v/>
      </c>
      <c r="I353" s="27" t="str">
        <f ca="1">IFERROR(OFFSET(錠剤!I$4,錠剤_PTP!$A353,0),"")</f>
        <v/>
      </c>
      <c r="J353" s="27" t="str">
        <f ca="1">IFERROR(OFFSET(錠剤!J$4,錠剤_PTP!$A353,0),"")</f>
        <v/>
      </c>
      <c r="K353" s="65"/>
      <c r="L353" s="77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(ISNUMBER(SEARCH("調剤棚", 錠剤!$J$5:$J$999))),
      ROW(A350)
   ),
"")-4</f>
        <v>#VALUE!</v>
      </c>
      <c r="B354" s="27">
        <f t="shared" si="11"/>
        <v>350</v>
      </c>
      <c r="C354" s="27" t="str">
        <f ca="1">IFERROR(OFFSET(錠剤!C$4,錠剤_PTP!$A354,0),"")</f>
        <v/>
      </c>
      <c r="D354" s="27" t="str">
        <f ca="1">IFERROR(OFFSET(錠剤!D$4,錠剤_PTP!$A354,0),"")</f>
        <v/>
      </c>
      <c r="E354" s="27" t="str">
        <f ca="1">IFERROR(OFFSET(錠剤!E$4,錠剤_PTP!$A354,0),"")</f>
        <v/>
      </c>
      <c r="F354" s="27" t="str">
        <f ca="1">IFERROR(OFFSET(錠剤!F$4,錠剤_PTP!$A354,0),"")</f>
        <v/>
      </c>
      <c r="G354" s="27" t="str">
        <f ca="1">IFERROR(OFFSET(錠剤!G$4,錠剤_PTP!$A354,0),"")</f>
        <v/>
      </c>
      <c r="H354" s="27" t="str">
        <f ca="1">IFERROR(OFFSET(錠剤!H$4,錠剤_PTP!$A354,0),"")</f>
        <v/>
      </c>
      <c r="I354" s="27" t="str">
        <f ca="1">IFERROR(OFFSET(錠剤!I$4,錠剤_PTP!$A354,0),"")</f>
        <v/>
      </c>
      <c r="J354" s="27" t="str">
        <f ca="1">IFERROR(OFFSET(錠剤!J$4,錠剤_PTP!$A354,0),"")</f>
        <v/>
      </c>
      <c r="K354" s="65"/>
      <c r="L354" s="77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(ISNUMBER(SEARCH("調剤棚", 錠剤!$J$5:$J$999))),
      ROW(A351)
   ),
"")-4</f>
        <v>#VALUE!</v>
      </c>
      <c r="B355" s="27">
        <f t="shared" si="11"/>
        <v>351</v>
      </c>
      <c r="C355" s="27" t="str">
        <f ca="1">IFERROR(OFFSET(錠剤!C$4,錠剤_PTP!$A355,0),"")</f>
        <v/>
      </c>
      <c r="D355" s="27" t="str">
        <f ca="1">IFERROR(OFFSET(錠剤!D$4,錠剤_PTP!$A355,0),"")</f>
        <v/>
      </c>
      <c r="E355" s="27" t="str">
        <f ca="1">IFERROR(OFFSET(錠剤!E$4,錠剤_PTP!$A355,0),"")</f>
        <v/>
      </c>
      <c r="F355" s="27" t="str">
        <f ca="1">IFERROR(OFFSET(錠剤!F$4,錠剤_PTP!$A355,0),"")</f>
        <v/>
      </c>
      <c r="G355" s="27" t="str">
        <f ca="1">IFERROR(OFFSET(錠剤!G$4,錠剤_PTP!$A355,0),"")</f>
        <v/>
      </c>
      <c r="H355" s="27" t="str">
        <f ca="1">IFERROR(OFFSET(錠剤!H$4,錠剤_PTP!$A355,0),"")</f>
        <v/>
      </c>
      <c r="I355" s="27" t="str">
        <f ca="1">IFERROR(OFFSET(錠剤!I$4,錠剤_PTP!$A355,0),"")</f>
        <v/>
      </c>
      <c r="J355" s="27" t="str">
        <f ca="1">IFERROR(OFFSET(錠剤!J$4,錠剤_PTP!$A355,0),"")</f>
        <v/>
      </c>
      <c r="K355" s="65"/>
      <c r="L355" s="77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(ISNUMBER(SEARCH("調剤棚", 錠剤!$J$5:$J$999))),
      ROW(A352)
   ),
"")-4</f>
        <v>#VALUE!</v>
      </c>
      <c r="B356" s="27">
        <f t="shared" si="11"/>
        <v>352</v>
      </c>
      <c r="C356" s="27" t="str">
        <f ca="1">IFERROR(OFFSET(錠剤!C$4,錠剤_PTP!$A356,0),"")</f>
        <v/>
      </c>
      <c r="D356" s="27" t="str">
        <f ca="1">IFERROR(OFFSET(錠剤!D$4,錠剤_PTP!$A356,0),"")</f>
        <v/>
      </c>
      <c r="E356" s="27" t="str">
        <f ca="1">IFERROR(OFFSET(錠剤!E$4,錠剤_PTP!$A356,0),"")</f>
        <v/>
      </c>
      <c r="F356" s="27" t="str">
        <f ca="1">IFERROR(OFFSET(錠剤!F$4,錠剤_PTP!$A356,0),"")</f>
        <v/>
      </c>
      <c r="G356" s="27" t="str">
        <f ca="1">IFERROR(OFFSET(錠剤!G$4,錠剤_PTP!$A356,0),"")</f>
        <v/>
      </c>
      <c r="H356" s="27" t="str">
        <f ca="1">IFERROR(OFFSET(錠剤!H$4,錠剤_PTP!$A356,0),"")</f>
        <v/>
      </c>
      <c r="I356" s="27" t="str">
        <f ca="1">IFERROR(OFFSET(錠剤!I$4,錠剤_PTP!$A356,0),"")</f>
        <v/>
      </c>
      <c r="J356" s="27" t="str">
        <f ca="1">IFERROR(OFFSET(錠剤!J$4,錠剤_PTP!$A356,0),"")</f>
        <v/>
      </c>
      <c r="K356" s="65"/>
      <c r="L356" s="77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(ISNUMBER(SEARCH("調剤棚", 錠剤!$J$5:$J$999))),
      ROW(A353)
   ),
"")-4</f>
        <v>#VALUE!</v>
      </c>
      <c r="B357" s="27">
        <f t="shared" si="11"/>
        <v>353</v>
      </c>
      <c r="C357" s="27" t="str">
        <f ca="1">IFERROR(OFFSET(錠剤!C$4,錠剤_PTP!$A357,0),"")</f>
        <v/>
      </c>
      <c r="D357" s="27" t="str">
        <f ca="1">IFERROR(OFFSET(錠剤!D$4,錠剤_PTP!$A357,0),"")</f>
        <v/>
      </c>
      <c r="E357" s="27" t="str">
        <f ca="1">IFERROR(OFFSET(錠剤!E$4,錠剤_PTP!$A357,0),"")</f>
        <v/>
      </c>
      <c r="F357" s="27" t="str">
        <f ca="1">IFERROR(OFFSET(錠剤!F$4,錠剤_PTP!$A357,0),"")</f>
        <v/>
      </c>
      <c r="G357" s="27" t="str">
        <f ca="1">IFERROR(OFFSET(錠剤!G$4,錠剤_PTP!$A357,0),"")</f>
        <v/>
      </c>
      <c r="H357" s="27" t="str">
        <f ca="1">IFERROR(OFFSET(錠剤!H$4,錠剤_PTP!$A357,0),"")</f>
        <v/>
      </c>
      <c r="I357" s="27" t="str">
        <f ca="1">IFERROR(OFFSET(錠剤!I$4,錠剤_PTP!$A357,0),"")</f>
        <v/>
      </c>
      <c r="J357" s="27" t="str">
        <f ca="1">IFERROR(OFFSET(錠剤!J$4,錠剤_PTP!$A357,0),"")</f>
        <v/>
      </c>
      <c r="K357" s="65"/>
      <c r="L357" s="77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(ISNUMBER(SEARCH("調剤棚", 錠剤!$J$5:$J$999))),
      ROW(A354)
   ),
"")-4</f>
        <v>#VALUE!</v>
      </c>
      <c r="B358" s="27">
        <f t="shared" si="11"/>
        <v>354</v>
      </c>
      <c r="C358" s="27" t="str">
        <f ca="1">IFERROR(OFFSET(錠剤!C$4,錠剤_PTP!$A358,0),"")</f>
        <v/>
      </c>
      <c r="D358" s="27" t="str">
        <f ca="1">IFERROR(OFFSET(錠剤!D$4,錠剤_PTP!$A358,0),"")</f>
        <v/>
      </c>
      <c r="E358" s="27" t="str">
        <f ca="1">IFERROR(OFFSET(錠剤!E$4,錠剤_PTP!$A358,0),"")</f>
        <v/>
      </c>
      <c r="F358" s="27" t="str">
        <f ca="1">IFERROR(OFFSET(錠剤!F$4,錠剤_PTP!$A358,0),"")</f>
        <v/>
      </c>
      <c r="G358" s="27" t="str">
        <f ca="1">IFERROR(OFFSET(錠剤!G$4,錠剤_PTP!$A358,0),"")</f>
        <v/>
      </c>
      <c r="H358" s="27" t="str">
        <f ca="1">IFERROR(OFFSET(錠剤!H$4,錠剤_PTP!$A358,0),"")</f>
        <v/>
      </c>
      <c r="I358" s="27" t="str">
        <f ca="1">IFERROR(OFFSET(錠剤!I$4,錠剤_PTP!$A358,0),"")</f>
        <v/>
      </c>
      <c r="J358" s="27" t="str">
        <f ca="1">IFERROR(OFFSET(錠剤!J$4,錠剤_PTP!$A358,0),"")</f>
        <v/>
      </c>
      <c r="K358" s="65"/>
      <c r="L358" s="77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(ISNUMBER(SEARCH("調剤棚", 錠剤!$J$5:$J$999))),
      ROW(A355)
   ),
"")-4</f>
        <v>#VALUE!</v>
      </c>
      <c r="B359" s="27">
        <f t="shared" si="11"/>
        <v>355</v>
      </c>
      <c r="C359" s="27" t="str">
        <f ca="1">IFERROR(OFFSET(錠剤!C$4,錠剤_PTP!$A359,0),"")</f>
        <v/>
      </c>
      <c r="D359" s="27" t="str">
        <f ca="1">IFERROR(OFFSET(錠剤!D$4,錠剤_PTP!$A359,0),"")</f>
        <v/>
      </c>
      <c r="E359" s="27" t="str">
        <f ca="1">IFERROR(OFFSET(錠剤!E$4,錠剤_PTP!$A359,0),"")</f>
        <v/>
      </c>
      <c r="F359" s="27" t="str">
        <f ca="1">IFERROR(OFFSET(錠剤!F$4,錠剤_PTP!$A359,0),"")</f>
        <v/>
      </c>
      <c r="G359" s="27" t="str">
        <f ca="1">IFERROR(OFFSET(錠剤!G$4,錠剤_PTP!$A359,0),"")</f>
        <v/>
      </c>
      <c r="H359" s="27" t="str">
        <f ca="1">IFERROR(OFFSET(錠剤!H$4,錠剤_PTP!$A359,0),"")</f>
        <v/>
      </c>
      <c r="I359" s="27" t="str">
        <f ca="1">IFERROR(OFFSET(錠剤!I$4,錠剤_PTP!$A359,0),"")</f>
        <v/>
      </c>
      <c r="J359" s="27" t="str">
        <f ca="1">IFERROR(OFFSET(錠剤!J$4,錠剤_PTP!$A359,0),"")</f>
        <v/>
      </c>
      <c r="K359" s="65"/>
      <c r="L359" s="77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(ISNUMBER(SEARCH("調剤棚", 錠剤!$J$5:$J$999))),
      ROW(A356)
   ),
"")-4</f>
        <v>#VALUE!</v>
      </c>
      <c r="B360" s="27">
        <f t="shared" si="11"/>
        <v>356</v>
      </c>
      <c r="C360" s="27" t="str">
        <f ca="1">IFERROR(OFFSET(錠剤!C$4,錠剤_PTP!$A360,0),"")</f>
        <v/>
      </c>
      <c r="D360" s="27" t="str">
        <f ca="1">IFERROR(OFFSET(錠剤!D$4,錠剤_PTP!$A360,0),"")</f>
        <v/>
      </c>
      <c r="E360" s="27" t="str">
        <f ca="1">IFERROR(OFFSET(錠剤!E$4,錠剤_PTP!$A360,0),"")</f>
        <v/>
      </c>
      <c r="F360" s="27" t="str">
        <f ca="1">IFERROR(OFFSET(錠剤!F$4,錠剤_PTP!$A360,0),"")</f>
        <v/>
      </c>
      <c r="G360" s="27" t="str">
        <f ca="1">IFERROR(OFFSET(錠剤!G$4,錠剤_PTP!$A360,0),"")</f>
        <v/>
      </c>
      <c r="H360" s="27" t="str">
        <f ca="1">IFERROR(OFFSET(錠剤!H$4,錠剤_PTP!$A360,0),"")</f>
        <v/>
      </c>
      <c r="I360" s="27" t="str">
        <f ca="1">IFERROR(OFFSET(錠剤!I$4,錠剤_PTP!$A360,0),"")</f>
        <v/>
      </c>
      <c r="J360" s="27" t="str">
        <f ca="1">IFERROR(OFFSET(錠剤!J$4,錠剤_PTP!$A360,0),"")</f>
        <v/>
      </c>
      <c r="K360" s="65"/>
      <c r="L360" s="77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(ISNUMBER(SEARCH("調剤棚", 錠剤!$J$5:$J$999))),
      ROW(A357)
   ),
"")-4</f>
        <v>#VALUE!</v>
      </c>
      <c r="B361" s="27">
        <f t="shared" si="11"/>
        <v>357</v>
      </c>
      <c r="C361" s="27" t="str">
        <f ca="1">IFERROR(OFFSET(錠剤!C$4,錠剤_PTP!$A361,0),"")</f>
        <v/>
      </c>
      <c r="D361" s="27" t="str">
        <f ca="1">IFERROR(OFFSET(錠剤!D$4,錠剤_PTP!$A361,0),"")</f>
        <v/>
      </c>
      <c r="E361" s="27" t="str">
        <f ca="1">IFERROR(OFFSET(錠剤!E$4,錠剤_PTP!$A361,0),"")</f>
        <v/>
      </c>
      <c r="F361" s="27" t="str">
        <f ca="1">IFERROR(OFFSET(錠剤!F$4,錠剤_PTP!$A361,0),"")</f>
        <v/>
      </c>
      <c r="G361" s="27" t="str">
        <f ca="1">IFERROR(OFFSET(錠剤!G$4,錠剤_PTP!$A361,0),"")</f>
        <v/>
      </c>
      <c r="H361" s="27" t="str">
        <f ca="1">IFERROR(OFFSET(錠剤!H$4,錠剤_PTP!$A361,0),"")</f>
        <v/>
      </c>
      <c r="I361" s="27" t="str">
        <f ca="1">IFERROR(OFFSET(錠剤!I$4,錠剤_PTP!$A361,0),"")</f>
        <v/>
      </c>
      <c r="J361" s="27" t="str">
        <f ca="1">IFERROR(OFFSET(錠剤!J$4,錠剤_PTP!$A361,0),"")</f>
        <v/>
      </c>
      <c r="K361" s="65"/>
      <c r="L361" s="77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(ISNUMBER(SEARCH("調剤棚", 錠剤!$J$5:$J$999))),
      ROW(A358)
   ),
"")-4</f>
        <v>#VALUE!</v>
      </c>
      <c r="B362" s="27">
        <f t="shared" si="11"/>
        <v>358</v>
      </c>
      <c r="C362" s="27" t="str">
        <f ca="1">IFERROR(OFFSET(錠剤!C$4,錠剤_PTP!$A362,0),"")</f>
        <v/>
      </c>
      <c r="D362" s="27" t="str">
        <f ca="1">IFERROR(OFFSET(錠剤!D$4,錠剤_PTP!$A362,0),"")</f>
        <v/>
      </c>
      <c r="E362" s="27" t="str">
        <f ca="1">IFERROR(OFFSET(錠剤!E$4,錠剤_PTP!$A362,0),"")</f>
        <v/>
      </c>
      <c r="F362" s="27" t="str">
        <f ca="1">IFERROR(OFFSET(錠剤!F$4,錠剤_PTP!$A362,0),"")</f>
        <v/>
      </c>
      <c r="G362" s="27" t="str">
        <f ca="1">IFERROR(OFFSET(錠剤!G$4,錠剤_PTP!$A362,0),"")</f>
        <v/>
      </c>
      <c r="H362" s="27" t="str">
        <f ca="1">IFERROR(OFFSET(錠剤!H$4,錠剤_PTP!$A362,0),"")</f>
        <v/>
      </c>
      <c r="I362" s="27" t="str">
        <f ca="1">IFERROR(OFFSET(錠剤!I$4,錠剤_PTP!$A362,0),"")</f>
        <v/>
      </c>
      <c r="J362" s="27" t="str">
        <f ca="1">IFERROR(OFFSET(錠剤!J$4,錠剤_PTP!$A362,0),"")</f>
        <v/>
      </c>
      <c r="K362" s="65"/>
      <c r="L362" s="77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(ISNUMBER(SEARCH("調剤棚", 錠剤!$J$5:$J$999))),
      ROW(A359)
   ),
"")-4</f>
        <v>#VALUE!</v>
      </c>
      <c r="B363" s="27">
        <f t="shared" si="11"/>
        <v>359</v>
      </c>
      <c r="C363" s="27" t="str">
        <f ca="1">IFERROR(OFFSET(錠剤!C$4,錠剤_PTP!$A363,0),"")</f>
        <v/>
      </c>
      <c r="D363" s="27" t="str">
        <f ca="1">IFERROR(OFFSET(錠剤!D$4,錠剤_PTP!$A363,0),"")</f>
        <v/>
      </c>
      <c r="E363" s="27" t="str">
        <f ca="1">IFERROR(OFFSET(錠剤!E$4,錠剤_PTP!$A363,0),"")</f>
        <v/>
      </c>
      <c r="F363" s="27" t="str">
        <f ca="1">IFERROR(OFFSET(錠剤!F$4,錠剤_PTP!$A363,0),"")</f>
        <v/>
      </c>
      <c r="G363" s="27" t="str">
        <f ca="1">IFERROR(OFFSET(錠剤!G$4,錠剤_PTP!$A363,0),"")</f>
        <v/>
      </c>
      <c r="H363" s="27" t="str">
        <f ca="1">IFERROR(OFFSET(錠剤!H$4,錠剤_PTP!$A363,0),"")</f>
        <v/>
      </c>
      <c r="I363" s="27" t="str">
        <f ca="1">IFERROR(OFFSET(錠剤!I$4,錠剤_PTP!$A363,0),"")</f>
        <v/>
      </c>
      <c r="J363" s="27" t="str">
        <f ca="1">IFERROR(OFFSET(錠剤!J$4,錠剤_PTP!$A363,0),"")</f>
        <v/>
      </c>
      <c r="K363" s="65"/>
      <c r="L363" s="77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(ISNUMBER(SEARCH("調剤棚", 錠剤!$J$5:$J$999))),
      ROW(A360)
   ),
"")-4</f>
        <v>#VALUE!</v>
      </c>
      <c r="B364" s="27">
        <f t="shared" si="11"/>
        <v>360</v>
      </c>
      <c r="C364" s="27" t="str">
        <f ca="1">IFERROR(OFFSET(錠剤!C$4,錠剤_PTP!$A364,0),"")</f>
        <v/>
      </c>
      <c r="D364" s="27" t="str">
        <f ca="1">IFERROR(OFFSET(錠剤!D$4,錠剤_PTP!$A364,0),"")</f>
        <v/>
      </c>
      <c r="E364" s="27" t="str">
        <f ca="1">IFERROR(OFFSET(錠剤!E$4,錠剤_PTP!$A364,0),"")</f>
        <v/>
      </c>
      <c r="F364" s="27" t="str">
        <f ca="1">IFERROR(OFFSET(錠剤!F$4,錠剤_PTP!$A364,0),"")</f>
        <v/>
      </c>
      <c r="G364" s="27" t="str">
        <f ca="1">IFERROR(OFFSET(錠剤!G$4,錠剤_PTP!$A364,0),"")</f>
        <v/>
      </c>
      <c r="H364" s="27" t="str">
        <f ca="1">IFERROR(OFFSET(錠剤!H$4,錠剤_PTP!$A364,0),"")</f>
        <v/>
      </c>
      <c r="I364" s="27" t="str">
        <f ca="1">IFERROR(OFFSET(錠剤!I$4,錠剤_PTP!$A364,0),"")</f>
        <v/>
      </c>
      <c r="J364" s="27" t="str">
        <f ca="1">IFERROR(OFFSET(錠剤!J$4,錠剤_PTP!$A364,0),"")</f>
        <v/>
      </c>
      <c r="K364" s="65"/>
      <c r="L364" s="77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(ISNUMBER(SEARCH("調剤棚", 錠剤!$J$5:$J$999))),
      ROW(A361)
   ),
"")-4</f>
        <v>#VALUE!</v>
      </c>
      <c r="B365" s="27">
        <f t="shared" si="11"/>
        <v>361</v>
      </c>
      <c r="C365" s="27" t="str">
        <f ca="1">IFERROR(OFFSET(錠剤!C$4,錠剤_PTP!$A365,0),"")</f>
        <v/>
      </c>
      <c r="D365" s="27" t="str">
        <f ca="1">IFERROR(OFFSET(錠剤!D$4,錠剤_PTP!$A365,0),"")</f>
        <v/>
      </c>
      <c r="E365" s="27" t="str">
        <f ca="1">IFERROR(OFFSET(錠剤!E$4,錠剤_PTP!$A365,0),"")</f>
        <v/>
      </c>
      <c r="F365" s="27" t="str">
        <f ca="1">IFERROR(OFFSET(錠剤!F$4,錠剤_PTP!$A365,0),"")</f>
        <v/>
      </c>
      <c r="G365" s="27" t="str">
        <f ca="1">IFERROR(OFFSET(錠剤!G$4,錠剤_PTP!$A365,0),"")</f>
        <v/>
      </c>
      <c r="H365" s="27" t="str">
        <f ca="1">IFERROR(OFFSET(錠剤!H$4,錠剤_PTP!$A365,0),"")</f>
        <v/>
      </c>
      <c r="I365" s="27" t="str">
        <f ca="1">IFERROR(OFFSET(錠剤!I$4,錠剤_PTP!$A365,0),"")</f>
        <v/>
      </c>
      <c r="J365" s="27" t="str">
        <f ca="1">IFERROR(OFFSET(錠剤!J$4,錠剤_PTP!$A365,0),"")</f>
        <v/>
      </c>
      <c r="K365" s="65"/>
      <c r="L365" s="77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(ISNUMBER(SEARCH("調剤棚", 錠剤!$J$5:$J$999))),
      ROW(A362)
   ),
"")-4</f>
        <v>#VALUE!</v>
      </c>
      <c r="B366" s="27">
        <f t="shared" si="11"/>
        <v>362</v>
      </c>
      <c r="C366" s="27" t="str">
        <f ca="1">IFERROR(OFFSET(錠剤!C$4,錠剤_PTP!$A366,0),"")</f>
        <v/>
      </c>
      <c r="D366" s="27" t="str">
        <f ca="1">IFERROR(OFFSET(錠剤!D$4,錠剤_PTP!$A366,0),"")</f>
        <v/>
      </c>
      <c r="E366" s="27" t="str">
        <f ca="1">IFERROR(OFFSET(錠剤!E$4,錠剤_PTP!$A366,0),"")</f>
        <v/>
      </c>
      <c r="F366" s="27" t="str">
        <f ca="1">IFERROR(OFFSET(錠剤!F$4,錠剤_PTP!$A366,0),"")</f>
        <v/>
      </c>
      <c r="G366" s="27" t="str">
        <f ca="1">IFERROR(OFFSET(錠剤!G$4,錠剤_PTP!$A366,0),"")</f>
        <v/>
      </c>
      <c r="H366" s="27" t="str">
        <f ca="1">IFERROR(OFFSET(錠剤!H$4,錠剤_PTP!$A366,0),"")</f>
        <v/>
      </c>
      <c r="I366" s="27" t="str">
        <f ca="1">IFERROR(OFFSET(錠剤!I$4,錠剤_PTP!$A366,0),"")</f>
        <v/>
      </c>
      <c r="J366" s="27" t="str">
        <f ca="1">IFERROR(OFFSET(錠剤!J$4,錠剤_PTP!$A366,0),"")</f>
        <v/>
      </c>
      <c r="K366" s="65"/>
      <c r="L366" s="77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(ISNUMBER(SEARCH("調剤棚", 錠剤!$J$5:$J$999))),
      ROW(A363)
   ),
"")-4</f>
        <v>#VALUE!</v>
      </c>
      <c r="B367" s="27">
        <f t="shared" si="11"/>
        <v>363</v>
      </c>
      <c r="C367" s="27" t="str">
        <f ca="1">IFERROR(OFFSET(錠剤!C$4,錠剤_PTP!$A367,0),"")</f>
        <v/>
      </c>
      <c r="D367" s="27" t="str">
        <f ca="1">IFERROR(OFFSET(錠剤!D$4,錠剤_PTP!$A367,0),"")</f>
        <v/>
      </c>
      <c r="E367" s="27" t="str">
        <f ca="1">IFERROR(OFFSET(錠剤!E$4,錠剤_PTP!$A367,0),"")</f>
        <v/>
      </c>
      <c r="F367" s="27" t="str">
        <f ca="1">IFERROR(OFFSET(錠剤!F$4,錠剤_PTP!$A367,0),"")</f>
        <v/>
      </c>
      <c r="G367" s="27" t="str">
        <f ca="1">IFERROR(OFFSET(錠剤!G$4,錠剤_PTP!$A367,0),"")</f>
        <v/>
      </c>
      <c r="H367" s="27" t="str">
        <f ca="1">IFERROR(OFFSET(錠剤!H$4,錠剤_PTP!$A367,0),"")</f>
        <v/>
      </c>
      <c r="I367" s="27" t="str">
        <f ca="1">IFERROR(OFFSET(錠剤!I$4,錠剤_PTP!$A367,0),"")</f>
        <v/>
      </c>
      <c r="J367" s="27" t="str">
        <f ca="1">IFERROR(OFFSET(錠剤!J$4,錠剤_PTP!$A367,0),"")</f>
        <v/>
      </c>
      <c r="K367" s="65"/>
      <c r="L367" s="77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(ISNUMBER(SEARCH("調剤棚", 錠剤!$J$5:$J$999))),
      ROW(A364)
   ),
"")-4</f>
        <v>#VALUE!</v>
      </c>
      <c r="B368" s="27">
        <f t="shared" si="11"/>
        <v>364</v>
      </c>
      <c r="C368" s="27" t="str">
        <f ca="1">IFERROR(OFFSET(錠剤!C$4,錠剤_PTP!$A368,0),"")</f>
        <v/>
      </c>
      <c r="D368" s="27" t="str">
        <f ca="1">IFERROR(OFFSET(錠剤!D$4,錠剤_PTP!$A368,0),"")</f>
        <v/>
      </c>
      <c r="E368" s="27" t="str">
        <f ca="1">IFERROR(OFFSET(錠剤!E$4,錠剤_PTP!$A368,0),"")</f>
        <v/>
      </c>
      <c r="F368" s="27" t="str">
        <f ca="1">IFERROR(OFFSET(錠剤!F$4,錠剤_PTP!$A368,0),"")</f>
        <v/>
      </c>
      <c r="G368" s="27" t="str">
        <f ca="1">IFERROR(OFFSET(錠剤!G$4,錠剤_PTP!$A368,0),"")</f>
        <v/>
      </c>
      <c r="H368" s="27" t="str">
        <f ca="1">IFERROR(OFFSET(錠剤!H$4,錠剤_PTP!$A368,0),"")</f>
        <v/>
      </c>
      <c r="I368" s="27" t="str">
        <f ca="1">IFERROR(OFFSET(錠剤!I$4,錠剤_PTP!$A368,0),"")</f>
        <v/>
      </c>
      <c r="J368" s="27" t="str">
        <f ca="1">IFERROR(OFFSET(錠剤!J$4,錠剤_PTP!$A368,0),"")</f>
        <v/>
      </c>
      <c r="K368" s="65"/>
      <c r="L368" s="77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(ISNUMBER(SEARCH("調剤棚", 錠剤!$J$5:$J$999))),
      ROW(A365)
   ),
"")-4</f>
        <v>#VALUE!</v>
      </c>
      <c r="B369" s="27">
        <f t="shared" si="11"/>
        <v>365</v>
      </c>
      <c r="C369" s="27" t="str">
        <f ca="1">IFERROR(OFFSET(錠剤!C$4,錠剤_PTP!$A369,0),"")</f>
        <v/>
      </c>
      <c r="D369" s="27" t="str">
        <f ca="1">IFERROR(OFFSET(錠剤!D$4,錠剤_PTP!$A369,0),"")</f>
        <v/>
      </c>
      <c r="E369" s="27" t="str">
        <f ca="1">IFERROR(OFFSET(錠剤!E$4,錠剤_PTP!$A369,0),"")</f>
        <v/>
      </c>
      <c r="F369" s="27" t="str">
        <f ca="1">IFERROR(OFFSET(錠剤!F$4,錠剤_PTP!$A369,0),"")</f>
        <v/>
      </c>
      <c r="G369" s="27" t="str">
        <f ca="1">IFERROR(OFFSET(錠剤!G$4,錠剤_PTP!$A369,0),"")</f>
        <v/>
      </c>
      <c r="H369" s="27" t="str">
        <f ca="1">IFERROR(OFFSET(錠剤!H$4,錠剤_PTP!$A369,0),"")</f>
        <v/>
      </c>
      <c r="I369" s="27" t="str">
        <f ca="1">IFERROR(OFFSET(錠剤!I$4,錠剤_PTP!$A369,0),"")</f>
        <v/>
      </c>
      <c r="J369" s="27" t="str">
        <f ca="1">IFERROR(OFFSET(錠剤!J$4,錠剤_PTP!$A369,0),"")</f>
        <v/>
      </c>
      <c r="K369" s="65"/>
      <c r="L369" s="77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(ISNUMBER(SEARCH("調剤棚", 錠剤!$J$5:$J$999))),
      ROW(A366)
   ),
"")-4</f>
        <v>#VALUE!</v>
      </c>
      <c r="B370" s="27">
        <f t="shared" si="11"/>
        <v>366</v>
      </c>
      <c r="C370" s="27" t="str">
        <f ca="1">IFERROR(OFFSET(錠剤!C$4,錠剤_PTP!$A370,0),"")</f>
        <v/>
      </c>
      <c r="D370" s="27" t="str">
        <f ca="1">IFERROR(OFFSET(錠剤!D$4,錠剤_PTP!$A370,0),"")</f>
        <v/>
      </c>
      <c r="E370" s="27" t="str">
        <f ca="1">IFERROR(OFFSET(錠剤!E$4,錠剤_PTP!$A370,0),"")</f>
        <v/>
      </c>
      <c r="F370" s="27" t="str">
        <f ca="1">IFERROR(OFFSET(錠剤!F$4,錠剤_PTP!$A370,0),"")</f>
        <v/>
      </c>
      <c r="G370" s="27" t="str">
        <f ca="1">IFERROR(OFFSET(錠剤!G$4,錠剤_PTP!$A370,0),"")</f>
        <v/>
      </c>
      <c r="H370" s="27" t="str">
        <f ca="1">IFERROR(OFFSET(錠剤!H$4,錠剤_PTP!$A370,0),"")</f>
        <v/>
      </c>
      <c r="I370" s="27" t="str">
        <f ca="1">IFERROR(OFFSET(錠剤!I$4,錠剤_PTP!$A370,0),"")</f>
        <v/>
      </c>
      <c r="J370" s="27" t="str">
        <f ca="1">IFERROR(OFFSET(錠剤!J$4,錠剤_PTP!$A370,0),"")</f>
        <v/>
      </c>
      <c r="K370" s="65"/>
      <c r="L370" s="77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(ISNUMBER(SEARCH("調剤棚", 錠剤!$J$5:$J$999))),
      ROW(A367)
   ),
"")-4</f>
        <v>#VALUE!</v>
      </c>
      <c r="B371" s="27">
        <f t="shared" si="11"/>
        <v>367</v>
      </c>
      <c r="C371" s="27" t="str">
        <f ca="1">IFERROR(OFFSET(錠剤!C$4,錠剤_PTP!$A371,0),"")</f>
        <v/>
      </c>
      <c r="D371" s="27" t="str">
        <f ca="1">IFERROR(OFFSET(錠剤!D$4,錠剤_PTP!$A371,0),"")</f>
        <v/>
      </c>
      <c r="E371" s="27" t="str">
        <f ca="1">IFERROR(OFFSET(錠剤!E$4,錠剤_PTP!$A371,0),"")</f>
        <v/>
      </c>
      <c r="F371" s="27" t="str">
        <f ca="1">IFERROR(OFFSET(錠剤!F$4,錠剤_PTP!$A371,0),"")</f>
        <v/>
      </c>
      <c r="G371" s="27" t="str">
        <f ca="1">IFERROR(OFFSET(錠剤!G$4,錠剤_PTP!$A371,0),"")</f>
        <v/>
      </c>
      <c r="H371" s="27" t="str">
        <f ca="1">IFERROR(OFFSET(錠剤!H$4,錠剤_PTP!$A371,0),"")</f>
        <v/>
      </c>
      <c r="I371" s="27" t="str">
        <f ca="1">IFERROR(OFFSET(錠剤!I$4,錠剤_PTP!$A371,0),"")</f>
        <v/>
      </c>
      <c r="J371" s="27" t="str">
        <f ca="1">IFERROR(OFFSET(錠剤!J$4,錠剤_PTP!$A371,0),"")</f>
        <v/>
      </c>
      <c r="K371" s="65"/>
      <c r="L371" s="77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(ISNUMBER(SEARCH("調剤棚", 錠剤!$J$5:$J$999))),
      ROW(A368)
   ),
"")-4</f>
        <v>#VALUE!</v>
      </c>
      <c r="B372" s="27">
        <f t="shared" si="11"/>
        <v>368</v>
      </c>
      <c r="C372" s="27" t="str">
        <f ca="1">IFERROR(OFFSET(錠剤!C$4,錠剤_PTP!$A372,0),"")</f>
        <v/>
      </c>
      <c r="D372" s="27" t="str">
        <f ca="1">IFERROR(OFFSET(錠剤!D$4,錠剤_PTP!$A372,0),"")</f>
        <v/>
      </c>
      <c r="E372" s="27" t="str">
        <f ca="1">IFERROR(OFFSET(錠剤!E$4,錠剤_PTP!$A372,0),"")</f>
        <v/>
      </c>
      <c r="F372" s="27" t="str">
        <f ca="1">IFERROR(OFFSET(錠剤!F$4,錠剤_PTP!$A372,0),"")</f>
        <v/>
      </c>
      <c r="G372" s="27" t="str">
        <f ca="1">IFERROR(OFFSET(錠剤!G$4,錠剤_PTP!$A372,0),"")</f>
        <v/>
      </c>
      <c r="H372" s="27" t="str">
        <f ca="1">IFERROR(OFFSET(錠剤!H$4,錠剤_PTP!$A372,0),"")</f>
        <v/>
      </c>
      <c r="I372" s="27" t="str">
        <f ca="1">IFERROR(OFFSET(錠剤!I$4,錠剤_PTP!$A372,0),"")</f>
        <v/>
      </c>
      <c r="J372" s="27" t="str">
        <f ca="1">IFERROR(OFFSET(錠剤!J$4,錠剤_PTP!$A372,0),"")</f>
        <v/>
      </c>
      <c r="K372" s="65"/>
      <c r="L372" s="77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(ISNUMBER(SEARCH("調剤棚", 錠剤!$J$5:$J$999))),
      ROW(A369)
   ),
"")-4</f>
        <v>#VALUE!</v>
      </c>
      <c r="B373" s="27">
        <f t="shared" si="11"/>
        <v>369</v>
      </c>
      <c r="C373" s="27" t="str">
        <f ca="1">IFERROR(OFFSET(錠剤!C$4,錠剤_PTP!$A373,0),"")</f>
        <v/>
      </c>
      <c r="D373" s="27" t="str">
        <f ca="1">IFERROR(OFFSET(錠剤!D$4,錠剤_PTP!$A373,0),"")</f>
        <v/>
      </c>
      <c r="E373" s="27" t="str">
        <f ca="1">IFERROR(OFFSET(錠剤!E$4,錠剤_PTP!$A373,0),"")</f>
        <v/>
      </c>
      <c r="F373" s="27" t="str">
        <f ca="1">IFERROR(OFFSET(錠剤!F$4,錠剤_PTP!$A373,0),"")</f>
        <v/>
      </c>
      <c r="G373" s="27" t="str">
        <f ca="1">IFERROR(OFFSET(錠剤!G$4,錠剤_PTP!$A373,0),"")</f>
        <v/>
      </c>
      <c r="H373" s="27" t="str">
        <f ca="1">IFERROR(OFFSET(錠剤!H$4,錠剤_PTP!$A373,0),"")</f>
        <v/>
      </c>
      <c r="I373" s="27" t="str">
        <f ca="1">IFERROR(OFFSET(錠剤!I$4,錠剤_PTP!$A373,0),"")</f>
        <v/>
      </c>
      <c r="J373" s="27" t="str">
        <f ca="1">IFERROR(OFFSET(錠剤!J$4,錠剤_PTP!$A373,0),"")</f>
        <v/>
      </c>
      <c r="K373" s="65"/>
      <c r="L373" s="77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(ISNUMBER(SEARCH("調剤棚", 錠剤!$J$5:$J$999))),
      ROW(A370)
   ),
"")-4</f>
        <v>#VALUE!</v>
      </c>
      <c r="B374" s="27">
        <f t="shared" si="11"/>
        <v>370</v>
      </c>
      <c r="C374" s="27" t="str">
        <f ca="1">IFERROR(OFFSET(錠剤!C$4,錠剤_PTP!$A374,0),"")</f>
        <v/>
      </c>
      <c r="D374" s="27" t="str">
        <f ca="1">IFERROR(OFFSET(錠剤!D$4,錠剤_PTP!$A374,0),"")</f>
        <v/>
      </c>
      <c r="E374" s="27" t="str">
        <f ca="1">IFERROR(OFFSET(錠剤!E$4,錠剤_PTP!$A374,0),"")</f>
        <v/>
      </c>
      <c r="F374" s="27" t="str">
        <f ca="1">IFERROR(OFFSET(錠剤!F$4,錠剤_PTP!$A374,0),"")</f>
        <v/>
      </c>
      <c r="G374" s="27" t="str">
        <f ca="1">IFERROR(OFFSET(錠剤!G$4,錠剤_PTP!$A374,0),"")</f>
        <v/>
      </c>
      <c r="H374" s="27" t="str">
        <f ca="1">IFERROR(OFFSET(錠剤!H$4,錠剤_PTP!$A374,0),"")</f>
        <v/>
      </c>
      <c r="I374" s="27" t="str">
        <f ca="1">IFERROR(OFFSET(錠剤!I$4,錠剤_PTP!$A374,0),"")</f>
        <v/>
      </c>
      <c r="J374" s="27" t="str">
        <f ca="1">IFERROR(OFFSET(錠剤!J$4,錠剤_PTP!$A374,0),"")</f>
        <v/>
      </c>
      <c r="K374" s="65"/>
      <c r="L374" s="77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(ISNUMBER(SEARCH("調剤棚", 錠剤!$J$5:$J$999))),
      ROW(A371)
   ),
"")-4</f>
        <v>#VALUE!</v>
      </c>
      <c r="B375" s="27">
        <f t="shared" si="11"/>
        <v>371</v>
      </c>
      <c r="C375" s="27" t="str">
        <f ca="1">IFERROR(OFFSET(錠剤!C$4,錠剤_PTP!$A375,0),"")</f>
        <v/>
      </c>
      <c r="D375" s="27" t="str">
        <f ca="1">IFERROR(OFFSET(錠剤!D$4,錠剤_PTP!$A375,0),"")</f>
        <v/>
      </c>
      <c r="E375" s="27" t="str">
        <f ca="1">IFERROR(OFFSET(錠剤!E$4,錠剤_PTP!$A375,0),"")</f>
        <v/>
      </c>
      <c r="F375" s="27" t="str">
        <f ca="1">IFERROR(OFFSET(錠剤!F$4,錠剤_PTP!$A375,0),"")</f>
        <v/>
      </c>
      <c r="G375" s="27" t="str">
        <f ca="1">IFERROR(OFFSET(錠剤!G$4,錠剤_PTP!$A375,0),"")</f>
        <v/>
      </c>
      <c r="H375" s="27" t="str">
        <f ca="1">IFERROR(OFFSET(錠剤!H$4,錠剤_PTP!$A375,0),"")</f>
        <v/>
      </c>
      <c r="I375" s="27" t="str">
        <f ca="1">IFERROR(OFFSET(錠剤!I$4,錠剤_PTP!$A375,0),"")</f>
        <v/>
      </c>
      <c r="J375" s="27" t="str">
        <f ca="1">IFERROR(OFFSET(錠剤!J$4,錠剤_PTP!$A375,0),"")</f>
        <v/>
      </c>
      <c r="K375" s="65"/>
      <c r="L375" s="77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(ISNUMBER(SEARCH("調剤棚", 錠剤!$J$5:$J$999))),
      ROW(A372)
   ),
"")-4</f>
        <v>#VALUE!</v>
      </c>
      <c r="B376" s="27">
        <f t="shared" si="11"/>
        <v>372</v>
      </c>
      <c r="C376" s="27" t="str">
        <f ca="1">IFERROR(OFFSET(錠剤!C$4,錠剤_PTP!$A376,0),"")</f>
        <v/>
      </c>
      <c r="D376" s="27" t="str">
        <f ca="1">IFERROR(OFFSET(錠剤!D$4,錠剤_PTP!$A376,0),"")</f>
        <v/>
      </c>
      <c r="E376" s="27" t="str">
        <f ca="1">IFERROR(OFFSET(錠剤!E$4,錠剤_PTP!$A376,0),"")</f>
        <v/>
      </c>
      <c r="F376" s="27" t="str">
        <f ca="1">IFERROR(OFFSET(錠剤!F$4,錠剤_PTP!$A376,0),"")</f>
        <v/>
      </c>
      <c r="G376" s="27" t="str">
        <f ca="1">IFERROR(OFFSET(錠剤!G$4,錠剤_PTP!$A376,0),"")</f>
        <v/>
      </c>
      <c r="H376" s="27" t="str">
        <f ca="1">IFERROR(OFFSET(錠剤!H$4,錠剤_PTP!$A376,0),"")</f>
        <v/>
      </c>
      <c r="I376" s="27" t="str">
        <f ca="1">IFERROR(OFFSET(錠剤!I$4,錠剤_PTP!$A376,0),"")</f>
        <v/>
      </c>
      <c r="J376" s="27" t="str">
        <f ca="1">IFERROR(OFFSET(錠剤!J$4,錠剤_PTP!$A376,0),"")</f>
        <v/>
      </c>
      <c r="K376" s="65"/>
      <c r="L376" s="77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(ISNUMBER(SEARCH("調剤棚", 錠剤!$J$5:$J$999))),
      ROW(A373)
   ),
"")-4</f>
        <v>#VALUE!</v>
      </c>
      <c r="B377" s="27">
        <f t="shared" si="11"/>
        <v>373</v>
      </c>
      <c r="C377" s="27" t="str">
        <f ca="1">IFERROR(OFFSET(錠剤!C$4,錠剤_PTP!$A377,0),"")</f>
        <v/>
      </c>
      <c r="D377" s="27" t="str">
        <f ca="1">IFERROR(OFFSET(錠剤!D$4,錠剤_PTP!$A377,0),"")</f>
        <v/>
      </c>
      <c r="E377" s="27" t="str">
        <f ca="1">IFERROR(OFFSET(錠剤!E$4,錠剤_PTP!$A377,0),"")</f>
        <v/>
      </c>
      <c r="F377" s="27" t="str">
        <f ca="1">IFERROR(OFFSET(錠剤!F$4,錠剤_PTP!$A377,0),"")</f>
        <v/>
      </c>
      <c r="G377" s="27" t="str">
        <f ca="1">IFERROR(OFFSET(錠剤!G$4,錠剤_PTP!$A377,0),"")</f>
        <v/>
      </c>
      <c r="H377" s="27" t="str">
        <f ca="1">IFERROR(OFFSET(錠剤!H$4,錠剤_PTP!$A377,0),"")</f>
        <v/>
      </c>
      <c r="I377" s="27" t="str">
        <f ca="1">IFERROR(OFFSET(錠剤!I$4,錠剤_PTP!$A377,0),"")</f>
        <v/>
      </c>
      <c r="J377" s="27" t="str">
        <f ca="1">IFERROR(OFFSET(錠剤!J$4,錠剤_PTP!$A377,0),"")</f>
        <v/>
      </c>
      <c r="K377" s="65"/>
      <c r="L377" s="77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(ISNUMBER(SEARCH("調剤棚", 錠剤!$J$5:$J$999))),
      ROW(A374)
   ),
"")-4</f>
        <v>#VALUE!</v>
      </c>
      <c r="B378" s="27">
        <f t="shared" si="11"/>
        <v>374</v>
      </c>
      <c r="C378" s="27" t="str">
        <f ca="1">IFERROR(OFFSET(錠剤!C$4,錠剤_PTP!$A378,0),"")</f>
        <v/>
      </c>
      <c r="D378" s="27" t="str">
        <f ca="1">IFERROR(OFFSET(錠剤!D$4,錠剤_PTP!$A378,0),"")</f>
        <v/>
      </c>
      <c r="E378" s="27" t="str">
        <f ca="1">IFERROR(OFFSET(錠剤!E$4,錠剤_PTP!$A378,0),"")</f>
        <v/>
      </c>
      <c r="F378" s="27" t="str">
        <f ca="1">IFERROR(OFFSET(錠剤!F$4,錠剤_PTP!$A378,0),"")</f>
        <v/>
      </c>
      <c r="G378" s="27" t="str">
        <f ca="1">IFERROR(OFFSET(錠剤!G$4,錠剤_PTP!$A378,0),"")</f>
        <v/>
      </c>
      <c r="H378" s="27" t="str">
        <f ca="1">IFERROR(OFFSET(錠剤!H$4,錠剤_PTP!$A378,0),"")</f>
        <v/>
      </c>
      <c r="I378" s="27" t="str">
        <f ca="1">IFERROR(OFFSET(錠剤!I$4,錠剤_PTP!$A378,0),"")</f>
        <v/>
      </c>
      <c r="J378" s="27" t="str">
        <f ca="1">IFERROR(OFFSET(錠剤!J$4,錠剤_PTP!$A378,0),"")</f>
        <v/>
      </c>
      <c r="K378" s="65"/>
      <c r="L378" s="77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(ISNUMBER(SEARCH("調剤棚", 錠剤!$J$5:$J$999))),
      ROW(A375)
   ),
"")-4</f>
        <v>#VALUE!</v>
      </c>
      <c r="B379" s="27">
        <f t="shared" si="11"/>
        <v>375</v>
      </c>
      <c r="C379" s="27" t="str">
        <f ca="1">IFERROR(OFFSET(錠剤!C$4,錠剤_PTP!$A379,0),"")</f>
        <v/>
      </c>
      <c r="D379" s="27" t="str">
        <f ca="1">IFERROR(OFFSET(錠剤!D$4,錠剤_PTP!$A379,0),"")</f>
        <v/>
      </c>
      <c r="E379" s="27" t="str">
        <f ca="1">IFERROR(OFFSET(錠剤!E$4,錠剤_PTP!$A379,0),"")</f>
        <v/>
      </c>
      <c r="F379" s="27" t="str">
        <f ca="1">IFERROR(OFFSET(錠剤!F$4,錠剤_PTP!$A379,0),"")</f>
        <v/>
      </c>
      <c r="G379" s="27" t="str">
        <f ca="1">IFERROR(OFFSET(錠剤!G$4,錠剤_PTP!$A379,0),"")</f>
        <v/>
      </c>
      <c r="H379" s="27" t="str">
        <f ca="1">IFERROR(OFFSET(錠剤!H$4,錠剤_PTP!$A379,0),"")</f>
        <v/>
      </c>
      <c r="I379" s="27" t="str">
        <f ca="1">IFERROR(OFFSET(錠剤!I$4,錠剤_PTP!$A379,0),"")</f>
        <v/>
      </c>
      <c r="J379" s="27" t="str">
        <f ca="1">IFERROR(OFFSET(錠剤!J$4,錠剤_PTP!$A379,0),"")</f>
        <v/>
      </c>
      <c r="K379" s="65"/>
      <c r="L379" s="77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(ISNUMBER(SEARCH("調剤棚", 錠剤!$J$5:$J$999))),
      ROW(A376)
   ),
"")-4</f>
        <v>#VALUE!</v>
      </c>
      <c r="B380" s="27">
        <f t="shared" si="11"/>
        <v>376</v>
      </c>
      <c r="C380" s="27" t="str">
        <f ca="1">IFERROR(OFFSET(錠剤!C$4,錠剤_PTP!$A380,0),"")</f>
        <v/>
      </c>
      <c r="D380" s="27" t="str">
        <f ca="1">IFERROR(OFFSET(錠剤!D$4,錠剤_PTP!$A380,0),"")</f>
        <v/>
      </c>
      <c r="E380" s="27" t="str">
        <f ca="1">IFERROR(OFFSET(錠剤!E$4,錠剤_PTP!$A380,0),"")</f>
        <v/>
      </c>
      <c r="F380" s="27" t="str">
        <f ca="1">IFERROR(OFFSET(錠剤!F$4,錠剤_PTP!$A380,0),"")</f>
        <v/>
      </c>
      <c r="G380" s="27" t="str">
        <f ca="1">IFERROR(OFFSET(錠剤!G$4,錠剤_PTP!$A380,0),"")</f>
        <v/>
      </c>
      <c r="H380" s="27" t="str">
        <f ca="1">IFERROR(OFFSET(錠剤!H$4,錠剤_PTP!$A380,0),"")</f>
        <v/>
      </c>
      <c r="I380" s="27" t="str">
        <f ca="1">IFERROR(OFFSET(錠剤!I$4,錠剤_PTP!$A380,0),"")</f>
        <v/>
      </c>
      <c r="J380" s="27" t="str">
        <f ca="1">IFERROR(OFFSET(錠剤!J$4,錠剤_PTP!$A380,0),"")</f>
        <v/>
      </c>
      <c r="K380" s="65"/>
      <c r="L380" s="77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(ISNUMBER(SEARCH("調剤棚", 錠剤!$J$5:$J$999))),
      ROW(A377)
   ),
"")-4</f>
        <v>#VALUE!</v>
      </c>
      <c r="B381" s="27">
        <f t="shared" si="11"/>
        <v>377</v>
      </c>
      <c r="C381" s="27" t="str">
        <f ca="1">IFERROR(OFFSET(錠剤!C$4,錠剤_PTP!$A381,0),"")</f>
        <v/>
      </c>
      <c r="D381" s="27" t="str">
        <f ca="1">IFERROR(OFFSET(錠剤!D$4,錠剤_PTP!$A381,0),"")</f>
        <v/>
      </c>
      <c r="E381" s="27" t="str">
        <f ca="1">IFERROR(OFFSET(錠剤!E$4,錠剤_PTP!$A381,0),"")</f>
        <v/>
      </c>
      <c r="F381" s="27" t="str">
        <f ca="1">IFERROR(OFFSET(錠剤!F$4,錠剤_PTP!$A381,0),"")</f>
        <v/>
      </c>
      <c r="G381" s="27" t="str">
        <f ca="1">IFERROR(OFFSET(錠剤!G$4,錠剤_PTP!$A381,0),"")</f>
        <v/>
      </c>
      <c r="H381" s="27" t="str">
        <f ca="1">IFERROR(OFFSET(錠剤!H$4,錠剤_PTP!$A381,0),"")</f>
        <v/>
      </c>
      <c r="I381" s="27" t="str">
        <f ca="1">IFERROR(OFFSET(錠剤!I$4,錠剤_PTP!$A381,0),"")</f>
        <v/>
      </c>
      <c r="J381" s="27" t="str">
        <f ca="1">IFERROR(OFFSET(錠剤!J$4,錠剤_PTP!$A381,0),"")</f>
        <v/>
      </c>
      <c r="K381" s="65"/>
      <c r="L381" s="77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(ISNUMBER(SEARCH("調剤棚", 錠剤!$J$5:$J$999))),
      ROW(A378)
   ),
"")-4</f>
        <v>#VALUE!</v>
      </c>
      <c r="B382" s="27">
        <f t="shared" si="11"/>
        <v>378</v>
      </c>
      <c r="C382" s="27" t="str">
        <f ca="1">IFERROR(OFFSET(錠剤!C$4,錠剤_PTP!$A382,0),"")</f>
        <v/>
      </c>
      <c r="D382" s="27" t="str">
        <f ca="1">IFERROR(OFFSET(錠剤!D$4,錠剤_PTP!$A382,0),"")</f>
        <v/>
      </c>
      <c r="E382" s="27" t="str">
        <f ca="1">IFERROR(OFFSET(錠剤!E$4,錠剤_PTP!$A382,0),"")</f>
        <v/>
      </c>
      <c r="F382" s="27" t="str">
        <f ca="1">IFERROR(OFFSET(錠剤!F$4,錠剤_PTP!$A382,0),"")</f>
        <v/>
      </c>
      <c r="G382" s="27" t="str">
        <f ca="1">IFERROR(OFFSET(錠剤!G$4,錠剤_PTP!$A382,0),"")</f>
        <v/>
      </c>
      <c r="H382" s="27" t="str">
        <f ca="1">IFERROR(OFFSET(錠剤!H$4,錠剤_PTP!$A382,0),"")</f>
        <v/>
      </c>
      <c r="I382" s="27" t="str">
        <f ca="1">IFERROR(OFFSET(錠剤!I$4,錠剤_PTP!$A382,0),"")</f>
        <v/>
      </c>
      <c r="J382" s="27" t="str">
        <f ca="1">IFERROR(OFFSET(錠剤!J$4,錠剤_PTP!$A382,0),"")</f>
        <v/>
      </c>
      <c r="K382" s="65"/>
      <c r="L382" s="77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(ISNUMBER(SEARCH("調剤棚", 錠剤!$J$5:$J$999))),
      ROW(A379)
   ),
"")-4</f>
        <v>#VALUE!</v>
      </c>
      <c r="B383" s="27">
        <f t="shared" si="11"/>
        <v>379</v>
      </c>
      <c r="C383" s="27" t="str">
        <f ca="1">IFERROR(OFFSET(錠剤!C$4,錠剤_PTP!$A383,0),"")</f>
        <v/>
      </c>
      <c r="D383" s="27" t="str">
        <f ca="1">IFERROR(OFFSET(錠剤!D$4,錠剤_PTP!$A383,0),"")</f>
        <v/>
      </c>
      <c r="E383" s="27" t="str">
        <f ca="1">IFERROR(OFFSET(錠剤!E$4,錠剤_PTP!$A383,0),"")</f>
        <v/>
      </c>
      <c r="F383" s="27" t="str">
        <f ca="1">IFERROR(OFFSET(錠剤!F$4,錠剤_PTP!$A383,0),"")</f>
        <v/>
      </c>
      <c r="G383" s="27" t="str">
        <f ca="1">IFERROR(OFFSET(錠剤!G$4,錠剤_PTP!$A383,0),"")</f>
        <v/>
      </c>
      <c r="H383" s="27" t="str">
        <f ca="1">IFERROR(OFFSET(錠剤!H$4,錠剤_PTP!$A383,0),"")</f>
        <v/>
      </c>
      <c r="I383" s="27" t="str">
        <f ca="1">IFERROR(OFFSET(錠剤!I$4,錠剤_PTP!$A383,0),"")</f>
        <v/>
      </c>
      <c r="J383" s="27" t="str">
        <f ca="1">IFERROR(OFFSET(錠剤!J$4,錠剤_PTP!$A383,0),"")</f>
        <v/>
      </c>
      <c r="K383" s="65"/>
      <c r="L383" s="77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(ISNUMBER(SEARCH("調剤棚", 錠剤!$J$5:$J$999))),
      ROW(A380)
   ),
"")-4</f>
        <v>#VALUE!</v>
      </c>
      <c r="B384" s="27">
        <f t="shared" si="11"/>
        <v>380</v>
      </c>
      <c r="C384" s="27" t="str">
        <f ca="1">IFERROR(OFFSET(錠剤!C$4,錠剤_PTP!$A384,0),"")</f>
        <v/>
      </c>
      <c r="D384" s="27" t="str">
        <f ca="1">IFERROR(OFFSET(錠剤!D$4,錠剤_PTP!$A384,0),"")</f>
        <v/>
      </c>
      <c r="E384" s="27" t="str">
        <f ca="1">IFERROR(OFFSET(錠剤!E$4,錠剤_PTP!$A384,0),"")</f>
        <v/>
      </c>
      <c r="F384" s="27" t="str">
        <f ca="1">IFERROR(OFFSET(錠剤!F$4,錠剤_PTP!$A384,0),"")</f>
        <v/>
      </c>
      <c r="G384" s="27" t="str">
        <f ca="1">IFERROR(OFFSET(錠剤!G$4,錠剤_PTP!$A384,0),"")</f>
        <v/>
      </c>
      <c r="H384" s="27" t="str">
        <f ca="1">IFERROR(OFFSET(錠剤!H$4,錠剤_PTP!$A384,0),"")</f>
        <v/>
      </c>
      <c r="I384" s="27" t="str">
        <f ca="1">IFERROR(OFFSET(錠剤!I$4,錠剤_PTP!$A384,0),"")</f>
        <v/>
      </c>
      <c r="J384" s="27" t="str">
        <f ca="1">IFERROR(OFFSET(錠剤!J$4,錠剤_PTP!$A384,0),"")</f>
        <v/>
      </c>
      <c r="K384" s="65"/>
      <c r="L384" s="77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(ISNUMBER(SEARCH("調剤棚", 錠剤!$J$5:$J$999))),
      ROW(A381)
   ),
"")-4</f>
        <v>#VALUE!</v>
      </c>
      <c r="B385" s="27">
        <f t="shared" si="11"/>
        <v>381</v>
      </c>
      <c r="C385" s="27" t="str">
        <f ca="1">IFERROR(OFFSET(錠剤!C$4,錠剤_PTP!$A385,0),"")</f>
        <v/>
      </c>
      <c r="D385" s="27" t="str">
        <f ca="1">IFERROR(OFFSET(錠剤!D$4,錠剤_PTP!$A385,0),"")</f>
        <v/>
      </c>
      <c r="E385" s="27" t="str">
        <f ca="1">IFERROR(OFFSET(錠剤!E$4,錠剤_PTP!$A385,0),"")</f>
        <v/>
      </c>
      <c r="F385" s="27" t="str">
        <f ca="1">IFERROR(OFFSET(錠剤!F$4,錠剤_PTP!$A385,0),"")</f>
        <v/>
      </c>
      <c r="G385" s="27" t="str">
        <f ca="1">IFERROR(OFFSET(錠剤!G$4,錠剤_PTP!$A385,0),"")</f>
        <v/>
      </c>
      <c r="H385" s="27" t="str">
        <f ca="1">IFERROR(OFFSET(錠剤!H$4,錠剤_PTP!$A385,0),"")</f>
        <v/>
      </c>
      <c r="I385" s="27" t="str">
        <f ca="1">IFERROR(OFFSET(錠剤!I$4,錠剤_PTP!$A385,0),"")</f>
        <v/>
      </c>
      <c r="J385" s="27" t="str">
        <f ca="1">IFERROR(OFFSET(錠剤!J$4,錠剤_PTP!$A385,0),"")</f>
        <v/>
      </c>
      <c r="K385" s="65"/>
      <c r="L385" s="77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(ISNUMBER(SEARCH("調剤棚", 錠剤!$J$5:$J$999))),
      ROW(A382)
   ),
"")-4</f>
        <v>#VALUE!</v>
      </c>
      <c r="B386" s="27">
        <f t="shared" si="11"/>
        <v>382</v>
      </c>
      <c r="C386" s="27" t="str">
        <f ca="1">IFERROR(OFFSET(錠剤!C$4,錠剤_PTP!$A386,0),"")</f>
        <v/>
      </c>
      <c r="D386" s="27" t="str">
        <f ca="1">IFERROR(OFFSET(錠剤!D$4,錠剤_PTP!$A386,0),"")</f>
        <v/>
      </c>
      <c r="E386" s="27" t="str">
        <f ca="1">IFERROR(OFFSET(錠剤!E$4,錠剤_PTP!$A386,0),"")</f>
        <v/>
      </c>
      <c r="F386" s="27" t="str">
        <f ca="1">IFERROR(OFFSET(錠剤!F$4,錠剤_PTP!$A386,0),"")</f>
        <v/>
      </c>
      <c r="G386" s="27" t="str">
        <f ca="1">IFERROR(OFFSET(錠剤!G$4,錠剤_PTP!$A386,0),"")</f>
        <v/>
      </c>
      <c r="H386" s="27" t="str">
        <f ca="1">IFERROR(OFFSET(錠剤!H$4,錠剤_PTP!$A386,0),"")</f>
        <v/>
      </c>
      <c r="I386" s="27" t="str">
        <f ca="1">IFERROR(OFFSET(錠剤!I$4,錠剤_PTP!$A386,0),"")</f>
        <v/>
      </c>
      <c r="J386" s="27" t="str">
        <f ca="1">IFERROR(OFFSET(錠剤!J$4,錠剤_PTP!$A386,0),"")</f>
        <v/>
      </c>
      <c r="K386" s="65"/>
      <c r="L386" s="77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(ISNUMBER(SEARCH("調剤棚", 錠剤!$J$5:$J$999))),
      ROW(A383)
   ),
"")-4</f>
        <v>#VALUE!</v>
      </c>
      <c r="B387" s="27">
        <f t="shared" si="11"/>
        <v>383</v>
      </c>
      <c r="C387" s="27" t="str">
        <f ca="1">IFERROR(OFFSET(錠剤!C$4,錠剤_PTP!$A387,0),"")</f>
        <v/>
      </c>
      <c r="D387" s="27" t="str">
        <f ca="1">IFERROR(OFFSET(錠剤!D$4,錠剤_PTP!$A387,0),"")</f>
        <v/>
      </c>
      <c r="E387" s="27" t="str">
        <f ca="1">IFERROR(OFFSET(錠剤!E$4,錠剤_PTP!$A387,0),"")</f>
        <v/>
      </c>
      <c r="F387" s="27" t="str">
        <f ca="1">IFERROR(OFFSET(錠剤!F$4,錠剤_PTP!$A387,0),"")</f>
        <v/>
      </c>
      <c r="G387" s="27" t="str">
        <f ca="1">IFERROR(OFFSET(錠剤!G$4,錠剤_PTP!$A387,0),"")</f>
        <v/>
      </c>
      <c r="H387" s="27" t="str">
        <f ca="1">IFERROR(OFFSET(錠剤!H$4,錠剤_PTP!$A387,0),"")</f>
        <v/>
      </c>
      <c r="I387" s="27" t="str">
        <f ca="1">IFERROR(OFFSET(錠剤!I$4,錠剤_PTP!$A387,0),"")</f>
        <v/>
      </c>
      <c r="J387" s="27" t="str">
        <f ca="1">IFERROR(OFFSET(錠剤!J$4,錠剤_PTP!$A387,0),"")</f>
        <v/>
      </c>
      <c r="K387" s="65"/>
      <c r="L387" s="77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(ISNUMBER(SEARCH("調剤棚", 錠剤!$J$5:$J$999))),
      ROW(A384)
   ),
"")-4</f>
        <v>#VALUE!</v>
      </c>
      <c r="B388" s="27">
        <f t="shared" si="11"/>
        <v>384</v>
      </c>
      <c r="C388" s="27" t="str">
        <f ca="1">IFERROR(OFFSET(錠剤!C$4,錠剤_PTP!$A388,0),"")</f>
        <v/>
      </c>
      <c r="D388" s="27" t="str">
        <f ca="1">IFERROR(OFFSET(錠剤!D$4,錠剤_PTP!$A388,0),"")</f>
        <v/>
      </c>
      <c r="E388" s="27" t="str">
        <f ca="1">IFERROR(OFFSET(錠剤!E$4,錠剤_PTP!$A388,0),"")</f>
        <v/>
      </c>
      <c r="F388" s="27" t="str">
        <f ca="1">IFERROR(OFFSET(錠剤!F$4,錠剤_PTP!$A388,0),"")</f>
        <v/>
      </c>
      <c r="G388" s="27" t="str">
        <f ca="1">IFERROR(OFFSET(錠剤!G$4,錠剤_PTP!$A388,0),"")</f>
        <v/>
      </c>
      <c r="H388" s="27" t="str">
        <f ca="1">IFERROR(OFFSET(錠剤!H$4,錠剤_PTP!$A388,0),"")</f>
        <v/>
      </c>
      <c r="I388" s="27" t="str">
        <f ca="1">IFERROR(OFFSET(錠剤!I$4,錠剤_PTP!$A388,0),"")</f>
        <v/>
      </c>
      <c r="J388" s="27" t="str">
        <f ca="1">IFERROR(OFFSET(錠剤!J$4,錠剤_PTP!$A388,0),"")</f>
        <v/>
      </c>
      <c r="K388" s="65"/>
      <c r="L388" s="77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(ISNUMBER(SEARCH("調剤棚", 錠剤!$J$5:$J$999))),
      ROW(A385)
   ),
"")-4</f>
        <v>#VALUE!</v>
      </c>
      <c r="B389" s="27">
        <f t="shared" si="11"/>
        <v>385</v>
      </c>
      <c r="C389" s="27" t="str">
        <f ca="1">IFERROR(OFFSET(錠剤!C$4,錠剤_PTP!$A389,0),"")</f>
        <v/>
      </c>
      <c r="D389" s="27" t="str">
        <f ca="1">IFERROR(OFFSET(錠剤!D$4,錠剤_PTP!$A389,0),"")</f>
        <v/>
      </c>
      <c r="E389" s="27" t="str">
        <f ca="1">IFERROR(OFFSET(錠剤!E$4,錠剤_PTP!$A389,0),"")</f>
        <v/>
      </c>
      <c r="F389" s="27" t="str">
        <f ca="1">IFERROR(OFFSET(錠剤!F$4,錠剤_PTP!$A389,0),"")</f>
        <v/>
      </c>
      <c r="G389" s="27" t="str">
        <f ca="1">IFERROR(OFFSET(錠剤!G$4,錠剤_PTP!$A389,0),"")</f>
        <v/>
      </c>
      <c r="H389" s="27" t="str">
        <f ca="1">IFERROR(OFFSET(錠剤!H$4,錠剤_PTP!$A389,0),"")</f>
        <v/>
      </c>
      <c r="I389" s="27" t="str">
        <f ca="1">IFERROR(OFFSET(錠剤!I$4,錠剤_PTP!$A389,0),"")</f>
        <v/>
      </c>
      <c r="J389" s="27" t="str">
        <f ca="1">IFERROR(OFFSET(錠剤!J$4,錠剤_PTP!$A389,0),"")</f>
        <v/>
      </c>
      <c r="K389" s="65"/>
      <c r="L389" s="77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(ISNUMBER(SEARCH("調剤棚", 錠剤!$J$5:$J$999))),
      ROW(A386)
   ),
"")-4</f>
        <v>#VALUE!</v>
      </c>
      <c r="B390" s="27">
        <f t="shared" si="11"/>
        <v>386</v>
      </c>
      <c r="C390" s="27" t="str">
        <f ca="1">IFERROR(OFFSET(錠剤!C$4,錠剤_PTP!$A390,0),"")</f>
        <v/>
      </c>
      <c r="D390" s="27" t="str">
        <f ca="1">IFERROR(OFFSET(錠剤!D$4,錠剤_PTP!$A390,0),"")</f>
        <v/>
      </c>
      <c r="E390" s="27" t="str">
        <f ca="1">IFERROR(OFFSET(錠剤!E$4,錠剤_PTP!$A390,0),"")</f>
        <v/>
      </c>
      <c r="F390" s="27" t="str">
        <f ca="1">IFERROR(OFFSET(錠剤!F$4,錠剤_PTP!$A390,0),"")</f>
        <v/>
      </c>
      <c r="G390" s="27" t="str">
        <f ca="1">IFERROR(OFFSET(錠剤!G$4,錠剤_PTP!$A390,0),"")</f>
        <v/>
      </c>
      <c r="H390" s="27" t="str">
        <f ca="1">IFERROR(OFFSET(錠剤!H$4,錠剤_PTP!$A390,0),"")</f>
        <v/>
      </c>
      <c r="I390" s="27" t="str">
        <f ca="1">IFERROR(OFFSET(錠剤!I$4,錠剤_PTP!$A390,0),"")</f>
        <v/>
      </c>
      <c r="J390" s="27" t="str">
        <f ca="1">IFERROR(OFFSET(錠剤!J$4,錠剤_PTP!$A390,0),"")</f>
        <v/>
      </c>
      <c r="K390" s="65"/>
      <c r="L390" s="77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(ISNUMBER(SEARCH("調剤棚",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IFERROR(OFFSET(錠剤!C$4,錠剤_PTP!$A391,0),"")</f>
        <v/>
      </c>
      <c r="D391" s="27" t="str">
        <f ca="1">IFERROR(OFFSET(錠剤!D$4,錠剤_PTP!$A391,0),"")</f>
        <v/>
      </c>
      <c r="E391" s="27" t="str">
        <f ca="1">IFERROR(OFFSET(錠剤!E$4,錠剤_PTP!$A391,0),"")</f>
        <v/>
      </c>
      <c r="F391" s="27" t="str">
        <f ca="1">IFERROR(OFFSET(錠剤!F$4,錠剤_PTP!$A391,0),"")</f>
        <v/>
      </c>
      <c r="G391" s="27" t="str">
        <f ca="1">IFERROR(OFFSET(錠剤!G$4,錠剤_PTP!$A391,0),"")</f>
        <v/>
      </c>
      <c r="H391" s="27" t="str">
        <f ca="1">IFERROR(OFFSET(錠剤!H$4,錠剤_PTP!$A391,0),"")</f>
        <v/>
      </c>
      <c r="I391" s="27" t="str">
        <f ca="1">IFERROR(OFFSET(錠剤!I$4,錠剤_PTP!$A391,0),"")</f>
        <v/>
      </c>
      <c r="J391" s="27" t="str">
        <f ca="1">IFERROR(OFFSET(錠剤!J$4,錠剤_PTP!$A391,0),"")</f>
        <v/>
      </c>
      <c r="K391" s="65"/>
      <c r="L391" s="77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(ISNUMBER(SEARCH("調剤棚", 錠剤!$J$5:$J$999))),
      ROW(A388)
   ),
"")-4</f>
        <v>#VALUE!</v>
      </c>
      <c r="B392" s="27">
        <f t="shared" si="13"/>
        <v>388</v>
      </c>
      <c r="C392" s="27" t="str">
        <f ca="1">IFERROR(OFFSET(錠剤!C$4,錠剤_PTP!$A392,0),"")</f>
        <v/>
      </c>
      <c r="D392" s="27" t="str">
        <f ca="1">IFERROR(OFFSET(錠剤!D$4,錠剤_PTP!$A392,0),"")</f>
        <v/>
      </c>
      <c r="E392" s="27" t="str">
        <f ca="1">IFERROR(OFFSET(錠剤!E$4,錠剤_PTP!$A392,0),"")</f>
        <v/>
      </c>
      <c r="F392" s="27" t="str">
        <f ca="1">IFERROR(OFFSET(錠剤!F$4,錠剤_PTP!$A392,0),"")</f>
        <v/>
      </c>
      <c r="G392" s="27" t="str">
        <f ca="1">IFERROR(OFFSET(錠剤!G$4,錠剤_PTP!$A392,0),"")</f>
        <v/>
      </c>
      <c r="H392" s="27" t="str">
        <f ca="1">IFERROR(OFFSET(錠剤!H$4,錠剤_PTP!$A392,0),"")</f>
        <v/>
      </c>
      <c r="I392" s="27" t="str">
        <f ca="1">IFERROR(OFFSET(錠剤!I$4,錠剤_PTP!$A392,0),"")</f>
        <v/>
      </c>
      <c r="J392" s="27" t="str">
        <f ca="1">IFERROR(OFFSET(錠剤!J$4,錠剤_PTP!$A392,0),"")</f>
        <v/>
      </c>
      <c r="K392" s="65"/>
      <c r="L392" s="77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(ISNUMBER(SEARCH("調剤棚", 錠剤!$J$5:$J$999))),
      ROW(A389)
   ),
"")-4</f>
        <v>#VALUE!</v>
      </c>
      <c r="B393" s="27">
        <f t="shared" si="13"/>
        <v>389</v>
      </c>
      <c r="C393" s="27" t="str">
        <f ca="1">IFERROR(OFFSET(錠剤!C$4,錠剤_PTP!$A393,0),"")</f>
        <v/>
      </c>
      <c r="D393" s="27" t="str">
        <f ca="1">IFERROR(OFFSET(錠剤!D$4,錠剤_PTP!$A393,0),"")</f>
        <v/>
      </c>
      <c r="E393" s="27" t="str">
        <f ca="1">IFERROR(OFFSET(錠剤!E$4,錠剤_PTP!$A393,0),"")</f>
        <v/>
      </c>
      <c r="F393" s="27" t="str">
        <f ca="1">IFERROR(OFFSET(錠剤!F$4,錠剤_PTP!$A393,0),"")</f>
        <v/>
      </c>
      <c r="G393" s="27" t="str">
        <f ca="1">IFERROR(OFFSET(錠剤!G$4,錠剤_PTP!$A393,0),"")</f>
        <v/>
      </c>
      <c r="H393" s="27" t="str">
        <f ca="1">IFERROR(OFFSET(錠剤!H$4,錠剤_PTP!$A393,0),"")</f>
        <v/>
      </c>
      <c r="I393" s="27" t="str">
        <f ca="1">IFERROR(OFFSET(錠剤!I$4,錠剤_PTP!$A393,0),"")</f>
        <v/>
      </c>
      <c r="J393" s="27" t="str">
        <f ca="1">IFERROR(OFFSET(錠剤!J$4,錠剤_PTP!$A393,0),"")</f>
        <v/>
      </c>
      <c r="K393" s="65"/>
      <c r="L393" s="77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(ISNUMBER(SEARCH("調剤棚", 錠剤!$J$5:$J$999))),
      ROW(A390)
   ),
"")-4</f>
        <v>#VALUE!</v>
      </c>
      <c r="B394" s="27">
        <f t="shared" si="13"/>
        <v>390</v>
      </c>
      <c r="C394" s="27" t="str">
        <f ca="1">IFERROR(OFFSET(錠剤!C$4,錠剤_PTP!$A394,0),"")</f>
        <v/>
      </c>
      <c r="D394" s="27" t="str">
        <f ca="1">IFERROR(OFFSET(錠剤!D$4,錠剤_PTP!$A394,0),"")</f>
        <v/>
      </c>
      <c r="E394" s="27" t="str">
        <f ca="1">IFERROR(OFFSET(錠剤!E$4,錠剤_PTP!$A394,0),"")</f>
        <v/>
      </c>
      <c r="F394" s="27" t="str">
        <f ca="1">IFERROR(OFFSET(錠剤!F$4,錠剤_PTP!$A394,0),"")</f>
        <v/>
      </c>
      <c r="G394" s="27" t="str">
        <f ca="1">IFERROR(OFFSET(錠剤!G$4,錠剤_PTP!$A394,0),"")</f>
        <v/>
      </c>
      <c r="H394" s="27" t="str">
        <f ca="1">IFERROR(OFFSET(錠剤!H$4,錠剤_PTP!$A394,0),"")</f>
        <v/>
      </c>
      <c r="I394" s="27" t="str">
        <f ca="1">IFERROR(OFFSET(錠剤!I$4,錠剤_PTP!$A394,0),"")</f>
        <v/>
      </c>
      <c r="J394" s="27" t="str">
        <f ca="1">IFERROR(OFFSET(錠剤!J$4,錠剤_PTP!$A394,0),"")</f>
        <v/>
      </c>
      <c r="K394" s="65"/>
      <c r="L394" s="77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(ISNUMBER(SEARCH("調剤棚", 錠剤!$J$5:$J$999))),
      ROW(A391)
   ),
"")-4</f>
        <v>#VALUE!</v>
      </c>
      <c r="B395" s="27">
        <f t="shared" si="13"/>
        <v>391</v>
      </c>
      <c r="C395" s="27" t="str">
        <f ca="1">IFERROR(OFFSET(錠剤!C$4,錠剤_PTP!$A395,0),"")</f>
        <v/>
      </c>
      <c r="D395" s="27" t="str">
        <f ca="1">IFERROR(OFFSET(錠剤!D$4,錠剤_PTP!$A395,0),"")</f>
        <v/>
      </c>
      <c r="E395" s="27" t="str">
        <f ca="1">IFERROR(OFFSET(錠剤!E$4,錠剤_PTP!$A395,0),"")</f>
        <v/>
      </c>
      <c r="F395" s="27" t="str">
        <f ca="1">IFERROR(OFFSET(錠剤!F$4,錠剤_PTP!$A395,0),"")</f>
        <v/>
      </c>
      <c r="G395" s="27" t="str">
        <f ca="1">IFERROR(OFFSET(錠剤!G$4,錠剤_PTP!$A395,0),"")</f>
        <v/>
      </c>
      <c r="H395" s="27" t="str">
        <f ca="1">IFERROR(OFFSET(錠剤!H$4,錠剤_PTP!$A395,0),"")</f>
        <v/>
      </c>
      <c r="I395" s="27" t="str">
        <f ca="1">IFERROR(OFFSET(錠剤!I$4,錠剤_PTP!$A395,0),"")</f>
        <v/>
      </c>
      <c r="J395" s="27" t="str">
        <f ca="1">IFERROR(OFFSET(錠剤!J$4,錠剤_PTP!$A395,0),"")</f>
        <v/>
      </c>
      <c r="K395" s="65"/>
      <c r="L395" s="77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(ISNUMBER(SEARCH("調剤棚", 錠剤!$J$5:$J$999))),
      ROW(A392)
   ),
"")-4</f>
        <v>#VALUE!</v>
      </c>
      <c r="B396" s="27">
        <f t="shared" si="13"/>
        <v>392</v>
      </c>
      <c r="C396" s="27" t="str">
        <f ca="1">IFERROR(OFFSET(錠剤!C$4,錠剤_PTP!$A396,0),"")</f>
        <v/>
      </c>
      <c r="D396" s="27" t="str">
        <f ca="1">IFERROR(OFFSET(錠剤!D$4,錠剤_PTP!$A396,0),"")</f>
        <v/>
      </c>
      <c r="E396" s="27" t="str">
        <f ca="1">IFERROR(OFFSET(錠剤!E$4,錠剤_PTP!$A396,0),"")</f>
        <v/>
      </c>
      <c r="F396" s="27" t="str">
        <f ca="1">IFERROR(OFFSET(錠剤!F$4,錠剤_PTP!$A396,0),"")</f>
        <v/>
      </c>
      <c r="G396" s="27" t="str">
        <f ca="1">IFERROR(OFFSET(錠剤!G$4,錠剤_PTP!$A396,0),"")</f>
        <v/>
      </c>
      <c r="H396" s="27" t="str">
        <f ca="1">IFERROR(OFFSET(錠剤!H$4,錠剤_PTP!$A396,0),"")</f>
        <v/>
      </c>
      <c r="I396" s="27" t="str">
        <f ca="1">IFERROR(OFFSET(錠剤!I$4,錠剤_PTP!$A396,0),"")</f>
        <v/>
      </c>
      <c r="J396" s="27" t="str">
        <f ca="1">IFERROR(OFFSET(錠剤!J$4,錠剤_PTP!$A396,0),"")</f>
        <v/>
      </c>
      <c r="K396" s="65"/>
      <c r="L396" s="77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(ISNUMBER(SEARCH("調剤棚", 錠剤!$J$5:$J$999))),
      ROW(A393)
   ),
"")-4</f>
        <v>#VALUE!</v>
      </c>
      <c r="B397" s="27">
        <f t="shared" si="13"/>
        <v>393</v>
      </c>
      <c r="C397" s="27" t="str">
        <f ca="1">IFERROR(OFFSET(錠剤!C$4,錠剤_PTP!$A397,0),"")</f>
        <v/>
      </c>
      <c r="D397" s="27" t="str">
        <f ca="1">IFERROR(OFFSET(錠剤!D$4,錠剤_PTP!$A397,0),"")</f>
        <v/>
      </c>
      <c r="E397" s="27" t="str">
        <f ca="1">IFERROR(OFFSET(錠剤!E$4,錠剤_PTP!$A397,0),"")</f>
        <v/>
      </c>
      <c r="F397" s="27" t="str">
        <f ca="1">IFERROR(OFFSET(錠剤!F$4,錠剤_PTP!$A397,0),"")</f>
        <v/>
      </c>
      <c r="G397" s="27" t="str">
        <f ca="1">IFERROR(OFFSET(錠剤!G$4,錠剤_PTP!$A397,0),"")</f>
        <v/>
      </c>
      <c r="H397" s="27" t="str">
        <f ca="1">IFERROR(OFFSET(錠剤!H$4,錠剤_PTP!$A397,0),"")</f>
        <v/>
      </c>
      <c r="I397" s="27" t="str">
        <f ca="1">IFERROR(OFFSET(錠剤!I$4,錠剤_PTP!$A397,0),"")</f>
        <v/>
      </c>
      <c r="J397" s="27" t="str">
        <f ca="1">IFERROR(OFFSET(錠剤!J$4,錠剤_PTP!$A397,0),"")</f>
        <v/>
      </c>
      <c r="K397" s="65"/>
      <c r="L397" s="77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(ISNUMBER(SEARCH("調剤棚", 錠剤!$J$5:$J$999))),
      ROW(A394)
   ),
"")-4</f>
        <v>#VALUE!</v>
      </c>
      <c r="B398" s="27">
        <f t="shared" si="13"/>
        <v>394</v>
      </c>
      <c r="C398" s="27" t="str">
        <f ca="1">IFERROR(OFFSET(錠剤!C$4,錠剤_PTP!$A398,0),"")</f>
        <v/>
      </c>
      <c r="D398" s="27" t="str">
        <f ca="1">IFERROR(OFFSET(錠剤!D$4,錠剤_PTP!$A398,0),"")</f>
        <v/>
      </c>
      <c r="E398" s="27" t="str">
        <f ca="1">IFERROR(OFFSET(錠剤!E$4,錠剤_PTP!$A398,0),"")</f>
        <v/>
      </c>
      <c r="F398" s="27" t="str">
        <f ca="1">IFERROR(OFFSET(錠剤!F$4,錠剤_PTP!$A398,0),"")</f>
        <v/>
      </c>
      <c r="G398" s="27" t="str">
        <f ca="1">IFERROR(OFFSET(錠剤!G$4,錠剤_PTP!$A398,0),"")</f>
        <v/>
      </c>
      <c r="H398" s="27" t="str">
        <f ca="1">IFERROR(OFFSET(錠剤!H$4,錠剤_PTP!$A398,0),"")</f>
        <v/>
      </c>
      <c r="I398" s="27" t="str">
        <f ca="1">IFERROR(OFFSET(錠剤!I$4,錠剤_PTP!$A398,0),"")</f>
        <v/>
      </c>
      <c r="J398" s="27" t="str">
        <f ca="1">IFERROR(OFFSET(錠剤!J$4,錠剤_PTP!$A398,0),"")</f>
        <v/>
      </c>
      <c r="K398" s="65"/>
      <c r="L398" s="77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(ISNUMBER(SEARCH("調剤棚", 錠剤!$J$5:$J$999))),
      ROW(A395)
   ),
"")-4</f>
        <v>#VALUE!</v>
      </c>
      <c r="B399" s="27">
        <f t="shared" si="13"/>
        <v>395</v>
      </c>
      <c r="C399" s="27" t="str">
        <f ca="1">IFERROR(OFFSET(錠剤!C$4,錠剤_PTP!$A399,0),"")</f>
        <v/>
      </c>
      <c r="D399" s="27" t="str">
        <f ca="1">IFERROR(OFFSET(錠剤!D$4,錠剤_PTP!$A399,0),"")</f>
        <v/>
      </c>
      <c r="E399" s="27" t="str">
        <f ca="1">IFERROR(OFFSET(錠剤!E$4,錠剤_PTP!$A399,0),"")</f>
        <v/>
      </c>
      <c r="F399" s="27" t="str">
        <f ca="1">IFERROR(OFFSET(錠剤!F$4,錠剤_PTP!$A399,0),"")</f>
        <v/>
      </c>
      <c r="G399" s="27" t="str">
        <f ca="1">IFERROR(OFFSET(錠剤!G$4,錠剤_PTP!$A399,0),"")</f>
        <v/>
      </c>
      <c r="H399" s="27" t="str">
        <f ca="1">IFERROR(OFFSET(錠剤!H$4,錠剤_PTP!$A399,0),"")</f>
        <v/>
      </c>
      <c r="I399" s="27" t="str">
        <f ca="1">IFERROR(OFFSET(錠剤!I$4,錠剤_PTP!$A399,0),"")</f>
        <v/>
      </c>
      <c r="J399" s="27" t="str">
        <f ca="1">IFERROR(OFFSET(錠剤!J$4,錠剤_PTP!$A399,0),"")</f>
        <v/>
      </c>
      <c r="K399" s="65"/>
      <c r="L399" s="77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(ISNUMBER(SEARCH("調剤棚", 錠剤!$J$5:$J$999))),
      ROW(A396)
   ),
"")-4</f>
        <v>#VALUE!</v>
      </c>
      <c r="B400" s="27">
        <f t="shared" si="13"/>
        <v>396</v>
      </c>
      <c r="C400" s="27" t="str">
        <f ca="1">IFERROR(OFFSET(錠剤!C$4,錠剤_PTP!$A400,0),"")</f>
        <v/>
      </c>
      <c r="D400" s="27" t="str">
        <f ca="1">IFERROR(OFFSET(錠剤!D$4,錠剤_PTP!$A400,0),"")</f>
        <v/>
      </c>
      <c r="E400" s="27" t="str">
        <f ca="1">IFERROR(OFFSET(錠剤!E$4,錠剤_PTP!$A400,0),"")</f>
        <v/>
      </c>
      <c r="F400" s="27" t="str">
        <f ca="1">IFERROR(OFFSET(錠剤!F$4,錠剤_PTP!$A400,0),"")</f>
        <v/>
      </c>
      <c r="G400" s="27" t="str">
        <f ca="1">IFERROR(OFFSET(錠剤!G$4,錠剤_PTP!$A400,0),"")</f>
        <v/>
      </c>
      <c r="H400" s="27" t="str">
        <f ca="1">IFERROR(OFFSET(錠剤!H$4,錠剤_PTP!$A400,0),"")</f>
        <v/>
      </c>
      <c r="I400" s="27" t="str">
        <f ca="1">IFERROR(OFFSET(錠剤!I$4,錠剤_PTP!$A400,0),"")</f>
        <v/>
      </c>
      <c r="J400" s="27" t="str">
        <f ca="1">IFERROR(OFFSET(錠剤!J$4,錠剤_PTP!$A400,0),"")</f>
        <v/>
      </c>
      <c r="K400" s="65"/>
      <c r="L400" s="77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(ISNUMBER(SEARCH("調剤棚", 錠剤!$J$5:$J$999))),
      ROW(A397)
   ),
"")-4</f>
        <v>#VALUE!</v>
      </c>
      <c r="B401" s="27">
        <f t="shared" si="13"/>
        <v>397</v>
      </c>
      <c r="C401" s="27" t="str">
        <f ca="1">IFERROR(OFFSET(錠剤!C$4,錠剤_PTP!$A401,0),"")</f>
        <v/>
      </c>
      <c r="D401" s="27" t="str">
        <f ca="1">IFERROR(OFFSET(錠剤!D$4,錠剤_PTP!$A401,0),"")</f>
        <v/>
      </c>
      <c r="E401" s="27" t="str">
        <f ca="1">IFERROR(OFFSET(錠剤!E$4,錠剤_PTP!$A401,0),"")</f>
        <v/>
      </c>
      <c r="F401" s="27" t="str">
        <f ca="1">IFERROR(OFFSET(錠剤!F$4,錠剤_PTP!$A401,0),"")</f>
        <v/>
      </c>
      <c r="G401" s="27" t="str">
        <f ca="1">IFERROR(OFFSET(錠剤!G$4,錠剤_PTP!$A401,0),"")</f>
        <v/>
      </c>
      <c r="H401" s="27" t="str">
        <f ca="1">IFERROR(OFFSET(錠剤!H$4,錠剤_PTP!$A401,0),"")</f>
        <v/>
      </c>
      <c r="I401" s="27" t="str">
        <f ca="1">IFERROR(OFFSET(錠剤!I$4,錠剤_PTP!$A401,0),"")</f>
        <v/>
      </c>
      <c r="J401" s="27" t="str">
        <f ca="1">IFERROR(OFFSET(錠剤!J$4,錠剤_PTP!$A401,0),"")</f>
        <v/>
      </c>
      <c r="K401" s="65"/>
      <c r="L401" s="77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(ISNUMBER(SEARCH("調剤棚", 錠剤!$J$5:$J$999))),
      ROW(A398)
   ),
"")-4</f>
        <v>#VALUE!</v>
      </c>
      <c r="B402" s="27">
        <f t="shared" si="13"/>
        <v>398</v>
      </c>
      <c r="C402" s="27" t="str">
        <f ca="1">IFERROR(OFFSET(錠剤!C$4,錠剤_PTP!$A402,0),"")</f>
        <v/>
      </c>
      <c r="D402" s="27" t="str">
        <f ca="1">IFERROR(OFFSET(錠剤!D$4,錠剤_PTP!$A402,0),"")</f>
        <v/>
      </c>
      <c r="E402" s="27" t="str">
        <f ca="1">IFERROR(OFFSET(錠剤!E$4,錠剤_PTP!$A402,0),"")</f>
        <v/>
      </c>
      <c r="F402" s="27" t="str">
        <f ca="1">IFERROR(OFFSET(錠剤!F$4,錠剤_PTP!$A402,0),"")</f>
        <v/>
      </c>
      <c r="G402" s="27" t="str">
        <f ca="1">IFERROR(OFFSET(錠剤!G$4,錠剤_PTP!$A402,0),"")</f>
        <v/>
      </c>
      <c r="H402" s="27" t="str">
        <f ca="1">IFERROR(OFFSET(錠剤!H$4,錠剤_PTP!$A402,0),"")</f>
        <v/>
      </c>
      <c r="I402" s="27" t="str">
        <f ca="1">IFERROR(OFFSET(錠剤!I$4,錠剤_PTP!$A402,0),"")</f>
        <v/>
      </c>
      <c r="J402" s="27" t="str">
        <f ca="1">IFERROR(OFFSET(錠剤!J$4,錠剤_PTP!$A402,0),"")</f>
        <v/>
      </c>
      <c r="K402" s="65"/>
      <c r="L402" s="77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(ISNUMBER(SEARCH("調剤棚", 錠剤!$J$5:$J$999))),
      ROW(A399)
   ),
"")-4</f>
        <v>#VALUE!</v>
      </c>
      <c r="B403" s="27">
        <f t="shared" si="13"/>
        <v>399</v>
      </c>
      <c r="C403" s="27" t="str">
        <f ca="1">IFERROR(OFFSET(錠剤!C$4,錠剤_PTP!$A403,0),"")</f>
        <v/>
      </c>
      <c r="D403" s="27" t="str">
        <f ca="1">IFERROR(OFFSET(錠剤!D$4,錠剤_PTP!$A403,0),"")</f>
        <v/>
      </c>
      <c r="E403" s="27" t="str">
        <f ca="1">IFERROR(OFFSET(錠剤!E$4,錠剤_PTP!$A403,0),"")</f>
        <v/>
      </c>
      <c r="F403" s="27" t="str">
        <f ca="1">IFERROR(OFFSET(錠剤!F$4,錠剤_PTP!$A403,0),"")</f>
        <v/>
      </c>
      <c r="G403" s="27" t="str">
        <f ca="1">IFERROR(OFFSET(錠剤!G$4,錠剤_PTP!$A403,0),"")</f>
        <v/>
      </c>
      <c r="H403" s="27" t="str">
        <f ca="1">IFERROR(OFFSET(錠剤!H$4,錠剤_PTP!$A403,0),"")</f>
        <v/>
      </c>
      <c r="I403" s="27" t="str">
        <f ca="1">IFERROR(OFFSET(錠剤!I$4,錠剤_PTP!$A403,0),"")</f>
        <v/>
      </c>
      <c r="J403" s="27" t="str">
        <f ca="1">IFERROR(OFFSET(錠剤!J$4,錠剤_PTP!$A403,0),"")</f>
        <v/>
      </c>
      <c r="K403" s="65"/>
      <c r="L403" s="77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(ISNUMBER(SEARCH("調剤棚", 錠剤!$J$5:$J$999))),
      ROW(A400)
   ),
"")-4</f>
        <v>#VALUE!</v>
      </c>
      <c r="B404" s="27">
        <f t="shared" si="13"/>
        <v>400</v>
      </c>
      <c r="C404" s="27" t="str">
        <f ca="1">IFERROR(OFFSET(錠剤!C$4,錠剤_PTP!$A404,0),"")</f>
        <v/>
      </c>
      <c r="D404" s="27" t="str">
        <f ca="1">IFERROR(OFFSET(錠剤!D$4,錠剤_PTP!$A404,0),"")</f>
        <v/>
      </c>
      <c r="E404" s="27" t="str">
        <f ca="1">IFERROR(OFFSET(錠剤!E$4,錠剤_PTP!$A404,0),"")</f>
        <v/>
      </c>
      <c r="F404" s="27" t="str">
        <f ca="1">IFERROR(OFFSET(錠剤!F$4,錠剤_PTP!$A404,0),"")</f>
        <v/>
      </c>
      <c r="G404" s="27" t="str">
        <f ca="1">IFERROR(OFFSET(錠剤!G$4,錠剤_PTP!$A404,0),"")</f>
        <v/>
      </c>
      <c r="H404" s="27" t="str">
        <f ca="1">IFERROR(OFFSET(錠剤!H$4,錠剤_PTP!$A404,0),"")</f>
        <v/>
      </c>
      <c r="I404" s="27" t="str">
        <f ca="1">IFERROR(OFFSET(錠剤!I$4,錠剤_PTP!$A404,0),"")</f>
        <v/>
      </c>
      <c r="J404" s="27" t="str">
        <f ca="1">IFERROR(OFFSET(錠剤!J$4,錠剤_PTP!$A404,0),"")</f>
        <v/>
      </c>
      <c r="K404" s="65"/>
      <c r="L404" s="77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(ISNUMBER(SEARCH("調剤棚", 錠剤!$J$5:$J$999))),
      ROW(A401)
   ),
"")-4</f>
        <v>#VALUE!</v>
      </c>
      <c r="B405" s="27">
        <f t="shared" si="13"/>
        <v>401</v>
      </c>
      <c r="C405" s="27" t="str">
        <f ca="1">IFERROR(OFFSET(錠剤!C$4,錠剤_PTP!$A405,0),"")</f>
        <v/>
      </c>
      <c r="D405" s="27" t="str">
        <f ca="1">IFERROR(OFFSET(錠剤!D$4,錠剤_PTP!$A405,0),"")</f>
        <v/>
      </c>
      <c r="E405" s="27" t="str">
        <f ca="1">IFERROR(OFFSET(錠剤!E$4,錠剤_PTP!$A405,0),"")</f>
        <v/>
      </c>
      <c r="F405" s="27" t="str">
        <f ca="1">IFERROR(OFFSET(錠剤!F$4,錠剤_PTP!$A405,0),"")</f>
        <v/>
      </c>
      <c r="G405" s="27" t="str">
        <f ca="1">IFERROR(OFFSET(錠剤!G$4,錠剤_PTP!$A405,0),"")</f>
        <v/>
      </c>
      <c r="H405" s="27" t="str">
        <f ca="1">IFERROR(OFFSET(錠剤!H$4,錠剤_PTP!$A405,0),"")</f>
        <v/>
      </c>
      <c r="I405" s="27" t="str">
        <f ca="1">IFERROR(OFFSET(錠剤!I$4,錠剤_PTP!$A405,0),"")</f>
        <v/>
      </c>
      <c r="J405" s="27" t="str">
        <f ca="1">IFERROR(OFFSET(錠剤!J$4,錠剤_PTP!$A405,0),"")</f>
        <v/>
      </c>
      <c r="K405" s="65"/>
      <c r="L405" s="77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(ISNUMBER(SEARCH("調剤棚", 錠剤!$J$5:$J$999))),
      ROW(A402)
   ),
"")-4</f>
        <v>#VALUE!</v>
      </c>
      <c r="B406" s="27">
        <f t="shared" si="13"/>
        <v>402</v>
      </c>
      <c r="C406" s="27" t="str">
        <f ca="1">IFERROR(OFFSET(錠剤!C$4,錠剤_PTP!$A406,0),"")</f>
        <v/>
      </c>
      <c r="D406" s="27" t="str">
        <f ca="1">IFERROR(OFFSET(錠剤!D$4,錠剤_PTP!$A406,0),"")</f>
        <v/>
      </c>
      <c r="E406" s="27" t="str">
        <f ca="1">IFERROR(OFFSET(錠剤!E$4,錠剤_PTP!$A406,0),"")</f>
        <v/>
      </c>
      <c r="F406" s="27" t="str">
        <f ca="1">IFERROR(OFFSET(錠剤!F$4,錠剤_PTP!$A406,0),"")</f>
        <v/>
      </c>
      <c r="G406" s="27" t="str">
        <f ca="1">IFERROR(OFFSET(錠剤!G$4,錠剤_PTP!$A406,0),"")</f>
        <v/>
      </c>
      <c r="H406" s="27" t="str">
        <f ca="1">IFERROR(OFFSET(錠剤!H$4,錠剤_PTP!$A406,0),"")</f>
        <v/>
      </c>
      <c r="I406" s="27" t="str">
        <f ca="1">IFERROR(OFFSET(錠剤!I$4,錠剤_PTP!$A406,0),"")</f>
        <v/>
      </c>
      <c r="J406" s="27" t="str">
        <f ca="1">IFERROR(OFFSET(錠剤!J$4,錠剤_PTP!$A406,0),"")</f>
        <v/>
      </c>
      <c r="K406" s="65"/>
      <c r="L406" s="77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(ISNUMBER(SEARCH("調剤棚", 錠剤!$J$5:$J$999))),
      ROW(A403)
   ),
"")-4</f>
        <v>#VALUE!</v>
      </c>
      <c r="B407" s="27">
        <f t="shared" si="13"/>
        <v>403</v>
      </c>
      <c r="C407" s="27" t="str">
        <f ca="1">IFERROR(OFFSET(錠剤!C$4,錠剤_PTP!$A407,0),"")</f>
        <v/>
      </c>
      <c r="D407" s="27" t="str">
        <f ca="1">IFERROR(OFFSET(錠剤!D$4,錠剤_PTP!$A407,0),"")</f>
        <v/>
      </c>
      <c r="E407" s="27" t="str">
        <f ca="1">IFERROR(OFFSET(錠剤!E$4,錠剤_PTP!$A407,0),"")</f>
        <v/>
      </c>
      <c r="F407" s="27" t="str">
        <f ca="1">IFERROR(OFFSET(錠剤!F$4,錠剤_PTP!$A407,0),"")</f>
        <v/>
      </c>
      <c r="G407" s="27" t="str">
        <f ca="1">IFERROR(OFFSET(錠剤!G$4,錠剤_PTP!$A407,0),"")</f>
        <v/>
      </c>
      <c r="H407" s="27" t="str">
        <f ca="1">IFERROR(OFFSET(錠剤!H$4,錠剤_PTP!$A407,0),"")</f>
        <v/>
      </c>
      <c r="I407" s="27" t="str">
        <f ca="1">IFERROR(OFFSET(錠剤!I$4,錠剤_PTP!$A407,0),"")</f>
        <v/>
      </c>
      <c r="J407" s="27" t="str">
        <f ca="1">IFERROR(OFFSET(錠剤!J$4,錠剤_PTP!$A407,0),"")</f>
        <v/>
      </c>
      <c r="K407" s="65"/>
      <c r="L407" s="77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(ISNUMBER(SEARCH("調剤棚", 錠剤!$J$5:$J$999))),
      ROW(A404)
   ),
"")-4</f>
        <v>#VALUE!</v>
      </c>
      <c r="B408" s="27">
        <f t="shared" si="13"/>
        <v>404</v>
      </c>
      <c r="C408" s="27" t="str">
        <f ca="1">IFERROR(OFFSET(錠剤!C$4,錠剤_PTP!$A408,0),"")</f>
        <v/>
      </c>
      <c r="D408" s="27" t="str">
        <f ca="1">IFERROR(OFFSET(錠剤!D$4,錠剤_PTP!$A408,0),"")</f>
        <v/>
      </c>
      <c r="E408" s="27" t="str">
        <f ca="1">IFERROR(OFFSET(錠剤!E$4,錠剤_PTP!$A408,0),"")</f>
        <v/>
      </c>
      <c r="F408" s="27" t="str">
        <f ca="1">IFERROR(OFFSET(錠剤!F$4,錠剤_PTP!$A408,0),"")</f>
        <v/>
      </c>
      <c r="G408" s="27" t="str">
        <f ca="1">IFERROR(OFFSET(錠剤!G$4,錠剤_PTP!$A408,0),"")</f>
        <v/>
      </c>
      <c r="H408" s="27" t="str">
        <f ca="1">IFERROR(OFFSET(錠剤!H$4,錠剤_PTP!$A408,0),"")</f>
        <v/>
      </c>
      <c r="I408" s="27" t="str">
        <f ca="1">IFERROR(OFFSET(錠剤!I$4,錠剤_PTP!$A408,0),"")</f>
        <v/>
      </c>
      <c r="J408" s="27" t="str">
        <f ca="1">IFERROR(OFFSET(錠剤!J$4,錠剤_PTP!$A408,0),"")</f>
        <v/>
      </c>
      <c r="K408" s="65"/>
      <c r="L408" s="77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(ISNUMBER(SEARCH("調剤棚", 錠剤!$J$5:$J$999))),
      ROW(A405)
   ),
"")-4</f>
        <v>#VALUE!</v>
      </c>
      <c r="B409" s="27">
        <f t="shared" si="13"/>
        <v>405</v>
      </c>
      <c r="C409" s="27" t="str">
        <f ca="1">IFERROR(OFFSET(錠剤!C$4,錠剤_PTP!$A409,0),"")</f>
        <v/>
      </c>
      <c r="D409" s="27" t="str">
        <f ca="1">IFERROR(OFFSET(錠剤!D$4,錠剤_PTP!$A409,0),"")</f>
        <v/>
      </c>
      <c r="E409" s="27" t="str">
        <f ca="1">IFERROR(OFFSET(錠剤!E$4,錠剤_PTP!$A409,0),"")</f>
        <v/>
      </c>
      <c r="F409" s="27" t="str">
        <f ca="1">IFERROR(OFFSET(錠剤!F$4,錠剤_PTP!$A409,0),"")</f>
        <v/>
      </c>
      <c r="G409" s="27" t="str">
        <f ca="1">IFERROR(OFFSET(錠剤!G$4,錠剤_PTP!$A409,0),"")</f>
        <v/>
      </c>
      <c r="H409" s="27" t="str">
        <f ca="1">IFERROR(OFFSET(錠剤!H$4,錠剤_PTP!$A409,0),"")</f>
        <v/>
      </c>
      <c r="I409" s="27" t="str">
        <f ca="1">IFERROR(OFFSET(錠剤!I$4,錠剤_PTP!$A409,0),"")</f>
        <v/>
      </c>
      <c r="J409" s="27" t="str">
        <f ca="1">IFERROR(OFFSET(錠剤!J$4,錠剤_PTP!$A409,0),"")</f>
        <v/>
      </c>
      <c r="K409" s="65"/>
      <c r="L409" s="77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(ISNUMBER(SEARCH("調剤棚", 錠剤!$J$5:$J$999))),
      ROW(A406)
   ),
"")-4</f>
        <v>#VALUE!</v>
      </c>
      <c r="B410" s="27">
        <f t="shared" si="13"/>
        <v>406</v>
      </c>
      <c r="C410" s="27" t="str">
        <f ca="1">IFERROR(OFFSET(錠剤!C$4,錠剤_PTP!$A410,0),"")</f>
        <v/>
      </c>
      <c r="D410" s="27" t="str">
        <f ca="1">IFERROR(OFFSET(錠剤!D$4,錠剤_PTP!$A410,0),"")</f>
        <v/>
      </c>
      <c r="E410" s="27" t="str">
        <f ca="1">IFERROR(OFFSET(錠剤!E$4,錠剤_PTP!$A410,0),"")</f>
        <v/>
      </c>
      <c r="F410" s="27" t="str">
        <f ca="1">IFERROR(OFFSET(錠剤!F$4,錠剤_PTP!$A410,0),"")</f>
        <v/>
      </c>
      <c r="G410" s="27" t="str">
        <f ca="1">IFERROR(OFFSET(錠剤!G$4,錠剤_PTP!$A410,0),"")</f>
        <v/>
      </c>
      <c r="H410" s="27" t="str">
        <f ca="1">IFERROR(OFFSET(錠剤!H$4,錠剤_PTP!$A410,0),"")</f>
        <v/>
      </c>
      <c r="I410" s="27" t="str">
        <f ca="1">IFERROR(OFFSET(錠剤!I$4,錠剤_PTP!$A410,0),"")</f>
        <v/>
      </c>
      <c r="J410" s="27" t="str">
        <f ca="1">IFERROR(OFFSET(錠剤!J$4,錠剤_PTP!$A410,0),"")</f>
        <v/>
      </c>
      <c r="K410" s="65"/>
      <c r="L410" s="77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(ISNUMBER(SEARCH("調剤棚", 錠剤!$J$5:$J$999))),
      ROW(A407)
   ),
"")-4</f>
        <v>#VALUE!</v>
      </c>
      <c r="B411" s="27">
        <f t="shared" si="13"/>
        <v>407</v>
      </c>
      <c r="C411" s="27" t="str">
        <f ca="1">IFERROR(OFFSET(錠剤!C$4,錠剤_PTP!$A411,0),"")</f>
        <v/>
      </c>
      <c r="D411" s="27" t="str">
        <f ca="1">IFERROR(OFFSET(錠剤!D$4,錠剤_PTP!$A411,0),"")</f>
        <v/>
      </c>
      <c r="E411" s="27" t="str">
        <f ca="1">IFERROR(OFFSET(錠剤!E$4,錠剤_PTP!$A411,0),"")</f>
        <v/>
      </c>
      <c r="F411" s="27" t="str">
        <f ca="1">IFERROR(OFFSET(錠剤!F$4,錠剤_PTP!$A411,0),"")</f>
        <v/>
      </c>
      <c r="G411" s="27" t="str">
        <f ca="1">IFERROR(OFFSET(錠剤!G$4,錠剤_PTP!$A411,0),"")</f>
        <v/>
      </c>
      <c r="H411" s="27" t="str">
        <f ca="1">IFERROR(OFFSET(錠剤!H$4,錠剤_PTP!$A411,0),"")</f>
        <v/>
      </c>
      <c r="I411" s="27" t="str">
        <f ca="1">IFERROR(OFFSET(錠剤!I$4,錠剤_PTP!$A411,0),"")</f>
        <v/>
      </c>
      <c r="J411" s="27" t="str">
        <f ca="1">IFERROR(OFFSET(錠剤!J$4,錠剤_PTP!$A411,0),"")</f>
        <v/>
      </c>
      <c r="K411" s="65"/>
      <c r="L411" s="77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(ISNUMBER(SEARCH("調剤棚", 錠剤!$J$5:$J$999))),
      ROW(A408)
   ),
"")-4</f>
        <v>#VALUE!</v>
      </c>
      <c r="B412" s="27">
        <f t="shared" si="13"/>
        <v>408</v>
      </c>
      <c r="C412" s="27" t="str">
        <f ca="1">IFERROR(OFFSET(錠剤!C$4,錠剤_PTP!$A412,0),"")</f>
        <v/>
      </c>
      <c r="D412" s="27" t="str">
        <f ca="1">IFERROR(OFFSET(錠剤!D$4,錠剤_PTP!$A412,0),"")</f>
        <v/>
      </c>
      <c r="E412" s="27" t="str">
        <f ca="1">IFERROR(OFFSET(錠剤!E$4,錠剤_PTP!$A412,0),"")</f>
        <v/>
      </c>
      <c r="F412" s="27" t="str">
        <f ca="1">IFERROR(OFFSET(錠剤!F$4,錠剤_PTP!$A412,0),"")</f>
        <v/>
      </c>
      <c r="G412" s="27" t="str">
        <f ca="1">IFERROR(OFFSET(錠剤!G$4,錠剤_PTP!$A412,0),"")</f>
        <v/>
      </c>
      <c r="H412" s="27" t="str">
        <f ca="1">IFERROR(OFFSET(錠剤!H$4,錠剤_PTP!$A412,0),"")</f>
        <v/>
      </c>
      <c r="I412" s="27" t="str">
        <f ca="1">IFERROR(OFFSET(錠剤!I$4,錠剤_PTP!$A412,0),"")</f>
        <v/>
      </c>
      <c r="J412" s="27" t="str">
        <f ca="1">IFERROR(OFFSET(錠剤!J$4,錠剤_PTP!$A412,0),"")</f>
        <v/>
      </c>
      <c r="K412" s="65"/>
      <c r="L412" s="77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(ISNUMBER(SEARCH("調剤棚", 錠剤!$J$5:$J$999))),
      ROW(A409)
   ),
"")-4</f>
        <v>#VALUE!</v>
      </c>
      <c r="B413" s="27">
        <f t="shared" si="13"/>
        <v>409</v>
      </c>
      <c r="C413" s="27" t="str">
        <f ca="1">IFERROR(OFFSET(錠剤!C$4,錠剤_PTP!$A413,0),"")</f>
        <v/>
      </c>
      <c r="D413" s="27" t="str">
        <f ca="1">IFERROR(OFFSET(錠剤!D$4,錠剤_PTP!$A413,0),"")</f>
        <v/>
      </c>
      <c r="E413" s="27" t="str">
        <f ca="1">IFERROR(OFFSET(錠剤!E$4,錠剤_PTP!$A413,0),"")</f>
        <v/>
      </c>
      <c r="F413" s="27" t="str">
        <f ca="1">IFERROR(OFFSET(錠剤!F$4,錠剤_PTP!$A413,0),"")</f>
        <v/>
      </c>
      <c r="G413" s="27" t="str">
        <f ca="1">IFERROR(OFFSET(錠剤!G$4,錠剤_PTP!$A413,0),"")</f>
        <v/>
      </c>
      <c r="H413" s="27" t="str">
        <f ca="1">IFERROR(OFFSET(錠剤!H$4,錠剤_PTP!$A413,0),"")</f>
        <v/>
      </c>
      <c r="I413" s="27" t="str">
        <f ca="1">IFERROR(OFFSET(錠剤!I$4,錠剤_PTP!$A413,0),"")</f>
        <v/>
      </c>
      <c r="J413" s="27" t="str">
        <f ca="1">IFERROR(OFFSET(錠剤!J$4,錠剤_PTP!$A413,0),"")</f>
        <v/>
      </c>
      <c r="K413" s="65"/>
      <c r="L413" s="77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(ISNUMBER(SEARCH("調剤棚", 錠剤!$J$5:$J$999))),
      ROW(A410)
   ),
"")-4</f>
        <v>#VALUE!</v>
      </c>
      <c r="B414" s="27">
        <f t="shared" si="13"/>
        <v>410</v>
      </c>
      <c r="C414" s="27" t="str">
        <f ca="1">IFERROR(OFFSET(錠剤!C$4,錠剤_PTP!$A414,0),"")</f>
        <v/>
      </c>
      <c r="D414" s="27" t="str">
        <f ca="1">IFERROR(OFFSET(錠剤!D$4,錠剤_PTP!$A414,0),"")</f>
        <v/>
      </c>
      <c r="E414" s="27" t="str">
        <f ca="1">IFERROR(OFFSET(錠剤!E$4,錠剤_PTP!$A414,0),"")</f>
        <v/>
      </c>
      <c r="F414" s="27" t="str">
        <f ca="1">IFERROR(OFFSET(錠剤!F$4,錠剤_PTP!$A414,0),"")</f>
        <v/>
      </c>
      <c r="G414" s="27" t="str">
        <f ca="1">IFERROR(OFFSET(錠剤!G$4,錠剤_PTP!$A414,0),"")</f>
        <v/>
      </c>
      <c r="H414" s="27" t="str">
        <f ca="1">IFERROR(OFFSET(錠剤!H$4,錠剤_PTP!$A414,0),"")</f>
        <v/>
      </c>
      <c r="I414" s="27" t="str">
        <f ca="1">IFERROR(OFFSET(錠剤!I$4,錠剤_PTP!$A414,0),"")</f>
        <v/>
      </c>
      <c r="J414" s="27" t="str">
        <f ca="1">IFERROR(OFFSET(錠剤!J$4,錠剤_PTP!$A414,0),"")</f>
        <v/>
      </c>
      <c r="K414" s="65"/>
      <c r="L414" s="77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(ISNUMBER(SEARCH("調剤棚", 錠剤!$J$5:$J$999))),
      ROW(A411)
   ),
"")-4</f>
        <v>#VALUE!</v>
      </c>
      <c r="B415" s="27">
        <f t="shared" si="13"/>
        <v>411</v>
      </c>
      <c r="C415" s="27" t="str">
        <f ca="1">IFERROR(OFFSET(錠剤!C$4,錠剤_PTP!$A415,0),"")</f>
        <v/>
      </c>
      <c r="D415" s="27" t="str">
        <f ca="1">IFERROR(OFFSET(錠剤!D$4,錠剤_PTP!$A415,0),"")</f>
        <v/>
      </c>
      <c r="E415" s="27" t="str">
        <f ca="1">IFERROR(OFFSET(錠剤!E$4,錠剤_PTP!$A415,0),"")</f>
        <v/>
      </c>
      <c r="F415" s="27" t="str">
        <f ca="1">IFERROR(OFFSET(錠剤!F$4,錠剤_PTP!$A415,0),"")</f>
        <v/>
      </c>
      <c r="G415" s="27" t="str">
        <f ca="1">IFERROR(OFFSET(錠剤!G$4,錠剤_PTP!$A415,0),"")</f>
        <v/>
      </c>
      <c r="H415" s="27" t="str">
        <f ca="1">IFERROR(OFFSET(錠剤!H$4,錠剤_PTP!$A415,0),"")</f>
        <v/>
      </c>
      <c r="I415" s="27" t="str">
        <f ca="1">IFERROR(OFFSET(錠剤!I$4,錠剤_PTP!$A415,0),"")</f>
        <v/>
      </c>
      <c r="J415" s="27" t="str">
        <f ca="1">IFERROR(OFFSET(錠剤!J$4,錠剤_PTP!$A415,0),"")</f>
        <v/>
      </c>
      <c r="K415" s="65"/>
      <c r="L415" s="77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(ISNUMBER(SEARCH("調剤棚", 錠剤!$J$5:$J$999))),
      ROW(A412)
   ),
"")-4</f>
        <v>#VALUE!</v>
      </c>
      <c r="B416" s="27">
        <f t="shared" si="13"/>
        <v>412</v>
      </c>
      <c r="C416" s="27" t="str">
        <f ca="1">IFERROR(OFFSET(錠剤!C$4,錠剤_PTP!$A416,0),"")</f>
        <v/>
      </c>
      <c r="D416" s="27" t="str">
        <f ca="1">IFERROR(OFFSET(錠剤!D$4,錠剤_PTP!$A416,0),"")</f>
        <v/>
      </c>
      <c r="E416" s="27" t="str">
        <f ca="1">IFERROR(OFFSET(錠剤!E$4,錠剤_PTP!$A416,0),"")</f>
        <v/>
      </c>
      <c r="F416" s="27" t="str">
        <f ca="1">IFERROR(OFFSET(錠剤!F$4,錠剤_PTP!$A416,0),"")</f>
        <v/>
      </c>
      <c r="G416" s="27" t="str">
        <f ca="1">IFERROR(OFFSET(錠剤!G$4,錠剤_PTP!$A416,0),"")</f>
        <v/>
      </c>
      <c r="H416" s="27" t="str">
        <f ca="1">IFERROR(OFFSET(錠剤!H$4,錠剤_PTP!$A416,0),"")</f>
        <v/>
      </c>
      <c r="I416" s="27" t="str">
        <f ca="1">IFERROR(OFFSET(錠剤!I$4,錠剤_PTP!$A416,0),"")</f>
        <v/>
      </c>
      <c r="J416" s="27" t="str">
        <f ca="1">IFERROR(OFFSET(錠剤!J$4,錠剤_PTP!$A416,0),"")</f>
        <v/>
      </c>
      <c r="K416" s="65"/>
      <c r="L416" s="77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(ISNUMBER(SEARCH("調剤棚", 錠剤!$J$5:$J$999))),
      ROW(A413)
   ),
"")-4</f>
        <v>#VALUE!</v>
      </c>
      <c r="B417" s="27">
        <f t="shared" si="13"/>
        <v>413</v>
      </c>
      <c r="C417" s="27" t="str">
        <f ca="1">IFERROR(OFFSET(錠剤!C$4,錠剤_PTP!$A417,0),"")</f>
        <v/>
      </c>
      <c r="D417" s="27" t="str">
        <f ca="1">IFERROR(OFFSET(錠剤!D$4,錠剤_PTP!$A417,0),"")</f>
        <v/>
      </c>
      <c r="E417" s="27" t="str">
        <f ca="1">IFERROR(OFFSET(錠剤!E$4,錠剤_PTP!$A417,0),"")</f>
        <v/>
      </c>
      <c r="F417" s="27" t="str">
        <f ca="1">IFERROR(OFFSET(錠剤!F$4,錠剤_PTP!$A417,0),"")</f>
        <v/>
      </c>
      <c r="G417" s="27" t="str">
        <f ca="1">IFERROR(OFFSET(錠剤!G$4,錠剤_PTP!$A417,0),"")</f>
        <v/>
      </c>
      <c r="H417" s="27" t="str">
        <f ca="1">IFERROR(OFFSET(錠剤!H$4,錠剤_PTP!$A417,0),"")</f>
        <v/>
      </c>
      <c r="I417" s="27" t="str">
        <f ca="1">IFERROR(OFFSET(錠剤!I$4,錠剤_PTP!$A417,0),"")</f>
        <v/>
      </c>
      <c r="J417" s="27" t="str">
        <f ca="1">IFERROR(OFFSET(錠剤!J$4,錠剤_PTP!$A417,0),"")</f>
        <v/>
      </c>
      <c r="K417" s="65"/>
      <c r="L417" s="77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(ISNUMBER(SEARCH("調剤棚", 錠剤!$J$5:$J$999))),
      ROW(A414)
   ),
"")-4</f>
        <v>#VALUE!</v>
      </c>
      <c r="B418" s="27">
        <f t="shared" si="13"/>
        <v>414</v>
      </c>
      <c r="C418" s="27" t="str">
        <f ca="1">IFERROR(OFFSET(錠剤!C$4,錠剤_PTP!$A418,0),"")</f>
        <v/>
      </c>
      <c r="D418" s="27" t="str">
        <f ca="1">IFERROR(OFFSET(錠剤!D$4,錠剤_PTP!$A418,0),"")</f>
        <v/>
      </c>
      <c r="E418" s="27" t="str">
        <f ca="1">IFERROR(OFFSET(錠剤!E$4,錠剤_PTP!$A418,0),"")</f>
        <v/>
      </c>
      <c r="F418" s="27" t="str">
        <f ca="1">IFERROR(OFFSET(錠剤!F$4,錠剤_PTP!$A418,0),"")</f>
        <v/>
      </c>
      <c r="G418" s="27" t="str">
        <f ca="1">IFERROR(OFFSET(錠剤!G$4,錠剤_PTP!$A418,0),"")</f>
        <v/>
      </c>
      <c r="H418" s="27" t="str">
        <f ca="1">IFERROR(OFFSET(錠剤!H$4,錠剤_PTP!$A418,0),"")</f>
        <v/>
      </c>
      <c r="I418" s="27" t="str">
        <f ca="1">IFERROR(OFFSET(錠剤!I$4,錠剤_PTP!$A418,0),"")</f>
        <v/>
      </c>
      <c r="J418" s="27" t="str">
        <f ca="1">IFERROR(OFFSET(錠剤!J$4,錠剤_PTP!$A418,0),"")</f>
        <v/>
      </c>
      <c r="K418" s="65"/>
      <c r="L418" s="77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(ISNUMBER(SEARCH("調剤棚", 錠剤!$J$5:$J$999))),
      ROW(A415)
   ),
"")-4</f>
        <v>#VALUE!</v>
      </c>
      <c r="B419" s="27">
        <f t="shared" si="13"/>
        <v>415</v>
      </c>
      <c r="C419" s="27" t="str">
        <f ca="1">IFERROR(OFFSET(錠剤!C$4,錠剤_PTP!$A419,0),"")</f>
        <v/>
      </c>
      <c r="D419" s="27" t="str">
        <f ca="1">IFERROR(OFFSET(錠剤!D$4,錠剤_PTP!$A419,0),"")</f>
        <v/>
      </c>
      <c r="E419" s="27" t="str">
        <f ca="1">IFERROR(OFFSET(錠剤!E$4,錠剤_PTP!$A419,0),"")</f>
        <v/>
      </c>
      <c r="F419" s="27" t="str">
        <f ca="1">IFERROR(OFFSET(錠剤!F$4,錠剤_PTP!$A419,0),"")</f>
        <v/>
      </c>
      <c r="G419" s="27" t="str">
        <f ca="1">IFERROR(OFFSET(錠剤!G$4,錠剤_PTP!$A419,0),"")</f>
        <v/>
      </c>
      <c r="H419" s="27" t="str">
        <f ca="1">IFERROR(OFFSET(錠剤!H$4,錠剤_PTP!$A419,0),"")</f>
        <v/>
      </c>
      <c r="I419" s="27" t="str">
        <f ca="1">IFERROR(OFFSET(錠剤!I$4,錠剤_PTP!$A419,0),"")</f>
        <v/>
      </c>
      <c r="J419" s="27" t="str">
        <f ca="1">IFERROR(OFFSET(錠剤!J$4,錠剤_PTP!$A419,0),"")</f>
        <v/>
      </c>
      <c r="K419" s="65"/>
      <c r="L419" s="77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(ISNUMBER(SEARCH("調剤棚", 錠剤!$J$5:$J$999))),
      ROW(A416)
   ),
"")-4</f>
        <v>#VALUE!</v>
      </c>
      <c r="B420" s="27">
        <f t="shared" si="13"/>
        <v>416</v>
      </c>
      <c r="C420" s="27" t="str">
        <f ca="1">IFERROR(OFFSET(錠剤!C$4,錠剤_PTP!$A420,0),"")</f>
        <v/>
      </c>
      <c r="D420" s="27" t="str">
        <f ca="1">IFERROR(OFFSET(錠剤!D$4,錠剤_PTP!$A420,0),"")</f>
        <v/>
      </c>
      <c r="E420" s="27" t="str">
        <f ca="1">IFERROR(OFFSET(錠剤!E$4,錠剤_PTP!$A420,0),"")</f>
        <v/>
      </c>
      <c r="F420" s="27" t="str">
        <f ca="1">IFERROR(OFFSET(錠剤!F$4,錠剤_PTP!$A420,0),"")</f>
        <v/>
      </c>
      <c r="G420" s="27" t="str">
        <f ca="1">IFERROR(OFFSET(錠剤!G$4,錠剤_PTP!$A420,0),"")</f>
        <v/>
      </c>
      <c r="H420" s="27" t="str">
        <f ca="1">IFERROR(OFFSET(錠剤!H$4,錠剤_PTP!$A420,0),"")</f>
        <v/>
      </c>
      <c r="I420" s="27" t="str">
        <f ca="1">IFERROR(OFFSET(錠剤!I$4,錠剤_PTP!$A420,0),"")</f>
        <v/>
      </c>
      <c r="J420" s="27" t="str">
        <f ca="1">IFERROR(OFFSET(錠剤!J$4,錠剤_PTP!$A420,0),"")</f>
        <v/>
      </c>
      <c r="K420" s="65"/>
      <c r="L420" s="77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(ISNUMBER(SEARCH("調剤棚", 錠剤!$J$5:$J$999))),
      ROW(A417)
   ),
"")-4</f>
        <v>#VALUE!</v>
      </c>
      <c r="B421" s="27">
        <f t="shared" si="13"/>
        <v>417</v>
      </c>
      <c r="C421" s="27" t="str">
        <f ca="1">IFERROR(OFFSET(錠剤!C$4,錠剤_PTP!$A421,0),"")</f>
        <v/>
      </c>
      <c r="D421" s="27" t="str">
        <f ca="1">IFERROR(OFFSET(錠剤!D$4,錠剤_PTP!$A421,0),"")</f>
        <v/>
      </c>
      <c r="E421" s="27" t="str">
        <f ca="1">IFERROR(OFFSET(錠剤!E$4,錠剤_PTP!$A421,0),"")</f>
        <v/>
      </c>
      <c r="F421" s="27" t="str">
        <f ca="1">IFERROR(OFFSET(錠剤!F$4,錠剤_PTP!$A421,0),"")</f>
        <v/>
      </c>
      <c r="G421" s="27" t="str">
        <f ca="1">IFERROR(OFFSET(錠剤!G$4,錠剤_PTP!$A421,0),"")</f>
        <v/>
      </c>
      <c r="H421" s="27" t="str">
        <f ca="1">IFERROR(OFFSET(錠剤!H$4,錠剤_PTP!$A421,0),"")</f>
        <v/>
      </c>
      <c r="I421" s="27" t="str">
        <f ca="1">IFERROR(OFFSET(錠剤!I$4,錠剤_PTP!$A421,0),"")</f>
        <v/>
      </c>
      <c r="J421" s="27" t="str">
        <f ca="1">IFERROR(OFFSET(錠剤!J$4,錠剤_PTP!$A421,0),"")</f>
        <v/>
      </c>
      <c r="K421" s="65"/>
      <c r="L421" s="77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(ISNUMBER(SEARCH("調剤棚", 錠剤!$J$5:$J$999))),
      ROW(A418)
   ),
"")-4</f>
        <v>#VALUE!</v>
      </c>
      <c r="B422" s="27">
        <f t="shared" si="13"/>
        <v>418</v>
      </c>
      <c r="C422" s="27" t="str">
        <f ca="1">IFERROR(OFFSET(錠剤!C$4,錠剤_PTP!$A422,0),"")</f>
        <v/>
      </c>
      <c r="D422" s="27" t="str">
        <f ca="1">IFERROR(OFFSET(錠剤!D$4,錠剤_PTP!$A422,0),"")</f>
        <v/>
      </c>
      <c r="E422" s="27" t="str">
        <f ca="1">IFERROR(OFFSET(錠剤!E$4,錠剤_PTP!$A422,0),"")</f>
        <v/>
      </c>
      <c r="F422" s="27" t="str">
        <f ca="1">IFERROR(OFFSET(錠剤!F$4,錠剤_PTP!$A422,0),"")</f>
        <v/>
      </c>
      <c r="G422" s="27" t="str">
        <f ca="1">IFERROR(OFFSET(錠剤!G$4,錠剤_PTP!$A422,0),"")</f>
        <v/>
      </c>
      <c r="H422" s="27" t="str">
        <f ca="1">IFERROR(OFFSET(錠剤!H$4,錠剤_PTP!$A422,0),"")</f>
        <v/>
      </c>
      <c r="I422" s="27" t="str">
        <f ca="1">IFERROR(OFFSET(錠剤!I$4,錠剤_PTP!$A422,0),"")</f>
        <v/>
      </c>
      <c r="J422" s="27" t="str">
        <f ca="1">IFERROR(OFFSET(錠剤!J$4,錠剤_PTP!$A422,0),"")</f>
        <v/>
      </c>
      <c r="K422" s="65"/>
      <c r="L422" s="77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(ISNUMBER(SEARCH("調剤棚", 錠剤!$J$5:$J$999))),
      ROW(A419)
   ),
"")-4</f>
        <v>#VALUE!</v>
      </c>
      <c r="B423" s="27">
        <f t="shared" si="13"/>
        <v>419</v>
      </c>
      <c r="C423" s="27" t="str">
        <f ca="1">IFERROR(OFFSET(錠剤!C$4,錠剤_PTP!$A423,0),"")</f>
        <v/>
      </c>
      <c r="D423" s="27" t="str">
        <f ca="1">IFERROR(OFFSET(錠剤!D$4,錠剤_PTP!$A423,0),"")</f>
        <v/>
      </c>
      <c r="E423" s="27" t="str">
        <f ca="1">IFERROR(OFFSET(錠剤!E$4,錠剤_PTP!$A423,0),"")</f>
        <v/>
      </c>
      <c r="F423" s="27" t="str">
        <f ca="1">IFERROR(OFFSET(錠剤!F$4,錠剤_PTP!$A423,0),"")</f>
        <v/>
      </c>
      <c r="G423" s="27" t="str">
        <f ca="1">IFERROR(OFFSET(錠剤!G$4,錠剤_PTP!$A423,0),"")</f>
        <v/>
      </c>
      <c r="H423" s="27" t="str">
        <f ca="1">IFERROR(OFFSET(錠剤!H$4,錠剤_PTP!$A423,0),"")</f>
        <v/>
      </c>
      <c r="I423" s="27" t="str">
        <f ca="1">IFERROR(OFFSET(錠剤!I$4,錠剤_PTP!$A423,0),"")</f>
        <v/>
      </c>
      <c r="J423" s="27" t="str">
        <f ca="1">IFERROR(OFFSET(錠剤!J$4,錠剤_PTP!$A423,0),"")</f>
        <v/>
      </c>
      <c r="K423" s="65"/>
      <c r="L423" s="77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(ISNUMBER(SEARCH("調剤棚", 錠剤!$J$5:$J$999))),
      ROW(A420)
   ),
"")-4</f>
        <v>#VALUE!</v>
      </c>
      <c r="B424" s="27">
        <f t="shared" si="13"/>
        <v>420</v>
      </c>
      <c r="C424" s="27" t="str">
        <f ca="1">IFERROR(OFFSET(錠剤!C$4,錠剤_PTP!$A424,0),"")</f>
        <v/>
      </c>
      <c r="D424" s="27" t="str">
        <f ca="1">IFERROR(OFFSET(錠剤!D$4,錠剤_PTP!$A424,0),"")</f>
        <v/>
      </c>
      <c r="E424" s="27" t="str">
        <f ca="1">IFERROR(OFFSET(錠剤!E$4,錠剤_PTP!$A424,0),"")</f>
        <v/>
      </c>
      <c r="F424" s="27" t="str">
        <f ca="1">IFERROR(OFFSET(錠剤!F$4,錠剤_PTP!$A424,0),"")</f>
        <v/>
      </c>
      <c r="G424" s="27" t="str">
        <f ca="1">IFERROR(OFFSET(錠剤!G$4,錠剤_PTP!$A424,0),"")</f>
        <v/>
      </c>
      <c r="H424" s="27" t="str">
        <f ca="1">IFERROR(OFFSET(錠剤!H$4,錠剤_PTP!$A424,0),"")</f>
        <v/>
      </c>
      <c r="I424" s="27" t="str">
        <f ca="1">IFERROR(OFFSET(錠剤!I$4,錠剤_PTP!$A424,0),"")</f>
        <v/>
      </c>
      <c r="J424" s="27" t="str">
        <f ca="1">IFERROR(OFFSET(錠剤!J$4,錠剤_PTP!$A424,0),"")</f>
        <v/>
      </c>
      <c r="K424" s="65"/>
      <c r="L424" s="77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(ISNUMBER(SEARCH("調剤棚", 錠剤!$J$5:$J$999))),
      ROW(A421)
   ),
"")-4</f>
        <v>#VALUE!</v>
      </c>
      <c r="B425" s="27">
        <f t="shared" si="13"/>
        <v>421</v>
      </c>
      <c r="C425" s="27" t="str">
        <f ca="1">IFERROR(OFFSET(錠剤!C$4,錠剤_PTP!$A425,0),"")</f>
        <v/>
      </c>
      <c r="D425" s="27" t="str">
        <f ca="1">IFERROR(OFFSET(錠剤!D$4,錠剤_PTP!$A425,0),"")</f>
        <v/>
      </c>
      <c r="E425" s="27" t="str">
        <f ca="1">IFERROR(OFFSET(錠剤!E$4,錠剤_PTP!$A425,0),"")</f>
        <v/>
      </c>
      <c r="F425" s="27" t="str">
        <f ca="1">IFERROR(OFFSET(錠剤!F$4,錠剤_PTP!$A425,0),"")</f>
        <v/>
      </c>
      <c r="G425" s="27" t="str">
        <f ca="1">IFERROR(OFFSET(錠剤!G$4,錠剤_PTP!$A425,0),"")</f>
        <v/>
      </c>
      <c r="H425" s="27" t="str">
        <f ca="1">IFERROR(OFFSET(錠剤!H$4,錠剤_PTP!$A425,0),"")</f>
        <v/>
      </c>
      <c r="I425" s="27" t="str">
        <f ca="1">IFERROR(OFFSET(錠剤!I$4,錠剤_PTP!$A425,0),"")</f>
        <v/>
      </c>
      <c r="J425" s="27" t="str">
        <f ca="1">IFERROR(OFFSET(錠剤!J$4,錠剤_PTP!$A425,0),"")</f>
        <v/>
      </c>
      <c r="K425" s="65"/>
      <c r="L425" s="77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(ISNUMBER(SEARCH("調剤棚", 錠剤!$J$5:$J$999))),
      ROW(A422)
   ),
"")-4</f>
        <v>#VALUE!</v>
      </c>
      <c r="B426" s="27">
        <f t="shared" si="13"/>
        <v>422</v>
      </c>
      <c r="C426" s="27" t="str">
        <f ca="1">IFERROR(OFFSET(錠剤!C$4,錠剤_PTP!$A426,0),"")</f>
        <v/>
      </c>
      <c r="D426" s="27" t="str">
        <f ca="1">IFERROR(OFFSET(錠剤!D$4,錠剤_PTP!$A426,0),"")</f>
        <v/>
      </c>
      <c r="E426" s="27" t="str">
        <f ca="1">IFERROR(OFFSET(錠剤!E$4,錠剤_PTP!$A426,0),"")</f>
        <v/>
      </c>
      <c r="F426" s="27" t="str">
        <f ca="1">IFERROR(OFFSET(錠剤!F$4,錠剤_PTP!$A426,0),"")</f>
        <v/>
      </c>
      <c r="G426" s="27" t="str">
        <f ca="1">IFERROR(OFFSET(錠剤!G$4,錠剤_PTP!$A426,0),"")</f>
        <v/>
      </c>
      <c r="H426" s="27" t="str">
        <f ca="1">IFERROR(OFFSET(錠剤!H$4,錠剤_PTP!$A426,0),"")</f>
        <v/>
      </c>
      <c r="I426" s="27" t="str">
        <f ca="1">IFERROR(OFFSET(錠剤!I$4,錠剤_PTP!$A426,0),"")</f>
        <v/>
      </c>
      <c r="J426" s="27" t="str">
        <f ca="1">IFERROR(OFFSET(錠剤!J$4,錠剤_PTP!$A426,0),"")</f>
        <v/>
      </c>
      <c r="K426" s="65"/>
      <c r="L426" s="77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(ISNUMBER(SEARCH("調剤棚", 錠剤!$J$5:$J$999))),
      ROW(A423)
   ),
"")-4</f>
        <v>#VALUE!</v>
      </c>
      <c r="B427" s="27">
        <f t="shared" si="13"/>
        <v>423</v>
      </c>
      <c r="C427" s="27" t="str">
        <f ca="1">IFERROR(OFFSET(錠剤!C$4,錠剤_PTP!$A427,0),"")</f>
        <v/>
      </c>
      <c r="D427" s="27" t="str">
        <f ca="1">IFERROR(OFFSET(錠剤!D$4,錠剤_PTP!$A427,0),"")</f>
        <v/>
      </c>
      <c r="E427" s="27" t="str">
        <f ca="1">IFERROR(OFFSET(錠剤!E$4,錠剤_PTP!$A427,0),"")</f>
        <v/>
      </c>
      <c r="F427" s="27" t="str">
        <f ca="1">IFERROR(OFFSET(錠剤!F$4,錠剤_PTP!$A427,0),"")</f>
        <v/>
      </c>
      <c r="G427" s="27" t="str">
        <f ca="1">IFERROR(OFFSET(錠剤!G$4,錠剤_PTP!$A427,0),"")</f>
        <v/>
      </c>
      <c r="H427" s="27" t="str">
        <f ca="1">IFERROR(OFFSET(錠剤!H$4,錠剤_PTP!$A427,0),"")</f>
        <v/>
      </c>
      <c r="I427" s="27" t="str">
        <f ca="1">IFERROR(OFFSET(錠剤!I$4,錠剤_PTP!$A427,0),"")</f>
        <v/>
      </c>
      <c r="J427" s="27" t="str">
        <f ca="1">IFERROR(OFFSET(錠剤!J$4,錠剤_PTP!$A427,0),"")</f>
        <v/>
      </c>
      <c r="K427" s="65"/>
      <c r="L427" s="77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(ISNUMBER(SEARCH("調剤棚", 錠剤!$J$5:$J$999))),
      ROW(A424)
   ),
"")-4</f>
        <v>#VALUE!</v>
      </c>
      <c r="B428" s="27">
        <f t="shared" si="13"/>
        <v>424</v>
      </c>
      <c r="C428" s="27" t="str">
        <f ca="1">IFERROR(OFFSET(錠剤!C$4,錠剤_PTP!$A428,0),"")</f>
        <v/>
      </c>
      <c r="D428" s="27" t="str">
        <f ca="1">IFERROR(OFFSET(錠剤!D$4,錠剤_PTP!$A428,0),"")</f>
        <v/>
      </c>
      <c r="E428" s="27" t="str">
        <f ca="1">IFERROR(OFFSET(錠剤!E$4,錠剤_PTP!$A428,0),"")</f>
        <v/>
      </c>
      <c r="F428" s="27" t="str">
        <f ca="1">IFERROR(OFFSET(錠剤!F$4,錠剤_PTP!$A428,0),"")</f>
        <v/>
      </c>
      <c r="G428" s="27" t="str">
        <f ca="1">IFERROR(OFFSET(錠剤!G$4,錠剤_PTP!$A428,0),"")</f>
        <v/>
      </c>
      <c r="H428" s="27" t="str">
        <f ca="1">IFERROR(OFFSET(錠剤!H$4,錠剤_PTP!$A428,0),"")</f>
        <v/>
      </c>
      <c r="I428" s="27" t="str">
        <f ca="1">IFERROR(OFFSET(錠剤!I$4,錠剤_PTP!$A428,0),"")</f>
        <v/>
      </c>
      <c r="J428" s="27" t="str">
        <f ca="1">IFERROR(OFFSET(錠剤!J$4,錠剤_PTP!$A428,0),"")</f>
        <v/>
      </c>
      <c r="K428" s="65"/>
      <c r="L428" s="77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(ISNUMBER(SEARCH("調剤棚", 錠剤!$J$5:$J$999))),
      ROW(A425)
   ),
"")-4</f>
        <v>#VALUE!</v>
      </c>
      <c r="B429" s="27">
        <f t="shared" si="13"/>
        <v>425</v>
      </c>
      <c r="C429" s="27" t="str">
        <f ca="1">IFERROR(OFFSET(錠剤!C$4,錠剤_PTP!$A429,0),"")</f>
        <v/>
      </c>
      <c r="D429" s="27" t="str">
        <f ca="1">IFERROR(OFFSET(錠剤!D$4,錠剤_PTP!$A429,0),"")</f>
        <v/>
      </c>
      <c r="E429" s="27" t="str">
        <f ca="1">IFERROR(OFFSET(錠剤!E$4,錠剤_PTP!$A429,0),"")</f>
        <v/>
      </c>
      <c r="F429" s="27" t="str">
        <f ca="1">IFERROR(OFFSET(錠剤!F$4,錠剤_PTP!$A429,0),"")</f>
        <v/>
      </c>
      <c r="G429" s="27" t="str">
        <f ca="1">IFERROR(OFFSET(錠剤!G$4,錠剤_PTP!$A429,0),"")</f>
        <v/>
      </c>
      <c r="H429" s="27" t="str">
        <f ca="1">IFERROR(OFFSET(錠剤!H$4,錠剤_PTP!$A429,0),"")</f>
        <v/>
      </c>
      <c r="I429" s="27" t="str">
        <f ca="1">IFERROR(OFFSET(錠剤!I$4,錠剤_PTP!$A429,0),"")</f>
        <v/>
      </c>
      <c r="J429" s="27" t="str">
        <f ca="1">IFERROR(OFFSET(錠剤!J$4,錠剤_PTP!$A429,0),"")</f>
        <v/>
      </c>
      <c r="K429" s="65"/>
      <c r="L429" s="77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(ISNUMBER(SEARCH("調剤棚", 錠剤!$J$5:$J$999))),
      ROW(A426)
   ),
"")-4</f>
        <v>#VALUE!</v>
      </c>
      <c r="B430" s="27">
        <f t="shared" si="13"/>
        <v>426</v>
      </c>
      <c r="C430" s="27" t="str">
        <f ca="1">IFERROR(OFFSET(錠剤!C$4,錠剤_PTP!$A430,0),"")</f>
        <v/>
      </c>
      <c r="D430" s="27" t="str">
        <f ca="1">IFERROR(OFFSET(錠剤!D$4,錠剤_PTP!$A430,0),"")</f>
        <v/>
      </c>
      <c r="E430" s="27" t="str">
        <f ca="1">IFERROR(OFFSET(錠剤!E$4,錠剤_PTP!$A430,0),"")</f>
        <v/>
      </c>
      <c r="F430" s="27" t="str">
        <f ca="1">IFERROR(OFFSET(錠剤!F$4,錠剤_PTP!$A430,0),"")</f>
        <v/>
      </c>
      <c r="G430" s="27" t="str">
        <f ca="1">IFERROR(OFFSET(錠剤!G$4,錠剤_PTP!$A430,0),"")</f>
        <v/>
      </c>
      <c r="H430" s="27" t="str">
        <f ca="1">IFERROR(OFFSET(錠剤!H$4,錠剤_PTP!$A430,0),"")</f>
        <v/>
      </c>
      <c r="I430" s="27" t="str">
        <f ca="1">IFERROR(OFFSET(錠剤!I$4,錠剤_PTP!$A430,0),"")</f>
        <v/>
      </c>
      <c r="J430" s="27" t="str">
        <f ca="1">IFERROR(OFFSET(錠剤!J$4,錠剤_PTP!$A430,0),"")</f>
        <v/>
      </c>
      <c r="K430" s="65"/>
      <c r="L430" s="77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(ISNUMBER(SEARCH("調剤棚", 錠剤!$J$5:$J$999))),
      ROW(A427)
   ),
"")-4</f>
        <v>#VALUE!</v>
      </c>
      <c r="B431" s="27">
        <f t="shared" si="13"/>
        <v>427</v>
      </c>
      <c r="C431" s="27" t="str">
        <f ca="1">IFERROR(OFFSET(錠剤!C$4,錠剤_PTP!$A431,0),"")</f>
        <v/>
      </c>
      <c r="D431" s="27" t="str">
        <f ca="1">IFERROR(OFFSET(錠剤!D$4,錠剤_PTP!$A431,0),"")</f>
        <v/>
      </c>
      <c r="E431" s="27" t="str">
        <f ca="1">IFERROR(OFFSET(錠剤!E$4,錠剤_PTP!$A431,0),"")</f>
        <v/>
      </c>
      <c r="F431" s="27" t="str">
        <f ca="1">IFERROR(OFFSET(錠剤!F$4,錠剤_PTP!$A431,0),"")</f>
        <v/>
      </c>
      <c r="G431" s="27" t="str">
        <f ca="1">IFERROR(OFFSET(錠剤!G$4,錠剤_PTP!$A431,0),"")</f>
        <v/>
      </c>
      <c r="H431" s="27" t="str">
        <f ca="1">IFERROR(OFFSET(錠剤!H$4,錠剤_PTP!$A431,0),"")</f>
        <v/>
      </c>
      <c r="I431" s="27" t="str">
        <f ca="1">IFERROR(OFFSET(錠剤!I$4,錠剤_PTP!$A431,0),"")</f>
        <v/>
      </c>
      <c r="J431" s="27" t="str">
        <f ca="1">IFERROR(OFFSET(錠剤!J$4,錠剤_PTP!$A431,0),"")</f>
        <v/>
      </c>
      <c r="K431" s="65"/>
      <c r="L431" s="77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(ISNUMBER(SEARCH("調剤棚", 錠剤!$J$5:$J$999))),
      ROW(A428)
   ),
"")-4</f>
        <v>#VALUE!</v>
      </c>
      <c r="B432" s="27">
        <f t="shared" si="13"/>
        <v>428</v>
      </c>
      <c r="C432" s="27" t="str">
        <f ca="1">IFERROR(OFFSET(錠剤!C$4,錠剤_PTP!$A432,0),"")</f>
        <v/>
      </c>
      <c r="D432" s="27" t="str">
        <f ca="1">IFERROR(OFFSET(錠剤!D$4,錠剤_PTP!$A432,0),"")</f>
        <v/>
      </c>
      <c r="E432" s="27" t="str">
        <f ca="1">IFERROR(OFFSET(錠剤!E$4,錠剤_PTP!$A432,0),"")</f>
        <v/>
      </c>
      <c r="F432" s="27" t="str">
        <f ca="1">IFERROR(OFFSET(錠剤!F$4,錠剤_PTP!$A432,0),"")</f>
        <v/>
      </c>
      <c r="G432" s="27" t="str">
        <f ca="1">IFERROR(OFFSET(錠剤!G$4,錠剤_PTP!$A432,0),"")</f>
        <v/>
      </c>
      <c r="H432" s="27" t="str">
        <f ca="1">IFERROR(OFFSET(錠剤!H$4,錠剤_PTP!$A432,0),"")</f>
        <v/>
      </c>
      <c r="I432" s="27" t="str">
        <f ca="1">IFERROR(OFFSET(錠剤!I$4,錠剤_PTP!$A432,0),"")</f>
        <v/>
      </c>
      <c r="J432" s="27" t="str">
        <f ca="1">IFERROR(OFFSET(錠剤!J$4,錠剤_PTP!$A432,0),"")</f>
        <v/>
      </c>
      <c r="K432" s="65"/>
      <c r="L432" s="77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(ISNUMBER(SEARCH("調剤棚", 錠剤!$J$5:$J$999))),
      ROW(A429)
   ),
"")-4</f>
        <v>#VALUE!</v>
      </c>
      <c r="B433" s="27">
        <f t="shared" si="13"/>
        <v>429</v>
      </c>
      <c r="C433" s="27" t="str">
        <f ca="1">IFERROR(OFFSET(錠剤!C$4,錠剤_PTP!$A433,0),"")</f>
        <v/>
      </c>
      <c r="D433" s="27" t="str">
        <f ca="1">IFERROR(OFFSET(錠剤!D$4,錠剤_PTP!$A433,0),"")</f>
        <v/>
      </c>
      <c r="E433" s="27" t="str">
        <f ca="1">IFERROR(OFFSET(錠剤!E$4,錠剤_PTP!$A433,0),"")</f>
        <v/>
      </c>
      <c r="F433" s="27" t="str">
        <f ca="1">IFERROR(OFFSET(錠剤!F$4,錠剤_PTP!$A433,0),"")</f>
        <v/>
      </c>
      <c r="G433" s="27" t="str">
        <f ca="1">IFERROR(OFFSET(錠剤!G$4,錠剤_PTP!$A433,0),"")</f>
        <v/>
      </c>
      <c r="H433" s="27" t="str">
        <f ca="1">IFERROR(OFFSET(錠剤!H$4,錠剤_PTP!$A433,0),"")</f>
        <v/>
      </c>
      <c r="I433" s="27" t="str">
        <f ca="1">IFERROR(OFFSET(錠剤!I$4,錠剤_PTP!$A433,0),"")</f>
        <v/>
      </c>
      <c r="J433" s="27" t="str">
        <f ca="1">IFERROR(OFFSET(錠剤!J$4,錠剤_PTP!$A433,0),"")</f>
        <v/>
      </c>
      <c r="K433" s="65"/>
      <c r="L433" s="77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(ISNUMBER(SEARCH("調剤棚", 錠剤!$J$5:$J$999))),
      ROW(A430)
   ),
"")-4</f>
        <v>#VALUE!</v>
      </c>
      <c r="B434" s="27">
        <f t="shared" si="13"/>
        <v>430</v>
      </c>
      <c r="C434" s="27" t="str">
        <f ca="1">IFERROR(OFFSET(錠剤!C$4,錠剤_PTP!$A434,0),"")</f>
        <v/>
      </c>
      <c r="D434" s="27" t="str">
        <f ca="1">IFERROR(OFFSET(錠剤!D$4,錠剤_PTP!$A434,0),"")</f>
        <v/>
      </c>
      <c r="E434" s="27" t="str">
        <f ca="1">IFERROR(OFFSET(錠剤!E$4,錠剤_PTP!$A434,0),"")</f>
        <v/>
      </c>
      <c r="F434" s="27" t="str">
        <f ca="1">IFERROR(OFFSET(錠剤!F$4,錠剤_PTP!$A434,0),"")</f>
        <v/>
      </c>
      <c r="G434" s="27" t="str">
        <f ca="1">IFERROR(OFFSET(錠剤!G$4,錠剤_PTP!$A434,0),"")</f>
        <v/>
      </c>
      <c r="H434" s="27" t="str">
        <f ca="1">IFERROR(OFFSET(錠剤!H$4,錠剤_PTP!$A434,0),"")</f>
        <v/>
      </c>
      <c r="I434" s="27" t="str">
        <f ca="1">IFERROR(OFFSET(錠剤!I$4,錠剤_PTP!$A434,0),"")</f>
        <v/>
      </c>
      <c r="J434" s="27" t="str">
        <f ca="1">IFERROR(OFFSET(錠剤!J$4,錠剤_PTP!$A434,0),"")</f>
        <v/>
      </c>
      <c r="K434" s="65"/>
      <c r="L434" s="77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(ISNUMBER(SEARCH("調剤棚", 錠剤!$J$5:$J$999))),
      ROW(A431)
   ),
"")-4</f>
        <v>#VALUE!</v>
      </c>
      <c r="B435" s="27">
        <f t="shared" si="13"/>
        <v>431</v>
      </c>
      <c r="C435" s="27" t="str">
        <f ca="1">IFERROR(OFFSET(錠剤!C$4,錠剤_PTP!$A435,0),"")</f>
        <v/>
      </c>
      <c r="D435" s="27" t="str">
        <f ca="1">IFERROR(OFFSET(錠剤!D$4,錠剤_PTP!$A435,0),"")</f>
        <v/>
      </c>
      <c r="E435" s="27" t="str">
        <f ca="1">IFERROR(OFFSET(錠剤!E$4,錠剤_PTP!$A435,0),"")</f>
        <v/>
      </c>
      <c r="F435" s="27" t="str">
        <f ca="1">IFERROR(OFFSET(錠剤!F$4,錠剤_PTP!$A435,0),"")</f>
        <v/>
      </c>
      <c r="G435" s="27" t="str">
        <f ca="1">IFERROR(OFFSET(錠剤!G$4,錠剤_PTP!$A435,0),"")</f>
        <v/>
      </c>
      <c r="H435" s="27" t="str">
        <f ca="1">IFERROR(OFFSET(錠剤!H$4,錠剤_PTP!$A435,0),"")</f>
        <v/>
      </c>
      <c r="I435" s="27" t="str">
        <f ca="1">IFERROR(OFFSET(錠剤!I$4,錠剤_PTP!$A435,0),"")</f>
        <v/>
      </c>
      <c r="J435" s="27" t="str">
        <f ca="1">IFERROR(OFFSET(錠剤!J$4,錠剤_PTP!$A435,0),"")</f>
        <v/>
      </c>
      <c r="K435" s="65"/>
      <c r="L435" s="77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(ISNUMBER(SEARCH("調剤棚", 錠剤!$J$5:$J$999))),
      ROW(A432)
   ),
"")-4</f>
        <v>#VALUE!</v>
      </c>
      <c r="B436" s="27">
        <f t="shared" si="13"/>
        <v>432</v>
      </c>
      <c r="C436" s="27" t="str">
        <f ca="1">IFERROR(OFFSET(錠剤!C$4,錠剤_PTP!$A436,0),"")</f>
        <v/>
      </c>
      <c r="D436" s="27" t="str">
        <f ca="1">IFERROR(OFFSET(錠剤!D$4,錠剤_PTP!$A436,0),"")</f>
        <v/>
      </c>
      <c r="E436" s="27" t="str">
        <f ca="1">IFERROR(OFFSET(錠剤!E$4,錠剤_PTP!$A436,0),"")</f>
        <v/>
      </c>
      <c r="F436" s="27" t="str">
        <f ca="1">IFERROR(OFFSET(錠剤!F$4,錠剤_PTP!$A436,0),"")</f>
        <v/>
      </c>
      <c r="G436" s="27" t="str">
        <f ca="1">IFERROR(OFFSET(錠剤!G$4,錠剤_PTP!$A436,0),"")</f>
        <v/>
      </c>
      <c r="H436" s="27" t="str">
        <f ca="1">IFERROR(OFFSET(錠剤!H$4,錠剤_PTP!$A436,0),"")</f>
        <v/>
      </c>
      <c r="I436" s="27" t="str">
        <f ca="1">IFERROR(OFFSET(錠剤!I$4,錠剤_PTP!$A436,0),"")</f>
        <v/>
      </c>
      <c r="J436" s="27" t="str">
        <f ca="1">IFERROR(OFFSET(錠剤!J$4,錠剤_PTP!$A436,0),"")</f>
        <v/>
      </c>
      <c r="K436" s="65"/>
      <c r="L436" s="77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(ISNUMBER(SEARCH("調剤棚", 錠剤!$J$5:$J$999))),
      ROW(A433)
   ),
"")-4</f>
        <v>#VALUE!</v>
      </c>
      <c r="B437" s="27">
        <f t="shared" si="13"/>
        <v>433</v>
      </c>
      <c r="C437" s="27" t="str">
        <f ca="1">IFERROR(OFFSET(錠剤!C$4,錠剤_PTP!$A437,0),"")</f>
        <v/>
      </c>
      <c r="D437" s="27" t="str">
        <f ca="1">IFERROR(OFFSET(錠剤!D$4,錠剤_PTP!$A437,0),"")</f>
        <v/>
      </c>
      <c r="E437" s="27" t="str">
        <f ca="1">IFERROR(OFFSET(錠剤!E$4,錠剤_PTP!$A437,0),"")</f>
        <v/>
      </c>
      <c r="F437" s="27" t="str">
        <f ca="1">IFERROR(OFFSET(錠剤!F$4,錠剤_PTP!$A437,0),"")</f>
        <v/>
      </c>
      <c r="G437" s="27" t="str">
        <f ca="1">IFERROR(OFFSET(錠剤!G$4,錠剤_PTP!$A437,0),"")</f>
        <v/>
      </c>
      <c r="H437" s="27" t="str">
        <f ca="1">IFERROR(OFFSET(錠剤!H$4,錠剤_PTP!$A437,0),"")</f>
        <v/>
      </c>
      <c r="I437" s="27" t="str">
        <f ca="1">IFERROR(OFFSET(錠剤!I$4,錠剤_PTP!$A437,0),"")</f>
        <v/>
      </c>
      <c r="J437" s="27" t="str">
        <f ca="1">IFERROR(OFFSET(錠剤!J$4,錠剤_PTP!$A437,0),"")</f>
        <v/>
      </c>
      <c r="K437" s="65"/>
      <c r="L437" s="77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(ISNUMBER(SEARCH("調剤棚", 錠剤!$J$5:$J$999))),
      ROW(A434)
   ),
"")-4</f>
        <v>#VALUE!</v>
      </c>
      <c r="B438" s="27">
        <f t="shared" si="13"/>
        <v>434</v>
      </c>
      <c r="C438" s="27" t="str">
        <f ca="1">IFERROR(OFFSET(錠剤!C$4,錠剤_PTP!$A438,0),"")</f>
        <v/>
      </c>
      <c r="D438" s="27" t="str">
        <f ca="1">IFERROR(OFFSET(錠剤!D$4,錠剤_PTP!$A438,0),"")</f>
        <v/>
      </c>
      <c r="E438" s="27" t="str">
        <f ca="1">IFERROR(OFFSET(錠剤!E$4,錠剤_PTP!$A438,0),"")</f>
        <v/>
      </c>
      <c r="F438" s="27" t="str">
        <f ca="1">IFERROR(OFFSET(錠剤!F$4,錠剤_PTP!$A438,0),"")</f>
        <v/>
      </c>
      <c r="G438" s="27" t="str">
        <f ca="1">IFERROR(OFFSET(錠剤!G$4,錠剤_PTP!$A438,0),"")</f>
        <v/>
      </c>
      <c r="H438" s="27" t="str">
        <f ca="1">IFERROR(OFFSET(錠剤!H$4,錠剤_PTP!$A438,0),"")</f>
        <v/>
      </c>
      <c r="I438" s="27" t="str">
        <f ca="1">IFERROR(OFFSET(錠剤!I$4,錠剤_PTP!$A438,0),"")</f>
        <v/>
      </c>
      <c r="J438" s="27" t="str">
        <f ca="1">IFERROR(OFFSET(錠剤!J$4,錠剤_PTP!$A438,0),"")</f>
        <v/>
      </c>
      <c r="K438" s="65"/>
      <c r="L438" s="77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(ISNUMBER(SEARCH("調剤棚", 錠剤!$J$5:$J$999))),
      ROW(A435)
   ),
"")-4</f>
        <v>#VALUE!</v>
      </c>
      <c r="B439" s="27">
        <f t="shared" si="13"/>
        <v>435</v>
      </c>
      <c r="C439" s="27" t="str">
        <f ca="1">IFERROR(OFFSET(錠剤!C$4,錠剤_PTP!$A439,0),"")</f>
        <v/>
      </c>
      <c r="D439" s="27" t="str">
        <f ca="1">IFERROR(OFFSET(錠剤!D$4,錠剤_PTP!$A439,0),"")</f>
        <v/>
      </c>
      <c r="E439" s="27" t="str">
        <f ca="1">IFERROR(OFFSET(錠剤!E$4,錠剤_PTP!$A439,0),"")</f>
        <v/>
      </c>
      <c r="F439" s="27" t="str">
        <f ca="1">IFERROR(OFFSET(錠剤!F$4,錠剤_PTP!$A439,0),"")</f>
        <v/>
      </c>
      <c r="G439" s="27" t="str">
        <f ca="1">IFERROR(OFFSET(錠剤!G$4,錠剤_PTP!$A439,0),"")</f>
        <v/>
      </c>
      <c r="H439" s="27" t="str">
        <f ca="1">IFERROR(OFFSET(錠剤!H$4,錠剤_PTP!$A439,0),"")</f>
        <v/>
      </c>
      <c r="I439" s="27" t="str">
        <f ca="1">IFERROR(OFFSET(錠剤!I$4,錠剤_PTP!$A439,0),"")</f>
        <v/>
      </c>
      <c r="J439" s="27" t="str">
        <f ca="1">IFERROR(OFFSET(錠剤!J$4,錠剤_PTP!$A439,0),"")</f>
        <v/>
      </c>
      <c r="K439" s="65"/>
      <c r="L439" s="77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(ISNUMBER(SEARCH("調剤棚", 錠剤!$J$5:$J$999))),
      ROW(A436)
   ),
"")-4</f>
        <v>#VALUE!</v>
      </c>
      <c r="B440" s="27">
        <f t="shared" si="13"/>
        <v>436</v>
      </c>
      <c r="C440" s="27" t="str">
        <f ca="1">IFERROR(OFFSET(錠剤!C$4,錠剤_PTP!$A440,0),"")</f>
        <v/>
      </c>
      <c r="D440" s="27" t="str">
        <f ca="1">IFERROR(OFFSET(錠剤!D$4,錠剤_PTP!$A440,0),"")</f>
        <v/>
      </c>
      <c r="E440" s="27" t="str">
        <f ca="1">IFERROR(OFFSET(錠剤!E$4,錠剤_PTP!$A440,0),"")</f>
        <v/>
      </c>
      <c r="F440" s="27" t="str">
        <f ca="1">IFERROR(OFFSET(錠剤!F$4,錠剤_PTP!$A440,0),"")</f>
        <v/>
      </c>
      <c r="G440" s="27" t="str">
        <f ca="1">IFERROR(OFFSET(錠剤!G$4,錠剤_PTP!$A440,0),"")</f>
        <v/>
      </c>
      <c r="H440" s="27" t="str">
        <f ca="1">IFERROR(OFFSET(錠剤!H$4,錠剤_PTP!$A440,0),"")</f>
        <v/>
      </c>
      <c r="I440" s="27" t="str">
        <f ca="1">IFERROR(OFFSET(錠剤!I$4,錠剤_PTP!$A440,0),"")</f>
        <v/>
      </c>
      <c r="J440" s="27" t="str">
        <f ca="1">IFERROR(OFFSET(錠剤!J$4,錠剤_PTP!$A440,0),"")</f>
        <v/>
      </c>
      <c r="K440" s="65"/>
      <c r="L440" s="77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(ISNUMBER(SEARCH("調剤棚", 錠剤!$J$5:$J$999))),
      ROW(A437)
   ),
"")-4</f>
        <v>#VALUE!</v>
      </c>
      <c r="B441" s="27">
        <f t="shared" si="13"/>
        <v>437</v>
      </c>
      <c r="C441" s="27" t="str">
        <f ca="1">IFERROR(OFFSET(錠剤!C$4,錠剤_PTP!$A441,0),"")</f>
        <v/>
      </c>
      <c r="D441" s="27" t="str">
        <f ca="1">IFERROR(OFFSET(錠剤!D$4,錠剤_PTP!$A441,0),"")</f>
        <v/>
      </c>
      <c r="E441" s="27" t="str">
        <f ca="1">IFERROR(OFFSET(錠剤!E$4,錠剤_PTP!$A441,0),"")</f>
        <v/>
      </c>
      <c r="F441" s="27" t="str">
        <f ca="1">IFERROR(OFFSET(錠剤!F$4,錠剤_PTP!$A441,0),"")</f>
        <v/>
      </c>
      <c r="G441" s="27" t="str">
        <f ca="1">IFERROR(OFFSET(錠剤!G$4,錠剤_PTP!$A441,0),"")</f>
        <v/>
      </c>
      <c r="H441" s="27" t="str">
        <f ca="1">IFERROR(OFFSET(錠剤!H$4,錠剤_PTP!$A441,0),"")</f>
        <v/>
      </c>
      <c r="I441" s="27" t="str">
        <f ca="1">IFERROR(OFFSET(錠剤!I$4,錠剤_PTP!$A441,0),"")</f>
        <v/>
      </c>
      <c r="J441" s="27" t="str">
        <f ca="1">IFERROR(OFFSET(錠剤!J$4,錠剤_PTP!$A441,0),"")</f>
        <v/>
      </c>
      <c r="K441" s="65"/>
      <c r="L441" s="77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(ISNUMBER(SEARCH("調剤棚", 錠剤!$J$5:$J$999))),
      ROW(A438)
   ),
"")-4</f>
        <v>#VALUE!</v>
      </c>
      <c r="B442" s="27">
        <f t="shared" si="13"/>
        <v>438</v>
      </c>
      <c r="C442" s="27" t="str">
        <f ca="1">IFERROR(OFFSET(錠剤!C$4,錠剤_PTP!$A442,0),"")</f>
        <v/>
      </c>
      <c r="D442" s="27" t="str">
        <f ca="1">IFERROR(OFFSET(錠剤!D$4,錠剤_PTP!$A442,0),"")</f>
        <v/>
      </c>
      <c r="E442" s="27" t="str">
        <f ca="1">IFERROR(OFFSET(錠剤!E$4,錠剤_PTP!$A442,0),"")</f>
        <v/>
      </c>
      <c r="F442" s="27" t="str">
        <f ca="1">IFERROR(OFFSET(錠剤!F$4,錠剤_PTP!$A442,0),"")</f>
        <v/>
      </c>
      <c r="G442" s="27" t="str">
        <f ca="1">IFERROR(OFFSET(錠剤!G$4,錠剤_PTP!$A442,0),"")</f>
        <v/>
      </c>
      <c r="H442" s="27" t="str">
        <f ca="1">IFERROR(OFFSET(錠剤!H$4,錠剤_PTP!$A442,0),"")</f>
        <v/>
      </c>
      <c r="I442" s="27" t="str">
        <f ca="1">IFERROR(OFFSET(錠剤!I$4,錠剤_PTP!$A442,0),"")</f>
        <v/>
      </c>
      <c r="J442" s="27" t="str">
        <f ca="1">IFERROR(OFFSET(錠剤!J$4,錠剤_PTP!$A442,0),"")</f>
        <v/>
      </c>
      <c r="K442" s="65"/>
      <c r="L442" s="77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(ISNUMBER(SEARCH("調剤棚", 錠剤!$J$5:$J$999))),
      ROW(A439)
   ),
"")-4</f>
        <v>#VALUE!</v>
      </c>
      <c r="B443" s="27">
        <f t="shared" si="13"/>
        <v>439</v>
      </c>
      <c r="C443" s="27" t="str">
        <f ca="1">IFERROR(OFFSET(錠剤!C$4,錠剤_PTP!$A443,0),"")</f>
        <v/>
      </c>
      <c r="D443" s="27" t="str">
        <f ca="1">IFERROR(OFFSET(錠剤!D$4,錠剤_PTP!$A443,0),"")</f>
        <v/>
      </c>
      <c r="E443" s="27" t="str">
        <f ca="1">IFERROR(OFFSET(錠剤!E$4,錠剤_PTP!$A443,0),"")</f>
        <v/>
      </c>
      <c r="F443" s="27" t="str">
        <f ca="1">IFERROR(OFFSET(錠剤!F$4,錠剤_PTP!$A443,0),"")</f>
        <v/>
      </c>
      <c r="G443" s="27" t="str">
        <f ca="1">IFERROR(OFFSET(錠剤!G$4,錠剤_PTP!$A443,0),"")</f>
        <v/>
      </c>
      <c r="H443" s="27" t="str">
        <f ca="1">IFERROR(OFFSET(錠剤!H$4,錠剤_PTP!$A443,0),"")</f>
        <v/>
      </c>
      <c r="I443" s="27" t="str">
        <f ca="1">IFERROR(OFFSET(錠剤!I$4,錠剤_PTP!$A443,0),"")</f>
        <v/>
      </c>
      <c r="J443" s="27" t="str">
        <f ca="1">IFERROR(OFFSET(錠剤!J$4,錠剤_PTP!$A443,0),"")</f>
        <v/>
      </c>
      <c r="K443" s="65"/>
      <c r="L443" s="77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(ISNUMBER(SEARCH("調剤棚", 錠剤!$J$5:$J$999))),
      ROW(A440)
   ),
"")-4</f>
        <v>#VALUE!</v>
      </c>
      <c r="B444" s="27">
        <f t="shared" si="13"/>
        <v>440</v>
      </c>
      <c r="C444" s="27" t="str">
        <f ca="1">IFERROR(OFFSET(錠剤!C$4,錠剤_PTP!$A444,0),"")</f>
        <v/>
      </c>
      <c r="D444" s="27" t="str">
        <f ca="1">IFERROR(OFFSET(錠剤!D$4,錠剤_PTP!$A444,0),"")</f>
        <v/>
      </c>
      <c r="E444" s="27" t="str">
        <f ca="1">IFERROR(OFFSET(錠剤!E$4,錠剤_PTP!$A444,0),"")</f>
        <v/>
      </c>
      <c r="F444" s="27" t="str">
        <f ca="1">IFERROR(OFFSET(錠剤!F$4,錠剤_PTP!$A444,0),"")</f>
        <v/>
      </c>
      <c r="G444" s="27" t="str">
        <f ca="1">IFERROR(OFFSET(錠剤!G$4,錠剤_PTP!$A444,0),"")</f>
        <v/>
      </c>
      <c r="H444" s="27" t="str">
        <f ca="1">IFERROR(OFFSET(錠剤!H$4,錠剤_PTP!$A444,0),"")</f>
        <v/>
      </c>
      <c r="I444" s="27" t="str">
        <f ca="1">IFERROR(OFFSET(錠剤!I$4,錠剤_PTP!$A444,0),"")</f>
        <v/>
      </c>
      <c r="J444" s="27" t="str">
        <f ca="1">IFERROR(OFFSET(錠剤!J$4,錠剤_PTP!$A444,0),"")</f>
        <v/>
      </c>
      <c r="K444" s="65"/>
      <c r="L444" s="77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(ISNUMBER(SEARCH("調剤棚", 錠剤!$J$5:$J$999))),
      ROW(A441)
   ),
"")-4</f>
        <v>#VALUE!</v>
      </c>
      <c r="B445" s="27">
        <f t="shared" si="13"/>
        <v>441</v>
      </c>
      <c r="C445" s="27" t="str">
        <f ca="1">IFERROR(OFFSET(錠剤!C$4,錠剤_PTP!$A445,0),"")</f>
        <v/>
      </c>
      <c r="D445" s="27" t="str">
        <f ca="1">IFERROR(OFFSET(錠剤!D$4,錠剤_PTP!$A445,0),"")</f>
        <v/>
      </c>
      <c r="E445" s="27" t="str">
        <f ca="1">IFERROR(OFFSET(錠剤!E$4,錠剤_PTP!$A445,0),"")</f>
        <v/>
      </c>
      <c r="F445" s="27" t="str">
        <f ca="1">IFERROR(OFFSET(錠剤!F$4,錠剤_PTP!$A445,0),"")</f>
        <v/>
      </c>
      <c r="G445" s="27" t="str">
        <f ca="1">IFERROR(OFFSET(錠剤!G$4,錠剤_PTP!$A445,0),"")</f>
        <v/>
      </c>
      <c r="H445" s="27" t="str">
        <f ca="1">IFERROR(OFFSET(錠剤!H$4,錠剤_PTP!$A445,0),"")</f>
        <v/>
      </c>
      <c r="I445" s="27" t="str">
        <f ca="1">IFERROR(OFFSET(錠剤!I$4,錠剤_PTP!$A445,0),"")</f>
        <v/>
      </c>
      <c r="J445" s="27" t="str">
        <f ca="1">IFERROR(OFFSET(錠剤!J$4,錠剤_PTP!$A445,0),"")</f>
        <v/>
      </c>
      <c r="K445" s="65"/>
      <c r="L445" s="77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(ISNUMBER(SEARCH("調剤棚", 錠剤!$J$5:$J$999))),
      ROW(A442)
   ),
"")-4</f>
        <v>#VALUE!</v>
      </c>
      <c r="B446" s="27">
        <f t="shared" si="13"/>
        <v>442</v>
      </c>
      <c r="C446" s="27" t="str">
        <f ca="1">IFERROR(OFFSET(錠剤!C$4,錠剤_PTP!$A446,0),"")</f>
        <v/>
      </c>
      <c r="D446" s="27" t="str">
        <f ca="1">IFERROR(OFFSET(錠剤!D$4,錠剤_PTP!$A446,0),"")</f>
        <v/>
      </c>
      <c r="E446" s="27" t="str">
        <f ca="1">IFERROR(OFFSET(錠剤!E$4,錠剤_PTP!$A446,0),"")</f>
        <v/>
      </c>
      <c r="F446" s="27" t="str">
        <f ca="1">IFERROR(OFFSET(錠剤!F$4,錠剤_PTP!$A446,0),"")</f>
        <v/>
      </c>
      <c r="G446" s="27" t="str">
        <f ca="1">IFERROR(OFFSET(錠剤!G$4,錠剤_PTP!$A446,0),"")</f>
        <v/>
      </c>
      <c r="H446" s="27" t="str">
        <f ca="1">IFERROR(OFFSET(錠剤!H$4,錠剤_PTP!$A446,0),"")</f>
        <v/>
      </c>
      <c r="I446" s="27" t="str">
        <f ca="1">IFERROR(OFFSET(錠剤!I$4,錠剤_PTP!$A446,0),"")</f>
        <v/>
      </c>
      <c r="J446" s="27" t="str">
        <f ca="1">IFERROR(OFFSET(錠剤!J$4,錠剤_PTP!$A446,0),"")</f>
        <v/>
      </c>
      <c r="K446" s="65"/>
      <c r="L446" s="77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(ISNUMBER(SEARCH("調剤棚", 錠剤!$J$5:$J$999))),
      ROW(A443)
   ),
"")-4</f>
        <v>#VALUE!</v>
      </c>
      <c r="B447" s="27">
        <f t="shared" si="13"/>
        <v>443</v>
      </c>
      <c r="C447" s="27" t="str">
        <f ca="1">IFERROR(OFFSET(錠剤!C$4,錠剤_PTP!$A447,0),"")</f>
        <v/>
      </c>
      <c r="D447" s="27" t="str">
        <f ca="1">IFERROR(OFFSET(錠剤!D$4,錠剤_PTP!$A447,0),"")</f>
        <v/>
      </c>
      <c r="E447" s="27" t="str">
        <f ca="1">IFERROR(OFFSET(錠剤!E$4,錠剤_PTP!$A447,0),"")</f>
        <v/>
      </c>
      <c r="F447" s="27" t="str">
        <f ca="1">IFERROR(OFFSET(錠剤!F$4,錠剤_PTP!$A447,0),"")</f>
        <v/>
      </c>
      <c r="G447" s="27" t="str">
        <f ca="1">IFERROR(OFFSET(錠剤!G$4,錠剤_PTP!$A447,0),"")</f>
        <v/>
      </c>
      <c r="H447" s="27" t="str">
        <f ca="1">IFERROR(OFFSET(錠剤!H$4,錠剤_PTP!$A447,0),"")</f>
        <v/>
      </c>
      <c r="I447" s="27" t="str">
        <f ca="1">IFERROR(OFFSET(錠剤!I$4,錠剤_PTP!$A447,0),"")</f>
        <v/>
      </c>
      <c r="J447" s="27" t="str">
        <f ca="1">IFERROR(OFFSET(錠剤!J$4,錠剤_PTP!$A447,0),"")</f>
        <v/>
      </c>
      <c r="K447" s="65"/>
      <c r="L447" s="77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(ISNUMBER(SEARCH("調剤棚", 錠剤!$J$5:$J$999))),
      ROW(A444)
   ),
"")-4</f>
        <v>#VALUE!</v>
      </c>
      <c r="B448" s="27">
        <f t="shared" si="13"/>
        <v>444</v>
      </c>
      <c r="C448" s="27" t="str">
        <f ca="1">IFERROR(OFFSET(錠剤!C$4,錠剤_PTP!$A448,0),"")</f>
        <v/>
      </c>
      <c r="D448" s="27" t="str">
        <f ca="1">IFERROR(OFFSET(錠剤!D$4,錠剤_PTP!$A448,0),"")</f>
        <v/>
      </c>
      <c r="E448" s="27" t="str">
        <f ca="1">IFERROR(OFFSET(錠剤!E$4,錠剤_PTP!$A448,0),"")</f>
        <v/>
      </c>
      <c r="F448" s="27" t="str">
        <f ca="1">IFERROR(OFFSET(錠剤!F$4,錠剤_PTP!$A448,0),"")</f>
        <v/>
      </c>
      <c r="G448" s="27" t="str">
        <f ca="1">IFERROR(OFFSET(錠剤!G$4,錠剤_PTP!$A448,0),"")</f>
        <v/>
      </c>
      <c r="H448" s="27" t="str">
        <f ca="1">IFERROR(OFFSET(錠剤!H$4,錠剤_PTP!$A448,0),"")</f>
        <v/>
      </c>
      <c r="I448" s="27" t="str">
        <f ca="1">IFERROR(OFFSET(錠剤!I$4,錠剤_PTP!$A448,0),"")</f>
        <v/>
      </c>
      <c r="J448" s="27" t="str">
        <f ca="1">IFERROR(OFFSET(錠剤!J$4,錠剤_PTP!$A448,0),"")</f>
        <v/>
      </c>
      <c r="K448" s="65"/>
      <c r="L448" s="77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(ISNUMBER(SEARCH("調剤棚", 錠剤!$J$5:$J$999))),
      ROW(A445)
   ),
"")-4</f>
        <v>#VALUE!</v>
      </c>
      <c r="B449" s="27">
        <f t="shared" si="13"/>
        <v>445</v>
      </c>
      <c r="C449" s="27" t="str">
        <f ca="1">IFERROR(OFFSET(錠剤!C$4,錠剤_PTP!$A449,0),"")</f>
        <v/>
      </c>
      <c r="D449" s="27" t="str">
        <f ca="1">IFERROR(OFFSET(錠剤!D$4,錠剤_PTP!$A449,0),"")</f>
        <v/>
      </c>
      <c r="E449" s="27" t="str">
        <f ca="1">IFERROR(OFFSET(錠剤!E$4,錠剤_PTP!$A449,0),"")</f>
        <v/>
      </c>
      <c r="F449" s="27" t="str">
        <f ca="1">IFERROR(OFFSET(錠剤!F$4,錠剤_PTP!$A449,0),"")</f>
        <v/>
      </c>
      <c r="G449" s="27" t="str">
        <f ca="1">IFERROR(OFFSET(錠剤!G$4,錠剤_PTP!$A449,0),"")</f>
        <v/>
      </c>
      <c r="H449" s="27" t="str">
        <f ca="1">IFERROR(OFFSET(錠剤!H$4,錠剤_PTP!$A449,0),"")</f>
        <v/>
      </c>
      <c r="I449" s="27" t="str">
        <f ca="1">IFERROR(OFFSET(錠剤!I$4,錠剤_PTP!$A449,0),"")</f>
        <v/>
      </c>
      <c r="J449" s="27" t="str">
        <f ca="1">IFERROR(OFFSET(錠剤!J$4,錠剤_PTP!$A449,0),"")</f>
        <v/>
      </c>
      <c r="K449" s="65"/>
      <c r="L449" s="77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(ISNUMBER(SEARCH("調剤棚", 錠剤!$J$5:$J$999))),
      ROW(A446)
   ),
"")-4</f>
        <v>#VALUE!</v>
      </c>
      <c r="B450" s="27">
        <f t="shared" si="13"/>
        <v>446</v>
      </c>
      <c r="C450" s="27" t="str">
        <f ca="1">IFERROR(OFFSET(錠剤!C$4,錠剤_PTP!$A450,0),"")</f>
        <v/>
      </c>
      <c r="D450" s="27" t="str">
        <f ca="1">IFERROR(OFFSET(錠剤!D$4,錠剤_PTP!$A450,0),"")</f>
        <v/>
      </c>
      <c r="E450" s="27" t="str">
        <f ca="1">IFERROR(OFFSET(錠剤!E$4,錠剤_PTP!$A450,0),"")</f>
        <v/>
      </c>
      <c r="F450" s="27" t="str">
        <f ca="1">IFERROR(OFFSET(錠剤!F$4,錠剤_PTP!$A450,0),"")</f>
        <v/>
      </c>
      <c r="G450" s="27" t="str">
        <f ca="1">IFERROR(OFFSET(錠剤!G$4,錠剤_PTP!$A450,0),"")</f>
        <v/>
      </c>
      <c r="H450" s="27" t="str">
        <f ca="1">IFERROR(OFFSET(錠剤!H$4,錠剤_PTP!$A450,0),"")</f>
        <v/>
      </c>
      <c r="I450" s="27" t="str">
        <f ca="1">IFERROR(OFFSET(錠剤!I$4,錠剤_PTP!$A450,0),"")</f>
        <v/>
      </c>
      <c r="J450" s="27" t="str">
        <f ca="1">IFERROR(OFFSET(錠剤!J$4,錠剤_PTP!$A450,0),"")</f>
        <v/>
      </c>
      <c r="K450" s="65"/>
      <c r="L450" s="77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(ISNUMBER(SEARCH("調剤棚", 錠剤!$J$5:$J$999))),
      ROW(A447)
   ),
"")-4</f>
        <v>#VALUE!</v>
      </c>
      <c r="B451" s="27">
        <f t="shared" si="13"/>
        <v>447</v>
      </c>
      <c r="C451" s="27" t="str">
        <f ca="1">IFERROR(OFFSET(錠剤!C$4,錠剤_PTP!$A451,0),"")</f>
        <v/>
      </c>
      <c r="D451" s="27" t="str">
        <f ca="1">IFERROR(OFFSET(錠剤!D$4,錠剤_PTP!$A451,0),"")</f>
        <v/>
      </c>
      <c r="E451" s="27" t="str">
        <f ca="1">IFERROR(OFFSET(錠剤!E$4,錠剤_PTP!$A451,0),"")</f>
        <v/>
      </c>
      <c r="F451" s="27" t="str">
        <f ca="1">IFERROR(OFFSET(錠剤!F$4,錠剤_PTP!$A451,0),"")</f>
        <v/>
      </c>
      <c r="G451" s="27" t="str">
        <f ca="1">IFERROR(OFFSET(錠剤!G$4,錠剤_PTP!$A451,0),"")</f>
        <v/>
      </c>
      <c r="H451" s="27" t="str">
        <f ca="1">IFERROR(OFFSET(錠剤!H$4,錠剤_PTP!$A451,0),"")</f>
        <v/>
      </c>
      <c r="I451" s="27" t="str">
        <f ca="1">IFERROR(OFFSET(錠剤!I$4,錠剤_PTP!$A451,0),"")</f>
        <v/>
      </c>
      <c r="J451" s="27" t="str">
        <f ca="1">IFERROR(OFFSET(錠剤!J$4,錠剤_PTP!$A451,0),"")</f>
        <v/>
      </c>
      <c r="K451" s="65"/>
      <c r="L451" s="77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(ISNUMBER(SEARCH("調剤棚", 錠剤!$J$5:$J$999))),
      ROW(A448)
   ),
"")-4</f>
        <v>#VALUE!</v>
      </c>
      <c r="B452" s="27">
        <f t="shared" si="13"/>
        <v>448</v>
      </c>
      <c r="C452" s="27" t="str">
        <f ca="1">IFERROR(OFFSET(錠剤!C$4,錠剤_PTP!$A452,0),"")</f>
        <v/>
      </c>
      <c r="D452" s="27" t="str">
        <f ca="1">IFERROR(OFFSET(錠剤!D$4,錠剤_PTP!$A452,0),"")</f>
        <v/>
      </c>
      <c r="E452" s="27" t="str">
        <f ca="1">IFERROR(OFFSET(錠剤!E$4,錠剤_PTP!$A452,0),"")</f>
        <v/>
      </c>
      <c r="F452" s="27" t="str">
        <f ca="1">IFERROR(OFFSET(錠剤!F$4,錠剤_PTP!$A452,0),"")</f>
        <v/>
      </c>
      <c r="G452" s="27" t="str">
        <f ca="1">IFERROR(OFFSET(錠剤!G$4,錠剤_PTP!$A452,0),"")</f>
        <v/>
      </c>
      <c r="H452" s="27" t="str">
        <f ca="1">IFERROR(OFFSET(錠剤!H$4,錠剤_PTP!$A452,0),"")</f>
        <v/>
      </c>
      <c r="I452" s="27" t="str">
        <f ca="1">IFERROR(OFFSET(錠剤!I$4,錠剤_PTP!$A452,0),"")</f>
        <v/>
      </c>
      <c r="J452" s="27" t="str">
        <f ca="1">IFERROR(OFFSET(錠剤!J$4,錠剤_PTP!$A452,0),"")</f>
        <v/>
      </c>
      <c r="K452" s="65"/>
      <c r="L452" s="77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(ISNUMBER(SEARCH("調剤棚", 錠剤!$J$5:$J$999))),
      ROW(A449)
   ),
"")-4</f>
        <v>#VALUE!</v>
      </c>
      <c r="B453" s="27">
        <f t="shared" si="13"/>
        <v>449</v>
      </c>
      <c r="C453" s="27" t="str">
        <f ca="1">IFERROR(OFFSET(錠剤!C$4,錠剤_PTP!$A453,0),"")</f>
        <v/>
      </c>
      <c r="D453" s="27" t="str">
        <f ca="1">IFERROR(OFFSET(錠剤!D$4,錠剤_PTP!$A453,0),"")</f>
        <v/>
      </c>
      <c r="E453" s="27" t="str">
        <f ca="1">IFERROR(OFFSET(錠剤!E$4,錠剤_PTP!$A453,0),"")</f>
        <v/>
      </c>
      <c r="F453" s="27" t="str">
        <f ca="1">IFERROR(OFFSET(錠剤!F$4,錠剤_PTP!$A453,0),"")</f>
        <v/>
      </c>
      <c r="G453" s="27" t="str">
        <f ca="1">IFERROR(OFFSET(錠剤!G$4,錠剤_PTP!$A453,0),"")</f>
        <v/>
      </c>
      <c r="H453" s="27" t="str">
        <f ca="1">IFERROR(OFFSET(錠剤!H$4,錠剤_PTP!$A453,0),"")</f>
        <v/>
      </c>
      <c r="I453" s="27" t="str">
        <f ca="1">IFERROR(OFFSET(錠剤!I$4,錠剤_PTP!$A453,0),"")</f>
        <v/>
      </c>
      <c r="J453" s="27" t="str">
        <f ca="1">IFERROR(OFFSET(錠剤!J$4,錠剤_PTP!$A453,0),"")</f>
        <v/>
      </c>
      <c r="K453" s="65"/>
      <c r="L453" s="77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(ISNUMBER(SEARCH("調剤棚", 錠剤!$J$5:$J$999))),
      ROW(A450)
   ),
"")-4</f>
        <v>#VALUE!</v>
      </c>
      <c r="B454" s="27">
        <f t="shared" si="13"/>
        <v>450</v>
      </c>
      <c r="C454" s="27" t="str">
        <f ca="1">IFERROR(OFFSET(錠剤!C$4,錠剤_PTP!$A454,0),"")</f>
        <v/>
      </c>
      <c r="D454" s="27" t="str">
        <f ca="1">IFERROR(OFFSET(錠剤!D$4,錠剤_PTP!$A454,0),"")</f>
        <v/>
      </c>
      <c r="E454" s="27" t="str">
        <f ca="1">IFERROR(OFFSET(錠剤!E$4,錠剤_PTP!$A454,0),"")</f>
        <v/>
      </c>
      <c r="F454" s="27" t="str">
        <f ca="1">IFERROR(OFFSET(錠剤!F$4,錠剤_PTP!$A454,0),"")</f>
        <v/>
      </c>
      <c r="G454" s="27" t="str">
        <f ca="1">IFERROR(OFFSET(錠剤!G$4,錠剤_PTP!$A454,0),"")</f>
        <v/>
      </c>
      <c r="H454" s="27" t="str">
        <f ca="1">IFERROR(OFFSET(錠剤!H$4,錠剤_PTP!$A454,0),"")</f>
        <v/>
      </c>
      <c r="I454" s="27" t="str">
        <f ca="1">IFERROR(OFFSET(錠剤!I$4,錠剤_PTP!$A454,0),"")</f>
        <v/>
      </c>
      <c r="J454" s="27" t="str">
        <f ca="1">IFERROR(OFFSET(錠剤!J$4,錠剤_PTP!$A454,0),"")</f>
        <v/>
      </c>
      <c r="K454" s="65"/>
      <c r="L454" s="77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(ISNUMBER(SEARCH("調剤棚",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IFERROR(OFFSET(錠剤!C$4,錠剤_PTP!$A455,0),"")</f>
        <v/>
      </c>
      <c r="D455" s="27" t="str">
        <f ca="1">IFERROR(OFFSET(錠剤!D$4,錠剤_PTP!$A455,0),"")</f>
        <v/>
      </c>
      <c r="E455" s="27" t="str">
        <f ca="1">IFERROR(OFFSET(錠剤!E$4,錠剤_PTP!$A455,0),"")</f>
        <v/>
      </c>
      <c r="F455" s="27" t="str">
        <f ca="1">IFERROR(OFFSET(錠剤!F$4,錠剤_PTP!$A455,0),"")</f>
        <v/>
      </c>
      <c r="G455" s="27" t="str">
        <f ca="1">IFERROR(OFFSET(錠剤!G$4,錠剤_PTP!$A455,0),"")</f>
        <v/>
      </c>
      <c r="H455" s="27" t="str">
        <f ca="1">IFERROR(OFFSET(錠剤!H$4,錠剤_PTP!$A455,0),"")</f>
        <v/>
      </c>
      <c r="I455" s="27" t="str">
        <f ca="1">IFERROR(OFFSET(錠剤!I$4,錠剤_PTP!$A455,0),"")</f>
        <v/>
      </c>
      <c r="J455" s="27" t="str">
        <f ca="1">IFERROR(OFFSET(錠剤!J$4,錠剤_PTP!$A455,0),"")</f>
        <v/>
      </c>
      <c r="K455" s="65"/>
      <c r="L455" s="77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(ISNUMBER(SEARCH("調剤棚", 錠剤!$J$5:$J$999))),
      ROW(A452)
   ),
"")-4</f>
        <v>#VALUE!</v>
      </c>
      <c r="B456" s="27">
        <f t="shared" si="15"/>
        <v>452</v>
      </c>
      <c r="C456" s="27" t="str">
        <f ca="1">IFERROR(OFFSET(錠剤!C$4,錠剤_PTP!$A456,0),"")</f>
        <v/>
      </c>
      <c r="D456" s="27" t="str">
        <f ca="1">IFERROR(OFFSET(錠剤!D$4,錠剤_PTP!$A456,0),"")</f>
        <v/>
      </c>
      <c r="E456" s="27" t="str">
        <f ca="1">IFERROR(OFFSET(錠剤!E$4,錠剤_PTP!$A456,0),"")</f>
        <v/>
      </c>
      <c r="F456" s="27" t="str">
        <f ca="1">IFERROR(OFFSET(錠剤!F$4,錠剤_PTP!$A456,0),"")</f>
        <v/>
      </c>
      <c r="G456" s="27" t="str">
        <f ca="1">IFERROR(OFFSET(錠剤!G$4,錠剤_PTP!$A456,0),"")</f>
        <v/>
      </c>
      <c r="H456" s="27" t="str">
        <f ca="1">IFERROR(OFFSET(錠剤!H$4,錠剤_PTP!$A456,0),"")</f>
        <v/>
      </c>
      <c r="I456" s="27" t="str">
        <f ca="1">IFERROR(OFFSET(錠剤!I$4,錠剤_PTP!$A456,0),"")</f>
        <v/>
      </c>
      <c r="J456" s="27" t="str">
        <f ca="1">IFERROR(OFFSET(錠剤!J$4,錠剤_PTP!$A456,0),"")</f>
        <v/>
      </c>
      <c r="K456" s="65"/>
      <c r="L456" s="77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(ISNUMBER(SEARCH("調剤棚", 錠剤!$J$5:$J$999))),
      ROW(A453)
   ),
"")-4</f>
        <v>#VALUE!</v>
      </c>
      <c r="B457" s="27">
        <f t="shared" si="15"/>
        <v>453</v>
      </c>
      <c r="C457" s="27" t="str">
        <f ca="1">IFERROR(OFFSET(錠剤!C$4,錠剤_PTP!$A457,0),"")</f>
        <v/>
      </c>
      <c r="D457" s="27" t="str">
        <f ca="1">IFERROR(OFFSET(錠剤!D$4,錠剤_PTP!$A457,0),"")</f>
        <v/>
      </c>
      <c r="E457" s="27" t="str">
        <f ca="1">IFERROR(OFFSET(錠剤!E$4,錠剤_PTP!$A457,0),"")</f>
        <v/>
      </c>
      <c r="F457" s="27" t="str">
        <f ca="1">IFERROR(OFFSET(錠剤!F$4,錠剤_PTP!$A457,0),"")</f>
        <v/>
      </c>
      <c r="G457" s="27" t="str">
        <f ca="1">IFERROR(OFFSET(錠剤!G$4,錠剤_PTP!$A457,0),"")</f>
        <v/>
      </c>
      <c r="H457" s="27" t="str">
        <f ca="1">IFERROR(OFFSET(錠剤!H$4,錠剤_PTP!$A457,0),"")</f>
        <v/>
      </c>
      <c r="I457" s="27" t="str">
        <f ca="1">IFERROR(OFFSET(錠剤!I$4,錠剤_PTP!$A457,0),"")</f>
        <v/>
      </c>
      <c r="J457" s="27" t="str">
        <f ca="1">IFERROR(OFFSET(錠剤!J$4,錠剤_PTP!$A457,0),"")</f>
        <v/>
      </c>
      <c r="K457" s="65"/>
      <c r="L457" s="77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(ISNUMBER(SEARCH("調剤棚", 錠剤!$J$5:$J$999))),
      ROW(A454)
   ),
"")-4</f>
        <v>#VALUE!</v>
      </c>
      <c r="B458" s="27">
        <f t="shared" si="15"/>
        <v>454</v>
      </c>
      <c r="C458" s="27" t="str">
        <f ca="1">IFERROR(OFFSET(錠剤!C$4,錠剤_PTP!$A458,0),"")</f>
        <v/>
      </c>
      <c r="D458" s="27" t="str">
        <f ca="1">IFERROR(OFFSET(錠剤!D$4,錠剤_PTP!$A458,0),"")</f>
        <v/>
      </c>
      <c r="E458" s="27" t="str">
        <f ca="1">IFERROR(OFFSET(錠剤!E$4,錠剤_PTP!$A458,0),"")</f>
        <v/>
      </c>
      <c r="F458" s="27" t="str">
        <f ca="1">IFERROR(OFFSET(錠剤!F$4,錠剤_PTP!$A458,0),"")</f>
        <v/>
      </c>
      <c r="G458" s="27" t="str">
        <f ca="1">IFERROR(OFFSET(錠剤!G$4,錠剤_PTP!$A458,0),"")</f>
        <v/>
      </c>
      <c r="H458" s="27" t="str">
        <f ca="1">IFERROR(OFFSET(錠剤!H$4,錠剤_PTP!$A458,0),"")</f>
        <v/>
      </c>
      <c r="I458" s="27" t="str">
        <f ca="1">IFERROR(OFFSET(錠剤!I$4,錠剤_PTP!$A458,0),"")</f>
        <v/>
      </c>
      <c r="J458" s="27" t="str">
        <f ca="1">IFERROR(OFFSET(錠剤!J$4,錠剤_PTP!$A458,0),"")</f>
        <v/>
      </c>
      <c r="K458" s="65"/>
      <c r="L458" s="77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(ISNUMBER(SEARCH("調剤棚", 錠剤!$J$5:$J$999))),
      ROW(A455)
   ),
"")-4</f>
        <v>#VALUE!</v>
      </c>
      <c r="B459" s="27">
        <f t="shared" si="15"/>
        <v>455</v>
      </c>
      <c r="C459" s="27" t="str">
        <f ca="1">IFERROR(OFFSET(錠剤!C$4,錠剤_PTP!$A459,0),"")</f>
        <v/>
      </c>
      <c r="D459" s="27" t="str">
        <f ca="1">IFERROR(OFFSET(錠剤!D$4,錠剤_PTP!$A459,0),"")</f>
        <v/>
      </c>
      <c r="E459" s="27" t="str">
        <f ca="1">IFERROR(OFFSET(錠剤!E$4,錠剤_PTP!$A459,0),"")</f>
        <v/>
      </c>
      <c r="F459" s="27" t="str">
        <f ca="1">IFERROR(OFFSET(錠剤!F$4,錠剤_PTP!$A459,0),"")</f>
        <v/>
      </c>
      <c r="G459" s="27" t="str">
        <f ca="1">IFERROR(OFFSET(錠剤!G$4,錠剤_PTP!$A459,0),"")</f>
        <v/>
      </c>
      <c r="H459" s="27" t="str">
        <f ca="1">IFERROR(OFFSET(錠剤!H$4,錠剤_PTP!$A459,0),"")</f>
        <v/>
      </c>
      <c r="I459" s="27" t="str">
        <f ca="1">IFERROR(OFFSET(錠剤!I$4,錠剤_PTP!$A459,0),"")</f>
        <v/>
      </c>
      <c r="J459" s="27" t="str">
        <f ca="1">IFERROR(OFFSET(錠剤!J$4,錠剤_PTP!$A459,0),"")</f>
        <v/>
      </c>
      <c r="K459" s="65"/>
      <c r="L459" s="77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(ISNUMBER(SEARCH("調剤棚", 錠剤!$J$5:$J$999))),
      ROW(A456)
   ),
"")-4</f>
        <v>#VALUE!</v>
      </c>
      <c r="B460" s="27">
        <f t="shared" si="15"/>
        <v>456</v>
      </c>
      <c r="C460" s="27" t="str">
        <f ca="1">IFERROR(OFFSET(錠剤!C$4,錠剤_PTP!$A460,0),"")</f>
        <v/>
      </c>
      <c r="D460" s="27" t="str">
        <f ca="1">IFERROR(OFFSET(錠剤!D$4,錠剤_PTP!$A460,0),"")</f>
        <v/>
      </c>
      <c r="E460" s="27" t="str">
        <f ca="1">IFERROR(OFFSET(錠剤!E$4,錠剤_PTP!$A460,0),"")</f>
        <v/>
      </c>
      <c r="F460" s="27" t="str">
        <f ca="1">IFERROR(OFFSET(錠剤!F$4,錠剤_PTP!$A460,0),"")</f>
        <v/>
      </c>
      <c r="G460" s="27" t="str">
        <f ca="1">IFERROR(OFFSET(錠剤!G$4,錠剤_PTP!$A460,0),"")</f>
        <v/>
      </c>
      <c r="H460" s="27" t="str">
        <f ca="1">IFERROR(OFFSET(錠剤!H$4,錠剤_PTP!$A460,0),"")</f>
        <v/>
      </c>
      <c r="I460" s="27" t="str">
        <f ca="1">IFERROR(OFFSET(錠剤!I$4,錠剤_PTP!$A460,0),"")</f>
        <v/>
      </c>
      <c r="J460" s="27" t="str">
        <f ca="1">IFERROR(OFFSET(錠剤!J$4,錠剤_PTP!$A460,0),"")</f>
        <v/>
      </c>
      <c r="K460" s="65"/>
      <c r="L460" s="77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(ISNUMBER(SEARCH("調剤棚", 錠剤!$J$5:$J$999))),
      ROW(A457)
   ),
"")-4</f>
        <v>#VALUE!</v>
      </c>
      <c r="B461" s="27">
        <f t="shared" si="15"/>
        <v>457</v>
      </c>
      <c r="C461" s="27" t="str">
        <f ca="1">IFERROR(OFFSET(錠剤!C$4,錠剤_PTP!$A461,0),"")</f>
        <v/>
      </c>
      <c r="D461" s="27" t="str">
        <f ca="1">IFERROR(OFFSET(錠剤!D$4,錠剤_PTP!$A461,0),"")</f>
        <v/>
      </c>
      <c r="E461" s="27" t="str">
        <f ca="1">IFERROR(OFFSET(錠剤!E$4,錠剤_PTP!$A461,0),"")</f>
        <v/>
      </c>
      <c r="F461" s="27" t="str">
        <f ca="1">IFERROR(OFFSET(錠剤!F$4,錠剤_PTP!$A461,0),"")</f>
        <v/>
      </c>
      <c r="G461" s="27" t="str">
        <f ca="1">IFERROR(OFFSET(錠剤!G$4,錠剤_PTP!$A461,0),"")</f>
        <v/>
      </c>
      <c r="H461" s="27" t="str">
        <f ca="1">IFERROR(OFFSET(錠剤!H$4,錠剤_PTP!$A461,0),"")</f>
        <v/>
      </c>
      <c r="I461" s="27" t="str">
        <f ca="1">IFERROR(OFFSET(錠剤!I$4,錠剤_PTP!$A461,0),"")</f>
        <v/>
      </c>
      <c r="J461" s="27" t="str">
        <f ca="1">IFERROR(OFFSET(錠剤!J$4,錠剤_PTP!$A461,0),"")</f>
        <v/>
      </c>
      <c r="K461" s="65"/>
      <c r="L461" s="77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(ISNUMBER(SEARCH("調剤棚", 錠剤!$J$5:$J$999))),
      ROW(A458)
   ),
"")-4</f>
        <v>#VALUE!</v>
      </c>
      <c r="B462" s="27">
        <f t="shared" si="15"/>
        <v>458</v>
      </c>
      <c r="C462" s="27" t="str">
        <f ca="1">IFERROR(OFFSET(錠剤!C$4,錠剤_PTP!$A462,0),"")</f>
        <v/>
      </c>
      <c r="D462" s="27" t="str">
        <f ca="1">IFERROR(OFFSET(錠剤!D$4,錠剤_PTP!$A462,0),"")</f>
        <v/>
      </c>
      <c r="E462" s="27" t="str">
        <f ca="1">IFERROR(OFFSET(錠剤!E$4,錠剤_PTP!$A462,0),"")</f>
        <v/>
      </c>
      <c r="F462" s="27" t="str">
        <f ca="1">IFERROR(OFFSET(錠剤!F$4,錠剤_PTP!$A462,0),"")</f>
        <v/>
      </c>
      <c r="G462" s="27" t="str">
        <f ca="1">IFERROR(OFFSET(錠剤!G$4,錠剤_PTP!$A462,0),"")</f>
        <v/>
      </c>
      <c r="H462" s="27" t="str">
        <f ca="1">IFERROR(OFFSET(錠剤!H$4,錠剤_PTP!$A462,0),"")</f>
        <v/>
      </c>
      <c r="I462" s="27" t="str">
        <f ca="1">IFERROR(OFFSET(錠剤!I$4,錠剤_PTP!$A462,0),"")</f>
        <v/>
      </c>
      <c r="J462" s="27" t="str">
        <f ca="1">IFERROR(OFFSET(錠剤!J$4,錠剤_PTP!$A462,0),"")</f>
        <v/>
      </c>
      <c r="K462" s="65"/>
      <c r="L462" s="77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(ISNUMBER(SEARCH("調剤棚", 錠剤!$J$5:$J$999))),
      ROW(A459)
   ),
"")-4</f>
        <v>#VALUE!</v>
      </c>
      <c r="B463" s="27">
        <f t="shared" si="15"/>
        <v>459</v>
      </c>
      <c r="C463" s="27" t="str">
        <f ca="1">IFERROR(OFFSET(錠剤!C$4,錠剤_PTP!$A463,0),"")</f>
        <v/>
      </c>
      <c r="D463" s="27" t="str">
        <f ca="1">IFERROR(OFFSET(錠剤!D$4,錠剤_PTP!$A463,0),"")</f>
        <v/>
      </c>
      <c r="E463" s="27" t="str">
        <f ca="1">IFERROR(OFFSET(錠剤!E$4,錠剤_PTP!$A463,0),"")</f>
        <v/>
      </c>
      <c r="F463" s="27" t="str">
        <f ca="1">IFERROR(OFFSET(錠剤!F$4,錠剤_PTP!$A463,0),"")</f>
        <v/>
      </c>
      <c r="G463" s="27" t="str">
        <f ca="1">IFERROR(OFFSET(錠剤!G$4,錠剤_PTP!$A463,0),"")</f>
        <v/>
      </c>
      <c r="H463" s="27" t="str">
        <f ca="1">IFERROR(OFFSET(錠剤!H$4,錠剤_PTP!$A463,0),"")</f>
        <v/>
      </c>
      <c r="I463" s="27" t="str">
        <f ca="1">IFERROR(OFFSET(錠剤!I$4,錠剤_PTP!$A463,0),"")</f>
        <v/>
      </c>
      <c r="J463" s="27" t="str">
        <f ca="1">IFERROR(OFFSET(錠剤!J$4,錠剤_PTP!$A463,0),"")</f>
        <v/>
      </c>
      <c r="K463" s="65"/>
      <c r="L463" s="77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(ISNUMBER(SEARCH("調剤棚", 錠剤!$J$5:$J$999))),
      ROW(A460)
   ),
"")-4</f>
        <v>#VALUE!</v>
      </c>
      <c r="B464" s="27">
        <f t="shared" si="15"/>
        <v>460</v>
      </c>
      <c r="C464" s="27" t="str">
        <f ca="1">IFERROR(OFFSET(錠剤!C$4,錠剤_PTP!$A464,0),"")</f>
        <v/>
      </c>
      <c r="D464" s="27" t="str">
        <f ca="1">IFERROR(OFFSET(錠剤!D$4,錠剤_PTP!$A464,0),"")</f>
        <v/>
      </c>
      <c r="E464" s="27" t="str">
        <f ca="1">IFERROR(OFFSET(錠剤!E$4,錠剤_PTP!$A464,0),"")</f>
        <v/>
      </c>
      <c r="F464" s="27" t="str">
        <f ca="1">IFERROR(OFFSET(錠剤!F$4,錠剤_PTP!$A464,0),"")</f>
        <v/>
      </c>
      <c r="G464" s="27" t="str">
        <f ca="1">IFERROR(OFFSET(錠剤!G$4,錠剤_PTP!$A464,0),"")</f>
        <v/>
      </c>
      <c r="H464" s="27" t="str">
        <f ca="1">IFERROR(OFFSET(錠剤!H$4,錠剤_PTP!$A464,0),"")</f>
        <v/>
      </c>
      <c r="I464" s="27" t="str">
        <f ca="1">IFERROR(OFFSET(錠剤!I$4,錠剤_PTP!$A464,0),"")</f>
        <v/>
      </c>
      <c r="J464" s="27" t="str">
        <f ca="1">IFERROR(OFFSET(錠剤!J$4,錠剤_PTP!$A464,0),"")</f>
        <v/>
      </c>
      <c r="K464" s="65"/>
      <c r="L464" s="77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(ISNUMBER(SEARCH("調剤棚", 錠剤!$J$5:$J$999))),
      ROW(A461)
   ),
"")-4</f>
        <v>#VALUE!</v>
      </c>
      <c r="B465" s="27">
        <f t="shared" si="15"/>
        <v>461</v>
      </c>
      <c r="C465" s="27" t="str">
        <f ca="1">IFERROR(OFFSET(錠剤!C$4,錠剤_PTP!$A465,0),"")</f>
        <v/>
      </c>
      <c r="D465" s="27" t="str">
        <f ca="1">IFERROR(OFFSET(錠剤!D$4,錠剤_PTP!$A465,0),"")</f>
        <v/>
      </c>
      <c r="E465" s="27" t="str">
        <f ca="1">IFERROR(OFFSET(錠剤!E$4,錠剤_PTP!$A465,0),"")</f>
        <v/>
      </c>
      <c r="F465" s="27" t="str">
        <f ca="1">IFERROR(OFFSET(錠剤!F$4,錠剤_PTP!$A465,0),"")</f>
        <v/>
      </c>
      <c r="G465" s="27" t="str">
        <f ca="1">IFERROR(OFFSET(錠剤!G$4,錠剤_PTP!$A465,0),"")</f>
        <v/>
      </c>
      <c r="H465" s="27" t="str">
        <f ca="1">IFERROR(OFFSET(錠剤!H$4,錠剤_PTP!$A465,0),"")</f>
        <v/>
      </c>
      <c r="I465" s="27" t="str">
        <f ca="1">IFERROR(OFFSET(錠剤!I$4,錠剤_PTP!$A465,0),"")</f>
        <v/>
      </c>
      <c r="J465" s="27" t="str">
        <f ca="1">IFERROR(OFFSET(錠剤!J$4,錠剤_PTP!$A465,0),"")</f>
        <v/>
      </c>
      <c r="K465" s="65"/>
      <c r="L465" s="77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(ISNUMBER(SEARCH("調剤棚", 錠剤!$J$5:$J$999))),
      ROW(A462)
   ),
"")-4</f>
        <v>#VALUE!</v>
      </c>
      <c r="B466" s="27">
        <f t="shared" si="15"/>
        <v>462</v>
      </c>
      <c r="C466" s="27" t="str">
        <f ca="1">IFERROR(OFFSET(錠剤!C$4,錠剤_PTP!$A466,0),"")</f>
        <v/>
      </c>
      <c r="D466" s="27" t="str">
        <f ca="1">IFERROR(OFFSET(錠剤!D$4,錠剤_PTP!$A466,0),"")</f>
        <v/>
      </c>
      <c r="E466" s="27" t="str">
        <f ca="1">IFERROR(OFFSET(錠剤!E$4,錠剤_PTP!$A466,0),"")</f>
        <v/>
      </c>
      <c r="F466" s="27" t="str">
        <f ca="1">IFERROR(OFFSET(錠剤!F$4,錠剤_PTP!$A466,0),"")</f>
        <v/>
      </c>
      <c r="G466" s="27" t="str">
        <f ca="1">IFERROR(OFFSET(錠剤!G$4,錠剤_PTP!$A466,0),"")</f>
        <v/>
      </c>
      <c r="H466" s="27" t="str">
        <f ca="1">IFERROR(OFFSET(錠剤!H$4,錠剤_PTP!$A466,0),"")</f>
        <v/>
      </c>
      <c r="I466" s="27" t="str">
        <f ca="1">IFERROR(OFFSET(錠剤!I$4,錠剤_PTP!$A466,0),"")</f>
        <v/>
      </c>
      <c r="J466" s="27" t="str">
        <f ca="1">IFERROR(OFFSET(錠剤!J$4,錠剤_PTP!$A466,0),"")</f>
        <v/>
      </c>
      <c r="K466" s="65"/>
      <c r="L466" s="77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(ISNUMBER(SEARCH("調剤棚", 錠剤!$J$5:$J$999))),
      ROW(A463)
   ),
"")-4</f>
        <v>#VALUE!</v>
      </c>
      <c r="B467" s="27">
        <f t="shared" si="15"/>
        <v>463</v>
      </c>
      <c r="C467" s="27" t="str">
        <f ca="1">IFERROR(OFFSET(錠剤!C$4,錠剤_PTP!$A467,0),"")</f>
        <v/>
      </c>
      <c r="D467" s="27" t="str">
        <f ca="1">IFERROR(OFFSET(錠剤!D$4,錠剤_PTP!$A467,0),"")</f>
        <v/>
      </c>
      <c r="E467" s="27" t="str">
        <f ca="1">IFERROR(OFFSET(錠剤!E$4,錠剤_PTP!$A467,0),"")</f>
        <v/>
      </c>
      <c r="F467" s="27" t="str">
        <f ca="1">IFERROR(OFFSET(錠剤!F$4,錠剤_PTP!$A467,0),"")</f>
        <v/>
      </c>
      <c r="G467" s="27" t="str">
        <f ca="1">IFERROR(OFFSET(錠剤!G$4,錠剤_PTP!$A467,0),"")</f>
        <v/>
      </c>
      <c r="H467" s="27" t="str">
        <f ca="1">IFERROR(OFFSET(錠剤!H$4,錠剤_PTP!$A467,0),"")</f>
        <v/>
      </c>
      <c r="I467" s="27" t="str">
        <f ca="1">IFERROR(OFFSET(錠剤!I$4,錠剤_PTP!$A467,0),"")</f>
        <v/>
      </c>
      <c r="J467" s="27" t="str">
        <f ca="1">IFERROR(OFFSET(錠剤!J$4,錠剤_PTP!$A467,0),"")</f>
        <v/>
      </c>
      <c r="K467" s="65"/>
      <c r="L467" s="77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(ISNUMBER(SEARCH("調剤棚", 錠剤!$J$5:$J$999))),
      ROW(A464)
   ),
"")-4</f>
        <v>#VALUE!</v>
      </c>
      <c r="B468" s="27">
        <f t="shared" si="15"/>
        <v>464</v>
      </c>
      <c r="C468" s="27" t="str">
        <f ca="1">IFERROR(OFFSET(錠剤!C$4,錠剤_PTP!$A468,0),"")</f>
        <v/>
      </c>
      <c r="D468" s="27" t="str">
        <f ca="1">IFERROR(OFFSET(錠剤!D$4,錠剤_PTP!$A468,0),"")</f>
        <v/>
      </c>
      <c r="E468" s="27" t="str">
        <f ca="1">IFERROR(OFFSET(錠剤!E$4,錠剤_PTP!$A468,0),"")</f>
        <v/>
      </c>
      <c r="F468" s="27" t="str">
        <f ca="1">IFERROR(OFFSET(錠剤!F$4,錠剤_PTP!$A468,0),"")</f>
        <v/>
      </c>
      <c r="G468" s="27" t="str">
        <f ca="1">IFERROR(OFFSET(錠剤!G$4,錠剤_PTP!$A468,0),"")</f>
        <v/>
      </c>
      <c r="H468" s="27" t="str">
        <f ca="1">IFERROR(OFFSET(錠剤!H$4,錠剤_PTP!$A468,0),"")</f>
        <v/>
      </c>
      <c r="I468" s="27" t="str">
        <f ca="1">IFERROR(OFFSET(錠剤!I$4,錠剤_PTP!$A468,0),"")</f>
        <v/>
      </c>
      <c r="J468" s="27" t="str">
        <f ca="1">IFERROR(OFFSET(錠剤!J$4,錠剤_PTP!$A468,0),"")</f>
        <v/>
      </c>
      <c r="K468" s="65"/>
      <c r="L468" s="77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(ISNUMBER(SEARCH("調剤棚", 錠剤!$J$5:$J$999))),
      ROW(A465)
   ),
"")-4</f>
        <v>#VALUE!</v>
      </c>
      <c r="B469" s="27">
        <f t="shared" si="15"/>
        <v>465</v>
      </c>
      <c r="C469" s="27" t="str">
        <f ca="1">IFERROR(OFFSET(錠剤!C$4,錠剤_PTP!$A469,0),"")</f>
        <v/>
      </c>
      <c r="D469" s="27" t="str">
        <f ca="1">IFERROR(OFFSET(錠剤!D$4,錠剤_PTP!$A469,0),"")</f>
        <v/>
      </c>
      <c r="E469" s="27" t="str">
        <f ca="1">IFERROR(OFFSET(錠剤!E$4,錠剤_PTP!$A469,0),"")</f>
        <v/>
      </c>
      <c r="F469" s="27" t="str">
        <f ca="1">IFERROR(OFFSET(錠剤!F$4,錠剤_PTP!$A469,0),"")</f>
        <v/>
      </c>
      <c r="G469" s="27" t="str">
        <f ca="1">IFERROR(OFFSET(錠剤!G$4,錠剤_PTP!$A469,0),"")</f>
        <v/>
      </c>
      <c r="H469" s="27" t="str">
        <f ca="1">IFERROR(OFFSET(錠剤!H$4,錠剤_PTP!$A469,0),"")</f>
        <v/>
      </c>
      <c r="I469" s="27" t="str">
        <f ca="1">IFERROR(OFFSET(錠剤!I$4,錠剤_PTP!$A469,0),"")</f>
        <v/>
      </c>
      <c r="J469" s="27" t="str">
        <f ca="1">IFERROR(OFFSET(錠剤!J$4,錠剤_PTP!$A469,0),"")</f>
        <v/>
      </c>
      <c r="K469" s="65"/>
      <c r="L469" s="77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(ISNUMBER(SEARCH("調剤棚", 錠剤!$J$5:$J$999))),
      ROW(A466)
   ),
"")-4</f>
        <v>#VALUE!</v>
      </c>
      <c r="B470" s="27">
        <f t="shared" si="15"/>
        <v>466</v>
      </c>
      <c r="C470" s="27" t="str">
        <f ca="1">IFERROR(OFFSET(錠剤!C$4,錠剤_PTP!$A470,0),"")</f>
        <v/>
      </c>
      <c r="D470" s="27" t="str">
        <f ca="1">IFERROR(OFFSET(錠剤!D$4,錠剤_PTP!$A470,0),"")</f>
        <v/>
      </c>
      <c r="E470" s="27" t="str">
        <f ca="1">IFERROR(OFFSET(錠剤!E$4,錠剤_PTP!$A470,0),"")</f>
        <v/>
      </c>
      <c r="F470" s="27" t="str">
        <f ca="1">IFERROR(OFFSET(錠剤!F$4,錠剤_PTP!$A470,0),"")</f>
        <v/>
      </c>
      <c r="G470" s="27" t="str">
        <f ca="1">IFERROR(OFFSET(錠剤!G$4,錠剤_PTP!$A470,0),"")</f>
        <v/>
      </c>
      <c r="H470" s="27" t="str">
        <f ca="1">IFERROR(OFFSET(錠剤!H$4,錠剤_PTP!$A470,0),"")</f>
        <v/>
      </c>
      <c r="I470" s="27" t="str">
        <f ca="1">IFERROR(OFFSET(錠剤!I$4,錠剤_PTP!$A470,0),"")</f>
        <v/>
      </c>
      <c r="J470" s="27" t="str">
        <f ca="1">IFERROR(OFFSET(錠剤!J$4,錠剤_PTP!$A470,0),"")</f>
        <v/>
      </c>
      <c r="K470" s="65"/>
      <c r="L470" s="77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(ISNUMBER(SEARCH("調剤棚", 錠剤!$J$5:$J$999))),
      ROW(A467)
   ),
"")-4</f>
        <v>#VALUE!</v>
      </c>
      <c r="B471" s="27">
        <f t="shared" si="15"/>
        <v>467</v>
      </c>
      <c r="C471" s="27" t="str">
        <f ca="1">IFERROR(OFFSET(錠剤!C$4,錠剤_PTP!$A471,0),"")</f>
        <v/>
      </c>
      <c r="D471" s="27" t="str">
        <f ca="1">IFERROR(OFFSET(錠剤!D$4,錠剤_PTP!$A471,0),"")</f>
        <v/>
      </c>
      <c r="E471" s="27" t="str">
        <f ca="1">IFERROR(OFFSET(錠剤!E$4,錠剤_PTP!$A471,0),"")</f>
        <v/>
      </c>
      <c r="F471" s="27" t="str">
        <f ca="1">IFERROR(OFFSET(錠剤!F$4,錠剤_PTP!$A471,0),"")</f>
        <v/>
      </c>
      <c r="G471" s="27" t="str">
        <f ca="1">IFERROR(OFFSET(錠剤!G$4,錠剤_PTP!$A471,0),"")</f>
        <v/>
      </c>
      <c r="H471" s="27" t="str">
        <f ca="1">IFERROR(OFFSET(錠剤!H$4,錠剤_PTP!$A471,0),"")</f>
        <v/>
      </c>
      <c r="I471" s="27" t="str">
        <f ca="1">IFERROR(OFFSET(錠剤!I$4,錠剤_PTP!$A471,0),"")</f>
        <v/>
      </c>
      <c r="J471" s="27" t="str">
        <f ca="1">IFERROR(OFFSET(錠剤!J$4,錠剤_PTP!$A471,0),"")</f>
        <v/>
      </c>
      <c r="K471" s="65"/>
      <c r="L471" s="77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(ISNUMBER(SEARCH("調剤棚", 錠剤!$J$5:$J$999))),
      ROW(A468)
   ),
"")-4</f>
        <v>#VALUE!</v>
      </c>
      <c r="B472" s="27">
        <f t="shared" si="15"/>
        <v>468</v>
      </c>
      <c r="C472" s="27" t="str">
        <f ca="1">IFERROR(OFFSET(錠剤!C$4,錠剤_PTP!$A472,0),"")</f>
        <v/>
      </c>
      <c r="D472" s="27" t="str">
        <f ca="1">IFERROR(OFFSET(錠剤!D$4,錠剤_PTP!$A472,0),"")</f>
        <v/>
      </c>
      <c r="E472" s="27" t="str">
        <f ca="1">IFERROR(OFFSET(錠剤!E$4,錠剤_PTP!$A472,0),"")</f>
        <v/>
      </c>
      <c r="F472" s="27" t="str">
        <f ca="1">IFERROR(OFFSET(錠剤!F$4,錠剤_PTP!$A472,0),"")</f>
        <v/>
      </c>
      <c r="G472" s="27" t="str">
        <f ca="1">IFERROR(OFFSET(錠剤!G$4,錠剤_PTP!$A472,0),"")</f>
        <v/>
      </c>
      <c r="H472" s="27" t="str">
        <f ca="1">IFERROR(OFFSET(錠剤!H$4,錠剤_PTP!$A472,0),"")</f>
        <v/>
      </c>
      <c r="I472" s="27" t="str">
        <f ca="1">IFERROR(OFFSET(錠剤!I$4,錠剤_PTP!$A472,0),"")</f>
        <v/>
      </c>
      <c r="J472" s="27" t="str">
        <f ca="1">IFERROR(OFFSET(錠剤!J$4,錠剤_PTP!$A472,0),"")</f>
        <v/>
      </c>
      <c r="K472" s="65"/>
      <c r="L472" s="77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(ISNUMBER(SEARCH("調剤棚", 錠剤!$J$5:$J$999))),
      ROW(A469)
   ),
"")-4</f>
        <v>#VALUE!</v>
      </c>
      <c r="B473" s="27">
        <f t="shared" si="15"/>
        <v>469</v>
      </c>
      <c r="C473" s="27" t="str">
        <f ca="1">IFERROR(OFFSET(錠剤!C$4,錠剤_PTP!$A473,0),"")</f>
        <v/>
      </c>
      <c r="D473" s="27" t="str">
        <f ca="1">IFERROR(OFFSET(錠剤!D$4,錠剤_PTP!$A473,0),"")</f>
        <v/>
      </c>
      <c r="E473" s="27" t="str">
        <f ca="1">IFERROR(OFFSET(錠剤!E$4,錠剤_PTP!$A473,0),"")</f>
        <v/>
      </c>
      <c r="F473" s="27" t="str">
        <f ca="1">IFERROR(OFFSET(錠剤!F$4,錠剤_PTP!$A473,0),"")</f>
        <v/>
      </c>
      <c r="G473" s="27" t="str">
        <f ca="1">IFERROR(OFFSET(錠剤!G$4,錠剤_PTP!$A473,0),"")</f>
        <v/>
      </c>
      <c r="H473" s="27" t="str">
        <f ca="1">IFERROR(OFFSET(錠剤!H$4,錠剤_PTP!$A473,0),"")</f>
        <v/>
      </c>
      <c r="I473" s="27" t="str">
        <f ca="1">IFERROR(OFFSET(錠剤!I$4,錠剤_PTP!$A473,0),"")</f>
        <v/>
      </c>
      <c r="J473" s="27" t="str">
        <f ca="1">IFERROR(OFFSET(錠剤!J$4,錠剤_PTP!$A473,0),"")</f>
        <v/>
      </c>
      <c r="K473" s="65"/>
      <c r="L473" s="77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(ISNUMBER(SEARCH("調剤棚", 錠剤!$J$5:$J$999))),
      ROW(A470)
   ),
"")-4</f>
        <v>#VALUE!</v>
      </c>
      <c r="B474" s="27">
        <f t="shared" si="15"/>
        <v>470</v>
      </c>
      <c r="C474" s="27" t="str">
        <f ca="1">IFERROR(OFFSET(錠剤!C$4,錠剤_PTP!$A474,0),"")</f>
        <v/>
      </c>
      <c r="D474" s="27" t="str">
        <f ca="1">IFERROR(OFFSET(錠剤!D$4,錠剤_PTP!$A474,0),"")</f>
        <v/>
      </c>
      <c r="E474" s="27" t="str">
        <f ca="1">IFERROR(OFFSET(錠剤!E$4,錠剤_PTP!$A474,0),"")</f>
        <v/>
      </c>
      <c r="F474" s="27" t="str">
        <f ca="1">IFERROR(OFFSET(錠剤!F$4,錠剤_PTP!$A474,0),"")</f>
        <v/>
      </c>
      <c r="G474" s="27" t="str">
        <f ca="1">IFERROR(OFFSET(錠剤!G$4,錠剤_PTP!$A474,0),"")</f>
        <v/>
      </c>
      <c r="H474" s="27" t="str">
        <f ca="1">IFERROR(OFFSET(錠剤!H$4,錠剤_PTP!$A474,0),"")</f>
        <v/>
      </c>
      <c r="I474" s="27" t="str">
        <f ca="1">IFERROR(OFFSET(錠剤!I$4,錠剤_PTP!$A474,0),"")</f>
        <v/>
      </c>
      <c r="J474" s="27" t="str">
        <f ca="1">IFERROR(OFFSET(錠剤!J$4,錠剤_PTP!$A474,0),"")</f>
        <v/>
      </c>
      <c r="K474" s="65"/>
      <c r="L474" s="77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(ISNUMBER(SEARCH("調剤棚", 錠剤!$J$5:$J$999))),
      ROW(A471)
   ),
"")-4</f>
        <v>#VALUE!</v>
      </c>
      <c r="B475" s="27">
        <f t="shared" si="15"/>
        <v>471</v>
      </c>
      <c r="C475" s="27" t="str">
        <f ca="1">IFERROR(OFFSET(錠剤!C$4,錠剤_PTP!$A475,0),"")</f>
        <v/>
      </c>
      <c r="D475" s="27" t="str">
        <f ca="1">IFERROR(OFFSET(錠剤!D$4,錠剤_PTP!$A475,0),"")</f>
        <v/>
      </c>
      <c r="E475" s="27" t="str">
        <f ca="1">IFERROR(OFFSET(錠剤!E$4,錠剤_PTP!$A475,0),"")</f>
        <v/>
      </c>
      <c r="F475" s="27" t="str">
        <f ca="1">IFERROR(OFFSET(錠剤!F$4,錠剤_PTP!$A475,0),"")</f>
        <v/>
      </c>
      <c r="G475" s="27" t="str">
        <f ca="1">IFERROR(OFFSET(錠剤!G$4,錠剤_PTP!$A475,0),"")</f>
        <v/>
      </c>
      <c r="H475" s="27" t="str">
        <f ca="1">IFERROR(OFFSET(錠剤!H$4,錠剤_PTP!$A475,0),"")</f>
        <v/>
      </c>
      <c r="I475" s="27" t="str">
        <f ca="1">IFERROR(OFFSET(錠剤!I$4,錠剤_PTP!$A475,0),"")</f>
        <v/>
      </c>
      <c r="J475" s="27" t="str">
        <f ca="1">IFERROR(OFFSET(錠剤!J$4,錠剤_PTP!$A475,0),"")</f>
        <v/>
      </c>
      <c r="K475" s="65"/>
      <c r="L475" s="77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(ISNUMBER(SEARCH("調剤棚", 錠剤!$J$5:$J$999))),
      ROW(A472)
   ),
"")-4</f>
        <v>#VALUE!</v>
      </c>
      <c r="B476" s="27">
        <f t="shared" si="15"/>
        <v>472</v>
      </c>
      <c r="C476" s="27" t="str">
        <f ca="1">IFERROR(OFFSET(錠剤!C$4,錠剤_PTP!$A476,0),"")</f>
        <v/>
      </c>
      <c r="D476" s="27" t="str">
        <f ca="1">IFERROR(OFFSET(錠剤!D$4,錠剤_PTP!$A476,0),"")</f>
        <v/>
      </c>
      <c r="E476" s="27" t="str">
        <f ca="1">IFERROR(OFFSET(錠剤!E$4,錠剤_PTP!$A476,0),"")</f>
        <v/>
      </c>
      <c r="F476" s="27" t="str">
        <f ca="1">IFERROR(OFFSET(錠剤!F$4,錠剤_PTP!$A476,0),"")</f>
        <v/>
      </c>
      <c r="G476" s="27" t="str">
        <f ca="1">IFERROR(OFFSET(錠剤!G$4,錠剤_PTP!$A476,0),"")</f>
        <v/>
      </c>
      <c r="H476" s="27" t="str">
        <f ca="1">IFERROR(OFFSET(錠剤!H$4,錠剤_PTP!$A476,0),"")</f>
        <v/>
      </c>
      <c r="I476" s="27" t="str">
        <f ca="1">IFERROR(OFFSET(錠剤!I$4,錠剤_PTP!$A476,0),"")</f>
        <v/>
      </c>
      <c r="J476" s="27" t="str">
        <f ca="1">IFERROR(OFFSET(錠剤!J$4,錠剤_PTP!$A476,0),"")</f>
        <v/>
      </c>
      <c r="K476" s="65"/>
      <c r="L476" s="77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(ISNUMBER(SEARCH("調剤棚", 錠剤!$J$5:$J$999))),
      ROW(A473)
   ),
"")-4</f>
        <v>#VALUE!</v>
      </c>
      <c r="B477" s="27">
        <f t="shared" si="15"/>
        <v>473</v>
      </c>
      <c r="C477" s="27" t="str">
        <f ca="1">IFERROR(OFFSET(錠剤!C$4,錠剤_PTP!$A477,0),"")</f>
        <v/>
      </c>
      <c r="D477" s="27" t="str">
        <f ca="1">IFERROR(OFFSET(錠剤!D$4,錠剤_PTP!$A477,0),"")</f>
        <v/>
      </c>
      <c r="E477" s="27" t="str">
        <f ca="1">IFERROR(OFFSET(錠剤!E$4,錠剤_PTP!$A477,0),"")</f>
        <v/>
      </c>
      <c r="F477" s="27" t="str">
        <f ca="1">IFERROR(OFFSET(錠剤!F$4,錠剤_PTP!$A477,0),"")</f>
        <v/>
      </c>
      <c r="G477" s="27" t="str">
        <f ca="1">IFERROR(OFFSET(錠剤!G$4,錠剤_PTP!$A477,0),"")</f>
        <v/>
      </c>
      <c r="H477" s="27" t="str">
        <f ca="1">IFERROR(OFFSET(錠剤!H$4,錠剤_PTP!$A477,0),"")</f>
        <v/>
      </c>
      <c r="I477" s="27" t="str">
        <f ca="1">IFERROR(OFFSET(錠剤!I$4,錠剤_PTP!$A477,0),"")</f>
        <v/>
      </c>
      <c r="J477" s="27" t="str">
        <f ca="1">IFERROR(OFFSET(錠剤!J$4,錠剤_PTP!$A477,0),"")</f>
        <v/>
      </c>
      <c r="K477" s="65"/>
      <c r="L477" s="77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(ISNUMBER(SEARCH("調剤棚", 錠剤!$J$5:$J$999))),
      ROW(A474)
   ),
"")-4</f>
        <v>#VALUE!</v>
      </c>
      <c r="B478" s="27">
        <f t="shared" si="15"/>
        <v>474</v>
      </c>
      <c r="C478" s="27" t="str">
        <f ca="1">IFERROR(OFFSET(錠剤!C$4,錠剤_PTP!$A478,0),"")</f>
        <v/>
      </c>
      <c r="D478" s="27" t="str">
        <f ca="1">IFERROR(OFFSET(錠剤!D$4,錠剤_PTP!$A478,0),"")</f>
        <v/>
      </c>
      <c r="E478" s="27" t="str">
        <f ca="1">IFERROR(OFFSET(錠剤!E$4,錠剤_PTP!$A478,0),"")</f>
        <v/>
      </c>
      <c r="F478" s="27" t="str">
        <f ca="1">IFERROR(OFFSET(錠剤!F$4,錠剤_PTP!$A478,0),"")</f>
        <v/>
      </c>
      <c r="G478" s="27" t="str">
        <f ca="1">IFERROR(OFFSET(錠剤!G$4,錠剤_PTP!$A478,0),"")</f>
        <v/>
      </c>
      <c r="H478" s="27" t="str">
        <f ca="1">IFERROR(OFFSET(錠剤!H$4,錠剤_PTP!$A478,0),"")</f>
        <v/>
      </c>
      <c r="I478" s="27" t="str">
        <f ca="1">IFERROR(OFFSET(錠剤!I$4,錠剤_PTP!$A478,0),"")</f>
        <v/>
      </c>
      <c r="J478" s="27" t="str">
        <f ca="1">IFERROR(OFFSET(錠剤!J$4,錠剤_PTP!$A478,0),"")</f>
        <v/>
      </c>
      <c r="K478" s="65"/>
      <c r="L478" s="77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(ISNUMBER(SEARCH("調剤棚", 錠剤!$J$5:$J$999))),
      ROW(A475)
   ),
"")-4</f>
        <v>#VALUE!</v>
      </c>
      <c r="B479" s="27">
        <f t="shared" si="15"/>
        <v>475</v>
      </c>
      <c r="C479" s="27" t="str">
        <f ca="1">IFERROR(OFFSET(錠剤!C$4,錠剤_PTP!$A479,0),"")</f>
        <v/>
      </c>
      <c r="D479" s="27" t="str">
        <f ca="1">IFERROR(OFFSET(錠剤!D$4,錠剤_PTP!$A479,0),"")</f>
        <v/>
      </c>
      <c r="E479" s="27" t="str">
        <f ca="1">IFERROR(OFFSET(錠剤!E$4,錠剤_PTP!$A479,0),"")</f>
        <v/>
      </c>
      <c r="F479" s="27" t="str">
        <f ca="1">IFERROR(OFFSET(錠剤!F$4,錠剤_PTP!$A479,0),"")</f>
        <v/>
      </c>
      <c r="G479" s="27" t="str">
        <f ca="1">IFERROR(OFFSET(錠剤!G$4,錠剤_PTP!$A479,0),"")</f>
        <v/>
      </c>
      <c r="H479" s="27" t="str">
        <f ca="1">IFERROR(OFFSET(錠剤!H$4,錠剤_PTP!$A479,0),"")</f>
        <v/>
      </c>
      <c r="I479" s="27" t="str">
        <f ca="1">IFERROR(OFFSET(錠剤!I$4,錠剤_PTP!$A479,0),"")</f>
        <v/>
      </c>
      <c r="J479" s="27" t="str">
        <f ca="1">IFERROR(OFFSET(錠剤!J$4,錠剤_PTP!$A479,0),"")</f>
        <v/>
      </c>
      <c r="K479" s="65"/>
      <c r="L479" s="77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(ISNUMBER(SEARCH("調剤棚", 錠剤!$J$5:$J$999))),
      ROW(A476)
   ),
"")-4</f>
        <v>#VALUE!</v>
      </c>
      <c r="B480" s="27">
        <f t="shared" si="15"/>
        <v>476</v>
      </c>
      <c r="C480" s="27" t="str">
        <f ca="1">IFERROR(OFFSET(錠剤!C$4,錠剤_PTP!$A480,0),"")</f>
        <v/>
      </c>
      <c r="D480" s="27" t="str">
        <f ca="1">IFERROR(OFFSET(錠剤!D$4,錠剤_PTP!$A480,0),"")</f>
        <v/>
      </c>
      <c r="E480" s="27" t="str">
        <f ca="1">IFERROR(OFFSET(錠剤!E$4,錠剤_PTP!$A480,0),"")</f>
        <v/>
      </c>
      <c r="F480" s="27" t="str">
        <f ca="1">IFERROR(OFFSET(錠剤!F$4,錠剤_PTP!$A480,0),"")</f>
        <v/>
      </c>
      <c r="G480" s="27" t="str">
        <f ca="1">IFERROR(OFFSET(錠剤!G$4,錠剤_PTP!$A480,0),"")</f>
        <v/>
      </c>
      <c r="H480" s="27" t="str">
        <f ca="1">IFERROR(OFFSET(錠剤!H$4,錠剤_PTP!$A480,0),"")</f>
        <v/>
      </c>
      <c r="I480" s="27" t="str">
        <f ca="1">IFERROR(OFFSET(錠剤!I$4,錠剤_PTP!$A480,0),"")</f>
        <v/>
      </c>
      <c r="J480" s="27" t="str">
        <f ca="1">IFERROR(OFFSET(錠剤!J$4,錠剤_PTP!$A480,0),"")</f>
        <v/>
      </c>
      <c r="K480" s="65"/>
      <c r="L480" s="77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(ISNUMBER(SEARCH("調剤棚", 錠剤!$J$5:$J$999))),
      ROW(A477)
   ),
"")-4</f>
        <v>#VALUE!</v>
      </c>
      <c r="B481" s="27">
        <f t="shared" si="15"/>
        <v>477</v>
      </c>
      <c r="C481" s="27" t="str">
        <f ca="1">IFERROR(OFFSET(錠剤!C$4,錠剤_PTP!$A481,0),"")</f>
        <v/>
      </c>
      <c r="D481" s="27" t="str">
        <f ca="1">IFERROR(OFFSET(錠剤!D$4,錠剤_PTP!$A481,0),"")</f>
        <v/>
      </c>
      <c r="E481" s="27" t="str">
        <f ca="1">IFERROR(OFFSET(錠剤!E$4,錠剤_PTP!$A481,0),"")</f>
        <v/>
      </c>
      <c r="F481" s="27" t="str">
        <f ca="1">IFERROR(OFFSET(錠剤!F$4,錠剤_PTP!$A481,0),"")</f>
        <v/>
      </c>
      <c r="G481" s="27" t="str">
        <f ca="1">IFERROR(OFFSET(錠剤!G$4,錠剤_PTP!$A481,0),"")</f>
        <v/>
      </c>
      <c r="H481" s="27" t="str">
        <f ca="1">IFERROR(OFFSET(錠剤!H$4,錠剤_PTP!$A481,0),"")</f>
        <v/>
      </c>
      <c r="I481" s="27" t="str">
        <f ca="1">IFERROR(OFFSET(錠剤!I$4,錠剤_PTP!$A481,0),"")</f>
        <v/>
      </c>
      <c r="J481" s="27" t="str">
        <f ca="1">IFERROR(OFFSET(錠剤!J$4,錠剤_PTP!$A481,0),"")</f>
        <v/>
      </c>
      <c r="K481" s="65"/>
      <c r="L481" s="77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(ISNUMBER(SEARCH("調剤棚", 錠剤!$J$5:$J$999))),
      ROW(A478)
   ),
"")-4</f>
        <v>#VALUE!</v>
      </c>
      <c r="B482" s="27">
        <f t="shared" si="15"/>
        <v>478</v>
      </c>
      <c r="C482" s="27" t="str">
        <f ca="1">IFERROR(OFFSET(錠剤!C$4,錠剤_PTP!$A482,0),"")</f>
        <v/>
      </c>
      <c r="D482" s="27" t="str">
        <f ca="1">IFERROR(OFFSET(錠剤!D$4,錠剤_PTP!$A482,0),"")</f>
        <v/>
      </c>
      <c r="E482" s="27" t="str">
        <f ca="1">IFERROR(OFFSET(錠剤!E$4,錠剤_PTP!$A482,0),"")</f>
        <v/>
      </c>
      <c r="F482" s="27" t="str">
        <f ca="1">IFERROR(OFFSET(錠剤!F$4,錠剤_PTP!$A482,0),"")</f>
        <v/>
      </c>
      <c r="G482" s="27" t="str">
        <f ca="1">IFERROR(OFFSET(錠剤!G$4,錠剤_PTP!$A482,0),"")</f>
        <v/>
      </c>
      <c r="H482" s="27" t="str">
        <f ca="1">IFERROR(OFFSET(錠剤!H$4,錠剤_PTP!$A482,0),"")</f>
        <v/>
      </c>
      <c r="I482" s="27" t="str">
        <f ca="1">IFERROR(OFFSET(錠剤!I$4,錠剤_PTP!$A482,0),"")</f>
        <v/>
      </c>
      <c r="J482" s="27" t="str">
        <f ca="1">IFERROR(OFFSET(錠剤!J$4,錠剤_PTP!$A482,0),"")</f>
        <v/>
      </c>
      <c r="K482" s="65"/>
      <c r="L482" s="77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(ISNUMBER(SEARCH("調剤棚", 錠剤!$J$5:$J$999))),
      ROW(A479)
   ),
"")-4</f>
        <v>#VALUE!</v>
      </c>
      <c r="B483" s="27">
        <f t="shared" si="15"/>
        <v>479</v>
      </c>
      <c r="C483" s="27" t="str">
        <f ca="1">IFERROR(OFFSET(錠剤!C$4,錠剤_PTP!$A483,0),"")</f>
        <v/>
      </c>
      <c r="D483" s="27" t="str">
        <f ca="1">IFERROR(OFFSET(錠剤!D$4,錠剤_PTP!$A483,0),"")</f>
        <v/>
      </c>
      <c r="E483" s="27" t="str">
        <f ca="1">IFERROR(OFFSET(錠剤!E$4,錠剤_PTP!$A483,0),"")</f>
        <v/>
      </c>
      <c r="F483" s="27" t="str">
        <f ca="1">IFERROR(OFFSET(錠剤!F$4,錠剤_PTP!$A483,0),"")</f>
        <v/>
      </c>
      <c r="G483" s="27" t="str">
        <f ca="1">IFERROR(OFFSET(錠剤!G$4,錠剤_PTP!$A483,0),"")</f>
        <v/>
      </c>
      <c r="H483" s="27" t="str">
        <f ca="1">IFERROR(OFFSET(錠剤!H$4,錠剤_PTP!$A483,0),"")</f>
        <v/>
      </c>
      <c r="I483" s="27" t="str">
        <f ca="1">IFERROR(OFFSET(錠剤!I$4,錠剤_PTP!$A483,0),"")</f>
        <v/>
      </c>
      <c r="J483" s="27" t="str">
        <f ca="1">IFERROR(OFFSET(錠剤!J$4,錠剤_PTP!$A483,0),"")</f>
        <v/>
      </c>
      <c r="K483" s="65"/>
      <c r="L483" s="77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(ISNUMBER(SEARCH("調剤棚", 錠剤!$J$5:$J$999))),
      ROW(A480)
   ),
"")-4</f>
        <v>#VALUE!</v>
      </c>
      <c r="B484" s="27">
        <f t="shared" si="15"/>
        <v>480</v>
      </c>
      <c r="C484" s="27" t="str">
        <f ca="1">IFERROR(OFFSET(錠剤!C$4,錠剤_PTP!$A484,0),"")</f>
        <v/>
      </c>
      <c r="D484" s="27" t="str">
        <f ca="1">IFERROR(OFFSET(錠剤!D$4,錠剤_PTP!$A484,0),"")</f>
        <v/>
      </c>
      <c r="E484" s="27" t="str">
        <f ca="1">IFERROR(OFFSET(錠剤!E$4,錠剤_PTP!$A484,0),"")</f>
        <v/>
      </c>
      <c r="F484" s="27" t="str">
        <f ca="1">IFERROR(OFFSET(錠剤!F$4,錠剤_PTP!$A484,0),"")</f>
        <v/>
      </c>
      <c r="G484" s="27" t="str">
        <f ca="1">IFERROR(OFFSET(錠剤!G$4,錠剤_PTP!$A484,0),"")</f>
        <v/>
      </c>
      <c r="H484" s="27" t="str">
        <f ca="1">IFERROR(OFFSET(錠剤!H$4,錠剤_PTP!$A484,0),"")</f>
        <v/>
      </c>
      <c r="I484" s="27" t="str">
        <f ca="1">IFERROR(OFFSET(錠剤!I$4,錠剤_PTP!$A484,0),"")</f>
        <v/>
      </c>
      <c r="J484" s="27" t="str">
        <f ca="1">IFERROR(OFFSET(錠剤!J$4,錠剤_PTP!$A484,0),"")</f>
        <v/>
      </c>
      <c r="K484" s="65"/>
      <c r="L484" s="77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(ISNUMBER(SEARCH("調剤棚", 錠剤!$J$5:$J$999))),
      ROW(A481)
   ),
"")-4</f>
        <v>#VALUE!</v>
      </c>
      <c r="B485" s="27">
        <f t="shared" si="15"/>
        <v>481</v>
      </c>
      <c r="C485" s="27" t="str">
        <f ca="1">IFERROR(OFFSET(錠剤!C$4,錠剤_PTP!$A485,0),"")</f>
        <v/>
      </c>
      <c r="D485" s="27" t="str">
        <f ca="1">IFERROR(OFFSET(錠剤!D$4,錠剤_PTP!$A485,0),"")</f>
        <v/>
      </c>
      <c r="E485" s="27" t="str">
        <f ca="1">IFERROR(OFFSET(錠剤!E$4,錠剤_PTP!$A485,0),"")</f>
        <v/>
      </c>
      <c r="F485" s="27" t="str">
        <f ca="1">IFERROR(OFFSET(錠剤!F$4,錠剤_PTP!$A485,0),"")</f>
        <v/>
      </c>
      <c r="G485" s="27" t="str">
        <f ca="1">IFERROR(OFFSET(錠剤!G$4,錠剤_PTP!$A485,0),"")</f>
        <v/>
      </c>
      <c r="H485" s="27" t="str">
        <f ca="1">IFERROR(OFFSET(錠剤!H$4,錠剤_PTP!$A485,0),"")</f>
        <v/>
      </c>
      <c r="I485" s="27" t="str">
        <f ca="1">IFERROR(OFFSET(錠剤!I$4,錠剤_PTP!$A485,0),"")</f>
        <v/>
      </c>
      <c r="J485" s="27" t="str">
        <f ca="1">IFERROR(OFFSET(錠剤!J$4,錠剤_PTP!$A485,0),"")</f>
        <v/>
      </c>
      <c r="K485" s="65"/>
      <c r="L485" s="77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(ISNUMBER(SEARCH("調剤棚", 錠剤!$J$5:$J$999))),
      ROW(A482)
   ),
"")-4</f>
        <v>#VALUE!</v>
      </c>
      <c r="B486" s="27">
        <f t="shared" si="15"/>
        <v>482</v>
      </c>
      <c r="C486" s="27" t="str">
        <f ca="1">IFERROR(OFFSET(錠剤!C$4,錠剤_PTP!$A486,0),"")</f>
        <v/>
      </c>
      <c r="D486" s="27" t="str">
        <f ca="1">IFERROR(OFFSET(錠剤!D$4,錠剤_PTP!$A486,0),"")</f>
        <v/>
      </c>
      <c r="E486" s="27" t="str">
        <f ca="1">IFERROR(OFFSET(錠剤!E$4,錠剤_PTP!$A486,0),"")</f>
        <v/>
      </c>
      <c r="F486" s="27" t="str">
        <f ca="1">IFERROR(OFFSET(錠剤!F$4,錠剤_PTP!$A486,0),"")</f>
        <v/>
      </c>
      <c r="G486" s="27" t="str">
        <f ca="1">IFERROR(OFFSET(錠剤!G$4,錠剤_PTP!$A486,0),"")</f>
        <v/>
      </c>
      <c r="H486" s="27" t="str">
        <f ca="1">IFERROR(OFFSET(錠剤!H$4,錠剤_PTP!$A486,0),"")</f>
        <v/>
      </c>
      <c r="I486" s="27" t="str">
        <f ca="1">IFERROR(OFFSET(錠剤!I$4,錠剤_PTP!$A486,0),"")</f>
        <v/>
      </c>
      <c r="J486" s="27" t="str">
        <f ca="1">IFERROR(OFFSET(錠剤!J$4,錠剤_PTP!$A486,0),"")</f>
        <v/>
      </c>
      <c r="K486" s="65"/>
      <c r="L486" s="77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(ISNUMBER(SEARCH("調剤棚", 錠剤!$J$5:$J$999))),
      ROW(A483)
   ),
"")-4</f>
        <v>#VALUE!</v>
      </c>
      <c r="B487" s="27">
        <f t="shared" si="15"/>
        <v>483</v>
      </c>
      <c r="C487" s="27" t="str">
        <f ca="1">IFERROR(OFFSET(錠剤!C$4,錠剤_PTP!$A487,0),"")</f>
        <v/>
      </c>
      <c r="D487" s="27" t="str">
        <f ca="1">IFERROR(OFFSET(錠剤!D$4,錠剤_PTP!$A487,0),"")</f>
        <v/>
      </c>
      <c r="E487" s="27" t="str">
        <f ca="1">IFERROR(OFFSET(錠剤!E$4,錠剤_PTP!$A487,0),"")</f>
        <v/>
      </c>
      <c r="F487" s="27" t="str">
        <f ca="1">IFERROR(OFFSET(錠剤!F$4,錠剤_PTP!$A487,0),"")</f>
        <v/>
      </c>
      <c r="G487" s="27" t="str">
        <f ca="1">IFERROR(OFFSET(錠剤!G$4,錠剤_PTP!$A487,0),"")</f>
        <v/>
      </c>
      <c r="H487" s="27" t="str">
        <f ca="1">IFERROR(OFFSET(錠剤!H$4,錠剤_PTP!$A487,0),"")</f>
        <v/>
      </c>
      <c r="I487" s="27" t="str">
        <f ca="1">IFERROR(OFFSET(錠剤!I$4,錠剤_PTP!$A487,0),"")</f>
        <v/>
      </c>
      <c r="J487" s="27" t="str">
        <f ca="1">IFERROR(OFFSET(錠剤!J$4,錠剤_PTP!$A487,0),"")</f>
        <v/>
      </c>
      <c r="K487" s="65"/>
      <c r="L487" s="77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(ISNUMBER(SEARCH("調剤棚", 錠剤!$J$5:$J$999))),
      ROW(A484)
   ),
"")-4</f>
        <v>#VALUE!</v>
      </c>
      <c r="B488" s="27">
        <f t="shared" si="15"/>
        <v>484</v>
      </c>
      <c r="C488" s="27" t="str">
        <f ca="1">IFERROR(OFFSET(錠剤!C$4,錠剤_PTP!$A488,0),"")</f>
        <v/>
      </c>
      <c r="D488" s="27" t="str">
        <f ca="1">IFERROR(OFFSET(錠剤!D$4,錠剤_PTP!$A488,0),"")</f>
        <v/>
      </c>
      <c r="E488" s="27" t="str">
        <f ca="1">IFERROR(OFFSET(錠剤!E$4,錠剤_PTP!$A488,0),"")</f>
        <v/>
      </c>
      <c r="F488" s="27" t="str">
        <f ca="1">IFERROR(OFFSET(錠剤!F$4,錠剤_PTP!$A488,0),"")</f>
        <v/>
      </c>
      <c r="G488" s="27" t="str">
        <f ca="1">IFERROR(OFFSET(錠剤!G$4,錠剤_PTP!$A488,0),"")</f>
        <v/>
      </c>
      <c r="H488" s="27" t="str">
        <f ca="1">IFERROR(OFFSET(錠剤!H$4,錠剤_PTP!$A488,0),"")</f>
        <v/>
      </c>
      <c r="I488" s="27" t="str">
        <f ca="1">IFERROR(OFFSET(錠剤!I$4,錠剤_PTP!$A488,0),"")</f>
        <v/>
      </c>
      <c r="J488" s="27" t="str">
        <f ca="1">IFERROR(OFFSET(錠剤!J$4,錠剤_PTP!$A488,0),"")</f>
        <v/>
      </c>
      <c r="K488" s="65"/>
      <c r="L488" s="77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(ISNUMBER(SEARCH("調剤棚", 錠剤!$J$5:$J$999))),
      ROW(A485)
   ),
"")-4</f>
        <v>#VALUE!</v>
      </c>
      <c r="B489" s="27">
        <f t="shared" si="15"/>
        <v>485</v>
      </c>
      <c r="C489" s="27" t="str">
        <f ca="1">IFERROR(OFFSET(錠剤!C$4,錠剤_PTP!$A489,0),"")</f>
        <v/>
      </c>
      <c r="D489" s="27" t="str">
        <f ca="1">IFERROR(OFFSET(錠剤!D$4,錠剤_PTP!$A489,0),"")</f>
        <v/>
      </c>
      <c r="E489" s="27" t="str">
        <f ca="1">IFERROR(OFFSET(錠剤!E$4,錠剤_PTP!$A489,0),"")</f>
        <v/>
      </c>
      <c r="F489" s="27" t="str">
        <f ca="1">IFERROR(OFFSET(錠剤!F$4,錠剤_PTP!$A489,0),"")</f>
        <v/>
      </c>
      <c r="G489" s="27" t="str">
        <f ca="1">IFERROR(OFFSET(錠剤!G$4,錠剤_PTP!$A489,0),"")</f>
        <v/>
      </c>
      <c r="H489" s="27" t="str">
        <f ca="1">IFERROR(OFFSET(錠剤!H$4,錠剤_PTP!$A489,0),"")</f>
        <v/>
      </c>
      <c r="I489" s="27" t="str">
        <f ca="1">IFERROR(OFFSET(錠剤!I$4,錠剤_PTP!$A489,0),"")</f>
        <v/>
      </c>
      <c r="J489" s="27" t="str">
        <f ca="1">IFERROR(OFFSET(錠剤!J$4,錠剤_PTP!$A489,0),"")</f>
        <v/>
      </c>
      <c r="K489" s="65"/>
      <c r="L489" s="77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(ISNUMBER(SEARCH("調剤棚", 錠剤!$J$5:$J$999))),
      ROW(A486)
   ),
"")-4</f>
        <v>#VALUE!</v>
      </c>
      <c r="B490" s="27">
        <f t="shared" si="15"/>
        <v>486</v>
      </c>
      <c r="C490" s="27" t="str">
        <f ca="1">IFERROR(OFFSET(錠剤!C$4,錠剤_PTP!$A490,0),"")</f>
        <v/>
      </c>
      <c r="D490" s="27" t="str">
        <f ca="1">IFERROR(OFFSET(錠剤!D$4,錠剤_PTP!$A490,0),"")</f>
        <v/>
      </c>
      <c r="E490" s="27" t="str">
        <f ca="1">IFERROR(OFFSET(錠剤!E$4,錠剤_PTP!$A490,0),"")</f>
        <v/>
      </c>
      <c r="F490" s="27" t="str">
        <f ca="1">IFERROR(OFFSET(錠剤!F$4,錠剤_PTP!$A490,0),"")</f>
        <v/>
      </c>
      <c r="G490" s="27" t="str">
        <f ca="1">IFERROR(OFFSET(錠剤!G$4,錠剤_PTP!$A490,0),"")</f>
        <v/>
      </c>
      <c r="H490" s="27" t="str">
        <f ca="1">IFERROR(OFFSET(錠剤!H$4,錠剤_PTP!$A490,0),"")</f>
        <v/>
      </c>
      <c r="I490" s="27" t="str">
        <f ca="1">IFERROR(OFFSET(錠剤!I$4,錠剤_PTP!$A490,0),"")</f>
        <v/>
      </c>
      <c r="J490" s="27" t="str">
        <f ca="1">IFERROR(OFFSET(錠剤!J$4,錠剤_PTP!$A490,0),"")</f>
        <v/>
      </c>
      <c r="K490" s="65"/>
      <c r="L490" s="77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(ISNUMBER(SEARCH("調剤棚", 錠剤!$J$5:$J$999))),
      ROW(A487)
   ),
"")-4</f>
        <v>#VALUE!</v>
      </c>
      <c r="B491" s="27">
        <f t="shared" si="15"/>
        <v>487</v>
      </c>
      <c r="C491" s="27" t="str">
        <f ca="1">IFERROR(OFFSET(錠剤!C$4,錠剤_PTP!$A491,0),"")</f>
        <v/>
      </c>
      <c r="D491" s="27" t="str">
        <f ca="1">IFERROR(OFFSET(錠剤!D$4,錠剤_PTP!$A491,0),"")</f>
        <v/>
      </c>
      <c r="E491" s="27" t="str">
        <f ca="1">IFERROR(OFFSET(錠剤!E$4,錠剤_PTP!$A491,0),"")</f>
        <v/>
      </c>
      <c r="F491" s="27" t="str">
        <f ca="1">IFERROR(OFFSET(錠剤!F$4,錠剤_PTP!$A491,0),"")</f>
        <v/>
      </c>
      <c r="G491" s="27" t="str">
        <f ca="1">IFERROR(OFFSET(錠剤!G$4,錠剤_PTP!$A491,0),"")</f>
        <v/>
      </c>
      <c r="H491" s="27" t="str">
        <f ca="1">IFERROR(OFFSET(錠剤!H$4,錠剤_PTP!$A491,0),"")</f>
        <v/>
      </c>
      <c r="I491" s="27" t="str">
        <f ca="1">IFERROR(OFFSET(錠剤!I$4,錠剤_PTP!$A491,0),"")</f>
        <v/>
      </c>
      <c r="J491" s="27" t="str">
        <f ca="1">IFERROR(OFFSET(錠剤!J$4,錠剤_PTP!$A491,0),"")</f>
        <v/>
      </c>
      <c r="K491" s="65"/>
      <c r="L491" s="77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(ISNUMBER(SEARCH("調剤棚", 錠剤!$J$5:$J$999))),
      ROW(A488)
   ),
"")-4</f>
        <v>#VALUE!</v>
      </c>
      <c r="B492" s="27">
        <f t="shared" si="15"/>
        <v>488</v>
      </c>
      <c r="C492" s="27" t="str">
        <f ca="1">IFERROR(OFFSET(錠剤!C$4,錠剤_PTP!$A492,0),"")</f>
        <v/>
      </c>
      <c r="D492" s="27" t="str">
        <f ca="1">IFERROR(OFFSET(錠剤!D$4,錠剤_PTP!$A492,0),"")</f>
        <v/>
      </c>
      <c r="E492" s="27" t="str">
        <f ca="1">IFERROR(OFFSET(錠剤!E$4,錠剤_PTP!$A492,0),"")</f>
        <v/>
      </c>
      <c r="F492" s="27" t="str">
        <f ca="1">IFERROR(OFFSET(錠剤!F$4,錠剤_PTP!$A492,0),"")</f>
        <v/>
      </c>
      <c r="G492" s="27" t="str">
        <f ca="1">IFERROR(OFFSET(錠剤!G$4,錠剤_PTP!$A492,0),"")</f>
        <v/>
      </c>
      <c r="H492" s="27" t="str">
        <f ca="1">IFERROR(OFFSET(錠剤!H$4,錠剤_PTP!$A492,0),"")</f>
        <v/>
      </c>
      <c r="I492" s="27" t="str">
        <f ca="1">IFERROR(OFFSET(錠剤!I$4,錠剤_PTP!$A492,0),"")</f>
        <v/>
      </c>
      <c r="J492" s="27" t="str">
        <f ca="1">IFERROR(OFFSET(錠剤!J$4,錠剤_PTP!$A492,0),"")</f>
        <v/>
      </c>
      <c r="K492" s="65"/>
      <c r="L492" s="77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(ISNUMBER(SEARCH("調剤棚", 錠剤!$J$5:$J$999))),
      ROW(A489)
   ),
"")-4</f>
        <v>#VALUE!</v>
      </c>
      <c r="B493" s="27">
        <f t="shared" si="15"/>
        <v>489</v>
      </c>
      <c r="C493" s="27" t="str">
        <f ca="1">IFERROR(OFFSET(錠剤!C$4,錠剤_PTP!$A493,0),"")</f>
        <v/>
      </c>
      <c r="D493" s="27" t="str">
        <f ca="1">IFERROR(OFFSET(錠剤!D$4,錠剤_PTP!$A493,0),"")</f>
        <v/>
      </c>
      <c r="E493" s="27" t="str">
        <f ca="1">IFERROR(OFFSET(錠剤!E$4,錠剤_PTP!$A493,0),"")</f>
        <v/>
      </c>
      <c r="F493" s="27" t="str">
        <f ca="1">IFERROR(OFFSET(錠剤!F$4,錠剤_PTP!$A493,0),"")</f>
        <v/>
      </c>
      <c r="G493" s="27" t="str">
        <f ca="1">IFERROR(OFFSET(錠剤!G$4,錠剤_PTP!$A493,0),"")</f>
        <v/>
      </c>
      <c r="H493" s="27" t="str">
        <f ca="1">IFERROR(OFFSET(錠剤!H$4,錠剤_PTP!$A493,0),"")</f>
        <v/>
      </c>
      <c r="I493" s="27" t="str">
        <f ca="1">IFERROR(OFFSET(錠剤!I$4,錠剤_PTP!$A493,0),"")</f>
        <v/>
      </c>
      <c r="J493" s="27" t="str">
        <f ca="1">IFERROR(OFFSET(錠剤!J$4,錠剤_PTP!$A493,0),"")</f>
        <v/>
      </c>
      <c r="K493" s="65"/>
      <c r="L493" s="77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(ISNUMBER(SEARCH("調剤棚", 錠剤!$J$5:$J$999))),
      ROW(A490)
   ),
"")-4</f>
        <v>#VALUE!</v>
      </c>
      <c r="B494" s="27">
        <f t="shared" si="15"/>
        <v>490</v>
      </c>
      <c r="C494" s="27" t="str">
        <f ca="1">IFERROR(OFFSET(錠剤!C$4,錠剤_PTP!$A494,0),"")</f>
        <v/>
      </c>
      <c r="D494" s="27" t="str">
        <f ca="1">IFERROR(OFFSET(錠剤!D$4,錠剤_PTP!$A494,0),"")</f>
        <v/>
      </c>
      <c r="E494" s="27" t="str">
        <f ca="1">IFERROR(OFFSET(錠剤!E$4,錠剤_PTP!$A494,0),"")</f>
        <v/>
      </c>
      <c r="F494" s="27" t="str">
        <f ca="1">IFERROR(OFFSET(錠剤!F$4,錠剤_PTP!$A494,0),"")</f>
        <v/>
      </c>
      <c r="G494" s="27" t="str">
        <f ca="1">IFERROR(OFFSET(錠剤!G$4,錠剤_PTP!$A494,0),"")</f>
        <v/>
      </c>
      <c r="H494" s="27" t="str">
        <f ca="1">IFERROR(OFFSET(錠剤!H$4,錠剤_PTP!$A494,0),"")</f>
        <v/>
      </c>
      <c r="I494" s="27" t="str">
        <f ca="1">IFERROR(OFFSET(錠剤!I$4,錠剤_PTP!$A494,0),"")</f>
        <v/>
      </c>
      <c r="J494" s="27" t="str">
        <f ca="1">IFERROR(OFFSET(錠剤!J$4,錠剤_PTP!$A494,0),"")</f>
        <v/>
      </c>
      <c r="K494" s="65"/>
      <c r="L494" s="77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(ISNUMBER(SEARCH("調剤棚", 錠剤!$J$5:$J$999))),
      ROW(A491)
   ),
"")-4</f>
        <v>#VALUE!</v>
      </c>
      <c r="B495" s="27">
        <f t="shared" si="15"/>
        <v>491</v>
      </c>
      <c r="C495" s="27" t="str">
        <f ca="1">IFERROR(OFFSET(錠剤!C$4,錠剤_PTP!$A495,0),"")</f>
        <v/>
      </c>
      <c r="D495" s="27" t="str">
        <f ca="1">IFERROR(OFFSET(錠剤!D$4,錠剤_PTP!$A495,0),"")</f>
        <v/>
      </c>
      <c r="E495" s="27" t="str">
        <f ca="1">IFERROR(OFFSET(錠剤!E$4,錠剤_PTP!$A495,0),"")</f>
        <v/>
      </c>
      <c r="F495" s="27" t="str">
        <f ca="1">IFERROR(OFFSET(錠剤!F$4,錠剤_PTP!$A495,0),"")</f>
        <v/>
      </c>
      <c r="G495" s="27" t="str">
        <f ca="1">IFERROR(OFFSET(錠剤!G$4,錠剤_PTP!$A495,0),"")</f>
        <v/>
      </c>
      <c r="H495" s="27" t="str">
        <f ca="1">IFERROR(OFFSET(錠剤!H$4,錠剤_PTP!$A495,0),"")</f>
        <v/>
      </c>
      <c r="I495" s="27" t="str">
        <f ca="1">IFERROR(OFFSET(錠剤!I$4,錠剤_PTP!$A495,0),"")</f>
        <v/>
      </c>
      <c r="J495" s="27" t="str">
        <f ca="1">IFERROR(OFFSET(錠剤!J$4,錠剤_PTP!$A495,0),"")</f>
        <v/>
      </c>
      <c r="K495" s="65"/>
      <c r="L495" s="77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(ISNUMBER(SEARCH("調剤棚", 錠剤!$J$5:$J$999))),
      ROW(A492)
   ),
"")-4</f>
        <v>#VALUE!</v>
      </c>
      <c r="B496" s="27">
        <f t="shared" si="15"/>
        <v>492</v>
      </c>
      <c r="C496" s="27" t="str">
        <f ca="1">IFERROR(OFFSET(錠剤!C$4,錠剤_PTP!$A496,0),"")</f>
        <v/>
      </c>
      <c r="D496" s="27" t="str">
        <f ca="1">IFERROR(OFFSET(錠剤!D$4,錠剤_PTP!$A496,0),"")</f>
        <v/>
      </c>
      <c r="E496" s="27" t="str">
        <f ca="1">IFERROR(OFFSET(錠剤!E$4,錠剤_PTP!$A496,0),"")</f>
        <v/>
      </c>
      <c r="F496" s="27" t="str">
        <f ca="1">IFERROR(OFFSET(錠剤!F$4,錠剤_PTP!$A496,0),"")</f>
        <v/>
      </c>
      <c r="G496" s="27" t="str">
        <f ca="1">IFERROR(OFFSET(錠剤!G$4,錠剤_PTP!$A496,0),"")</f>
        <v/>
      </c>
      <c r="H496" s="27" t="str">
        <f ca="1">IFERROR(OFFSET(錠剤!H$4,錠剤_PTP!$A496,0),"")</f>
        <v/>
      </c>
      <c r="I496" s="27" t="str">
        <f ca="1">IFERROR(OFFSET(錠剤!I$4,錠剤_PTP!$A496,0),"")</f>
        <v/>
      </c>
      <c r="J496" s="27" t="str">
        <f ca="1">IFERROR(OFFSET(錠剤!J$4,錠剤_PTP!$A496,0),"")</f>
        <v/>
      </c>
      <c r="K496" s="65"/>
      <c r="L496" s="77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(ISNUMBER(SEARCH("調剤棚", 錠剤!$J$5:$J$999))),
      ROW(A493)
   ),
"")-4</f>
        <v>#VALUE!</v>
      </c>
      <c r="B497" s="27">
        <f t="shared" si="15"/>
        <v>493</v>
      </c>
      <c r="C497" s="27" t="str">
        <f ca="1">IFERROR(OFFSET(錠剤!C$4,錠剤_PTP!$A497,0),"")</f>
        <v/>
      </c>
      <c r="D497" s="27" t="str">
        <f ca="1">IFERROR(OFFSET(錠剤!D$4,錠剤_PTP!$A497,0),"")</f>
        <v/>
      </c>
      <c r="E497" s="27" t="str">
        <f ca="1">IFERROR(OFFSET(錠剤!E$4,錠剤_PTP!$A497,0),"")</f>
        <v/>
      </c>
      <c r="F497" s="27" t="str">
        <f ca="1">IFERROR(OFFSET(錠剤!F$4,錠剤_PTP!$A497,0),"")</f>
        <v/>
      </c>
      <c r="G497" s="27" t="str">
        <f ca="1">IFERROR(OFFSET(錠剤!G$4,錠剤_PTP!$A497,0),"")</f>
        <v/>
      </c>
      <c r="H497" s="27" t="str">
        <f ca="1">IFERROR(OFFSET(錠剤!H$4,錠剤_PTP!$A497,0),"")</f>
        <v/>
      </c>
      <c r="I497" s="27" t="str">
        <f ca="1">IFERROR(OFFSET(錠剤!I$4,錠剤_PTP!$A497,0),"")</f>
        <v/>
      </c>
      <c r="J497" s="27" t="str">
        <f ca="1">IFERROR(OFFSET(錠剤!J$4,錠剤_PTP!$A497,0),"")</f>
        <v/>
      </c>
      <c r="K497" s="65"/>
      <c r="L497" s="77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(ISNUMBER(SEARCH("調剤棚", 錠剤!$J$5:$J$999))),
      ROW(A494)
   ),
"")-4</f>
        <v>#VALUE!</v>
      </c>
      <c r="B498" s="27">
        <f t="shared" si="15"/>
        <v>494</v>
      </c>
      <c r="C498" s="27" t="str">
        <f ca="1">IFERROR(OFFSET(錠剤!C$4,錠剤_PTP!$A498,0),"")</f>
        <v/>
      </c>
      <c r="D498" s="27" t="str">
        <f ca="1">IFERROR(OFFSET(錠剤!D$4,錠剤_PTP!$A498,0),"")</f>
        <v/>
      </c>
      <c r="E498" s="27" t="str">
        <f ca="1">IFERROR(OFFSET(錠剤!E$4,錠剤_PTP!$A498,0),"")</f>
        <v/>
      </c>
      <c r="F498" s="27" t="str">
        <f ca="1">IFERROR(OFFSET(錠剤!F$4,錠剤_PTP!$A498,0),"")</f>
        <v/>
      </c>
      <c r="G498" s="27" t="str">
        <f ca="1">IFERROR(OFFSET(錠剤!G$4,錠剤_PTP!$A498,0),"")</f>
        <v/>
      </c>
      <c r="H498" s="27" t="str">
        <f ca="1">IFERROR(OFFSET(錠剤!H$4,錠剤_PTP!$A498,0),"")</f>
        <v/>
      </c>
      <c r="I498" s="27" t="str">
        <f ca="1">IFERROR(OFFSET(錠剤!I$4,錠剤_PTP!$A498,0),"")</f>
        <v/>
      </c>
      <c r="J498" s="27" t="str">
        <f ca="1">IFERROR(OFFSET(錠剤!J$4,錠剤_PTP!$A498,0),"")</f>
        <v/>
      </c>
      <c r="K498" s="65"/>
      <c r="L498" s="77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(ISNUMBER(SEARCH("調剤棚", 錠剤!$J$5:$J$999))),
      ROW(A495)
   ),
"")-4</f>
        <v>#VALUE!</v>
      </c>
      <c r="B499" s="27">
        <f t="shared" si="15"/>
        <v>495</v>
      </c>
      <c r="C499" s="27" t="str">
        <f ca="1">IFERROR(OFFSET(錠剤!C$4,錠剤_PTP!$A499,0),"")</f>
        <v/>
      </c>
      <c r="D499" s="27" t="str">
        <f ca="1">IFERROR(OFFSET(錠剤!D$4,錠剤_PTP!$A499,0),"")</f>
        <v/>
      </c>
      <c r="E499" s="27" t="str">
        <f ca="1">IFERROR(OFFSET(錠剤!E$4,錠剤_PTP!$A499,0),"")</f>
        <v/>
      </c>
      <c r="F499" s="27" t="str">
        <f ca="1">IFERROR(OFFSET(錠剤!F$4,錠剤_PTP!$A499,0),"")</f>
        <v/>
      </c>
      <c r="G499" s="27" t="str">
        <f ca="1">IFERROR(OFFSET(錠剤!G$4,錠剤_PTP!$A499,0),"")</f>
        <v/>
      </c>
      <c r="H499" s="27" t="str">
        <f ca="1">IFERROR(OFFSET(錠剤!H$4,錠剤_PTP!$A499,0),"")</f>
        <v/>
      </c>
      <c r="I499" s="27" t="str">
        <f ca="1">IFERROR(OFFSET(錠剤!I$4,錠剤_PTP!$A499,0),"")</f>
        <v/>
      </c>
      <c r="J499" s="27" t="str">
        <f ca="1">IFERROR(OFFSET(錠剤!J$4,錠剤_PTP!$A499,0),"")</f>
        <v/>
      </c>
      <c r="K499" s="65"/>
      <c r="L499" s="77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(ISNUMBER(SEARCH("調剤棚", 錠剤!$J$5:$J$999))),
      ROW(A496)
   ),
"")-4</f>
        <v>#VALUE!</v>
      </c>
      <c r="B500" s="27">
        <f t="shared" si="15"/>
        <v>496</v>
      </c>
      <c r="C500" s="27" t="str">
        <f ca="1">IFERROR(OFFSET(錠剤!C$4,錠剤_PTP!$A500,0),"")</f>
        <v/>
      </c>
      <c r="D500" s="27" t="str">
        <f ca="1">IFERROR(OFFSET(錠剤!D$4,錠剤_PTP!$A500,0),"")</f>
        <v/>
      </c>
      <c r="E500" s="27" t="str">
        <f ca="1">IFERROR(OFFSET(錠剤!E$4,錠剤_PTP!$A500,0),"")</f>
        <v/>
      </c>
      <c r="F500" s="27" t="str">
        <f ca="1">IFERROR(OFFSET(錠剤!F$4,錠剤_PTP!$A500,0),"")</f>
        <v/>
      </c>
      <c r="G500" s="27" t="str">
        <f ca="1">IFERROR(OFFSET(錠剤!G$4,錠剤_PTP!$A500,0),"")</f>
        <v/>
      </c>
      <c r="H500" s="27" t="str">
        <f ca="1">IFERROR(OFFSET(錠剤!H$4,錠剤_PTP!$A500,0),"")</f>
        <v/>
      </c>
      <c r="I500" s="27" t="str">
        <f ca="1">IFERROR(OFFSET(錠剤!I$4,錠剤_PTP!$A500,0),"")</f>
        <v/>
      </c>
      <c r="J500" s="27" t="str">
        <f ca="1">IFERROR(OFFSET(錠剤!J$4,錠剤_PTP!$A500,0),"")</f>
        <v/>
      </c>
      <c r="K500" s="65"/>
      <c r="L500" s="77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(ISNUMBER(SEARCH("調剤棚", 錠剤!$J$5:$J$999))),
      ROW(A497)
   ),
"")-4</f>
        <v>#VALUE!</v>
      </c>
      <c r="B501" s="27">
        <f t="shared" si="15"/>
        <v>497</v>
      </c>
      <c r="C501" s="27" t="str">
        <f ca="1">IFERROR(OFFSET(錠剤!C$4,錠剤_PTP!$A501,0),"")</f>
        <v/>
      </c>
      <c r="D501" s="27" t="str">
        <f ca="1">IFERROR(OFFSET(錠剤!D$4,錠剤_PTP!$A501,0),"")</f>
        <v/>
      </c>
      <c r="E501" s="27" t="str">
        <f ca="1">IFERROR(OFFSET(錠剤!E$4,錠剤_PTP!$A501,0),"")</f>
        <v/>
      </c>
      <c r="F501" s="27" t="str">
        <f ca="1">IFERROR(OFFSET(錠剤!F$4,錠剤_PTP!$A501,0),"")</f>
        <v/>
      </c>
      <c r="G501" s="27" t="str">
        <f ca="1">IFERROR(OFFSET(錠剤!G$4,錠剤_PTP!$A501,0),"")</f>
        <v/>
      </c>
      <c r="H501" s="27" t="str">
        <f ca="1">IFERROR(OFFSET(錠剤!H$4,錠剤_PTP!$A501,0),"")</f>
        <v/>
      </c>
      <c r="I501" s="27" t="str">
        <f ca="1">IFERROR(OFFSET(錠剤!I$4,錠剤_PTP!$A501,0),"")</f>
        <v/>
      </c>
      <c r="J501" s="27" t="str">
        <f ca="1">IFERROR(OFFSET(錠剤!J$4,錠剤_PTP!$A501,0),"")</f>
        <v/>
      </c>
      <c r="K501" s="65"/>
      <c r="L501" s="77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(ISNUMBER(SEARCH("調剤棚", 錠剤!$J$5:$J$999))),
      ROW(A498)
   ),
"")-4</f>
        <v>#VALUE!</v>
      </c>
      <c r="B502" s="27">
        <f t="shared" si="15"/>
        <v>498</v>
      </c>
      <c r="C502" s="27" t="str">
        <f ca="1">IFERROR(OFFSET(錠剤!C$4,錠剤_PTP!$A502,0),"")</f>
        <v/>
      </c>
      <c r="D502" s="27" t="str">
        <f ca="1">IFERROR(OFFSET(錠剤!D$4,錠剤_PTP!$A502,0),"")</f>
        <v/>
      </c>
      <c r="E502" s="27" t="str">
        <f ca="1">IFERROR(OFFSET(錠剤!E$4,錠剤_PTP!$A502,0),"")</f>
        <v/>
      </c>
      <c r="F502" s="27" t="str">
        <f ca="1">IFERROR(OFFSET(錠剤!F$4,錠剤_PTP!$A502,0),"")</f>
        <v/>
      </c>
      <c r="G502" s="27" t="str">
        <f ca="1">IFERROR(OFFSET(錠剤!G$4,錠剤_PTP!$A502,0),"")</f>
        <v/>
      </c>
      <c r="H502" s="27" t="str">
        <f ca="1">IFERROR(OFFSET(錠剤!H$4,錠剤_PTP!$A502,0),"")</f>
        <v/>
      </c>
      <c r="I502" s="27" t="str">
        <f ca="1">IFERROR(OFFSET(錠剤!I$4,錠剤_PTP!$A502,0),"")</f>
        <v/>
      </c>
      <c r="J502" s="27" t="str">
        <f ca="1">IFERROR(OFFSET(錠剤!J$4,錠剤_PTP!$A502,0),"")</f>
        <v/>
      </c>
      <c r="K502" s="65"/>
      <c r="L502" s="77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(ISNUMBER(SEARCH("調剤棚", 錠剤!$J$5:$J$999))),
      ROW(A499)
   ),
"")-4</f>
        <v>#VALUE!</v>
      </c>
      <c r="B503" s="27">
        <f t="shared" si="15"/>
        <v>499</v>
      </c>
      <c r="C503" s="27" t="str">
        <f ca="1">IFERROR(OFFSET(錠剤!C$4,錠剤_PTP!$A503,0),"")</f>
        <v/>
      </c>
      <c r="D503" s="27" t="str">
        <f ca="1">IFERROR(OFFSET(錠剤!D$4,錠剤_PTP!$A503,0),"")</f>
        <v/>
      </c>
      <c r="E503" s="27" t="str">
        <f ca="1">IFERROR(OFFSET(錠剤!E$4,錠剤_PTP!$A503,0),"")</f>
        <v/>
      </c>
      <c r="F503" s="27" t="str">
        <f ca="1">IFERROR(OFFSET(錠剤!F$4,錠剤_PTP!$A503,0),"")</f>
        <v/>
      </c>
      <c r="G503" s="27" t="str">
        <f ca="1">IFERROR(OFFSET(錠剤!G$4,錠剤_PTP!$A503,0),"")</f>
        <v/>
      </c>
      <c r="H503" s="27" t="str">
        <f ca="1">IFERROR(OFFSET(錠剤!H$4,錠剤_PTP!$A503,0),"")</f>
        <v/>
      </c>
      <c r="I503" s="27" t="str">
        <f ca="1">IFERROR(OFFSET(錠剤!I$4,錠剤_PTP!$A503,0),"")</f>
        <v/>
      </c>
      <c r="J503" s="27" t="str">
        <f ca="1">IFERROR(OFFSET(錠剤!J$4,錠剤_PTP!$A503,0),"")</f>
        <v/>
      </c>
      <c r="K503" s="65"/>
      <c r="L503" s="77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(ISNUMBER(SEARCH("調剤棚", 錠剤!$J$5:$J$999))),
      ROW(A500)
   ),
"")-4</f>
        <v>#VALUE!</v>
      </c>
      <c r="B504" s="27">
        <f t="shared" si="15"/>
        <v>500</v>
      </c>
      <c r="C504" s="27" t="str">
        <f ca="1">IFERROR(OFFSET(錠剤!C$4,錠剤_PTP!$A504,0),"")</f>
        <v/>
      </c>
      <c r="D504" s="27" t="str">
        <f ca="1">IFERROR(OFFSET(錠剤!D$4,錠剤_PTP!$A504,0),"")</f>
        <v/>
      </c>
      <c r="E504" s="27" t="str">
        <f ca="1">IFERROR(OFFSET(錠剤!E$4,錠剤_PTP!$A504,0),"")</f>
        <v/>
      </c>
      <c r="F504" s="27" t="str">
        <f ca="1">IFERROR(OFFSET(錠剤!F$4,錠剤_PTP!$A504,0),"")</f>
        <v/>
      </c>
      <c r="G504" s="27" t="str">
        <f ca="1">IFERROR(OFFSET(錠剤!G$4,錠剤_PTP!$A504,0),"")</f>
        <v/>
      </c>
      <c r="H504" s="27" t="str">
        <f ca="1">IFERROR(OFFSET(錠剤!H$4,錠剤_PTP!$A504,0),"")</f>
        <v/>
      </c>
      <c r="I504" s="27" t="str">
        <f ca="1">IFERROR(OFFSET(錠剤!I$4,錠剤_PTP!$A504,0),"")</f>
        <v/>
      </c>
      <c r="J504" s="27" t="str">
        <f ca="1">IFERROR(OFFSET(錠剤!J$4,錠剤_PTP!$A504,0),"")</f>
        <v/>
      </c>
      <c r="K504" s="65"/>
      <c r="L504" s="77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9FF99"/>
  </sheetPr>
  <dimension ref="A2:M504"/>
  <sheetViews>
    <sheetView workbookViewId="0">
      <selection activeCell="O13" sqref="O13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8.875" style="29"/>
    <col min="8" max="8" width="12.375" style="29" customWidth="1"/>
    <col min="9" max="9" width="6.75" style="29" customWidth="1"/>
    <col min="10" max="10" width="23" style="29" bestFit="1" customWidth="1"/>
    <col min="11" max="16384" width="8.875" style="29"/>
  </cols>
  <sheetData>
    <row r="2" spans="1:13" ht="17.25">
      <c r="B2" s="28" t="str" cm="1">
        <f t="array" aca="1" ref="B2" ca="1">RIGHT(CELL("filename",A1),LEN(CELL("filename",A1))-FIND("]",CELL("filename",A1)))</f>
        <v>錠剤_バラ</v>
      </c>
      <c r="C2" s="28"/>
    </row>
    <row r="4" spans="1:13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4199</v>
      </c>
      <c r="G4" s="61" t="s">
        <v>4062</v>
      </c>
      <c r="H4" s="61" t="s">
        <v>4063</v>
      </c>
      <c r="I4" s="61" t="s">
        <v>4202</v>
      </c>
      <c r="J4" s="61" t="s">
        <v>4205</v>
      </c>
      <c r="K4" s="76" t="s">
        <v>4207</v>
      </c>
      <c r="L4" s="61" t="s">
        <v>4208</v>
      </c>
      <c r="M4" s="61" t="s">
        <v>4209</v>
      </c>
    </row>
    <row r="5" spans="1:13">
      <c r="A5" s="66" cm="1">
        <f t="array" aca="1" ref="A5" ca="1">IFERROR(
   _xlfn.AGGREGATE(
      15, 6,
      ROW(錠剤!$J$5:$J$999)/
      (ISNUMBER(SEARCH("バラ", 錠剤!$J$5:$J$999))),
      ROW(A1)
   ),
"")-4</f>
        <v>1</v>
      </c>
      <c r="B5" s="27">
        <v>1</v>
      </c>
      <c r="C5" s="27">
        <f ca="1">IFERROR(OFFSET(錠剤!C$4,錠剤_バラ!$A5,0),"")</f>
        <v>16</v>
      </c>
      <c r="D5" s="27" t="str">
        <f ca="1">IFERROR(OFFSET(錠剤!D$4,錠剤_バラ!$A5,0),"")</f>
        <v>２５ｍｇアリナミン　Ｆ糖衣錠</v>
      </c>
      <c r="E5" s="27">
        <f ca="1">IFERROR(OFFSET(錠剤!E$4,錠剤_バラ!$A5,0),"")</f>
        <v>0</v>
      </c>
      <c r="F5" s="27">
        <f ca="1">IFERROR(OFFSET(錠剤!F$4,錠剤_バラ!$A5,0),"")</f>
        <v>25</v>
      </c>
      <c r="G5" s="27" t="str">
        <f ca="1">IFERROR(OFFSET(錠剤!G$4,錠剤_バラ!$A5,0),"")</f>
        <v>ＰＴＰ</v>
      </c>
      <c r="H5" s="27" t="str">
        <f ca="1">IFERROR(OFFSET(錠剤!H$4,錠剤_バラ!$A5,0),"")</f>
        <v>１００Ｔ</v>
      </c>
      <c r="I5" s="27" t="str">
        <f ca="1">IFERROR(OFFSET(錠剤!I$4,錠剤_バラ!$A5,0),"")</f>
        <v>錠</v>
      </c>
      <c r="J5" s="27" t="str">
        <f ca="1">IFERROR(OFFSET(錠剤!J$4,錠剤_バラ!$A5,0),"")</f>
        <v>調剤棚　＆　普通薬バラ</v>
      </c>
      <c r="K5" s="77"/>
      <c r="L5" s="65"/>
      <c r="M5" s="54">
        <f>SUM(K5:L5)</f>
        <v>0</v>
      </c>
    </row>
    <row r="6" spans="1:13">
      <c r="A6" s="66" cm="1">
        <f t="array" aca="1" ref="A6" ca="1">IFERROR(
   _xlfn.AGGREGATE(
      15, 6,
      ROW(錠剤!$J$5:$J$999)/
      (ISNUMBER(SEARCH("バラ", 錠剤!$J$5:$J$999))),
      ROW(A2)
   ),
"")-4</f>
        <v>2</v>
      </c>
      <c r="B6" s="27">
        <f>B5+1</f>
        <v>2</v>
      </c>
      <c r="C6" s="27">
        <f ca="1">IFERROR(OFFSET(錠剤!C$4,錠剤_バラ!$A6,0),"")</f>
        <v>27</v>
      </c>
      <c r="D6" s="27" t="str">
        <f ca="1">IFERROR(OFFSET(錠剤!D$4,錠剤_バラ!$A6,0),"")</f>
        <v>アーチスト錠１．２５ｍｇ</v>
      </c>
      <c r="E6" s="27">
        <f ca="1">IFERROR(OFFSET(錠剤!E$4,錠剤_バラ!$A6,0),"")</f>
        <v>0</v>
      </c>
      <c r="F6" s="27">
        <f ca="1">IFERROR(OFFSET(錠剤!F$4,錠剤_バラ!$A6,0),"")</f>
        <v>5</v>
      </c>
      <c r="G6" s="27" t="str">
        <f ca="1">IFERROR(OFFSET(錠剤!G$4,錠剤_バラ!$A6,0),"")</f>
        <v>ＰＴＰ</v>
      </c>
      <c r="H6" s="27" t="str">
        <f ca="1">IFERROR(OFFSET(錠剤!H$4,錠剤_バラ!$A6,0),"")</f>
        <v>１００Ｔ</v>
      </c>
      <c r="I6" s="27" t="str">
        <f ca="1">IFERROR(OFFSET(錠剤!I$4,錠剤_バラ!$A6,0),"")</f>
        <v>錠</v>
      </c>
      <c r="J6" s="27" t="str">
        <f ca="1">IFERROR(OFFSET(錠剤!J$4,錠剤_バラ!$A6,0),"")</f>
        <v>普通薬バラ</v>
      </c>
      <c r="K6" s="77"/>
      <c r="L6" s="65"/>
      <c r="M6" s="54">
        <f t="shared" ref="M6:M69" si="0">SUM(K6:L6)</f>
        <v>0</v>
      </c>
    </row>
    <row r="7" spans="1:13">
      <c r="A7" s="66" cm="1">
        <f t="array" aca="1" ref="A7" ca="1">IFERROR(
   _xlfn.AGGREGATE(
      15, 6,
      ROW(錠剤!$J$5:$J$999)/
      (ISNUMBER(SEARCH("バラ", 錠剤!$J$5:$J$999))),
      ROW(A3)
   ),
"")-4</f>
        <v>4</v>
      </c>
      <c r="B7" s="27">
        <f t="shared" ref="B7:B70" si="1">B6+1</f>
        <v>3</v>
      </c>
      <c r="C7" s="27">
        <f ca="1">IFERROR(OFFSET(錠剤!C$4,錠剤_バラ!$A7,0),"")</f>
        <v>38</v>
      </c>
      <c r="D7" s="27" t="str">
        <f ca="1">IFERROR(OFFSET(錠剤!D$4,錠剤_バラ!$A7,0),"")</f>
        <v>アジルサルタンＯＤ錠２０ｍｇ「サワイ」</v>
      </c>
      <c r="E7" s="27">
        <f ca="1">IFERROR(OFFSET(錠剤!E$4,錠剤_バラ!$A7,0),"")</f>
        <v>0</v>
      </c>
      <c r="F7" s="27">
        <f ca="1">IFERROR(OFFSET(錠剤!F$4,錠剤_バラ!$A7,0),"")</f>
        <v>25</v>
      </c>
      <c r="G7" s="27" t="str">
        <f ca="1">IFERROR(OFFSET(錠剤!G$4,錠剤_バラ!$A7,0),"")</f>
        <v>ＰＴＰ</v>
      </c>
      <c r="H7" s="27" t="str">
        <f ca="1">IFERROR(OFFSET(錠剤!H$4,錠剤_バラ!$A7,0),"")</f>
        <v>１００Ｔ</v>
      </c>
      <c r="I7" s="27" t="str">
        <f ca="1">IFERROR(OFFSET(錠剤!I$4,錠剤_バラ!$A7,0),"")</f>
        <v>錠</v>
      </c>
      <c r="J7" s="27" t="str">
        <f ca="1">IFERROR(OFFSET(錠剤!J$4,錠剤_バラ!$A7,0),"")</f>
        <v>調剤棚　＆　普通薬バラ</v>
      </c>
      <c r="K7" s="77"/>
      <c r="L7" s="65"/>
      <c r="M7" s="54">
        <f t="shared" si="0"/>
        <v>0</v>
      </c>
    </row>
    <row r="8" spans="1:13">
      <c r="A8" s="66" cm="1">
        <f t="array" aca="1" ref="A8" ca="1">IFERROR(
   _xlfn.AGGREGATE(
      15, 6,
      ROW(錠剤!$J$5:$J$999)/
      (ISNUMBER(SEARCH("バラ", 錠剤!$J$5:$J$999))),
      ROW(A4)
   ),
"")-4</f>
        <v>5</v>
      </c>
      <c r="B8" s="27">
        <f t="shared" si="1"/>
        <v>4</v>
      </c>
      <c r="C8" s="27">
        <f ca="1">IFERROR(OFFSET(錠剤!C$4,錠剤_バラ!$A8,0),"")</f>
        <v>39</v>
      </c>
      <c r="D8" s="27" t="str">
        <f ca="1">IFERROR(OFFSET(錠剤!D$4,錠剤_バラ!$A8,0),"")</f>
        <v>アジルサルタンＯＤ錠２０ｍｇ「サワイ」</v>
      </c>
      <c r="E8" s="27">
        <f ca="1">IFERROR(OFFSET(錠剤!E$4,錠剤_バラ!$A8,0),"")</f>
        <v>0</v>
      </c>
      <c r="F8" s="27">
        <f ca="1">IFERROR(OFFSET(錠剤!F$4,錠剤_バラ!$A8,0),"")</f>
        <v>25</v>
      </c>
      <c r="G8" s="27" t="str">
        <f ca="1">IFERROR(OFFSET(錠剤!G$4,錠剤_バラ!$A8,0),"")</f>
        <v>バラ</v>
      </c>
      <c r="H8" s="27" t="str">
        <f ca="1">IFERROR(OFFSET(錠剤!H$4,錠剤_バラ!$A8,0),"")</f>
        <v>２００Ｔ</v>
      </c>
      <c r="I8" s="27" t="str">
        <f ca="1">IFERROR(OFFSET(錠剤!I$4,錠剤_バラ!$A8,0),"")</f>
        <v>錠</v>
      </c>
      <c r="J8" s="27" t="str">
        <f ca="1">IFERROR(OFFSET(錠剤!J$4,錠剤_バラ!$A8,0),"")</f>
        <v>調剤棚　＆　普通薬バラ</v>
      </c>
      <c r="K8" s="77"/>
      <c r="L8" s="65"/>
      <c r="M8" s="54">
        <f t="shared" si="0"/>
        <v>0</v>
      </c>
    </row>
    <row r="9" spans="1:13">
      <c r="A9" s="66" cm="1">
        <f t="array" aca="1" ref="A9" ca="1">IFERROR(
   _xlfn.AGGREGATE(
      15, 6,
      ROW(錠剤!$J$5:$J$999)/
      (ISNUMBER(SEARCH("バラ", 錠剤!$J$5:$J$999))),
      ROW(A5)
   ),
"")-4</f>
        <v>6</v>
      </c>
      <c r="B9" s="27">
        <f t="shared" si="1"/>
        <v>5</v>
      </c>
      <c r="C9" s="27">
        <f ca="1">IFERROR(OFFSET(錠剤!C$4,錠剤_バラ!$A9,0),"")</f>
        <v>43</v>
      </c>
      <c r="D9" s="27" t="str">
        <f ca="1">IFERROR(OFFSET(錠剤!D$4,錠剤_バラ!$A9,0),"")</f>
        <v>アスパラ－ＣＡ錠２００</v>
      </c>
      <c r="E9" s="27">
        <f ca="1">IFERROR(OFFSET(錠剤!E$4,錠剤_バラ!$A9,0),"")</f>
        <v>0</v>
      </c>
      <c r="F9" s="27">
        <f ca="1">IFERROR(OFFSET(錠剤!F$4,錠剤_バラ!$A9,0),"")</f>
        <v>25</v>
      </c>
      <c r="G9" s="27" t="str">
        <f ca="1">IFERROR(OFFSET(錠剤!G$4,錠剤_バラ!$A9,0),"")</f>
        <v>ＰＴＰ</v>
      </c>
      <c r="H9" s="27" t="str">
        <f ca="1">IFERROR(OFFSET(錠剤!H$4,錠剤_バラ!$A9,0),"")</f>
        <v>１００Ｔ</v>
      </c>
      <c r="I9" s="27" t="str">
        <f ca="1">IFERROR(OFFSET(錠剤!I$4,錠剤_バラ!$A9,0),"")</f>
        <v>錠</v>
      </c>
      <c r="J9" s="27" t="str">
        <f ca="1">IFERROR(OFFSET(錠剤!J$4,錠剤_バラ!$A9,0),"")</f>
        <v>調剤棚　＆　普通薬バラ</v>
      </c>
      <c r="K9" s="77"/>
      <c r="L9" s="65"/>
      <c r="M9" s="54">
        <f t="shared" si="0"/>
        <v>0</v>
      </c>
    </row>
    <row r="10" spans="1:13">
      <c r="A10" s="66" cm="1">
        <f t="array" aca="1" ref="A10" ca="1">IFERROR(
   _xlfn.AGGREGATE(
      15, 6,
      ROW(錠剤!$J$5:$J$999)/
      (ISNUMBER(SEARCH("バラ", 錠剤!$J$5:$J$999))),
      ROW(A6)
   ),
"")-4</f>
        <v>7</v>
      </c>
      <c r="B10" s="27">
        <f t="shared" si="1"/>
        <v>6</v>
      </c>
      <c r="C10" s="27">
        <f ca="1">IFERROR(OFFSET(錠剤!C$4,錠剤_バラ!$A10,0),"")</f>
        <v>44</v>
      </c>
      <c r="D10" s="27" t="str">
        <f ca="1">IFERROR(OFFSET(錠剤!D$4,錠剤_バラ!$A10,0),"")</f>
        <v>アスパラ－ＣＡ錠２００</v>
      </c>
      <c r="E10" s="27">
        <f ca="1">IFERROR(OFFSET(錠剤!E$4,錠剤_バラ!$A10,0),"")</f>
        <v>0</v>
      </c>
      <c r="F10" s="27">
        <f ca="1">IFERROR(OFFSET(錠剤!F$4,錠剤_バラ!$A10,0),"")</f>
        <v>25</v>
      </c>
      <c r="G10" s="27" t="str">
        <f ca="1">IFERROR(OFFSET(錠剤!G$4,錠剤_バラ!$A10,0),"")</f>
        <v>バラ</v>
      </c>
      <c r="H10" s="27" t="str">
        <f ca="1">IFERROR(OFFSET(錠剤!H$4,錠剤_バラ!$A10,0),"")</f>
        <v>５００Ｔ</v>
      </c>
      <c r="I10" s="27" t="str">
        <f ca="1">IFERROR(OFFSET(錠剤!I$4,錠剤_バラ!$A10,0),"")</f>
        <v>錠</v>
      </c>
      <c r="J10" s="27" t="str">
        <f ca="1">IFERROR(OFFSET(錠剤!J$4,錠剤_バラ!$A10,0),"")</f>
        <v>調剤棚　＆　普通薬バラ</v>
      </c>
      <c r="K10" s="77"/>
      <c r="L10" s="65"/>
      <c r="M10" s="54">
        <f t="shared" si="0"/>
        <v>0</v>
      </c>
    </row>
    <row r="11" spans="1:13">
      <c r="A11" s="66" cm="1">
        <f t="array" aca="1" ref="A11" ca="1">IFERROR(
   _xlfn.AGGREGATE(
      15, 6,
      ROW(錠剤!$J$5:$J$999)/
      (ISNUMBER(SEARCH("バラ", 錠剤!$J$5:$J$999))),
      ROW(A7)
   ),
"")-4</f>
        <v>10</v>
      </c>
      <c r="B11" s="27">
        <f t="shared" si="1"/>
        <v>7</v>
      </c>
      <c r="C11" s="27">
        <f ca="1">IFERROR(OFFSET(錠剤!C$4,錠剤_バラ!$A11,0),"")</f>
        <v>56</v>
      </c>
      <c r="D11" s="27" t="str">
        <f ca="1">IFERROR(OFFSET(錠剤!D$4,錠剤_バラ!$A11,0),"")</f>
        <v>アタラックス錠２５ｍｇ</v>
      </c>
      <c r="E11" s="27">
        <f ca="1">IFERROR(OFFSET(錠剤!E$4,錠剤_バラ!$A11,0),"")</f>
        <v>0</v>
      </c>
      <c r="F11" s="27">
        <f ca="1">IFERROR(OFFSET(錠剤!F$4,錠剤_バラ!$A11,0),"")</f>
        <v>25</v>
      </c>
      <c r="G11" s="27" t="str">
        <f ca="1">IFERROR(OFFSET(錠剤!G$4,錠剤_バラ!$A11,0),"")</f>
        <v>ＰＴＰ</v>
      </c>
      <c r="H11" s="27" t="str">
        <f ca="1">IFERROR(OFFSET(錠剤!H$4,錠剤_バラ!$A11,0),"")</f>
        <v>１００Ｔ</v>
      </c>
      <c r="I11" s="27" t="str">
        <f ca="1">IFERROR(OFFSET(錠剤!I$4,錠剤_バラ!$A11,0),"")</f>
        <v>錠</v>
      </c>
      <c r="J11" s="27" t="str">
        <f ca="1">IFERROR(OFFSET(錠剤!J$4,錠剤_バラ!$A11,0),"")</f>
        <v>調剤棚　＆　普通薬バラ</v>
      </c>
      <c r="K11" s="77"/>
      <c r="L11" s="65"/>
      <c r="M11" s="54">
        <f t="shared" si="0"/>
        <v>0</v>
      </c>
    </row>
    <row r="12" spans="1:13">
      <c r="A12" s="66" cm="1">
        <f t="array" aca="1" ref="A12" ca="1">IFERROR(
   _xlfn.AGGREGATE(
      15, 6,
      ROW(錠剤!$J$5:$J$999)/
      (ISNUMBER(SEARCH("バラ", 錠剤!$J$5:$J$999))),
      ROW(A8)
   ),
"")-4</f>
        <v>11</v>
      </c>
      <c r="B12" s="27">
        <f t="shared" si="1"/>
        <v>8</v>
      </c>
      <c r="C12" s="27">
        <f ca="1">IFERROR(OFFSET(錠剤!C$4,錠剤_バラ!$A12,0),"")</f>
        <v>59</v>
      </c>
      <c r="D12" s="27" t="str">
        <f ca="1">IFERROR(OFFSET(錠剤!D$4,錠剤_バラ!$A12,0),"")</f>
        <v>アドナ錠３０ｍｇ</v>
      </c>
      <c r="E12" s="27">
        <f ca="1">IFERROR(OFFSET(錠剤!E$4,錠剤_バラ!$A12,0),"")</f>
        <v>0</v>
      </c>
      <c r="F12" s="27">
        <f ca="1">IFERROR(OFFSET(錠剤!F$4,錠剤_バラ!$A12,0),"")</f>
        <v>25</v>
      </c>
      <c r="G12" s="27" t="str">
        <f ca="1">IFERROR(OFFSET(錠剤!G$4,錠剤_バラ!$A12,0),"")</f>
        <v>バラ</v>
      </c>
      <c r="H12" s="27" t="str">
        <f ca="1">IFERROR(OFFSET(錠剤!H$4,錠剤_バラ!$A12,0),"")</f>
        <v>５００Ｔ</v>
      </c>
      <c r="I12" s="27" t="str">
        <f ca="1">IFERROR(OFFSET(錠剤!I$4,錠剤_バラ!$A12,0),"")</f>
        <v>錠</v>
      </c>
      <c r="J12" s="27" t="str">
        <f ca="1">IFERROR(OFFSET(錠剤!J$4,錠剤_バラ!$A12,0),"")</f>
        <v>調剤棚　＆　普通薬バラ</v>
      </c>
      <c r="K12" s="77"/>
      <c r="L12" s="65"/>
      <c r="M12" s="54">
        <f t="shared" si="0"/>
        <v>0</v>
      </c>
    </row>
    <row r="13" spans="1:13">
      <c r="A13" s="66" cm="1">
        <f t="array" aca="1" ref="A13" ca="1">IFERROR(
   _xlfn.AGGREGATE(
      15, 6,
      ROW(錠剤!$J$5:$J$999)/
      (ISNUMBER(SEARCH("バラ", 錠剤!$J$5:$J$999))),
      ROW(A9)
   ),
"")-4</f>
        <v>12</v>
      </c>
      <c r="B13" s="27">
        <f t="shared" si="1"/>
        <v>9</v>
      </c>
      <c r="C13" s="27">
        <f ca="1">IFERROR(OFFSET(錠剤!C$4,錠剤_バラ!$A13,0),"")</f>
        <v>67</v>
      </c>
      <c r="D13" s="27" t="str">
        <f ca="1">IFERROR(OFFSET(錠剤!D$4,錠剤_バラ!$A13,0),"")</f>
        <v>アトルバスタチンＯＤ錠１０ｍｇ「トーワ」</v>
      </c>
      <c r="E13" s="27">
        <f ca="1">IFERROR(OFFSET(錠剤!E$4,錠剤_バラ!$A13,0),"")</f>
        <v>0</v>
      </c>
      <c r="F13" s="27">
        <f ca="1">IFERROR(OFFSET(錠剤!F$4,錠剤_バラ!$A13,0),"")</f>
        <v>25</v>
      </c>
      <c r="G13" s="27" t="str">
        <f ca="1">IFERROR(OFFSET(錠剤!G$4,錠剤_バラ!$A13,0),"")</f>
        <v>ＰＴＰ</v>
      </c>
      <c r="H13" s="27" t="str">
        <f ca="1">IFERROR(OFFSET(錠剤!H$4,錠剤_バラ!$A13,0),"")</f>
        <v>１００Ｔ</v>
      </c>
      <c r="I13" s="27" t="str">
        <f ca="1">IFERROR(OFFSET(錠剤!I$4,錠剤_バラ!$A13,0),"")</f>
        <v>錠</v>
      </c>
      <c r="J13" s="27" t="str">
        <f ca="1">IFERROR(OFFSET(錠剤!J$4,錠剤_バラ!$A13,0),"")</f>
        <v>調剤棚　＆　普通薬バラ</v>
      </c>
      <c r="K13" s="77"/>
      <c r="L13" s="65"/>
      <c r="M13" s="54">
        <f t="shared" si="0"/>
        <v>0</v>
      </c>
    </row>
    <row r="14" spans="1:13">
      <c r="A14" s="66" cm="1">
        <f t="array" aca="1" ref="A14" ca="1">IFERROR(
   _xlfn.AGGREGATE(
      15, 6,
      ROW(錠剤!$J$5:$J$999)/
      (ISNUMBER(SEARCH("バラ", 錠剤!$J$5:$J$999))),
      ROW(A10)
   ),
"")-4</f>
        <v>13</v>
      </c>
      <c r="B14" s="27">
        <f t="shared" si="1"/>
        <v>10</v>
      </c>
      <c r="C14" s="27">
        <f ca="1">IFERROR(OFFSET(錠剤!C$4,錠剤_バラ!$A14,0),"")</f>
        <v>68</v>
      </c>
      <c r="D14" s="27" t="str">
        <f ca="1">IFERROR(OFFSET(錠剤!D$4,錠剤_バラ!$A14,0),"")</f>
        <v>アトルバスタチンＯＤ錠１０ｍｇ「トーワ」</v>
      </c>
      <c r="E14" s="27">
        <f ca="1">IFERROR(OFFSET(錠剤!E$4,錠剤_バラ!$A14,0),"")</f>
        <v>0</v>
      </c>
      <c r="F14" s="27">
        <f ca="1">IFERROR(OFFSET(錠剤!F$4,錠剤_バラ!$A14,0),"")</f>
        <v>25</v>
      </c>
      <c r="G14" s="27" t="str">
        <f ca="1">IFERROR(OFFSET(錠剤!G$4,錠剤_バラ!$A14,0),"")</f>
        <v>バラ</v>
      </c>
      <c r="H14" s="27" t="str">
        <f ca="1">IFERROR(OFFSET(錠剤!H$4,錠剤_バラ!$A14,0),"")</f>
        <v>３００Ｔ</v>
      </c>
      <c r="I14" s="27" t="str">
        <f ca="1">IFERROR(OFFSET(錠剤!I$4,錠剤_バラ!$A14,0),"")</f>
        <v>錠</v>
      </c>
      <c r="J14" s="27" t="str">
        <f ca="1">IFERROR(OFFSET(錠剤!J$4,錠剤_バラ!$A14,0),"")</f>
        <v>調剤棚　＆　普通薬バラ</v>
      </c>
      <c r="K14" s="77"/>
      <c r="L14" s="65"/>
      <c r="M14" s="54">
        <f t="shared" si="0"/>
        <v>0</v>
      </c>
    </row>
    <row r="15" spans="1:13">
      <c r="A15" s="66" cm="1">
        <f t="array" aca="1" ref="A15" ca="1">IFERROR(
   _xlfn.AGGREGATE(
      15, 6,
      ROW(錠剤!$J$5:$J$999)/
      (ISNUMBER(SEARCH("バラ", 錠剤!$J$5:$J$999))),
      ROW(A11)
   ),
"")-4</f>
        <v>14</v>
      </c>
      <c r="B15" s="27">
        <f t="shared" si="1"/>
        <v>11</v>
      </c>
      <c r="C15" s="27">
        <f ca="1">IFERROR(OFFSET(錠剤!C$4,錠剤_バラ!$A15,0),"")</f>
        <v>74</v>
      </c>
      <c r="D15" s="27" t="str">
        <f ca="1">IFERROR(OFFSET(錠剤!D$4,錠剤_バラ!$A15,0),"")</f>
        <v>アマンタジン塩酸塩錠５０ｍｇ「杏林」</v>
      </c>
      <c r="E15" s="27">
        <f ca="1">IFERROR(OFFSET(錠剤!E$4,錠剤_バラ!$A15,0),"")</f>
        <v>0</v>
      </c>
      <c r="F15" s="27">
        <f ca="1">IFERROR(OFFSET(錠剤!F$4,錠剤_バラ!$A15,0),"")</f>
        <v>25</v>
      </c>
      <c r="G15" s="27" t="str">
        <f ca="1">IFERROR(OFFSET(錠剤!G$4,錠剤_バラ!$A15,0),"")</f>
        <v>ＰＴＰ</v>
      </c>
      <c r="H15" s="27" t="str">
        <f ca="1">IFERROR(OFFSET(錠剤!H$4,錠剤_バラ!$A15,0),"")</f>
        <v>１００Ｔ</v>
      </c>
      <c r="I15" s="27" t="str">
        <f ca="1">IFERROR(OFFSET(錠剤!I$4,錠剤_バラ!$A15,0),"")</f>
        <v>錠</v>
      </c>
      <c r="J15" s="27" t="str">
        <f ca="1">IFERROR(OFFSET(錠剤!J$4,錠剤_バラ!$A15,0),"")</f>
        <v>調剤棚　＆　普通薬バラ</v>
      </c>
      <c r="K15" s="77"/>
      <c r="L15" s="65"/>
      <c r="M15" s="54">
        <f t="shared" si="0"/>
        <v>0</v>
      </c>
    </row>
    <row r="16" spans="1:13">
      <c r="A16" s="66" cm="1">
        <f t="array" aca="1" ref="A16" ca="1">IFERROR(
   _xlfn.AGGREGATE(
      15, 6,
      ROW(錠剤!$J$5:$J$999)/
      (ISNUMBER(SEARCH("バラ", 錠剤!$J$5:$J$999))),
      ROW(A12)
   ),
"")-4</f>
        <v>15</v>
      </c>
      <c r="B16" s="27">
        <f t="shared" si="1"/>
        <v>12</v>
      </c>
      <c r="C16" s="27">
        <f ca="1">IFERROR(OFFSET(錠剤!C$4,錠剤_バラ!$A16,0),"")</f>
        <v>90</v>
      </c>
      <c r="D16" s="27" t="str">
        <f ca="1">IFERROR(OFFSET(錠剤!D$4,錠剤_バラ!$A16,0),"")</f>
        <v>アルダクトンＡ錠２５ｍｇ</v>
      </c>
      <c r="E16" s="27">
        <f ca="1">IFERROR(OFFSET(錠剤!E$4,錠剤_バラ!$A16,0),"")</f>
        <v>0</v>
      </c>
      <c r="F16" s="27">
        <f ca="1">IFERROR(OFFSET(錠剤!F$4,錠剤_バラ!$A16,0),"")</f>
        <v>25</v>
      </c>
      <c r="G16" s="27" t="str">
        <f ca="1">IFERROR(OFFSET(錠剤!G$4,錠剤_バラ!$A16,0),"")</f>
        <v>バラ</v>
      </c>
      <c r="H16" s="27" t="str">
        <f ca="1">IFERROR(OFFSET(錠剤!H$4,錠剤_バラ!$A16,0),"")</f>
        <v>１００Ｔ</v>
      </c>
      <c r="I16" s="27" t="str">
        <f ca="1">IFERROR(OFFSET(錠剤!I$4,錠剤_バラ!$A16,0),"")</f>
        <v>錠</v>
      </c>
      <c r="J16" s="27" t="str">
        <f ca="1">IFERROR(OFFSET(錠剤!J$4,錠剤_バラ!$A16,0),"")</f>
        <v>調剤棚　＆　普通薬バラ</v>
      </c>
      <c r="K16" s="77"/>
      <c r="L16" s="65"/>
      <c r="M16" s="54">
        <f t="shared" si="0"/>
        <v>0</v>
      </c>
    </row>
    <row r="17" spans="1:13">
      <c r="A17" s="66" cm="1">
        <f t="array" aca="1" ref="A17" ca="1">IFERROR(
   _xlfn.AGGREGATE(
      15, 6,
      ROW(錠剤!$J$5:$J$999)/
      (ISNUMBER(SEARCH("バラ", 錠剤!$J$5:$J$999))),
      ROW(A13)
   ),
"")-4</f>
        <v>16</v>
      </c>
      <c r="B17" s="27">
        <f t="shared" si="1"/>
        <v>13</v>
      </c>
      <c r="C17" s="27">
        <f ca="1">IFERROR(OFFSET(錠剤!C$4,錠剤_バラ!$A17,0),"")</f>
        <v>98</v>
      </c>
      <c r="D17" s="27" t="str">
        <f ca="1">IFERROR(OFFSET(錠剤!D$4,錠剤_バラ!$A17,0),"")</f>
        <v>アロプリノール錠１００ｍｇ「サワイ」</v>
      </c>
      <c r="E17" s="27">
        <f ca="1">IFERROR(OFFSET(錠剤!E$4,錠剤_バラ!$A17,0),"")</f>
        <v>0</v>
      </c>
      <c r="F17" s="27">
        <f ca="1">IFERROR(OFFSET(錠剤!F$4,錠剤_バラ!$A17,0),"")</f>
        <v>25</v>
      </c>
      <c r="G17" s="27" t="str">
        <f ca="1">IFERROR(OFFSET(錠剤!G$4,錠剤_バラ!$A17,0),"")</f>
        <v>ＰＴＰ</v>
      </c>
      <c r="H17" s="27" t="str">
        <f ca="1">IFERROR(OFFSET(錠剤!H$4,錠剤_バラ!$A17,0),"")</f>
        <v>１００Ｔ</v>
      </c>
      <c r="I17" s="27" t="str">
        <f ca="1">IFERROR(OFFSET(錠剤!I$4,錠剤_バラ!$A17,0),"")</f>
        <v>錠</v>
      </c>
      <c r="J17" s="27" t="str">
        <f ca="1">IFERROR(OFFSET(錠剤!J$4,錠剤_バラ!$A17,0),"")</f>
        <v>調剤棚　＆　普通薬バラ</v>
      </c>
      <c r="K17" s="77"/>
      <c r="L17" s="65"/>
      <c r="M17" s="54">
        <f t="shared" si="0"/>
        <v>0</v>
      </c>
    </row>
    <row r="18" spans="1:13">
      <c r="A18" s="66" cm="1">
        <f t="array" aca="1" ref="A18" ca="1">IFERROR(
   _xlfn.AGGREGATE(
      15, 6,
      ROW(錠剤!$J$5:$J$999)/
      (ISNUMBER(SEARCH("バラ", 錠剤!$J$5:$J$999))),
      ROW(A14)
   ),
"")-4</f>
        <v>17</v>
      </c>
      <c r="B18" s="27">
        <f t="shared" si="1"/>
        <v>14</v>
      </c>
      <c r="C18" s="27">
        <f ca="1">IFERROR(OFFSET(錠剤!C$4,錠剤_バラ!$A18,0),"")</f>
        <v>99</v>
      </c>
      <c r="D18" s="27" t="str">
        <f ca="1">IFERROR(OFFSET(錠剤!D$4,錠剤_バラ!$A18,0),"")</f>
        <v>アロプリノール錠１００ｍｇ「サワイ」</v>
      </c>
      <c r="E18" s="27">
        <f ca="1">IFERROR(OFFSET(錠剤!E$4,錠剤_バラ!$A18,0),"")</f>
        <v>0</v>
      </c>
      <c r="F18" s="27">
        <f ca="1">IFERROR(OFFSET(錠剤!F$4,錠剤_バラ!$A18,0),"")</f>
        <v>25</v>
      </c>
      <c r="G18" s="27" t="str">
        <f ca="1">IFERROR(OFFSET(錠剤!G$4,錠剤_バラ!$A18,0),"")</f>
        <v>バラ</v>
      </c>
      <c r="H18" s="27" t="str">
        <f ca="1">IFERROR(OFFSET(錠剤!H$4,錠剤_バラ!$A18,0),"")</f>
        <v>１０００Ｔ</v>
      </c>
      <c r="I18" s="27" t="str">
        <f ca="1">IFERROR(OFFSET(錠剤!I$4,錠剤_バラ!$A18,0),"")</f>
        <v>錠</v>
      </c>
      <c r="J18" s="27" t="str">
        <f ca="1">IFERROR(OFFSET(錠剤!J$4,錠剤_バラ!$A18,0),"")</f>
        <v>調剤棚　＆　普通薬バラ</v>
      </c>
      <c r="K18" s="77"/>
      <c r="L18" s="65"/>
      <c r="M18" s="54">
        <f t="shared" si="0"/>
        <v>0</v>
      </c>
    </row>
    <row r="19" spans="1:13">
      <c r="A19" s="66" cm="1">
        <f t="array" aca="1" ref="A19" ca="1">IFERROR(
   _xlfn.AGGREGATE(
      15, 6,
      ROW(錠剤!$J$5:$J$999)/
      (ISNUMBER(SEARCH("バラ", 錠剤!$J$5:$J$999))),
      ROW(A15)
   ),
"")-4</f>
        <v>18</v>
      </c>
      <c r="B19" s="27">
        <f t="shared" si="1"/>
        <v>15</v>
      </c>
      <c r="C19" s="27">
        <f ca="1">IFERROR(OFFSET(錠剤!C$4,錠剤_バラ!$A19,0),"")</f>
        <v>111</v>
      </c>
      <c r="D19" s="27" t="str">
        <f ca="1">IFERROR(OFFSET(錠剤!D$4,錠剤_バラ!$A19,0),"")</f>
        <v>イルベサルタン錠５０ｍｇ「サワイ」</v>
      </c>
      <c r="E19" s="27">
        <f ca="1">IFERROR(OFFSET(錠剤!E$4,錠剤_バラ!$A19,0),"")</f>
        <v>0</v>
      </c>
      <c r="F19" s="27">
        <f ca="1">IFERROR(OFFSET(錠剤!F$4,錠剤_バラ!$A19,0),"")</f>
        <v>25</v>
      </c>
      <c r="G19" s="27" t="str">
        <f ca="1">IFERROR(OFFSET(錠剤!G$4,錠剤_バラ!$A19,0),"")</f>
        <v>ＰＴＰ</v>
      </c>
      <c r="H19" s="27" t="str">
        <f ca="1">IFERROR(OFFSET(錠剤!H$4,錠剤_バラ!$A19,0),"")</f>
        <v>１００Ｔ</v>
      </c>
      <c r="I19" s="27" t="str">
        <f ca="1">IFERROR(OFFSET(錠剤!I$4,錠剤_バラ!$A19,0),"")</f>
        <v>錠</v>
      </c>
      <c r="J19" s="27" t="str">
        <f ca="1">IFERROR(OFFSET(錠剤!J$4,錠剤_バラ!$A19,0),"")</f>
        <v>調剤棚　＆　普通薬バラ</v>
      </c>
      <c r="K19" s="77"/>
      <c r="L19" s="65"/>
      <c r="M19" s="54">
        <f t="shared" si="0"/>
        <v>0</v>
      </c>
    </row>
    <row r="20" spans="1:13">
      <c r="A20" s="66" cm="1">
        <f t="array" aca="1" ref="A20" ca="1">IFERROR(
   _xlfn.AGGREGATE(
      15, 6,
      ROW(錠剤!$J$5:$J$999)/
      (ISNUMBER(SEARCH("バラ", 錠剤!$J$5:$J$999))),
      ROW(A16)
   ),
"")-4</f>
        <v>19</v>
      </c>
      <c r="B20" s="27">
        <f t="shared" si="1"/>
        <v>16</v>
      </c>
      <c r="C20" s="27">
        <f ca="1">IFERROR(OFFSET(錠剤!C$4,錠剤_バラ!$A20,0),"")</f>
        <v>112</v>
      </c>
      <c r="D20" s="27" t="str">
        <f ca="1">IFERROR(OFFSET(錠剤!D$4,錠剤_バラ!$A20,0),"")</f>
        <v>イルベサルタン錠５０ｍｇ「サワイ」</v>
      </c>
      <c r="E20" s="27">
        <f ca="1">IFERROR(OFFSET(錠剤!E$4,錠剤_バラ!$A20,0),"")</f>
        <v>0</v>
      </c>
      <c r="F20" s="27">
        <f ca="1">IFERROR(OFFSET(錠剤!F$4,錠剤_バラ!$A20,0),"")</f>
        <v>25</v>
      </c>
      <c r="G20" s="27" t="str">
        <f ca="1">IFERROR(OFFSET(錠剤!G$4,錠剤_バラ!$A20,0),"")</f>
        <v>バラ</v>
      </c>
      <c r="H20" s="27" t="str">
        <f ca="1">IFERROR(OFFSET(錠剤!H$4,錠剤_バラ!$A20,0),"")</f>
        <v>２００Ｔ</v>
      </c>
      <c r="I20" s="27" t="str">
        <f ca="1">IFERROR(OFFSET(錠剤!I$4,錠剤_バラ!$A20,0),"")</f>
        <v>錠</v>
      </c>
      <c r="J20" s="27" t="str">
        <f ca="1">IFERROR(OFFSET(錠剤!J$4,錠剤_バラ!$A20,0),"")</f>
        <v>調剤棚　＆　普通薬バラ</v>
      </c>
      <c r="K20" s="77"/>
      <c r="L20" s="65"/>
      <c r="M20" s="54">
        <f t="shared" si="0"/>
        <v>0</v>
      </c>
    </row>
    <row r="21" spans="1:13">
      <c r="A21" s="66" cm="1">
        <f t="array" aca="1" ref="A21" ca="1">IFERROR(
   _xlfn.AGGREGATE(
      15, 6,
      ROW(錠剤!$J$5:$J$999)/
      (ISNUMBER(SEARCH("バラ", 錠剤!$J$5:$J$999))),
      ROW(A17)
   ),
"")-4</f>
        <v>20</v>
      </c>
      <c r="B21" s="27">
        <f t="shared" si="1"/>
        <v>17</v>
      </c>
      <c r="C21" s="27">
        <f ca="1">IFERROR(OFFSET(錠剤!C$4,錠剤_バラ!$A21,0),"")</f>
        <v>121</v>
      </c>
      <c r="D21" s="27" t="str">
        <f ca="1">IFERROR(OFFSET(錠剤!D$4,錠剤_バラ!$A21,0),"")</f>
        <v>ウルソデオキシコール酸錠１００ｍｇ「サワイ」</v>
      </c>
      <c r="E21" s="27">
        <f ca="1">IFERROR(OFFSET(錠剤!E$4,錠剤_バラ!$A21,0),"")</f>
        <v>0</v>
      </c>
      <c r="F21" s="27">
        <f ca="1">IFERROR(OFFSET(錠剤!F$4,錠剤_バラ!$A21,0),"")</f>
        <v>25</v>
      </c>
      <c r="G21" s="27" t="str">
        <f ca="1">IFERROR(OFFSET(錠剤!G$4,錠剤_バラ!$A21,0),"")</f>
        <v>バラ</v>
      </c>
      <c r="H21" s="27" t="str">
        <f ca="1">IFERROR(OFFSET(錠剤!H$4,錠剤_バラ!$A21,0),"")</f>
        <v>１０００Ｔ</v>
      </c>
      <c r="I21" s="27" t="str">
        <f ca="1">IFERROR(OFFSET(錠剤!I$4,錠剤_バラ!$A21,0),"")</f>
        <v>錠</v>
      </c>
      <c r="J21" s="27" t="str">
        <f ca="1">IFERROR(OFFSET(錠剤!J$4,錠剤_バラ!$A21,0),"")</f>
        <v>調剤棚　＆　普通薬バラ</v>
      </c>
      <c r="K21" s="77"/>
      <c r="L21" s="65"/>
      <c r="M21" s="54">
        <f t="shared" si="0"/>
        <v>0</v>
      </c>
    </row>
    <row r="22" spans="1:13">
      <c r="A22" s="66" cm="1">
        <f t="array" aca="1" ref="A22" ca="1">IFERROR(
   _xlfn.AGGREGATE(
      15, 6,
      ROW(錠剤!$J$5:$J$999)/
      (ISNUMBER(SEARCH("バラ", 錠剤!$J$5:$J$999))),
      ROW(A18)
   ),
"")-4</f>
        <v>21</v>
      </c>
      <c r="B22" s="27">
        <f t="shared" si="1"/>
        <v>18</v>
      </c>
      <c r="C22" s="27">
        <f ca="1">IFERROR(OFFSET(錠剤!C$4,錠剤_バラ!$A22,0),"")</f>
        <v>125</v>
      </c>
      <c r="D22" s="27" t="str">
        <f ca="1">IFERROR(OFFSET(錠剤!D$4,錠剤_バラ!$A22,0),"")</f>
        <v>エスゾピクロン錠１ｍｇ「トーワ」</v>
      </c>
      <c r="E22" s="27">
        <f ca="1">IFERROR(OFFSET(錠剤!E$4,錠剤_バラ!$A22,0),"")</f>
        <v>0</v>
      </c>
      <c r="F22" s="27">
        <f ca="1">IFERROR(OFFSET(錠剤!F$4,錠剤_バラ!$A22,0),"")</f>
        <v>25</v>
      </c>
      <c r="G22" s="27" t="str">
        <f ca="1">IFERROR(OFFSET(錠剤!G$4,錠剤_バラ!$A22,0),"")</f>
        <v>ＰＴＰ</v>
      </c>
      <c r="H22" s="27" t="str">
        <f ca="1">IFERROR(OFFSET(錠剤!H$4,錠剤_バラ!$A22,0),"")</f>
        <v>１００Ｔ</v>
      </c>
      <c r="I22" s="27" t="str">
        <f ca="1">IFERROR(OFFSET(錠剤!I$4,錠剤_バラ!$A22,0),"")</f>
        <v>錠</v>
      </c>
      <c r="J22" s="27" t="str">
        <f ca="1">IFERROR(OFFSET(錠剤!J$4,錠剤_バラ!$A22,0),"")</f>
        <v>調剤棚　＆　普通薬バラ</v>
      </c>
      <c r="K22" s="77"/>
      <c r="L22" s="65"/>
      <c r="M22" s="54">
        <f t="shared" si="0"/>
        <v>0</v>
      </c>
    </row>
    <row r="23" spans="1:13">
      <c r="A23" s="66" cm="1">
        <f t="array" aca="1" ref="A23" ca="1">IFERROR(
   _xlfn.AGGREGATE(
      15, 6,
      ROW(錠剤!$J$5:$J$999)/
      (ISNUMBER(SEARCH("バラ", 錠剤!$J$5:$J$999))),
      ROW(A19)
   ),
"")-4</f>
        <v>22</v>
      </c>
      <c r="B23" s="27">
        <f t="shared" si="1"/>
        <v>19</v>
      </c>
      <c r="C23" s="27">
        <f ca="1">IFERROR(OFFSET(錠剤!C$4,錠剤_バラ!$A23,0),"")</f>
        <v>126</v>
      </c>
      <c r="D23" s="27" t="str">
        <f ca="1">IFERROR(OFFSET(錠剤!D$4,錠剤_バラ!$A23,0),"")</f>
        <v>エスゾピクロン錠１ｍｇ「トーワ」</v>
      </c>
      <c r="E23" s="27">
        <f ca="1">IFERROR(OFFSET(錠剤!E$4,錠剤_バラ!$A23,0),"")</f>
        <v>0</v>
      </c>
      <c r="F23" s="27">
        <f ca="1">IFERROR(OFFSET(錠剤!F$4,錠剤_バラ!$A23,0),"")</f>
        <v>25</v>
      </c>
      <c r="G23" s="27" t="str">
        <f ca="1">IFERROR(OFFSET(錠剤!G$4,錠剤_バラ!$A23,0),"")</f>
        <v>バラ</v>
      </c>
      <c r="H23" s="27" t="str">
        <f ca="1">IFERROR(OFFSET(錠剤!H$4,錠剤_バラ!$A23,0),"")</f>
        <v>１００Ｔ</v>
      </c>
      <c r="I23" s="27" t="str">
        <f ca="1">IFERROR(OFFSET(錠剤!I$4,錠剤_バラ!$A23,0),"")</f>
        <v>錠</v>
      </c>
      <c r="J23" s="27" t="str">
        <f ca="1">IFERROR(OFFSET(錠剤!J$4,錠剤_バラ!$A23,0),"")</f>
        <v>調剤棚　＆　普通薬バラ</v>
      </c>
      <c r="K23" s="77"/>
      <c r="L23" s="65"/>
      <c r="M23" s="54">
        <f t="shared" si="0"/>
        <v>0</v>
      </c>
    </row>
    <row r="24" spans="1:13">
      <c r="A24" s="66" cm="1">
        <f t="array" aca="1" ref="A24" ca="1">IFERROR(
   _xlfn.AGGREGATE(
      15, 6,
      ROW(錠剤!$J$5:$J$999)/
      (ISNUMBER(SEARCH("バラ", 錠剤!$J$5:$J$999))),
      ROW(A20)
   ),
"")-4</f>
        <v>23</v>
      </c>
      <c r="B24" s="27">
        <f t="shared" si="1"/>
        <v>20</v>
      </c>
      <c r="C24" s="27">
        <f ca="1">IFERROR(OFFSET(錠剤!C$4,錠剤_バラ!$A24,0),"")</f>
        <v>130</v>
      </c>
      <c r="D24" s="27" t="str">
        <f ca="1">IFERROR(OFFSET(錠剤!D$4,錠剤_バラ!$A24,0),"")</f>
        <v>エチゾラム錠０．５ｍｇ「アメル」</v>
      </c>
      <c r="E24" s="27">
        <f ca="1">IFERROR(OFFSET(錠剤!E$4,錠剤_バラ!$A24,0),"")</f>
        <v>0</v>
      </c>
      <c r="F24" s="27">
        <f ca="1">IFERROR(OFFSET(錠剤!F$4,錠剤_バラ!$A24,0),"")</f>
        <v>25</v>
      </c>
      <c r="G24" s="27" t="str">
        <f ca="1">IFERROR(OFFSET(錠剤!G$4,錠剤_バラ!$A24,0),"")</f>
        <v>ＰＴＰ</v>
      </c>
      <c r="H24" s="27" t="str">
        <f ca="1">IFERROR(OFFSET(錠剤!H$4,錠剤_バラ!$A24,0),"")</f>
        <v>１０００Ｔ</v>
      </c>
      <c r="I24" s="27" t="str">
        <f ca="1">IFERROR(OFFSET(錠剤!I$4,錠剤_バラ!$A24,0),"")</f>
        <v>錠</v>
      </c>
      <c r="J24" s="27" t="str">
        <f ca="1">IFERROR(OFFSET(錠剤!J$4,錠剤_バラ!$A24,0),"")</f>
        <v>調剤棚　＆　普通薬バラ</v>
      </c>
      <c r="K24" s="77"/>
      <c r="L24" s="65"/>
      <c r="M24" s="54">
        <f t="shared" si="0"/>
        <v>0</v>
      </c>
    </row>
    <row r="25" spans="1:13">
      <c r="A25" s="66" cm="1">
        <f t="array" aca="1" ref="A25" ca="1">IFERROR(
   _xlfn.AGGREGATE(
      15, 6,
      ROW(錠剤!$J$5:$J$999)/
      (ISNUMBER(SEARCH("バラ", 錠剤!$J$5:$J$999))),
      ROW(A21)
   ),
"")-4</f>
        <v>24</v>
      </c>
      <c r="B25" s="27">
        <f t="shared" si="1"/>
        <v>21</v>
      </c>
      <c r="C25" s="27">
        <f ca="1">IFERROR(OFFSET(錠剤!C$4,錠剤_バラ!$A25,0),"")</f>
        <v>131</v>
      </c>
      <c r="D25" s="27" t="str">
        <f ca="1">IFERROR(OFFSET(錠剤!D$4,錠剤_バラ!$A25,0),"")</f>
        <v>エチゾラム錠０．５ｍｇ「アメル」</v>
      </c>
      <c r="E25" s="27">
        <f ca="1">IFERROR(OFFSET(錠剤!E$4,錠剤_バラ!$A25,0),"")</f>
        <v>0</v>
      </c>
      <c r="F25" s="27">
        <f ca="1">IFERROR(OFFSET(錠剤!F$4,錠剤_バラ!$A25,0),"")</f>
        <v>25</v>
      </c>
      <c r="G25" s="27" t="str">
        <f ca="1">IFERROR(OFFSET(錠剤!G$4,錠剤_バラ!$A25,0),"")</f>
        <v>バラ</v>
      </c>
      <c r="H25" s="27" t="str">
        <f ca="1">IFERROR(OFFSET(錠剤!H$4,錠剤_バラ!$A25,0),"")</f>
        <v>１０００Ｔ</v>
      </c>
      <c r="I25" s="27" t="str">
        <f ca="1">IFERROR(OFFSET(錠剤!I$4,錠剤_バラ!$A25,0),"")</f>
        <v>錠</v>
      </c>
      <c r="J25" s="27" t="str">
        <f ca="1">IFERROR(OFFSET(錠剤!J$4,錠剤_バラ!$A25,0),"")</f>
        <v>調剤棚　＆　普通薬バラ</v>
      </c>
      <c r="K25" s="77"/>
      <c r="L25" s="65"/>
      <c r="M25" s="54">
        <f t="shared" si="0"/>
        <v>0</v>
      </c>
    </row>
    <row r="26" spans="1:13">
      <c r="A26" s="66" cm="1">
        <f t="array" aca="1" ref="A26" ca="1">IFERROR(
   _xlfn.AGGREGATE(
      15, 6,
      ROW(錠剤!$J$5:$J$999)/
      (ISNUMBER(SEARCH("バラ", 錠剤!$J$5:$J$999))),
      ROW(A22)
   ),
"")-4</f>
        <v>25</v>
      </c>
      <c r="B26" s="27">
        <f t="shared" si="1"/>
        <v>22</v>
      </c>
      <c r="C26" s="27">
        <f ca="1">IFERROR(OFFSET(錠剤!C$4,錠剤_バラ!$A26,0),"")</f>
        <v>132</v>
      </c>
      <c r="D26" s="27" t="str">
        <f ca="1">IFERROR(OFFSET(錠剤!D$4,錠剤_バラ!$A26,0),"")</f>
        <v>エチゾラム錠１ｍｇ「アメル」</v>
      </c>
      <c r="E26" s="27">
        <f ca="1">IFERROR(OFFSET(錠剤!E$4,錠剤_バラ!$A26,0),"")</f>
        <v>0</v>
      </c>
      <c r="F26" s="27">
        <f ca="1">IFERROR(OFFSET(錠剤!F$4,錠剤_バラ!$A26,0),"")</f>
        <v>25</v>
      </c>
      <c r="G26" s="27" t="str">
        <f ca="1">IFERROR(OFFSET(錠剤!G$4,錠剤_バラ!$A26,0),"")</f>
        <v>ＰＴＰ</v>
      </c>
      <c r="H26" s="27" t="str">
        <f ca="1">IFERROR(OFFSET(錠剤!H$4,錠剤_バラ!$A26,0),"")</f>
        <v>１０００Ｔ</v>
      </c>
      <c r="I26" s="27" t="str">
        <f ca="1">IFERROR(OFFSET(錠剤!I$4,錠剤_バラ!$A26,0),"")</f>
        <v>錠</v>
      </c>
      <c r="J26" s="27" t="str">
        <f ca="1">IFERROR(OFFSET(錠剤!J$4,錠剤_バラ!$A26,0),"")</f>
        <v>調剤棚　＆　普通薬バラ</v>
      </c>
      <c r="K26" s="77"/>
      <c r="L26" s="65"/>
      <c r="M26" s="54">
        <f t="shared" si="0"/>
        <v>0</v>
      </c>
    </row>
    <row r="27" spans="1:13">
      <c r="A27" s="66" cm="1">
        <f t="array" aca="1" ref="A27" ca="1">IFERROR(
   _xlfn.AGGREGATE(
      15, 6,
      ROW(錠剤!$J$5:$J$999)/
      (ISNUMBER(SEARCH("バラ", 錠剤!$J$5:$J$999))),
      ROW(A23)
   ),
"")-4</f>
        <v>26</v>
      </c>
      <c r="B27" s="27">
        <f t="shared" si="1"/>
        <v>23</v>
      </c>
      <c r="C27" s="27">
        <f ca="1">IFERROR(OFFSET(錠剤!C$4,錠剤_バラ!$A27,0),"")</f>
        <v>133</v>
      </c>
      <c r="D27" s="27" t="str">
        <f ca="1">IFERROR(OFFSET(錠剤!D$4,錠剤_バラ!$A27,0),"")</f>
        <v>エチゾラム錠１ｍｇ「アメル」</v>
      </c>
      <c r="E27" s="27">
        <f ca="1">IFERROR(OFFSET(錠剤!E$4,錠剤_バラ!$A27,0),"")</f>
        <v>0</v>
      </c>
      <c r="F27" s="27">
        <f ca="1">IFERROR(OFFSET(錠剤!F$4,錠剤_バラ!$A27,0),"")</f>
        <v>25</v>
      </c>
      <c r="G27" s="27" t="str">
        <f ca="1">IFERROR(OFFSET(錠剤!G$4,錠剤_バラ!$A27,0),"")</f>
        <v>バラ</v>
      </c>
      <c r="H27" s="27" t="str">
        <f ca="1">IFERROR(OFFSET(錠剤!H$4,錠剤_バラ!$A27,0),"")</f>
        <v>１０００Ｔ</v>
      </c>
      <c r="I27" s="27" t="str">
        <f ca="1">IFERROR(OFFSET(錠剤!I$4,錠剤_バラ!$A27,0),"")</f>
        <v>錠</v>
      </c>
      <c r="J27" s="27" t="str">
        <f ca="1">IFERROR(OFFSET(錠剤!J$4,錠剤_バラ!$A27,0),"")</f>
        <v>調剤棚　＆　普通薬バラ</v>
      </c>
      <c r="K27" s="77"/>
      <c r="L27" s="65"/>
      <c r="M27" s="54">
        <f t="shared" si="0"/>
        <v>0</v>
      </c>
    </row>
    <row r="28" spans="1:13">
      <c r="A28" s="66" cm="1">
        <f t="array" aca="1" ref="A28" ca="1">IFERROR(
   _xlfn.AGGREGATE(
      15, 6,
      ROW(錠剤!$J$5:$J$999)/
      (ISNUMBER(SEARCH("バラ", 錠剤!$J$5:$J$999))),
      ROW(A24)
   ),
"")-4</f>
        <v>27</v>
      </c>
      <c r="B28" s="27">
        <f t="shared" si="1"/>
        <v>24</v>
      </c>
      <c r="C28" s="27">
        <f ca="1">IFERROR(OFFSET(錠剤!C$4,錠剤_バラ!$A28,0),"")</f>
        <v>134</v>
      </c>
      <c r="D28" s="27" t="str">
        <f ca="1">IFERROR(OFFSET(錠剤!D$4,錠剤_バラ!$A28,0),"")</f>
        <v>エナラプリルマレイン酸塩錠５ｍｇ「サワイ」　</v>
      </c>
      <c r="E28" s="27">
        <f ca="1">IFERROR(OFFSET(錠剤!E$4,錠剤_バラ!$A28,0),"")</f>
        <v>0</v>
      </c>
      <c r="F28" s="27">
        <f ca="1">IFERROR(OFFSET(錠剤!F$4,錠剤_バラ!$A28,0),"")</f>
        <v>25</v>
      </c>
      <c r="G28" s="27" t="str">
        <f ca="1">IFERROR(OFFSET(錠剤!G$4,錠剤_バラ!$A28,0),"")</f>
        <v>バラ</v>
      </c>
      <c r="H28" s="27" t="str">
        <f ca="1">IFERROR(OFFSET(錠剤!H$4,錠剤_バラ!$A28,0),"")</f>
        <v>１０００Ｔ</v>
      </c>
      <c r="I28" s="27" t="str">
        <f ca="1">IFERROR(OFFSET(錠剤!I$4,錠剤_バラ!$A28,0),"")</f>
        <v>錠</v>
      </c>
      <c r="J28" s="27" t="str">
        <f ca="1">IFERROR(OFFSET(錠剤!J$4,錠剤_バラ!$A28,0),"")</f>
        <v>調剤棚　＆　普通薬バラ</v>
      </c>
      <c r="K28" s="77"/>
      <c r="L28" s="65"/>
      <c r="M28" s="54">
        <f t="shared" si="0"/>
        <v>0</v>
      </c>
    </row>
    <row r="29" spans="1:13">
      <c r="A29" s="66" cm="1">
        <f t="array" aca="1" ref="A29" ca="1">IFERROR(
   _xlfn.AGGREGATE(
      15, 6,
      ROW(錠剤!$J$5:$J$999)/
      (ISNUMBER(SEARCH("バラ", 錠剤!$J$5:$J$999))),
      ROW(A25)
   ),
"")-4</f>
        <v>29</v>
      </c>
      <c r="B29" s="27">
        <f t="shared" si="1"/>
        <v>25</v>
      </c>
      <c r="C29" s="27">
        <f ca="1">IFERROR(OFFSET(錠剤!C$4,錠剤_バラ!$A29,0),"")</f>
        <v>136</v>
      </c>
      <c r="D29" s="27" t="str">
        <f ca="1">IFERROR(OFFSET(錠剤!D$4,錠剤_バラ!$A29,0),"")</f>
        <v>エビスタ錠６０ｍｇ</v>
      </c>
      <c r="E29" s="27">
        <f ca="1">IFERROR(OFFSET(錠剤!E$4,錠剤_バラ!$A29,0),"")</f>
        <v>0</v>
      </c>
      <c r="F29" s="27">
        <f ca="1">IFERROR(OFFSET(錠剤!F$4,錠剤_バラ!$A29,0),"")</f>
        <v>5</v>
      </c>
      <c r="G29" s="27" t="str">
        <f ca="1">IFERROR(OFFSET(錠剤!G$4,錠剤_バラ!$A29,0),"")</f>
        <v>ＰＴＰ</v>
      </c>
      <c r="H29" s="27" t="str">
        <f ca="1">IFERROR(OFFSET(錠剤!H$4,錠剤_バラ!$A29,0),"")</f>
        <v>１００Ｔ</v>
      </c>
      <c r="I29" s="27" t="str">
        <f ca="1">IFERROR(OFFSET(錠剤!I$4,錠剤_バラ!$A29,0),"")</f>
        <v>錠</v>
      </c>
      <c r="J29" s="27" t="str">
        <f ca="1">IFERROR(OFFSET(錠剤!J$4,錠剤_バラ!$A29,0),"")</f>
        <v>普通薬バラ</v>
      </c>
      <c r="K29" s="77"/>
      <c r="L29" s="65"/>
      <c r="M29" s="54">
        <f t="shared" si="0"/>
        <v>0</v>
      </c>
    </row>
    <row r="30" spans="1:13">
      <c r="A30" s="66" cm="1">
        <f t="array" aca="1" ref="A30" ca="1">IFERROR(
   _xlfn.AGGREGATE(
      15, 6,
      ROW(錠剤!$J$5:$J$999)/
      (ISNUMBER(SEARCH("バラ", 錠剤!$J$5:$J$999))),
      ROW(A26)
   ),
"")-4</f>
        <v>30</v>
      </c>
      <c r="B30" s="27">
        <f t="shared" si="1"/>
        <v>26</v>
      </c>
      <c r="C30" s="27">
        <f ca="1">IFERROR(OFFSET(錠剤!C$4,錠剤_バラ!$A30,0),"")</f>
        <v>137</v>
      </c>
      <c r="D30" s="27" t="str">
        <f ca="1">IFERROR(OFFSET(錠剤!D$4,錠剤_バラ!$A30,0),"")</f>
        <v>エピナスチン塩酸塩錠２０ｍｇ「トーワ」</v>
      </c>
      <c r="E30" s="27">
        <f ca="1">IFERROR(OFFSET(錠剤!E$4,錠剤_バラ!$A30,0),"")</f>
        <v>0</v>
      </c>
      <c r="F30" s="27">
        <f ca="1">IFERROR(OFFSET(錠剤!F$4,錠剤_バラ!$A30,0),"")</f>
        <v>25</v>
      </c>
      <c r="G30" s="27" t="str">
        <f ca="1">IFERROR(OFFSET(錠剤!G$4,錠剤_バラ!$A30,0),"")</f>
        <v>ＰＴＰ</v>
      </c>
      <c r="H30" s="27" t="str">
        <f ca="1">IFERROR(OFFSET(錠剤!H$4,錠剤_バラ!$A30,0),"")</f>
        <v>１０００Ｔ</v>
      </c>
      <c r="I30" s="27" t="str">
        <f ca="1">IFERROR(OFFSET(錠剤!I$4,錠剤_バラ!$A30,0),"")</f>
        <v>錠</v>
      </c>
      <c r="J30" s="27" t="str">
        <f ca="1">IFERROR(OFFSET(錠剤!J$4,錠剤_バラ!$A30,0),"")</f>
        <v>調剤棚　＆　普通薬バラ</v>
      </c>
      <c r="K30" s="77"/>
      <c r="L30" s="65"/>
      <c r="M30" s="54">
        <f t="shared" si="0"/>
        <v>0</v>
      </c>
    </row>
    <row r="31" spans="1:13">
      <c r="A31" s="66" cm="1">
        <f t="array" aca="1" ref="A31" ca="1">IFERROR(
   _xlfn.AGGREGATE(
      15, 6,
      ROW(錠剤!$J$5:$J$999)/
      (ISNUMBER(SEARCH("バラ", 錠剤!$J$5:$J$999))),
      ROW(A27)
   ),
"")-4</f>
        <v>32</v>
      </c>
      <c r="B31" s="27">
        <f t="shared" si="1"/>
        <v>27</v>
      </c>
      <c r="C31" s="27">
        <f ca="1">IFERROR(OFFSET(錠剤!C$4,錠剤_バラ!$A31,0),"")</f>
        <v>166</v>
      </c>
      <c r="D31" s="27" t="str">
        <f ca="1">IFERROR(OFFSET(錠剤!D$4,錠剤_バラ!$A31,0),"")</f>
        <v>オロパタジン塩酸塩ＯＤ錠５ｍｇ「トーワ」</v>
      </c>
      <c r="E31" s="27">
        <f ca="1">IFERROR(OFFSET(錠剤!E$4,錠剤_バラ!$A31,0),"")</f>
        <v>0</v>
      </c>
      <c r="F31" s="27">
        <f ca="1">IFERROR(OFFSET(錠剤!F$4,錠剤_バラ!$A31,0),"")</f>
        <v>25</v>
      </c>
      <c r="G31" s="27" t="str">
        <f ca="1">IFERROR(OFFSET(錠剤!G$4,錠剤_バラ!$A31,0),"")</f>
        <v>ＰＴＰ</v>
      </c>
      <c r="H31" s="27" t="str">
        <f ca="1">IFERROR(OFFSET(錠剤!H$4,錠剤_バラ!$A31,0),"")</f>
        <v>１００Ｔ</v>
      </c>
      <c r="I31" s="27" t="str">
        <f ca="1">IFERROR(OFFSET(錠剤!I$4,錠剤_バラ!$A31,0),"")</f>
        <v>錠</v>
      </c>
      <c r="J31" s="27" t="str">
        <f ca="1">IFERROR(OFFSET(錠剤!J$4,錠剤_バラ!$A31,0),"")</f>
        <v>調剤棚　＆　普通薬バラ</v>
      </c>
      <c r="K31" s="77"/>
      <c r="L31" s="65"/>
      <c r="M31" s="54">
        <f t="shared" si="0"/>
        <v>0</v>
      </c>
    </row>
    <row r="32" spans="1:13">
      <c r="A32" s="66" cm="1">
        <f t="array" aca="1" ref="A32" ca="1">IFERROR(
   _xlfn.AGGREGATE(
      15, 6,
      ROW(錠剤!$J$5:$J$999)/
      (ISNUMBER(SEARCH("バラ", 錠剤!$J$5:$J$999))),
      ROW(A28)
   ),
"")-4</f>
        <v>33</v>
      </c>
      <c r="B32" s="27">
        <f t="shared" si="1"/>
        <v>28</v>
      </c>
      <c r="C32" s="27">
        <f ca="1">IFERROR(OFFSET(錠剤!C$4,錠剤_バラ!$A32,0),"")</f>
        <v>167</v>
      </c>
      <c r="D32" s="27" t="str">
        <f ca="1">IFERROR(OFFSET(錠剤!D$4,錠剤_バラ!$A32,0),"")</f>
        <v>オロパタジン塩酸塩ＯＤ錠５ｍｇ「トーワ」</v>
      </c>
      <c r="E32" s="27">
        <f ca="1">IFERROR(OFFSET(錠剤!E$4,錠剤_バラ!$A32,0),"")</f>
        <v>0</v>
      </c>
      <c r="F32" s="27">
        <f ca="1">IFERROR(OFFSET(錠剤!F$4,錠剤_バラ!$A32,0),"")</f>
        <v>25</v>
      </c>
      <c r="G32" s="27" t="str">
        <f ca="1">IFERROR(OFFSET(錠剤!G$4,錠剤_バラ!$A32,0),"")</f>
        <v>バラ</v>
      </c>
      <c r="H32" s="27" t="str">
        <f ca="1">IFERROR(OFFSET(錠剤!H$4,錠剤_バラ!$A32,0),"")</f>
        <v>１００Ｔ</v>
      </c>
      <c r="I32" s="27" t="str">
        <f ca="1">IFERROR(OFFSET(錠剤!I$4,錠剤_バラ!$A32,0),"")</f>
        <v>錠</v>
      </c>
      <c r="J32" s="27" t="str">
        <f ca="1">IFERROR(OFFSET(錠剤!J$4,錠剤_バラ!$A32,0),"")</f>
        <v>調剤棚　＆　普通薬バラ</v>
      </c>
      <c r="K32" s="77"/>
      <c r="L32" s="65"/>
      <c r="M32" s="54">
        <f t="shared" si="0"/>
        <v>0</v>
      </c>
    </row>
    <row r="33" spans="1:13">
      <c r="A33" s="66" cm="1">
        <f t="array" aca="1" ref="A33" ca="1">IFERROR(
   _xlfn.AGGREGATE(
      15, 6,
      ROW(錠剤!$J$5:$J$999)/
      (ISNUMBER(SEARCH("バラ", 錠剤!$J$5:$J$999))),
      ROW(A29)
   ),
"")-4</f>
        <v>34</v>
      </c>
      <c r="B33" s="27">
        <f t="shared" si="1"/>
        <v>29</v>
      </c>
      <c r="C33" s="27">
        <f ca="1">IFERROR(OFFSET(錠剤!C$4,錠剤_バラ!$A33,0),"")</f>
        <v>168</v>
      </c>
      <c r="D33" s="27" t="str">
        <f ca="1">IFERROR(OFFSET(錠剤!D$4,錠剤_バラ!$A33,0),"")</f>
        <v>カモスタットメシル酸塩錠１００ｍｇ「サワイ」</v>
      </c>
      <c r="E33" s="27">
        <f ca="1">IFERROR(OFFSET(錠剤!E$4,錠剤_バラ!$A33,0),"")</f>
        <v>0</v>
      </c>
      <c r="F33" s="27">
        <f ca="1">IFERROR(OFFSET(錠剤!F$4,錠剤_バラ!$A33,0),"")</f>
        <v>5</v>
      </c>
      <c r="G33" s="27" t="str">
        <f ca="1">IFERROR(OFFSET(錠剤!G$4,錠剤_バラ!$A33,0),"")</f>
        <v>ＰＴＰ</v>
      </c>
      <c r="H33" s="27" t="str">
        <f ca="1">IFERROR(OFFSET(錠剤!H$4,錠剤_バラ!$A33,0),"")</f>
        <v>１００Ｔ</v>
      </c>
      <c r="I33" s="27" t="str">
        <f ca="1">IFERROR(OFFSET(錠剤!I$4,錠剤_バラ!$A33,0),"")</f>
        <v>錠</v>
      </c>
      <c r="J33" s="27" t="str">
        <f ca="1">IFERROR(OFFSET(錠剤!J$4,錠剤_バラ!$A33,0),"")</f>
        <v>普通薬バラ</v>
      </c>
      <c r="K33" s="77"/>
      <c r="L33" s="65"/>
      <c r="M33" s="54">
        <f t="shared" si="0"/>
        <v>0</v>
      </c>
    </row>
    <row r="34" spans="1:13">
      <c r="A34" s="66" cm="1">
        <f t="array" aca="1" ref="A34" ca="1">IFERROR(
   _xlfn.AGGREGATE(
      15, 6,
      ROW(錠剤!$J$5:$J$999)/
      (ISNUMBER(SEARCH("バラ", 錠剤!$J$5:$J$999))),
      ROW(A30)
   ),
"")-4</f>
        <v>35</v>
      </c>
      <c r="B34" s="27">
        <f t="shared" si="1"/>
        <v>30</v>
      </c>
      <c r="C34" s="27">
        <f ca="1">IFERROR(OFFSET(錠剤!C$4,錠剤_バラ!$A34,0),"")</f>
        <v>173</v>
      </c>
      <c r="D34" s="27" t="str">
        <f ca="1">IFERROR(OFFSET(錠剤!D$4,錠剤_バラ!$A34,0),"")</f>
        <v>カルバマゼピン錠１００ｍｇ「アメル」</v>
      </c>
      <c r="E34" s="27">
        <f ca="1">IFERROR(OFFSET(錠剤!E$4,錠剤_バラ!$A34,0),"")</f>
        <v>0</v>
      </c>
      <c r="F34" s="27">
        <f ca="1">IFERROR(OFFSET(錠剤!F$4,錠剤_バラ!$A34,0),"")</f>
        <v>25</v>
      </c>
      <c r="G34" s="27" t="str">
        <f ca="1">IFERROR(OFFSET(錠剤!G$4,錠剤_バラ!$A34,0),"")</f>
        <v>バラ</v>
      </c>
      <c r="H34" s="27" t="str">
        <f ca="1">IFERROR(OFFSET(錠剤!H$4,錠剤_バラ!$A34,0),"")</f>
        <v>５００Ｔ</v>
      </c>
      <c r="I34" s="27" t="str">
        <f ca="1">IFERROR(OFFSET(錠剤!I$4,錠剤_バラ!$A34,0),"")</f>
        <v>錠</v>
      </c>
      <c r="J34" s="27" t="str">
        <f ca="1">IFERROR(OFFSET(錠剤!J$4,錠剤_バラ!$A34,0),"")</f>
        <v>調剤棚　＆　普通薬バラ</v>
      </c>
      <c r="K34" s="77"/>
      <c r="L34" s="65"/>
      <c r="M34" s="54">
        <f t="shared" si="0"/>
        <v>0</v>
      </c>
    </row>
    <row r="35" spans="1:13">
      <c r="A35" s="66" cm="1">
        <f t="array" aca="1" ref="A35" ca="1">IFERROR(
   _xlfn.AGGREGATE(
      15, 6,
      ROW(錠剤!$J$5:$J$999)/
      (ISNUMBER(SEARCH("バラ", 錠剤!$J$5:$J$999))),
      ROW(A31)
   ),
"")-4</f>
        <v>36</v>
      </c>
      <c r="B35" s="27">
        <f t="shared" si="1"/>
        <v>31</v>
      </c>
      <c r="C35" s="27">
        <f ca="1">IFERROR(OFFSET(錠剤!C$4,錠剤_バラ!$A35,0),"")</f>
        <v>174</v>
      </c>
      <c r="D35" s="27" t="str">
        <f ca="1">IFERROR(OFFSET(錠剤!D$4,錠剤_バラ!$A35,0),"")</f>
        <v>カルバマゼピン錠２００ｍｇ「アメル」</v>
      </c>
      <c r="E35" s="27">
        <f ca="1">IFERROR(OFFSET(錠剤!E$4,錠剤_バラ!$A35,0),"")</f>
        <v>0</v>
      </c>
      <c r="F35" s="27">
        <f ca="1">IFERROR(OFFSET(錠剤!F$4,錠剤_バラ!$A35,0),"")</f>
        <v>25</v>
      </c>
      <c r="G35" s="27" t="str">
        <f ca="1">IFERROR(OFFSET(錠剤!G$4,錠剤_バラ!$A35,0),"")</f>
        <v>ＰＴＰ</v>
      </c>
      <c r="H35" s="27" t="str">
        <f ca="1">IFERROR(OFFSET(錠剤!H$4,錠剤_バラ!$A35,0),"")</f>
        <v>１００Ｔ</v>
      </c>
      <c r="I35" s="27" t="str">
        <f ca="1">IFERROR(OFFSET(錠剤!I$4,錠剤_バラ!$A35,0),"")</f>
        <v>錠</v>
      </c>
      <c r="J35" s="27" t="str">
        <f ca="1">IFERROR(OFFSET(錠剤!J$4,錠剤_バラ!$A35,0),"")</f>
        <v>調剤棚　＆　普通薬バラ</v>
      </c>
      <c r="K35" s="77"/>
      <c r="L35" s="65"/>
      <c r="M35" s="54">
        <f t="shared" si="0"/>
        <v>0</v>
      </c>
    </row>
    <row r="36" spans="1:13">
      <c r="A36" s="66" cm="1">
        <f t="array" aca="1" ref="A36" ca="1">IFERROR(
   _xlfn.AGGREGATE(
      15, 6,
      ROW(錠剤!$J$5:$J$999)/
      (ISNUMBER(SEARCH("バラ", 錠剤!$J$5:$J$999))),
      ROW(A32)
   ),
"")-4</f>
        <v>37</v>
      </c>
      <c r="B36" s="27">
        <f t="shared" si="1"/>
        <v>32</v>
      </c>
      <c r="C36" s="27">
        <f ca="1">IFERROR(OFFSET(錠剤!C$4,錠剤_バラ!$A36,0),"")</f>
        <v>175</v>
      </c>
      <c r="D36" s="27" t="str">
        <f ca="1">IFERROR(OFFSET(錠剤!D$4,錠剤_バラ!$A36,0),"")</f>
        <v>カルバマゼピン錠２００ｍｇ「アメル」</v>
      </c>
      <c r="E36" s="27">
        <f ca="1">IFERROR(OFFSET(錠剤!E$4,錠剤_バラ!$A36,0),"")</f>
        <v>0</v>
      </c>
      <c r="F36" s="27">
        <f ca="1">IFERROR(OFFSET(錠剤!F$4,錠剤_バラ!$A36,0),"")</f>
        <v>25</v>
      </c>
      <c r="G36" s="27" t="str">
        <f ca="1">IFERROR(OFFSET(錠剤!G$4,錠剤_バラ!$A36,0),"")</f>
        <v>バラ</v>
      </c>
      <c r="H36" s="27" t="str">
        <f ca="1">IFERROR(OFFSET(錠剤!H$4,錠剤_バラ!$A36,0),"")</f>
        <v>５００Ｔ</v>
      </c>
      <c r="I36" s="27" t="str">
        <f ca="1">IFERROR(OFFSET(錠剤!I$4,錠剤_バラ!$A36,0),"")</f>
        <v>錠</v>
      </c>
      <c r="J36" s="27" t="str">
        <f ca="1">IFERROR(OFFSET(錠剤!J$4,錠剤_バラ!$A36,0),"")</f>
        <v>調剤棚　＆　普通薬バラ</v>
      </c>
      <c r="K36" s="77"/>
      <c r="L36" s="65"/>
      <c r="M36" s="54">
        <f t="shared" si="0"/>
        <v>0</v>
      </c>
    </row>
    <row r="37" spans="1:13">
      <c r="A37" s="66" cm="1">
        <f t="array" aca="1" ref="A37" ca="1">IFERROR(
   _xlfn.AGGREGATE(
      15, 6,
      ROW(錠剤!$J$5:$J$999)/
      (ISNUMBER(SEARCH("バラ", 錠剤!$J$5:$J$999))),
      ROW(A33)
   ),
"")-4</f>
        <v>38</v>
      </c>
      <c r="B37" s="27">
        <f t="shared" si="1"/>
        <v>33</v>
      </c>
      <c r="C37" s="27">
        <f ca="1">IFERROR(OFFSET(錠剤!C$4,錠剤_バラ!$A37,0),"")</f>
        <v>176</v>
      </c>
      <c r="D37" s="27" t="str">
        <f ca="1">IFERROR(OFFSET(錠剤!D$4,錠剤_バラ!$A37,0),"")</f>
        <v>カルベジロール錠１０ｍｇ「ＤＳＥＰ」</v>
      </c>
      <c r="E37" s="27">
        <f ca="1">IFERROR(OFFSET(錠剤!E$4,錠剤_バラ!$A37,0),"")</f>
        <v>0</v>
      </c>
      <c r="F37" s="27">
        <f ca="1">IFERROR(OFFSET(錠剤!F$4,錠剤_バラ!$A37,0),"")</f>
        <v>25</v>
      </c>
      <c r="G37" s="27" t="str">
        <f ca="1">IFERROR(OFFSET(錠剤!G$4,錠剤_バラ!$A37,0),"")</f>
        <v>ＰＴＰ</v>
      </c>
      <c r="H37" s="27" t="str">
        <f ca="1">IFERROR(OFFSET(錠剤!H$4,錠剤_バラ!$A37,0),"")</f>
        <v>１００Ｔ</v>
      </c>
      <c r="I37" s="27" t="str">
        <f ca="1">IFERROR(OFFSET(錠剤!I$4,錠剤_バラ!$A37,0),"")</f>
        <v>錠</v>
      </c>
      <c r="J37" s="27" t="str">
        <f ca="1">IFERROR(OFFSET(錠剤!J$4,錠剤_バラ!$A37,0),"")</f>
        <v>調剤棚　＆　普通薬バラ</v>
      </c>
      <c r="K37" s="77"/>
      <c r="L37" s="65"/>
      <c r="M37" s="54">
        <f t="shared" si="0"/>
        <v>0</v>
      </c>
    </row>
    <row r="38" spans="1:13">
      <c r="A38" s="66" cm="1">
        <f t="array" aca="1" ref="A38" ca="1">IFERROR(
   _xlfn.AGGREGATE(
      15, 6,
      ROW(錠剤!$J$5:$J$999)/
      (ISNUMBER(SEARCH("バラ", 錠剤!$J$5:$J$999))),
      ROW(A34)
   ),
"")-4</f>
        <v>39</v>
      </c>
      <c r="B38" s="27">
        <f t="shared" si="1"/>
        <v>34</v>
      </c>
      <c r="C38" s="27">
        <f ca="1">IFERROR(OFFSET(錠剤!C$4,錠剤_バラ!$A38,0),"")</f>
        <v>177</v>
      </c>
      <c r="D38" s="27" t="str">
        <f ca="1">IFERROR(OFFSET(錠剤!D$4,錠剤_バラ!$A38,0),"")</f>
        <v>カルボシステイン錠２５０ｍｇ「トーワ」</v>
      </c>
      <c r="E38" s="27">
        <f ca="1">IFERROR(OFFSET(錠剤!E$4,錠剤_バラ!$A38,0),"")</f>
        <v>0</v>
      </c>
      <c r="F38" s="27">
        <f ca="1">IFERROR(OFFSET(錠剤!F$4,錠剤_バラ!$A38,0),"")</f>
        <v>25</v>
      </c>
      <c r="G38" s="27" t="str">
        <f ca="1">IFERROR(OFFSET(錠剤!G$4,錠剤_バラ!$A38,0),"")</f>
        <v>ＰＴＰ</v>
      </c>
      <c r="H38" s="27" t="str">
        <f ca="1">IFERROR(OFFSET(錠剤!H$4,錠剤_バラ!$A38,0),"")</f>
        <v>１０００Ｔ</v>
      </c>
      <c r="I38" s="27" t="str">
        <f ca="1">IFERROR(OFFSET(錠剤!I$4,錠剤_バラ!$A38,0),"")</f>
        <v>錠</v>
      </c>
      <c r="J38" s="27" t="str">
        <f ca="1">IFERROR(OFFSET(錠剤!J$4,錠剤_バラ!$A38,0),"")</f>
        <v>調剤棚　＆　普通薬バラ</v>
      </c>
      <c r="K38" s="77"/>
      <c r="L38" s="65"/>
      <c r="M38" s="54">
        <f t="shared" si="0"/>
        <v>0</v>
      </c>
    </row>
    <row r="39" spans="1:13">
      <c r="A39" s="66" cm="1">
        <f t="array" aca="1" ref="A39" ca="1">IFERROR(
   _xlfn.AGGREGATE(
      15, 6,
      ROW(錠剤!$J$5:$J$999)/
      (ISNUMBER(SEARCH("バラ", 錠剤!$J$5:$J$999))),
      ROW(A35)
   ),
"")-4</f>
        <v>40</v>
      </c>
      <c r="B39" s="27">
        <f t="shared" si="1"/>
        <v>35</v>
      </c>
      <c r="C39" s="27">
        <f ca="1">IFERROR(OFFSET(錠剤!C$4,錠剤_バラ!$A39,0),"")</f>
        <v>179</v>
      </c>
      <c r="D39" s="27" t="str">
        <f ca="1">IFERROR(OFFSET(錠剤!D$4,錠剤_バラ!$A39,0),"")</f>
        <v>カロナール錠２００</v>
      </c>
      <c r="E39" s="27">
        <f ca="1">IFERROR(OFFSET(錠剤!E$4,錠剤_バラ!$A39,0),"")</f>
        <v>0</v>
      </c>
      <c r="F39" s="27">
        <f ca="1">IFERROR(OFFSET(錠剤!F$4,錠剤_バラ!$A39,0),"")</f>
        <v>25</v>
      </c>
      <c r="G39" s="27" t="str">
        <f ca="1">IFERROR(OFFSET(錠剤!G$4,錠剤_バラ!$A39,0),"")</f>
        <v>ＰＴＰ</v>
      </c>
      <c r="H39" s="27" t="str">
        <f ca="1">IFERROR(OFFSET(錠剤!H$4,錠剤_バラ!$A39,0),"")</f>
        <v>１０００Ｔ</v>
      </c>
      <c r="I39" s="27" t="str">
        <f ca="1">IFERROR(OFFSET(錠剤!I$4,錠剤_バラ!$A39,0),"")</f>
        <v>錠</v>
      </c>
      <c r="J39" s="27" t="str">
        <f ca="1">IFERROR(OFFSET(錠剤!J$4,錠剤_バラ!$A39,0),"")</f>
        <v>調剤棚　＆　普通薬バラ</v>
      </c>
      <c r="K39" s="77"/>
      <c r="L39" s="65"/>
      <c r="M39" s="54">
        <f t="shared" si="0"/>
        <v>0</v>
      </c>
    </row>
    <row r="40" spans="1:13">
      <c r="A40" s="66" cm="1">
        <f t="array" aca="1" ref="A40" ca="1">IFERROR(
   _xlfn.AGGREGATE(
      15, 6,
      ROW(錠剤!$J$5:$J$999)/
      (ISNUMBER(SEARCH("バラ", 錠剤!$J$5:$J$999))),
      ROW(A36)
   ),
"")-4</f>
        <v>41</v>
      </c>
      <c r="B40" s="27">
        <f t="shared" si="1"/>
        <v>36</v>
      </c>
      <c r="C40" s="27">
        <f ca="1">IFERROR(OFFSET(錠剤!C$4,錠剤_バラ!$A40,0),"")</f>
        <v>180</v>
      </c>
      <c r="D40" s="27" t="str">
        <f ca="1">IFERROR(OFFSET(錠剤!D$4,錠剤_バラ!$A40,0),"")</f>
        <v>カロナール錠２００</v>
      </c>
      <c r="E40" s="27">
        <f ca="1">IFERROR(OFFSET(錠剤!E$4,錠剤_バラ!$A40,0),"")</f>
        <v>0</v>
      </c>
      <c r="F40" s="27">
        <f ca="1">IFERROR(OFFSET(錠剤!F$4,錠剤_バラ!$A40,0),"")</f>
        <v>25</v>
      </c>
      <c r="G40" s="27" t="str">
        <f ca="1">IFERROR(OFFSET(錠剤!G$4,錠剤_バラ!$A40,0),"")</f>
        <v>バラ</v>
      </c>
      <c r="H40" s="27" t="str">
        <f ca="1">IFERROR(OFFSET(錠剤!H$4,錠剤_バラ!$A40,0),"")</f>
        <v>５００Ｔ</v>
      </c>
      <c r="I40" s="27" t="str">
        <f ca="1">IFERROR(OFFSET(錠剤!I$4,錠剤_バラ!$A40,0),"")</f>
        <v>錠</v>
      </c>
      <c r="J40" s="27" t="str">
        <f ca="1">IFERROR(OFFSET(錠剤!J$4,錠剤_バラ!$A40,0),"")</f>
        <v>調剤棚　＆　普通薬バラ</v>
      </c>
      <c r="K40" s="77"/>
      <c r="L40" s="65"/>
      <c r="M40" s="54">
        <f t="shared" si="0"/>
        <v>0</v>
      </c>
    </row>
    <row r="41" spans="1:13">
      <c r="A41" s="66" cm="1">
        <f t="array" aca="1" ref="A41" ca="1">IFERROR(
   _xlfn.AGGREGATE(
      15, 6,
      ROW(錠剤!$J$5:$J$999)/
      (ISNUMBER(SEARCH("バラ", 錠剤!$J$5:$J$999))),
      ROW(A37)
   ),
"")-4</f>
        <v>45</v>
      </c>
      <c r="B41" s="27">
        <f t="shared" si="1"/>
        <v>37</v>
      </c>
      <c r="C41" s="27">
        <f ca="1">IFERROR(OFFSET(錠剤!C$4,錠剤_バラ!$A41,0),"")</f>
        <v>188</v>
      </c>
      <c r="D41" s="27" t="str">
        <f ca="1">IFERROR(OFFSET(錠剤!D$4,錠剤_バラ!$A41,0),"")</f>
        <v>グーフィス錠５ｍｇ</v>
      </c>
      <c r="E41" s="27">
        <f ca="1">IFERROR(OFFSET(錠剤!E$4,錠剤_バラ!$A41,0),"")</f>
        <v>0</v>
      </c>
      <c r="F41" s="27">
        <f ca="1">IFERROR(OFFSET(錠剤!F$4,錠剤_バラ!$A41,0),"")</f>
        <v>25</v>
      </c>
      <c r="G41" s="27" t="str">
        <f ca="1">IFERROR(OFFSET(錠剤!G$4,錠剤_バラ!$A41,0),"")</f>
        <v>ＰＴＰ</v>
      </c>
      <c r="H41" s="27" t="str">
        <f ca="1">IFERROR(OFFSET(錠剤!H$4,錠剤_バラ!$A41,0),"")</f>
        <v>５００Ｔ</v>
      </c>
      <c r="I41" s="27" t="str">
        <f ca="1">IFERROR(OFFSET(錠剤!I$4,錠剤_バラ!$A41,0),"")</f>
        <v>錠</v>
      </c>
      <c r="J41" s="27" t="str">
        <f ca="1">IFERROR(OFFSET(錠剤!J$4,錠剤_バラ!$A41,0),"")</f>
        <v>調剤棚　＆　普通薬バラ</v>
      </c>
      <c r="K41" s="77"/>
      <c r="L41" s="65"/>
      <c r="M41" s="54">
        <f t="shared" si="0"/>
        <v>0</v>
      </c>
    </row>
    <row r="42" spans="1:13">
      <c r="A42" s="66" cm="1">
        <f t="array" aca="1" ref="A42" ca="1">IFERROR(
   _xlfn.AGGREGATE(
      15, 6,
      ROW(錠剤!$J$5:$J$999)/
      (ISNUMBER(SEARCH("バラ", 錠剤!$J$5:$J$999))),
      ROW(A38)
   ),
"")-4</f>
        <v>46</v>
      </c>
      <c r="B42" s="27">
        <f t="shared" si="1"/>
        <v>38</v>
      </c>
      <c r="C42" s="27">
        <f ca="1">IFERROR(OFFSET(錠剤!C$4,錠剤_バラ!$A42,0),"")</f>
        <v>199</v>
      </c>
      <c r="D42" s="27" t="str">
        <f ca="1">IFERROR(OFFSET(錠剤!D$4,錠剤_バラ!$A42,0),"")</f>
        <v>グラクティブ錠５０ｍｇ</v>
      </c>
      <c r="E42" s="27">
        <f ca="1">IFERROR(OFFSET(錠剤!E$4,錠剤_バラ!$A42,0),"")</f>
        <v>0</v>
      </c>
      <c r="F42" s="27">
        <f ca="1">IFERROR(OFFSET(錠剤!F$4,錠剤_バラ!$A42,0),"")</f>
        <v>25</v>
      </c>
      <c r="G42" s="27" t="str">
        <f ca="1">IFERROR(OFFSET(錠剤!G$4,錠剤_バラ!$A42,0),"")</f>
        <v>バラ</v>
      </c>
      <c r="H42" s="27" t="str">
        <f ca="1">IFERROR(OFFSET(錠剤!H$4,錠剤_バラ!$A42,0),"")</f>
        <v>１００Ｔ</v>
      </c>
      <c r="I42" s="27" t="str">
        <f ca="1">IFERROR(OFFSET(錠剤!I$4,錠剤_バラ!$A42,0),"")</f>
        <v>錠</v>
      </c>
      <c r="J42" s="27" t="str">
        <f ca="1">IFERROR(OFFSET(錠剤!J$4,錠剤_バラ!$A42,0),"")</f>
        <v>調剤棚　＆　普通薬バラ</v>
      </c>
      <c r="K42" s="77"/>
      <c r="L42" s="65"/>
      <c r="M42" s="54">
        <f t="shared" si="0"/>
        <v>0</v>
      </c>
    </row>
    <row r="43" spans="1:13">
      <c r="A43" s="66" cm="1">
        <f t="array" aca="1" ref="A43" ca="1">IFERROR(
   _xlfn.AGGREGATE(
      15, 6,
      ROW(錠剤!$J$5:$J$999)/
      (ISNUMBER(SEARCH("バラ", 錠剤!$J$5:$J$999))),
      ROW(A39)
   ),
"")-4</f>
        <v>47</v>
      </c>
      <c r="B43" s="27">
        <f t="shared" si="1"/>
        <v>39</v>
      </c>
      <c r="C43" s="27">
        <f ca="1">IFERROR(OFFSET(錠剤!C$4,錠剤_バラ!$A43,0),"")</f>
        <v>202</v>
      </c>
      <c r="D43" s="27" t="str">
        <f ca="1">IFERROR(OFFSET(錠剤!D$4,錠剤_バラ!$A43,0),"")</f>
        <v>グラマリール錠２５ｍｇ</v>
      </c>
      <c r="E43" s="27">
        <f ca="1">IFERROR(OFFSET(錠剤!E$4,錠剤_バラ!$A43,0),"")</f>
        <v>0</v>
      </c>
      <c r="F43" s="27">
        <f ca="1">IFERROR(OFFSET(錠剤!F$4,錠剤_バラ!$A43,0),"")</f>
        <v>25</v>
      </c>
      <c r="G43" s="27" t="str">
        <f ca="1">IFERROR(OFFSET(錠剤!G$4,錠剤_バラ!$A43,0),"")</f>
        <v>バラ</v>
      </c>
      <c r="H43" s="27" t="str">
        <f ca="1">IFERROR(OFFSET(錠剤!H$4,錠剤_バラ!$A43,0),"")</f>
        <v>１０００Ｔ</v>
      </c>
      <c r="I43" s="27" t="str">
        <f ca="1">IFERROR(OFFSET(錠剤!I$4,錠剤_バラ!$A43,0),"")</f>
        <v>錠</v>
      </c>
      <c r="J43" s="27" t="str">
        <f ca="1">IFERROR(OFFSET(錠剤!J$4,錠剤_バラ!$A43,0),"")</f>
        <v>調剤棚　＆　普通薬バラ</v>
      </c>
      <c r="K43" s="77"/>
      <c r="L43" s="65"/>
      <c r="M43" s="54">
        <f t="shared" si="0"/>
        <v>0</v>
      </c>
    </row>
    <row r="44" spans="1:13">
      <c r="A44" s="66" cm="1">
        <f t="array" aca="1" ref="A44" ca="1">IFERROR(
   _xlfn.AGGREGATE(
      15, 6,
      ROW(錠剤!$J$5:$J$999)/
      (ISNUMBER(SEARCH("バラ", 錠剤!$J$5:$J$999))),
      ROW(A40)
   ),
"")-4</f>
        <v>48</v>
      </c>
      <c r="B44" s="27">
        <f t="shared" si="1"/>
        <v>40</v>
      </c>
      <c r="C44" s="27">
        <f ca="1">IFERROR(OFFSET(錠剤!C$4,錠剤_バラ!$A44,0),"")</f>
        <v>203</v>
      </c>
      <c r="D44" s="27" t="str">
        <f ca="1">IFERROR(OFFSET(錠剤!D$4,錠剤_バラ!$A44,0),"")</f>
        <v>グラマリール錠５０ｍｇ</v>
      </c>
      <c r="E44" s="27">
        <f ca="1">IFERROR(OFFSET(錠剤!E$4,錠剤_バラ!$A44,0),"")</f>
        <v>0</v>
      </c>
      <c r="F44" s="27">
        <f ca="1">IFERROR(OFFSET(錠剤!F$4,錠剤_バラ!$A44,0),"")</f>
        <v>5</v>
      </c>
      <c r="G44" s="27" t="str">
        <f ca="1">IFERROR(OFFSET(錠剤!G$4,錠剤_バラ!$A44,0),"")</f>
        <v>ＰＴＰ</v>
      </c>
      <c r="H44" s="27" t="str">
        <f ca="1">IFERROR(OFFSET(錠剤!H$4,錠剤_バラ!$A44,0),"")</f>
        <v>１００Ｔ</v>
      </c>
      <c r="I44" s="27" t="str">
        <f ca="1">IFERROR(OFFSET(錠剤!I$4,錠剤_バラ!$A44,0),"")</f>
        <v>錠</v>
      </c>
      <c r="J44" s="27" t="str">
        <f ca="1">IFERROR(OFFSET(錠剤!J$4,錠剤_バラ!$A44,0),"")</f>
        <v>普通薬バラ</v>
      </c>
      <c r="K44" s="77"/>
      <c r="L44" s="65"/>
      <c r="M44" s="54">
        <f t="shared" si="0"/>
        <v>0</v>
      </c>
    </row>
    <row r="45" spans="1:13">
      <c r="A45" s="66" cm="1">
        <f t="array" aca="1" ref="A45" ca="1">IFERROR(
   _xlfn.AGGREGATE(
      15, 6,
      ROW(錠剤!$J$5:$J$999)/
      (ISNUMBER(SEARCH("バラ", 錠剤!$J$5:$J$999))),
      ROW(A41)
   ),
"")-4</f>
        <v>49</v>
      </c>
      <c r="B45" s="27">
        <f t="shared" si="1"/>
        <v>41</v>
      </c>
      <c r="C45" s="27">
        <f ca="1">IFERROR(OFFSET(錠剤!C$4,錠剤_バラ!$A45,0),"")</f>
        <v>204</v>
      </c>
      <c r="D45" s="27" t="str">
        <f ca="1">IFERROR(OFFSET(錠剤!D$4,錠剤_バラ!$A45,0),"")</f>
        <v>クラリシッド錠２００ｍｇ</v>
      </c>
      <c r="E45" s="27">
        <f ca="1">IFERROR(OFFSET(錠剤!E$4,錠剤_バラ!$A45,0),"")</f>
        <v>0</v>
      </c>
      <c r="F45" s="27">
        <f ca="1">IFERROR(OFFSET(錠剤!F$4,錠剤_バラ!$A45,0),"")</f>
        <v>25</v>
      </c>
      <c r="G45" s="27" t="str">
        <f ca="1">IFERROR(OFFSET(錠剤!G$4,錠剤_バラ!$A45,0),"")</f>
        <v>ＰＴＰ</v>
      </c>
      <c r="H45" s="27" t="str">
        <f ca="1">IFERROR(OFFSET(錠剤!H$4,錠剤_バラ!$A45,0),"")</f>
        <v>１００Ｔ</v>
      </c>
      <c r="I45" s="27" t="str">
        <f ca="1">IFERROR(OFFSET(錠剤!I$4,錠剤_バラ!$A45,0),"")</f>
        <v>錠</v>
      </c>
      <c r="J45" s="27" t="str">
        <f ca="1">IFERROR(OFFSET(錠剤!J$4,錠剤_バラ!$A45,0),"")</f>
        <v>調剤棚　＆　普通薬バラ</v>
      </c>
      <c r="K45" s="77"/>
      <c r="L45" s="65"/>
      <c r="M45" s="54">
        <f t="shared" si="0"/>
        <v>0</v>
      </c>
    </row>
    <row r="46" spans="1:13">
      <c r="A46" s="66" cm="1">
        <f t="array" aca="1" ref="A46" ca="1">IFERROR(
   _xlfn.AGGREGATE(
      15, 6,
      ROW(錠剤!$J$5:$J$999)/
      (ISNUMBER(SEARCH("バラ", 錠剤!$J$5:$J$999))),
      ROW(A42)
   ),
"")-4</f>
        <v>50</v>
      </c>
      <c r="B46" s="27">
        <f t="shared" si="1"/>
        <v>42</v>
      </c>
      <c r="C46" s="27">
        <f ca="1">IFERROR(OFFSET(錠剤!C$4,錠剤_バラ!$A46,0),"")</f>
        <v>205</v>
      </c>
      <c r="D46" s="27" t="str">
        <f ca="1">IFERROR(OFFSET(錠剤!D$4,錠剤_バラ!$A46,0),"")</f>
        <v>クラリチン錠１０ｍｇ</v>
      </c>
      <c r="E46" s="27">
        <f ca="1">IFERROR(OFFSET(錠剤!E$4,錠剤_バラ!$A46,0),"")</f>
        <v>0</v>
      </c>
      <c r="F46" s="27">
        <f ca="1">IFERROR(OFFSET(錠剤!F$4,錠剤_バラ!$A46,0),"")</f>
        <v>25</v>
      </c>
      <c r="G46" s="27" t="str">
        <f ca="1">IFERROR(OFFSET(錠剤!G$4,錠剤_バラ!$A46,0),"")</f>
        <v>ＰＴＰ</v>
      </c>
      <c r="H46" s="27" t="str">
        <f ca="1">IFERROR(OFFSET(錠剤!H$4,錠剤_バラ!$A46,0),"")</f>
        <v>１００Ｔ</v>
      </c>
      <c r="I46" s="27" t="str">
        <f ca="1">IFERROR(OFFSET(錠剤!I$4,錠剤_バラ!$A46,0),"")</f>
        <v>錠</v>
      </c>
      <c r="J46" s="27" t="str">
        <f ca="1">IFERROR(OFFSET(錠剤!J$4,錠剤_バラ!$A46,0),"")</f>
        <v>調剤棚　＆　普通薬バラ</v>
      </c>
      <c r="K46" s="77"/>
      <c r="L46" s="65"/>
      <c r="M46" s="54">
        <f t="shared" si="0"/>
        <v>0</v>
      </c>
    </row>
    <row r="47" spans="1:13">
      <c r="A47" s="66" cm="1">
        <f t="array" aca="1" ref="A47" ca="1">IFERROR(
   _xlfn.AGGREGATE(
      15, 6,
      ROW(錠剤!$J$5:$J$999)/
      (ISNUMBER(SEARCH("バラ", 錠剤!$J$5:$J$999))),
      ROW(A43)
   ),
"")-4</f>
        <v>51</v>
      </c>
      <c r="B47" s="27">
        <f t="shared" si="1"/>
        <v>43</v>
      </c>
      <c r="C47" s="27">
        <f ca="1">IFERROR(OFFSET(錠剤!C$4,錠剤_バラ!$A47,0),"")</f>
        <v>206</v>
      </c>
      <c r="D47" s="27" t="str">
        <f ca="1">IFERROR(OFFSET(錠剤!D$4,錠剤_バラ!$A47,0),"")</f>
        <v>グランダキシン錠５０</v>
      </c>
      <c r="E47" s="27">
        <f ca="1">IFERROR(OFFSET(錠剤!E$4,錠剤_バラ!$A47,0),"")</f>
        <v>0</v>
      </c>
      <c r="F47" s="27">
        <f ca="1">IFERROR(OFFSET(錠剤!F$4,錠剤_バラ!$A47,0),"")</f>
        <v>5</v>
      </c>
      <c r="G47" s="27" t="str">
        <f ca="1">IFERROR(OFFSET(錠剤!G$4,錠剤_バラ!$A47,0),"")</f>
        <v>ＰＴＰ</v>
      </c>
      <c r="H47" s="27" t="str">
        <f ca="1">IFERROR(OFFSET(錠剤!H$4,錠剤_バラ!$A47,0),"")</f>
        <v>１００Ｔ</v>
      </c>
      <c r="I47" s="27" t="str">
        <f ca="1">IFERROR(OFFSET(錠剤!I$4,錠剤_バラ!$A47,0),"")</f>
        <v>錠</v>
      </c>
      <c r="J47" s="27" t="str">
        <f ca="1">IFERROR(OFFSET(錠剤!J$4,錠剤_バラ!$A47,0),"")</f>
        <v>普通薬バラ</v>
      </c>
      <c r="K47" s="77"/>
      <c r="L47" s="65"/>
      <c r="M47" s="54">
        <f t="shared" si="0"/>
        <v>0</v>
      </c>
    </row>
    <row r="48" spans="1:13">
      <c r="A48" s="66" cm="1">
        <f t="array" aca="1" ref="A48" ca="1">IFERROR(
   _xlfn.AGGREGATE(
      15, 6,
      ROW(錠剤!$J$5:$J$999)/
      (ISNUMBER(SEARCH("バラ", 錠剤!$J$5:$J$999))),
      ROW(A44)
   ),
"")-4</f>
        <v>52</v>
      </c>
      <c r="B48" s="27">
        <f t="shared" si="1"/>
        <v>44</v>
      </c>
      <c r="C48" s="27">
        <f ca="1">IFERROR(OFFSET(錠剤!C$4,錠剤_バラ!$A48,0),"")</f>
        <v>209</v>
      </c>
      <c r="D48" s="27" t="str">
        <f ca="1">IFERROR(OFFSET(錠剤!D$4,錠剤_バラ!$A48,0),"")</f>
        <v>グリチロン配合錠</v>
      </c>
      <c r="E48" s="27">
        <f ca="1">IFERROR(OFFSET(錠剤!E$4,錠剤_バラ!$A48,0),"")</f>
        <v>0</v>
      </c>
      <c r="F48" s="27">
        <f ca="1">IFERROR(OFFSET(錠剤!F$4,錠剤_バラ!$A48,0),"")</f>
        <v>25</v>
      </c>
      <c r="G48" s="27" t="str">
        <f ca="1">IFERROR(OFFSET(錠剤!G$4,錠剤_バラ!$A48,0),"")</f>
        <v>バラ</v>
      </c>
      <c r="H48" s="27" t="str">
        <f ca="1">IFERROR(OFFSET(錠剤!H$4,錠剤_バラ!$A48,0),"")</f>
        <v>１０００Ｔ</v>
      </c>
      <c r="I48" s="27" t="str">
        <f ca="1">IFERROR(OFFSET(錠剤!I$4,錠剤_バラ!$A48,0),"")</f>
        <v>錠</v>
      </c>
      <c r="J48" s="27" t="str">
        <f ca="1">IFERROR(OFFSET(錠剤!J$4,錠剤_バラ!$A48,0),"")</f>
        <v>調剤棚　＆　普通薬バラ</v>
      </c>
      <c r="K48" s="77"/>
      <c r="L48" s="65"/>
      <c r="M48" s="54">
        <f t="shared" si="0"/>
        <v>0</v>
      </c>
    </row>
    <row r="49" spans="1:13">
      <c r="A49" s="66" cm="1">
        <f t="array" aca="1" ref="A49" ca="1">IFERROR(
   _xlfn.AGGREGATE(
      15, 6,
      ROW(錠剤!$J$5:$J$999)/
      (ISNUMBER(SEARCH("バラ", 錠剤!$J$5:$J$999))),
      ROW(A45)
   ),
"")-4</f>
        <v>53</v>
      </c>
      <c r="B49" s="27">
        <f t="shared" si="1"/>
        <v>45</v>
      </c>
      <c r="C49" s="27">
        <f ca="1">IFERROR(OFFSET(錠剤!C$4,錠剤_バラ!$A49,0),"")</f>
        <v>214</v>
      </c>
      <c r="D49" s="27" t="str">
        <f ca="1">IFERROR(OFFSET(錠剤!D$4,錠剤_バラ!$A49,0),"")</f>
        <v>クロピドグレル錠７５ｍｇ「ＪＧ」</v>
      </c>
      <c r="E49" s="27">
        <f ca="1">IFERROR(OFFSET(錠剤!E$4,錠剤_バラ!$A49,0),"")</f>
        <v>0</v>
      </c>
      <c r="F49" s="27">
        <f ca="1">IFERROR(OFFSET(錠剤!F$4,錠剤_バラ!$A49,0),"")</f>
        <v>25</v>
      </c>
      <c r="G49" s="27" t="str">
        <f ca="1">IFERROR(OFFSET(錠剤!G$4,錠剤_バラ!$A49,0),"")</f>
        <v>ＰＴＰ</v>
      </c>
      <c r="H49" s="27" t="str">
        <f ca="1">IFERROR(OFFSET(錠剤!H$4,錠剤_バラ!$A49,0),"")</f>
        <v>１００Ｔ</v>
      </c>
      <c r="I49" s="27" t="str">
        <f ca="1">IFERROR(OFFSET(錠剤!I$4,錠剤_バラ!$A49,0),"")</f>
        <v>錠</v>
      </c>
      <c r="J49" s="27" t="str">
        <f ca="1">IFERROR(OFFSET(錠剤!J$4,錠剤_バラ!$A49,0),"")</f>
        <v>調剤棚　＆　普通薬バラ</v>
      </c>
      <c r="K49" s="77"/>
      <c r="L49" s="65"/>
      <c r="M49" s="54">
        <f t="shared" si="0"/>
        <v>0</v>
      </c>
    </row>
    <row r="50" spans="1:13">
      <c r="A50" s="66" cm="1">
        <f t="array" aca="1" ref="A50" ca="1">IFERROR(
   _xlfn.AGGREGATE(
      15, 6,
      ROW(錠剤!$J$5:$J$999)/
      (ISNUMBER(SEARCH("バラ", 錠剤!$J$5:$J$999))),
      ROW(A46)
   ),
"")-4</f>
        <v>54</v>
      </c>
      <c r="B50" s="27">
        <f t="shared" si="1"/>
        <v>46</v>
      </c>
      <c r="C50" s="27">
        <f ca="1">IFERROR(OFFSET(錠剤!C$4,錠剤_バラ!$A50,0),"")</f>
        <v>215</v>
      </c>
      <c r="D50" s="27" t="str">
        <f ca="1">IFERROR(OFFSET(錠剤!D$4,錠剤_バラ!$A50,0),"")</f>
        <v>クロピドグレル錠７５ｍｇ「ＪＧ」</v>
      </c>
      <c r="E50" s="27">
        <f ca="1">IFERROR(OFFSET(錠剤!E$4,錠剤_バラ!$A50,0),"")</f>
        <v>0</v>
      </c>
      <c r="F50" s="27">
        <f ca="1">IFERROR(OFFSET(錠剤!F$4,錠剤_バラ!$A50,0),"")</f>
        <v>25</v>
      </c>
      <c r="G50" s="27" t="str">
        <f ca="1">IFERROR(OFFSET(錠剤!G$4,錠剤_バラ!$A50,0),"")</f>
        <v>バラ</v>
      </c>
      <c r="H50" s="27" t="str">
        <f ca="1">IFERROR(OFFSET(錠剤!H$4,錠剤_バラ!$A50,0),"")</f>
        <v>５００Ｔ</v>
      </c>
      <c r="I50" s="27" t="str">
        <f ca="1">IFERROR(OFFSET(錠剤!I$4,錠剤_バラ!$A50,0),"")</f>
        <v>錠</v>
      </c>
      <c r="J50" s="27" t="str">
        <f ca="1">IFERROR(OFFSET(錠剤!J$4,錠剤_バラ!$A50,0),"")</f>
        <v>調剤棚　＆　普通薬バラ</v>
      </c>
      <c r="K50" s="77"/>
      <c r="L50" s="65"/>
      <c r="M50" s="54">
        <f t="shared" si="0"/>
        <v>0</v>
      </c>
    </row>
    <row r="51" spans="1:13">
      <c r="A51" s="66" cm="1">
        <f t="array" aca="1" ref="A51" ca="1">IFERROR(
   _xlfn.AGGREGATE(
      15, 6,
      ROW(錠剤!$J$5:$J$999)/
      (ISNUMBER(SEARCH("バラ", 錠剤!$J$5:$J$999))),
      ROW(A47)
   ),
"")-4</f>
        <v>55</v>
      </c>
      <c r="B51" s="27">
        <f t="shared" si="1"/>
        <v>47</v>
      </c>
      <c r="C51" s="27">
        <f ca="1">IFERROR(OFFSET(錠剤!C$4,錠剤_バラ!$A51,0),"")</f>
        <v>227</v>
      </c>
      <c r="D51" s="27" t="str">
        <f ca="1">IFERROR(OFFSET(錠剤!D$4,錠剤_バラ!$A51,0),"")</f>
        <v>ケルロング錠１０ｍｇ</v>
      </c>
      <c r="E51" s="27">
        <f ca="1">IFERROR(OFFSET(錠剤!E$4,錠剤_バラ!$A51,0),"")</f>
        <v>0</v>
      </c>
      <c r="F51" s="27">
        <f ca="1">IFERROR(OFFSET(錠剤!F$4,錠剤_バラ!$A51,0),"")</f>
        <v>5</v>
      </c>
      <c r="G51" s="27" t="str">
        <f ca="1">IFERROR(OFFSET(錠剤!G$4,錠剤_バラ!$A51,0),"")</f>
        <v>ＰＴＰ</v>
      </c>
      <c r="H51" s="27" t="str">
        <f ca="1">IFERROR(OFFSET(錠剤!H$4,錠剤_バラ!$A51,0),"")</f>
        <v>１００Ｔ</v>
      </c>
      <c r="I51" s="27" t="str">
        <f ca="1">IFERROR(OFFSET(錠剤!I$4,錠剤_バラ!$A51,0),"")</f>
        <v>錠</v>
      </c>
      <c r="J51" s="27" t="str">
        <f ca="1">IFERROR(OFFSET(錠剤!J$4,錠剤_バラ!$A51,0),"")</f>
        <v>普通薬バラ</v>
      </c>
      <c r="K51" s="77"/>
      <c r="L51" s="65"/>
      <c r="M51" s="54">
        <f t="shared" si="0"/>
        <v>0</v>
      </c>
    </row>
    <row r="52" spans="1:13">
      <c r="A52" s="66" cm="1">
        <f t="array" aca="1" ref="A52" ca="1">IFERROR(
   _xlfn.AGGREGATE(
      15, 6,
      ROW(錠剤!$J$5:$J$999)/
      (ISNUMBER(SEARCH("バラ", 錠剤!$J$5:$J$999))),
      ROW(A48)
   ),
"")-4</f>
        <v>56</v>
      </c>
      <c r="B52" s="27">
        <f t="shared" si="1"/>
        <v>48</v>
      </c>
      <c r="C52" s="27">
        <f ca="1">IFERROR(OFFSET(錠剤!C$4,錠剤_バラ!$A52,0),"")</f>
        <v>236</v>
      </c>
      <c r="D52" s="27" t="str">
        <f ca="1">IFERROR(OFFSET(錠剤!D$4,錠剤_バラ!$A52,0),"")</f>
        <v>コントミン糖衣錠２５ｍｇ</v>
      </c>
      <c r="E52" s="27">
        <f ca="1">IFERROR(OFFSET(錠剤!E$4,錠剤_バラ!$A52,0),"")</f>
        <v>0</v>
      </c>
      <c r="F52" s="27">
        <f ca="1">IFERROR(OFFSET(錠剤!F$4,錠剤_バラ!$A52,0),"")</f>
        <v>25</v>
      </c>
      <c r="G52" s="27" t="str">
        <f ca="1">IFERROR(OFFSET(錠剤!G$4,錠剤_バラ!$A52,0),"")</f>
        <v>ＰＴＰ</v>
      </c>
      <c r="H52" s="27" t="str">
        <f ca="1">IFERROR(OFFSET(錠剤!H$4,錠剤_バラ!$A52,0),"")</f>
        <v>１００Ｔ</v>
      </c>
      <c r="I52" s="27" t="str">
        <f ca="1">IFERROR(OFFSET(錠剤!I$4,錠剤_バラ!$A52,0),"")</f>
        <v>錠</v>
      </c>
      <c r="J52" s="27" t="str">
        <f ca="1">IFERROR(OFFSET(錠剤!J$4,錠剤_バラ!$A52,0),"")</f>
        <v>調剤棚　＆　普通薬バラ</v>
      </c>
      <c r="K52" s="77"/>
      <c r="L52" s="65"/>
      <c r="M52" s="54">
        <f t="shared" si="0"/>
        <v>0</v>
      </c>
    </row>
    <row r="53" spans="1:13">
      <c r="A53" s="66" cm="1">
        <f t="array" aca="1" ref="A53" ca="1">IFERROR(
   _xlfn.AGGREGATE(
      15, 6,
      ROW(錠剤!$J$5:$J$999)/
      (ISNUMBER(SEARCH("バラ", 錠剤!$J$5:$J$999))),
      ROW(A49)
   ),
"")-4</f>
        <v>57</v>
      </c>
      <c r="B53" s="27">
        <f t="shared" si="1"/>
        <v>49</v>
      </c>
      <c r="C53" s="27">
        <f ca="1">IFERROR(OFFSET(錠剤!C$4,錠剤_バラ!$A53,0),"")</f>
        <v>237</v>
      </c>
      <c r="D53" s="27" t="str">
        <f ca="1">IFERROR(OFFSET(錠剤!D$4,錠剤_バラ!$A53,0),"")</f>
        <v>コントミン糖衣錠２５ｍｇ</v>
      </c>
      <c r="E53" s="27">
        <f ca="1">IFERROR(OFFSET(錠剤!E$4,錠剤_バラ!$A53,0),"")</f>
        <v>0</v>
      </c>
      <c r="F53" s="27">
        <f ca="1">IFERROR(OFFSET(錠剤!F$4,錠剤_バラ!$A53,0),"")</f>
        <v>25</v>
      </c>
      <c r="G53" s="27" t="str">
        <f ca="1">IFERROR(OFFSET(錠剤!G$4,錠剤_バラ!$A53,0),"")</f>
        <v>ＰＴＰ</v>
      </c>
      <c r="H53" s="27" t="str">
        <f ca="1">IFERROR(OFFSET(錠剤!H$4,錠剤_バラ!$A53,0),"")</f>
        <v>１０００Ｔ</v>
      </c>
      <c r="I53" s="27" t="str">
        <f ca="1">IFERROR(OFFSET(錠剤!I$4,錠剤_バラ!$A53,0),"")</f>
        <v>錠</v>
      </c>
      <c r="J53" s="27" t="str">
        <f ca="1">IFERROR(OFFSET(錠剤!J$4,錠剤_バラ!$A53,0),"")</f>
        <v>調剤棚　＆　普通薬バラ</v>
      </c>
      <c r="K53" s="77"/>
      <c r="L53" s="65"/>
      <c r="M53" s="54">
        <f t="shared" si="0"/>
        <v>0</v>
      </c>
    </row>
    <row r="54" spans="1:13">
      <c r="A54" s="66" cm="1">
        <f t="array" aca="1" ref="A54" ca="1">IFERROR(
   _xlfn.AGGREGATE(
      15, 6,
      ROW(錠剤!$J$5:$J$999)/
      (ISNUMBER(SEARCH("バラ", 錠剤!$J$5:$J$999))),
      ROW(A50)
   ),
"")-4</f>
        <v>58</v>
      </c>
      <c r="B54" s="27">
        <f t="shared" si="1"/>
        <v>50</v>
      </c>
      <c r="C54" s="27">
        <f ca="1">IFERROR(OFFSET(錠剤!C$4,錠剤_バラ!$A54,0),"")</f>
        <v>238</v>
      </c>
      <c r="D54" s="27" t="str">
        <f ca="1">IFERROR(OFFSET(錠剤!D$4,錠剤_バラ!$A54,0),"")</f>
        <v>コントミン糖衣錠２５ｍｇ</v>
      </c>
      <c r="E54" s="27">
        <f ca="1">IFERROR(OFFSET(錠剤!E$4,錠剤_バラ!$A54,0),"")</f>
        <v>0</v>
      </c>
      <c r="F54" s="27">
        <f ca="1">IFERROR(OFFSET(錠剤!F$4,錠剤_バラ!$A54,0),"")</f>
        <v>25</v>
      </c>
      <c r="G54" s="27" t="str">
        <f ca="1">IFERROR(OFFSET(錠剤!G$4,錠剤_バラ!$A54,0),"")</f>
        <v>バラ</v>
      </c>
      <c r="H54" s="27" t="str">
        <f ca="1">IFERROR(OFFSET(錠剤!H$4,錠剤_バラ!$A54,0),"")</f>
        <v>１０００Ｔ</v>
      </c>
      <c r="I54" s="27" t="str">
        <f ca="1">IFERROR(OFFSET(錠剤!I$4,錠剤_バラ!$A54,0),"")</f>
        <v>錠</v>
      </c>
      <c r="J54" s="27" t="str">
        <f ca="1">IFERROR(OFFSET(錠剤!J$4,錠剤_バラ!$A54,0),"")</f>
        <v>調剤棚　＆　普通薬バラ</v>
      </c>
      <c r="K54" s="77"/>
      <c r="L54" s="65"/>
      <c r="M54" s="54">
        <f t="shared" si="0"/>
        <v>0</v>
      </c>
    </row>
    <row r="55" spans="1:13">
      <c r="A55" s="66" cm="1">
        <f t="array" aca="1" ref="A55" ca="1">IFERROR(
   _xlfn.AGGREGATE(
      15, 6,
      ROW(錠剤!$J$5:$J$999)/
      (ISNUMBER(SEARCH("バラ", 錠剤!$J$5:$J$999))),
      ROW(A51)
   ),
"")-4</f>
        <v>60</v>
      </c>
      <c r="B55" s="27">
        <f t="shared" si="1"/>
        <v>51</v>
      </c>
      <c r="C55" s="27">
        <f ca="1">IFERROR(OFFSET(錠剤!C$4,錠剤_バラ!$A55,0),"")</f>
        <v>244</v>
      </c>
      <c r="D55" s="27" t="str">
        <f ca="1">IFERROR(OFFSET(錠剤!D$4,錠剤_バラ!$A55,0),"")</f>
        <v>ジアゼパム錠２ｍｇ「アメル」</v>
      </c>
      <c r="E55" s="27">
        <f ca="1">IFERROR(OFFSET(錠剤!E$4,錠剤_バラ!$A55,0),"")</f>
        <v>0</v>
      </c>
      <c r="F55" s="27">
        <f ca="1">IFERROR(OFFSET(錠剤!F$4,錠剤_バラ!$A55,0),"")</f>
        <v>25</v>
      </c>
      <c r="G55" s="27" t="str">
        <f ca="1">IFERROR(OFFSET(錠剤!G$4,錠剤_バラ!$A55,0),"")</f>
        <v>ＰＴＰ</v>
      </c>
      <c r="H55" s="27" t="str">
        <f ca="1">IFERROR(OFFSET(錠剤!H$4,錠剤_バラ!$A55,0),"")</f>
        <v>１００Ｔ</v>
      </c>
      <c r="I55" s="27" t="str">
        <f ca="1">IFERROR(OFFSET(錠剤!I$4,錠剤_バラ!$A55,0),"")</f>
        <v>錠</v>
      </c>
      <c r="J55" s="27" t="str">
        <f ca="1">IFERROR(OFFSET(錠剤!J$4,錠剤_バラ!$A55,0),"")</f>
        <v>調剤棚　＆　普通薬バラ</v>
      </c>
      <c r="K55" s="77"/>
      <c r="L55" s="65"/>
      <c r="M55" s="54">
        <f t="shared" si="0"/>
        <v>0</v>
      </c>
    </row>
    <row r="56" spans="1:13">
      <c r="A56" s="66" cm="1">
        <f t="array" aca="1" ref="A56" ca="1">IFERROR(
   _xlfn.AGGREGATE(
      15, 6,
      ROW(錠剤!$J$5:$J$999)/
      (ISNUMBER(SEARCH("バラ", 錠剤!$J$5:$J$999))),
      ROW(A52)
   ),
"")-4</f>
        <v>61</v>
      </c>
      <c r="B56" s="27">
        <f t="shared" si="1"/>
        <v>52</v>
      </c>
      <c r="C56" s="27">
        <f ca="1">IFERROR(OFFSET(錠剤!C$4,錠剤_バラ!$A56,0),"")</f>
        <v>245</v>
      </c>
      <c r="D56" s="27" t="str">
        <f ca="1">IFERROR(OFFSET(錠剤!D$4,錠剤_バラ!$A56,0),"")</f>
        <v>ジアゼパム錠５ｍｇ「アメル」</v>
      </c>
      <c r="E56" s="27">
        <f ca="1">IFERROR(OFFSET(錠剤!E$4,錠剤_バラ!$A56,0),"")</f>
        <v>0</v>
      </c>
      <c r="F56" s="27">
        <f ca="1">IFERROR(OFFSET(錠剤!F$4,錠剤_バラ!$A56,0),"")</f>
        <v>25</v>
      </c>
      <c r="G56" s="27" t="str">
        <f ca="1">IFERROR(OFFSET(錠剤!G$4,錠剤_バラ!$A56,0),"")</f>
        <v>ＰＴＰ</v>
      </c>
      <c r="H56" s="27" t="str">
        <f ca="1">IFERROR(OFFSET(錠剤!H$4,錠剤_バラ!$A56,0),"")</f>
        <v>１００Ｔ</v>
      </c>
      <c r="I56" s="27" t="str">
        <f ca="1">IFERROR(OFFSET(錠剤!I$4,錠剤_バラ!$A56,0),"")</f>
        <v>錠</v>
      </c>
      <c r="J56" s="27" t="str">
        <f ca="1">IFERROR(OFFSET(錠剤!J$4,錠剤_バラ!$A56,0),"")</f>
        <v>調剤棚　＆　普通薬バラ</v>
      </c>
      <c r="K56" s="77"/>
      <c r="L56" s="65"/>
      <c r="M56" s="54">
        <f t="shared" si="0"/>
        <v>0</v>
      </c>
    </row>
    <row r="57" spans="1:13">
      <c r="A57" s="66" cm="1">
        <f t="array" aca="1" ref="A57" ca="1">IFERROR(
   _xlfn.AGGREGATE(
      15, 6,
      ROW(錠剤!$J$5:$J$999)/
      (ISNUMBER(SEARCH("バラ", 錠剤!$J$5:$J$999))),
      ROW(A53)
   ),
"")-4</f>
        <v>64</v>
      </c>
      <c r="B57" s="27">
        <f t="shared" si="1"/>
        <v>53</v>
      </c>
      <c r="C57" s="27">
        <f ca="1">IFERROR(OFFSET(錠剤!C$4,錠剤_バラ!$A57,0),"")</f>
        <v>264</v>
      </c>
      <c r="D57" s="27" t="str">
        <f ca="1">IFERROR(OFFSET(錠剤!D$4,錠剤_バラ!$A57,0),"")</f>
        <v>ジメチコン錠４０ｍｇ「ＹＤ」</v>
      </c>
      <c r="E57" s="27">
        <f ca="1">IFERROR(OFFSET(錠剤!E$4,錠剤_バラ!$A57,0),"")</f>
        <v>0</v>
      </c>
      <c r="F57" s="27">
        <f ca="1">IFERROR(OFFSET(錠剤!F$4,錠剤_バラ!$A57,0),"")</f>
        <v>25</v>
      </c>
      <c r="G57" s="27" t="str">
        <f ca="1">IFERROR(OFFSET(錠剤!G$4,錠剤_バラ!$A57,0),"")</f>
        <v>ＰＴＰ</v>
      </c>
      <c r="H57" s="27" t="str">
        <f ca="1">IFERROR(OFFSET(錠剤!H$4,錠剤_バラ!$A57,0),"")</f>
        <v>１００Ｔ</v>
      </c>
      <c r="I57" s="27" t="str">
        <f ca="1">IFERROR(OFFSET(錠剤!I$4,錠剤_バラ!$A57,0),"")</f>
        <v>錠</v>
      </c>
      <c r="J57" s="27" t="str">
        <f ca="1">IFERROR(OFFSET(錠剤!J$4,錠剤_バラ!$A57,0),"")</f>
        <v>調剤棚　＆　普通薬バラ</v>
      </c>
      <c r="K57" s="77"/>
      <c r="L57" s="65"/>
      <c r="M57" s="54">
        <f t="shared" si="0"/>
        <v>0</v>
      </c>
    </row>
    <row r="58" spans="1:13">
      <c r="A58" s="66" cm="1">
        <f t="array" aca="1" ref="A58" ca="1">IFERROR(
   _xlfn.AGGREGATE(
      15, 6,
      ROW(錠剤!$J$5:$J$999)/
      (ISNUMBER(SEARCH("バラ", 錠剤!$J$5:$J$999))),
      ROW(A54)
   ),
"")-4</f>
        <v>65</v>
      </c>
      <c r="B58" s="27">
        <f t="shared" si="1"/>
        <v>54</v>
      </c>
      <c r="C58" s="27">
        <f ca="1">IFERROR(OFFSET(錠剤!C$4,錠剤_バラ!$A58,0),"")</f>
        <v>265</v>
      </c>
      <c r="D58" s="27" t="str">
        <f ca="1">IFERROR(OFFSET(錠剤!D$4,錠剤_バラ!$A58,0),"")</f>
        <v>ジメチコン錠４０ｍｇ「ＹＤ」</v>
      </c>
      <c r="E58" s="27">
        <f ca="1">IFERROR(OFFSET(錠剤!E$4,錠剤_バラ!$A58,0),"")</f>
        <v>0</v>
      </c>
      <c r="F58" s="27">
        <f ca="1">IFERROR(OFFSET(錠剤!F$4,錠剤_バラ!$A58,0),"")</f>
        <v>25</v>
      </c>
      <c r="G58" s="27" t="str">
        <f ca="1">IFERROR(OFFSET(錠剤!G$4,錠剤_バラ!$A58,0),"")</f>
        <v>バラ</v>
      </c>
      <c r="H58" s="27" t="str">
        <f ca="1">IFERROR(OFFSET(錠剤!H$4,錠剤_バラ!$A58,0),"")</f>
        <v>１０００Ｔ</v>
      </c>
      <c r="I58" s="27" t="str">
        <f ca="1">IFERROR(OFFSET(錠剤!I$4,錠剤_バラ!$A58,0),"")</f>
        <v>錠</v>
      </c>
      <c r="J58" s="27" t="str">
        <f ca="1">IFERROR(OFFSET(錠剤!J$4,錠剤_バラ!$A58,0),"")</f>
        <v>調剤棚　＆　普通薬バラ</v>
      </c>
      <c r="K58" s="77"/>
      <c r="L58" s="65"/>
      <c r="M58" s="54">
        <f t="shared" si="0"/>
        <v>0</v>
      </c>
    </row>
    <row r="59" spans="1:13">
      <c r="A59" s="66" cm="1">
        <f t="array" aca="1" ref="A59" ca="1">IFERROR(
   _xlfn.AGGREGATE(
      15, 6,
      ROW(錠剤!$J$5:$J$999)/
      (ISNUMBER(SEARCH("バラ", 錠剤!$J$5:$J$999))),
      ROW(A55)
   ),
"")-4</f>
        <v>66</v>
      </c>
      <c r="B59" s="27">
        <f t="shared" si="1"/>
        <v>55</v>
      </c>
      <c r="C59" s="27">
        <f ca="1">IFERROR(OFFSET(錠剤!C$4,錠剤_バラ!$A59,0),"")</f>
        <v>266</v>
      </c>
      <c r="D59" s="27" t="str">
        <f ca="1">IFERROR(OFFSET(錠剤!D$4,錠剤_バラ!$A59,0),"")</f>
        <v>シロスタゾールＯＤ錠１００ｍｇ「タカタ」</v>
      </c>
      <c r="E59" s="27">
        <f ca="1">IFERROR(OFFSET(錠剤!E$4,錠剤_バラ!$A59,0),"")</f>
        <v>0</v>
      </c>
      <c r="F59" s="27">
        <f ca="1">IFERROR(OFFSET(錠剤!F$4,錠剤_バラ!$A59,0),"")</f>
        <v>25</v>
      </c>
      <c r="G59" s="27" t="str">
        <f ca="1">IFERROR(OFFSET(錠剤!G$4,錠剤_バラ!$A59,0),"")</f>
        <v>ＰＴＰ</v>
      </c>
      <c r="H59" s="27" t="str">
        <f ca="1">IFERROR(OFFSET(錠剤!H$4,錠剤_バラ!$A59,0),"")</f>
        <v>１００Ｔ</v>
      </c>
      <c r="I59" s="27" t="str">
        <f ca="1">IFERROR(OFFSET(錠剤!I$4,錠剤_バラ!$A59,0),"")</f>
        <v>錠</v>
      </c>
      <c r="J59" s="27" t="str">
        <f ca="1">IFERROR(OFFSET(錠剤!J$4,錠剤_バラ!$A59,0),"")</f>
        <v>調剤棚　＆　普通薬バラ</v>
      </c>
      <c r="K59" s="77"/>
      <c r="L59" s="65"/>
      <c r="M59" s="54">
        <f t="shared" si="0"/>
        <v>0</v>
      </c>
    </row>
    <row r="60" spans="1:13">
      <c r="A60" s="66" cm="1">
        <f t="array" aca="1" ref="A60" ca="1">IFERROR(
   _xlfn.AGGREGATE(
      15, 6,
      ROW(錠剤!$J$5:$J$999)/
      (ISNUMBER(SEARCH("バラ", 錠剤!$J$5:$J$999))),
      ROW(A56)
   ),
"")-4</f>
        <v>67</v>
      </c>
      <c r="B60" s="27">
        <f t="shared" si="1"/>
        <v>56</v>
      </c>
      <c r="C60" s="27">
        <f ca="1">IFERROR(OFFSET(錠剤!C$4,錠剤_バラ!$A60,0),"")</f>
        <v>267</v>
      </c>
      <c r="D60" s="27" t="str">
        <f ca="1">IFERROR(OFFSET(錠剤!D$4,錠剤_バラ!$A60,0),"")</f>
        <v>シロスタゾールＯＤ錠１００ｍｇ「タカタ」　</v>
      </c>
      <c r="E60" s="27">
        <f ca="1">IFERROR(OFFSET(錠剤!E$4,錠剤_バラ!$A60,0),"")</f>
        <v>0</v>
      </c>
      <c r="F60" s="27">
        <f ca="1">IFERROR(OFFSET(錠剤!F$4,錠剤_バラ!$A60,0),"")</f>
        <v>25</v>
      </c>
      <c r="G60" s="27" t="str">
        <f ca="1">IFERROR(OFFSET(錠剤!G$4,錠剤_バラ!$A60,0),"")</f>
        <v>バラ</v>
      </c>
      <c r="H60" s="27" t="str">
        <f ca="1">IFERROR(OFFSET(錠剤!H$4,錠剤_バラ!$A60,0),"")</f>
        <v>５００Ｔ</v>
      </c>
      <c r="I60" s="27" t="str">
        <f ca="1">IFERROR(OFFSET(錠剤!I$4,錠剤_バラ!$A60,0),"")</f>
        <v>錠</v>
      </c>
      <c r="J60" s="27" t="str">
        <f ca="1">IFERROR(OFFSET(錠剤!J$4,錠剤_バラ!$A60,0),"")</f>
        <v>調剤棚　＆　普通薬バラ</v>
      </c>
      <c r="K60" s="77"/>
      <c r="L60" s="65"/>
      <c r="M60" s="54">
        <f t="shared" si="0"/>
        <v>0</v>
      </c>
    </row>
    <row r="61" spans="1:13">
      <c r="A61" s="66" cm="1">
        <f t="array" aca="1" ref="A61" ca="1">IFERROR(
   _xlfn.AGGREGATE(
      15, 6,
      ROW(錠剤!$J$5:$J$999)/
      (ISNUMBER(SEARCH("バラ", 錠剤!$J$5:$J$999))),
      ROW(A57)
   ),
"")-4</f>
        <v>68</v>
      </c>
      <c r="B61" s="27">
        <f t="shared" si="1"/>
        <v>57</v>
      </c>
      <c r="C61" s="27">
        <f ca="1">IFERROR(OFFSET(錠剤!C$4,錠剤_バラ!$A61,0),"")</f>
        <v>269</v>
      </c>
      <c r="D61" s="27" t="str">
        <f ca="1">IFERROR(OFFSET(錠剤!D$4,錠剤_バラ!$A61,0),"")</f>
        <v>シングレア錠１０ｍｇ</v>
      </c>
      <c r="E61" s="27">
        <f ca="1">IFERROR(OFFSET(錠剤!E$4,錠剤_バラ!$A61,0),"")</f>
        <v>0</v>
      </c>
      <c r="F61" s="27">
        <f ca="1">IFERROR(OFFSET(錠剤!F$4,錠剤_バラ!$A61,0),"")</f>
        <v>25</v>
      </c>
      <c r="G61" s="27" t="str">
        <f ca="1">IFERROR(OFFSET(錠剤!G$4,錠剤_バラ!$A61,0),"")</f>
        <v>ＰＴＰ</v>
      </c>
      <c r="H61" s="27" t="str">
        <f ca="1">IFERROR(OFFSET(錠剤!H$4,錠剤_バラ!$A61,0),"")</f>
        <v>１００Ｔ</v>
      </c>
      <c r="I61" s="27" t="str">
        <f ca="1">IFERROR(OFFSET(錠剤!I$4,錠剤_バラ!$A61,0),"")</f>
        <v>錠</v>
      </c>
      <c r="J61" s="27" t="str">
        <f ca="1">IFERROR(OFFSET(錠剤!J$4,錠剤_バラ!$A61,0),"")</f>
        <v>調剤棚　＆　普通薬バラ</v>
      </c>
      <c r="K61" s="77"/>
      <c r="L61" s="65"/>
      <c r="M61" s="54">
        <f t="shared" si="0"/>
        <v>0</v>
      </c>
    </row>
    <row r="62" spans="1:13">
      <c r="A62" s="66" cm="1">
        <f t="array" aca="1" ref="A62" ca="1">IFERROR(
   _xlfn.AGGREGATE(
      15, 6,
      ROW(錠剤!$J$5:$J$999)/
      (ISNUMBER(SEARCH("バラ", 錠剤!$J$5:$J$999))),
      ROW(A58)
   ),
"")-4</f>
        <v>69</v>
      </c>
      <c r="B62" s="27">
        <f t="shared" si="1"/>
        <v>58</v>
      </c>
      <c r="C62" s="27">
        <f ca="1">IFERROR(OFFSET(錠剤!C$4,錠剤_バラ!$A62,0),"")</f>
        <v>275</v>
      </c>
      <c r="D62" s="27" t="str">
        <f ca="1">IFERROR(OFFSET(錠剤!D$4,錠剤_バラ!$A62,0),"")</f>
        <v>スピロペント錠１０μｇ</v>
      </c>
      <c r="E62" s="27">
        <f ca="1">IFERROR(OFFSET(錠剤!E$4,錠剤_バラ!$A62,0),"")</f>
        <v>0</v>
      </c>
      <c r="F62" s="27">
        <f ca="1">IFERROR(OFFSET(錠剤!F$4,錠剤_バラ!$A62,0),"")</f>
        <v>5</v>
      </c>
      <c r="G62" s="27" t="str">
        <f ca="1">IFERROR(OFFSET(錠剤!G$4,錠剤_バラ!$A62,0),"")</f>
        <v>ＰＴＰ</v>
      </c>
      <c r="H62" s="27" t="str">
        <f ca="1">IFERROR(OFFSET(錠剤!H$4,錠剤_バラ!$A62,0),"")</f>
        <v>１００Ｔ</v>
      </c>
      <c r="I62" s="27" t="str">
        <f ca="1">IFERROR(OFFSET(錠剤!I$4,錠剤_バラ!$A62,0),"")</f>
        <v>錠</v>
      </c>
      <c r="J62" s="27" t="str">
        <f ca="1">IFERROR(OFFSET(錠剤!J$4,錠剤_バラ!$A62,0),"")</f>
        <v>普通薬バラ</v>
      </c>
      <c r="K62" s="77"/>
      <c r="L62" s="65"/>
      <c r="M62" s="54">
        <f t="shared" si="0"/>
        <v>0</v>
      </c>
    </row>
    <row r="63" spans="1:13">
      <c r="A63" s="66" cm="1">
        <f t="array" aca="1" ref="A63" ca="1">IFERROR(
   _xlfn.AGGREGATE(
      15, 6,
      ROW(錠剤!$J$5:$J$999)/
      (ISNUMBER(SEARCH("バラ", 錠剤!$J$5:$J$999))),
      ROW(A59)
   ),
"")-4</f>
        <v>70</v>
      </c>
      <c r="B63" s="27">
        <f t="shared" si="1"/>
        <v>59</v>
      </c>
      <c r="C63" s="27">
        <f ca="1">IFERROR(OFFSET(錠剤!C$4,錠剤_バラ!$A63,0),"")</f>
        <v>280</v>
      </c>
      <c r="D63" s="27" t="str">
        <f ca="1">IFERROR(OFFSET(錠剤!D$4,錠剤_バラ!$A63,0),"")</f>
        <v>スルピリド錠５０ｍｇ「アメル」</v>
      </c>
      <c r="E63" s="27">
        <f ca="1">IFERROR(OFFSET(錠剤!E$4,錠剤_バラ!$A63,0),"")</f>
        <v>0</v>
      </c>
      <c r="F63" s="27">
        <f ca="1">IFERROR(OFFSET(錠剤!F$4,錠剤_バラ!$A63,0),"")</f>
        <v>25</v>
      </c>
      <c r="G63" s="27" t="str">
        <f ca="1">IFERROR(OFFSET(錠剤!G$4,錠剤_バラ!$A63,0),"")</f>
        <v>ＰＴＰ</v>
      </c>
      <c r="H63" s="27" t="str">
        <f ca="1">IFERROR(OFFSET(錠剤!H$4,錠剤_バラ!$A63,0),"")</f>
        <v>１００Ｔ</v>
      </c>
      <c r="I63" s="27" t="str">
        <f ca="1">IFERROR(OFFSET(錠剤!I$4,錠剤_バラ!$A63,0),"")</f>
        <v>錠</v>
      </c>
      <c r="J63" s="27" t="str">
        <f ca="1">IFERROR(OFFSET(錠剤!J$4,錠剤_バラ!$A63,0),"")</f>
        <v>調剤棚　＆　普通薬バラ</v>
      </c>
      <c r="K63" s="77"/>
      <c r="L63" s="65"/>
      <c r="M63" s="54">
        <f t="shared" si="0"/>
        <v>0</v>
      </c>
    </row>
    <row r="64" spans="1:13">
      <c r="A64" s="66" cm="1">
        <f t="array" aca="1" ref="A64" ca="1">IFERROR(
   _xlfn.AGGREGATE(
      15, 6,
      ROW(錠剤!$J$5:$J$999)/
      (ISNUMBER(SEARCH("バラ", 錠剤!$J$5:$J$999))),
      ROW(A60)
   ),
"")-4</f>
        <v>71</v>
      </c>
      <c r="B64" s="27">
        <f t="shared" si="1"/>
        <v>60</v>
      </c>
      <c r="C64" s="27">
        <f ca="1">IFERROR(OFFSET(錠剤!C$4,錠剤_バラ!$A64,0),"")</f>
        <v>281</v>
      </c>
      <c r="D64" s="27" t="str">
        <f ca="1">IFERROR(OFFSET(錠剤!D$4,錠剤_バラ!$A64,0),"")</f>
        <v>スルピリド錠５０ｍｇ「アメル」</v>
      </c>
      <c r="E64" s="27">
        <f ca="1">IFERROR(OFFSET(錠剤!E$4,錠剤_バラ!$A64,0),"")</f>
        <v>0</v>
      </c>
      <c r="F64" s="27">
        <f ca="1">IFERROR(OFFSET(錠剤!F$4,錠剤_バラ!$A64,0),"")</f>
        <v>25</v>
      </c>
      <c r="G64" s="27" t="str">
        <f ca="1">IFERROR(OFFSET(錠剤!G$4,錠剤_バラ!$A64,0),"")</f>
        <v>バラ</v>
      </c>
      <c r="H64" s="27" t="str">
        <f ca="1">IFERROR(OFFSET(錠剤!H$4,錠剤_バラ!$A64,0),"")</f>
        <v>１０００Ｔ</v>
      </c>
      <c r="I64" s="27" t="str">
        <f ca="1">IFERROR(OFFSET(錠剤!I$4,錠剤_バラ!$A64,0),"")</f>
        <v>錠</v>
      </c>
      <c r="J64" s="27" t="str">
        <f ca="1">IFERROR(OFFSET(錠剤!J$4,錠剤_バラ!$A64,0),"")</f>
        <v>調剤棚　＆　普通薬バラ</v>
      </c>
      <c r="K64" s="77"/>
      <c r="L64" s="65"/>
      <c r="M64" s="54">
        <f t="shared" si="0"/>
        <v>0</v>
      </c>
    </row>
    <row r="65" spans="1:13">
      <c r="A65" s="66" cm="1">
        <f t="array" aca="1" ref="A65" ca="1">IFERROR(
   _xlfn.AGGREGATE(
      15, 6,
      ROW(錠剤!$J$5:$J$999)/
      (ISNUMBER(SEARCH("バラ", 錠剤!$J$5:$J$999))),
      ROW(A61)
   ),
"")-4</f>
        <v>72</v>
      </c>
      <c r="B65" s="27">
        <f t="shared" si="1"/>
        <v>61</v>
      </c>
      <c r="C65" s="27">
        <f ca="1">IFERROR(OFFSET(錠剤!C$4,錠剤_バラ!$A65,0),"")</f>
        <v>286</v>
      </c>
      <c r="D65" s="27" t="str">
        <f ca="1">IFERROR(OFFSET(錠剤!D$4,錠剤_バラ!$A65,0),"")</f>
        <v>セパゾン錠１</v>
      </c>
      <c r="E65" s="27">
        <f ca="1">IFERROR(OFFSET(錠剤!E$4,錠剤_バラ!$A65,0),"")</f>
        <v>0</v>
      </c>
      <c r="F65" s="27">
        <f ca="1">IFERROR(OFFSET(錠剤!F$4,錠剤_バラ!$A65,0),"")</f>
        <v>25</v>
      </c>
      <c r="G65" s="27" t="str">
        <f ca="1">IFERROR(OFFSET(錠剤!G$4,錠剤_バラ!$A65,0),"")</f>
        <v>ＰＴＰ</v>
      </c>
      <c r="H65" s="27" t="str">
        <f ca="1">IFERROR(OFFSET(錠剤!H$4,錠剤_バラ!$A65,0),"")</f>
        <v>１００Ｔ</v>
      </c>
      <c r="I65" s="27" t="str">
        <f ca="1">IFERROR(OFFSET(錠剤!I$4,錠剤_バラ!$A65,0),"")</f>
        <v>錠</v>
      </c>
      <c r="J65" s="27" t="str">
        <f ca="1">IFERROR(OFFSET(錠剤!J$4,錠剤_バラ!$A65,0),"")</f>
        <v>調剤棚　＆　普通薬バラ</v>
      </c>
      <c r="K65" s="77"/>
      <c r="L65" s="65"/>
      <c r="M65" s="54">
        <f t="shared" si="0"/>
        <v>0</v>
      </c>
    </row>
    <row r="66" spans="1:13">
      <c r="A66" s="66" cm="1">
        <f t="array" aca="1" ref="A66" ca="1">IFERROR(
   _xlfn.AGGREGATE(
      15, 6,
      ROW(錠剤!$J$5:$J$999)/
      (ISNUMBER(SEARCH("バラ", 錠剤!$J$5:$J$999))),
      ROW(A62)
   ),
"")-4</f>
        <v>73</v>
      </c>
      <c r="B66" s="27">
        <f t="shared" si="1"/>
        <v>62</v>
      </c>
      <c r="C66" s="27">
        <f ca="1">IFERROR(OFFSET(錠剤!C$4,錠剤_バラ!$A66,0),"")</f>
        <v>287</v>
      </c>
      <c r="D66" s="27" t="str">
        <f ca="1">IFERROR(OFFSET(錠剤!D$4,錠剤_バラ!$A66,0),"")</f>
        <v>セパゾン錠１</v>
      </c>
      <c r="E66" s="27">
        <f ca="1">IFERROR(OFFSET(錠剤!E$4,錠剤_バラ!$A66,0),"")</f>
        <v>0</v>
      </c>
      <c r="F66" s="27">
        <f ca="1">IFERROR(OFFSET(錠剤!F$4,錠剤_バラ!$A66,0),"")</f>
        <v>25</v>
      </c>
      <c r="G66" s="27" t="str">
        <f ca="1">IFERROR(OFFSET(錠剤!G$4,錠剤_バラ!$A66,0),"")</f>
        <v>バラ</v>
      </c>
      <c r="H66" s="27" t="str">
        <f ca="1">IFERROR(OFFSET(錠剤!H$4,錠剤_バラ!$A66,0),"")</f>
        <v>１０００Ｔ</v>
      </c>
      <c r="I66" s="27" t="str">
        <f ca="1">IFERROR(OFFSET(錠剤!I$4,錠剤_バラ!$A66,0),"")</f>
        <v>錠</v>
      </c>
      <c r="J66" s="27" t="str">
        <f ca="1">IFERROR(OFFSET(錠剤!J$4,錠剤_バラ!$A66,0),"")</f>
        <v>調剤棚　＆　普通薬バラ</v>
      </c>
      <c r="K66" s="77"/>
      <c r="L66" s="65"/>
      <c r="M66" s="54">
        <f t="shared" si="0"/>
        <v>0</v>
      </c>
    </row>
    <row r="67" spans="1:13">
      <c r="A67" s="66" cm="1">
        <f t="array" aca="1" ref="A67" ca="1">IFERROR(
   _xlfn.AGGREGATE(
      15, 6,
      ROW(錠剤!$J$5:$J$999)/
      (ISNUMBER(SEARCH("バラ", 錠剤!$J$5:$J$999))),
      ROW(A63)
   ),
"")-4</f>
        <v>75</v>
      </c>
      <c r="B67" s="27">
        <f t="shared" si="1"/>
        <v>63</v>
      </c>
      <c r="C67" s="27">
        <f ca="1">IFERROR(OFFSET(錠剤!C$4,錠剤_バラ!$A67,0),"")</f>
        <v>302</v>
      </c>
      <c r="D67" s="27" t="str">
        <f ca="1">IFERROR(OFFSET(錠剤!D$4,錠剤_バラ!$A67,0),"")</f>
        <v>セレスタミン配合錠</v>
      </c>
      <c r="E67" s="27">
        <f ca="1">IFERROR(OFFSET(錠剤!E$4,錠剤_バラ!$A67,0),"")</f>
        <v>0</v>
      </c>
      <c r="F67" s="27">
        <f ca="1">IFERROR(OFFSET(錠剤!F$4,錠剤_バラ!$A67,0),"")</f>
        <v>25</v>
      </c>
      <c r="G67" s="27" t="str">
        <f ca="1">IFERROR(OFFSET(錠剤!G$4,錠剤_バラ!$A67,0),"")</f>
        <v>バラ</v>
      </c>
      <c r="H67" s="27" t="str">
        <f ca="1">IFERROR(OFFSET(錠剤!H$4,錠剤_バラ!$A67,0),"")</f>
        <v>１００Ｔ</v>
      </c>
      <c r="I67" s="27" t="str">
        <f ca="1">IFERROR(OFFSET(錠剤!I$4,錠剤_バラ!$A67,0),"")</f>
        <v>錠</v>
      </c>
      <c r="J67" s="27" t="str">
        <f ca="1">IFERROR(OFFSET(錠剤!J$4,錠剤_バラ!$A67,0),"")</f>
        <v>調剤棚　＆　普通薬バラ</v>
      </c>
      <c r="K67" s="77"/>
      <c r="L67" s="65"/>
      <c r="M67" s="54">
        <f t="shared" si="0"/>
        <v>0</v>
      </c>
    </row>
    <row r="68" spans="1:13">
      <c r="A68" s="66" cm="1">
        <f t="array" aca="1" ref="A68" ca="1">IFERROR(
   _xlfn.AGGREGATE(
      15, 6,
      ROW(錠剤!$J$5:$J$999)/
      (ISNUMBER(SEARCH("バラ", 錠剤!$J$5:$J$999))),
      ROW(A64)
   ),
"")-4</f>
        <v>76</v>
      </c>
      <c r="B68" s="27">
        <f t="shared" si="1"/>
        <v>64</v>
      </c>
      <c r="C68" s="27">
        <f ca="1">IFERROR(OFFSET(錠剤!C$4,錠剤_バラ!$A68,0),"")</f>
        <v>306</v>
      </c>
      <c r="D68" s="27" t="str">
        <f ca="1">IFERROR(OFFSET(錠剤!D$4,錠剤_バラ!$A68,0),"")</f>
        <v>センノシド錠１２ｍｇ「クニヒロ」</v>
      </c>
      <c r="E68" s="27">
        <f ca="1">IFERROR(OFFSET(錠剤!E$4,錠剤_バラ!$A68,0),"")</f>
        <v>0</v>
      </c>
      <c r="F68" s="27">
        <f ca="1">IFERROR(OFFSET(錠剤!F$4,錠剤_バラ!$A68,0),"")</f>
        <v>25</v>
      </c>
      <c r="G68" s="27" t="str">
        <f ca="1">IFERROR(OFFSET(錠剤!G$4,錠剤_バラ!$A68,0),"")</f>
        <v>ＰＴＰ</v>
      </c>
      <c r="H68" s="27" t="str">
        <f ca="1">IFERROR(OFFSET(錠剤!H$4,錠剤_バラ!$A68,0),"")</f>
        <v>１０００Ｔ</v>
      </c>
      <c r="I68" s="27" t="str">
        <f ca="1">IFERROR(OFFSET(錠剤!I$4,錠剤_バラ!$A68,0),"")</f>
        <v>錠</v>
      </c>
      <c r="J68" s="27" t="str">
        <f ca="1">IFERROR(OFFSET(錠剤!J$4,錠剤_バラ!$A68,0),"")</f>
        <v>調剤棚　＆　普通薬バラ</v>
      </c>
      <c r="K68" s="77"/>
      <c r="L68" s="65"/>
      <c r="M68" s="54">
        <f t="shared" si="0"/>
        <v>0</v>
      </c>
    </row>
    <row r="69" spans="1:13">
      <c r="A69" s="66" cm="1">
        <f t="array" aca="1" ref="A69" ca="1">IFERROR(
   _xlfn.AGGREGATE(
      15, 6,
      ROW(錠剤!$J$5:$J$999)/
      (ISNUMBER(SEARCH("バラ", 錠剤!$J$5:$J$999))),
      ROW(A65)
   ),
"")-4</f>
        <v>77</v>
      </c>
      <c r="B69" s="27">
        <f t="shared" si="1"/>
        <v>65</v>
      </c>
      <c r="C69" s="27">
        <f ca="1">IFERROR(OFFSET(錠剤!C$4,錠剤_バラ!$A69,0),"")</f>
        <v>307</v>
      </c>
      <c r="D69" s="27" t="str">
        <f ca="1">IFERROR(OFFSET(錠剤!D$4,錠剤_バラ!$A69,0),"")</f>
        <v>センノシド錠１２ｍｇ「クニヒロ」</v>
      </c>
      <c r="E69" s="27">
        <f ca="1">IFERROR(OFFSET(錠剤!E$4,錠剤_バラ!$A69,0),"")</f>
        <v>0</v>
      </c>
      <c r="F69" s="27">
        <f ca="1">IFERROR(OFFSET(錠剤!F$4,錠剤_バラ!$A69,0),"")</f>
        <v>25</v>
      </c>
      <c r="G69" s="27" t="str">
        <f ca="1">IFERROR(OFFSET(錠剤!G$4,錠剤_バラ!$A69,0),"")</f>
        <v>バラ</v>
      </c>
      <c r="H69" s="27" t="str">
        <f ca="1">IFERROR(OFFSET(錠剤!H$4,錠剤_バラ!$A69,0),"")</f>
        <v>１０００Ｔ</v>
      </c>
      <c r="I69" s="27" t="str">
        <f ca="1">IFERROR(OFFSET(錠剤!I$4,錠剤_バラ!$A69,0),"")</f>
        <v>錠</v>
      </c>
      <c r="J69" s="27" t="str">
        <f ca="1">IFERROR(OFFSET(錠剤!J$4,錠剤_バラ!$A69,0),"")</f>
        <v>調剤棚　＆　普通薬バラ</v>
      </c>
      <c r="K69" s="77"/>
      <c r="L69" s="65"/>
      <c r="M69" s="54">
        <f t="shared" si="0"/>
        <v>0</v>
      </c>
    </row>
    <row r="70" spans="1:13">
      <c r="A70" s="66" cm="1">
        <f t="array" aca="1" ref="A70" ca="1">IFERROR(
   _xlfn.AGGREGATE(
      15, 6,
      ROW(錠剤!$J$5:$J$999)/
      (ISNUMBER(SEARCH("バラ", 錠剤!$J$5:$J$999))),
      ROW(A66)
   ),
"")-4</f>
        <v>78</v>
      </c>
      <c r="B70" s="27">
        <f t="shared" si="1"/>
        <v>66</v>
      </c>
      <c r="C70" s="27">
        <f ca="1">IFERROR(OFFSET(錠剤!C$4,錠剤_バラ!$A70,0),"")</f>
        <v>313</v>
      </c>
      <c r="D70" s="27" t="str">
        <f ca="1">IFERROR(OFFSET(錠剤!D$4,錠剤_バラ!$A70,0),"")</f>
        <v>ゾピクロン錠７．５ｍｇ「トーワ」</v>
      </c>
      <c r="E70" s="27">
        <f ca="1">IFERROR(OFFSET(錠剤!E$4,錠剤_バラ!$A70,0),"")</f>
        <v>0</v>
      </c>
      <c r="F70" s="27">
        <f ca="1">IFERROR(OFFSET(錠剤!F$4,錠剤_バラ!$A70,0),"")</f>
        <v>25</v>
      </c>
      <c r="G70" s="27" t="str">
        <f ca="1">IFERROR(OFFSET(錠剤!G$4,錠剤_バラ!$A70,0),"")</f>
        <v>ＰＴＰ</v>
      </c>
      <c r="H70" s="27" t="str">
        <f ca="1">IFERROR(OFFSET(錠剤!H$4,錠剤_バラ!$A70,0),"")</f>
        <v>１００Ｔ</v>
      </c>
      <c r="I70" s="27" t="str">
        <f ca="1">IFERROR(OFFSET(錠剤!I$4,錠剤_バラ!$A70,0),"")</f>
        <v>錠</v>
      </c>
      <c r="J70" s="27" t="str">
        <f ca="1">IFERROR(OFFSET(錠剤!J$4,錠剤_バラ!$A70,0),"")</f>
        <v>調剤棚　＆　普通薬バラ</v>
      </c>
      <c r="K70" s="77"/>
      <c r="L70" s="65"/>
      <c r="M70" s="54">
        <f t="shared" ref="M70:M133" si="2">SUM(K70:L70)</f>
        <v>0</v>
      </c>
    </row>
    <row r="71" spans="1:13">
      <c r="A71" s="66" cm="1">
        <f t="array" aca="1" ref="A71" ca="1">IFERROR(
   _xlfn.AGGREGATE(
      15, 6,
      ROW(錠剤!$J$5:$J$999)/
      (ISNUMBER(SEARCH("バラ", 錠剤!$J$5:$J$999))),
      ROW(A67)
   ),
"")-4</f>
        <v>79</v>
      </c>
      <c r="B71" s="27">
        <f t="shared" ref="B71:B134" si="3">B70+1</f>
        <v>67</v>
      </c>
      <c r="C71" s="27">
        <f ca="1">IFERROR(OFFSET(錠剤!C$4,錠剤_バラ!$A71,0),"")</f>
        <v>314</v>
      </c>
      <c r="D71" s="27" t="str">
        <f ca="1">IFERROR(OFFSET(錠剤!D$4,錠剤_バラ!$A71,0),"")</f>
        <v>ゾピクロン錠７．５ｍｇ「トーワ」</v>
      </c>
      <c r="E71" s="27">
        <f ca="1">IFERROR(OFFSET(錠剤!E$4,錠剤_バラ!$A71,0),"")</f>
        <v>0</v>
      </c>
      <c r="F71" s="27">
        <f ca="1">IFERROR(OFFSET(錠剤!F$4,錠剤_バラ!$A71,0),"")</f>
        <v>25</v>
      </c>
      <c r="G71" s="27" t="str">
        <f ca="1">IFERROR(OFFSET(錠剤!G$4,錠剤_バラ!$A71,0),"")</f>
        <v>バラ</v>
      </c>
      <c r="H71" s="27" t="str">
        <f ca="1">IFERROR(OFFSET(錠剤!H$4,錠剤_バラ!$A71,0),"")</f>
        <v>１０００Ｔ</v>
      </c>
      <c r="I71" s="27" t="str">
        <f ca="1">IFERROR(OFFSET(錠剤!I$4,錠剤_バラ!$A71,0),"")</f>
        <v>錠</v>
      </c>
      <c r="J71" s="27" t="str">
        <f ca="1">IFERROR(OFFSET(錠剤!J$4,錠剤_バラ!$A71,0),"")</f>
        <v>調剤棚　＆　普通薬バラ</v>
      </c>
      <c r="K71" s="77"/>
      <c r="L71" s="65"/>
      <c r="M71" s="54">
        <f t="shared" si="2"/>
        <v>0</v>
      </c>
    </row>
    <row r="72" spans="1:13">
      <c r="A72" s="66" cm="1">
        <f t="array" aca="1" ref="A72" ca="1">IFERROR(
   _xlfn.AGGREGATE(
      15, 6,
      ROW(錠剤!$J$5:$J$999)/
      (ISNUMBER(SEARCH("バラ", 錠剤!$J$5:$J$999))),
      ROW(A68)
   ),
"")-4</f>
        <v>87</v>
      </c>
      <c r="B72" s="27">
        <f t="shared" si="3"/>
        <v>68</v>
      </c>
      <c r="C72" s="27">
        <f ca="1">IFERROR(OFFSET(錠剤!C$4,錠剤_バラ!$A72,0),"")</f>
        <v>330</v>
      </c>
      <c r="D72" s="27" t="str">
        <f ca="1">IFERROR(OFFSET(錠剤!D$4,錠剤_バラ!$A72,0),"")</f>
        <v>タケキャブＯＤ錠１０ｍｇ</v>
      </c>
      <c r="E72" s="27">
        <f ca="1">IFERROR(OFFSET(錠剤!E$4,錠剤_バラ!$A72,0),"")</f>
        <v>0</v>
      </c>
      <c r="F72" s="27">
        <f ca="1">IFERROR(OFFSET(錠剤!F$4,錠剤_バラ!$A72,0),"")</f>
        <v>25</v>
      </c>
      <c r="G72" s="27" t="str">
        <f ca="1">IFERROR(OFFSET(錠剤!G$4,錠剤_バラ!$A72,0),"")</f>
        <v>ＰＴＰ</v>
      </c>
      <c r="H72" s="27" t="str">
        <f ca="1">IFERROR(OFFSET(錠剤!H$4,錠剤_バラ!$A72,0),"")</f>
        <v>１００Ｔ</v>
      </c>
      <c r="I72" s="27" t="str">
        <f ca="1">IFERROR(OFFSET(錠剤!I$4,錠剤_バラ!$A72,0),"")</f>
        <v>錠</v>
      </c>
      <c r="J72" s="27" t="str">
        <f ca="1">IFERROR(OFFSET(錠剤!J$4,錠剤_バラ!$A72,0),"")</f>
        <v>調剤棚　＆　普通薬バラ</v>
      </c>
      <c r="K72" s="77"/>
      <c r="L72" s="65"/>
      <c r="M72" s="54">
        <f t="shared" si="2"/>
        <v>0</v>
      </c>
    </row>
    <row r="73" spans="1:13">
      <c r="A73" s="66" cm="1">
        <f t="array" aca="1" ref="A73" ca="1">IFERROR(
   _xlfn.AGGREGATE(
      15, 6,
      ROW(錠剤!$J$5:$J$999)/
      (ISNUMBER(SEARCH("バラ", 錠剤!$J$5:$J$999))),
      ROW(A69)
   ),
"")-4</f>
        <v>88</v>
      </c>
      <c r="B73" s="27">
        <f t="shared" si="3"/>
        <v>69</v>
      </c>
      <c r="C73" s="27">
        <f ca="1">IFERROR(OFFSET(錠剤!C$4,錠剤_バラ!$A73,0),"")</f>
        <v>331</v>
      </c>
      <c r="D73" s="27" t="str">
        <f ca="1">IFERROR(OFFSET(錠剤!D$4,錠剤_バラ!$A73,0),"")</f>
        <v>タケキャブＯＤ錠１０ｍｇ</v>
      </c>
      <c r="E73" s="27">
        <f ca="1">IFERROR(OFFSET(錠剤!E$4,錠剤_バラ!$A73,0),"")</f>
        <v>0</v>
      </c>
      <c r="F73" s="27">
        <f ca="1">IFERROR(OFFSET(錠剤!F$4,錠剤_バラ!$A73,0),"")</f>
        <v>25</v>
      </c>
      <c r="G73" s="27" t="str">
        <f ca="1">IFERROR(OFFSET(錠剤!G$4,錠剤_バラ!$A73,0),"")</f>
        <v>バラ</v>
      </c>
      <c r="H73" s="27" t="str">
        <f ca="1">IFERROR(OFFSET(錠剤!H$4,錠剤_バラ!$A73,0),"")</f>
        <v>２００Ｔ</v>
      </c>
      <c r="I73" s="27" t="str">
        <f ca="1">IFERROR(OFFSET(錠剤!I$4,錠剤_バラ!$A73,0),"")</f>
        <v>錠</v>
      </c>
      <c r="J73" s="27" t="str">
        <f ca="1">IFERROR(OFFSET(錠剤!J$4,錠剤_バラ!$A73,0),"")</f>
        <v>調剤棚　＆　普通薬バラ</v>
      </c>
      <c r="K73" s="77"/>
      <c r="L73" s="65"/>
      <c r="M73" s="54">
        <f t="shared" si="2"/>
        <v>0</v>
      </c>
    </row>
    <row r="74" spans="1:13">
      <c r="A74" s="66" cm="1">
        <f t="array" aca="1" ref="A74" ca="1">IFERROR(
   _xlfn.AGGREGATE(
      15, 6,
      ROW(錠剤!$J$5:$J$999)/
      (ISNUMBER(SEARCH("バラ", 錠剤!$J$5:$J$999))),
      ROW(A70)
   ),
"")-4</f>
        <v>89</v>
      </c>
      <c r="B74" s="27">
        <f t="shared" si="3"/>
        <v>70</v>
      </c>
      <c r="C74" s="27">
        <f ca="1">IFERROR(OFFSET(錠剤!C$4,錠剤_バラ!$A74,0),"")</f>
        <v>332</v>
      </c>
      <c r="D74" s="27" t="str">
        <f ca="1">IFERROR(OFFSET(錠剤!D$4,錠剤_バラ!$A74,0),"")</f>
        <v>タケキャブＯＤ錠２０ｍｇ</v>
      </c>
      <c r="E74" s="27">
        <f ca="1">IFERROR(OFFSET(錠剤!E$4,錠剤_バラ!$A74,0),"")</f>
        <v>0</v>
      </c>
      <c r="F74" s="27">
        <f ca="1">IFERROR(OFFSET(錠剤!F$4,錠剤_バラ!$A74,0),"")</f>
        <v>25</v>
      </c>
      <c r="G74" s="27" t="str">
        <f ca="1">IFERROR(OFFSET(錠剤!G$4,錠剤_バラ!$A74,0),"")</f>
        <v>ＰＴＰ</v>
      </c>
      <c r="H74" s="27" t="str">
        <f ca="1">IFERROR(OFFSET(錠剤!H$4,錠剤_バラ!$A74,0),"")</f>
        <v>１００Ｔ</v>
      </c>
      <c r="I74" s="27" t="str">
        <f ca="1">IFERROR(OFFSET(錠剤!I$4,錠剤_バラ!$A74,0),"")</f>
        <v>錠</v>
      </c>
      <c r="J74" s="27" t="str">
        <f ca="1">IFERROR(OFFSET(錠剤!J$4,錠剤_バラ!$A74,0),"")</f>
        <v>調剤棚　＆　普通薬バラ</v>
      </c>
      <c r="K74" s="77"/>
      <c r="L74" s="65"/>
      <c r="M74" s="54">
        <f t="shared" si="2"/>
        <v>0</v>
      </c>
    </row>
    <row r="75" spans="1:13">
      <c r="A75" s="66" cm="1">
        <f t="array" aca="1" ref="A75" ca="1">IFERROR(
   _xlfn.AGGREGATE(
      15, 6,
      ROW(錠剤!$J$5:$J$999)/
      (ISNUMBER(SEARCH("バラ", 錠剤!$J$5:$J$999))),
      ROW(A71)
   ),
"")-4</f>
        <v>90</v>
      </c>
      <c r="B75" s="27">
        <f t="shared" si="3"/>
        <v>71</v>
      </c>
      <c r="C75" s="27">
        <f ca="1">IFERROR(OFFSET(錠剤!C$4,錠剤_バラ!$A75,0),"")</f>
        <v>335</v>
      </c>
      <c r="D75" s="27" t="str">
        <f ca="1">IFERROR(OFFSET(錠剤!D$4,錠剤_バラ!$A75,0),"")</f>
        <v>タムスロシン塩酸塩ＯＤ錠０．２ｍｇ「サワイ」</v>
      </c>
      <c r="E75" s="27">
        <f ca="1">IFERROR(OFFSET(錠剤!E$4,錠剤_バラ!$A75,0),"")</f>
        <v>0</v>
      </c>
      <c r="F75" s="27">
        <f ca="1">IFERROR(OFFSET(錠剤!F$4,錠剤_バラ!$A75,0),"")</f>
        <v>25</v>
      </c>
      <c r="G75" s="27" t="str">
        <f ca="1">IFERROR(OFFSET(錠剤!G$4,錠剤_バラ!$A75,0),"")</f>
        <v>ＰＴＰ</v>
      </c>
      <c r="H75" s="27" t="str">
        <f ca="1">IFERROR(OFFSET(錠剤!H$4,錠剤_バラ!$A75,0),"")</f>
        <v>１４０Ｔ</v>
      </c>
      <c r="I75" s="27" t="str">
        <f ca="1">IFERROR(OFFSET(錠剤!I$4,錠剤_バラ!$A75,0),"")</f>
        <v>錠</v>
      </c>
      <c r="J75" s="27" t="str">
        <f ca="1">IFERROR(OFFSET(錠剤!J$4,錠剤_バラ!$A75,0),"")</f>
        <v>調剤棚　＆　普通薬バラ</v>
      </c>
      <c r="K75" s="77"/>
      <c r="L75" s="65"/>
      <c r="M75" s="54">
        <f t="shared" si="2"/>
        <v>0</v>
      </c>
    </row>
    <row r="76" spans="1:13">
      <c r="A76" s="66" cm="1">
        <f t="array" aca="1" ref="A76" ca="1">IFERROR(
   _xlfn.AGGREGATE(
      15, 6,
      ROW(錠剤!$J$5:$J$999)/
      (ISNUMBER(SEARCH("バラ", 錠剤!$J$5:$J$999))),
      ROW(A72)
   ),
"")-4</f>
        <v>91</v>
      </c>
      <c r="B76" s="27">
        <f t="shared" si="3"/>
        <v>72</v>
      </c>
      <c r="C76" s="27">
        <f ca="1">IFERROR(OFFSET(錠剤!C$4,錠剤_バラ!$A76,0),"")</f>
        <v>336</v>
      </c>
      <c r="D76" s="27" t="str">
        <f ca="1">IFERROR(OFFSET(錠剤!D$4,錠剤_バラ!$A76,0),"")</f>
        <v>タムスロシン塩酸塩ＯＤ錠０．２ｍｇ「サワイ」</v>
      </c>
      <c r="E76" s="27">
        <f ca="1">IFERROR(OFFSET(錠剤!E$4,錠剤_バラ!$A76,0),"")</f>
        <v>0</v>
      </c>
      <c r="F76" s="27">
        <f ca="1">IFERROR(OFFSET(錠剤!F$4,錠剤_バラ!$A76,0),"")</f>
        <v>25</v>
      </c>
      <c r="G76" s="27" t="str">
        <f ca="1">IFERROR(OFFSET(錠剤!G$4,錠剤_バラ!$A76,0),"")</f>
        <v>バラ</v>
      </c>
      <c r="H76" s="27" t="str">
        <f ca="1">IFERROR(OFFSET(錠剤!H$4,錠剤_バラ!$A76,0),"")</f>
        <v>３００Ｔ</v>
      </c>
      <c r="I76" s="27" t="str">
        <f ca="1">IFERROR(OFFSET(錠剤!I$4,錠剤_バラ!$A76,0),"")</f>
        <v>錠</v>
      </c>
      <c r="J76" s="27" t="str">
        <f ca="1">IFERROR(OFFSET(錠剤!J$4,錠剤_バラ!$A76,0),"")</f>
        <v>調剤棚　＆　普通薬バラ</v>
      </c>
      <c r="K76" s="77"/>
      <c r="L76" s="65"/>
      <c r="M76" s="54">
        <f t="shared" si="2"/>
        <v>0</v>
      </c>
    </row>
    <row r="77" spans="1:13">
      <c r="A77" s="66" cm="1">
        <f t="array" aca="1" ref="A77" ca="1">IFERROR(
   _xlfn.AGGREGATE(
      15, 6,
      ROW(錠剤!$J$5:$J$999)/
      (ISNUMBER(SEARCH("バラ", 錠剤!$J$5:$J$999))),
      ROW(A73)
   ),
"")-4</f>
        <v>92</v>
      </c>
      <c r="B77" s="27">
        <f t="shared" si="3"/>
        <v>73</v>
      </c>
      <c r="C77" s="27">
        <f ca="1">IFERROR(OFFSET(錠剤!C$4,錠剤_バラ!$A77,0),"")</f>
        <v>349</v>
      </c>
      <c r="D77" s="27" t="str">
        <f ca="1">IFERROR(OFFSET(錠剤!D$4,錠剤_バラ!$A77,0),"")</f>
        <v>チザニジン錠１ｍｇ「トーワ」　</v>
      </c>
      <c r="E77" s="27">
        <f ca="1">IFERROR(OFFSET(錠剤!E$4,錠剤_バラ!$A77,0),"")</f>
        <v>0</v>
      </c>
      <c r="F77" s="27">
        <f ca="1">IFERROR(OFFSET(錠剤!F$4,錠剤_バラ!$A77,0),"")</f>
        <v>5</v>
      </c>
      <c r="G77" s="27" t="str">
        <f ca="1">IFERROR(OFFSET(錠剤!G$4,錠剤_バラ!$A77,0),"")</f>
        <v>ＰＴＰ</v>
      </c>
      <c r="H77" s="27" t="str">
        <f ca="1">IFERROR(OFFSET(錠剤!H$4,錠剤_バラ!$A77,0),"")</f>
        <v>１００Ｔ</v>
      </c>
      <c r="I77" s="27" t="str">
        <f ca="1">IFERROR(OFFSET(錠剤!I$4,錠剤_バラ!$A77,0),"")</f>
        <v>錠</v>
      </c>
      <c r="J77" s="27" t="str">
        <f ca="1">IFERROR(OFFSET(錠剤!J$4,錠剤_バラ!$A77,0),"")</f>
        <v>普通薬バラ</v>
      </c>
      <c r="K77" s="77"/>
      <c r="L77" s="65"/>
      <c r="M77" s="54">
        <f t="shared" si="2"/>
        <v>0</v>
      </c>
    </row>
    <row r="78" spans="1:13">
      <c r="A78" s="66" cm="1">
        <f t="array" aca="1" ref="A78" ca="1">IFERROR(
   _xlfn.AGGREGATE(
      15, 6,
      ROW(錠剤!$J$5:$J$999)/
      (ISNUMBER(SEARCH("バラ", 錠剤!$J$5:$J$999))),
      ROW(A74)
   ),
"")-4</f>
        <v>93</v>
      </c>
      <c r="B78" s="27">
        <f t="shared" si="3"/>
        <v>74</v>
      </c>
      <c r="C78" s="27">
        <f ca="1">IFERROR(OFFSET(錠剤!C$4,錠剤_バラ!$A78,0),"")</f>
        <v>350</v>
      </c>
      <c r="D78" s="27" t="str">
        <f ca="1">IFERROR(OFFSET(錠剤!D$4,錠剤_バラ!$A78,0),"")</f>
        <v>チザニジン錠１ｍｇ「トーワ」　</v>
      </c>
      <c r="E78" s="27">
        <f ca="1">IFERROR(OFFSET(錠剤!E$4,錠剤_バラ!$A78,0),"")</f>
        <v>0</v>
      </c>
      <c r="F78" s="27">
        <f ca="1">IFERROR(OFFSET(錠剤!F$4,錠剤_バラ!$A78,0),"")</f>
        <v>5</v>
      </c>
      <c r="G78" s="27" t="str">
        <f ca="1">IFERROR(OFFSET(錠剤!G$4,錠剤_バラ!$A78,0),"")</f>
        <v>バラ</v>
      </c>
      <c r="H78" s="27" t="str">
        <f ca="1">IFERROR(OFFSET(錠剤!H$4,錠剤_バラ!$A78,0),"")</f>
        <v>１０００Ｔ</v>
      </c>
      <c r="I78" s="27" t="str">
        <f ca="1">IFERROR(OFFSET(錠剤!I$4,錠剤_バラ!$A78,0),"")</f>
        <v>錠</v>
      </c>
      <c r="J78" s="27" t="str">
        <f ca="1">IFERROR(OFFSET(錠剤!J$4,錠剤_バラ!$A78,0),"")</f>
        <v>普通薬バラ</v>
      </c>
      <c r="K78" s="77"/>
      <c r="L78" s="65"/>
      <c r="M78" s="54">
        <f t="shared" si="2"/>
        <v>0</v>
      </c>
    </row>
    <row r="79" spans="1:13">
      <c r="A79" s="66" cm="1">
        <f t="array" aca="1" ref="A79" ca="1">IFERROR(
   _xlfn.AGGREGATE(
      15, 6,
      ROW(錠剤!$J$5:$J$999)/
      (ISNUMBER(SEARCH("バラ", 錠剤!$J$5:$J$999))),
      ROW(A75)
   ),
"")-4</f>
        <v>94</v>
      </c>
      <c r="B79" s="27">
        <f t="shared" si="3"/>
        <v>75</v>
      </c>
      <c r="C79" s="27">
        <f ca="1">IFERROR(OFFSET(錠剤!C$4,錠剤_バラ!$A79,0),"")</f>
        <v>357</v>
      </c>
      <c r="D79" s="27" t="str">
        <f ca="1">IFERROR(OFFSET(錠剤!D$4,錠剤_バラ!$A79,0),"")</f>
        <v>デエビゴ錠２．５ｍｇ</v>
      </c>
      <c r="E79" s="27">
        <f ca="1">IFERROR(OFFSET(錠剤!E$4,錠剤_バラ!$A79,0),"")</f>
        <v>0</v>
      </c>
      <c r="F79" s="27">
        <f ca="1">IFERROR(OFFSET(錠剤!F$4,錠剤_バラ!$A79,0),"")</f>
        <v>25</v>
      </c>
      <c r="G79" s="27" t="str">
        <f ca="1">IFERROR(OFFSET(錠剤!G$4,錠剤_バラ!$A79,0),"")</f>
        <v>ＰＴＰ</v>
      </c>
      <c r="H79" s="27" t="str">
        <f ca="1">IFERROR(OFFSET(錠剤!H$4,錠剤_バラ!$A79,0),"")</f>
        <v>１００Ｔ</v>
      </c>
      <c r="I79" s="27" t="str">
        <f ca="1">IFERROR(OFFSET(錠剤!I$4,錠剤_バラ!$A79,0),"")</f>
        <v>錠</v>
      </c>
      <c r="J79" s="27" t="str">
        <f ca="1">IFERROR(OFFSET(錠剤!J$4,錠剤_バラ!$A79,0),"")</f>
        <v>調剤棚　＆　普通薬バラ</v>
      </c>
      <c r="K79" s="77"/>
      <c r="L79" s="65"/>
      <c r="M79" s="54">
        <f t="shared" si="2"/>
        <v>0</v>
      </c>
    </row>
    <row r="80" spans="1:13">
      <c r="A80" s="66" cm="1">
        <f t="array" aca="1" ref="A80" ca="1">IFERROR(
   _xlfn.AGGREGATE(
      15, 6,
      ROW(錠剤!$J$5:$J$999)/
      (ISNUMBER(SEARCH("バラ", 錠剤!$J$5:$J$999))),
      ROW(A76)
   ),
"")-4</f>
        <v>95</v>
      </c>
      <c r="B80" s="27">
        <f t="shared" si="3"/>
        <v>76</v>
      </c>
      <c r="C80" s="27">
        <f ca="1">IFERROR(OFFSET(錠剤!C$4,錠剤_バラ!$A80,0),"")</f>
        <v>358</v>
      </c>
      <c r="D80" s="27" t="str">
        <f ca="1">IFERROR(OFFSET(錠剤!D$4,錠剤_バラ!$A80,0),"")</f>
        <v>デエビゴ錠２．５ｍｇ</v>
      </c>
      <c r="E80" s="27">
        <f ca="1">IFERROR(OFFSET(錠剤!E$4,錠剤_バラ!$A80,0),"")</f>
        <v>0</v>
      </c>
      <c r="F80" s="27">
        <f ca="1">IFERROR(OFFSET(錠剤!F$4,錠剤_バラ!$A80,0),"")</f>
        <v>25</v>
      </c>
      <c r="G80" s="27" t="str">
        <f ca="1">IFERROR(OFFSET(錠剤!G$4,錠剤_バラ!$A80,0),"")</f>
        <v>バラ</v>
      </c>
      <c r="H80" s="27" t="str">
        <f ca="1">IFERROR(OFFSET(錠剤!H$4,錠剤_バラ!$A80,0),"")</f>
        <v>１００Ｔ</v>
      </c>
      <c r="I80" s="27" t="str">
        <f ca="1">IFERROR(OFFSET(錠剤!I$4,錠剤_バラ!$A80,0),"")</f>
        <v>錠</v>
      </c>
      <c r="J80" s="27" t="str">
        <f ca="1">IFERROR(OFFSET(錠剤!J$4,錠剤_バラ!$A80,0),"")</f>
        <v>調剤棚　＆　普通薬バラ</v>
      </c>
      <c r="K80" s="77"/>
      <c r="L80" s="65"/>
      <c r="M80" s="54">
        <f t="shared" si="2"/>
        <v>0</v>
      </c>
    </row>
    <row r="81" spans="1:13">
      <c r="A81" s="66" cm="1">
        <f t="array" aca="1" ref="A81" ca="1">IFERROR(
   _xlfn.AGGREGATE(
      15, 6,
      ROW(錠剤!$J$5:$J$999)/
      (ISNUMBER(SEARCH("バラ", 錠剤!$J$5:$J$999))),
      ROW(A77)
   ),
"")-4</f>
        <v>96</v>
      </c>
      <c r="B81" s="27">
        <f t="shared" si="3"/>
        <v>77</v>
      </c>
      <c r="C81" s="27">
        <f ca="1">IFERROR(OFFSET(錠剤!C$4,錠剤_バラ!$A81,0),"")</f>
        <v>359</v>
      </c>
      <c r="D81" s="27" t="str">
        <f ca="1">IFERROR(OFFSET(錠剤!D$4,錠剤_バラ!$A81,0),"")</f>
        <v>デエビゴ錠５ｍｇ</v>
      </c>
      <c r="E81" s="27">
        <f ca="1">IFERROR(OFFSET(錠剤!E$4,錠剤_バラ!$A81,0),"")</f>
        <v>0</v>
      </c>
      <c r="F81" s="27">
        <f ca="1">IFERROR(OFFSET(錠剤!F$4,錠剤_バラ!$A81,0),"")</f>
        <v>25</v>
      </c>
      <c r="G81" s="27" t="str">
        <f ca="1">IFERROR(OFFSET(錠剤!G$4,錠剤_バラ!$A81,0),"")</f>
        <v>ＰＴＰ</v>
      </c>
      <c r="H81" s="27" t="str">
        <f ca="1">IFERROR(OFFSET(錠剤!H$4,錠剤_バラ!$A81,0),"")</f>
        <v>５００Ｔ</v>
      </c>
      <c r="I81" s="27" t="str">
        <f ca="1">IFERROR(OFFSET(錠剤!I$4,錠剤_バラ!$A81,0),"")</f>
        <v>錠</v>
      </c>
      <c r="J81" s="27" t="str">
        <f ca="1">IFERROR(OFFSET(錠剤!J$4,錠剤_バラ!$A81,0),"")</f>
        <v>調剤棚　＆　普通薬バラ</v>
      </c>
      <c r="K81" s="77"/>
      <c r="L81" s="65"/>
      <c r="M81" s="54">
        <f t="shared" si="2"/>
        <v>0</v>
      </c>
    </row>
    <row r="82" spans="1:13">
      <c r="A82" s="66" cm="1">
        <f t="array" aca="1" ref="A82" ca="1">IFERROR(
   _xlfn.AGGREGATE(
      15, 6,
      ROW(錠剤!$J$5:$J$999)/
      (ISNUMBER(SEARCH("バラ", 錠剤!$J$5:$J$999))),
      ROW(A78)
   ),
"")-4</f>
        <v>97</v>
      </c>
      <c r="B82" s="27">
        <f t="shared" si="3"/>
        <v>78</v>
      </c>
      <c r="C82" s="27">
        <f ca="1">IFERROR(OFFSET(錠剤!C$4,錠剤_バラ!$A82,0),"")</f>
        <v>360</v>
      </c>
      <c r="D82" s="27" t="str">
        <f ca="1">IFERROR(OFFSET(錠剤!D$4,錠剤_バラ!$A82,0),"")</f>
        <v>デエビゴ錠５ｍｇ</v>
      </c>
      <c r="E82" s="27">
        <f ca="1">IFERROR(OFFSET(錠剤!E$4,錠剤_バラ!$A82,0),"")</f>
        <v>0</v>
      </c>
      <c r="F82" s="27">
        <f ca="1">IFERROR(OFFSET(錠剤!F$4,錠剤_バラ!$A82,0),"")</f>
        <v>25</v>
      </c>
      <c r="G82" s="27" t="str">
        <f ca="1">IFERROR(OFFSET(錠剤!G$4,錠剤_バラ!$A82,0),"")</f>
        <v>バラ</v>
      </c>
      <c r="H82" s="27" t="str">
        <f ca="1">IFERROR(OFFSET(錠剤!H$4,錠剤_バラ!$A82,0),"")</f>
        <v>１００Ｔ</v>
      </c>
      <c r="I82" s="27" t="str">
        <f ca="1">IFERROR(OFFSET(錠剤!I$4,錠剤_バラ!$A82,0),"")</f>
        <v>錠</v>
      </c>
      <c r="J82" s="27" t="str">
        <f ca="1">IFERROR(OFFSET(錠剤!J$4,錠剤_バラ!$A82,0),"")</f>
        <v>調剤棚　＆　普通薬バラ</v>
      </c>
      <c r="K82" s="77"/>
      <c r="L82" s="65"/>
      <c r="M82" s="54">
        <f t="shared" si="2"/>
        <v>0</v>
      </c>
    </row>
    <row r="83" spans="1:13">
      <c r="A83" s="66" cm="1">
        <f t="array" aca="1" ref="A83" ca="1">IFERROR(
   _xlfn.AGGREGATE(
      15, 6,
      ROW(錠剤!$J$5:$J$999)/
      (ISNUMBER(SEARCH("バラ", 錠剤!$J$5:$J$999))),
      ROW(A79)
   ),
"")-4</f>
        <v>98</v>
      </c>
      <c r="B83" s="27">
        <f t="shared" si="3"/>
        <v>79</v>
      </c>
      <c r="C83" s="27">
        <f ca="1">IFERROR(OFFSET(錠剤!C$4,錠剤_バラ!$A83,0),"")</f>
        <v>368</v>
      </c>
      <c r="D83" s="27" t="str">
        <f ca="1">IFERROR(OFFSET(錠剤!D$4,錠剤_バラ!$A83,0),"")</f>
        <v>テトラミド錠１０ｍｇ</v>
      </c>
      <c r="E83" s="27">
        <f ca="1">IFERROR(OFFSET(錠剤!E$4,錠剤_バラ!$A83,0),"")</f>
        <v>0</v>
      </c>
      <c r="F83" s="27">
        <f ca="1">IFERROR(OFFSET(錠剤!F$4,錠剤_バラ!$A83,0),"")</f>
        <v>5</v>
      </c>
      <c r="G83" s="27" t="str">
        <f ca="1">IFERROR(OFFSET(錠剤!G$4,錠剤_バラ!$A83,0),"")</f>
        <v>ＰＴＰ</v>
      </c>
      <c r="H83" s="27" t="str">
        <f ca="1">IFERROR(OFFSET(錠剤!H$4,錠剤_バラ!$A83,0),"")</f>
        <v>１０５Ｔ</v>
      </c>
      <c r="I83" s="27" t="str">
        <f ca="1">IFERROR(OFFSET(錠剤!I$4,錠剤_バラ!$A83,0),"")</f>
        <v>錠</v>
      </c>
      <c r="J83" s="27" t="str">
        <f ca="1">IFERROR(OFFSET(錠剤!J$4,錠剤_バラ!$A83,0),"")</f>
        <v>普通薬バラ</v>
      </c>
      <c r="K83" s="77"/>
      <c r="L83" s="65"/>
      <c r="M83" s="54">
        <f t="shared" si="2"/>
        <v>0</v>
      </c>
    </row>
    <row r="84" spans="1:13">
      <c r="A84" s="66" cm="1">
        <f t="array" aca="1" ref="A84" ca="1">IFERROR(
   _xlfn.AGGREGATE(
      15, 6,
      ROW(錠剤!$J$5:$J$999)/
      (ISNUMBER(SEARCH("バラ", 錠剤!$J$5:$J$999))),
      ROW(A80)
   ),
"")-4</f>
        <v>99</v>
      </c>
      <c r="B84" s="27">
        <f t="shared" si="3"/>
        <v>80</v>
      </c>
      <c r="C84" s="27">
        <f ca="1">IFERROR(OFFSET(錠剤!C$4,錠剤_バラ!$A84,0),"")</f>
        <v>369</v>
      </c>
      <c r="D84" s="27" t="str">
        <f ca="1">IFERROR(OFFSET(錠剤!D$4,錠剤_バラ!$A84,0),"")</f>
        <v>テトラミド錠３０ｍｇ</v>
      </c>
      <c r="E84" s="27">
        <f ca="1">IFERROR(OFFSET(錠剤!E$4,錠剤_バラ!$A84,0),"")</f>
        <v>0</v>
      </c>
      <c r="F84" s="27">
        <f ca="1">IFERROR(OFFSET(錠剤!F$4,錠剤_バラ!$A84,0),"")</f>
        <v>5</v>
      </c>
      <c r="G84" s="27" t="str">
        <f ca="1">IFERROR(OFFSET(錠剤!G$4,錠剤_バラ!$A84,0),"")</f>
        <v>ＰＴＰ</v>
      </c>
      <c r="H84" s="27" t="str">
        <f ca="1">IFERROR(OFFSET(錠剤!H$4,錠剤_バラ!$A84,0),"")</f>
        <v>１００Ｔ</v>
      </c>
      <c r="I84" s="27" t="str">
        <f ca="1">IFERROR(OFFSET(錠剤!I$4,錠剤_バラ!$A84,0),"")</f>
        <v>錠</v>
      </c>
      <c r="J84" s="27" t="str">
        <f ca="1">IFERROR(OFFSET(錠剤!J$4,錠剤_バラ!$A84,0),"")</f>
        <v>普通薬バラ</v>
      </c>
      <c r="K84" s="77"/>
      <c r="L84" s="65"/>
      <c r="M84" s="54">
        <f t="shared" si="2"/>
        <v>0</v>
      </c>
    </row>
    <row r="85" spans="1:13">
      <c r="A85" s="66" cm="1">
        <f t="array" aca="1" ref="A85" ca="1">IFERROR(
   _xlfn.AGGREGATE(
      15, 6,
      ROW(錠剤!$J$5:$J$999)/
      (ISNUMBER(SEARCH("バラ", 錠剤!$J$5:$J$999))),
      ROW(A81)
   ),
"")-4</f>
        <v>100</v>
      </c>
      <c r="B85" s="27">
        <f t="shared" si="3"/>
        <v>81</v>
      </c>
      <c r="C85" s="27">
        <f ca="1">IFERROR(OFFSET(錠剤!C$4,錠剤_バラ!$A85,0),"")</f>
        <v>371</v>
      </c>
      <c r="D85" s="27" t="str">
        <f ca="1">IFERROR(OFFSET(錠剤!D$4,錠剤_バラ!$A85,0),"")</f>
        <v>デパケンＲ錠２００ｍｇ</v>
      </c>
      <c r="E85" s="27">
        <f ca="1">IFERROR(OFFSET(錠剤!E$4,錠剤_バラ!$A85,0),"")</f>
        <v>0</v>
      </c>
      <c r="F85" s="27">
        <f ca="1">IFERROR(OFFSET(錠剤!F$4,錠剤_バラ!$A85,0),"")</f>
        <v>25</v>
      </c>
      <c r="G85" s="27" t="str">
        <f ca="1">IFERROR(OFFSET(錠剤!G$4,錠剤_バラ!$A85,0),"")</f>
        <v>ＰＴＰ</v>
      </c>
      <c r="H85" s="27" t="str">
        <f ca="1">IFERROR(OFFSET(錠剤!H$4,錠剤_バラ!$A85,0),"")</f>
        <v>１００Ｔ</v>
      </c>
      <c r="I85" s="27" t="str">
        <f ca="1">IFERROR(OFFSET(錠剤!I$4,錠剤_バラ!$A85,0),"")</f>
        <v>錠</v>
      </c>
      <c r="J85" s="27" t="str">
        <f ca="1">IFERROR(OFFSET(錠剤!J$4,錠剤_バラ!$A85,0),"")</f>
        <v>調剤棚　＆　普通薬バラ</v>
      </c>
      <c r="K85" s="77"/>
      <c r="L85" s="65"/>
      <c r="M85" s="54">
        <f t="shared" si="2"/>
        <v>0</v>
      </c>
    </row>
    <row r="86" spans="1:13">
      <c r="A86" s="66" cm="1">
        <f t="array" aca="1" ref="A86" ca="1">IFERROR(
   _xlfn.AGGREGATE(
      15, 6,
      ROW(錠剤!$J$5:$J$999)/
      (ISNUMBER(SEARCH("バラ", 錠剤!$J$5:$J$999))),
      ROW(A82)
   ),
"")-4</f>
        <v>101</v>
      </c>
      <c r="B86" s="27">
        <f t="shared" si="3"/>
        <v>82</v>
      </c>
      <c r="C86" s="27">
        <f ca="1">IFERROR(OFFSET(錠剤!C$4,錠剤_バラ!$A86,0),"")</f>
        <v>372</v>
      </c>
      <c r="D86" s="27" t="str">
        <f ca="1">IFERROR(OFFSET(錠剤!D$4,錠剤_バラ!$A86,0),"")</f>
        <v>デパケンＲ錠２００ｍｇ</v>
      </c>
      <c r="E86" s="27">
        <f ca="1">IFERROR(OFFSET(錠剤!E$4,錠剤_バラ!$A86,0),"")</f>
        <v>0</v>
      </c>
      <c r="F86" s="27">
        <f ca="1">IFERROR(OFFSET(錠剤!F$4,錠剤_バラ!$A86,0),"")</f>
        <v>25</v>
      </c>
      <c r="G86" s="27" t="str">
        <f ca="1">IFERROR(OFFSET(錠剤!G$4,錠剤_バラ!$A86,0),"")</f>
        <v>バラ</v>
      </c>
      <c r="H86" s="27" t="str">
        <f ca="1">IFERROR(OFFSET(錠剤!H$4,錠剤_バラ!$A86,0),"")</f>
        <v>１０００Ｔ</v>
      </c>
      <c r="I86" s="27" t="str">
        <f ca="1">IFERROR(OFFSET(錠剤!I$4,錠剤_バラ!$A86,0),"")</f>
        <v>錠</v>
      </c>
      <c r="J86" s="27" t="str">
        <f ca="1">IFERROR(OFFSET(錠剤!J$4,錠剤_バラ!$A86,0),"")</f>
        <v>調剤棚　＆　普通薬バラ</v>
      </c>
      <c r="K86" s="77"/>
      <c r="L86" s="65"/>
      <c r="M86" s="54">
        <f t="shared" si="2"/>
        <v>0</v>
      </c>
    </row>
    <row r="87" spans="1:13">
      <c r="A87" s="66" cm="1">
        <f t="array" aca="1" ref="A87" ca="1">IFERROR(
   _xlfn.AGGREGATE(
      15, 6,
      ROW(錠剤!$J$5:$J$999)/
      (ISNUMBER(SEARCH("バラ", 錠剤!$J$5:$J$999))),
      ROW(A83)
   ),
"")-4</f>
        <v>102</v>
      </c>
      <c r="B87" s="27">
        <f t="shared" si="3"/>
        <v>83</v>
      </c>
      <c r="C87" s="27">
        <f ca="1">IFERROR(OFFSET(錠剤!C$4,錠剤_バラ!$A87,0),"")</f>
        <v>376</v>
      </c>
      <c r="D87" s="27" t="str">
        <f ca="1">IFERROR(OFFSET(錠剤!D$4,錠剤_バラ!$A87,0),"")</f>
        <v>デプロメール錠２５</v>
      </c>
      <c r="E87" s="27">
        <f ca="1">IFERROR(OFFSET(錠剤!E$4,錠剤_バラ!$A87,0),"")</f>
        <v>0</v>
      </c>
      <c r="F87" s="27">
        <f ca="1">IFERROR(OFFSET(錠剤!F$4,錠剤_バラ!$A87,0),"")</f>
        <v>25</v>
      </c>
      <c r="G87" s="27" t="str">
        <f ca="1">IFERROR(OFFSET(錠剤!G$4,錠剤_バラ!$A87,0),"")</f>
        <v>ＰＴＰ</v>
      </c>
      <c r="H87" s="27" t="str">
        <f ca="1">IFERROR(OFFSET(錠剤!H$4,錠剤_バラ!$A87,0),"")</f>
        <v>５００Ｔ</v>
      </c>
      <c r="I87" s="27" t="str">
        <f ca="1">IFERROR(OFFSET(錠剤!I$4,錠剤_バラ!$A87,0),"")</f>
        <v>錠</v>
      </c>
      <c r="J87" s="27" t="str">
        <f ca="1">IFERROR(OFFSET(錠剤!J$4,錠剤_バラ!$A87,0),"")</f>
        <v>調剤棚　＆　普通薬バラ</v>
      </c>
      <c r="K87" s="77"/>
      <c r="L87" s="65"/>
      <c r="M87" s="54">
        <f t="shared" si="2"/>
        <v>0</v>
      </c>
    </row>
    <row r="88" spans="1:13">
      <c r="A88" s="66" cm="1">
        <f t="array" aca="1" ref="A88" ca="1">IFERROR(
   _xlfn.AGGREGATE(
      15, 6,
      ROW(錠剤!$J$5:$J$999)/
      (ISNUMBER(SEARCH("バラ", 錠剤!$J$5:$J$999))),
      ROW(A84)
   ),
"")-4</f>
        <v>103</v>
      </c>
      <c r="B88" s="27">
        <f t="shared" si="3"/>
        <v>84</v>
      </c>
      <c r="C88" s="27">
        <f ca="1">IFERROR(OFFSET(錠剤!C$4,錠剤_バラ!$A88,0),"")</f>
        <v>377</v>
      </c>
      <c r="D88" s="27" t="str">
        <f ca="1">IFERROR(OFFSET(錠剤!D$4,錠剤_バラ!$A88,0),"")</f>
        <v>デプロメール錠２５</v>
      </c>
      <c r="E88" s="27">
        <f ca="1">IFERROR(OFFSET(錠剤!E$4,錠剤_バラ!$A88,0),"")</f>
        <v>0</v>
      </c>
      <c r="F88" s="27">
        <f ca="1">IFERROR(OFFSET(錠剤!F$4,錠剤_バラ!$A88,0),"")</f>
        <v>25</v>
      </c>
      <c r="G88" s="27" t="str">
        <f ca="1">IFERROR(OFFSET(錠剤!G$4,錠剤_バラ!$A88,0),"")</f>
        <v>バラ</v>
      </c>
      <c r="H88" s="27" t="str">
        <f ca="1">IFERROR(OFFSET(錠剤!H$4,錠剤_バラ!$A88,0),"")</f>
        <v>１０００Ｔ</v>
      </c>
      <c r="I88" s="27" t="str">
        <f ca="1">IFERROR(OFFSET(錠剤!I$4,錠剤_バラ!$A88,0),"")</f>
        <v>錠</v>
      </c>
      <c r="J88" s="27" t="str">
        <f ca="1">IFERROR(OFFSET(錠剤!J$4,錠剤_バラ!$A88,0),"")</f>
        <v>調剤棚　＆　普通薬バラ</v>
      </c>
      <c r="K88" s="77"/>
      <c r="L88" s="65"/>
      <c r="M88" s="54">
        <f t="shared" si="2"/>
        <v>0</v>
      </c>
    </row>
    <row r="89" spans="1:13">
      <c r="A89" s="66" cm="1">
        <f t="array" aca="1" ref="A89" ca="1">IFERROR(
   _xlfn.AGGREGATE(
      15, 6,
      ROW(錠剤!$J$5:$J$999)/
      (ISNUMBER(SEARCH("バラ", 錠剤!$J$5:$J$999))),
      ROW(A85)
   ),
"")-4</f>
        <v>104</v>
      </c>
      <c r="B89" s="27">
        <f t="shared" si="3"/>
        <v>85</v>
      </c>
      <c r="C89" s="27">
        <f ca="1">IFERROR(OFFSET(錠剤!C$4,錠剤_バラ!$A89,0),"")</f>
        <v>384</v>
      </c>
      <c r="D89" s="27" t="str">
        <f ca="1">IFERROR(OFFSET(錠剤!D$4,錠剤_バラ!$A89,0),"")</f>
        <v>テルミサルタンＯＤ錠２０ｍｇ「トーワ」</v>
      </c>
      <c r="E89" s="27">
        <f ca="1">IFERROR(OFFSET(錠剤!E$4,錠剤_バラ!$A89,0),"")</f>
        <v>0</v>
      </c>
      <c r="F89" s="27">
        <f ca="1">IFERROR(OFFSET(錠剤!F$4,錠剤_バラ!$A89,0),"")</f>
        <v>25</v>
      </c>
      <c r="G89" s="27" t="str">
        <f ca="1">IFERROR(OFFSET(錠剤!G$4,錠剤_バラ!$A89,0),"")</f>
        <v>ＰＴＰ</v>
      </c>
      <c r="H89" s="27" t="str">
        <f ca="1">IFERROR(OFFSET(錠剤!H$4,錠剤_バラ!$A89,0),"")</f>
        <v>１００Ｔ</v>
      </c>
      <c r="I89" s="27" t="str">
        <f ca="1">IFERROR(OFFSET(錠剤!I$4,錠剤_バラ!$A89,0),"")</f>
        <v>錠</v>
      </c>
      <c r="J89" s="27" t="str">
        <f ca="1">IFERROR(OFFSET(錠剤!J$4,錠剤_バラ!$A89,0),"")</f>
        <v>調剤棚　＆　普通薬バラ</v>
      </c>
      <c r="K89" s="77"/>
      <c r="L89" s="65"/>
      <c r="M89" s="54">
        <f t="shared" si="2"/>
        <v>0</v>
      </c>
    </row>
    <row r="90" spans="1:13">
      <c r="A90" s="66" cm="1">
        <f t="array" aca="1" ref="A90" ca="1">IFERROR(
   _xlfn.AGGREGATE(
      15, 6,
      ROW(錠剤!$J$5:$J$999)/
      (ISNUMBER(SEARCH("バラ", 錠剤!$J$5:$J$999))),
      ROW(A86)
   ),
"")-4</f>
        <v>105</v>
      </c>
      <c r="B90" s="27">
        <f t="shared" si="3"/>
        <v>86</v>
      </c>
      <c r="C90" s="27">
        <f ca="1">IFERROR(OFFSET(錠剤!C$4,錠剤_バラ!$A90,0),"")</f>
        <v>385</v>
      </c>
      <c r="D90" s="27" t="str">
        <f ca="1">IFERROR(OFFSET(錠剤!D$4,錠剤_バラ!$A90,0),"")</f>
        <v>テルミサルタンＯＤ錠２０ｍｇ「トーワ」</v>
      </c>
      <c r="E90" s="27">
        <f ca="1">IFERROR(OFFSET(錠剤!E$4,錠剤_バラ!$A90,0),"")</f>
        <v>0</v>
      </c>
      <c r="F90" s="27">
        <f ca="1">IFERROR(OFFSET(錠剤!F$4,錠剤_バラ!$A90,0),"")</f>
        <v>25</v>
      </c>
      <c r="G90" s="27" t="str">
        <f ca="1">IFERROR(OFFSET(錠剤!G$4,錠剤_バラ!$A90,0),"")</f>
        <v>バラ</v>
      </c>
      <c r="H90" s="27" t="str">
        <f ca="1">IFERROR(OFFSET(錠剤!H$4,錠剤_バラ!$A90,0),"")</f>
        <v>３００Ｔ</v>
      </c>
      <c r="I90" s="27" t="str">
        <f ca="1">IFERROR(OFFSET(錠剤!I$4,錠剤_バラ!$A90,0),"")</f>
        <v>錠</v>
      </c>
      <c r="J90" s="27" t="str">
        <f ca="1">IFERROR(OFFSET(錠剤!J$4,錠剤_バラ!$A90,0),"")</f>
        <v>調剤棚　＆　普通薬バラ</v>
      </c>
      <c r="K90" s="77"/>
      <c r="L90" s="65"/>
      <c r="M90" s="54">
        <f t="shared" si="2"/>
        <v>0</v>
      </c>
    </row>
    <row r="91" spans="1:13">
      <c r="A91" s="66" cm="1">
        <f t="array" aca="1" ref="A91" ca="1">IFERROR(
   _xlfn.AGGREGATE(
      15, 6,
      ROW(錠剤!$J$5:$J$999)/
      (ISNUMBER(SEARCH("バラ", 錠剤!$J$5:$J$999))),
      ROW(A87)
   ),
"")-4</f>
        <v>106</v>
      </c>
      <c r="B91" s="27">
        <f t="shared" si="3"/>
        <v>87</v>
      </c>
      <c r="C91" s="27">
        <f ca="1">IFERROR(OFFSET(錠剤!C$4,錠剤_バラ!$A91,0),"")</f>
        <v>399</v>
      </c>
      <c r="D91" s="27" t="str">
        <f ca="1">IFERROR(OFFSET(錠剤!D$4,錠剤_バラ!$A91,0),"")</f>
        <v>トピロリック錠４０ｍｇ</v>
      </c>
      <c r="E91" s="27">
        <f ca="1">IFERROR(OFFSET(錠剤!E$4,錠剤_バラ!$A91,0),"")</f>
        <v>0</v>
      </c>
      <c r="F91" s="27">
        <f ca="1">IFERROR(OFFSET(錠剤!F$4,錠剤_バラ!$A91,0),"")</f>
        <v>25</v>
      </c>
      <c r="G91" s="27" t="str">
        <f ca="1">IFERROR(OFFSET(錠剤!G$4,錠剤_バラ!$A91,0),"")</f>
        <v>ＰＴＰ</v>
      </c>
      <c r="H91" s="27" t="str">
        <f ca="1">IFERROR(OFFSET(錠剤!H$4,錠剤_バラ!$A91,0),"")</f>
        <v>１００Ｔ</v>
      </c>
      <c r="I91" s="27" t="str">
        <f ca="1">IFERROR(OFFSET(錠剤!I$4,錠剤_バラ!$A91,0),"")</f>
        <v>錠</v>
      </c>
      <c r="J91" s="27" t="str">
        <f ca="1">IFERROR(OFFSET(錠剤!J$4,錠剤_バラ!$A91,0),"")</f>
        <v>調剤棚　＆　普通薬バラ</v>
      </c>
      <c r="K91" s="77"/>
      <c r="L91" s="65"/>
      <c r="M91" s="54">
        <f t="shared" si="2"/>
        <v>0</v>
      </c>
    </row>
    <row r="92" spans="1:13">
      <c r="A92" s="66" cm="1">
        <f t="array" aca="1" ref="A92" ca="1">IFERROR(
   _xlfn.AGGREGATE(
      15, 6,
      ROW(錠剤!$J$5:$J$999)/
      (ISNUMBER(SEARCH("バラ", 錠剤!$J$5:$J$999))),
      ROW(A88)
   ),
"")-4</f>
        <v>107</v>
      </c>
      <c r="B92" s="27">
        <f t="shared" si="3"/>
        <v>88</v>
      </c>
      <c r="C92" s="27">
        <f ca="1">IFERROR(OFFSET(錠剤!C$4,錠剤_バラ!$A92,0),"")</f>
        <v>400</v>
      </c>
      <c r="D92" s="27" t="str">
        <f ca="1">IFERROR(OFFSET(錠剤!D$4,錠剤_バラ!$A92,0),"")</f>
        <v>ドプスＯＤ錠１００ｍｇ</v>
      </c>
      <c r="E92" s="27">
        <f ca="1">IFERROR(OFFSET(錠剤!E$4,錠剤_バラ!$A92,0),"")</f>
        <v>0</v>
      </c>
      <c r="F92" s="27">
        <f ca="1">IFERROR(OFFSET(錠剤!F$4,錠剤_バラ!$A92,0),"")</f>
        <v>5</v>
      </c>
      <c r="G92" s="27" t="str">
        <f ca="1">IFERROR(OFFSET(錠剤!G$4,錠剤_バラ!$A92,0),"")</f>
        <v>ＰＴＰ</v>
      </c>
      <c r="H92" s="27" t="str">
        <f ca="1">IFERROR(OFFSET(錠剤!H$4,錠剤_バラ!$A92,0),"")</f>
        <v>１００Ｔ</v>
      </c>
      <c r="I92" s="27" t="str">
        <f ca="1">IFERROR(OFFSET(錠剤!I$4,錠剤_バラ!$A92,0),"")</f>
        <v>錠</v>
      </c>
      <c r="J92" s="27" t="str">
        <f ca="1">IFERROR(OFFSET(錠剤!J$4,錠剤_バラ!$A92,0),"")</f>
        <v>普通薬バラ</v>
      </c>
      <c r="K92" s="77"/>
      <c r="L92" s="65"/>
      <c r="M92" s="54">
        <f t="shared" si="2"/>
        <v>0</v>
      </c>
    </row>
    <row r="93" spans="1:13">
      <c r="A93" s="66" cm="1">
        <f t="array" aca="1" ref="A93" ca="1">IFERROR(
   _xlfn.AGGREGATE(
      15, 6,
      ROW(錠剤!$J$5:$J$999)/
      (ISNUMBER(SEARCH("バラ", 錠剤!$J$5:$J$999))),
      ROW(A89)
   ),
"")-4</f>
        <v>108</v>
      </c>
      <c r="B93" s="27">
        <f t="shared" si="3"/>
        <v>89</v>
      </c>
      <c r="C93" s="27">
        <f ca="1">IFERROR(OFFSET(錠剤!C$4,錠剤_バラ!$A93,0),"")</f>
        <v>401</v>
      </c>
      <c r="D93" s="27" t="str">
        <f ca="1">IFERROR(OFFSET(錠剤!D$4,錠剤_バラ!$A93,0),"")</f>
        <v>トフラニール錠１０ｍｇ</v>
      </c>
      <c r="E93" s="27">
        <f ca="1">IFERROR(OFFSET(錠剤!E$4,錠剤_バラ!$A93,0),"")</f>
        <v>0</v>
      </c>
      <c r="F93" s="27">
        <f ca="1">IFERROR(OFFSET(錠剤!F$4,錠剤_バラ!$A93,0),"")</f>
        <v>25</v>
      </c>
      <c r="G93" s="27" t="str">
        <f ca="1">IFERROR(OFFSET(錠剤!G$4,錠剤_バラ!$A93,0),"")</f>
        <v>ＰＴＰ</v>
      </c>
      <c r="H93" s="27" t="str">
        <f ca="1">IFERROR(OFFSET(錠剤!H$4,錠剤_バラ!$A93,0),"")</f>
        <v>３００Ｔ</v>
      </c>
      <c r="I93" s="27" t="str">
        <f ca="1">IFERROR(OFFSET(錠剤!I$4,錠剤_バラ!$A93,0),"")</f>
        <v>錠</v>
      </c>
      <c r="J93" s="27" t="str">
        <f ca="1">IFERROR(OFFSET(錠剤!J$4,錠剤_バラ!$A93,0),"")</f>
        <v>調剤棚　＆　普通薬バラ</v>
      </c>
      <c r="K93" s="77"/>
      <c r="L93" s="65"/>
      <c r="M93" s="54">
        <f t="shared" si="2"/>
        <v>0</v>
      </c>
    </row>
    <row r="94" spans="1:13">
      <c r="A94" s="66" cm="1">
        <f t="array" aca="1" ref="A94" ca="1">IFERROR(
   _xlfn.AGGREGATE(
      15, 6,
      ROW(錠剤!$J$5:$J$999)/
      (ISNUMBER(SEARCH("バラ", 錠剤!$J$5:$J$999))),
      ROW(A90)
   ),
"")-4</f>
        <v>109</v>
      </c>
      <c r="B94" s="27">
        <f t="shared" si="3"/>
        <v>90</v>
      </c>
      <c r="C94" s="27">
        <f ca="1">IFERROR(OFFSET(錠剤!C$4,錠剤_バラ!$A94,0),"")</f>
        <v>411</v>
      </c>
      <c r="D94" s="27" t="str">
        <f ca="1">IFERROR(OFFSET(錠剤!D$4,錠剤_バラ!$A94,0),"")</f>
        <v>トリアゾラム錠０．２５ｍｇ「日医工」　　　　　　　　</v>
      </c>
      <c r="E94" s="27">
        <f ca="1">IFERROR(OFFSET(錠剤!E$4,錠剤_バラ!$A94,0),"")</f>
        <v>0</v>
      </c>
      <c r="F94" s="27">
        <f ca="1">IFERROR(OFFSET(錠剤!F$4,錠剤_バラ!$A94,0),"")</f>
        <v>25</v>
      </c>
      <c r="G94" s="27" t="str">
        <f ca="1">IFERROR(OFFSET(錠剤!G$4,錠剤_バラ!$A94,0),"")</f>
        <v>ＰＴＰ</v>
      </c>
      <c r="H94" s="27" t="str">
        <f ca="1">IFERROR(OFFSET(錠剤!H$4,錠剤_バラ!$A94,0),"")</f>
        <v>１００Ｔ</v>
      </c>
      <c r="I94" s="27" t="str">
        <f ca="1">IFERROR(OFFSET(錠剤!I$4,錠剤_バラ!$A94,0),"")</f>
        <v>錠</v>
      </c>
      <c r="J94" s="27" t="str">
        <f ca="1">IFERROR(OFFSET(錠剤!J$4,錠剤_バラ!$A94,0),"")</f>
        <v>調剤棚　＆　普通薬バラ</v>
      </c>
      <c r="K94" s="77"/>
      <c r="L94" s="65"/>
      <c r="M94" s="54">
        <f t="shared" si="2"/>
        <v>0</v>
      </c>
    </row>
    <row r="95" spans="1:13">
      <c r="A95" s="66" cm="1">
        <f t="array" aca="1" ref="A95" ca="1">IFERROR(
   _xlfn.AGGREGATE(
      15, 6,
      ROW(錠剤!$J$5:$J$999)/
      (ISNUMBER(SEARCH("バラ", 錠剤!$J$5:$J$999))),
      ROW(A91)
   ),
"")-4</f>
        <v>110</v>
      </c>
      <c r="B95" s="27">
        <f t="shared" si="3"/>
        <v>91</v>
      </c>
      <c r="C95" s="27">
        <f ca="1">IFERROR(OFFSET(錠剤!C$4,錠剤_バラ!$A95,0),"")</f>
        <v>412</v>
      </c>
      <c r="D95" s="27" t="str">
        <f ca="1">IFERROR(OFFSET(錠剤!D$4,錠剤_バラ!$A95,0),"")</f>
        <v>トリプタノール錠２５</v>
      </c>
      <c r="E95" s="27">
        <f ca="1">IFERROR(OFFSET(錠剤!E$4,錠剤_バラ!$A95,0),"")</f>
        <v>0</v>
      </c>
      <c r="F95" s="27">
        <f ca="1">IFERROR(OFFSET(錠剤!F$4,錠剤_バラ!$A95,0),"")</f>
        <v>5</v>
      </c>
      <c r="G95" s="27" t="str">
        <f ca="1">IFERROR(OFFSET(錠剤!G$4,錠剤_バラ!$A95,0),"")</f>
        <v>ＰＴＰ</v>
      </c>
      <c r="H95" s="27" t="str">
        <f ca="1">IFERROR(OFFSET(錠剤!H$4,錠剤_バラ!$A95,0),"")</f>
        <v>１００Ｔ</v>
      </c>
      <c r="I95" s="27" t="str">
        <f ca="1">IFERROR(OFFSET(錠剤!I$4,錠剤_バラ!$A95,0),"")</f>
        <v>錠</v>
      </c>
      <c r="J95" s="27" t="str">
        <f ca="1">IFERROR(OFFSET(錠剤!J$4,錠剤_バラ!$A95,0),"")</f>
        <v>普通薬バラ</v>
      </c>
      <c r="K95" s="77"/>
      <c r="L95" s="65"/>
      <c r="M95" s="54">
        <f t="shared" si="2"/>
        <v>0</v>
      </c>
    </row>
    <row r="96" spans="1:13">
      <c r="A96" s="66" cm="1">
        <f t="array" aca="1" ref="A96" ca="1">IFERROR(
   _xlfn.AGGREGATE(
      15, 6,
      ROW(錠剤!$J$5:$J$999)/
      (ISNUMBER(SEARCH("バラ", 錠剤!$J$5:$J$999))),
      ROW(A92)
   ),
"")-4</f>
        <v>111</v>
      </c>
      <c r="B96" s="27">
        <f t="shared" si="3"/>
        <v>92</v>
      </c>
      <c r="C96" s="27">
        <f ca="1">IFERROR(OFFSET(錠剤!C$4,錠剤_バラ!$A96,0),"")</f>
        <v>414</v>
      </c>
      <c r="D96" s="27" t="str">
        <f ca="1">IFERROR(OFFSET(錠剤!D$4,錠剤_バラ!$A96,0),"")</f>
        <v>トリヘキシフェニジル塩酸塩錠２ｍｇ「ＮＩＧ」　</v>
      </c>
      <c r="E96" s="27">
        <f ca="1">IFERROR(OFFSET(錠剤!E$4,錠剤_バラ!$A96,0),"")</f>
        <v>0</v>
      </c>
      <c r="F96" s="27">
        <f ca="1">IFERROR(OFFSET(錠剤!F$4,錠剤_バラ!$A96,0),"")</f>
        <v>25</v>
      </c>
      <c r="G96" s="27" t="str">
        <f ca="1">IFERROR(OFFSET(錠剤!G$4,錠剤_バラ!$A96,0),"")</f>
        <v>ＰＴＰ</v>
      </c>
      <c r="H96" s="27" t="str">
        <f ca="1">IFERROR(OFFSET(錠剤!H$4,錠剤_バラ!$A96,0),"")</f>
        <v>１００Ｔ</v>
      </c>
      <c r="I96" s="27" t="str">
        <f ca="1">IFERROR(OFFSET(錠剤!I$4,錠剤_バラ!$A96,0),"")</f>
        <v>錠</v>
      </c>
      <c r="J96" s="27" t="str">
        <f ca="1">IFERROR(OFFSET(錠剤!J$4,錠剤_バラ!$A96,0),"")</f>
        <v>調剤棚　＆　普通薬バラ</v>
      </c>
      <c r="K96" s="77"/>
      <c r="L96" s="65"/>
      <c r="M96" s="54">
        <f t="shared" si="2"/>
        <v>0</v>
      </c>
    </row>
    <row r="97" spans="1:13">
      <c r="A97" s="66" cm="1">
        <f t="array" aca="1" ref="A97" ca="1">IFERROR(
   _xlfn.AGGREGATE(
      15, 6,
      ROW(錠剤!$J$5:$J$999)/
      (ISNUMBER(SEARCH("バラ", 錠剤!$J$5:$J$999))),
      ROW(A93)
   ),
"")-4</f>
        <v>112</v>
      </c>
      <c r="B97" s="27">
        <f t="shared" si="3"/>
        <v>93</v>
      </c>
      <c r="C97" s="27">
        <f ca="1">IFERROR(OFFSET(錠剤!C$4,錠剤_バラ!$A97,0),"")</f>
        <v>415</v>
      </c>
      <c r="D97" s="27" t="str">
        <f ca="1">IFERROR(OFFSET(錠剤!D$4,錠剤_バラ!$A97,0),"")</f>
        <v>トリヘキシフェニジル塩酸塩錠２ｍｇ「ＮＩＧ」　</v>
      </c>
      <c r="E97" s="27">
        <f ca="1">IFERROR(OFFSET(錠剤!E$4,錠剤_バラ!$A97,0),"")</f>
        <v>0</v>
      </c>
      <c r="F97" s="27">
        <f ca="1">IFERROR(OFFSET(錠剤!F$4,錠剤_バラ!$A97,0),"")</f>
        <v>25</v>
      </c>
      <c r="G97" s="27" t="str">
        <f ca="1">IFERROR(OFFSET(錠剤!G$4,錠剤_バラ!$A97,0),"")</f>
        <v>バラ</v>
      </c>
      <c r="H97" s="27" t="str">
        <f ca="1">IFERROR(OFFSET(錠剤!H$4,錠剤_バラ!$A97,0),"")</f>
        <v>１２００Ｔ</v>
      </c>
      <c r="I97" s="27" t="str">
        <f ca="1">IFERROR(OFFSET(錠剤!I$4,錠剤_バラ!$A97,0),"")</f>
        <v>錠</v>
      </c>
      <c r="J97" s="27" t="str">
        <f ca="1">IFERROR(OFFSET(錠剤!J$4,錠剤_バラ!$A97,0),"")</f>
        <v>調剤棚　＆　普通薬バラ</v>
      </c>
      <c r="K97" s="77"/>
      <c r="L97" s="65"/>
      <c r="M97" s="54">
        <f t="shared" si="2"/>
        <v>0</v>
      </c>
    </row>
    <row r="98" spans="1:13">
      <c r="A98" s="66" cm="1">
        <f t="array" aca="1" ref="A98" ca="1">IFERROR(
   _xlfn.AGGREGATE(
      15, 6,
      ROW(錠剤!$J$5:$J$999)/
      (ISNUMBER(SEARCH("バラ", 錠剤!$J$5:$J$999))),
      ROW(A94)
   ),
"")-4</f>
        <v>113</v>
      </c>
      <c r="B98" s="27">
        <f t="shared" si="3"/>
        <v>94</v>
      </c>
      <c r="C98" s="27">
        <f ca="1">IFERROR(OFFSET(錠剤!C$4,錠剤_バラ!$A98,0),"")</f>
        <v>416</v>
      </c>
      <c r="D98" s="27" t="str">
        <f ca="1">IFERROR(OFFSET(錠剤!D$4,錠剤_バラ!$A98,0),"")</f>
        <v>トリメブチンマレイン酸塩錠１００ｍｇ「トーワ」</v>
      </c>
      <c r="E98" s="27">
        <f ca="1">IFERROR(OFFSET(錠剤!E$4,錠剤_バラ!$A98,0),"")</f>
        <v>0</v>
      </c>
      <c r="F98" s="27">
        <f ca="1">IFERROR(OFFSET(錠剤!F$4,錠剤_バラ!$A98,0),"")</f>
        <v>25</v>
      </c>
      <c r="G98" s="27" t="str">
        <f ca="1">IFERROR(OFFSET(錠剤!G$4,錠剤_バラ!$A98,0),"")</f>
        <v>バラ</v>
      </c>
      <c r="H98" s="27" t="str">
        <f ca="1">IFERROR(OFFSET(錠剤!H$4,錠剤_バラ!$A98,0),"")</f>
        <v>１０００Ｔ</v>
      </c>
      <c r="I98" s="27" t="str">
        <f ca="1">IFERROR(OFFSET(錠剤!I$4,錠剤_バラ!$A98,0),"")</f>
        <v>錠</v>
      </c>
      <c r="J98" s="27" t="str">
        <f ca="1">IFERROR(OFFSET(錠剤!J$4,錠剤_バラ!$A98,0),"")</f>
        <v>調剤棚　＆　普通薬バラ</v>
      </c>
      <c r="K98" s="77"/>
      <c r="L98" s="65"/>
      <c r="M98" s="54">
        <f t="shared" si="2"/>
        <v>0</v>
      </c>
    </row>
    <row r="99" spans="1:13">
      <c r="A99" s="66" cm="1">
        <f t="array" aca="1" ref="A99" ca="1">IFERROR(
   _xlfn.AGGREGATE(
      15, 6,
      ROW(錠剤!$J$5:$J$999)/
      (ISNUMBER(SEARCH("バラ", 錠剤!$J$5:$J$999))),
      ROW(A95)
   ),
"")-4</f>
        <v>114</v>
      </c>
      <c r="B99" s="27">
        <f t="shared" si="3"/>
        <v>95</v>
      </c>
      <c r="C99" s="27">
        <f ca="1">IFERROR(OFFSET(錠剤!C$4,錠剤_バラ!$A99,0),"")</f>
        <v>425</v>
      </c>
      <c r="D99" s="27" t="str">
        <f ca="1">IFERROR(OFFSET(錠剤!D$4,錠剤_バラ!$A99,0),"")</f>
        <v>ドンペリドン錠１０ｍｇ「ＪＧ」</v>
      </c>
      <c r="E99" s="27">
        <f ca="1">IFERROR(OFFSET(錠剤!E$4,錠剤_バラ!$A99,0),"")</f>
        <v>0</v>
      </c>
      <c r="F99" s="27">
        <f ca="1">IFERROR(OFFSET(錠剤!F$4,錠剤_バラ!$A99,0),"")</f>
        <v>25</v>
      </c>
      <c r="G99" s="27" t="str">
        <f ca="1">IFERROR(OFFSET(錠剤!G$4,錠剤_バラ!$A99,0),"")</f>
        <v>ＰＴＰ</v>
      </c>
      <c r="H99" s="27" t="str">
        <f ca="1">IFERROR(OFFSET(錠剤!H$4,錠剤_バラ!$A99,0),"")</f>
        <v>１０００Ｔ</v>
      </c>
      <c r="I99" s="27" t="str">
        <f ca="1">IFERROR(OFFSET(錠剤!I$4,錠剤_バラ!$A99,0),"")</f>
        <v>錠</v>
      </c>
      <c r="J99" s="27" t="str">
        <f ca="1">IFERROR(OFFSET(錠剤!J$4,錠剤_バラ!$A99,0),"")</f>
        <v>調剤棚　＆　普通薬バラ</v>
      </c>
      <c r="K99" s="77"/>
      <c r="L99" s="65"/>
      <c r="M99" s="54">
        <f t="shared" si="2"/>
        <v>0</v>
      </c>
    </row>
    <row r="100" spans="1:13">
      <c r="A100" s="66" cm="1">
        <f t="array" aca="1" ref="A100" ca="1">IFERROR(
   _xlfn.AGGREGATE(
      15, 6,
      ROW(錠剤!$J$5:$J$999)/
      (ISNUMBER(SEARCH("バラ", 錠剤!$J$5:$J$999))),
      ROW(A96)
   ),
"")-4</f>
        <v>115</v>
      </c>
      <c r="B100" s="27">
        <f t="shared" si="3"/>
        <v>96</v>
      </c>
      <c r="C100" s="27">
        <f ca="1">IFERROR(OFFSET(錠剤!C$4,錠剤_バラ!$A100,0),"")</f>
        <v>427</v>
      </c>
      <c r="D100" s="27" t="str">
        <f ca="1">IFERROR(OFFSET(錠剤!D$4,錠剤_バラ!$A100,0),"")</f>
        <v>ナトリックス錠１</v>
      </c>
      <c r="E100" s="27">
        <f ca="1">IFERROR(OFFSET(錠剤!E$4,錠剤_バラ!$A100,0),"")</f>
        <v>0</v>
      </c>
      <c r="F100" s="27">
        <f ca="1">IFERROR(OFFSET(錠剤!F$4,錠剤_バラ!$A100,0),"")</f>
        <v>5</v>
      </c>
      <c r="G100" s="27" t="str">
        <f ca="1">IFERROR(OFFSET(錠剤!G$4,錠剤_バラ!$A100,0),"")</f>
        <v>ＰＴＰ</v>
      </c>
      <c r="H100" s="27" t="str">
        <f ca="1">IFERROR(OFFSET(錠剤!H$4,錠剤_バラ!$A100,0),"")</f>
        <v>１００Ｔ</v>
      </c>
      <c r="I100" s="27" t="str">
        <f ca="1">IFERROR(OFFSET(錠剤!I$4,錠剤_バラ!$A100,0),"")</f>
        <v>錠</v>
      </c>
      <c r="J100" s="27" t="str">
        <f ca="1">IFERROR(OFFSET(錠剤!J$4,錠剤_バラ!$A100,0),"")</f>
        <v>普通薬バラ</v>
      </c>
      <c r="K100" s="77"/>
      <c r="L100" s="65"/>
      <c r="M100" s="54">
        <f t="shared" si="2"/>
        <v>0</v>
      </c>
    </row>
    <row r="101" spans="1:13">
      <c r="A101" s="66" cm="1">
        <f t="array" aca="1" ref="A101" ca="1">IFERROR(
   _xlfn.AGGREGATE(
      15, 6,
      ROW(錠剤!$J$5:$J$999)/
      (ISNUMBER(SEARCH("バラ", 錠剤!$J$5:$J$999))),
      ROW(A97)
   ),
"")-4</f>
        <v>116</v>
      </c>
      <c r="B101" s="27">
        <f t="shared" si="3"/>
        <v>97</v>
      </c>
      <c r="C101" s="27">
        <f ca="1">IFERROR(OFFSET(錠剤!C$4,錠剤_バラ!$A101,0),"")</f>
        <v>428</v>
      </c>
      <c r="D101" s="27" t="str">
        <f ca="1">IFERROR(OFFSET(錠剤!D$4,錠剤_バラ!$A101,0),"")</f>
        <v>ニコランジル錠５ｍｇ「トーワ」　　　　　　　　　</v>
      </c>
      <c r="E101" s="27">
        <f ca="1">IFERROR(OFFSET(錠剤!E$4,錠剤_バラ!$A101,0),"")</f>
        <v>0</v>
      </c>
      <c r="F101" s="27">
        <f ca="1">IFERROR(OFFSET(錠剤!F$4,錠剤_バラ!$A101,0),"")</f>
        <v>25</v>
      </c>
      <c r="G101" s="27" t="str">
        <f ca="1">IFERROR(OFFSET(錠剤!G$4,錠剤_バラ!$A101,0),"")</f>
        <v>バラ</v>
      </c>
      <c r="H101" s="27" t="str">
        <f ca="1">IFERROR(OFFSET(錠剤!H$4,錠剤_バラ!$A101,0),"")</f>
        <v>１０００Ｔ</v>
      </c>
      <c r="I101" s="27" t="str">
        <f ca="1">IFERROR(OFFSET(錠剤!I$4,錠剤_バラ!$A101,0),"")</f>
        <v>錠</v>
      </c>
      <c r="J101" s="27" t="str">
        <f ca="1">IFERROR(OFFSET(錠剤!J$4,錠剤_バラ!$A101,0),"")</f>
        <v>調剤棚　＆　普通薬バラ</v>
      </c>
      <c r="K101" s="77"/>
      <c r="L101" s="65"/>
      <c r="M101" s="54">
        <f t="shared" si="2"/>
        <v>0</v>
      </c>
    </row>
    <row r="102" spans="1:13">
      <c r="A102" s="66" cm="1">
        <f t="array" aca="1" ref="A102" ca="1">IFERROR(
   _xlfn.AGGREGATE(
      15, 6,
      ROW(錠剤!$J$5:$J$999)/
      (ISNUMBER(SEARCH("バラ", 錠剤!$J$5:$J$999))),
      ROW(A98)
   ),
"")-4</f>
        <v>117</v>
      </c>
      <c r="B102" s="27">
        <f t="shared" si="3"/>
        <v>98</v>
      </c>
      <c r="C102" s="27">
        <f ca="1">IFERROR(OFFSET(錠剤!C$4,錠剤_バラ!$A102,0),"")</f>
        <v>429</v>
      </c>
      <c r="D102" s="27" t="str">
        <f ca="1">IFERROR(OFFSET(錠剤!D$4,錠剤_バラ!$A102,0),"")</f>
        <v>ニセルゴリン錠５ｍｇ「トーワ」</v>
      </c>
      <c r="E102" s="27">
        <f ca="1">IFERROR(OFFSET(錠剤!E$4,錠剤_バラ!$A102,0),"")</f>
        <v>0</v>
      </c>
      <c r="F102" s="27">
        <f ca="1">IFERROR(OFFSET(錠剤!F$4,錠剤_バラ!$A102,0),"")</f>
        <v>25</v>
      </c>
      <c r="G102" s="27" t="str">
        <f ca="1">IFERROR(OFFSET(錠剤!G$4,錠剤_バラ!$A102,0),"")</f>
        <v>バラ</v>
      </c>
      <c r="H102" s="27" t="str">
        <f ca="1">IFERROR(OFFSET(錠剤!H$4,錠剤_バラ!$A102,0),"")</f>
        <v>１０００Ｔ</v>
      </c>
      <c r="I102" s="27" t="str">
        <f ca="1">IFERROR(OFFSET(錠剤!I$4,錠剤_バラ!$A102,0),"")</f>
        <v>錠</v>
      </c>
      <c r="J102" s="27" t="str">
        <f ca="1">IFERROR(OFFSET(錠剤!J$4,錠剤_バラ!$A102,0),"")</f>
        <v>調剤棚　＆　普通薬バラ</v>
      </c>
      <c r="K102" s="77"/>
      <c r="L102" s="65"/>
      <c r="M102" s="54">
        <f t="shared" si="2"/>
        <v>0</v>
      </c>
    </row>
    <row r="103" spans="1:13">
      <c r="A103" s="66" cm="1">
        <f t="array" aca="1" ref="A103" ca="1">IFERROR(
   _xlfn.AGGREGATE(
      15, 6,
      ROW(錠剤!$J$5:$J$999)/
      (ISNUMBER(SEARCH("バラ", 錠剤!$J$5:$J$999))),
      ROW(A99)
   ),
"")-4</f>
        <v>118</v>
      </c>
      <c r="B103" s="27">
        <f t="shared" si="3"/>
        <v>99</v>
      </c>
      <c r="C103" s="27">
        <f ca="1">IFERROR(OFFSET(錠剤!C$4,錠剤_バラ!$A103,0),"")</f>
        <v>436</v>
      </c>
      <c r="D103" s="27" t="str">
        <f ca="1">IFERROR(OFFSET(錠剤!D$4,錠剤_バラ!$A103,0),"")</f>
        <v>ニューレプチル錠１０ｍｇ</v>
      </c>
      <c r="E103" s="27">
        <f ca="1">IFERROR(OFFSET(錠剤!E$4,錠剤_バラ!$A103,0),"")</f>
        <v>0</v>
      </c>
      <c r="F103" s="27">
        <f ca="1">IFERROR(OFFSET(錠剤!F$4,錠剤_バラ!$A103,0),"")</f>
        <v>25</v>
      </c>
      <c r="G103" s="27" t="str">
        <f ca="1">IFERROR(OFFSET(錠剤!G$4,錠剤_バラ!$A103,0),"")</f>
        <v>バラ</v>
      </c>
      <c r="H103" s="27" t="str">
        <f ca="1">IFERROR(OFFSET(錠剤!H$4,錠剤_バラ!$A103,0),"")</f>
        <v>１０００Ｔ</v>
      </c>
      <c r="I103" s="27" t="str">
        <f ca="1">IFERROR(OFFSET(錠剤!I$4,錠剤_バラ!$A103,0),"")</f>
        <v>錠</v>
      </c>
      <c r="J103" s="27" t="str">
        <f ca="1">IFERROR(OFFSET(錠剤!J$4,錠剤_バラ!$A103,0),"")</f>
        <v>調剤棚　＆　普通薬バラ</v>
      </c>
      <c r="K103" s="77"/>
      <c r="L103" s="65"/>
      <c r="M103" s="54">
        <f t="shared" si="2"/>
        <v>0</v>
      </c>
    </row>
    <row r="104" spans="1:13">
      <c r="A104" s="66" cm="1">
        <f t="array" aca="1" ref="A104" ca="1">IFERROR(
   _xlfn.AGGREGATE(
      15, 6,
      ROW(錠剤!$J$5:$J$999)/
      (ISNUMBER(SEARCH("バラ", 錠剤!$J$5:$J$999))),
      ROW(A100)
   ),
"")-4</f>
        <v>119</v>
      </c>
      <c r="B104" s="27">
        <f t="shared" si="3"/>
        <v>100</v>
      </c>
      <c r="C104" s="27">
        <f ca="1">IFERROR(OFFSET(錠剤!C$4,錠剤_バラ!$A104,0),"")</f>
        <v>437</v>
      </c>
      <c r="D104" s="27" t="str">
        <f ca="1">IFERROR(OFFSET(錠剤!D$4,錠剤_バラ!$A104,0),"")</f>
        <v>ニューレプチル錠５ｍｇ</v>
      </c>
      <c r="E104" s="27">
        <f ca="1">IFERROR(OFFSET(錠剤!E$4,錠剤_バラ!$A104,0),"")</f>
        <v>0</v>
      </c>
      <c r="F104" s="27">
        <f ca="1">IFERROR(OFFSET(錠剤!F$4,錠剤_バラ!$A104,0),"")</f>
        <v>25</v>
      </c>
      <c r="G104" s="27" t="str">
        <f ca="1">IFERROR(OFFSET(錠剤!G$4,錠剤_バラ!$A104,0),"")</f>
        <v>バラ</v>
      </c>
      <c r="H104" s="27" t="str">
        <f ca="1">IFERROR(OFFSET(錠剤!H$4,錠剤_バラ!$A104,0),"")</f>
        <v>１０００Ｔ</v>
      </c>
      <c r="I104" s="27" t="str">
        <f ca="1">IFERROR(OFFSET(錠剤!I$4,錠剤_バラ!$A104,0),"")</f>
        <v>錠</v>
      </c>
      <c r="J104" s="27" t="str">
        <f ca="1">IFERROR(OFFSET(錠剤!J$4,錠剤_バラ!$A104,0),"")</f>
        <v>調剤棚　＆　普通薬バラ</v>
      </c>
      <c r="K104" s="77"/>
      <c r="L104" s="65"/>
      <c r="M104" s="54">
        <f t="shared" si="2"/>
        <v>0</v>
      </c>
    </row>
    <row r="105" spans="1:13">
      <c r="A105" s="66" cm="1">
        <f t="array" aca="1" ref="A105" ca="1">IFERROR(
   _xlfn.AGGREGATE(
      15, 6,
      ROW(錠剤!$J$5:$J$999)/
      (ISNUMBER(SEARCH("バラ", 錠剤!$J$5:$J$999))),
      ROW(A101)
   ),
"")-4</f>
        <v>120</v>
      </c>
      <c r="B105" s="27">
        <f t="shared" si="3"/>
        <v>101</v>
      </c>
      <c r="C105" s="27">
        <f ca="1">IFERROR(OFFSET(錠剤!C$4,錠剤_バラ!$A105,0),"")</f>
        <v>441</v>
      </c>
      <c r="D105" s="27" t="str">
        <f ca="1">IFERROR(OFFSET(錠剤!D$4,錠剤_バラ!$A105,0),"")</f>
        <v>ネオドパストン配合錠Ｌ１００</v>
      </c>
      <c r="E105" s="27">
        <f ca="1">IFERROR(OFFSET(錠剤!E$4,錠剤_バラ!$A105,0),"")</f>
        <v>0</v>
      </c>
      <c r="F105" s="27">
        <f ca="1">IFERROR(OFFSET(錠剤!F$4,錠剤_バラ!$A105,0),"")</f>
        <v>25</v>
      </c>
      <c r="G105" s="27" t="str">
        <f ca="1">IFERROR(OFFSET(錠剤!G$4,錠剤_バラ!$A105,0),"")</f>
        <v>バラ</v>
      </c>
      <c r="H105" s="27" t="str">
        <f ca="1">IFERROR(OFFSET(錠剤!H$4,錠剤_バラ!$A105,0),"")</f>
        <v>１０００Ｔ</v>
      </c>
      <c r="I105" s="27" t="str">
        <f ca="1">IFERROR(OFFSET(錠剤!I$4,錠剤_バラ!$A105,0),"")</f>
        <v>錠</v>
      </c>
      <c r="J105" s="27" t="str">
        <f ca="1">IFERROR(OFFSET(錠剤!J$4,錠剤_バラ!$A105,0),"")</f>
        <v>調剤棚　＆　普通薬バラ</v>
      </c>
      <c r="K105" s="77"/>
      <c r="L105" s="65"/>
      <c r="M105" s="54">
        <f t="shared" si="2"/>
        <v>0</v>
      </c>
    </row>
    <row r="106" spans="1:13">
      <c r="A106" s="66" cm="1">
        <f t="array" aca="1" ref="A106" ca="1">IFERROR(
   _xlfn.AGGREGATE(
      15, 6,
      ROW(錠剤!$J$5:$J$999)/
      (ISNUMBER(SEARCH("バラ", 錠剤!$J$5:$J$999))),
      ROW(A102)
   ),
"")-4</f>
        <v>121</v>
      </c>
      <c r="B106" s="27">
        <f t="shared" si="3"/>
        <v>102</v>
      </c>
      <c r="C106" s="27">
        <f ca="1">IFERROR(OFFSET(錠剤!C$4,錠剤_バラ!$A106,0),"")</f>
        <v>445</v>
      </c>
      <c r="D106" s="27" t="str">
        <f ca="1">IFERROR(OFFSET(錠剤!D$4,錠剤_バラ!$A106,0),"")</f>
        <v>ノイロトロピン錠４単位</v>
      </c>
      <c r="E106" s="27">
        <f ca="1">IFERROR(OFFSET(錠剤!E$4,錠剤_バラ!$A106,0),"")</f>
        <v>0</v>
      </c>
      <c r="F106" s="27">
        <f ca="1">IFERROR(OFFSET(錠剤!F$4,錠剤_バラ!$A106,0),"")</f>
        <v>25</v>
      </c>
      <c r="G106" s="27" t="str">
        <f ca="1">IFERROR(OFFSET(錠剤!G$4,錠剤_バラ!$A106,0),"")</f>
        <v>ＰＴＰ</v>
      </c>
      <c r="H106" s="27" t="str">
        <f ca="1">IFERROR(OFFSET(錠剤!H$4,錠剤_バラ!$A106,0),"")</f>
        <v>１０００Ｔ</v>
      </c>
      <c r="I106" s="27" t="str">
        <f ca="1">IFERROR(OFFSET(錠剤!I$4,錠剤_バラ!$A106,0),"")</f>
        <v>錠</v>
      </c>
      <c r="J106" s="27" t="str">
        <f ca="1">IFERROR(OFFSET(錠剤!J$4,錠剤_バラ!$A106,0),"")</f>
        <v>調剤棚　＆　普通薬バラ</v>
      </c>
      <c r="K106" s="77"/>
      <c r="L106" s="65"/>
      <c r="M106" s="54">
        <f t="shared" si="2"/>
        <v>0</v>
      </c>
    </row>
    <row r="107" spans="1:13">
      <c r="A107" s="66" cm="1">
        <f t="array" aca="1" ref="A107" ca="1">IFERROR(
   _xlfn.AGGREGATE(
      15, 6,
      ROW(錠剤!$J$5:$J$999)/
      (ISNUMBER(SEARCH("バラ", 錠剤!$J$5:$J$999))),
      ROW(A103)
   ),
"")-4</f>
        <v>122</v>
      </c>
      <c r="B107" s="27">
        <f t="shared" si="3"/>
        <v>103</v>
      </c>
      <c r="C107" s="27">
        <f ca="1">IFERROR(OFFSET(錠剤!C$4,錠剤_バラ!$A107,0),"")</f>
        <v>446</v>
      </c>
      <c r="D107" s="27" t="str">
        <f ca="1">IFERROR(OFFSET(錠剤!D$4,錠剤_バラ!$A107,0),"")</f>
        <v>ノイロビタン配合錠</v>
      </c>
      <c r="E107" s="27">
        <f ca="1">IFERROR(OFFSET(錠剤!E$4,錠剤_バラ!$A107,0),"")</f>
        <v>0</v>
      </c>
      <c r="F107" s="27">
        <f ca="1">IFERROR(OFFSET(錠剤!F$4,錠剤_バラ!$A107,0),"")</f>
        <v>25</v>
      </c>
      <c r="G107" s="27" t="str">
        <f ca="1">IFERROR(OFFSET(錠剤!G$4,錠剤_バラ!$A107,0),"")</f>
        <v>ＰＴＰ</v>
      </c>
      <c r="H107" s="27" t="str">
        <f ca="1">IFERROR(OFFSET(錠剤!H$4,錠剤_バラ!$A107,0),"")</f>
        <v>５００Ｔ</v>
      </c>
      <c r="I107" s="27" t="str">
        <f ca="1">IFERROR(OFFSET(錠剤!I$4,錠剤_バラ!$A107,0),"")</f>
        <v>錠</v>
      </c>
      <c r="J107" s="27" t="str">
        <f ca="1">IFERROR(OFFSET(錠剤!J$4,錠剤_バラ!$A107,0),"")</f>
        <v>調剤棚　＆　普通薬バラ</v>
      </c>
      <c r="K107" s="77"/>
      <c r="L107" s="65"/>
      <c r="M107" s="54">
        <f t="shared" si="2"/>
        <v>0</v>
      </c>
    </row>
    <row r="108" spans="1:13">
      <c r="A108" s="66" cm="1">
        <f t="array" aca="1" ref="A108" ca="1">IFERROR(
   _xlfn.AGGREGATE(
      15, 6,
      ROW(錠剤!$J$5:$J$999)/
      (ISNUMBER(SEARCH("バラ", 錠剤!$J$5:$J$999))),
      ROW(A104)
   ),
"")-4</f>
        <v>123</v>
      </c>
      <c r="B108" s="27">
        <f t="shared" si="3"/>
        <v>104</v>
      </c>
      <c r="C108" s="27">
        <f ca="1">IFERROR(OFFSET(錠剤!C$4,錠剤_バラ!$A108,0),"")</f>
        <v>447</v>
      </c>
      <c r="D108" s="27" t="str">
        <f ca="1">IFERROR(OFFSET(錠剤!D$4,錠剤_バラ!$A108,0),"")</f>
        <v>ノイロビタン配合錠</v>
      </c>
      <c r="E108" s="27">
        <f ca="1">IFERROR(OFFSET(錠剤!E$4,錠剤_バラ!$A108,0),"")</f>
        <v>0</v>
      </c>
      <c r="F108" s="27">
        <f ca="1">IFERROR(OFFSET(錠剤!F$4,錠剤_バラ!$A108,0),"")</f>
        <v>25</v>
      </c>
      <c r="G108" s="27" t="str">
        <f ca="1">IFERROR(OFFSET(錠剤!G$4,錠剤_バラ!$A108,0),"")</f>
        <v>バラ</v>
      </c>
      <c r="H108" s="27" t="str">
        <f ca="1">IFERROR(OFFSET(錠剤!H$4,錠剤_バラ!$A108,0),"")</f>
        <v>１０００Ｔ</v>
      </c>
      <c r="I108" s="27" t="str">
        <f ca="1">IFERROR(OFFSET(錠剤!I$4,錠剤_バラ!$A108,0),"")</f>
        <v>錠</v>
      </c>
      <c r="J108" s="27" t="str">
        <f ca="1">IFERROR(OFFSET(錠剤!J$4,錠剤_バラ!$A108,0),"")</f>
        <v>調剤棚　＆　普通薬バラ</v>
      </c>
      <c r="K108" s="77"/>
      <c r="L108" s="65"/>
      <c r="M108" s="54">
        <f t="shared" si="2"/>
        <v>0</v>
      </c>
    </row>
    <row r="109" spans="1:13">
      <c r="A109" s="66" cm="1">
        <f t="array" aca="1" ref="A109" ca="1">IFERROR(
   _xlfn.AGGREGATE(
      15, 6,
      ROW(錠剤!$J$5:$J$999)/
      (ISNUMBER(SEARCH("バラ", 錠剤!$J$5:$J$999))),
      ROW(A105)
   ),
"")-4</f>
        <v>124</v>
      </c>
      <c r="B109" s="27">
        <f t="shared" si="3"/>
        <v>105</v>
      </c>
      <c r="C109" s="27">
        <f ca="1">IFERROR(OFFSET(錠剤!C$4,錠剤_バラ!$A109,0),"")</f>
        <v>455</v>
      </c>
      <c r="D109" s="27" t="str">
        <f ca="1">IFERROR(OFFSET(錠剤!D$4,錠剤_バラ!$A109,0),"")</f>
        <v>バッサミン配合錠Ａ８１</v>
      </c>
      <c r="E109" s="27">
        <f ca="1">IFERROR(OFFSET(錠剤!E$4,錠剤_バラ!$A109,0),"")</f>
        <v>0</v>
      </c>
      <c r="F109" s="27">
        <f ca="1">IFERROR(OFFSET(錠剤!F$4,錠剤_バラ!$A109,0),"")</f>
        <v>25</v>
      </c>
      <c r="G109" s="27" t="str">
        <f ca="1">IFERROR(OFFSET(錠剤!G$4,錠剤_バラ!$A109,0),"")</f>
        <v>ＰＴＰ</v>
      </c>
      <c r="H109" s="27" t="str">
        <f ca="1">IFERROR(OFFSET(錠剤!H$4,錠剤_バラ!$A109,0),"")</f>
        <v>１０００Ｔ</v>
      </c>
      <c r="I109" s="27" t="str">
        <f ca="1">IFERROR(OFFSET(錠剤!I$4,錠剤_バラ!$A109,0),"")</f>
        <v>錠</v>
      </c>
      <c r="J109" s="27" t="str">
        <f ca="1">IFERROR(OFFSET(錠剤!J$4,錠剤_バラ!$A109,0),"")</f>
        <v>調剤棚　＆　普通薬バラ</v>
      </c>
      <c r="K109" s="77"/>
      <c r="L109" s="65"/>
      <c r="M109" s="54">
        <f t="shared" si="2"/>
        <v>0</v>
      </c>
    </row>
    <row r="110" spans="1:13">
      <c r="A110" s="66" cm="1">
        <f t="array" aca="1" ref="A110" ca="1">IFERROR(
   _xlfn.AGGREGATE(
      15, 6,
      ROW(錠剤!$J$5:$J$999)/
      (ISNUMBER(SEARCH("バラ", 錠剤!$J$5:$J$999))),
      ROW(A106)
   ),
"")-4</f>
        <v>127</v>
      </c>
      <c r="B110" s="27">
        <f t="shared" si="3"/>
        <v>106</v>
      </c>
      <c r="C110" s="27">
        <f ca="1">IFERROR(OFFSET(錠剤!C$4,錠剤_バラ!$A110,0),"")</f>
        <v>461</v>
      </c>
      <c r="D110" s="27" t="str">
        <f ca="1">IFERROR(OFFSET(錠剤!D$4,錠剤_バラ!$A110,0),"")</f>
        <v>バルプロ酸ナトリウム錠２００ｍｇ「ＤＳＰ」</v>
      </c>
      <c r="E110" s="27">
        <f ca="1">IFERROR(OFFSET(錠剤!E$4,錠剤_バラ!$A110,0),"")</f>
        <v>0</v>
      </c>
      <c r="F110" s="27">
        <f ca="1">IFERROR(OFFSET(錠剤!F$4,錠剤_バラ!$A110,0),"")</f>
        <v>25</v>
      </c>
      <c r="G110" s="27" t="str">
        <f ca="1">IFERROR(OFFSET(錠剤!G$4,錠剤_バラ!$A110,0),"")</f>
        <v>バラ</v>
      </c>
      <c r="H110" s="27" t="str">
        <f ca="1">IFERROR(OFFSET(錠剤!H$4,錠剤_バラ!$A110,0),"")</f>
        <v>５００Ｔ</v>
      </c>
      <c r="I110" s="27" t="str">
        <f ca="1">IFERROR(OFFSET(錠剤!I$4,錠剤_バラ!$A110,0),"")</f>
        <v>錠</v>
      </c>
      <c r="J110" s="27" t="str">
        <f ca="1">IFERROR(OFFSET(錠剤!J$4,錠剤_バラ!$A110,0),"")</f>
        <v>調剤棚　＆　普通薬バラ</v>
      </c>
      <c r="K110" s="77"/>
      <c r="L110" s="65"/>
      <c r="M110" s="54">
        <f t="shared" si="2"/>
        <v>0</v>
      </c>
    </row>
    <row r="111" spans="1:13">
      <c r="A111" s="66" cm="1">
        <f t="array" aca="1" ref="A111" ca="1">IFERROR(
   _xlfn.AGGREGATE(
      15, 6,
      ROW(錠剤!$J$5:$J$999)/
      (ISNUMBER(SEARCH("バラ", 錠剤!$J$5:$J$999))),
      ROW(A107)
   ),
"")-4</f>
        <v>128</v>
      </c>
      <c r="B111" s="27">
        <f t="shared" si="3"/>
        <v>107</v>
      </c>
      <c r="C111" s="27">
        <f ca="1">IFERROR(OFFSET(錠剤!C$4,錠剤_バラ!$A111,0),"")</f>
        <v>476</v>
      </c>
      <c r="D111" s="27" t="str">
        <f ca="1">IFERROR(OFFSET(錠剤!D$4,錠剤_バラ!$A111,0),"")</f>
        <v>パントシン錠２００</v>
      </c>
      <c r="E111" s="27">
        <f ca="1">IFERROR(OFFSET(錠剤!E$4,錠剤_バラ!$A111,0),"")</f>
        <v>0</v>
      </c>
      <c r="F111" s="27">
        <f ca="1">IFERROR(OFFSET(錠剤!F$4,錠剤_バラ!$A111,0),"")</f>
        <v>25</v>
      </c>
      <c r="G111" s="27" t="str">
        <f ca="1">IFERROR(OFFSET(錠剤!G$4,錠剤_バラ!$A111,0),"")</f>
        <v>ＰＴＰ</v>
      </c>
      <c r="H111" s="27" t="str">
        <f ca="1">IFERROR(OFFSET(錠剤!H$4,錠剤_バラ!$A111,0),"")</f>
        <v>１００Ｔ</v>
      </c>
      <c r="I111" s="27" t="str">
        <f ca="1">IFERROR(OFFSET(錠剤!I$4,錠剤_バラ!$A111,0),"")</f>
        <v>錠</v>
      </c>
      <c r="J111" s="27" t="str">
        <f ca="1">IFERROR(OFFSET(錠剤!J$4,錠剤_バラ!$A111,0),"")</f>
        <v>調剤棚　＆　普通薬バラ</v>
      </c>
      <c r="K111" s="77"/>
      <c r="L111" s="65"/>
      <c r="M111" s="54">
        <f t="shared" si="2"/>
        <v>0</v>
      </c>
    </row>
    <row r="112" spans="1:13">
      <c r="A112" s="66" cm="1">
        <f t="array" aca="1" ref="A112" ca="1">IFERROR(
   _xlfn.AGGREGATE(
      15, 6,
      ROW(錠剤!$J$5:$J$999)/
      (ISNUMBER(SEARCH("バラ", 錠剤!$J$5:$J$999))),
      ROW(A108)
   ),
"")-4</f>
        <v>129</v>
      </c>
      <c r="B112" s="27">
        <f t="shared" si="3"/>
        <v>108</v>
      </c>
      <c r="C112" s="27">
        <f ca="1">IFERROR(OFFSET(錠剤!C$4,錠剤_バラ!$A112,0),"")</f>
        <v>477</v>
      </c>
      <c r="D112" s="27" t="str">
        <f ca="1">IFERROR(OFFSET(錠剤!D$4,錠剤_バラ!$A112,0),"")</f>
        <v>パントシン錠２００</v>
      </c>
      <c r="E112" s="27">
        <f ca="1">IFERROR(OFFSET(錠剤!E$4,錠剤_バラ!$A112,0),"")</f>
        <v>0</v>
      </c>
      <c r="F112" s="27">
        <f ca="1">IFERROR(OFFSET(錠剤!F$4,錠剤_バラ!$A112,0),"")</f>
        <v>25</v>
      </c>
      <c r="G112" s="27" t="str">
        <f ca="1">IFERROR(OFFSET(錠剤!G$4,錠剤_バラ!$A112,0),"")</f>
        <v>バラ</v>
      </c>
      <c r="H112" s="27" t="str">
        <f ca="1">IFERROR(OFFSET(錠剤!H$4,錠剤_バラ!$A112,0),"")</f>
        <v>５００Ｔ</v>
      </c>
      <c r="I112" s="27" t="str">
        <f ca="1">IFERROR(OFFSET(錠剤!I$4,錠剤_バラ!$A112,0),"")</f>
        <v>錠</v>
      </c>
      <c r="J112" s="27" t="str">
        <f ca="1">IFERROR(OFFSET(錠剤!J$4,錠剤_バラ!$A112,0),"")</f>
        <v>調剤棚　＆　普通薬バラ</v>
      </c>
      <c r="K112" s="77"/>
      <c r="L112" s="65"/>
      <c r="M112" s="54">
        <f t="shared" si="2"/>
        <v>0</v>
      </c>
    </row>
    <row r="113" spans="1:13">
      <c r="A113" s="66" cm="1">
        <f t="array" aca="1" ref="A113" ca="1">IFERROR(
   _xlfn.AGGREGATE(
      15, 6,
      ROW(錠剤!$J$5:$J$999)/
      (ISNUMBER(SEARCH("バラ", 錠剤!$J$5:$J$999))),
      ROW(A109)
   ),
"")-4</f>
        <v>130</v>
      </c>
      <c r="B113" s="27">
        <f t="shared" si="3"/>
        <v>109</v>
      </c>
      <c r="C113" s="27">
        <f ca="1">IFERROR(OFFSET(錠剤!C$4,錠剤_バラ!$A113,0),"")</f>
        <v>482</v>
      </c>
      <c r="D113" s="27" t="str">
        <f ca="1">IFERROR(OFFSET(錠剤!D$4,錠剤_バラ!$A113,0),"")</f>
        <v>ビオフェルミン錠剤</v>
      </c>
      <c r="E113" s="27">
        <f ca="1">IFERROR(OFFSET(錠剤!E$4,錠剤_バラ!$A113,0),"")</f>
        <v>0</v>
      </c>
      <c r="F113" s="27">
        <f ca="1">IFERROR(OFFSET(錠剤!F$4,錠剤_バラ!$A113,0),"")</f>
        <v>25</v>
      </c>
      <c r="G113" s="27" t="str">
        <f ca="1">IFERROR(OFFSET(錠剤!G$4,錠剤_バラ!$A113,0),"")</f>
        <v>ＰＴＰ</v>
      </c>
      <c r="H113" s="27" t="str">
        <f ca="1">IFERROR(OFFSET(錠剤!H$4,錠剤_バラ!$A113,0),"")</f>
        <v>６３０Ｔ</v>
      </c>
      <c r="I113" s="27" t="str">
        <f ca="1">IFERROR(OFFSET(錠剤!I$4,錠剤_バラ!$A113,0),"")</f>
        <v>錠</v>
      </c>
      <c r="J113" s="27" t="str">
        <f ca="1">IFERROR(OFFSET(錠剤!J$4,錠剤_バラ!$A113,0),"")</f>
        <v>調剤棚　＆　普通薬バラ</v>
      </c>
      <c r="K113" s="77"/>
      <c r="L113" s="65"/>
      <c r="M113" s="54">
        <f t="shared" si="2"/>
        <v>0</v>
      </c>
    </row>
    <row r="114" spans="1:13">
      <c r="A114" s="66" cm="1">
        <f t="array" aca="1" ref="A114" ca="1">IFERROR(
   _xlfn.AGGREGATE(
      15, 6,
      ROW(錠剤!$J$5:$J$999)/
      (ISNUMBER(SEARCH("バラ", 錠剤!$J$5:$J$999))),
      ROW(A110)
   ),
"")-4</f>
        <v>131</v>
      </c>
      <c r="B114" s="27">
        <f t="shared" si="3"/>
        <v>110</v>
      </c>
      <c r="C114" s="27">
        <f ca="1">IFERROR(OFFSET(錠剤!C$4,錠剤_バラ!$A114,0),"")</f>
        <v>483</v>
      </c>
      <c r="D114" s="27" t="str">
        <f ca="1">IFERROR(OFFSET(錠剤!D$4,錠剤_バラ!$A114,0),"")</f>
        <v>ビオフェルミン錠剤</v>
      </c>
      <c r="E114" s="27">
        <f ca="1">IFERROR(OFFSET(錠剤!E$4,錠剤_バラ!$A114,0),"")</f>
        <v>0</v>
      </c>
      <c r="F114" s="27">
        <f ca="1">IFERROR(OFFSET(錠剤!F$4,錠剤_バラ!$A114,0),"")</f>
        <v>25</v>
      </c>
      <c r="G114" s="27" t="str">
        <f ca="1">IFERROR(OFFSET(錠剤!G$4,錠剤_バラ!$A114,0),"")</f>
        <v>バラ</v>
      </c>
      <c r="H114" s="27" t="str">
        <f ca="1">IFERROR(OFFSET(錠剤!H$4,錠剤_バラ!$A114,0),"")</f>
        <v>１０００Ｔ</v>
      </c>
      <c r="I114" s="27" t="str">
        <f ca="1">IFERROR(OFFSET(錠剤!I$4,錠剤_バラ!$A114,0),"")</f>
        <v>錠</v>
      </c>
      <c r="J114" s="27" t="str">
        <f ca="1">IFERROR(OFFSET(錠剤!J$4,錠剤_バラ!$A114,0),"")</f>
        <v>調剤棚　＆　普通薬バラ</v>
      </c>
      <c r="K114" s="77"/>
      <c r="L114" s="65"/>
      <c r="M114" s="54">
        <f t="shared" si="2"/>
        <v>0</v>
      </c>
    </row>
    <row r="115" spans="1:13">
      <c r="A115" s="66" cm="1">
        <f t="array" aca="1" ref="A115" ca="1">IFERROR(
   _xlfn.AGGREGATE(
      15, 6,
      ROW(錠剤!$J$5:$J$999)/
      (ISNUMBER(SEARCH("バラ", 錠剤!$J$5:$J$999))),
      ROW(A111)
   ),
"")-4</f>
        <v>132</v>
      </c>
      <c r="B115" s="27">
        <f t="shared" si="3"/>
        <v>111</v>
      </c>
      <c r="C115" s="27">
        <f ca="1">IFERROR(OFFSET(錠剤!C$4,錠剤_バラ!$A115,0),"")</f>
        <v>488</v>
      </c>
      <c r="D115" s="27" t="str">
        <f ca="1">IFERROR(OFFSET(錠剤!D$4,錠剤_バラ!$A115,0),"")</f>
        <v>ピコスルファートナトリウム錠２．５ｍｇ「イワキ」</v>
      </c>
      <c r="E115" s="27">
        <f ca="1">IFERROR(OFFSET(錠剤!E$4,錠剤_バラ!$A115,0),"")</f>
        <v>0</v>
      </c>
      <c r="F115" s="27">
        <f ca="1">IFERROR(OFFSET(錠剤!F$4,錠剤_バラ!$A115,0),"")</f>
        <v>25</v>
      </c>
      <c r="G115" s="27" t="str">
        <f ca="1">IFERROR(OFFSET(錠剤!G$4,錠剤_バラ!$A115,0),"")</f>
        <v>ＰＴＰ</v>
      </c>
      <c r="H115" s="27" t="str">
        <f ca="1">IFERROR(OFFSET(錠剤!H$4,錠剤_バラ!$A115,0),"")</f>
        <v>１０００Ｔ</v>
      </c>
      <c r="I115" s="27" t="str">
        <f ca="1">IFERROR(OFFSET(錠剤!I$4,錠剤_バラ!$A115,0),"")</f>
        <v>錠</v>
      </c>
      <c r="J115" s="27" t="str">
        <f ca="1">IFERROR(OFFSET(錠剤!J$4,錠剤_バラ!$A115,0),"")</f>
        <v>調剤棚　＆　普通薬バラ</v>
      </c>
      <c r="K115" s="77"/>
      <c r="L115" s="65"/>
      <c r="M115" s="54">
        <f t="shared" si="2"/>
        <v>0</v>
      </c>
    </row>
    <row r="116" spans="1:13">
      <c r="A116" s="66" cm="1">
        <f t="array" aca="1" ref="A116" ca="1">IFERROR(
   _xlfn.AGGREGATE(
      15, 6,
      ROW(錠剤!$J$5:$J$999)/
      (ISNUMBER(SEARCH("バラ", 錠剤!$J$5:$J$999))),
      ROW(A112)
   ),
"")-4</f>
        <v>133</v>
      </c>
      <c r="B116" s="27">
        <f t="shared" si="3"/>
        <v>112</v>
      </c>
      <c r="C116" s="27">
        <f ca="1">IFERROR(OFFSET(錠剤!C$4,錠剤_バラ!$A116,0),"")</f>
        <v>489</v>
      </c>
      <c r="D116" s="27" t="str">
        <f ca="1">IFERROR(OFFSET(錠剤!D$4,錠剤_バラ!$A116,0),"")</f>
        <v>ピコスルファートナトリウム錠２．５ｍｇ「イワキ」</v>
      </c>
      <c r="E116" s="27">
        <f ca="1">IFERROR(OFFSET(錠剤!E$4,錠剤_バラ!$A116,0),"")</f>
        <v>0</v>
      </c>
      <c r="F116" s="27">
        <f ca="1">IFERROR(OFFSET(錠剤!F$4,錠剤_バラ!$A116,0),"")</f>
        <v>25</v>
      </c>
      <c r="G116" s="27" t="str">
        <f ca="1">IFERROR(OFFSET(錠剤!G$4,錠剤_バラ!$A116,0),"")</f>
        <v>バラ</v>
      </c>
      <c r="H116" s="27" t="str">
        <f ca="1">IFERROR(OFFSET(錠剤!H$4,錠剤_バラ!$A116,0),"")</f>
        <v>１０００Ｔ</v>
      </c>
      <c r="I116" s="27" t="str">
        <f ca="1">IFERROR(OFFSET(錠剤!I$4,錠剤_バラ!$A116,0),"")</f>
        <v>錠</v>
      </c>
      <c r="J116" s="27" t="str">
        <f ca="1">IFERROR(OFFSET(錠剤!J$4,錠剤_バラ!$A116,0),"")</f>
        <v>調剤棚　＆　普通薬バラ</v>
      </c>
      <c r="K116" s="77"/>
      <c r="L116" s="65"/>
      <c r="M116" s="54">
        <f t="shared" si="2"/>
        <v>0</v>
      </c>
    </row>
    <row r="117" spans="1:13">
      <c r="A117" s="66" cm="1">
        <f t="array" aca="1" ref="A117" ca="1">IFERROR(
   _xlfn.AGGREGATE(
      15, 6,
      ROW(錠剤!$J$5:$J$999)/
      (ISNUMBER(SEARCH("バラ", 錠剤!$J$5:$J$999))),
      ROW(A113)
   ),
"")-4</f>
        <v>134</v>
      </c>
      <c r="B117" s="27">
        <f t="shared" si="3"/>
        <v>113</v>
      </c>
      <c r="C117" s="27">
        <f ca="1">IFERROR(OFFSET(錠剤!C$4,錠剤_バラ!$A117,0),"")</f>
        <v>493</v>
      </c>
      <c r="D117" s="27" t="str">
        <f ca="1">IFERROR(OFFSET(錠剤!D$4,錠剤_バラ!$A117,0),"")</f>
        <v>ビソプロロールフマル酸塩錠０．６２５ｍｇ「トーワ」</v>
      </c>
      <c r="E117" s="27">
        <f ca="1">IFERROR(OFFSET(錠剤!E$4,錠剤_バラ!$A117,0),"")</f>
        <v>0</v>
      </c>
      <c r="F117" s="27">
        <f ca="1">IFERROR(OFFSET(錠剤!F$4,錠剤_バラ!$A117,0),"")</f>
        <v>25</v>
      </c>
      <c r="G117" s="27" t="str">
        <f ca="1">IFERROR(OFFSET(錠剤!G$4,錠剤_バラ!$A117,0),"")</f>
        <v>ＰＴＰ</v>
      </c>
      <c r="H117" s="27" t="str">
        <f ca="1">IFERROR(OFFSET(錠剤!H$4,錠剤_バラ!$A117,0),"")</f>
        <v>１００Ｔ</v>
      </c>
      <c r="I117" s="27" t="str">
        <f ca="1">IFERROR(OFFSET(錠剤!I$4,錠剤_バラ!$A117,0),"")</f>
        <v>錠</v>
      </c>
      <c r="J117" s="27" t="str">
        <f ca="1">IFERROR(OFFSET(錠剤!J$4,錠剤_バラ!$A117,0),"")</f>
        <v>調剤棚　＆　普通薬バラ</v>
      </c>
      <c r="K117" s="77"/>
      <c r="L117" s="65"/>
      <c r="M117" s="54">
        <f t="shared" si="2"/>
        <v>0</v>
      </c>
    </row>
    <row r="118" spans="1:13">
      <c r="A118" s="66" cm="1">
        <f t="array" aca="1" ref="A118" ca="1">IFERROR(
   _xlfn.AGGREGATE(
      15, 6,
      ROW(錠剤!$J$5:$J$999)/
      (ISNUMBER(SEARCH("バラ", 錠剤!$J$5:$J$999))),
      ROW(A114)
   ),
"")-4</f>
        <v>137</v>
      </c>
      <c r="B118" s="27">
        <f t="shared" si="3"/>
        <v>114</v>
      </c>
      <c r="C118" s="27">
        <f ca="1">IFERROR(OFFSET(錠剤!C$4,錠剤_バラ!$A118,0),"")</f>
        <v>501</v>
      </c>
      <c r="D118" s="27" t="str">
        <f ca="1">IFERROR(OFFSET(錠剤!D$4,錠剤_バラ!$A118,0),"")</f>
        <v>ビペリデン塩酸塩錠１ｍｇ「アメル」</v>
      </c>
      <c r="E118" s="27">
        <f ca="1">IFERROR(OFFSET(錠剤!E$4,錠剤_バラ!$A118,0),"")</f>
        <v>0</v>
      </c>
      <c r="F118" s="27">
        <f ca="1">IFERROR(OFFSET(錠剤!F$4,錠剤_バラ!$A118,0),"")</f>
        <v>25</v>
      </c>
      <c r="G118" s="27" t="str">
        <f ca="1">IFERROR(OFFSET(錠剤!G$4,錠剤_バラ!$A118,0),"")</f>
        <v>ＰＴＰ</v>
      </c>
      <c r="H118" s="27" t="str">
        <f ca="1">IFERROR(OFFSET(錠剤!H$4,錠剤_バラ!$A118,0),"")</f>
        <v>１０００Ｔ</v>
      </c>
      <c r="I118" s="27" t="str">
        <f ca="1">IFERROR(OFFSET(錠剤!I$4,錠剤_バラ!$A118,0),"")</f>
        <v>錠</v>
      </c>
      <c r="J118" s="27" t="str">
        <f ca="1">IFERROR(OFFSET(錠剤!J$4,錠剤_バラ!$A118,0),"")</f>
        <v>調剤棚　＆　普通薬バラ</v>
      </c>
      <c r="K118" s="77"/>
      <c r="L118" s="65"/>
      <c r="M118" s="54">
        <f t="shared" si="2"/>
        <v>0</v>
      </c>
    </row>
    <row r="119" spans="1:13">
      <c r="A119" s="66" cm="1">
        <f t="array" aca="1" ref="A119" ca="1">IFERROR(
   _xlfn.AGGREGATE(
      15, 6,
      ROW(錠剤!$J$5:$J$999)/
      (ISNUMBER(SEARCH("バラ", 錠剤!$J$5:$J$999))),
      ROW(A115)
   ),
"")-4</f>
        <v>138</v>
      </c>
      <c r="B119" s="27">
        <f t="shared" si="3"/>
        <v>115</v>
      </c>
      <c r="C119" s="27">
        <f ca="1">IFERROR(OFFSET(錠剤!C$4,錠剤_バラ!$A119,0),"")</f>
        <v>502</v>
      </c>
      <c r="D119" s="27" t="str">
        <f ca="1">IFERROR(OFFSET(錠剤!D$4,錠剤_バラ!$A119,0),"")</f>
        <v>ビペリデン塩酸塩錠１ｍｇ「アメル」</v>
      </c>
      <c r="E119" s="27">
        <f ca="1">IFERROR(OFFSET(錠剤!E$4,錠剤_バラ!$A119,0),"")</f>
        <v>0</v>
      </c>
      <c r="F119" s="27">
        <f ca="1">IFERROR(OFFSET(錠剤!F$4,錠剤_バラ!$A119,0),"")</f>
        <v>25</v>
      </c>
      <c r="G119" s="27" t="str">
        <f ca="1">IFERROR(OFFSET(錠剤!G$4,錠剤_バラ!$A119,0),"")</f>
        <v>バラ</v>
      </c>
      <c r="H119" s="27" t="str">
        <f ca="1">IFERROR(OFFSET(錠剤!H$4,錠剤_バラ!$A119,0),"")</f>
        <v>１０００Ｔ</v>
      </c>
      <c r="I119" s="27" t="str">
        <f ca="1">IFERROR(OFFSET(錠剤!I$4,錠剤_バラ!$A119,0),"")</f>
        <v>錠</v>
      </c>
      <c r="J119" s="27" t="str">
        <f ca="1">IFERROR(OFFSET(錠剤!J$4,錠剤_バラ!$A119,0),"")</f>
        <v>調剤棚　＆　普通薬バラ</v>
      </c>
      <c r="K119" s="77"/>
      <c r="L119" s="65"/>
      <c r="M119" s="54">
        <f t="shared" si="2"/>
        <v>0</v>
      </c>
    </row>
    <row r="120" spans="1:13">
      <c r="A120" s="66" cm="1">
        <f t="array" aca="1" ref="A120" ca="1">IFERROR(
   _xlfn.AGGREGATE(
      15, 6,
      ROW(錠剤!$J$5:$J$999)/
      (ISNUMBER(SEARCH("バラ", 錠剤!$J$5:$J$999))),
      ROW(A116)
   ),
"")-4</f>
        <v>139</v>
      </c>
      <c r="B120" s="27">
        <f t="shared" si="3"/>
        <v>116</v>
      </c>
      <c r="C120" s="27">
        <f ca="1">IFERROR(OFFSET(錠剤!C$4,錠剤_バラ!$A120,0),"")</f>
        <v>504</v>
      </c>
      <c r="D120" s="27" t="str">
        <f ca="1">IFERROR(OFFSET(錠剤!D$4,錠剤_バラ!$A120,0),"")</f>
        <v>ヒベルナ糖衣錠２５ｍｇ</v>
      </c>
      <c r="E120" s="27">
        <f ca="1">IFERROR(OFFSET(錠剤!E$4,錠剤_バラ!$A120,0),"")</f>
        <v>0</v>
      </c>
      <c r="F120" s="27">
        <f ca="1">IFERROR(OFFSET(錠剤!F$4,錠剤_バラ!$A120,0),"")</f>
        <v>25</v>
      </c>
      <c r="G120" s="27" t="str">
        <f ca="1">IFERROR(OFFSET(錠剤!G$4,錠剤_バラ!$A120,0),"")</f>
        <v>ＰＴＰ</v>
      </c>
      <c r="H120" s="27" t="str">
        <f ca="1">IFERROR(OFFSET(錠剤!H$4,錠剤_バラ!$A120,0),"")</f>
        <v>１００Ｔ</v>
      </c>
      <c r="I120" s="27" t="str">
        <f ca="1">IFERROR(OFFSET(錠剤!I$4,錠剤_バラ!$A120,0),"")</f>
        <v>錠</v>
      </c>
      <c r="J120" s="27" t="str">
        <f ca="1">IFERROR(OFFSET(錠剤!J$4,錠剤_バラ!$A120,0),"")</f>
        <v>調剤棚　＆　普通薬バラ</v>
      </c>
      <c r="K120" s="77"/>
      <c r="L120" s="65"/>
      <c r="M120" s="54">
        <f t="shared" si="2"/>
        <v>0</v>
      </c>
    </row>
    <row r="121" spans="1:13">
      <c r="A121" s="66" cm="1">
        <f t="array" aca="1" ref="A121" ca="1">IFERROR(
   _xlfn.AGGREGATE(
      15, 6,
      ROW(錠剤!$J$5:$J$999)/
      (ISNUMBER(SEARCH("バラ", 錠剤!$J$5:$J$999))),
      ROW(A117)
   ),
"")-4</f>
        <v>140</v>
      </c>
      <c r="B121" s="27">
        <f t="shared" si="3"/>
        <v>117</v>
      </c>
      <c r="C121" s="27">
        <f ca="1">IFERROR(OFFSET(錠剤!C$4,錠剤_バラ!$A121,0),"")</f>
        <v>505</v>
      </c>
      <c r="D121" s="27" t="str">
        <f ca="1">IFERROR(OFFSET(錠剤!D$4,錠剤_バラ!$A121,0),"")</f>
        <v>ヒベルナ糖衣錠２５ｍｇ</v>
      </c>
      <c r="E121" s="27">
        <f ca="1">IFERROR(OFFSET(錠剤!E$4,錠剤_バラ!$A121,0),"")</f>
        <v>0</v>
      </c>
      <c r="F121" s="27">
        <f ca="1">IFERROR(OFFSET(錠剤!F$4,錠剤_バラ!$A121,0),"")</f>
        <v>25</v>
      </c>
      <c r="G121" s="27" t="str">
        <f ca="1">IFERROR(OFFSET(錠剤!G$4,錠剤_バラ!$A121,0),"")</f>
        <v>バラ</v>
      </c>
      <c r="H121" s="27" t="str">
        <f ca="1">IFERROR(OFFSET(錠剤!H$4,錠剤_バラ!$A121,0),"")</f>
        <v>１０００Ｔ</v>
      </c>
      <c r="I121" s="27" t="str">
        <f ca="1">IFERROR(OFFSET(錠剤!I$4,錠剤_バラ!$A121,0),"")</f>
        <v>錠</v>
      </c>
      <c r="J121" s="27" t="str">
        <f ca="1">IFERROR(OFFSET(錠剤!J$4,錠剤_バラ!$A121,0),"")</f>
        <v>調剤棚　＆　普通薬バラ</v>
      </c>
      <c r="K121" s="77"/>
      <c r="L121" s="65"/>
      <c r="M121" s="54">
        <f t="shared" si="2"/>
        <v>0</v>
      </c>
    </row>
    <row r="122" spans="1:13">
      <c r="A122" s="66" cm="1">
        <f t="array" aca="1" ref="A122" ca="1">IFERROR(
   _xlfn.AGGREGATE(
      15, 6,
      ROW(錠剤!$J$5:$J$999)/
      (ISNUMBER(SEARCH("バラ", 錠剤!$J$5:$J$999))),
      ROW(A118)
   ),
"")-4</f>
        <v>141</v>
      </c>
      <c r="B122" s="27">
        <f t="shared" si="3"/>
        <v>118</v>
      </c>
      <c r="C122" s="27">
        <f ca="1">IFERROR(OFFSET(錠剤!C$4,錠剤_バラ!$A122,0),"")</f>
        <v>514</v>
      </c>
      <c r="D122" s="27" t="str">
        <f ca="1">IFERROR(OFFSET(錠剤!D$4,錠剤_バラ!$A122,0),"")</f>
        <v>ビラノアＯＤ錠２０ｍｇ</v>
      </c>
      <c r="E122" s="27">
        <f ca="1">IFERROR(OFFSET(錠剤!E$4,錠剤_バラ!$A122,0),"")</f>
        <v>0</v>
      </c>
      <c r="F122" s="27">
        <f ca="1">IFERROR(OFFSET(錠剤!F$4,錠剤_バラ!$A122,0),"")</f>
        <v>25</v>
      </c>
      <c r="G122" s="27" t="str">
        <f ca="1">IFERROR(OFFSET(錠剤!G$4,錠剤_バラ!$A122,0),"")</f>
        <v>ＰＴＰ</v>
      </c>
      <c r="H122" s="27" t="str">
        <f ca="1">IFERROR(OFFSET(錠剤!H$4,錠剤_バラ!$A122,0),"")</f>
        <v>１００Ｔ</v>
      </c>
      <c r="I122" s="27" t="str">
        <f ca="1">IFERROR(OFFSET(錠剤!I$4,錠剤_バラ!$A122,0),"")</f>
        <v>錠</v>
      </c>
      <c r="J122" s="27" t="str">
        <f ca="1">IFERROR(OFFSET(錠剤!J$4,錠剤_バラ!$A122,0),"")</f>
        <v>調剤棚　＆　普通薬バラ</v>
      </c>
      <c r="K122" s="77"/>
      <c r="L122" s="65"/>
      <c r="M122" s="54">
        <f t="shared" si="2"/>
        <v>0</v>
      </c>
    </row>
    <row r="123" spans="1:13">
      <c r="A123" s="66" cm="1">
        <f t="array" aca="1" ref="A123" ca="1">IFERROR(
   _xlfn.AGGREGATE(
      15, 6,
      ROW(錠剤!$J$5:$J$999)/
      (ISNUMBER(SEARCH("バラ", 錠剤!$J$5:$J$999))),
      ROW(A119)
   ),
"")-4</f>
        <v>142</v>
      </c>
      <c r="B123" s="27">
        <f t="shared" si="3"/>
        <v>119</v>
      </c>
      <c r="C123" s="27">
        <f ca="1">IFERROR(OFFSET(錠剤!C$4,錠剤_バラ!$A123,0),"")</f>
        <v>515</v>
      </c>
      <c r="D123" s="27" t="str">
        <f ca="1">IFERROR(OFFSET(錠剤!D$4,錠剤_バラ!$A123,0),"")</f>
        <v>ビラノアＯＤ錠２０ｍｇ</v>
      </c>
      <c r="E123" s="27">
        <f ca="1">IFERROR(OFFSET(錠剤!E$4,錠剤_バラ!$A123,0),"")</f>
        <v>0</v>
      </c>
      <c r="F123" s="27">
        <f ca="1">IFERROR(OFFSET(錠剤!F$4,錠剤_バラ!$A123,0),"")</f>
        <v>25</v>
      </c>
      <c r="G123" s="27" t="str">
        <f ca="1">IFERROR(OFFSET(錠剤!G$4,錠剤_バラ!$A123,0),"")</f>
        <v>ＰＴＰ</v>
      </c>
      <c r="H123" s="27" t="str">
        <f ca="1">IFERROR(OFFSET(錠剤!H$4,錠剤_バラ!$A123,0),"")</f>
        <v>５００Ｔ</v>
      </c>
      <c r="I123" s="27" t="str">
        <f ca="1">IFERROR(OFFSET(錠剤!I$4,錠剤_バラ!$A123,0),"")</f>
        <v>錠</v>
      </c>
      <c r="J123" s="27" t="str">
        <f ca="1">IFERROR(OFFSET(錠剤!J$4,錠剤_バラ!$A123,0),"")</f>
        <v>調剤棚　＆　普通薬バラ</v>
      </c>
      <c r="K123" s="77"/>
      <c r="L123" s="65"/>
      <c r="M123" s="54">
        <f t="shared" si="2"/>
        <v>0</v>
      </c>
    </row>
    <row r="124" spans="1:13">
      <c r="A124" s="66" cm="1">
        <f t="array" aca="1" ref="A124" ca="1">IFERROR(
   _xlfn.AGGREGATE(
      15, 6,
      ROW(錠剤!$J$5:$J$999)/
      (ISNUMBER(SEARCH("バラ", 錠剤!$J$5:$J$999))),
      ROW(A120)
   ),
"")-4</f>
        <v>143</v>
      </c>
      <c r="B124" s="27">
        <f t="shared" si="3"/>
        <v>120</v>
      </c>
      <c r="C124" s="27">
        <f ca="1">IFERROR(OFFSET(錠剤!C$4,錠剤_バラ!$A124,0),"")</f>
        <v>518</v>
      </c>
      <c r="D124" s="27" t="str">
        <f ca="1">IFERROR(OFFSET(錠剤!D$4,錠剤_バラ!$A124,0),"")</f>
        <v>ヒルナミン錠（２５ｍｇ）</v>
      </c>
      <c r="E124" s="27">
        <f ca="1">IFERROR(OFFSET(錠剤!E$4,錠剤_バラ!$A124,0),"")</f>
        <v>0</v>
      </c>
      <c r="F124" s="27">
        <f ca="1">IFERROR(OFFSET(錠剤!F$4,錠剤_バラ!$A124,0),"")</f>
        <v>25</v>
      </c>
      <c r="G124" s="27" t="str">
        <f ca="1">IFERROR(OFFSET(錠剤!G$4,錠剤_バラ!$A124,0),"")</f>
        <v>ＰＴＰ</v>
      </c>
      <c r="H124" s="27" t="str">
        <f ca="1">IFERROR(OFFSET(錠剤!H$4,錠剤_バラ!$A124,0),"")</f>
        <v>１００Ｔ</v>
      </c>
      <c r="I124" s="27" t="str">
        <f ca="1">IFERROR(OFFSET(錠剤!I$4,錠剤_バラ!$A124,0),"")</f>
        <v>錠</v>
      </c>
      <c r="J124" s="27" t="str">
        <f ca="1">IFERROR(OFFSET(錠剤!J$4,錠剤_バラ!$A124,0),"")</f>
        <v>調剤棚　＆　普通薬バラ</v>
      </c>
      <c r="K124" s="77"/>
      <c r="L124" s="65"/>
      <c r="M124" s="54">
        <f t="shared" si="2"/>
        <v>0</v>
      </c>
    </row>
    <row r="125" spans="1:13">
      <c r="A125" s="66" cm="1">
        <f t="array" aca="1" ref="A125" ca="1">IFERROR(
   _xlfn.AGGREGATE(
      15, 6,
      ROW(錠剤!$J$5:$J$999)/
      (ISNUMBER(SEARCH("バラ", 錠剤!$J$5:$J$999))),
      ROW(A121)
   ),
"")-4</f>
        <v>144</v>
      </c>
      <c r="B125" s="27">
        <f t="shared" si="3"/>
        <v>121</v>
      </c>
      <c r="C125" s="27">
        <f ca="1">IFERROR(OFFSET(錠剤!C$4,錠剤_バラ!$A125,0),"")</f>
        <v>519</v>
      </c>
      <c r="D125" s="27" t="str">
        <f ca="1">IFERROR(OFFSET(錠剤!D$4,錠剤_バラ!$A125,0),"")</f>
        <v>ヒルナミン錠（２５ｍｇ）</v>
      </c>
      <c r="E125" s="27">
        <f ca="1">IFERROR(OFFSET(錠剤!E$4,錠剤_バラ!$A125,0),"")</f>
        <v>0</v>
      </c>
      <c r="F125" s="27">
        <f ca="1">IFERROR(OFFSET(錠剤!F$4,錠剤_バラ!$A125,0),"")</f>
        <v>25</v>
      </c>
      <c r="G125" s="27" t="str">
        <f ca="1">IFERROR(OFFSET(錠剤!G$4,錠剤_バラ!$A125,0),"")</f>
        <v>バラ</v>
      </c>
      <c r="H125" s="27" t="str">
        <f ca="1">IFERROR(OFFSET(錠剤!H$4,錠剤_バラ!$A125,0),"")</f>
        <v>１０００Ｔ</v>
      </c>
      <c r="I125" s="27" t="str">
        <f ca="1">IFERROR(OFFSET(錠剤!I$4,錠剤_バラ!$A125,0),"")</f>
        <v>錠</v>
      </c>
      <c r="J125" s="27" t="str">
        <f ca="1">IFERROR(OFFSET(錠剤!J$4,錠剤_バラ!$A125,0),"")</f>
        <v>調剤棚　＆　普通薬バラ</v>
      </c>
      <c r="K125" s="77"/>
      <c r="L125" s="65"/>
      <c r="M125" s="54">
        <f t="shared" si="2"/>
        <v>0</v>
      </c>
    </row>
    <row r="126" spans="1:13">
      <c r="A126" s="66" cm="1">
        <f t="array" aca="1" ref="A126" ca="1">IFERROR(
   _xlfn.AGGREGATE(
      15, 6,
      ROW(錠剤!$J$5:$J$999)/
      (ISNUMBER(SEARCH("バラ", 錠剤!$J$5:$J$999))),
      ROW(A122)
   ),
"")-4</f>
        <v>145</v>
      </c>
      <c r="B126" s="27">
        <f t="shared" si="3"/>
        <v>122</v>
      </c>
      <c r="C126" s="27">
        <f ca="1">IFERROR(OFFSET(錠剤!C$4,錠剤_バラ!$A126,0),"")</f>
        <v>521</v>
      </c>
      <c r="D126" s="27" t="str">
        <f ca="1">IFERROR(OFFSET(錠剤!D$4,錠剤_バラ!$A126,0),"")</f>
        <v>ヒルナミン錠（５ｍｇ）</v>
      </c>
      <c r="E126" s="27">
        <f ca="1">IFERROR(OFFSET(錠剤!E$4,錠剤_バラ!$A126,0),"")</f>
        <v>0</v>
      </c>
      <c r="F126" s="27">
        <f ca="1">IFERROR(OFFSET(錠剤!F$4,錠剤_バラ!$A126,0),"")</f>
        <v>25</v>
      </c>
      <c r="G126" s="27" t="str">
        <f ca="1">IFERROR(OFFSET(錠剤!G$4,錠剤_バラ!$A126,0),"")</f>
        <v>ＰＴＰ</v>
      </c>
      <c r="H126" s="27" t="str">
        <f ca="1">IFERROR(OFFSET(錠剤!H$4,錠剤_バラ!$A126,0),"")</f>
        <v>１０００Ｔ</v>
      </c>
      <c r="I126" s="27" t="str">
        <f ca="1">IFERROR(OFFSET(錠剤!I$4,錠剤_バラ!$A126,0),"")</f>
        <v>錠</v>
      </c>
      <c r="J126" s="27" t="str">
        <f ca="1">IFERROR(OFFSET(錠剤!J$4,錠剤_バラ!$A126,0),"")</f>
        <v>調剤棚　＆　普通薬バラ</v>
      </c>
      <c r="K126" s="77"/>
      <c r="L126" s="65"/>
      <c r="M126" s="54">
        <f t="shared" si="2"/>
        <v>0</v>
      </c>
    </row>
    <row r="127" spans="1:13">
      <c r="A127" s="66" cm="1">
        <f t="array" aca="1" ref="A127" ca="1">IFERROR(
   _xlfn.AGGREGATE(
      15, 6,
      ROW(錠剤!$J$5:$J$999)/
      (ISNUMBER(SEARCH("バラ", 錠剤!$J$5:$J$999))),
      ROW(A123)
   ),
"")-4</f>
        <v>146</v>
      </c>
      <c r="B127" s="27">
        <f t="shared" si="3"/>
        <v>123</v>
      </c>
      <c r="C127" s="27">
        <f ca="1">IFERROR(OFFSET(錠剤!C$4,錠剤_バラ!$A127,0),"")</f>
        <v>522</v>
      </c>
      <c r="D127" s="27" t="str">
        <f ca="1">IFERROR(OFFSET(錠剤!D$4,錠剤_バラ!$A127,0),"")</f>
        <v>ヒルナミン錠（５ｍｇ）</v>
      </c>
      <c r="E127" s="27">
        <f ca="1">IFERROR(OFFSET(錠剤!E$4,錠剤_バラ!$A127,0),"")</f>
        <v>0</v>
      </c>
      <c r="F127" s="27">
        <f ca="1">IFERROR(OFFSET(錠剤!F$4,錠剤_バラ!$A127,0),"")</f>
        <v>25</v>
      </c>
      <c r="G127" s="27" t="str">
        <f ca="1">IFERROR(OFFSET(錠剤!G$4,錠剤_バラ!$A127,0),"")</f>
        <v>バラ</v>
      </c>
      <c r="H127" s="27" t="str">
        <f ca="1">IFERROR(OFFSET(錠剤!H$4,錠剤_バラ!$A127,0),"")</f>
        <v>１０００Ｔ</v>
      </c>
      <c r="I127" s="27" t="str">
        <f ca="1">IFERROR(OFFSET(錠剤!I$4,錠剤_バラ!$A127,0),"")</f>
        <v>錠</v>
      </c>
      <c r="J127" s="27" t="str">
        <f ca="1">IFERROR(OFFSET(錠剤!J$4,錠剤_バラ!$A127,0),"")</f>
        <v>調剤棚　＆　普通薬バラ</v>
      </c>
      <c r="K127" s="77"/>
      <c r="L127" s="65"/>
      <c r="M127" s="54">
        <f t="shared" si="2"/>
        <v>0</v>
      </c>
    </row>
    <row r="128" spans="1:13">
      <c r="A128" s="66" cm="1">
        <f t="array" aca="1" ref="A128" ca="1">IFERROR(
   _xlfn.AGGREGATE(
      15, 6,
      ROW(錠剤!$J$5:$J$999)/
      (ISNUMBER(SEARCH("バラ", 錠剤!$J$5:$J$999))),
      ROW(A124)
   ),
"")-4</f>
        <v>147</v>
      </c>
      <c r="B128" s="27">
        <f t="shared" si="3"/>
        <v>124</v>
      </c>
      <c r="C128" s="27">
        <f ca="1">IFERROR(OFFSET(錠剤!C$4,錠剤_バラ!$A128,0),"")</f>
        <v>524</v>
      </c>
      <c r="D128" s="27" t="str">
        <f ca="1">IFERROR(OFFSET(錠剤!D$4,錠剤_バラ!$A128,0),"")</f>
        <v>ファモチジンＤ錠２０ｍｇ「サワイ」</v>
      </c>
      <c r="E128" s="27">
        <f ca="1">IFERROR(OFFSET(錠剤!E$4,錠剤_バラ!$A128,0),"")</f>
        <v>0</v>
      </c>
      <c r="F128" s="27">
        <f ca="1">IFERROR(OFFSET(錠剤!F$4,錠剤_バラ!$A128,0),"")</f>
        <v>25</v>
      </c>
      <c r="G128" s="27" t="str">
        <f ca="1">IFERROR(OFFSET(錠剤!G$4,錠剤_バラ!$A128,0),"")</f>
        <v>ＰＴＰ</v>
      </c>
      <c r="H128" s="27" t="str">
        <f ca="1">IFERROR(OFFSET(錠剤!H$4,錠剤_バラ!$A128,0),"")</f>
        <v>１００Ｔ</v>
      </c>
      <c r="I128" s="27" t="str">
        <f ca="1">IFERROR(OFFSET(錠剤!I$4,錠剤_バラ!$A128,0),"")</f>
        <v>錠</v>
      </c>
      <c r="J128" s="27" t="str">
        <f ca="1">IFERROR(OFFSET(錠剤!J$4,錠剤_バラ!$A128,0),"")</f>
        <v>調剤棚　＆　普通薬バラ</v>
      </c>
      <c r="K128" s="77"/>
      <c r="L128" s="65"/>
      <c r="M128" s="54">
        <f t="shared" si="2"/>
        <v>0</v>
      </c>
    </row>
    <row r="129" spans="1:13">
      <c r="A129" s="66" cm="1">
        <f t="array" aca="1" ref="A129" ca="1">IFERROR(
   _xlfn.AGGREGATE(
      15, 6,
      ROW(錠剤!$J$5:$J$999)/
      (ISNUMBER(SEARCH("バラ", 錠剤!$J$5:$J$999))),
      ROW(A125)
   ),
"")-4</f>
        <v>148</v>
      </c>
      <c r="B129" s="27">
        <f t="shared" si="3"/>
        <v>125</v>
      </c>
      <c r="C129" s="27">
        <f ca="1">IFERROR(OFFSET(錠剤!C$4,錠剤_バラ!$A129,0),"")</f>
        <v>525</v>
      </c>
      <c r="D129" s="27" t="str">
        <f ca="1">IFERROR(OFFSET(錠剤!D$4,錠剤_バラ!$A129,0),"")</f>
        <v>ファモチジンＤ錠２０ｍｇ「サワイ」</v>
      </c>
      <c r="E129" s="27">
        <f ca="1">IFERROR(OFFSET(錠剤!E$4,錠剤_バラ!$A129,0),"")</f>
        <v>0</v>
      </c>
      <c r="F129" s="27">
        <f ca="1">IFERROR(OFFSET(錠剤!F$4,錠剤_バラ!$A129,0),"")</f>
        <v>25</v>
      </c>
      <c r="G129" s="27" t="str">
        <f ca="1">IFERROR(OFFSET(錠剤!G$4,錠剤_バラ!$A129,0),"")</f>
        <v>バラ</v>
      </c>
      <c r="H129" s="27" t="str">
        <f ca="1">IFERROR(OFFSET(錠剤!H$4,錠剤_バラ!$A129,0),"")</f>
        <v>５００Ｔ</v>
      </c>
      <c r="I129" s="27" t="str">
        <f ca="1">IFERROR(OFFSET(錠剤!I$4,錠剤_バラ!$A129,0),"")</f>
        <v>錠</v>
      </c>
      <c r="J129" s="27" t="str">
        <f ca="1">IFERROR(OFFSET(錠剤!J$4,錠剤_バラ!$A129,0),"")</f>
        <v>調剤棚　＆　普通薬バラ</v>
      </c>
      <c r="K129" s="77"/>
      <c r="L129" s="65"/>
      <c r="M129" s="54">
        <f t="shared" si="2"/>
        <v>0</v>
      </c>
    </row>
    <row r="130" spans="1:13">
      <c r="A130" s="66" cm="1">
        <f t="array" aca="1" ref="A130" ca="1">IFERROR(
   _xlfn.AGGREGATE(
      15, 6,
      ROW(錠剤!$J$5:$J$999)/
      (ISNUMBER(SEARCH("バラ", 錠剤!$J$5:$J$999))),
      ROW(A126)
   ),
"")-4</f>
        <v>151</v>
      </c>
      <c r="B130" s="27">
        <f t="shared" si="3"/>
        <v>126</v>
      </c>
      <c r="C130" s="27">
        <f ca="1">IFERROR(OFFSET(錠剤!C$4,錠剤_バラ!$A130,0),"")</f>
        <v>533</v>
      </c>
      <c r="D130" s="27" t="str">
        <f ca="1">IFERROR(OFFSET(錠剤!D$4,錠剤_バラ!$A130,0),"")</f>
        <v>フェブキソスタット錠１０ｍｇ「サワイ」　</v>
      </c>
      <c r="E130" s="27">
        <f ca="1">IFERROR(OFFSET(錠剤!E$4,錠剤_バラ!$A130,0),"")</f>
        <v>0</v>
      </c>
      <c r="F130" s="27">
        <f ca="1">IFERROR(OFFSET(錠剤!F$4,錠剤_バラ!$A130,0),"")</f>
        <v>25</v>
      </c>
      <c r="G130" s="27" t="str">
        <f ca="1">IFERROR(OFFSET(錠剤!G$4,錠剤_バラ!$A130,0),"")</f>
        <v>ＰＴＰ</v>
      </c>
      <c r="H130" s="27" t="str">
        <f ca="1">IFERROR(OFFSET(錠剤!H$4,錠剤_バラ!$A130,0),"")</f>
        <v>１００Ｔ</v>
      </c>
      <c r="I130" s="27" t="str">
        <f ca="1">IFERROR(OFFSET(錠剤!I$4,錠剤_バラ!$A130,0),"")</f>
        <v>錠</v>
      </c>
      <c r="J130" s="27" t="str">
        <f ca="1">IFERROR(OFFSET(錠剤!J$4,錠剤_バラ!$A130,0),"")</f>
        <v>調剤棚　＆　普通薬バラ</v>
      </c>
      <c r="K130" s="77"/>
      <c r="L130" s="65"/>
      <c r="M130" s="54">
        <f t="shared" si="2"/>
        <v>0</v>
      </c>
    </row>
    <row r="131" spans="1:13">
      <c r="A131" s="66" cm="1">
        <f t="array" aca="1" ref="A131" ca="1">IFERROR(
   _xlfn.AGGREGATE(
      15, 6,
      ROW(錠剤!$J$5:$J$999)/
      (ISNUMBER(SEARCH("バラ", 錠剤!$J$5:$J$999))),
      ROW(A127)
   ),
"")-4</f>
        <v>152</v>
      </c>
      <c r="B131" s="27">
        <f t="shared" si="3"/>
        <v>127</v>
      </c>
      <c r="C131" s="27">
        <f ca="1">IFERROR(OFFSET(錠剤!C$4,錠剤_バラ!$A131,0),"")</f>
        <v>535</v>
      </c>
      <c r="D131" s="27" t="str">
        <f ca="1">IFERROR(OFFSET(錠剤!D$4,錠剤_バラ!$A131,0),"")</f>
        <v>フェロミア錠５０ｍｇ</v>
      </c>
      <c r="E131" s="27">
        <f ca="1">IFERROR(OFFSET(錠剤!E$4,錠剤_バラ!$A131,0),"")</f>
        <v>0</v>
      </c>
      <c r="F131" s="27">
        <f ca="1">IFERROR(OFFSET(錠剤!F$4,錠剤_バラ!$A131,0),"")</f>
        <v>25</v>
      </c>
      <c r="G131" s="27" t="str">
        <f ca="1">IFERROR(OFFSET(錠剤!G$4,錠剤_バラ!$A131,0),"")</f>
        <v>ＰＴＰ</v>
      </c>
      <c r="H131" s="27" t="str">
        <f ca="1">IFERROR(OFFSET(錠剤!H$4,錠剤_バラ!$A131,0),"")</f>
        <v>５００Ｔ</v>
      </c>
      <c r="I131" s="27" t="str">
        <f ca="1">IFERROR(OFFSET(錠剤!I$4,錠剤_バラ!$A131,0),"")</f>
        <v>錠</v>
      </c>
      <c r="J131" s="27" t="str">
        <f ca="1">IFERROR(OFFSET(錠剤!J$4,錠剤_バラ!$A131,0),"")</f>
        <v>調剤棚　＆　普通薬バラ</v>
      </c>
      <c r="K131" s="77"/>
      <c r="L131" s="65"/>
      <c r="M131" s="54">
        <f t="shared" si="2"/>
        <v>0</v>
      </c>
    </row>
    <row r="132" spans="1:13">
      <c r="A132" s="66" cm="1">
        <f t="array" aca="1" ref="A132" ca="1">IFERROR(
   _xlfn.AGGREGATE(
      15, 6,
      ROW(錠剤!$J$5:$J$999)/
      (ISNUMBER(SEARCH("バラ", 錠剤!$J$5:$J$999))),
      ROW(A128)
   ),
"")-4</f>
        <v>153</v>
      </c>
      <c r="B132" s="27">
        <f t="shared" si="3"/>
        <v>128</v>
      </c>
      <c r="C132" s="27">
        <f ca="1">IFERROR(OFFSET(錠剤!C$4,錠剤_バラ!$A132,0),"")</f>
        <v>536</v>
      </c>
      <c r="D132" s="27" t="str">
        <f ca="1">IFERROR(OFFSET(錠剤!D$4,錠剤_バラ!$A132,0),"")</f>
        <v>フェロミア錠５０ｍｇ</v>
      </c>
      <c r="E132" s="27">
        <f ca="1">IFERROR(OFFSET(錠剤!E$4,錠剤_バラ!$A132,0),"")</f>
        <v>0</v>
      </c>
      <c r="F132" s="27">
        <f ca="1">IFERROR(OFFSET(錠剤!F$4,錠剤_バラ!$A132,0),"")</f>
        <v>25</v>
      </c>
      <c r="G132" s="27" t="str">
        <f ca="1">IFERROR(OFFSET(錠剤!G$4,錠剤_バラ!$A132,0),"")</f>
        <v>バラ</v>
      </c>
      <c r="H132" s="27" t="str">
        <f ca="1">IFERROR(OFFSET(錠剤!H$4,錠剤_バラ!$A132,0),"")</f>
        <v>５００Ｔ</v>
      </c>
      <c r="I132" s="27" t="str">
        <f ca="1">IFERROR(OFFSET(錠剤!I$4,錠剤_バラ!$A132,0),"")</f>
        <v>錠</v>
      </c>
      <c r="J132" s="27" t="str">
        <f ca="1">IFERROR(OFFSET(錠剤!J$4,錠剤_バラ!$A132,0),"")</f>
        <v>調剤棚　＆　普通薬バラ</v>
      </c>
      <c r="K132" s="77"/>
      <c r="L132" s="65"/>
      <c r="M132" s="54">
        <f t="shared" si="2"/>
        <v>0</v>
      </c>
    </row>
    <row r="133" spans="1:13">
      <c r="A133" s="66" cm="1">
        <f t="array" aca="1" ref="A133" ca="1">IFERROR(
   _xlfn.AGGREGATE(
      15, 6,
      ROW(錠剤!$J$5:$J$999)/
      (ISNUMBER(SEARCH("バラ", 錠剤!$J$5:$J$999))),
      ROW(A129)
   ),
"")-4</f>
        <v>154</v>
      </c>
      <c r="B133" s="27">
        <f t="shared" si="3"/>
        <v>129</v>
      </c>
      <c r="C133" s="27">
        <f ca="1">IFERROR(OFFSET(錠剤!C$4,錠剤_バラ!$A133,0),"")</f>
        <v>538</v>
      </c>
      <c r="D133" s="27" t="str">
        <f ca="1">IFERROR(OFFSET(錠剤!D$4,錠剤_バラ!$A133,0),"")</f>
        <v>フォシーガ錠５ｍｇ</v>
      </c>
      <c r="E133" s="27">
        <f ca="1">IFERROR(OFFSET(錠剤!E$4,錠剤_バラ!$A133,0),"")</f>
        <v>0</v>
      </c>
      <c r="F133" s="27">
        <f ca="1">IFERROR(OFFSET(錠剤!F$4,錠剤_バラ!$A133,0),"")</f>
        <v>25</v>
      </c>
      <c r="G133" s="27" t="str">
        <f ca="1">IFERROR(OFFSET(錠剤!G$4,錠剤_バラ!$A133,0),"")</f>
        <v>ＰＴＰ</v>
      </c>
      <c r="H133" s="27" t="str">
        <f ca="1">IFERROR(OFFSET(錠剤!H$4,錠剤_バラ!$A133,0),"")</f>
        <v>１００Ｔ</v>
      </c>
      <c r="I133" s="27" t="str">
        <f ca="1">IFERROR(OFFSET(錠剤!I$4,錠剤_バラ!$A133,0),"")</f>
        <v>錠</v>
      </c>
      <c r="J133" s="27" t="str">
        <f ca="1">IFERROR(OFFSET(錠剤!J$4,錠剤_バラ!$A133,0),"")</f>
        <v>調剤棚　＆　普通薬バラ</v>
      </c>
      <c r="K133" s="77"/>
      <c r="L133" s="65"/>
      <c r="M133" s="54">
        <f t="shared" si="2"/>
        <v>0</v>
      </c>
    </row>
    <row r="134" spans="1:13">
      <c r="A134" s="66" cm="1">
        <f t="array" aca="1" ref="A134" ca="1">IFERROR(
   _xlfn.AGGREGATE(
      15, 6,
      ROW(錠剤!$J$5:$J$999)/
      (ISNUMBER(SEARCH("バラ", 錠剤!$J$5:$J$999))),
      ROW(A130)
   ),
"")-4</f>
        <v>155</v>
      </c>
      <c r="B134" s="27">
        <f t="shared" si="3"/>
        <v>130</v>
      </c>
      <c r="C134" s="27">
        <f ca="1">IFERROR(OFFSET(錠剤!C$4,錠剤_バラ!$A134,0),"")</f>
        <v>539</v>
      </c>
      <c r="D134" s="27" t="str">
        <f ca="1">IFERROR(OFFSET(錠剤!D$4,錠剤_バラ!$A134,0),"")</f>
        <v>フォリアミン錠５ｍｇ</v>
      </c>
      <c r="E134" s="27">
        <f ca="1">IFERROR(OFFSET(錠剤!E$4,錠剤_バラ!$A134,0),"")</f>
        <v>0</v>
      </c>
      <c r="F134" s="27">
        <f ca="1">IFERROR(OFFSET(錠剤!F$4,錠剤_バラ!$A134,0),"")</f>
        <v>25</v>
      </c>
      <c r="G134" s="27" t="str">
        <f ca="1">IFERROR(OFFSET(錠剤!G$4,錠剤_バラ!$A134,0),"")</f>
        <v>バラ</v>
      </c>
      <c r="H134" s="27" t="str">
        <f ca="1">IFERROR(OFFSET(錠剤!H$4,錠剤_バラ!$A134,0),"")</f>
        <v>１００Ｔ</v>
      </c>
      <c r="I134" s="27" t="str">
        <f ca="1">IFERROR(OFFSET(錠剤!I$4,錠剤_バラ!$A134,0),"")</f>
        <v>錠</v>
      </c>
      <c r="J134" s="27" t="str">
        <f ca="1">IFERROR(OFFSET(錠剤!J$4,錠剤_バラ!$A134,0),"")</f>
        <v>調剤棚　＆　普通薬バラ</v>
      </c>
      <c r="K134" s="77"/>
      <c r="L134" s="65"/>
      <c r="M134" s="54">
        <f t="shared" ref="M134:M197" si="4">SUM(K134:L134)</f>
        <v>0</v>
      </c>
    </row>
    <row r="135" spans="1:13">
      <c r="A135" s="66" cm="1">
        <f t="array" aca="1" ref="A135" ca="1">IFERROR(
   _xlfn.AGGREGATE(
      15, 6,
      ROW(錠剤!$J$5:$J$999)/
      (ISNUMBER(SEARCH("バラ", 錠剤!$J$5:$J$999))),
      ROW(A131)
   ),
"")-4</f>
        <v>156</v>
      </c>
      <c r="B135" s="27">
        <f t="shared" ref="B135:B198" si="5">B134+1</f>
        <v>131</v>
      </c>
      <c r="C135" s="27">
        <f ca="1">IFERROR(OFFSET(錠剤!C$4,錠剤_バラ!$A135,0),"")</f>
        <v>547</v>
      </c>
      <c r="D135" s="27" t="str">
        <f ca="1">IFERROR(OFFSET(錠剤!D$4,錠剤_バラ!$A135,0),"")</f>
        <v>プラバスタチンＮａ錠５ｍｇ「サワイ」</v>
      </c>
      <c r="E135" s="27">
        <f ca="1">IFERROR(OFFSET(錠剤!E$4,錠剤_バラ!$A135,0),"")</f>
        <v>0</v>
      </c>
      <c r="F135" s="27">
        <f ca="1">IFERROR(OFFSET(錠剤!F$4,錠剤_バラ!$A135,0),"")</f>
        <v>25</v>
      </c>
      <c r="G135" s="27" t="str">
        <f ca="1">IFERROR(OFFSET(錠剤!G$4,錠剤_バラ!$A135,0),"")</f>
        <v>ＰＴＰ</v>
      </c>
      <c r="H135" s="27" t="str">
        <f ca="1">IFERROR(OFFSET(錠剤!H$4,錠剤_バラ!$A135,0),"")</f>
        <v>１００Ｔ</v>
      </c>
      <c r="I135" s="27" t="str">
        <f ca="1">IFERROR(OFFSET(錠剤!I$4,錠剤_バラ!$A135,0),"")</f>
        <v>錠</v>
      </c>
      <c r="J135" s="27" t="str">
        <f ca="1">IFERROR(OFFSET(錠剤!J$4,錠剤_バラ!$A135,0),"")</f>
        <v>調剤棚　＆　普通薬バラ</v>
      </c>
      <c r="K135" s="77"/>
      <c r="L135" s="65"/>
      <c r="M135" s="54">
        <f t="shared" si="4"/>
        <v>0</v>
      </c>
    </row>
    <row r="136" spans="1:13">
      <c r="A136" s="66" cm="1">
        <f t="array" aca="1" ref="A136" ca="1">IFERROR(
   _xlfn.AGGREGATE(
      15, 6,
      ROW(錠剤!$J$5:$J$999)/
      (ISNUMBER(SEARCH("バラ", 錠剤!$J$5:$J$999))),
      ROW(A132)
   ),
"")-4</f>
        <v>157</v>
      </c>
      <c r="B136" s="27">
        <f t="shared" si="5"/>
        <v>132</v>
      </c>
      <c r="C136" s="27">
        <f ca="1">IFERROR(OFFSET(錠剤!C$4,錠剤_バラ!$A136,0),"")</f>
        <v>548</v>
      </c>
      <c r="D136" s="27" t="str">
        <f ca="1">IFERROR(OFFSET(錠剤!D$4,錠剤_バラ!$A136,0),"")</f>
        <v>プラバスタチンＮａ錠５ｍｇ「サワイ」</v>
      </c>
      <c r="E136" s="27">
        <f ca="1">IFERROR(OFFSET(錠剤!E$4,錠剤_バラ!$A136,0),"")</f>
        <v>0</v>
      </c>
      <c r="F136" s="27">
        <f ca="1">IFERROR(OFFSET(錠剤!F$4,錠剤_バラ!$A136,0),"")</f>
        <v>25</v>
      </c>
      <c r="G136" s="27" t="str">
        <f ca="1">IFERROR(OFFSET(錠剤!G$4,錠剤_バラ!$A136,0),"")</f>
        <v>バラ</v>
      </c>
      <c r="H136" s="27" t="str">
        <f ca="1">IFERROR(OFFSET(錠剤!H$4,錠剤_バラ!$A136,0),"")</f>
        <v>１０００Ｔ</v>
      </c>
      <c r="I136" s="27" t="str">
        <f ca="1">IFERROR(OFFSET(錠剤!I$4,錠剤_バラ!$A136,0),"")</f>
        <v>錠</v>
      </c>
      <c r="J136" s="27" t="str">
        <f ca="1">IFERROR(OFFSET(錠剤!J$4,錠剤_バラ!$A136,0),"")</f>
        <v>調剤棚　＆　普通薬バラ</v>
      </c>
      <c r="K136" s="77"/>
      <c r="L136" s="65"/>
      <c r="M136" s="54">
        <f t="shared" si="4"/>
        <v>0</v>
      </c>
    </row>
    <row r="137" spans="1:13">
      <c r="A137" s="66" cm="1">
        <f t="array" aca="1" ref="A137" ca="1">IFERROR(
   _xlfn.AGGREGATE(
      15, 6,
      ROW(錠剤!$J$5:$J$999)/
      (ISNUMBER(SEARCH("バラ", 錠剤!$J$5:$J$999))),
      ROW(A133)
   ),
"")-4</f>
        <v>162</v>
      </c>
      <c r="B137" s="27">
        <f t="shared" si="5"/>
        <v>133</v>
      </c>
      <c r="C137" s="27">
        <f ca="1">IFERROR(OFFSET(錠剤!C$4,錠剤_バラ!$A137,0),"")</f>
        <v>562</v>
      </c>
      <c r="D137" s="27" t="str">
        <f ca="1">IFERROR(OFFSET(錠剤!D$4,錠剤_バラ!$A137,0),"")</f>
        <v>プレドニゾロン錠５ｍｇ「ＶＴＲＳ」　　　　　</v>
      </c>
      <c r="E137" s="27">
        <f ca="1">IFERROR(OFFSET(錠剤!E$4,錠剤_バラ!$A137,0),"")</f>
        <v>0</v>
      </c>
      <c r="F137" s="27">
        <f ca="1">IFERROR(OFFSET(錠剤!F$4,錠剤_バラ!$A137,0),"")</f>
        <v>25</v>
      </c>
      <c r="G137" s="27" t="str">
        <f ca="1">IFERROR(OFFSET(錠剤!G$4,錠剤_バラ!$A137,0),"")</f>
        <v>ＰＴＰ</v>
      </c>
      <c r="H137" s="27" t="str">
        <f ca="1">IFERROR(OFFSET(錠剤!H$4,錠剤_バラ!$A137,0),"")</f>
        <v>１００Ｔ</v>
      </c>
      <c r="I137" s="27" t="str">
        <f ca="1">IFERROR(OFFSET(錠剤!I$4,錠剤_バラ!$A137,0),"")</f>
        <v>錠</v>
      </c>
      <c r="J137" s="27" t="str">
        <f ca="1">IFERROR(OFFSET(錠剤!J$4,錠剤_バラ!$A137,0),"")</f>
        <v>調剤棚　＆　普通薬バラ</v>
      </c>
      <c r="K137" s="77"/>
      <c r="L137" s="65"/>
      <c r="M137" s="54">
        <f t="shared" si="4"/>
        <v>0</v>
      </c>
    </row>
    <row r="138" spans="1:13">
      <c r="A138" s="66" cm="1">
        <f t="array" aca="1" ref="A138" ca="1">IFERROR(
   _xlfn.AGGREGATE(
      15, 6,
      ROW(錠剤!$J$5:$J$999)/
      (ISNUMBER(SEARCH("バラ", 錠剤!$J$5:$J$999))),
      ROW(A134)
   ),
"")-4</f>
        <v>163</v>
      </c>
      <c r="B138" s="27">
        <f t="shared" si="5"/>
        <v>134</v>
      </c>
      <c r="C138" s="27">
        <f ca="1">IFERROR(OFFSET(錠剤!C$4,錠剤_バラ!$A138,0),"")</f>
        <v>565</v>
      </c>
      <c r="D138" s="27" t="str">
        <f ca="1">IFERROR(OFFSET(錠剤!D$4,錠剤_バラ!$A138,0),"")</f>
        <v>フロセミド錠２０ｍｇ「ＮＩＧ」</v>
      </c>
      <c r="E138" s="27">
        <f ca="1">IFERROR(OFFSET(錠剤!E$4,錠剤_バラ!$A138,0),"")</f>
        <v>0</v>
      </c>
      <c r="F138" s="27">
        <f ca="1">IFERROR(OFFSET(錠剤!F$4,錠剤_バラ!$A138,0),"")</f>
        <v>25</v>
      </c>
      <c r="G138" s="27" t="str">
        <f ca="1">IFERROR(OFFSET(錠剤!G$4,錠剤_バラ!$A138,0),"")</f>
        <v>バラ</v>
      </c>
      <c r="H138" s="27" t="str">
        <f ca="1">IFERROR(OFFSET(錠剤!H$4,錠剤_バラ!$A138,0),"")</f>
        <v>１２００錠</v>
      </c>
      <c r="I138" s="27" t="str">
        <f ca="1">IFERROR(OFFSET(錠剤!I$4,錠剤_バラ!$A138,0),"")</f>
        <v>錠</v>
      </c>
      <c r="J138" s="27" t="str">
        <f ca="1">IFERROR(OFFSET(錠剤!J$4,錠剤_バラ!$A138,0),"")</f>
        <v>調剤棚　＆　普通薬バラ</v>
      </c>
      <c r="K138" s="77"/>
      <c r="L138" s="65"/>
      <c r="M138" s="54">
        <f t="shared" si="4"/>
        <v>0</v>
      </c>
    </row>
    <row r="139" spans="1:13">
      <c r="A139" s="66" cm="1">
        <f t="array" aca="1" ref="A139" ca="1">IFERROR(
   _xlfn.AGGREGATE(
      15, 6,
      ROW(錠剤!$J$5:$J$999)/
      (ISNUMBER(SEARCH("バラ", 錠剤!$J$5:$J$999))),
      ROW(A135)
   ),
"")-4</f>
        <v>164</v>
      </c>
      <c r="B139" s="27">
        <f t="shared" si="5"/>
        <v>135</v>
      </c>
      <c r="C139" s="27">
        <f ca="1">IFERROR(OFFSET(錠剤!C$4,錠剤_バラ!$A139,0),"")</f>
        <v>568</v>
      </c>
      <c r="D139" s="27" t="str">
        <f ca="1">IFERROR(OFFSET(錠剤!D$4,錠剤_バラ!$A139,0),"")</f>
        <v>ブロチゾラム錠０．２５ｍｇ「ヨシトミ」</v>
      </c>
      <c r="E139" s="27">
        <f ca="1">IFERROR(OFFSET(錠剤!E$4,錠剤_バラ!$A139,0),"")</f>
        <v>0</v>
      </c>
      <c r="F139" s="27">
        <f ca="1">IFERROR(OFFSET(錠剤!F$4,錠剤_バラ!$A139,0),"")</f>
        <v>25</v>
      </c>
      <c r="G139" s="27" t="str">
        <f ca="1">IFERROR(OFFSET(錠剤!G$4,錠剤_バラ!$A139,0),"")</f>
        <v>ＰＴＰ</v>
      </c>
      <c r="H139" s="27" t="str">
        <f ca="1">IFERROR(OFFSET(錠剤!H$4,錠剤_バラ!$A139,0),"")</f>
        <v>１０００Ｔ</v>
      </c>
      <c r="I139" s="27" t="str">
        <f ca="1">IFERROR(OFFSET(錠剤!I$4,錠剤_バラ!$A139,0),"")</f>
        <v>錠</v>
      </c>
      <c r="J139" s="27" t="str">
        <f ca="1">IFERROR(OFFSET(錠剤!J$4,錠剤_バラ!$A139,0),"")</f>
        <v>調剤棚　＆　普通薬バラ</v>
      </c>
      <c r="K139" s="77"/>
      <c r="L139" s="65"/>
      <c r="M139" s="54">
        <f t="shared" si="4"/>
        <v>0</v>
      </c>
    </row>
    <row r="140" spans="1:13">
      <c r="A140" s="66" cm="1">
        <f t="array" aca="1" ref="A140" ca="1">IFERROR(
   _xlfn.AGGREGATE(
      15, 6,
      ROW(錠剤!$J$5:$J$999)/
      (ISNUMBER(SEARCH("バラ", 錠剤!$J$5:$J$999))),
      ROW(A136)
   ),
"")-4</f>
        <v>165</v>
      </c>
      <c r="B140" s="27">
        <f t="shared" si="5"/>
        <v>136</v>
      </c>
      <c r="C140" s="27">
        <f ca="1">IFERROR(OFFSET(錠剤!C$4,錠剤_バラ!$A140,0),"")</f>
        <v>569</v>
      </c>
      <c r="D140" s="27" t="str">
        <f ca="1">IFERROR(OFFSET(錠剤!D$4,錠剤_バラ!$A140,0),"")</f>
        <v>ブロチゾラム錠０．２５ｍｇ「ヨシトミ」</v>
      </c>
      <c r="E140" s="27">
        <f ca="1">IFERROR(OFFSET(錠剤!E$4,錠剤_バラ!$A140,0),"")</f>
        <v>0</v>
      </c>
      <c r="F140" s="27">
        <f ca="1">IFERROR(OFFSET(錠剤!F$4,錠剤_バラ!$A140,0),"")</f>
        <v>25</v>
      </c>
      <c r="G140" s="27" t="str">
        <f ca="1">IFERROR(OFFSET(錠剤!G$4,錠剤_バラ!$A140,0),"")</f>
        <v>バラ</v>
      </c>
      <c r="H140" s="27" t="str">
        <f ca="1">IFERROR(OFFSET(錠剤!H$4,錠剤_バラ!$A140,0),"")</f>
        <v>５００Ｔ</v>
      </c>
      <c r="I140" s="27" t="str">
        <f ca="1">IFERROR(OFFSET(錠剤!I$4,錠剤_バラ!$A140,0),"")</f>
        <v>錠</v>
      </c>
      <c r="J140" s="27" t="str">
        <f ca="1">IFERROR(OFFSET(錠剤!J$4,錠剤_バラ!$A140,0),"")</f>
        <v>調剤棚　＆　普通薬バラ</v>
      </c>
      <c r="K140" s="77"/>
      <c r="L140" s="65"/>
      <c r="M140" s="54">
        <f t="shared" si="4"/>
        <v>0</v>
      </c>
    </row>
    <row r="141" spans="1:13">
      <c r="A141" s="66" cm="1">
        <f t="array" aca="1" ref="A141" ca="1">IFERROR(
   _xlfn.AGGREGATE(
      15, 6,
      ROW(錠剤!$J$5:$J$999)/
      (ISNUMBER(SEARCH("バラ", 錠剤!$J$5:$J$999))),
      ROW(A137)
   ),
"")-4</f>
        <v>168</v>
      </c>
      <c r="B141" s="27">
        <f t="shared" si="5"/>
        <v>137</v>
      </c>
      <c r="C141" s="27">
        <f ca="1">IFERROR(OFFSET(錠剤!C$4,錠剤_バラ!$A141,0),"")</f>
        <v>579</v>
      </c>
      <c r="D141" s="27" t="str">
        <f ca="1">IFERROR(OFFSET(錠剤!D$4,錠剤_バラ!$A141,0),"")</f>
        <v>プロマックＤ錠７５</v>
      </c>
      <c r="E141" s="27">
        <f ca="1">IFERROR(OFFSET(錠剤!E$4,錠剤_バラ!$A141,0),"")</f>
        <v>0</v>
      </c>
      <c r="F141" s="27">
        <f ca="1">IFERROR(OFFSET(錠剤!F$4,錠剤_バラ!$A141,0),"")</f>
        <v>5</v>
      </c>
      <c r="G141" s="27" t="str">
        <f ca="1">IFERROR(OFFSET(錠剤!G$4,錠剤_バラ!$A141,0),"")</f>
        <v>ＰＴＰ</v>
      </c>
      <c r="H141" s="27" t="str">
        <f ca="1">IFERROR(OFFSET(錠剤!H$4,錠剤_バラ!$A141,0),"")</f>
        <v>１４０Ｔ</v>
      </c>
      <c r="I141" s="27" t="str">
        <f ca="1">IFERROR(OFFSET(錠剤!I$4,錠剤_バラ!$A141,0),"")</f>
        <v>錠</v>
      </c>
      <c r="J141" s="27" t="str">
        <f ca="1">IFERROR(OFFSET(錠剤!J$4,錠剤_バラ!$A141,0),"")</f>
        <v>普通薬バラ</v>
      </c>
      <c r="K141" s="77"/>
      <c r="L141" s="65"/>
      <c r="M141" s="54">
        <f t="shared" si="4"/>
        <v>0</v>
      </c>
    </row>
    <row r="142" spans="1:13">
      <c r="A142" s="66" cm="1">
        <f t="array" aca="1" ref="A142" ca="1">IFERROR(
   _xlfn.AGGREGATE(
      15, 6,
      ROW(錠剤!$J$5:$J$999)/
      (ISNUMBER(SEARCH("バラ", 錠剤!$J$5:$J$999))),
      ROW(A138)
   ),
"")-4</f>
        <v>169</v>
      </c>
      <c r="B142" s="27">
        <f t="shared" si="5"/>
        <v>138</v>
      </c>
      <c r="C142" s="27">
        <f ca="1">IFERROR(OFFSET(錠剤!C$4,錠剤_バラ!$A142,0),"")</f>
        <v>581</v>
      </c>
      <c r="D142" s="27" t="str">
        <f ca="1">IFERROR(OFFSET(錠剤!D$4,錠剤_バラ!$A142,0),"")</f>
        <v>ブロムヘキシン塩酸塩錠４ｍｇ「トーワ」</v>
      </c>
      <c r="E142" s="27">
        <f ca="1">IFERROR(OFFSET(錠剤!E$4,錠剤_バラ!$A142,0),"")</f>
        <v>0</v>
      </c>
      <c r="F142" s="27">
        <f ca="1">IFERROR(OFFSET(錠剤!F$4,錠剤_バラ!$A142,0),"")</f>
        <v>5</v>
      </c>
      <c r="G142" s="27" t="str">
        <f ca="1">IFERROR(OFFSET(錠剤!G$4,錠剤_バラ!$A142,0),"")</f>
        <v>ＰＴＰ</v>
      </c>
      <c r="H142" s="27" t="str">
        <f ca="1">IFERROR(OFFSET(錠剤!H$4,錠剤_バラ!$A142,0),"")</f>
        <v>１０００Ｔ</v>
      </c>
      <c r="I142" s="27" t="str">
        <f ca="1">IFERROR(OFFSET(錠剤!I$4,錠剤_バラ!$A142,0),"")</f>
        <v>錠</v>
      </c>
      <c r="J142" s="27" t="str">
        <f ca="1">IFERROR(OFFSET(錠剤!J$4,錠剤_バラ!$A142,0),"")</f>
        <v>普通薬バラ</v>
      </c>
      <c r="K142" s="77"/>
      <c r="L142" s="65"/>
      <c r="M142" s="54">
        <f t="shared" si="4"/>
        <v>0</v>
      </c>
    </row>
    <row r="143" spans="1:13">
      <c r="A143" s="66" cm="1">
        <f t="array" aca="1" ref="A143" ca="1">IFERROR(
   _xlfn.AGGREGATE(
      15, 6,
      ROW(錠剤!$J$5:$J$999)/
      (ISNUMBER(SEARCH("バラ", 錠剤!$J$5:$J$999))),
      ROW(A139)
   ),
"")-4</f>
        <v>170</v>
      </c>
      <c r="B143" s="27">
        <f t="shared" si="5"/>
        <v>139</v>
      </c>
      <c r="C143" s="27">
        <f ca="1">IFERROR(OFFSET(錠剤!C$4,錠剤_バラ!$A143,0),"")</f>
        <v>584</v>
      </c>
      <c r="D143" s="27" t="str">
        <f ca="1">IFERROR(OFFSET(錠剤!D$4,錠剤_バラ!$A143,0),"")</f>
        <v>ベオーパ錠５０ｍｇ</v>
      </c>
      <c r="E143" s="27">
        <f ca="1">IFERROR(OFFSET(錠剤!E$4,錠剤_バラ!$A143,0),"")</f>
        <v>0</v>
      </c>
      <c r="F143" s="27">
        <f ca="1">IFERROR(OFFSET(錠剤!F$4,錠剤_バラ!$A143,0),"")</f>
        <v>25</v>
      </c>
      <c r="G143" s="27" t="str">
        <f ca="1">IFERROR(OFFSET(錠剤!G$4,錠剤_バラ!$A143,0),"")</f>
        <v>ＰＴＰ</v>
      </c>
      <c r="H143" s="27" t="str">
        <f ca="1">IFERROR(OFFSET(錠剤!H$4,錠剤_バラ!$A143,0),"")</f>
        <v>１００Ｔ</v>
      </c>
      <c r="I143" s="27" t="str">
        <f ca="1">IFERROR(OFFSET(錠剤!I$4,錠剤_バラ!$A143,0),"")</f>
        <v/>
      </c>
      <c r="J143" s="27" t="str">
        <f ca="1">IFERROR(OFFSET(錠剤!J$4,錠剤_バラ!$A143,0),"")</f>
        <v>調剤棚　＆　普通薬バラ</v>
      </c>
      <c r="K143" s="77"/>
      <c r="L143" s="65"/>
      <c r="M143" s="54">
        <f t="shared" si="4"/>
        <v>0</v>
      </c>
    </row>
    <row r="144" spans="1:13">
      <c r="A144" s="66" cm="1">
        <f t="array" aca="1" ref="A144" ca="1">IFERROR(
   _xlfn.AGGREGATE(
      15, 6,
      ROW(錠剤!$J$5:$J$999)/
      (ISNUMBER(SEARCH("バラ", 錠剤!$J$5:$J$999))),
      ROW(A140)
   ),
"")-4</f>
        <v>171</v>
      </c>
      <c r="B144" s="27">
        <f t="shared" si="5"/>
        <v>140</v>
      </c>
      <c r="C144" s="27">
        <f ca="1">IFERROR(OFFSET(錠剤!C$4,錠剤_バラ!$A144,0),"")</f>
        <v>587</v>
      </c>
      <c r="D144" s="27" t="str">
        <f ca="1">IFERROR(OFFSET(錠剤!D$4,錠剤_バラ!$A144,0),"")</f>
        <v>ベザフィブラートＳＲ錠２００ｍｇ「日医工」　　　</v>
      </c>
      <c r="E144" s="27">
        <f ca="1">IFERROR(OFFSET(錠剤!E$4,錠剤_バラ!$A144,0),"")</f>
        <v>0</v>
      </c>
      <c r="F144" s="27">
        <f ca="1">IFERROR(OFFSET(錠剤!F$4,錠剤_バラ!$A144,0),"")</f>
        <v>25</v>
      </c>
      <c r="G144" s="27" t="str">
        <f ca="1">IFERROR(OFFSET(錠剤!G$4,錠剤_バラ!$A144,0),"")</f>
        <v>ＰＴＰ</v>
      </c>
      <c r="H144" s="27" t="str">
        <f ca="1">IFERROR(OFFSET(錠剤!H$4,錠剤_バラ!$A144,0),"")</f>
        <v>１００Ｔ</v>
      </c>
      <c r="I144" s="27" t="str">
        <f ca="1">IFERROR(OFFSET(錠剤!I$4,錠剤_バラ!$A144,0),"")</f>
        <v>錠</v>
      </c>
      <c r="J144" s="27" t="str">
        <f ca="1">IFERROR(OFFSET(錠剤!J$4,錠剤_バラ!$A144,0),"")</f>
        <v>調剤棚　＆　普通薬バラ</v>
      </c>
      <c r="K144" s="77"/>
      <c r="L144" s="65"/>
      <c r="M144" s="54">
        <f t="shared" si="4"/>
        <v>0</v>
      </c>
    </row>
    <row r="145" spans="1:13">
      <c r="A145" s="66" cm="1">
        <f t="array" aca="1" ref="A145" ca="1">IFERROR(
   _xlfn.AGGREGATE(
      15, 6,
      ROW(錠剤!$J$5:$J$999)/
      (ISNUMBER(SEARCH("バラ", 錠剤!$J$5:$J$999))),
      ROW(A141)
   ),
"")-4</f>
        <v>174</v>
      </c>
      <c r="B145" s="27">
        <f t="shared" si="5"/>
        <v>141</v>
      </c>
      <c r="C145" s="27">
        <f ca="1">IFERROR(OFFSET(錠剤!C$4,錠剤_バラ!$A145,0),"")</f>
        <v>602</v>
      </c>
      <c r="D145" s="27" t="str">
        <f ca="1">IFERROR(OFFSET(錠剤!D$4,錠剤_バラ!$A145,0),"")</f>
        <v>ヘルベッサー錠３０　　　　　</v>
      </c>
      <c r="E145" s="27">
        <f ca="1">IFERROR(OFFSET(錠剤!E$4,錠剤_バラ!$A145,0),"")</f>
        <v>0</v>
      </c>
      <c r="F145" s="27">
        <f ca="1">IFERROR(OFFSET(錠剤!F$4,錠剤_バラ!$A145,0),"")</f>
        <v>5</v>
      </c>
      <c r="G145" s="27" t="str">
        <f ca="1">IFERROR(OFFSET(錠剤!G$4,錠剤_バラ!$A145,0),"")</f>
        <v>ＰＴＰ</v>
      </c>
      <c r="H145" s="27" t="str">
        <f ca="1">IFERROR(OFFSET(錠剤!H$4,錠剤_バラ!$A145,0),"")</f>
        <v>１００Ｔ</v>
      </c>
      <c r="I145" s="27" t="str">
        <f ca="1">IFERROR(OFFSET(錠剤!I$4,錠剤_バラ!$A145,0),"")</f>
        <v>錠</v>
      </c>
      <c r="J145" s="27" t="str">
        <f ca="1">IFERROR(OFFSET(錠剤!J$4,錠剤_バラ!$A145,0),"")</f>
        <v>普通薬バラ</v>
      </c>
      <c r="K145" s="77"/>
      <c r="L145" s="65"/>
      <c r="M145" s="54">
        <f t="shared" si="4"/>
        <v>0</v>
      </c>
    </row>
    <row r="146" spans="1:13">
      <c r="A146" s="66" cm="1">
        <f t="array" aca="1" ref="A146" ca="1">IFERROR(
   _xlfn.AGGREGATE(
      15, 6,
      ROW(錠剤!$J$5:$J$999)/
      (ISNUMBER(SEARCH("バラ", 錠剤!$J$5:$J$999))),
      ROW(A142)
   ),
"")-4</f>
        <v>175</v>
      </c>
      <c r="B146" s="27">
        <f t="shared" si="5"/>
        <v>142</v>
      </c>
      <c r="C146" s="27">
        <f ca="1">IFERROR(OFFSET(錠剤!C$4,錠剤_バラ!$A146,0),"")</f>
        <v>605</v>
      </c>
      <c r="D146" s="27" t="str">
        <f ca="1">IFERROR(OFFSET(錠剤!D$4,錠剤_バラ!$A146,0),"")</f>
        <v>ベンザリン錠５</v>
      </c>
      <c r="E146" s="27">
        <f ca="1">IFERROR(OFFSET(錠剤!E$4,錠剤_バラ!$A146,0),"")</f>
        <v>0</v>
      </c>
      <c r="F146" s="27">
        <f ca="1">IFERROR(OFFSET(錠剤!F$4,錠剤_バラ!$A146,0),"")</f>
        <v>25</v>
      </c>
      <c r="G146" s="27" t="str">
        <f ca="1">IFERROR(OFFSET(錠剤!G$4,錠剤_バラ!$A146,0),"")</f>
        <v>ＰＴＰ</v>
      </c>
      <c r="H146" s="27" t="str">
        <f ca="1">IFERROR(OFFSET(錠剤!H$4,錠剤_バラ!$A146,0),"")</f>
        <v>１００Ｔ</v>
      </c>
      <c r="I146" s="27" t="str">
        <f ca="1">IFERROR(OFFSET(錠剤!I$4,錠剤_バラ!$A146,0),"")</f>
        <v>錠</v>
      </c>
      <c r="J146" s="27" t="str">
        <f ca="1">IFERROR(OFFSET(錠剤!J$4,錠剤_バラ!$A146,0),"")</f>
        <v>調剤棚　＆　普通薬バラ</v>
      </c>
      <c r="K146" s="77"/>
      <c r="L146" s="65"/>
      <c r="M146" s="54">
        <f t="shared" si="4"/>
        <v>0</v>
      </c>
    </row>
    <row r="147" spans="1:13">
      <c r="A147" s="66" cm="1">
        <f t="array" aca="1" ref="A147" ca="1">IFERROR(
   _xlfn.AGGREGATE(
      15, 6,
      ROW(錠剤!$J$5:$J$999)/
      (ISNUMBER(SEARCH("バラ", 錠剤!$J$5:$J$999))),
      ROW(A143)
   ),
"")-4</f>
        <v>176</v>
      </c>
      <c r="B147" s="27">
        <f t="shared" si="5"/>
        <v>143</v>
      </c>
      <c r="C147" s="27">
        <f ca="1">IFERROR(OFFSET(錠剤!C$4,錠剤_バラ!$A147,0),"")</f>
        <v>606</v>
      </c>
      <c r="D147" s="27" t="str">
        <f ca="1">IFERROR(OFFSET(錠剤!D$4,錠剤_バラ!$A147,0),"")</f>
        <v>ベンザリン錠５</v>
      </c>
      <c r="E147" s="27">
        <f ca="1">IFERROR(OFFSET(錠剤!E$4,錠剤_バラ!$A147,0),"")</f>
        <v>0</v>
      </c>
      <c r="F147" s="27">
        <f ca="1">IFERROR(OFFSET(錠剤!F$4,錠剤_バラ!$A147,0),"")</f>
        <v>25</v>
      </c>
      <c r="G147" s="27" t="str">
        <f ca="1">IFERROR(OFFSET(錠剤!G$4,錠剤_バラ!$A147,0),"")</f>
        <v>バラ</v>
      </c>
      <c r="H147" s="27" t="str">
        <f ca="1">IFERROR(OFFSET(錠剤!H$4,錠剤_バラ!$A147,0),"")</f>
        <v>１０００Ｔ</v>
      </c>
      <c r="I147" s="27" t="str">
        <f ca="1">IFERROR(OFFSET(錠剤!I$4,錠剤_バラ!$A147,0),"")</f>
        <v>錠</v>
      </c>
      <c r="J147" s="27" t="str">
        <f ca="1">IFERROR(OFFSET(錠剤!J$4,錠剤_バラ!$A147,0),"")</f>
        <v>調剤棚　＆　普通薬バラ</v>
      </c>
      <c r="K147" s="77"/>
      <c r="L147" s="65"/>
      <c r="M147" s="54">
        <f t="shared" si="4"/>
        <v>0</v>
      </c>
    </row>
    <row r="148" spans="1:13">
      <c r="A148" s="66" cm="1">
        <f t="array" aca="1" ref="A148" ca="1">IFERROR(
   _xlfn.AGGREGATE(
      15, 6,
      ROW(錠剤!$J$5:$J$999)/
      (ISNUMBER(SEARCH("バラ", 錠剤!$J$5:$J$999))),
      ROW(A144)
   ),
"")-4</f>
        <v>177</v>
      </c>
      <c r="B148" s="27">
        <f t="shared" si="5"/>
        <v>144</v>
      </c>
      <c r="C148" s="27">
        <f ca="1">IFERROR(OFFSET(錠剤!C$4,錠剤_バラ!$A148,0),"")</f>
        <v>611</v>
      </c>
      <c r="D148" s="27" t="str">
        <f ca="1">IFERROR(OFFSET(錠剤!D$4,錠剤_バラ!$A148,0),"")</f>
        <v>ボグリボーズＯＤ錠０．２ｍｇ　「トーワ」</v>
      </c>
      <c r="E148" s="27">
        <f ca="1">IFERROR(OFFSET(錠剤!E$4,錠剤_バラ!$A148,0),"")</f>
        <v>0</v>
      </c>
      <c r="F148" s="27">
        <f ca="1">IFERROR(OFFSET(錠剤!F$4,錠剤_バラ!$A148,0),"")</f>
        <v>25</v>
      </c>
      <c r="G148" s="27" t="str">
        <f ca="1">IFERROR(OFFSET(錠剤!G$4,錠剤_バラ!$A148,0),"")</f>
        <v>ＰＴＰ</v>
      </c>
      <c r="H148" s="27" t="str">
        <f ca="1">IFERROR(OFFSET(錠剤!H$4,錠剤_バラ!$A148,0),"")</f>
        <v>１００Ｔ</v>
      </c>
      <c r="I148" s="27" t="str">
        <f ca="1">IFERROR(OFFSET(錠剤!I$4,錠剤_バラ!$A148,0),"")</f>
        <v>錠</v>
      </c>
      <c r="J148" s="27" t="str">
        <f ca="1">IFERROR(OFFSET(錠剤!J$4,錠剤_バラ!$A148,0),"")</f>
        <v>調剤棚　＆　普通薬バラ</v>
      </c>
      <c r="K148" s="77"/>
      <c r="L148" s="65"/>
      <c r="M148" s="54">
        <f t="shared" si="4"/>
        <v>0</v>
      </c>
    </row>
    <row r="149" spans="1:13">
      <c r="A149" s="66" cm="1">
        <f t="array" aca="1" ref="A149" ca="1">IFERROR(
   _xlfn.AGGREGATE(
      15, 6,
      ROW(錠剤!$J$5:$J$999)/
      (ISNUMBER(SEARCH("バラ", 錠剤!$J$5:$J$999))),
      ROW(A145)
   ),
"")-4</f>
        <v>178</v>
      </c>
      <c r="B149" s="27">
        <f t="shared" si="5"/>
        <v>145</v>
      </c>
      <c r="C149" s="27">
        <f ca="1">IFERROR(OFFSET(錠剤!C$4,錠剤_バラ!$A149,0),"")</f>
        <v>612</v>
      </c>
      <c r="D149" s="27" t="str">
        <f ca="1">IFERROR(OFFSET(錠剤!D$4,錠剤_バラ!$A149,0),"")</f>
        <v>ボグリボーズＯＤ錠０．２ｍｇ「トーワ」</v>
      </c>
      <c r="E149" s="27">
        <f ca="1">IFERROR(OFFSET(錠剤!E$4,錠剤_バラ!$A149,0),"")</f>
        <v>0</v>
      </c>
      <c r="F149" s="27">
        <f ca="1">IFERROR(OFFSET(錠剤!F$4,錠剤_バラ!$A149,0),"")</f>
        <v>25</v>
      </c>
      <c r="G149" s="27" t="str">
        <f ca="1">IFERROR(OFFSET(錠剤!G$4,錠剤_バラ!$A149,0),"")</f>
        <v>バラ</v>
      </c>
      <c r="H149" s="27" t="str">
        <f ca="1">IFERROR(OFFSET(錠剤!H$4,錠剤_バラ!$A149,0),"")</f>
        <v>５００Ｔ</v>
      </c>
      <c r="I149" s="27" t="str">
        <f ca="1">IFERROR(OFFSET(錠剤!I$4,錠剤_バラ!$A149,0),"")</f>
        <v>錠</v>
      </c>
      <c r="J149" s="27" t="str">
        <f ca="1">IFERROR(OFFSET(錠剤!J$4,錠剤_バラ!$A149,0),"")</f>
        <v>調剤棚　＆　普通薬バラ</v>
      </c>
      <c r="K149" s="77"/>
      <c r="L149" s="65"/>
      <c r="M149" s="54">
        <f t="shared" si="4"/>
        <v>0</v>
      </c>
    </row>
    <row r="150" spans="1:13">
      <c r="A150" s="66" cm="1">
        <f t="array" aca="1" ref="A150" ca="1">IFERROR(
   _xlfn.AGGREGATE(
      15, 6,
      ROW(錠剤!$J$5:$J$999)/
      (ISNUMBER(SEARCH("バラ", 錠剤!$J$5:$J$999))),
      ROW(A146)
   ),
"")-4</f>
        <v>179</v>
      </c>
      <c r="B150" s="27">
        <f t="shared" si="5"/>
        <v>146</v>
      </c>
      <c r="C150" s="27">
        <f ca="1">IFERROR(OFFSET(錠剤!C$4,錠剤_バラ!$A150,0),"")</f>
        <v>627</v>
      </c>
      <c r="D150" s="27" t="str">
        <f ca="1">IFERROR(OFFSET(錠剤!D$4,錠剤_バラ!$A150,0),"")</f>
        <v>マイスタン錠５ｍｇ</v>
      </c>
      <c r="E150" s="27">
        <f ca="1">IFERROR(OFFSET(錠剤!E$4,錠剤_バラ!$A150,0),"")</f>
        <v>0</v>
      </c>
      <c r="F150" s="27">
        <f ca="1">IFERROR(OFFSET(錠剤!F$4,錠剤_バラ!$A150,0),"")</f>
        <v>25</v>
      </c>
      <c r="G150" s="27" t="str">
        <f ca="1">IFERROR(OFFSET(錠剤!G$4,錠剤_バラ!$A150,0),"")</f>
        <v>バラ</v>
      </c>
      <c r="H150" s="27" t="str">
        <f ca="1">IFERROR(OFFSET(錠剤!H$4,錠剤_バラ!$A150,0),"")</f>
        <v>５００Ｔ</v>
      </c>
      <c r="I150" s="27" t="str">
        <f ca="1">IFERROR(OFFSET(錠剤!I$4,錠剤_バラ!$A150,0),"")</f>
        <v>錠</v>
      </c>
      <c r="J150" s="27" t="str">
        <f ca="1">IFERROR(OFFSET(錠剤!J$4,錠剤_バラ!$A150,0),"")</f>
        <v>調剤棚　＆　普通薬バラ</v>
      </c>
      <c r="K150" s="77"/>
      <c r="L150" s="65"/>
      <c r="M150" s="54">
        <f t="shared" si="4"/>
        <v>0</v>
      </c>
    </row>
    <row r="151" spans="1:13">
      <c r="A151" s="66" cm="1">
        <f t="array" aca="1" ref="A151" ca="1">IFERROR(
   _xlfn.AGGREGATE(
      15, 6,
      ROW(錠剤!$J$5:$J$999)/
      (ISNUMBER(SEARCH("バラ", 錠剤!$J$5:$J$999))),
      ROW(A147)
   ),
"")-4</f>
        <v>180</v>
      </c>
      <c r="B151" s="27">
        <f t="shared" si="5"/>
        <v>147</v>
      </c>
      <c r="C151" s="27">
        <f ca="1">IFERROR(OFFSET(錠剤!C$4,錠剤_バラ!$A151,0),"")</f>
        <v>628</v>
      </c>
      <c r="D151" s="27" t="str">
        <f ca="1">IFERROR(OFFSET(錠剤!D$4,錠剤_バラ!$A151,0),"")</f>
        <v>マイスリー錠５ｍｇ</v>
      </c>
      <c r="E151" s="27">
        <f ca="1">IFERROR(OFFSET(錠剤!E$4,錠剤_バラ!$A151,0),"")</f>
        <v>0</v>
      </c>
      <c r="F151" s="27">
        <f ca="1">IFERROR(OFFSET(錠剤!F$4,錠剤_バラ!$A151,0),"")</f>
        <v>25</v>
      </c>
      <c r="G151" s="27" t="str">
        <f ca="1">IFERROR(OFFSET(錠剤!G$4,錠剤_バラ!$A151,0),"")</f>
        <v>ＰＴＰ</v>
      </c>
      <c r="H151" s="27" t="str">
        <f ca="1">IFERROR(OFFSET(錠剤!H$4,錠剤_バラ!$A151,0),"")</f>
        <v>１００Ｔ</v>
      </c>
      <c r="I151" s="27" t="str">
        <f ca="1">IFERROR(OFFSET(錠剤!I$4,錠剤_バラ!$A151,0),"")</f>
        <v>錠</v>
      </c>
      <c r="J151" s="27" t="str">
        <f ca="1">IFERROR(OFFSET(錠剤!J$4,錠剤_バラ!$A151,0),"")</f>
        <v>調剤棚　＆　普通薬バラ</v>
      </c>
      <c r="K151" s="77"/>
      <c r="L151" s="65"/>
      <c r="M151" s="54">
        <f t="shared" si="4"/>
        <v>0</v>
      </c>
    </row>
    <row r="152" spans="1:13">
      <c r="A152" s="66" cm="1">
        <f t="array" aca="1" ref="A152" ca="1">IFERROR(
   _xlfn.AGGREGATE(
      15, 6,
      ROW(錠剤!$J$5:$J$999)/
      (ISNUMBER(SEARCH("バラ", 錠剤!$J$5:$J$999))),
      ROW(A148)
   ),
"")-4</f>
        <v>181</v>
      </c>
      <c r="B152" s="27">
        <f t="shared" si="5"/>
        <v>148</v>
      </c>
      <c r="C152" s="27">
        <f ca="1">IFERROR(OFFSET(錠剤!C$4,錠剤_バラ!$A152,0),"")</f>
        <v>629</v>
      </c>
      <c r="D152" s="27" t="str">
        <f ca="1">IFERROR(OFFSET(錠剤!D$4,錠剤_バラ!$A152,0),"")</f>
        <v>マイスリー錠５ｍｇ</v>
      </c>
      <c r="E152" s="27">
        <f ca="1">IFERROR(OFFSET(錠剤!E$4,錠剤_バラ!$A152,0),"")</f>
        <v>0</v>
      </c>
      <c r="F152" s="27">
        <f ca="1">IFERROR(OFFSET(錠剤!F$4,錠剤_バラ!$A152,0),"")</f>
        <v>25</v>
      </c>
      <c r="G152" s="27" t="str">
        <f ca="1">IFERROR(OFFSET(錠剤!G$4,錠剤_バラ!$A152,0),"")</f>
        <v>バラ</v>
      </c>
      <c r="H152" s="27" t="str">
        <f ca="1">IFERROR(OFFSET(錠剤!H$4,錠剤_バラ!$A152,0),"")</f>
        <v>１０００Ｔ</v>
      </c>
      <c r="I152" s="27" t="str">
        <f ca="1">IFERROR(OFFSET(錠剤!I$4,錠剤_バラ!$A152,0),"")</f>
        <v>錠</v>
      </c>
      <c r="J152" s="27" t="str">
        <f ca="1">IFERROR(OFFSET(錠剤!J$4,錠剤_バラ!$A152,0),"")</f>
        <v>調剤棚　＆　普通薬バラ</v>
      </c>
      <c r="K152" s="77"/>
      <c r="L152" s="65"/>
      <c r="M152" s="54">
        <f t="shared" si="4"/>
        <v>0</v>
      </c>
    </row>
    <row r="153" spans="1:13">
      <c r="A153" s="66" cm="1">
        <f t="array" aca="1" ref="A153" ca="1">IFERROR(
   _xlfn.AGGREGATE(
      15, 6,
      ROW(錠剤!$J$5:$J$999)/
      (ISNUMBER(SEARCH("バラ", 錠剤!$J$5:$J$999))),
      ROW(A149)
   ),
"")-4</f>
        <v>182</v>
      </c>
      <c r="B153" s="27">
        <f t="shared" si="5"/>
        <v>149</v>
      </c>
      <c r="C153" s="27">
        <f ca="1">IFERROR(OFFSET(錠剤!C$4,錠剤_バラ!$A153,0),"")</f>
        <v>630</v>
      </c>
      <c r="D153" s="27" t="str">
        <f ca="1">IFERROR(OFFSET(錠剤!D$4,錠剤_バラ!$A153,0),"")</f>
        <v>マグミット錠３３０ｍｇ</v>
      </c>
      <c r="E153" s="27">
        <f ca="1">IFERROR(OFFSET(錠剤!E$4,錠剤_バラ!$A153,0),"")</f>
        <v>0</v>
      </c>
      <c r="F153" s="27">
        <f ca="1">IFERROR(OFFSET(錠剤!F$4,錠剤_バラ!$A153,0),"")</f>
        <v>25</v>
      </c>
      <c r="G153" s="27" t="str">
        <f ca="1">IFERROR(OFFSET(錠剤!G$4,錠剤_バラ!$A153,0),"")</f>
        <v>ＰＴＰ</v>
      </c>
      <c r="H153" s="27" t="str">
        <f ca="1">IFERROR(OFFSET(錠剤!H$4,錠剤_バラ!$A153,0),"")</f>
        <v>１０００Ｔ</v>
      </c>
      <c r="I153" s="27" t="str">
        <f ca="1">IFERROR(OFFSET(錠剤!I$4,錠剤_バラ!$A153,0),"")</f>
        <v>錠</v>
      </c>
      <c r="J153" s="27" t="str">
        <f ca="1">IFERROR(OFFSET(錠剤!J$4,錠剤_バラ!$A153,0),"")</f>
        <v>調剤棚　＆　普通薬バラ</v>
      </c>
      <c r="K153" s="77"/>
      <c r="L153" s="65"/>
      <c r="M153" s="54">
        <f t="shared" si="4"/>
        <v>0</v>
      </c>
    </row>
    <row r="154" spans="1:13">
      <c r="A154" s="66" cm="1">
        <f t="array" aca="1" ref="A154" ca="1">IFERROR(
   _xlfn.AGGREGATE(
      15, 6,
      ROW(錠剤!$J$5:$J$999)/
      (ISNUMBER(SEARCH("バラ", 錠剤!$J$5:$J$999))),
      ROW(A150)
   ),
"")-4</f>
        <v>183</v>
      </c>
      <c r="B154" s="27">
        <f t="shared" si="5"/>
        <v>150</v>
      </c>
      <c r="C154" s="27">
        <f ca="1">IFERROR(OFFSET(錠剤!C$4,錠剤_バラ!$A154,0),"")</f>
        <v>631</v>
      </c>
      <c r="D154" s="27" t="str">
        <f ca="1">IFERROR(OFFSET(錠剤!D$4,錠剤_バラ!$A154,0),"")</f>
        <v>マグミット錠３３０ｍｇ</v>
      </c>
      <c r="E154" s="27">
        <f ca="1">IFERROR(OFFSET(錠剤!E$4,錠剤_バラ!$A154,0),"")</f>
        <v>0</v>
      </c>
      <c r="F154" s="27">
        <f ca="1">IFERROR(OFFSET(錠剤!F$4,錠剤_バラ!$A154,0),"")</f>
        <v>25</v>
      </c>
      <c r="G154" s="27" t="str">
        <f ca="1">IFERROR(OFFSET(錠剤!G$4,錠剤_バラ!$A154,0),"")</f>
        <v>バラ</v>
      </c>
      <c r="H154" s="27" t="str">
        <f ca="1">IFERROR(OFFSET(錠剤!H$4,錠剤_バラ!$A154,0),"")</f>
        <v>１０００Ｔ</v>
      </c>
      <c r="I154" s="27" t="str">
        <f ca="1">IFERROR(OFFSET(錠剤!I$4,錠剤_バラ!$A154,0),"")</f>
        <v>錠</v>
      </c>
      <c r="J154" s="27" t="str">
        <f ca="1">IFERROR(OFFSET(錠剤!J$4,錠剤_バラ!$A154,0),"")</f>
        <v>調剤棚　＆　普通薬バラ</v>
      </c>
      <c r="K154" s="77"/>
      <c r="L154" s="65"/>
      <c r="M154" s="54">
        <f t="shared" si="4"/>
        <v>0</v>
      </c>
    </row>
    <row r="155" spans="1:13">
      <c r="A155" s="66" cm="1">
        <f t="array" aca="1" ref="A155" ca="1">IFERROR(
   _xlfn.AGGREGATE(
      15, 6,
      ROW(錠剤!$J$5:$J$999)/
      (ISNUMBER(SEARCH("バラ", 錠剤!$J$5:$J$999))),
      ROW(A151)
   ),
"")-4</f>
        <v>184</v>
      </c>
      <c r="B155" s="27">
        <f t="shared" si="5"/>
        <v>151</v>
      </c>
      <c r="C155" s="27">
        <f ca="1">IFERROR(OFFSET(錠剤!C$4,錠剤_バラ!$A155,0),"")</f>
        <v>632</v>
      </c>
      <c r="D155" s="27" t="str">
        <f ca="1">IFERROR(OFFSET(錠剤!D$4,錠剤_バラ!$A155,0),"")</f>
        <v>マグミット錠５００ｍｇ</v>
      </c>
      <c r="E155" s="27">
        <f ca="1">IFERROR(OFFSET(錠剤!E$4,錠剤_バラ!$A155,0),"")</f>
        <v>0</v>
      </c>
      <c r="F155" s="27">
        <f ca="1">IFERROR(OFFSET(錠剤!F$4,錠剤_バラ!$A155,0),"")</f>
        <v>25</v>
      </c>
      <c r="G155" s="27" t="str">
        <f ca="1">IFERROR(OFFSET(錠剤!G$4,錠剤_バラ!$A155,0),"")</f>
        <v>ＰＴＰ</v>
      </c>
      <c r="H155" s="27" t="str">
        <f ca="1">IFERROR(OFFSET(錠剤!H$4,錠剤_バラ!$A155,0),"")</f>
        <v>５００Ｔ</v>
      </c>
      <c r="I155" s="27" t="str">
        <f ca="1">IFERROR(OFFSET(錠剤!I$4,錠剤_バラ!$A155,0),"")</f>
        <v>錠</v>
      </c>
      <c r="J155" s="27" t="str">
        <f ca="1">IFERROR(OFFSET(錠剤!J$4,錠剤_バラ!$A155,0),"")</f>
        <v>調剤棚　＆　普通薬バラ</v>
      </c>
      <c r="K155" s="77"/>
      <c r="L155" s="65"/>
      <c r="M155" s="54">
        <f t="shared" si="4"/>
        <v>0</v>
      </c>
    </row>
    <row r="156" spans="1:13">
      <c r="A156" s="66" cm="1">
        <f t="array" aca="1" ref="A156" ca="1">IFERROR(
   _xlfn.AGGREGATE(
      15, 6,
      ROW(錠剤!$J$5:$J$999)/
      (ISNUMBER(SEARCH("バラ", 錠剤!$J$5:$J$999))),
      ROW(A152)
   ),
"")-4</f>
        <v>185</v>
      </c>
      <c r="B156" s="27">
        <f t="shared" si="5"/>
        <v>152</v>
      </c>
      <c r="C156" s="27">
        <f ca="1">IFERROR(OFFSET(錠剤!C$4,錠剤_バラ!$A156,0),"")</f>
        <v>633</v>
      </c>
      <c r="D156" s="27" t="str">
        <f ca="1">IFERROR(OFFSET(錠剤!D$4,錠剤_バラ!$A156,0),"")</f>
        <v>マグミット錠５００ｍｇ</v>
      </c>
      <c r="E156" s="27">
        <f ca="1">IFERROR(OFFSET(錠剤!E$4,錠剤_バラ!$A156,0),"")</f>
        <v>0</v>
      </c>
      <c r="F156" s="27">
        <f ca="1">IFERROR(OFFSET(錠剤!F$4,錠剤_バラ!$A156,0),"")</f>
        <v>25</v>
      </c>
      <c r="G156" s="27" t="str">
        <f ca="1">IFERROR(OFFSET(錠剤!G$4,錠剤_バラ!$A156,0),"")</f>
        <v>バラ</v>
      </c>
      <c r="H156" s="27" t="str">
        <f ca="1">IFERROR(OFFSET(錠剤!H$4,錠剤_バラ!$A156,0),"")</f>
        <v>５００Ｔ</v>
      </c>
      <c r="I156" s="27" t="str">
        <f ca="1">IFERROR(OFFSET(錠剤!I$4,錠剤_バラ!$A156,0),"")</f>
        <v>錠</v>
      </c>
      <c r="J156" s="27" t="str">
        <f ca="1">IFERROR(OFFSET(錠剤!J$4,錠剤_バラ!$A156,0),"")</f>
        <v>調剤棚　＆　普通薬バラ</v>
      </c>
      <c r="K156" s="77"/>
      <c r="L156" s="65"/>
      <c r="M156" s="54">
        <f t="shared" si="4"/>
        <v>0</v>
      </c>
    </row>
    <row r="157" spans="1:13">
      <c r="A157" s="66" cm="1">
        <f t="array" aca="1" ref="A157" ca="1">IFERROR(
   _xlfn.AGGREGATE(
      15, 6,
      ROW(錠剤!$J$5:$J$999)/
      (ISNUMBER(SEARCH("バラ", 錠剤!$J$5:$J$999))),
      ROW(A153)
   ),
"")-4</f>
        <v>186</v>
      </c>
      <c r="B157" s="27">
        <f t="shared" si="5"/>
        <v>153</v>
      </c>
      <c r="C157" s="27">
        <f ca="1">IFERROR(OFFSET(錠剤!C$4,錠剤_バラ!$A157,0),"")</f>
        <v>635</v>
      </c>
      <c r="D157" s="27" t="str">
        <f ca="1">IFERROR(OFFSET(錠剤!D$4,錠剤_バラ!$A157,0),"")</f>
        <v>マプロチリン塩酸塩錠１０ｍｇ「アメル」</v>
      </c>
      <c r="E157" s="27">
        <f ca="1">IFERROR(OFFSET(錠剤!E$4,錠剤_バラ!$A157,0),"")</f>
        <v>0</v>
      </c>
      <c r="F157" s="27">
        <f ca="1">IFERROR(OFFSET(錠剤!F$4,錠剤_バラ!$A157,0),"")</f>
        <v>25</v>
      </c>
      <c r="G157" s="27" t="str">
        <f ca="1">IFERROR(OFFSET(錠剤!G$4,錠剤_バラ!$A157,0),"")</f>
        <v>ＰＴＰ</v>
      </c>
      <c r="H157" s="27" t="str">
        <f ca="1">IFERROR(OFFSET(錠剤!H$4,錠剤_バラ!$A157,0),"")</f>
        <v>１００Ｔ</v>
      </c>
      <c r="I157" s="27" t="str">
        <f ca="1">IFERROR(OFFSET(錠剤!I$4,錠剤_バラ!$A157,0),"")</f>
        <v>錠</v>
      </c>
      <c r="J157" s="27" t="str">
        <f ca="1">IFERROR(OFFSET(錠剤!J$4,錠剤_バラ!$A157,0),"")</f>
        <v>調剤棚　＆　普通薬バラ</v>
      </c>
      <c r="K157" s="77"/>
      <c r="L157" s="65"/>
      <c r="M157" s="54">
        <f t="shared" si="4"/>
        <v>0</v>
      </c>
    </row>
    <row r="158" spans="1:13">
      <c r="A158" s="66" cm="1">
        <f t="array" aca="1" ref="A158" ca="1">IFERROR(
   _xlfn.AGGREGATE(
      15, 6,
      ROW(錠剤!$J$5:$J$999)/
      (ISNUMBER(SEARCH("バラ", 錠剤!$J$5:$J$999))),
      ROW(A154)
   ),
"")-4</f>
        <v>187</v>
      </c>
      <c r="B158" s="27">
        <f t="shared" si="5"/>
        <v>154</v>
      </c>
      <c r="C158" s="27">
        <f ca="1">IFERROR(OFFSET(錠剤!C$4,錠剤_バラ!$A158,0),"")</f>
        <v>636</v>
      </c>
      <c r="D158" s="27" t="str">
        <f ca="1">IFERROR(OFFSET(錠剤!D$4,錠剤_バラ!$A158,0),"")</f>
        <v>マプロチリン塩酸塩錠２５ｍｇ「アメル」</v>
      </c>
      <c r="E158" s="27">
        <f ca="1">IFERROR(OFFSET(錠剤!E$4,錠剤_バラ!$A158,0),"")</f>
        <v>0</v>
      </c>
      <c r="F158" s="27">
        <f ca="1">IFERROR(OFFSET(錠剤!F$4,錠剤_バラ!$A158,0),"")</f>
        <v>25</v>
      </c>
      <c r="G158" s="27" t="str">
        <f ca="1">IFERROR(OFFSET(錠剤!G$4,錠剤_バラ!$A158,0),"")</f>
        <v>ＰＴＰ</v>
      </c>
      <c r="H158" s="27" t="str">
        <f ca="1">IFERROR(OFFSET(錠剤!H$4,錠剤_バラ!$A158,0),"")</f>
        <v>１００Ｔ</v>
      </c>
      <c r="I158" s="27" t="str">
        <f ca="1">IFERROR(OFFSET(錠剤!I$4,錠剤_バラ!$A158,0),"")</f>
        <v>錠</v>
      </c>
      <c r="J158" s="27" t="str">
        <f ca="1">IFERROR(OFFSET(錠剤!J$4,錠剤_バラ!$A158,0),"")</f>
        <v>調剤棚　＆　普通薬バラ</v>
      </c>
      <c r="K158" s="77"/>
      <c r="L158" s="65"/>
      <c r="M158" s="54">
        <f t="shared" si="4"/>
        <v>0</v>
      </c>
    </row>
    <row r="159" spans="1:13">
      <c r="A159" s="66" cm="1">
        <f t="array" aca="1" ref="A159" ca="1">IFERROR(
   _xlfn.AGGREGATE(
      15, 6,
      ROW(錠剤!$J$5:$J$999)/
      (ISNUMBER(SEARCH("バラ", 錠剤!$J$5:$J$999))),
      ROW(A155)
   ),
"")-4</f>
        <v>188</v>
      </c>
      <c r="B159" s="27">
        <f t="shared" si="5"/>
        <v>155</v>
      </c>
      <c r="C159" s="27">
        <f ca="1">IFERROR(OFFSET(錠剤!C$4,錠剤_バラ!$A159,0),"")</f>
        <v>638</v>
      </c>
      <c r="D159" s="27" t="str">
        <f ca="1">IFERROR(OFFSET(錠剤!D$4,錠剤_バラ!$A159,0),"")</f>
        <v>ミチグリニドＣａ・ＯＤ錠１０ｍｇ「三和」</v>
      </c>
      <c r="E159" s="27">
        <f ca="1">IFERROR(OFFSET(錠剤!E$4,錠剤_バラ!$A159,0),"")</f>
        <v>0</v>
      </c>
      <c r="F159" s="27">
        <f ca="1">IFERROR(OFFSET(錠剤!F$4,錠剤_バラ!$A159,0),"")</f>
        <v>5</v>
      </c>
      <c r="G159" s="27" t="str">
        <f ca="1">IFERROR(OFFSET(錠剤!G$4,錠剤_バラ!$A159,0),"")</f>
        <v>ＰＴＰ</v>
      </c>
      <c r="H159" s="27" t="str">
        <f ca="1">IFERROR(OFFSET(錠剤!H$4,錠剤_バラ!$A159,0),"")</f>
        <v>１００Ｔ</v>
      </c>
      <c r="I159" s="27" t="str">
        <f ca="1">IFERROR(OFFSET(錠剤!I$4,錠剤_バラ!$A159,0),"")</f>
        <v>錠</v>
      </c>
      <c r="J159" s="27" t="str">
        <f ca="1">IFERROR(OFFSET(錠剤!J$4,錠剤_バラ!$A159,0),"")</f>
        <v>普通薬バラ</v>
      </c>
      <c r="K159" s="77"/>
      <c r="L159" s="65"/>
      <c r="M159" s="54">
        <f t="shared" si="4"/>
        <v>0</v>
      </c>
    </row>
    <row r="160" spans="1:13">
      <c r="A160" s="66" cm="1">
        <f t="array" aca="1" ref="A160" ca="1">IFERROR(
   _xlfn.AGGREGATE(
      15, 6,
      ROW(錠剤!$J$5:$J$999)/
      (ISNUMBER(SEARCH("バラ", 錠剤!$J$5:$J$999))),
      ROW(A156)
   ),
"")-4</f>
        <v>189</v>
      </c>
      <c r="B160" s="27">
        <f t="shared" si="5"/>
        <v>156</v>
      </c>
      <c r="C160" s="27">
        <f ca="1">IFERROR(OFFSET(錠剤!C$4,錠剤_バラ!$A160,0),"")</f>
        <v>639</v>
      </c>
      <c r="D160" s="27" t="str">
        <f ca="1">IFERROR(OFFSET(錠剤!D$4,錠剤_バラ!$A160,0),"")</f>
        <v>ミドドリン塩酸塩錠２ｍｇ「トーワ」</v>
      </c>
      <c r="E160" s="27">
        <f ca="1">IFERROR(OFFSET(錠剤!E$4,錠剤_バラ!$A160,0),"")</f>
        <v>0</v>
      </c>
      <c r="F160" s="27">
        <f ca="1">IFERROR(OFFSET(錠剤!F$4,錠剤_バラ!$A160,0),"")</f>
        <v>25</v>
      </c>
      <c r="G160" s="27" t="str">
        <f ca="1">IFERROR(OFFSET(錠剤!G$4,錠剤_バラ!$A160,0),"")</f>
        <v>ＰＴＰ</v>
      </c>
      <c r="H160" s="27" t="str">
        <f ca="1">IFERROR(OFFSET(錠剤!H$4,錠剤_バラ!$A160,0),"")</f>
        <v>１００Ｔ</v>
      </c>
      <c r="I160" s="27" t="str">
        <f ca="1">IFERROR(OFFSET(錠剤!I$4,錠剤_バラ!$A160,0),"")</f>
        <v>錠</v>
      </c>
      <c r="J160" s="27" t="str">
        <f ca="1">IFERROR(OFFSET(錠剤!J$4,錠剤_バラ!$A160,0),"")</f>
        <v>調剤棚　＆　普通薬バラ</v>
      </c>
      <c r="K160" s="77"/>
      <c r="L160" s="65"/>
      <c r="M160" s="54">
        <f t="shared" si="4"/>
        <v>0</v>
      </c>
    </row>
    <row r="161" spans="1:13">
      <c r="A161" s="66" cm="1">
        <f t="array" aca="1" ref="A161" ca="1">IFERROR(
   _xlfn.AGGREGATE(
      15, 6,
      ROW(錠剤!$J$5:$J$999)/
      (ISNUMBER(SEARCH("バラ", 錠剤!$J$5:$J$999))),
      ROW(A157)
   ),
"")-4</f>
        <v>190</v>
      </c>
      <c r="B161" s="27">
        <f t="shared" si="5"/>
        <v>157</v>
      </c>
      <c r="C161" s="27">
        <f ca="1">IFERROR(OFFSET(錠剤!C$4,錠剤_バラ!$A161,0),"")</f>
        <v>645</v>
      </c>
      <c r="D161" s="27" t="str">
        <f ca="1">IFERROR(OFFSET(錠剤!D$4,錠剤_バラ!$A161,0),"")</f>
        <v>メイラックス錠１ｍｇ</v>
      </c>
      <c r="E161" s="27">
        <f ca="1">IFERROR(OFFSET(錠剤!E$4,錠剤_バラ!$A161,0),"")</f>
        <v>0</v>
      </c>
      <c r="F161" s="27">
        <f ca="1">IFERROR(OFFSET(錠剤!F$4,錠剤_バラ!$A161,0),"")</f>
        <v>25</v>
      </c>
      <c r="G161" s="27" t="str">
        <f ca="1">IFERROR(OFFSET(錠剤!G$4,錠剤_バラ!$A161,0),"")</f>
        <v>ＰＴＰ</v>
      </c>
      <c r="H161" s="27" t="str">
        <f ca="1">IFERROR(OFFSET(錠剤!H$4,錠剤_バラ!$A161,0),"")</f>
        <v>５００Ｔ</v>
      </c>
      <c r="I161" s="27" t="str">
        <f ca="1">IFERROR(OFFSET(錠剤!I$4,錠剤_バラ!$A161,0),"")</f>
        <v>錠</v>
      </c>
      <c r="J161" s="27" t="str">
        <f ca="1">IFERROR(OFFSET(錠剤!J$4,錠剤_バラ!$A161,0),"")</f>
        <v>調剤棚　＆　普通薬バラ</v>
      </c>
      <c r="K161" s="77"/>
      <c r="L161" s="65"/>
      <c r="M161" s="54">
        <f t="shared" si="4"/>
        <v>0</v>
      </c>
    </row>
    <row r="162" spans="1:13">
      <c r="A162" s="66" cm="1">
        <f t="array" aca="1" ref="A162" ca="1">IFERROR(
   _xlfn.AGGREGATE(
      15, 6,
      ROW(錠剤!$J$5:$J$999)/
      (ISNUMBER(SEARCH("バラ", 錠剤!$J$5:$J$999))),
      ROW(A158)
   ),
"")-4</f>
        <v>191</v>
      </c>
      <c r="B162" s="27">
        <f t="shared" si="5"/>
        <v>158</v>
      </c>
      <c r="C162" s="27">
        <f ca="1">IFERROR(OFFSET(錠剤!C$4,錠剤_バラ!$A162,0),"")</f>
        <v>648</v>
      </c>
      <c r="D162" s="27" t="str">
        <f ca="1">IFERROR(OFFSET(錠剤!D$4,錠剤_バラ!$A162,0),"")</f>
        <v>メコバラミン錠５００「トーワ」</v>
      </c>
      <c r="E162" s="27">
        <f ca="1">IFERROR(OFFSET(錠剤!E$4,錠剤_バラ!$A162,0),"")</f>
        <v>0</v>
      </c>
      <c r="F162" s="27">
        <f ca="1">IFERROR(OFFSET(錠剤!F$4,錠剤_バラ!$A162,0),"")</f>
        <v>25</v>
      </c>
      <c r="G162" s="27" t="str">
        <f ca="1">IFERROR(OFFSET(錠剤!G$4,錠剤_バラ!$A162,0),"")</f>
        <v>ＰＴＰ</v>
      </c>
      <c r="H162" s="27" t="str">
        <f ca="1">IFERROR(OFFSET(錠剤!H$4,錠剤_バラ!$A162,0),"")</f>
        <v>１０００Ｔ</v>
      </c>
      <c r="I162" s="27" t="str">
        <f ca="1">IFERROR(OFFSET(錠剤!I$4,錠剤_バラ!$A162,0),"")</f>
        <v>錠</v>
      </c>
      <c r="J162" s="27" t="str">
        <f ca="1">IFERROR(OFFSET(錠剤!J$4,錠剤_バラ!$A162,0),"")</f>
        <v>調剤棚　＆　普通薬バラ</v>
      </c>
      <c r="K162" s="77"/>
      <c r="L162" s="65"/>
      <c r="M162" s="54">
        <f t="shared" si="4"/>
        <v>0</v>
      </c>
    </row>
    <row r="163" spans="1:13">
      <c r="A163" s="66" cm="1">
        <f t="array" aca="1" ref="A163" ca="1">IFERROR(
   _xlfn.AGGREGATE(
      15, 6,
      ROW(錠剤!$J$5:$J$999)/
      (ISNUMBER(SEARCH("バラ", 錠剤!$J$5:$J$999))),
      ROW(A159)
   ),
"")-4</f>
        <v>192</v>
      </c>
      <c r="B163" s="27">
        <f t="shared" si="5"/>
        <v>159</v>
      </c>
      <c r="C163" s="27">
        <f ca="1">IFERROR(OFFSET(錠剤!C$4,錠剤_バラ!$A163,0),"")</f>
        <v>649</v>
      </c>
      <c r="D163" s="27" t="str">
        <f ca="1">IFERROR(OFFSET(錠剤!D$4,錠剤_バラ!$A163,0),"")</f>
        <v>メコバラミン錠５００「トーワ」</v>
      </c>
      <c r="E163" s="27">
        <f ca="1">IFERROR(OFFSET(錠剤!E$4,錠剤_バラ!$A163,0),"")</f>
        <v>0</v>
      </c>
      <c r="F163" s="27">
        <f ca="1">IFERROR(OFFSET(錠剤!F$4,錠剤_バラ!$A163,0),"")</f>
        <v>25</v>
      </c>
      <c r="G163" s="27" t="str">
        <f ca="1">IFERROR(OFFSET(錠剤!G$4,錠剤_バラ!$A163,0),"")</f>
        <v>バラ</v>
      </c>
      <c r="H163" s="27" t="str">
        <f ca="1">IFERROR(OFFSET(錠剤!H$4,錠剤_バラ!$A163,0),"")</f>
        <v>１０００Ｔ</v>
      </c>
      <c r="I163" s="27" t="str">
        <f ca="1">IFERROR(OFFSET(錠剤!I$4,錠剤_バラ!$A163,0),"")</f>
        <v>錠</v>
      </c>
      <c r="J163" s="27" t="str">
        <f ca="1">IFERROR(OFFSET(錠剤!J$4,錠剤_バラ!$A163,0),"")</f>
        <v>調剤棚　＆　普通薬バラ</v>
      </c>
      <c r="K163" s="77"/>
      <c r="L163" s="65"/>
      <c r="M163" s="54">
        <f t="shared" si="4"/>
        <v>0</v>
      </c>
    </row>
    <row r="164" spans="1:13">
      <c r="A164" s="66" cm="1">
        <f t="array" aca="1" ref="A164" ca="1">IFERROR(
   _xlfn.AGGREGATE(
      15, 6,
      ROW(錠剤!$J$5:$J$999)/
      (ISNUMBER(SEARCH("バラ", 錠剤!$J$5:$J$999))),
      ROW(A160)
   ),
"")-4</f>
        <v>193</v>
      </c>
      <c r="B164" s="27">
        <f t="shared" si="5"/>
        <v>160</v>
      </c>
      <c r="C164" s="27">
        <f ca="1">IFERROR(OFFSET(錠剤!C$4,錠剤_バラ!$A164,0),"")</f>
        <v>661</v>
      </c>
      <c r="D164" s="27" t="str">
        <f ca="1">IFERROR(OFFSET(錠剤!D$4,錠剤_バラ!$A164,0),"")</f>
        <v>モサプリドクエン酸塩錠５ｍｇ「日医工」</v>
      </c>
      <c r="E164" s="27">
        <f ca="1">IFERROR(OFFSET(錠剤!E$4,錠剤_バラ!$A164,0),"")</f>
        <v>0</v>
      </c>
      <c r="F164" s="27">
        <f ca="1">IFERROR(OFFSET(錠剤!F$4,錠剤_バラ!$A164,0),"")</f>
        <v>25</v>
      </c>
      <c r="G164" s="27" t="str">
        <f ca="1">IFERROR(OFFSET(錠剤!G$4,錠剤_バラ!$A164,0),"")</f>
        <v>ＰＴＰ</v>
      </c>
      <c r="H164" s="27" t="str">
        <f ca="1">IFERROR(OFFSET(錠剤!H$4,錠剤_バラ!$A164,0),"")</f>
        <v>１００Ｔ</v>
      </c>
      <c r="I164" s="27" t="str">
        <f ca="1">IFERROR(OFFSET(錠剤!I$4,錠剤_バラ!$A164,0),"")</f>
        <v>錠</v>
      </c>
      <c r="J164" s="27" t="str">
        <f ca="1">IFERROR(OFFSET(錠剤!J$4,錠剤_バラ!$A164,0),"")</f>
        <v>調剤棚　＆　普通薬バラ</v>
      </c>
      <c r="K164" s="77"/>
      <c r="L164" s="65"/>
      <c r="M164" s="54">
        <f t="shared" si="4"/>
        <v>0</v>
      </c>
    </row>
    <row r="165" spans="1:13">
      <c r="A165" s="66" cm="1">
        <f t="array" aca="1" ref="A165" ca="1">IFERROR(
   _xlfn.AGGREGATE(
      15, 6,
      ROW(錠剤!$J$5:$J$999)/
      (ISNUMBER(SEARCH("バラ", 錠剤!$J$5:$J$999))),
      ROW(A161)
   ),
"")-4</f>
        <v>194</v>
      </c>
      <c r="B165" s="27">
        <f t="shared" si="5"/>
        <v>161</v>
      </c>
      <c r="C165" s="27">
        <f ca="1">IFERROR(OFFSET(錠剤!C$4,錠剤_バラ!$A165,0),"")</f>
        <v>662</v>
      </c>
      <c r="D165" s="27" t="str">
        <f ca="1">IFERROR(OFFSET(錠剤!D$4,錠剤_バラ!$A165,0),"")</f>
        <v>モサプリドクエン酸塩錠５ｍｇ「日医工」</v>
      </c>
      <c r="E165" s="27">
        <f ca="1">IFERROR(OFFSET(錠剤!E$4,錠剤_バラ!$A165,0),"")</f>
        <v>0</v>
      </c>
      <c r="F165" s="27">
        <f ca="1">IFERROR(OFFSET(錠剤!F$4,錠剤_バラ!$A165,0),"")</f>
        <v>25</v>
      </c>
      <c r="G165" s="27" t="str">
        <f ca="1">IFERROR(OFFSET(錠剤!G$4,錠剤_バラ!$A165,0),"")</f>
        <v>バラ</v>
      </c>
      <c r="H165" s="27" t="str">
        <f ca="1">IFERROR(OFFSET(錠剤!H$4,錠剤_バラ!$A165,0),"")</f>
        <v>１０００Ｔ</v>
      </c>
      <c r="I165" s="27" t="str">
        <f ca="1">IFERROR(OFFSET(錠剤!I$4,錠剤_バラ!$A165,0),"")</f>
        <v>錠</v>
      </c>
      <c r="J165" s="27" t="str">
        <f ca="1">IFERROR(OFFSET(錠剤!J$4,錠剤_バラ!$A165,0),"")</f>
        <v>調剤棚　＆　普通薬バラ</v>
      </c>
      <c r="K165" s="77"/>
      <c r="L165" s="65"/>
      <c r="M165" s="54">
        <f t="shared" si="4"/>
        <v>0</v>
      </c>
    </row>
    <row r="166" spans="1:13">
      <c r="A166" s="66" cm="1">
        <f t="array" aca="1" ref="A166" ca="1">IFERROR(
   _xlfn.AGGREGATE(
      15, 6,
      ROW(錠剤!$J$5:$J$999)/
      (ISNUMBER(SEARCH("バラ", 錠剤!$J$5:$J$999))),
      ROW(A162)
   ),
"")-4</f>
        <v>195</v>
      </c>
      <c r="B166" s="27">
        <f t="shared" si="5"/>
        <v>162</v>
      </c>
      <c r="C166" s="27">
        <f ca="1">IFERROR(OFFSET(錠剤!C$4,錠剤_バラ!$A166,0),"")</f>
        <v>665</v>
      </c>
      <c r="D166" s="27" t="str">
        <f ca="1">IFERROR(OFFSET(錠剤!D$4,錠剤_バラ!$A166,0),"")</f>
        <v>ユーロジン２ｍｇ錠</v>
      </c>
      <c r="E166" s="27">
        <f ca="1">IFERROR(OFFSET(錠剤!E$4,錠剤_バラ!$A166,0),"")</f>
        <v>0</v>
      </c>
      <c r="F166" s="27">
        <f ca="1">IFERROR(OFFSET(錠剤!F$4,錠剤_バラ!$A166,0),"")</f>
        <v>25</v>
      </c>
      <c r="G166" s="27" t="str">
        <f ca="1">IFERROR(OFFSET(錠剤!G$4,錠剤_バラ!$A166,0),"")</f>
        <v>ＰＴＰ</v>
      </c>
      <c r="H166" s="27" t="str">
        <f ca="1">IFERROR(OFFSET(錠剤!H$4,錠剤_バラ!$A166,0),"")</f>
        <v>１００Ｔ</v>
      </c>
      <c r="I166" s="27" t="str">
        <f ca="1">IFERROR(OFFSET(錠剤!I$4,錠剤_バラ!$A166,0),"")</f>
        <v>錠</v>
      </c>
      <c r="J166" s="27" t="str">
        <f ca="1">IFERROR(OFFSET(錠剤!J$4,錠剤_バラ!$A166,0),"")</f>
        <v>調剤棚　＆　普通薬バラ</v>
      </c>
      <c r="K166" s="77"/>
      <c r="L166" s="65"/>
      <c r="M166" s="54">
        <f t="shared" si="4"/>
        <v>0</v>
      </c>
    </row>
    <row r="167" spans="1:13">
      <c r="A167" s="66" cm="1">
        <f t="array" aca="1" ref="A167" ca="1">IFERROR(
   _xlfn.AGGREGATE(
      15, 6,
      ROW(錠剤!$J$5:$J$999)/
      (ISNUMBER(SEARCH("バラ", 錠剤!$J$5:$J$999))),
      ROW(A163)
   ),
"")-4</f>
        <v>196</v>
      </c>
      <c r="B167" s="27">
        <f t="shared" si="5"/>
        <v>163</v>
      </c>
      <c r="C167" s="27">
        <f ca="1">IFERROR(OFFSET(錠剤!C$4,錠剤_バラ!$A167,0),"")</f>
        <v>684</v>
      </c>
      <c r="D167" s="27" t="str">
        <f ca="1">IFERROR(OFFSET(錠剤!D$4,錠剤_バラ!$A167,0),"")</f>
        <v>ラメルテオン錠８ｍｇ「トーワ」</v>
      </c>
      <c r="E167" s="27">
        <f ca="1">IFERROR(OFFSET(錠剤!E$4,錠剤_バラ!$A167,0),"")</f>
        <v>0</v>
      </c>
      <c r="F167" s="27">
        <f ca="1">IFERROR(OFFSET(錠剤!F$4,錠剤_バラ!$A167,0),"")</f>
        <v>25</v>
      </c>
      <c r="G167" s="27" t="str">
        <f ca="1">IFERROR(OFFSET(錠剤!G$4,錠剤_バラ!$A167,0),"")</f>
        <v>ＰＴＰ</v>
      </c>
      <c r="H167" s="27" t="str">
        <f ca="1">IFERROR(OFFSET(錠剤!H$4,錠剤_バラ!$A167,0),"")</f>
        <v>１００Ｔ</v>
      </c>
      <c r="I167" s="27" t="str">
        <f ca="1">IFERROR(OFFSET(錠剤!I$4,錠剤_バラ!$A167,0),"")</f>
        <v>錠</v>
      </c>
      <c r="J167" s="27" t="str">
        <f ca="1">IFERROR(OFFSET(錠剤!J$4,錠剤_バラ!$A167,0),"")</f>
        <v>調剤棚　＆　普通薬バラ</v>
      </c>
      <c r="K167" s="77"/>
      <c r="L167" s="65"/>
      <c r="M167" s="54">
        <f t="shared" si="4"/>
        <v>0</v>
      </c>
    </row>
    <row r="168" spans="1:13">
      <c r="A168" s="66" cm="1">
        <f t="array" aca="1" ref="A168" ca="1">IFERROR(
   _xlfn.AGGREGATE(
      15, 6,
      ROW(錠剤!$J$5:$J$999)/
      (ISNUMBER(SEARCH("バラ", 錠剤!$J$5:$J$999))),
      ROW(A164)
   ),
"")-4</f>
        <v>197</v>
      </c>
      <c r="B168" s="27">
        <f t="shared" si="5"/>
        <v>164</v>
      </c>
      <c r="C168" s="27">
        <f ca="1">IFERROR(OFFSET(錠剤!C$4,錠剤_バラ!$A168,0),"")</f>
        <v>685</v>
      </c>
      <c r="D168" s="27" t="str">
        <f ca="1">IFERROR(OFFSET(錠剤!D$4,錠剤_バラ!$A168,0),"")</f>
        <v>ラメルテオン錠８ｍｇ「トーワ」</v>
      </c>
      <c r="E168" s="27">
        <f ca="1">IFERROR(OFFSET(錠剤!E$4,錠剤_バラ!$A168,0),"")</f>
        <v>0</v>
      </c>
      <c r="F168" s="27">
        <f ca="1">IFERROR(OFFSET(錠剤!F$4,錠剤_バラ!$A168,0),"")</f>
        <v>25</v>
      </c>
      <c r="G168" s="27" t="str">
        <f ca="1">IFERROR(OFFSET(錠剤!G$4,錠剤_バラ!$A168,0),"")</f>
        <v>バラ</v>
      </c>
      <c r="H168" s="27" t="str">
        <f ca="1">IFERROR(OFFSET(錠剤!H$4,錠剤_バラ!$A168,0),"")</f>
        <v>３００Ｔ</v>
      </c>
      <c r="I168" s="27" t="str">
        <f ca="1">IFERROR(OFFSET(錠剤!I$4,錠剤_バラ!$A168,0),"")</f>
        <v>錠</v>
      </c>
      <c r="J168" s="27" t="str">
        <f ca="1">IFERROR(OFFSET(錠剤!J$4,錠剤_バラ!$A168,0),"")</f>
        <v>調剤棚　＆　普通薬バラ</v>
      </c>
      <c r="K168" s="77"/>
      <c r="L168" s="65"/>
      <c r="M168" s="54">
        <f t="shared" si="4"/>
        <v>0</v>
      </c>
    </row>
    <row r="169" spans="1:13">
      <c r="A169" s="66" cm="1">
        <f t="array" aca="1" ref="A169" ca="1">IFERROR(
   _xlfn.AGGREGATE(
      15, 6,
      ROW(錠剤!$J$5:$J$999)/
      (ISNUMBER(SEARCH("バラ", 錠剤!$J$5:$J$999))),
      ROW(A165)
   ),
"")-4</f>
        <v>198</v>
      </c>
      <c r="B169" s="27">
        <f t="shared" si="5"/>
        <v>165</v>
      </c>
      <c r="C169" s="27">
        <f ca="1">IFERROR(OFFSET(錠剤!C$4,錠剤_バラ!$A169,0),"")</f>
        <v>690</v>
      </c>
      <c r="D169" s="27" t="str">
        <f ca="1">IFERROR(OFFSET(錠剤!D$4,錠剤_バラ!$A169,0),"")</f>
        <v>ランソプラゾールＯＤ錠１５ｍｇ「トーワ」</v>
      </c>
      <c r="E169" s="27">
        <f ca="1">IFERROR(OFFSET(錠剤!E$4,錠剤_バラ!$A169,0),"")</f>
        <v>0</v>
      </c>
      <c r="F169" s="27">
        <f ca="1">IFERROR(OFFSET(錠剤!F$4,錠剤_バラ!$A169,0),"")</f>
        <v>25</v>
      </c>
      <c r="G169" s="27" t="str">
        <f ca="1">IFERROR(OFFSET(錠剤!G$4,錠剤_バラ!$A169,0),"")</f>
        <v>ＰＴＰ</v>
      </c>
      <c r="H169" s="27" t="str">
        <f ca="1">IFERROR(OFFSET(錠剤!H$4,錠剤_バラ!$A169,0),"")</f>
        <v>５００Ｔ</v>
      </c>
      <c r="I169" s="27" t="str">
        <f ca="1">IFERROR(OFFSET(錠剤!I$4,錠剤_バラ!$A169,0),"")</f>
        <v>錠</v>
      </c>
      <c r="J169" s="27" t="str">
        <f ca="1">IFERROR(OFFSET(錠剤!J$4,錠剤_バラ!$A169,0),"")</f>
        <v>調剤棚　＆　普通薬バラ</v>
      </c>
      <c r="K169" s="77"/>
      <c r="L169" s="65"/>
      <c r="M169" s="54">
        <f t="shared" si="4"/>
        <v>0</v>
      </c>
    </row>
    <row r="170" spans="1:13">
      <c r="A170" s="66" cm="1">
        <f t="array" aca="1" ref="A170" ca="1">IFERROR(
   _xlfn.AGGREGATE(
      15, 6,
      ROW(錠剤!$J$5:$J$999)/
      (ISNUMBER(SEARCH("バラ", 錠剤!$J$5:$J$999))),
      ROW(A166)
   ),
"")-4</f>
        <v>199</v>
      </c>
      <c r="B170" s="27">
        <f t="shared" si="5"/>
        <v>166</v>
      </c>
      <c r="C170" s="27">
        <f ca="1">IFERROR(OFFSET(錠剤!C$4,錠剤_バラ!$A170,0),"")</f>
        <v>691</v>
      </c>
      <c r="D170" s="27" t="str">
        <f ca="1">IFERROR(OFFSET(錠剤!D$4,錠剤_バラ!$A170,0),"")</f>
        <v>ランソプラゾールＯＤ錠１５ｍｇ「トーワ」</v>
      </c>
      <c r="E170" s="27">
        <f ca="1">IFERROR(OFFSET(錠剤!E$4,錠剤_バラ!$A170,0),"")</f>
        <v>0</v>
      </c>
      <c r="F170" s="27">
        <f ca="1">IFERROR(OFFSET(錠剤!F$4,錠剤_バラ!$A170,0),"")</f>
        <v>25</v>
      </c>
      <c r="G170" s="27" t="str">
        <f ca="1">IFERROR(OFFSET(錠剤!G$4,錠剤_バラ!$A170,0),"")</f>
        <v>バラ</v>
      </c>
      <c r="H170" s="27" t="str">
        <f ca="1">IFERROR(OFFSET(錠剤!H$4,錠剤_バラ!$A170,0),"")</f>
        <v>５００Ｔ</v>
      </c>
      <c r="I170" s="27" t="str">
        <f ca="1">IFERROR(OFFSET(錠剤!I$4,錠剤_バラ!$A170,0),"")</f>
        <v>錠</v>
      </c>
      <c r="J170" s="27" t="str">
        <f ca="1">IFERROR(OFFSET(錠剤!J$4,錠剤_バラ!$A170,0),"")</f>
        <v>調剤棚　＆　普通薬バラ</v>
      </c>
      <c r="K170" s="77"/>
      <c r="L170" s="65"/>
      <c r="M170" s="54">
        <f t="shared" si="4"/>
        <v>0</v>
      </c>
    </row>
    <row r="171" spans="1:13">
      <c r="A171" s="66" cm="1">
        <f t="array" aca="1" ref="A171" ca="1">IFERROR(
   _xlfn.AGGREGATE(
      15, 6,
      ROW(錠剤!$J$5:$J$999)/
      (ISNUMBER(SEARCH("バラ", 錠剤!$J$5:$J$999))),
      ROW(A167)
   ),
"")-4</f>
        <v>201</v>
      </c>
      <c r="B171" s="27">
        <f t="shared" si="5"/>
        <v>167</v>
      </c>
      <c r="C171" s="27">
        <f ca="1">IFERROR(OFFSET(錠剤!C$4,錠剤_バラ!$A171,0),"")</f>
        <v>696</v>
      </c>
      <c r="D171" s="27" t="str">
        <f ca="1">IFERROR(OFFSET(錠剤!D$4,錠剤_バラ!$A171,0),"")</f>
        <v>リクシアナＯＤ錠３０ｍｇ</v>
      </c>
      <c r="E171" s="27">
        <f ca="1">IFERROR(OFFSET(錠剤!E$4,錠剤_バラ!$A171,0),"")</f>
        <v>0</v>
      </c>
      <c r="F171" s="27">
        <f ca="1">IFERROR(OFFSET(錠剤!F$4,錠剤_バラ!$A171,0),"")</f>
        <v>25</v>
      </c>
      <c r="G171" s="27" t="str">
        <f ca="1">IFERROR(OFFSET(錠剤!G$4,錠剤_バラ!$A171,0),"")</f>
        <v>バラ</v>
      </c>
      <c r="H171" s="27" t="str">
        <f ca="1">IFERROR(OFFSET(錠剤!H$4,錠剤_バラ!$A171,0),"")</f>
        <v>１００Ｔ</v>
      </c>
      <c r="I171" s="27" t="str">
        <f ca="1">IFERROR(OFFSET(錠剤!I$4,錠剤_バラ!$A171,0),"")</f>
        <v>錠</v>
      </c>
      <c r="J171" s="27" t="str">
        <f ca="1">IFERROR(OFFSET(錠剤!J$4,錠剤_バラ!$A171,0),"")</f>
        <v>調剤棚　＆　普通薬バラ</v>
      </c>
      <c r="K171" s="77"/>
      <c r="L171" s="65"/>
      <c r="M171" s="54">
        <f t="shared" si="4"/>
        <v>0</v>
      </c>
    </row>
    <row r="172" spans="1:13">
      <c r="A172" s="66" cm="1">
        <f t="array" aca="1" ref="A172" ca="1">IFERROR(
   _xlfn.AGGREGATE(
      15, 6,
      ROW(錠剤!$J$5:$J$999)/
      (ISNUMBER(SEARCH("バラ", 錠剤!$J$5:$J$999))),
      ROW(A168)
   ),
"")-4</f>
        <v>202</v>
      </c>
      <c r="B172" s="27">
        <f t="shared" si="5"/>
        <v>168</v>
      </c>
      <c r="C172" s="27">
        <f ca="1">IFERROR(OFFSET(錠剤!C$4,錠剤_バラ!$A172,0),"")</f>
        <v>723</v>
      </c>
      <c r="D172" s="27" t="str">
        <f ca="1">IFERROR(OFFSET(錠剤!D$4,錠剤_バラ!$A172,0),"")</f>
        <v>リスミー錠２ｍｇ</v>
      </c>
      <c r="E172" s="27">
        <f ca="1">IFERROR(OFFSET(錠剤!E$4,錠剤_バラ!$A172,0),"")</f>
        <v>0</v>
      </c>
      <c r="F172" s="27">
        <f ca="1">IFERROR(OFFSET(錠剤!F$4,錠剤_バラ!$A172,0),"")</f>
        <v>25</v>
      </c>
      <c r="G172" s="27" t="str">
        <f ca="1">IFERROR(OFFSET(錠剤!G$4,錠剤_バラ!$A172,0),"")</f>
        <v>ＰＴＰ</v>
      </c>
      <c r="H172" s="27" t="str">
        <f ca="1">IFERROR(OFFSET(錠剤!H$4,錠剤_バラ!$A172,0),"")</f>
        <v>１００Ｔ</v>
      </c>
      <c r="I172" s="27" t="str">
        <f ca="1">IFERROR(OFFSET(錠剤!I$4,錠剤_バラ!$A172,0),"")</f>
        <v>錠</v>
      </c>
      <c r="J172" s="27" t="str">
        <f ca="1">IFERROR(OFFSET(錠剤!J$4,錠剤_バラ!$A172,0),"")</f>
        <v>調剤棚　＆　普通薬バラ</v>
      </c>
      <c r="K172" s="77"/>
      <c r="L172" s="65"/>
      <c r="M172" s="54">
        <f t="shared" si="4"/>
        <v>0</v>
      </c>
    </row>
    <row r="173" spans="1:13">
      <c r="A173" s="66" cm="1">
        <f t="array" aca="1" ref="A173" ca="1">IFERROR(
   _xlfn.AGGREGATE(
      15, 6,
      ROW(錠剤!$J$5:$J$999)/
      (ISNUMBER(SEARCH("バラ", 錠剤!$J$5:$J$999))),
      ROW(A169)
   ),
"")-4</f>
        <v>203</v>
      </c>
      <c r="B173" s="27">
        <f t="shared" si="5"/>
        <v>169</v>
      </c>
      <c r="C173" s="27">
        <f ca="1">IFERROR(OFFSET(錠剤!C$4,錠剤_バラ!$A173,0),"")</f>
        <v>725</v>
      </c>
      <c r="D173" s="27" t="str">
        <f ca="1">IFERROR(OFFSET(錠剤!D$4,錠剤_バラ!$A173,0),"")</f>
        <v>リバーロキサバンＯＤ錠１０ｍｇ「バイエル」</v>
      </c>
      <c r="E173" s="27">
        <f ca="1">IFERROR(OFFSET(錠剤!E$4,錠剤_バラ!$A173,0),"")</f>
        <v>0</v>
      </c>
      <c r="F173" s="27">
        <f ca="1">IFERROR(OFFSET(錠剤!F$4,錠剤_バラ!$A173,0),"")</f>
        <v>5</v>
      </c>
      <c r="G173" s="27" t="str">
        <f ca="1">IFERROR(OFFSET(錠剤!G$4,錠剤_バラ!$A173,0),"")</f>
        <v>ＰＴＰ</v>
      </c>
      <c r="H173" s="27" t="str">
        <f ca="1">IFERROR(OFFSET(錠剤!H$4,錠剤_バラ!$A173,0),"")</f>
        <v>１００Ｔ</v>
      </c>
      <c r="I173" s="27" t="str">
        <f ca="1">IFERROR(OFFSET(錠剤!I$4,錠剤_バラ!$A173,0),"")</f>
        <v>錠</v>
      </c>
      <c r="J173" s="27" t="str">
        <f ca="1">IFERROR(OFFSET(錠剤!J$4,錠剤_バラ!$A173,0),"")</f>
        <v>普通薬バラ</v>
      </c>
      <c r="K173" s="77"/>
      <c r="L173" s="65"/>
      <c r="M173" s="54">
        <f t="shared" si="4"/>
        <v>0</v>
      </c>
    </row>
    <row r="174" spans="1:13">
      <c r="A174" s="66" cm="1">
        <f t="array" aca="1" ref="A174" ca="1">IFERROR(
   _xlfn.AGGREGATE(
      15, 6,
      ROW(錠剤!$J$5:$J$999)/
      (ISNUMBER(SEARCH("バラ", 錠剤!$J$5:$J$999))),
      ROW(A170)
   ),
"")-4</f>
        <v>204</v>
      </c>
      <c r="B174" s="27">
        <f t="shared" si="5"/>
        <v>170</v>
      </c>
      <c r="C174" s="27">
        <f ca="1">IFERROR(OFFSET(錠剤!C$4,錠剤_バラ!$A174,0),"")</f>
        <v>731</v>
      </c>
      <c r="D174" s="27" t="str">
        <f ca="1">IFERROR(OFFSET(錠剤!D$4,錠剤_バラ!$A174,0),"")</f>
        <v>リボトリール錠０．５ｍｇ</v>
      </c>
      <c r="E174" s="27">
        <f ca="1">IFERROR(OFFSET(錠剤!E$4,錠剤_バラ!$A174,0),"")</f>
        <v>0</v>
      </c>
      <c r="F174" s="27">
        <f ca="1">IFERROR(OFFSET(錠剤!F$4,錠剤_バラ!$A174,0),"")</f>
        <v>25</v>
      </c>
      <c r="G174" s="27" t="str">
        <f ca="1">IFERROR(OFFSET(錠剤!G$4,錠剤_バラ!$A174,0),"")</f>
        <v>ＰＴＰ</v>
      </c>
      <c r="H174" s="27" t="str">
        <f ca="1">IFERROR(OFFSET(錠剤!H$4,錠剤_バラ!$A174,0),"")</f>
        <v>１００Ｔ</v>
      </c>
      <c r="I174" s="27" t="str">
        <f ca="1">IFERROR(OFFSET(錠剤!I$4,錠剤_バラ!$A174,0),"")</f>
        <v>錠</v>
      </c>
      <c r="J174" s="27" t="str">
        <f ca="1">IFERROR(OFFSET(錠剤!J$4,錠剤_バラ!$A174,0),"")</f>
        <v>調剤棚　＆　普通薬バラ</v>
      </c>
      <c r="K174" s="77"/>
      <c r="L174" s="65"/>
      <c r="M174" s="54">
        <f t="shared" si="4"/>
        <v>0</v>
      </c>
    </row>
    <row r="175" spans="1:13">
      <c r="A175" s="66" cm="1">
        <f t="array" aca="1" ref="A175" ca="1">IFERROR(
   _xlfn.AGGREGATE(
      15, 6,
      ROW(錠剤!$J$5:$J$999)/
      (ISNUMBER(SEARCH("バラ", 錠剤!$J$5:$J$999))),
      ROW(A171)
   ),
"")-4</f>
        <v>205</v>
      </c>
      <c r="B175" s="27">
        <f t="shared" si="5"/>
        <v>171</v>
      </c>
      <c r="C175" s="27">
        <f ca="1">IFERROR(OFFSET(錠剤!C$4,錠剤_バラ!$A175,0),"")</f>
        <v>732</v>
      </c>
      <c r="D175" s="27" t="str">
        <f ca="1">IFERROR(OFFSET(錠剤!D$4,錠剤_バラ!$A175,0),"")</f>
        <v>リボトリール錠０．５ｍｇ</v>
      </c>
      <c r="E175" s="27">
        <f ca="1">IFERROR(OFFSET(錠剤!E$4,錠剤_バラ!$A175,0),"")</f>
        <v>0</v>
      </c>
      <c r="F175" s="27">
        <f ca="1">IFERROR(OFFSET(錠剤!F$4,錠剤_バラ!$A175,0),"")</f>
        <v>25</v>
      </c>
      <c r="G175" s="27" t="str">
        <f ca="1">IFERROR(OFFSET(錠剤!G$4,錠剤_バラ!$A175,0),"")</f>
        <v>バラ</v>
      </c>
      <c r="H175" s="27" t="str">
        <f ca="1">IFERROR(OFFSET(錠剤!H$4,錠剤_バラ!$A175,0),"")</f>
        <v>１０００Ｔ</v>
      </c>
      <c r="I175" s="27" t="str">
        <f ca="1">IFERROR(OFFSET(錠剤!I$4,錠剤_バラ!$A175,0),"")</f>
        <v>錠</v>
      </c>
      <c r="J175" s="27" t="str">
        <f ca="1">IFERROR(OFFSET(錠剤!J$4,錠剤_バラ!$A175,0),"")</f>
        <v>調剤棚　＆　普通薬バラ</v>
      </c>
      <c r="K175" s="77"/>
      <c r="L175" s="65"/>
      <c r="M175" s="54">
        <f t="shared" si="4"/>
        <v>0</v>
      </c>
    </row>
    <row r="176" spans="1:13">
      <c r="A176" s="66" cm="1">
        <f t="array" aca="1" ref="A176" ca="1">IFERROR(
   _xlfn.AGGREGATE(
      15, 6,
      ROW(錠剤!$J$5:$J$999)/
      (ISNUMBER(SEARCH("バラ", 錠剤!$J$5:$J$999))),
      ROW(A172)
   ),
"")-4</f>
        <v>206</v>
      </c>
      <c r="B176" s="27">
        <f t="shared" si="5"/>
        <v>172</v>
      </c>
      <c r="C176" s="27">
        <f ca="1">IFERROR(OFFSET(錠剤!C$4,錠剤_バラ!$A176,0),"")</f>
        <v>733</v>
      </c>
      <c r="D176" s="27" t="str">
        <f ca="1">IFERROR(OFFSET(錠剤!D$4,錠剤_バラ!$A176,0),"")</f>
        <v>リボトリール錠１ｍｇ</v>
      </c>
      <c r="E176" s="27">
        <f ca="1">IFERROR(OFFSET(錠剤!E$4,錠剤_バラ!$A176,0),"")</f>
        <v>0</v>
      </c>
      <c r="F176" s="27">
        <f ca="1">IFERROR(OFFSET(錠剤!F$4,錠剤_バラ!$A176,0),"")</f>
        <v>25</v>
      </c>
      <c r="G176" s="27" t="str">
        <f ca="1">IFERROR(OFFSET(錠剤!G$4,錠剤_バラ!$A176,0),"")</f>
        <v>ＰＴＰ</v>
      </c>
      <c r="H176" s="27" t="str">
        <f ca="1">IFERROR(OFFSET(錠剤!H$4,錠剤_バラ!$A176,0),"")</f>
        <v>１００Ｔ</v>
      </c>
      <c r="I176" s="27" t="str">
        <f ca="1">IFERROR(OFFSET(錠剤!I$4,錠剤_バラ!$A176,0),"")</f>
        <v>錠</v>
      </c>
      <c r="J176" s="27" t="str">
        <f ca="1">IFERROR(OFFSET(錠剤!J$4,錠剤_バラ!$A176,0),"")</f>
        <v>調剤棚　＆　普通薬バラ</v>
      </c>
      <c r="K176" s="77"/>
      <c r="L176" s="65"/>
      <c r="M176" s="54">
        <f t="shared" si="4"/>
        <v>0</v>
      </c>
    </row>
    <row r="177" spans="1:13">
      <c r="A177" s="66" cm="1">
        <f t="array" aca="1" ref="A177" ca="1">IFERROR(
   _xlfn.AGGREGATE(
      15, 6,
      ROW(錠剤!$J$5:$J$999)/
      (ISNUMBER(SEARCH("バラ", 錠剤!$J$5:$J$999))),
      ROW(A173)
   ),
"")-4</f>
        <v>207</v>
      </c>
      <c r="B177" s="27">
        <f t="shared" si="5"/>
        <v>173</v>
      </c>
      <c r="C177" s="27">
        <f ca="1">IFERROR(OFFSET(錠剤!C$4,錠剤_バラ!$A177,0),"")</f>
        <v>734</v>
      </c>
      <c r="D177" s="27" t="str">
        <f ca="1">IFERROR(OFFSET(錠剤!D$4,錠剤_バラ!$A177,0),"")</f>
        <v>リボトリール錠１ｍｇ</v>
      </c>
      <c r="E177" s="27">
        <f ca="1">IFERROR(OFFSET(錠剤!E$4,錠剤_バラ!$A177,0),"")</f>
        <v>0</v>
      </c>
      <c r="F177" s="27">
        <f ca="1">IFERROR(OFFSET(錠剤!F$4,錠剤_バラ!$A177,0),"")</f>
        <v>25</v>
      </c>
      <c r="G177" s="27" t="str">
        <f ca="1">IFERROR(OFFSET(錠剤!G$4,錠剤_バラ!$A177,0),"")</f>
        <v>バラ</v>
      </c>
      <c r="H177" s="27" t="str">
        <f ca="1">IFERROR(OFFSET(錠剤!H$4,錠剤_バラ!$A177,0),"")</f>
        <v>１０００Ｔ</v>
      </c>
      <c r="I177" s="27" t="str">
        <f ca="1">IFERROR(OFFSET(錠剤!I$4,錠剤_バラ!$A177,0),"")</f>
        <v>錠</v>
      </c>
      <c r="J177" s="27" t="str">
        <f ca="1">IFERROR(OFFSET(錠剤!J$4,錠剤_バラ!$A177,0),"")</f>
        <v>調剤棚　＆　普通薬バラ</v>
      </c>
      <c r="K177" s="77"/>
      <c r="L177" s="65"/>
      <c r="M177" s="54">
        <f t="shared" si="4"/>
        <v>0</v>
      </c>
    </row>
    <row r="178" spans="1:13">
      <c r="A178" s="66" cm="1">
        <f t="array" aca="1" ref="A178" ca="1">IFERROR(
   _xlfn.AGGREGATE(
      15, 6,
      ROW(錠剤!$J$5:$J$999)/
      (ISNUMBER(SEARCH("バラ", 錠剤!$J$5:$J$999))),
      ROW(A174)
   ),
"")-4</f>
        <v>208</v>
      </c>
      <c r="B178" s="27">
        <f t="shared" si="5"/>
        <v>174</v>
      </c>
      <c r="C178" s="27">
        <f ca="1">IFERROR(OFFSET(錠剤!C$4,錠剤_バラ!$A178,0),"")</f>
        <v>736</v>
      </c>
      <c r="D178" s="27" t="str">
        <f ca="1">IFERROR(OFFSET(錠剤!D$4,錠剤_バラ!$A178,0),"")</f>
        <v>リマプロスト　アルファデクス錠５μｇ「サワイ」</v>
      </c>
      <c r="E178" s="27">
        <f ca="1">IFERROR(OFFSET(錠剤!E$4,錠剤_バラ!$A178,0),"")</f>
        <v>0</v>
      </c>
      <c r="F178" s="27">
        <f ca="1">IFERROR(OFFSET(錠剤!F$4,錠剤_バラ!$A178,0),"")</f>
        <v>25</v>
      </c>
      <c r="G178" s="27" t="str">
        <f ca="1">IFERROR(OFFSET(錠剤!G$4,錠剤_バラ!$A178,0),"")</f>
        <v>バラ</v>
      </c>
      <c r="H178" s="27" t="str">
        <f ca="1">IFERROR(OFFSET(錠剤!H$4,錠剤_バラ!$A178,0),"")</f>
        <v>２００Ｔ</v>
      </c>
      <c r="I178" s="27" t="str">
        <f ca="1">IFERROR(OFFSET(錠剤!I$4,錠剤_バラ!$A178,0),"")</f>
        <v>錠</v>
      </c>
      <c r="J178" s="27" t="str">
        <f ca="1">IFERROR(OFFSET(錠剤!J$4,錠剤_バラ!$A178,0),"")</f>
        <v>調剤棚　＆　普通薬バラ</v>
      </c>
      <c r="K178" s="77"/>
      <c r="L178" s="65"/>
      <c r="M178" s="54">
        <f t="shared" si="4"/>
        <v>0</v>
      </c>
    </row>
    <row r="179" spans="1:13">
      <c r="A179" s="66" cm="1">
        <f t="array" aca="1" ref="A179" ca="1">IFERROR(
   _xlfn.AGGREGATE(
      15, 6,
      ROW(錠剤!$J$5:$J$999)/
      (ISNUMBER(SEARCH("バラ", 錠剤!$J$5:$J$999))),
      ROW(A175)
   ),
"")-4</f>
        <v>210</v>
      </c>
      <c r="B179" s="27">
        <f t="shared" si="5"/>
        <v>175</v>
      </c>
      <c r="C179" s="27">
        <f ca="1">IFERROR(OFFSET(錠剤!C$4,錠剤_バラ!$A179,0),"")</f>
        <v>753</v>
      </c>
      <c r="D179" s="27" t="str">
        <f ca="1">IFERROR(OFFSET(錠剤!D$4,錠剤_バラ!$A179,0),"")</f>
        <v>レキソタン錠２</v>
      </c>
      <c r="E179" s="27">
        <f ca="1">IFERROR(OFFSET(錠剤!E$4,錠剤_バラ!$A179,0),"")</f>
        <v>0</v>
      </c>
      <c r="F179" s="27">
        <f ca="1">IFERROR(OFFSET(錠剤!F$4,錠剤_バラ!$A179,0),"")</f>
        <v>25</v>
      </c>
      <c r="G179" s="27" t="str">
        <f ca="1">IFERROR(OFFSET(錠剤!G$4,錠剤_バラ!$A179,0),"")</f>
        <v>ＰＴＰ</v>
      </c>
      <c r="H179" s="27" t="str">
        <f ca="1">IFERROR(OFFSET(錠剤!H$4,錠剤_バラ!$A179,0),"")</f>
        <v>１００Ｔ</v>
      </c>
      <c r="I179" s="27" t="str">
        <f ca="1">IFERROR(OFFSET(錠剤!I$4,錠剤_バラ!$A179,0),"")</f>
        <v>錠</v>
      </c>
      <c r="J179" s="27" t="str">
        <f ca="1">IFERROR(OFFSET(錠剤!J$4,錠剤_バラ!$A179,0),"")</f>
        <v>調剤棚　＆　普通薬バラ</v>
      </c>
      <c r="K179" s="77"/>
      <c r="L179" s="65"/>
      <c r="M179" s="54">
        <f t="shared" si="4"/>
        <v>0</v>
      </c>
    </row>
    <row r="180" spans="1:13">
      <c r="A180" s="66" cm="1">
        <f t="array" aca="1" ref="A180" ca="1">IFERROR(
   _xlfn.AGGREGATE(
      15, 6,
      ROW(錠剤!$J$5:$J$999)/
      (ISNUMBER(SEARCH("バラ", 錠剤!$J$5:$J$999))),
      ROW(A176)
   ),
"")-4</f>
        <v>211</v>
      </c>
      <c r="B180" s="27">
        <f t="shared" si="5"/>
        <v>176</v>
      </c>
      <c r="C180" s="27">
        <f ca="1">IFERROR(OFFSET(錠剤!C$4,錠剤_バラ!$A180,0),"")</f>
        <v>754</v>
      </c>
      <c r="D180" s="27" t="str">
        <f ca="1">IFERROR(OFFSET(錠剤!D$4,錠剤_バラ!$A180,0),"")</f>
        <v>レキソタン錠２</v>
      </c>
      <c r="E180" s="27">
        <f ca="1">IFERROR(OFFSET(錠剤!E$4,錠剤_バラ!$A180,0),"")</f>
        <v>0</v>
      </c>
      <c r="F180" s="27">
        <f ca="1">IFERROR(OFFSET(錠剤!F$4,錠剤_バラ!$A180,0),"")</f>
        <v>25</v>
      </c>
      <c r="G180" s="27" t="str">
        <f ca="1">IFERROR(OFFSET(錠剤!G$4,錠剤_バラ!$A180,0),"")</f>
        <v>バラ</v>
      </c>
      <c r="H180" s="27" t="str">
        <f ca="1">IFERROR(OFFSET(錠剤!H$4,錠剤_バラ!$A180,0),"")</f>
        <v>５００Ｔ</v>
      </c>
      <c r="I180" s="27" t="str">
        <f ca="1">IFERROR(OFFSET(錠剤!I$4,錠剤_バラ!$A180,0),"")</f>
        <v>錠</v>
      </c>
      <c r="J180" s="27" t="str">
        <f ca="1">IFERROR(OFFSET(錠剤!J$4,錠剤_バラ!$A180,0),"")</f>
        <v>調剤棚　＆　普通薬バラ</v>
      </c>
      <c r="K180" s="77"/>
      <c r="L180" s="65"/>
      <c r="M180" s="54">
        <f t="shared" si="4"/>
        <v>0</v>
      </c>
    </row>
    <row r="181" spans="1:13">
      <c r="A181" s="66" cm="1">
        <f t="array" aca="1" ref="A181" ca="1">IFERROR(
   _xlfn.AGGREGATE(
      15, 6,
      ROW(錠剤!$J$5:$J$999)/
      (ISNUMBER(SEARCH("バラ", 錠剤!$J$5:$J$999))),
      ROW(A177)
   ),
"")-4</f>
        <v>212</v>
      </c>
      <c r="B181" s="27">
        <f t="shared" si="5"/>
        <v>177</v>
      </c>
      <c r="C181" s="27">
        <f ca="1">IFERROR(OFFSET(錠剤!C$4,錠剤_バラ!$A181,0),"")</f>
        <v>755</v>
      </c>
      <c r="D181" s="27" t="str">
        <f ca="1">IFERROR(OFFSET(錠剤!D$4,錠剤_バラ!$A181,0),"")</f>
        <v>レキソタン錠５</v>
      </c>
      <c r="E181" s="27">
        <f ca="1">IFERROR(OFFSET(錠剤!E$4,錠剤_バラ!$A181,0),"")</f>
        <v>0</v>
      </c>
      <c r="F181" s="27">
        <f ca="1">IFERROR(OFFSET(錠剤!F$4,錠剤_バラ!$A181,0),"")</f>
        <v>25</v>
      </c>
      <c r="G181" s="27" t="str">
        <f ca="1">IFERROR(OFFSET(錠剤!G$4,錠剤_バラ!$A181,0),"")</f>
        <v>ＰＴＰ</v>
      </c>
      <c r="H181" s="27" t="str">
        <f ca="1">IFERROR(OFFSET(錠剤!H$4,錠剤_バラ!$A181,0),"")</f>
        <v>１００Ｔ</v>
      </c>
      <c r="I181" s="27" t="str">
        <f ca="1">IFERROR(OFFSET(錠剤!I$4,錠剤_バラ!$A181,0),"")</f>
        <v>錠</v>
      </c>
      <c r="J181" s="27" t="str">
        <f ca="1">IFERROR(OFFSET(錠剤!J$4,錠剤_バラ!$A181,0),"")</f>
        <v>調剤棚　＆　普通薬バラ</v>
      </c>
      <c r="K181" s="77"/>
      <c r="L181" s="65"/>
      <c r="M181" s="54">
        <f t="shared" si="4"/>
        <v>0</v>
      </c>
    </row>
    <row r="182" spans="1:13">
      <c r="A182" s="66" cm="1">
        <f t="array" aca="1" ref="A182" ca="1">IFERROR(
   _xlfn.AGGREGATE(
      15, 6,
      ROW(錠剤!$J$5:$J$999)/
      (ISNUMBER(SEARCH("バラ", 錠剤!$J$5:$J$999))),
      ROW(A178)
   ),
"")-4</f>
        <v>213</v>
      </c>
      <c r="B182" s="27">
        <f t="shared" si="5"/>
        <v>178</v>
      </c>
      <c r="C182" s="27">
        <f ca="1">IFERROR(OFFSET(錠剤!C$4,錠剤_バラ!$A182,0),"")</f>
        <v>756</v>
      </c>
      <c r="D182" s="27" t="str">
        <f ca="1">IFERROR(OFFSET(錠剤!D$4,錠剤_バラ!$A182,0),"")</f>
        <v>レキソタン錠５</v>
      </c>
      <c r="E182" s="27">
        <f ca="1">IFERROR(OFFSET(錠剤!E$4,錠剤_バラ!$A182,0),"")</f>
        <v>0</v>
      </c>
      <c r="F182" s="27">
        <f ca="1">IFERROR(OFFSET(錠剤!F$4,錠剤_バラ!$A182,0),"")</f>
        <v>25</v>
      </c>
      <c r="G182" s="27" t="str">
        <f ca="1">IFERROR(OFFSET(錠剤!G$4,錠剤_バラ!$A182,0),"")</f>
        <v>バラ</v>
      </c>
      <c r="H182" s="27" t="str">
        <f ca="1">IFERROR(OFFSET(錠剤!H$4,錠剤_バラ!$A182,0),"")</f>
        <v>５００Ｔ</v>
      </c>
      <c r="I182" s="27" t="str">
        <f ca="1">IFERROR(OFFSET(錠剤!I$4,錠剤_バラ!$A182,0),"")</f>
        <v>錠</v>
      </c>
      <c r="J182" s="27" t="str">
        <f ca="1">IFERROR(OFFSET(錠剤!J$4,錠剤_バラ!$A182,0),"")</f>
        <v>調剤棚　＆　普通薬バラ</v>
      </c>
      <c r="K182" s="77"/>
      <c r="L182" s="65"/>
      <c r="M182" s="54">
        <f t="shared" si="4"/>
        <v>0</v>
      </c>
    </row>
    <row r="183" spans="1:13">
      <c r="A183" s="66" cm="1">
        <f t="array" aca="1" ref="A183" ca="1">IFERROR(
   _xlfn.AGGREGATE(
      15, 6,
      ROW(錠剤!$J$5:$J$999)/
      (ISNUMBER(SEARCH("バラ", 錠剤!$J$5:$J$999))),
      ROW(A179)
   ),
"")-4</f>
        <v>214</v>
      </c>
      <c r="B183" s="27">
        <f t="shared" si="5"/>
        <v>179</v>
      </c>
      <c r="C183" s="27">
        <f ca="1">IFERROR(OFFSET(錠剤!C$4,錠剤_バラ!$A183,0),"")</f>
        <v>757</v>
      </c>
      <c r="D183" s="27" t="str">
        <f ca="1">IFERROR(OFFSET(錠剤!D$4,錠剤_バラ!$A183,0),"")</f>
        <v>レグテクト錠３３３ｍｇ</v>
      </c>
      <c r="E183" s="27">
        <f ca="1">IFERROR(OFFSET(錠剤!E$4,錠剤_バラ!$A183,0),"")</f>
        <v>0</v>
      </c>
      <c r="F183" s="27">
        <f ca="1">IFERROR(OFFSET(錠剤!F$4,錠剤_バラ!$A183,0),"")</f>
        <v>25</v>
      </c>
      <c r="G183" s="27" t="str">
        <f ca="1">IFERROR(OFFSET(錠剤!G$4,錠剤_バラ!$A183,0),"")</f>
        <v>ＰＴＰ</v>
      </c>
      <c r="H183" s="27" t="str">
        <f ca="1">IFERROR(OFFSET(錠剤!H$4,錠剤_バラ!$A183,0),"")</f>
        <v>１００Ｔ　</v>
      </c>
      <c r="I183" s="27" t="str">
        <f ca="1">IFERROR(OFFSET(錠剤!I$4,錠剤_バラ!$A183,0),"")</f>
        <v>錠</v>
      </c>
      <c r="J183" s="27" t="str">
        <f ca="1">IFERROR(OFFSET(錠剤!J$4,錠剤_バラ!$A183,0),"")</f>
        <v>調剤棚　＆　普通薬バラ</v>
      </c>
      <c r="K183" s="77"/>
      <c r="L183" s="65"/>
      <c r="M183" s="54">
        <f t="shared" si="4"/>
        <v>0</v>
      </c>
    </row>
    <row r="184" spans="1:13">
      <c r="A184" s="66" cm="1">
        <f t="array" aca="1" ref="A184" ca="1">IFERROR(
   _xlfn.AGGREGATE(
      15, 6,
      ROW(錠剤!$J$5:$J$999)/
      (ISNUMBER(SEARCH("バラ", 錠剤!$J$5:$J$999))),
      ROW(A180)
   ),
"")-4</f>
        <v>215</v>
      </c>
      <c r="B184" s="27">
        <f t="shared" si="5"/>
        <v>180</v>
      </c>
      <c r="C184" s="27">
        <f ca="1">IFERROR(OFFSET(錠剤!C$4,錠剤_バラ!$A184,0),"")</f>
        <v>758</v>
      </c>
      <c r="D184" s="27" t="str">
        <f ca="1">IFERROR(OFFSET(錠剤!D$4,錠剤_バラ!$A184,0),"")</f>
        <v>レグテクト錠３３３ｍｇ</v>
      </c>
      <c r="E184" s="27">
        <f ca="1">IFERROR(OFFSET(錠剤!E$4,錠剤_バラ!$A184,0),"")</f>
        <v>0</v>
      </c>
      <c r="F184" s="27">
        <f ca="1">IFERROR(OFFSET(錠剤!F$4,錠剤_バラ!$A184,0),"")</f>
        <v>25</v>
      </c>
      <c r="G184" s="27" t="str">
        <f ca="1">IFERROR(OFFSET(錠剤!G$4,錠剤_バラ!$A184,0),"")</f>
        <v>バラ</v>
      </c>
      <c r="H184" s="27" t="str">
        <f ca="1">IFERROR(OFFSET(錠剤!H$4,錠剤_バラ!$A184,0),"")</f>
        <v>５００Ｔ　</v>
      </c>
      <c r="I184" s="27" t="str">
        <f ca="1">IFERROR(OFFSET(錠剤!I$4,錠剤_バラ!$A184,0),"")</f>
        <v>錠</v>
      </c>
      <c r="J184" s="27" t="str">
        <f ca="1">IFERROR(OFFSET(錠剤!J$4,錠剤_バラ!$A184,0),"")</f>
        <v>調剤棚　＆　普通薬バラ</v>
      </c>
      <c r="K184" s="77"/>
      <c r="L184" s="65"/>
      <c r="M184" s="54">
        <f t="shared" si="4"/>
        <v>0</v>
      </c>
    </row>
    <row r="185" spans="1:13">
      <c r="A185" s="66" cm="1">
        <f t="array" aca="1" ref="A185" ca="1">IFERROR(
   _xlfn.AGGREGATE(
      15, 6,
      ROW(錠剤!$J$5:$J$999)/
      (ISNUMBER(SEARCH("バラ", 錠剤!$J$5:$J$999))),
      ROW(A181)
   ),
"")-4</f>
        <v>217</v>
      </c>
      <c r="B185" s="27">
        <f t="shared" si="5"/>
        <v>181</v>
      </c>
      <c r="C185" s="27">
        <f ca="1">IFERROR(OFFSET(錠剤!C$4,錠剤_バラ!$A185,0),"")</f>
        <v>762</v>
      </c>
      <c r="D185" s="27" t="str">
        <f ca="1">IFERROR(OFFSET(錠剤!D$4,錠剤_バラ!$A185,0),"")</f>
        <v>レバミピド錠１００ｍｇ「オーツカ」</v>
      </c>
      <c r="E185" s="27">
        <f ca="1">IFERROR(OFFSET(錠剤!E$4,錠剤_バラ!$A185,0),"")</f>
        <v>0</v>
      </c>
      <c r="F185" s="27">
        <f ca="1">IFERROR(OFFSET(錠剤!F$4,錠剤_バラ!$A185,0),"")</f>
        <v>25</v>
      </c>
      <c r="G185" s="27" t="str">
        <f ca="1">IFERROR(OFFSET(錠剤!G$4,錠剤_バラ!$A185,0),"")</f>
        <v>ＰＴＰ</v>
      </c>
      <c r="H185" s="27" t="str">
        <f ca="1">IFERROR(OFFSET(錠剤!H$4,錠剤_バラ!$A185,0),"")</f>
        <v>５００Ｔ</v>
      </c>
      <c r="I185" s="27" t="str">
        <f ca="1">IFERROR(OFFSET(錠剤!I$4,錠剤_バラ!$A185,0),"")</f>
        <v>錠</v>
      </c>
      <c r="J185" s="27" t="str">
        <f ca="1">IFERROR(OFFSET(錠剤!J$4,錠剤_バラ!$A185,0),"")</f>
        <v>調剤棚　＆　普通薬バラ</v>
      </c>
      <c r="K185" s="77"/>
      <c r="L185" s="65"/>
      <c r="M185" s="54">
        <f t="shared" si="4"/>
        <v>0</v>
      </c>
    </row>
    <row r="186" spans="1:13">
      <c r="A186" s="66" cm="1">
        <f t="array" aca="1" ref="A186" ca="1">IFERROR(
   _xlfn.AGGREGATE(
      15, 6,
      ROW(錠剤!$J$5:$J$999)/
      (ISNUMBER(SEARCH("バラ", 錠剤!$J$5:$J$999))),
      ROW(A182)
   ),
"")-4</f>
        <v>218</v>
      </c>
      <c r="B186" s="27">
        <f t="shared" si="5"/>
        <v>182</v>
      </c>
      <c r="C186" s="27">
        <f ca="1">IFERROR(OFFSET(錠剤!C$4,錠剤_バラ!$A186,0),"")</f>
        <v>763</v>
      </c>
      <c r="D186" s="27" t="str">
        <f ca="1">IFERROR(OFFSET(錠剤!D$4,錠剤_バラ!$A186,0),"")</f>
        <v>レバミピド錠１００ｍｇ「オーツカ」</v>
      </c>
      <c r="E186" s="27">
        <f ca="1">IFERROR(OFFSET(錠剤!E$4,錠剤_バラ!$A186,0),"")</f>
        <v>0</v>
      </c>
      <c r="F186" s="27">
        <f ca="1">IFERROR(OFFSET(錠剤!F$4,錠剤_バラ!$A186,0),"")</f>
        <v>25</v>
      </c>
      <c r="G186" s="27" t="str">
        <f ca="1">IFERROR(OFFSET(錠剤!G$4,錠剤_バラ!$A186,0),"")</f>
        <v>バラ</v>
      </c>
      <c r="H186" s="27" t="str">
        <f ca="1">IFERROR(OFFSET(錠剤!H$4,錠剤_バラ!$A186,0),"")</f>
        <v>５００Ｔ</v>
      </c>
      <c r="I186" s="27" t="str">
        <f ca="1">IFERROR(OFFSET(錠剤!I$4,錠剤_バラ!$A186,0),"")</f>
        <v>錠</v>
      </c>
      <c r="J186" s="27" t="str">
        <f ca="1">IFERROR(OFFSET(錠剤!J$4,錠剤_バラ!$A186,0),"")</f>
        <v>調剤棚　＆　普通薬バラ</v>
      </c>
      <c r="K186" s="77"/>
      <c r="L186" s="65"/>
      <c r="M186" s="54">
        <f t="shared" si="4"/>
        <v>0</v>
      </c>
    </row>
    <row r="187" spans="1:13">
      <c r="A187" s="66" cm="1">
        <f t="array" aca="1" ref="A187" ca="1">IFERROR(
   _xlfn.AGGREGATE(
      15, 6,
      ROW(錠剤!$J$5:$J$999)/
      (ISNUMBER(SEARCH("バラ", 錠剤!$J$5:$J$999))),
      ROW(A183)
   ),
"")-4</f>
        <v>219</v>
      </c>
      <c r="B187" s="27">
        <f t="shared" si="5"/>
        <v>183</v>
      </c>
      <c r="C187" s="27">
        <f ca="1">IFERROR(OFFSET(錠剤!C$4,錠剤_バラ!$A187,0),"")</f>
        <v>765</v>
      </c>
      <c r="D187" s="27" t="str">
        <f ca="1">IFERROR(OFFSET(錠剤!D$4,錠剤_バラ!$A187,0),"")</f>
        <v>レベチラセタム錠２５０ｍｇ「トーワ」</v>
      </c>
      <c r="E187" s="27">
        <f ca="1">IFERROR(OFFSET(錠剤!E$4,錠剤_バラ!$A187,0),"")</f>
        <v>0</v>
      </c>
      <c r="F187" s="27">
        <f ca="1">IFERROR(OFFSET(錠剤!F$4,錠剤_バラ!$A187,0),"")</f>
        <v>25</v>
      </c>
      <c r="G187" s="27" t="str">
        <f ca="1">IFERROR(OFFSET(錠剤!G$4,錠剤_バラ!$A187,0),"")</f>
        <v>ＰＴＰ</v>
      </c>
      <c r="H187" s="27" t="str">
        <f ca="1">IFERROR(OFFSET(錠剤!H$4,錠剤_バラ!$A187,0),"")</f>
        <v>１００Ｔ</v>
      </c>
      <c r="I187" s="27" t="str">
        <f ca="1">IFERROR(OFFSET(錠剤!I$4,錠剤_バラ!$A187,0),"")</f>
        <v>錠</v>
      </c>
      <c r="J187" s="27" t="str">
        <f ca="1">IFERROR(OFFSET(錠剤!J$4,錠剤_バラ!$A187,0),"")</f>
        <v>調剤棚　＆　普通薬バラ</v>
      </c>
      <c r="K187" s="77"/>
      <c r="L187" s="65"/>
      <c r="M187" s="54">
        <f t="shared" si="4"/>
        <v>0</v>
      </c>
    </row>
    <row r="188" spans="1:13">
      <c r="A188" s="66" cm="1">
        <f t="array" aca="1" ref="A188" ca="1">IFERROR(
   _xlfn.AGGREGATE(
      15, 6,
      ROW(錠剤!$J$5:$J$999)/
      (ISNUMBER(SEARCH("バラ", 錠剤!$J$5:$J$999))),
      ROW(A184)
   ),
"")-4</f>
        <v>220</v>
      </c>
      <c r="B188" s="27">
        <f t="shared" si="5"/>
        <v>184</v>
      </c>
      <c r="C188" s="27">
        <f ca="1">IFERROR(OFFSET(錠剤!C$4,錠剤_バラ!$A188,0),"")</f>
        <v>766</v>
      </c>
      <c r="D188" s="27" t="str">
        <f ca="1">IFERROR(OFFSET(錠剤!D$4,錠剤_バラ!$A188,0),"")</f>
        <v>レベチラセタム錠２５０ｍｇ「トーワ」</v>
      </c>
      <c r="E188" s="27">
        <f ca="1">IFERROR(OFFSET(錠剤!E$4,錠剤_バラ!$A188,0),"")</f>
        <v>0</v>
      </c>
      <c r="F188" s="27">
        <f ca="1">IFERROR(OFFSET(錠剤!F$4,錠剤_バラ!$A188,0),"")</f>
        <v>25</v>
      </c>
      <c r="G188" s="27" t="str">
        <f ca="1">IFERROR(OFFSET(錠剤!G$4,錠剤_バラ!$A188,0),"")</f>
        <v>バラ</v>
      </c>
      <c r="H188" s="27" t="str">
        <f ca="1">IFERROR(OFFSET(錠剤!H$4,錠剤_バラ!$A188,0),"")</f>
        <v>３００Ｔ</v>
      </c>
      <c r="I188" s="27" t="str">
        <f ca="1">IFERROR(OFFSET(錠剤!I$4,錠剤_バラ!$A188,0),"")</f>
        <v>錠</v>
      </c>
      <c r="J188" s="27" t="str">
        <f ca="1">IFERROR(OFFSET(錠剤!J$4,錠剤_バラ!$A188,0),"")</f>
        <v>調剤棚　＆　普通薬バラ</v>
      </c>
      <c r="K188" s="77"/>
      <c r="L188" s="65"/>
      <c r="M188" s="54">
        <f t="shared" si="4"/>
        <v>0</v>
      </c>
    </row>
    <row r="189" spans="1:13">
      <c r="A189" s="66" cm="1">
        <f t="array" aca="1" ref="A189" ca="1">IFERROR(
   _xlfn.AGGREGATE(
      15, 6,
      ROW(錠剤!$J$5:$J$999)/
      (ISNUMBER(SEARCH("バラ", 錠剤!$J$5:$J$999))),
      ROW(A185)
   ),
"")-4</f>
        <v>222</v>
      </c>
      <c r="B189" s="27">
        <f t="shared" si="5"/>
        <v>185</v>
      </c>
      <c r="C189" s="27">
        <f ca="1">IFERROR(OFFSET(錠剤!C$4,錠剤_バラ!$A189,0),"")</f>
        <v>780</v>
      </c>
      <c r="D189" s="27" t="str">
        <f ca="1">IFERROR(OFFSET(錠剤!D$4,錠剤_バラ!$A189,0),"")</f>
        <v>ロキソプロフェンナトリウム錠６０ｍｇ「日医工」</v>
      </c>
      <c r="E189" s="27">
        <f ca="1">IFERROR(OFFSET(錠剤!E$4,錠剤_バラ!$A189,0),"")</f>
        <v>0</v>
      </c>
      <c r="F189" s="27">
        <f ca="1">IFERROR(OFFSET(錠剤!F$4,錠剤_バラ!$A189,0),"")</f>
        <v>25</v>
      </c>
      <c r="G189" s="27" t="str">
        <f ca="1">IFERROR(OFFSET(錠剤!G$4,錠剤_バラ!$A189,0),"")</f>
        <v>ＰＴＰ</v>
      </c>
      <c r="H189" s="27" t="str">
        <f ca="1">IFERROR(OFFSET(錠剤!H$4,錠剤_バラ!$A189,0),"")</f>
        <v>１０００Ｔ</v>
      </c>
      <c r="I189" s="27" t="str">
        <f ca="1">IFERROR(OFFSET(錠剤!I$4,錠剤_バラ!$A189,0),"")</f>
        <v>錠</v>
      </c>
      <c r="J189" s="27" t="str">
        <f ca="1">IFERROR(OFFSET(錠剤!J$4,錠剤_バラ!$A189,0),"")</f>
        <v>調剤棚　＆　普通薬バラ</v>
      </c>
      <c r="K189" s="77"/>
      <c r="L189" s="65"/>
      <c r="M189" s="54">
        <f t="shared" si="4"/>
        <v>0</v>
      </c>
    </row>
    <row r="190" spans="1:13">
      <c r="A190" s="66" cm="1">
        <f t="array" aca="1" ref="A190" ca="1">IFERROR(
   _xlfn.AGGREGATE(
      15, 6,
      ROW(錠剤!$J$5:$J$999)/
      (ISNUMBER(SEARCH("バラ", 錠剤!$J$5:$J$999))),
      ROW(A186)
   ),
"")-4</f>
        <v>223</v>
      </c>
      <c r="B190" s="27">
        <f t="shared" si="5"/>
        <v>186</v>
      </c>
      <c r="C190" s="27">
        <f ca="1">IFERROR(OFFSET(錠剤!C$4,錠剤_バラ!$A190,0),"")</f>
        <v>781</v>
      </c>
      <c r="D190" s="27" t="str">
        <f ca="1">IFERROR(OFFSET(錠剤!D$4,錠剤_バラ!$A190,0),"")</f>
        <v>ロキソプロフェンナトリウム錠６０ｍｇ「日医工」</v>
      </c>
      <c r="E190" s="27">
        <f ca="1">IFERROR(OFFSET(錠剤!E$4,錠剤_バラ!$A190,0),"")</f>
        <v>0</v>
      </c>
      <c r="F190" s="27">
        <f ca="1">IFERROR(OFFSET(錠剤!F$4,錠剤_バラ!$A190,0),"")</f>
        <v>25</v>
      </c>
      <c r="G190" s="27" t="str">
        <f ca="1">IFERROR(OFFSET(錠剤!G$4,錠剤_バラ!$A190,0),"")</f>
        <v>バラ</v>
      </c>
      <c r="H190" s="27" t="str">
        <f ca="1">IFERROR(OFFSET(錠剤!H$4,錠剤_バラ!$A190,0),"")</f>
        <v>１０００Ｔ</v>
      </c>
      <c r="I190" s="27" t="str">
        <f ca="1">IFERROR(OFFSET(錠剤!I$4,錠剤_バラ!$A190,0),"")</f>
        <v>錠</v>
      </c>
      <c r="J190" s="27" t="str">
        <f ca="1">IFERROR(OFFSET(錠剤!J$4,錠剤_バラ!$A190,0),"")</f>
        <v>調剤棚　＆　普通薬バラ</v>
      </c>
      <c r="K190" s="77"/>
      <c r="L190" s="65"/>
      <c r="M190" s="54">
        <f t="shared" si="4"/>
        <v>0</v>
      </c>
    </row>
    <row r="191" spans="1:13">
      <c r="A191" s="66" cm="1">
        <f t="array" aca="1" ref="A191" ca="1">IFERROR(
   _xlfn.AGGREGATE(
      15, 6,
      ROW(錠剤!$J$5:$J$999)/
      (ISNUMBER(SEARCH("バラ", 錠剤!$J$5:$J$999))),
      ROW(A187)
   ),
"")-4</f>
        <v>224</v>
      </c>
      <c r="B191" s="27">
        <f t="shared" si="5"/>
        <v>187</v>
      </c>
      <c r="C191" s="27">
        <f ca="1">IFERROR(OFFSET(錠剤!C$4,錠剤_バラ!$A191,0),"")</f>
        <v>784</v>
      </c>
      <c r="D191" s="27" t="str">
        <f ca="1">IFERROR(OFFSET(錠剤!D$4,錠剤_バラ!$A191,0),"")</f>
        <v>ロスバスタチン錠２．５ｍｇ「トーワ」</v>
      </c>
      <c r="E191" s="27">
        <f ca="1">IFERROR(OFFSET(錠剤!E$4,錠剤_バラ!$A191,0),"")</f>
        <v>0</v>
      </c>
      <c r="F191" s="27">
        <f ca="1">IFERROR(OFFSET(錠剤!F$4,錠剤_バラ!$A191,0),"")</f>
        <v>25</v>
      </c>
      <c r="G191" s="27" t="str">
        <f ca="1">IFERROR(OFFSET(錠剤!G$4,錠剤_バラ!$A191,0),"")</f>
        <v>ＰＴＰ</v>
      </c>
      <c r="H191" s="27" t="str">
        <f ca="1">IFERROR(OFFSET(錠剤!H$4,錠剤_バラ!$A191,0),"")</f>
        <v>１００Ｔ</v>
      </c>
      <c r="I191" s="27" t="str">
        <f ca="1">IFERROR(OFFSET(錠剤!I$4,錠剤_バラ!$A191,0),"")</f>
        <v>錠</v>
      </c>
      <c r="J191" s="27" t="str">
        <f ca="1">IFERROR(OFFSET(錠剤!J$4,錠剤_バラ!$A191,0),"")</f>
        <v>調剤棚　＆　普通薬バラ</v>
      </c>
      <c r="K191" s="77"/>
      <c r="L191" s="65"/>
      <c r="M191" s="54">
        <f t="shared" si="4"/>
        <v>0</v>
      </c>
    </row>
    <row r="192" spans="1:13">
      <c r="A192" s="66" cm="1">
        <f t="array" aca="1" ref="A192" ca="1">IFERROR(
   _xlfn.AGGREGATE(
      15, 6,
      ROW(錠剤!$J$5:$J$999)/
      (ISNUMBER(SEARCH("バラ", 錠剤!$J$5:$J$999))),
      ROW(A188)
   ),
"")-4</f>
        <v>225</v>
      </c>
      <c r="B192" s="27">
        <f t="shared" si="5"/>
        <v>188</v>
      </c>
      <c r="C192" s="27">
        <f ca="1">IFERROR(OFFSET(錠剤!C$4,錠剤_バラ!$A192,0),"")</f>
        <v>785</v>
      </c>
      <c r="D192" s="27" t="str">
        <f ca="1">IFERROR(OFFSET(錠剤!D$4,錠剤_バラ!$A192,0),"")</f>
        <v>ロスバスタチン錠２．５ｍｇ「トーワ」</v>
      </c>
      <c r="E192" s="27">
        <f ca="1">IFERROR(OFFSET(錠剤!E$4,錠剤_バラ!$A192,0),"")</f>
        <v>0</v>
      </c>
      <c r="F192" s="27">
        <f ca="1">IFERROR(OFFSET(錠剤!F$4,錠剤_バラ!$A192,0),"")</f>
        <v>25</v>
      </c>
      <c r="G192" s="27" t="str">
        <f ca="1">IFERROR(OFFSET(錠剤!G$4,錠剤_バラ!$A192,0),"")</f>
        <v>バラ</v>
      </c>
      <c r="H192" s="27" t="str">
        <f ca="1">IFERROR(OFFSET(錠剤!H$4,錠剤_バラ!$A192,0),"")</f>
        <v>３００Ｔ</v>
      </c>
      <c r="I192" s="27" t="str">
        <f ca="1">IFERROR(OFFSET(錠剤!I$4,錠剤_バラ!$A192,0),"")</f>
        <v>錠</v>
      </c>
      <c r="J192" s="27" t="str">
        <f ca="1">IFERROR(OFFSET(錠剤!J$4,錠剤_バラ!$A192,0),"")</f>
        <v>調剤棚　＆　普通薬バラ</v>
      </c>
      <c r="K192" s="77"/>
      <c r="L192" s="65"/>
      <c r="M192" s="54">
        <f t="shared" si="4"/>
        <v>0</v>
      </c>
    </row>
    <row r="193" spans="1:13">
      <c r="A193" s="66" cm="1">
        <f t="array" aca="1" ref="A193" ca="1">IFERROR(
   _xlfn.AGGREGATE(
      15, 6,
      ROW(錠剤!$J$5:$J$999)/
      (ISNUMBER(SEARCH("バラ", 錠剤!$J$5:$J$999))),
      ROW(A189)
   ),
"")-4</f>
        <v>226</v>
      </c>
      <c r="B193" s="27">
        <f t="shared" si="5"/>
        <v>189</v>
      </c>
      <c r="C193" s="27">
        <f ca="1">IFERROR(OFFSET(錠剤!C$4,錠剤_バラ!$A193,0),"")</f>
        <v>795</v>
      </c>
      <c r="D193" s="27" t="str">
        <f ca="1">IFERROR(OFFSET(錠剤!D$4,錠剤_バラ!$A193,0),"")</f>
        <v>ロラゼパム錠０．５ｍｇ「サワイ」</v>
      </c>
      <c r="E193" s="27">
        <f ca="1">IFERROR(OFFSET(錠剤!E$4,錠剤_バラ!$A193,0),"")</f>
        <v>0</v>
      </c>
      <c r="F193" s="27">
        <f ca="1">IFERROR(OFFSET(錠剤!F$4,錠剤_バラ!$A193,0),"")</f>
        <v>25</v>
      </c>
      <c r="G193" s="27" t="str">
        <f ca="1">IFERROR(OFFSET(錠剤!G$4,錠剤_バラ!$A193,0),"")</f>
        <v>ＰＴＰ</v>
      </c>
      <c r="H193" s="27" t="str">
        <f ca="1">IFERROR(OFFSET(錠剤!H$4,錠剤_バラ!$A193,0),"")</f>
        <v>１０００Ｔ</v>
      </c>
      <c r="I193" s="27" t="str">
        <f ca="1">IFERROR(OFFSET(錠剤!I$4,錠剤_バラ!$A193,0),"")</f>
        <v>錠</v>
      </c>
      <c r="J193" s="27" t="str">
        <f ca="1">IFERROR(OFFSET(錠剤!J$4,錠剤_バラ!$A193,0),"")</f>
        <v>調剤棚　＆　普通薬バラ</v>
      </c>
      <c r="K193" s="77"/>
      <c r="L193" s="65"/>
      <c r="M193" s="54">
        <f t="shared" si="4"/>
        <v>0</v>
      </c>
    </row>
    <row r="194" spans="1:13">
      <c r="A194" s="66" cm="1">
        <f t="array" aca="1" ref="A194" ca="1">IFERROR(
   _xlfn.AGGREGATE(
      15, 6,
      ROW(錠剤!$J$5:$J$999)/
      (ISNUMBER(SEARCH("バラ", 錠剤!$J$5:$J$999))),
      ROW(A190)
   ),
"")-4</f>
        <v>227</v>
      </c>
      <c r="B194" s="27">
        <f t="shared" si="5"/>
        <v>190</v>
      </c>
      <c r="C194" s="27">
        <f ca="1">IFERROR(OFFSET(錠剤!C$4,錠剤_バラ!$A194,0),"")</f>
        <v>796</v>
      </c>
      <c r="D194" s="27" t="str">
        <f ca="1">IFERROR(OFFSET(錠剤!D$4,錠剤_バラ!$A194,0),"")</f>
        <v>ロラメット錠１．０（アスカ）</v>
      </c>
      <c r="E194" s="27">
        <f ca="1">IFERROR(OFFSET(錠剤!E$4,錠剤_バラ!$A194,0),"")</f>
        <v>0</v>
      </c>
      <c r="F194" s="27">
        <f ca="1">IFERROR(OFFSET(錠剤!F$4,錠剤_バラ!$A194,0),"")</f>
        <v>25</v>
      </c>
      <c r="G194" s="27" t="str">
        <f ca="1">IFERROR(OFFSET(錠剤!G$4,錠剤_バラ!$A194,0),"")</f>
        <v>ＰＴＰ</v>
      </c>
      <c r="H194" s="27" t="str">
        <f ca="1">IFERROR(OFFSET(錠剤!H$4,錠剤_バラ!$A194,0),"")</f>
        <v>１００Ｔ</v>
      </c>
      <c r="I194" s="27" t="str">
        <f ca="1">IFERROR(OFFSET(錠剤!I$4,錠剤_バラ!$A194,0),"")</f>
        <v>錠</v>
      </c>
      <c r="J194" s="27" t="str">
        <f ca="1">IFERROR(OFFSET(錠剤!J$4,錠剤_バラ!$A194,0),"")</f>
        <v>調剤棚　＆　普通薬バラ</v>
      </c>
      <c r="K194" s="77"/>
      <c r="L194" s="65"/>
      <c r="M194" s="54">
        <f t="shared" si="4"/>
        <v>0</v>
      </c>
    </row>
    <row r="195" spans="1:13">
      <c r="A195" s="66" cm="1">
        <f t="array" aca="1" ref="A195" ca="1">IFERROR(
   _xlfn.AGGREGATE(
      15, 6,
      ROW(錠剤!$J$5:$J$999)/
      (ISNUMBER(SEARCH("バラ", 錠剤!$J$5:$J$999))),
      ROW(A191)
   ),
"")-4</f>
        <v>228</v>
      </c>
      <c r="B195" s="27">
        <f t="shared" si="5"/>
        <v>191</v>
      </c>
      <c r="C195" s="27">
        <f ca="1">IFERROR(OFFSET(錠剤!C$4,錠剤_バラ!$A195,0),"")</f>
        <v>797</v>
      </c>
      <c r="D195" s="27" t="str">
        <f ca="1">IFERROR(OFFSET(錠剤!D$4,錠剤_バラ!$A195,0),"")</f>
        <v>ロラメット錠１．０（アスカ）</v>
      </c>
      <c r="E195" s="27">
        <f ca="1">IFERROR(OFFSET(錠剤!E$4,錠剤_バラ!$A195,0),"")</f>
        <v>0</v>
      </c>
      <c r="F195" s="27">
        <f ca="1">IFERROR(OFFSET(錠剤!F$4,錠剤_バラ!$A195,0),"")</f>
        <v>25</v>
      </c>
      <c r="G195" s="27" t="str">
        <f ca="1">IFERROR(OFFSET(錠剤!G$4,錠剤_バラ!$A195,0),"")</f>
        <v>バラ</v>
      </c>
      <c r="H195" s="27" t="str">
        <f ca="1">IFERROR(OFFSET(錠剤!H$4,錠剤_バラ!$A195,0),"")</f>
        <v>５００Ｔ</v>
      </c>
      <c r="I195" s="27" t="str">
        <f ca="1">IFERROR(OFFSET(錠剤!I$4,錠剤_バラ!$A195,0),"")</f>
        <v>錠</v>
      </c>
      <c r="J195" s="27" t="str">
        <f ca="1">IFERROR(OFFSET(錠剤!J$4,錠剤_バラ!$A195,0),"")</f>
        <v>調剤棚　＆　普通薬バラ</v>
      </c>
      <c r="K195" s="77"/>
      <c r="L195" s="65"/>
      <c r="M195" s="54">
        <f t="shared" si="4"/>
        <v>0</v>
      </c>
    </row>
    <row r="196" spans="1:13">
      <c r="A196" s="66" cm="1">
        <f t="array" aca="1" ref="A196" ca="1">IFERROR(
   _xlfn.AGGREGATE(
      15, 6,
      ROW(錠剤!$J$5:$J$999)/
      (ISNUMBER(SEARCH("バラ", 錠剤!$J$5:$J$999))),
      ROW(A192)
   ),
"")-4</f>
        <v>229</v>
      </c>
      <c r="B196" s="27">
        <f t="shared" si="5"/>
        <v>192</v>
      </c>
      <c r="C196" s="27">
        <f ca="1">IFERROR(OFFSET(錠剤!C$4,錠剤_バラ!$A196,0),"")</f>
        <v>798</v>
      </c>
      <c r="D196" s="27" t="str">
        <f ca="1">IFERROR(OFFSET(錠剤!D$4,錠剤_バラ!$A196,0),"")</f>
        <v>ワーファリン錠１ｍｇ</v>
      </c>
      <c r="E196" s="27">
        <f ca="1">IFERROR(OFFSET(錠剤!E$4,錠剤_バラ!$A196,0),"")</f>
        <v>0</v>
      </c>
      <c r="F196" s="27">
        <f ca="1">IFERROR(OFFSET(錠剤!F$4,錠剤_バラ!$A196,0),"")</f>
        <v>25</v>
      </c>
      <c r="G196" s="27" t="str">
        <f ca="1">IFERROR(OFFSET(錠剤!G$4,錠剤_バラ!$A196,0),"")</f>
        <v>バラ</v>
      </c>
      <c r="H196" s="27" t="str">
        <f ca="1">IFERROR(OFFSET(錠剤!H$4,錠剤_バラ!$A196,0),"")</f>
        <v>１００Ｔ</v>
      </c>
      <c r="I196" s="27" t="str">
        <f ca="1">IFERROR(OFFSET(錠剤!I$4,錠剤_バラ!$A196,0),"")</f>
        <v>錠</v>
      </c>
      <c r="J196" s="27" t="str">
        <f ca="1">IFERROR(OFFSET(錠剤!J$4,錠剤_バラ!$A196,0),"")</f>
        <v>調剤棚　＆　普通薬バラ</v>
      </c>
      <c r="K196" s="77"/>
      <c r="L196" s="65"/>
      <c r="M196" s="54">
        <f t="shared" si="4"/>
        <v>0</v>
      </c>
    </row>
    <row r="197" spans="1:13">
      <c r="A197" s="66" cm="1">
        <f t="array" aca="1" ref="A197" ca="1">IFERROR(
   _xlfn.AGGREGATE(
      15, 6,
      ROW(錠剤!$J$5:$J$999)/
      (ISNUMBER(SEARCH("バラ", 錠剤!$J$5:$J$999))),
      ROW(A193)
   ),
"")-4</f>
        <v>232</v>
      </c>
      <c r="B197" s="27">
        <f t="shared" si="5"/>
        <v>193</v>
      </c>
      <c r="C197" s="27">
        <f ca="1">IFERROR(OFFSET(錠剤!C$4,錠剤_バラ!$A197,0),"")</f>
        <v>55</v>
      </c>
      <c r="D197" s="27" t="str">
        <f ca="1">IFERROR(OFFSET(錠剤!D$4,錠剤_バラ!$A197,0),"")</f>
        <v>アダラートＣＲ錠２０ｍｇ</v>
      </c>
      <c r="E197" s="27">
        <f ca="1">IFERROR(OFFSET(錠剤!E$4,錠剤_バラ!$A197,0),"")</f>
        <v>2</v>
      </c>
      <c r="F197" s="27">
        <f ca="1">IFERROR(OFFSET(錠剤!F$4,錠剤_バラ!$A197,0),"")</f>
        <v>6</v>
      </c>
      <c r="G197" s="27" t="str">
        <f ca="1">IFERROR(OFFSET(錠剤!G$4,錠剤_バラ!$A197,0),"")</f>
        <v>ＰＴＰ</v>
      </c>
      <c r="H197" s="27" t="str">
        <f ca="1">IFERROR(OFFSET(錠剤!H$4,錠剤_バラ!$A197,0),"")</f>
        <v>１００Ｔ</v>
      </c>
      <c r="I197" s="27" t="str">
        <f ca="1">IFERROR(OFFSET(錠剤!I$4,錠剤_バラ!$A197,0),"")</f>
        <v>錠</v>
      </c>
      <c r="J197" s="27" t="str">
        <f ca="1">IFERROR(OFFSET(錠剤!J$4,錠剤_バラ!$A197,0),"")</f>
        <v>劇薬バラ</v>
      </c>
      <c r="K197" s="77"/>
      <c r="L197" s="65"/>
      <c r="M197" s="54">
        <f t="shared" si="4"/>
        <v>0</v>
      </c>
    </row>
    <row r="198" spans="1:13">
      <c r="A198" s="66" cm="1">
        <f t="array" aca="1" ref="A198" ca="1">IFERROR(
   _xlfn.AGGREGATE(
      15, 6,
      ROW(錠剤!$J$5:$J$999)/
      (ISNUMBER(SEARCH("バラ", 錠剤!$J$5:$J$999))),
      ROW(A194)
   ),
"")-4</f>
        <v>233</v>
      </c>
      <c r="B198" s="27">
        <f t="shared" si="5"/>
        <v>194</v>
      </c>
      <c r="C198" s="27">
        <f ca="1">IFERROR(OFFSET(錠剤!C$4,錠剤_バラ!$A198,0),"")</f>
        <v>78</v>
      </c>
      <c r="D198" s="27" t="str">
        <f ca="1">IFERROR(OFFSET(錠剤!D$4,錠剤_バラ!$A198,0),"")</f>
        <v>アムロジピンＯＤ錠２．５ｍｇ「明治」</v>
      </c>
      <c r="E198" s="27">
        <f ca="1">IFERROR(OFFSET(錠剤!E$4,錠剤_バラ!$A198,0),"")</f>
        <v>2</v>
      </c>
      <c r="F198" s="27">
        <f ca="1">IFERROR(OFFSET(錠剤!F$4,錠剤_バラ!$A198,0),"")</f>
        <v>25</v>
      </c>
      <c r="G198" s="27" t="str">
        <f ca="1">IFERROR(OFFSET(錠剤!G$4,錠剤_バラ!$A198,0),"")</f>
        <v>ＰＴＰ</v>
      </c>
      <c r="H198" s="27" t="str">
        <f ca="1">IFERROR(OFFSET(錠剤!H$4,錠剤_バラ!$A198,0),"")</f>
        <v>５００Ｔ</v>
      </c>
      <c r="I198" s="27" t="str">
        <f ca="1">IFERROR(OFFSET(錠剤!I$4,錠剤_バラ!$A198,0),"")</f>
        <v>錠</v>
      </c>
      <c r="J198" s="27" t="str">
        <f ca="1">IFERROR(OFFSET(錠剤!J$4,錠剤_バラ!$A198,0),"")</f>
        <v>調剤棚　＆　普通薬バラ</v>
      </c>
      <c r="K198" s="77"/>
      <c r="L198" s="65"/>
      <c r="M198" s="54">
        <f t="shared" ref="M198:M261" si="6">SUM(K198:L198)</f>
        <v>0</v>
      </c>
    </row>
    <row r="199" spans="1:13">
      <c r="A199" s="66" cm="1">
        <f t="array" aca="1" ref="A199" ca="1">IFERROR(
   _xlfn.AGGREGATE(
      15, 6,
      ROW(錠剤!$J$5:$J$999)/
      (ISNUMBER(SEARCH("バラ", 錠剤!$J$5:$J$999))),
      ROW(A195)
   ),
"")-4</f>
        <v>234</v>
      </c>
      <c r="B199" s="27">
        <f t="shared" ref="B199:B262" si="7">B198+1</f>
        <v>195</v>
      </c>
      <c r="C199" s="27">
        <f ca="1">IFERROR(OFFSET(錠剤!C$4,錠剤_バラ!$A199,0),"")</f>
        <v>79</v>
      </c>
      <c r="D199" s="27" t="str">
        <f ca="1">IFERROR(OFFSET(錠剤!D$4,錠剤_バラ!$A199,0),"")</f>
        <v>アムロジピンＯＤ錠２．５ｍｇ「明治」</v>
      </c>
      <c r="E199" s="27">
        <f ca="1">IFERROR(OFFSET(錠剤!E$4,錠剤_バラ!$A199,0),"")</f>
        <v>2</v>
      </c>
      <c r="F199" s="27">
        <f ca="1">IFERROR(OFFSET(錠剤!F$4,錠剤_バラ!$A199,0),"")</f>
        <v>25</v>
      </c>
      <c r="G199" s="27" t="str">
        <f ca="1">IFERROR(OFFSET(錠剤!G$4,錠剤_バラ!$A199,0),"")</f>
        <v>バラ</v>
      </c>
      <c r="H199" s="27" t="str">
        <f ca="1">IFERROR(OFFSET(錠剤!H$4,錠剤_バラ!$A199,0),"")</f>
        <v>５００Ｔ</v>
      </c>
      <c r="I199" s="27" t="str">
        <f ca="1">IFERROR(OFFSET(錠剤!I$4,錠剤_バラ!$A199,0),"")</f>
        <v>錠</v>
      </c>
      <c r="J199" s="27" t="str">
        <f ca="1">IFERROR(OFFSET(錠剤!J$4,錠剤_バラ!$A199,0),"")</f>
        <v>調剤棚　＆　普通薬バラ</v>
      </c>
      <c r="K199" s="77"/>
      <c r="L199" s="65"/>
      <c r="M199" s="54">
        <f t="shared" si="6"/>
        <v>0</v>
      </c>
    </row>
    <row r="200" spans="1:13">
      <c r="A200" s="66" cm="1">
        <f t="array" aca="1" ref="A200" ca="1">IFERROR(
   _xlfn.AGGREGATE(
      15, 6,
      ROW(錠剤!$J$5:$J$999)/
      (ISNUMBER(SEARCH("バラ", 錠剤!$J$5:$J$999))),
      ROW(A196)
   ),
"")-4</f>
        <v>235</v>
      </c>
      <c r="B200" s="27">
        <f t="shared" si="7"/>
        <v>196</v>
      </c>
      <c r="C200" s="27">
        <f ca="1">IFERROR(OFFSET(錠剤!C$4,錠剤_バラ!$A200,0),"")</f>
        <v>82</v>
      </c>
      <c r="D200" s="27" t="str">
        <f ca="1">IFERROR(OFFSET(錠剤!D$4,錠剤_バラ!$A200,0),"")</f>
        <v>アリピプラゾールＯＤ錠１２ｍｇ「ニプロ」</v>
      </c>
      <c r="E200" s="27">
        <f ca="1">IFERROR(OFFSET(錠剤!E$4,錠剤_バラ!$A200,0),"")</f>
        <v>2</v>
      </c>
      <c r="F200" s="27">
        <f ca="1">IFERROR(OFFSET(錠剤!F$4,錠剤_バラ!$A200,0),"")</f>
        <v>26</v>
      </c>
      <c r="G200" s="27" t="str">
        <f ca="1">IFERROR(OFFSET(錠剤!G$4,錠剤_バラ!$A200,0),"")</f>
        <v>ＰＴＰ</v>
      </c>
      <c r="H200" s="27" t="str">
        <f ca="1">IFERROR(OFFSET(錠剤!H$4,錠剤_バラ!$A200,0),"")</f>
        <v>１００Ｔ</v>
      </c>
      <c r="I200" s="27" t="str">
        <f ca="1">IFERROR(OFFSET(錠剤!I$4,錠剤_バラ!$A200,0),"")</f>
        <v>錠</v>
      </c>
      <c r="J200" s="27" t="str">
        <f ca="1">IFERROR(OFFSET(錠剤!J$4,錠剤_バラ!$A200,0),"")</f>
        <v>調剤棚　＆　劇薬バラ</v>
      </c>
      <c r="K200" s="77"/>
      <c r="L200" s="65"/>
      <c r="M200" s="54">
        <f t="shared" si="6"/>
        <v>0</v>
      </c>
    </row>
    <row r="201" spans="1:13">
      <c r="A201" s="66" cm="1">
        <f t="array" aca="1" ref="A201" ca="1">IFERROR(
   _xlfn.AGGREGATE(
      15, 6,
      ROW(錠剤!$J$5:$J$999)/
      (ISNUMBER(SEARCH("バラ", 錠剤!$J$5:$J$999))),
      ROW(A197)
   ),
"")-4</f>
        <v>236</v>
      </c>
      <c r="B201" s="27">
        <f t="shared" si="7"/>
        <v>197</v>
      </c>
      <c r="C201" s="27">
        <f ca="1">IFERROR(OFFSET(錠剤!C$4,錠剤_バラ!$A201,0),"")</f>
        <v>83</v>
      </c>
      <c r="D201" s="27" t="str">
        <f ca="1">IFERROR(OFFSET(錠剤!D$4,錠剤_バラ!$A201,0),"")</f>
        <v>アリピプラゾールＯＤ錠１２ｍｇ「ニプロ」</v>
      </c>
      <c r="E201" s="27">
        <f ca="1">IFERROR(OFFSET(錠剤!E$4,錠剤_バラ!$A201,0),"")</f>
        <v>2</v>
      </c>
      <c r="F201" s="27">
        <f ca="1">IFERROR(OFFSET(錠剤!F$4,錠剤_バラ!$A201,0),"")</f>
        <v>26</v>
      </c>
      <c r="G201" s="27" t="str">
        <f ca="1">IFERROR(OFFSET(錠剤!G$4,錠剤_バラ!$A201,0),"")</f>
        <v>バラ</v>
      </c>
      <c r="H201" s="27" t="str">
        <f ca="1">IFERROR(OFFSET(錠剤!H$4,錠剤_バラ!$A201,0),"")</f>
        <v>５００Ｔ</v>
      </c>
      <c r="I201" s="27" t="str">
        <f ca="1">IFERROR(OFFSET(錠剤!I$4,錠剤_バラ!$A201,0),"")</f>
        <v>錠</v>
      </c>
      <c r="J201" s="27" t="str">
        <f ca="1">IFERROR(OFFSET(錠剤!J$4,錠剤_バラ!$A201,0),"")</f>
        <v>調剤棚　＆　劇薬バラ</v>
      </c>
      <c r="K201" s="77"/>
      <c r="L201" s="65"/>
      <c r="M201" s="54">
        <f t="shared" si="6"/>
        <v>0</v>
      </c>
    </row>
    <row r="202" spans="1:13">
      <c r="A202" s="66" cm="1">
        <f t="array" aca="1" ref="A202" ca="1">IFERROR(
   _xlfn.AGGREGATE(
      15, 6,
      ROW(錠剤!$J$5:$J$999)/
      (ISNUMBER(SEARCH("バラ", 錠剤!$J$5:$J$999))),
      ROW(A198)
   ),
"")-4</f>
        <v>237</v>
      </c>
      <c r="B202" s="27">
        <f t="shared" si="7"/>
        <v>198</v>
      </c>
      <c r="C202" s="27">
        <f ca="1">IFERROR(OFFSET(錠剤!C$4,錠剤_バラ!$A202,0),"")</f>
        <v>84</v>
      </c>
      <c r="D202" s="27" t="str">
        <f ca="1">IFERROR(OFFSET(錠剤!D$4,錠剤_バラ!$A202,0),"")</f>
        <v>アリピプラゾールＯＤ錠３ｍｇ「ニプロ」</v>
      </c>
      <c r="E202" s="27">
        <f ca="1">IFERROR(OFFSET(錠剤!E$4,錠剤_バラ!$A202,0),"")</f>
        <v>2</v>
      </c>
      <c r="F202" s="27">
        <f ca="1">IFERROR(OFFSET(錠剤!F$4,錠剤_バラ!$A202,0),"")</f>
        <v>26</v>
      </c>
      <c r="G202" s="27" t="str">
        <f ca="1">IFERROR(OFFSET(錠剤!G$4,錠剤_バラ!$A202,0),"")</f>
        <v>ＰＴＰ</v>
      </c>
      <c r="H202" s="27" t="str">
        <f ca="1">IFERROR(OFFSET(錠剤!H$4,錠剤_バラ!$A202,0),"")</f>
        <v>１００Ｔ</v>
      </c>
      <c r="I202" s="27" t="str">
        <f ca="1">IFERROR(OFFSET(錠剤!I$4,錠剤_バラ!$A202,0),"")</f>
        <v>錠</v>
      </c>
      <c r="J202" s="27" t="str">
        <f ca="1">IFERROR(OFFSET(錠剤!J$4,錠剤_バラ!$A202,0),"")</f>
        <v>調剤棚　＆　劇薬バラ</v>
      </c>
      <c r="K202" s="77"/>
      <c r="L202" s="65"/>
      <c r="M202" s="54">
        <f t="shared" si="6"/>
        <v>0</v>
      </c>
    </row>
    <row r="203" spans="1:13">
      <c r="A203" s="66" cm="1">
        <f t="array" aca="1" ref="A203" ca="1">IFERROR(
   _xlfn.AGGREGATE(
      15, 6,
      ROW(錠剤!$J$5:$J$999)/
      (ISNUMBER(SEARCH("バラ", 錠剤!$J$5:$J$999))),
      ROW(A199)
   ),
"")-4</f>
        <v>238</v>
      </c>
      <c r="B203" s="27">
        <f t="shared" si="7"/>
        <v>199</v>
      </c>
      <c r="C203" s="27">
        <f ca="1">IFERROR(OFFSET(錠剤!C$4,錠剤_バラ!$A203,0),"")</f>
        <v>85</v>
      </c>
      <c r="D203" s="27" t="str">
        <f ca="1">IFERROR(OFFSET(錠剤!D$4,錠剤_バラ!$A203,0),"")</f>
        <v>アリピプラゾールＯＤ錠３ｍｇ「ニプロ」</v>
      </c>
      <c r="E203" s="27">
        <f ca="1">IFERROR(OFFSET(錠剤!E$4,錠剤_バラ!$A203,0),"")</f>
        <v>2</v>
      </c>
      <c r="F203" s="27">
        <f ca="1">IFERROR(OFFSET(錠剤!F$4,錠剤_バラ!$A203,0),"")</f>
        <v>26</v>
      </c>
      <c r="G203" s="27" t="str">
        <f ca="1">IFERROR(OFFSET(錠剤!G$4,錠剤_バラ!$A203,0),"")</f>
        <v>バラ</v>
      </c>
      <c r="H203" s="27" t="str">
        <f ca="1">IFERROR(OFFSET(錠剤!H$4,錠剤_バラ!$A203,0),"")</f>
        <v>１００Ｔ</v>
      </c>
      <c r="I203" s="27" t="str">
        <f ca="1">IFERROR(OFFSET(錠剤!I$4,錠剤_バラ!$A203,0),"")</f>
        <v>錠</v>
      </c>
      <c r="J203" s="27" t="str">
        <f ca="1">IFERROR(OFFSET(錠剤!J$4,錠剤_バラ!$A203,0),"")</f>
        <v>調剤棚　＆　劇薬バラ</v>
      </c>
      <c r="K203" s="77"/>
      <c r="L203" s="65"/>
      <c r="M203" s="54">
        <f t="shared" si="6"/>
        <v>0</v>
      </c>
    </row>
    <row r="204" spans="1:13">
      <c r="A204" s="66" cm="1">
        <f t="array" aca="1" ref="A204" ca="1">IFERROR(
   _xlfn.AGGREGATE(
      15, 6,
      ROW(錠剤!$J$5:$J$999)/
      (ISNUMBER(SEARCH("バラ", 錠剤!$J$5:$J$999))),
      ROW(A200)
   ),
"")-4</f>
        <v>239</v>
      </c>
      <c r="B204" s="27">
        <f t="shared" si="7"/>
        <v>200</v>
      </c>
      <c r="C204" s="27">
        <f ca="1">IFERROR(OFFSET(錠剤!C$4,錠剤_バラ!$A204,0),"")</f>
        <v>86</v>
      </c>
      <c r="D204" s="27" t="str">
        <f ca="1">IFERROR(OFFSET(錠剤!D$4,錠剤_バラ!$A204,0),"")</f>
        <v>アリピプラゾールＯＤ錠６ｍｇ「ニプロ」</v>
      </c>
      <c r="E204" s="27">
        <f ca="1">IFERROR(OFFSET(錠剤!E$4,錠剤_バラ!$A204,0),"")</f>
        <v>2</v>
      </c>
      <c r="F204" s="27">
        <f ca="1">IFERROR(OFFSET(錠剤!F$4,錠剤_バラ!$A204,0),"")</f>
        <v>26</v>
      </c>
      <c r="G204" s="27" t="str">
        <f ca="1">IFERROR(OFFSET(錠剤!G$4,錠剤_バラ!$A204,0),"")</f>
        <v>ＰＴＰ</v>
      </c>
      <c r="H204" s="27" t="str">
        <f ca="1">IFERROR(OFFSET(錠剤!H$4,錠剤_バラ!$A204,0),"")</f>
        <v>１００Ｔ</v>
      </c>
      <c r="I204" s="27" t="str">
        <f ca="1">IFERROR(OFFSET(錠剤!I$4,錠剤_バラ!$A204,0),"")</f>
        <v>錠</v>
      </c>
      <c r="J204" s="27" t="str">
        <f ca="1">IFERROR(OFFSET(錠剤!J$4,錠剤_バラ!$A204,0),"")</f>
        <v>調剤棚　＆　劇薬バラ</v>
      </c>
      <c r="K204" s="77"/>
      <c r="L204" s="65"/>
      <c r="M204" s="54">
        <f t="shared" si="6"/>
        <v>0</v>
      </c>
    </row>
    <row r="205" spans="1:13">
      <c r="A205" s="66" cm="1">
        <f t="array" aca="1" ref="A205" ca="1">IFERROR(
   _xlfn.AGGREGATE(
      15, 6,
      ROW(錠剤!$J$5:$J$999)/
      (ISNUMBER(SEARCH("バラ", 錠剤!$J$5:$J$999))),
      ROW(A201)
   ),
"")-4</f>
        <v>240</v>
      </c>
      <c r="B205" s="27">
        <f t="shared" si="7"/>
        <v>201</v>
      </c>
      <c r="C205" s="27">
        <f ca="1">IFERROR(OFFSET(錠剤!C$4,錠剤_バラ!$A205,0),"")</f>
        <v>87</v>
      </c>
      <c r="D205" s="27" t="str">
        <f ca="1">IFERROR(OFFSET(錠剤!D$4,錠剤_バラ!$A205,0),"")</f>
        <v>アリピプラゾールＯＤ錠６ｍｇ「ニプロ」</v>
      </c>
      <c r="E205" s="27">
        <f ca="1">IFERROR(OFFSET(錠剤!E$4,錠剤_バラ!$A205,0),"")</f>
        <v>2</v>
      </c>
      <c r="F205" s="27">
        <f ca="1">IFERROR(OFFSET(錠剤!F$4,錠剤_バラ!$A205,0),"")</f>
        <v>26</v>
      </c>
      <c r="G205" s="27" t="str">
        <f ca="1">IFERROR(OFFSET(錠剤!G$4,錠剤_バラ!$A205,0),"")</f>
        <v>バラ</v>
      </c>
      <c r="H205" s="27" t="str">
        <f ca="1">IFERROR(OFFSET(錠剤!H$4,錠剤_バラ!$A205,0),"")</f>
        <v>１００Ｔ</v>
      </c>
      <c r="I205" s="27" t="str">
        <f ca="1">IFERROR(OFFSET(錠剤!I$4,錠剤_バラ!$A205,0),"")</f>
        <v>錠</v>
      </c>
      <c r="J205" s="27" t="str">
        <f ca="1">IFERROR(OFFSET(錠剤!J$4,錠剤_バラ!$A205,0),"")</f>
        <v>調剤棚　＆　劇薬バラ</v>
      </c>
      <c r="K205" s="77"/>
      <c r="L205" s="65"/>
      <c r="M205" s="54">
        <f t="shared" si="6"/>
        <v>0</v>
      </c>
    </row>
    <row r="206" spans="1:13">
      <c r="A206" s="66" cm="1">
        <f t="array" aca="1" ref="A206" ca="1">IFERROR(
   _xlfn.AGGREGATE(
      15, 6,
      ROW(錠剤!$J$5:$J$999)/
      (ISNUMBER(SEARCH("バラ", 錠剤!$J$5:$J$999))),
      ROW(A202)
   ),
"")-4</f>
        <v>241</v>
      </c>
      <c r="B206" s="27">
        <f t="shared" si="7"/>
        <v>202</v>
      </c>
      <c r="C206" s="27">
        <f ca="1">IFERROR(OFFSET(錠剤!C$4,錠剤_バラ!$A206,0),"")</f>
        <v>89</v>
      </c>
      <c r="D206" s="27" t="str">
        <f ca="1">IFERROR(OFFSET(錠剤!D$4,錠剤_バラ!$A206,0),"")</f>
        <v>アリピプラゾール錠１ｍｇ「サワイ」</v>
      </c>
      <c r="E206" s="27">
        <f ca="1">IFERROR(OFFSET(錠剤!E$4,錠剤_バラ!$A206,0),"")</f>
        <v>2</v>
      </c>
      <c r="F206" s="27">
        <f ca="1">IFERROR(OFFSET(錠剤!F$4,錠剤_バラ!$A206,0),"")</f>
        <v>26</v>
      </c>
      <c r="G206" s="27" t="str">
        <f ca="1">IFERROR(OFFSET(錠剤!G$4,錠剤_バラ!$A206,0),"")</f>
        <v>ＰＴＰ</v>
      </c>
      <c r="H206" s="27" t="str">
        <f ca="1">IFERROR(OFFSET(錠剤!H$4,錠剤_バラ!$A206,0),"")</f>
        <v>１００Ｔ</v>
      </c>
      <c r="I206" s="27" t="str">
        <f ca="1">IFERROR(OFFSET(錠剤!I$4,錠剤_バラ!$A206,0),"")</f>
        <v>錠</v>
      </c>
      <c r="J206" s="27" t="str">
        <f ca="1">IFERROR(OFFSET(錠剤!J$4,錠剤_バラ!$A206,0),"")</f>
        <v>調剤棚　＆　劇薬バラ</v>
      </c>
      <c r="K206" s="77"/>
      <c r="L206" s="65"/>
      <c r="M206" s="54">
        <f t="shared" si="6"/>
        <v>0</v>
      </c>
    </row>
    <row r="207" spans="1:13">
      <c r="A207" s="66" cm="1">
        <f t="array" aca="1" ref="A207" ca="1">IFERROR(
   _xlfn.AGGREGATE(
      15, 6,
      ROW(錠剤!$J$5:$J$999)/
      (ISNUMBER(SEARCH("バラ", 錠剤!$J$5:$J$999))),
      ROW(A203)
   ),
"")-4</f>
        <v>242</v>
      </c>
      <c r="B207" s="27">
        <f t="shared" si="7"/>
        <v>203</v>
      </c>
      <c r="C207" s="27">
        <f ca="1">IFERROR(OFFSET(錠剤!C$4,錠剤_バラ!$A207,0),"")</f>
        <v>113</v>
      </c>
      <c r="D207" s="27" t="str">
        <f ca="1">IFERROR(OFFSET(錠剤!D$4,錠剤_バラ!$A207,0),"")</f>
        <v>インヴェガ錠３ｍｇ</v>
      </c>
      <c r="E207" s="27">
        <f ca="1">IFERROR(OFFSET(錠剤!E$4,錠剤_バラ!$A207,0),"")</f>
        <v>2</v>
      </c>
      <c r="F207" s="27">
        <f ca="1">IFERROR(OFFSET(錠剤!F$4,錠剤_バラ!$A207,0),"")</f>
        <v>26</v>
      </c>
      <c r="G207" s="27" t="str">
        <f ca="1">IFERROR(OFFSET(錠剤!G$4,錠剤_バラ!$A207,0),"")</f>
        <v>ＰＴＰ</v>
      </c>
      <c r="H207" s="27" t="str">
        <f ca="1">IFERROR(OFFSET(錠剤!H$4,錠剤_バラ!$A207,0),"")</f>
        <v>１００Ｔ</v>
      </c>
      <c r="I207" s="27" t="str">
        <f ca="1">IFERROR(OFFSET(錠剤!I$4,錠剤_バラ!$A207,0),"")</f>
        <v>錠</v>
      </c>
      <c r="J207" s="27" t="str">
        <f ca="1">IFERROR(OFFSET(錠剤!J$4,錠剤_バラ!$A207,0),"")</f>
        <v>調剤棚　＆　劇薬バラ</v>
      </c>
      <c r="K207" s="77"/>
      <c r="L207" s="65"/>
      <c r="M207" s="54">
        <f t="shared" si="6"/>
        <v>0</v>
      </c>
    </row>
    <row r="208" spans="1:13">
      <c r="A208" s="66" cm="1">
        <f t="array" aca="1" ref="A208" ca="1">IFERROR(
   _xlfn.AGGREGATE(
      15, 6,
      ROW(錠剤!$J$5:$J$999)/
      (ISNUMBER(SEARCH("バラ", 錠剤!$J$5:$J$999))),
      ROW(A204)
   ),
"")-4</f>
        <v>243</v>
      </c>
      <c r="B208" s="27">
        <f t="shared" si="7"/>
        <v>204</v>
      </c>
      <c r="C208" s="27">
        <f ca="1">IFERROR(OFFSET(錠剤!C$4,錠剤_バラ!$A208,0),"")</f>
        <v>114</v>
      </c>
      <c r="D208" s="27" t="str">
        <f ca="1">IFERROR(OFFSET(錠剤!D$4,錠剤_バラ!$A208,0),"")</f>
        <v>インヴェガ錠６ｍｇ</v>
      </c>
      <c r="E208" s="27">
        <f ca="1">IFERROR(OFFSET(錠剤!E$4,錠剤_バラ!$A208,0),"")</f>
        <v>2</v>
      </c>
      <c r="F208" s="27">
        <f ca="1">IFERROR(OFFSET(錠剤!F$4,錠剤_バラ!$A208,0),"")</f>
        <v>26</v>
      </c>
      <c r="G208" s="27" t="str">
        <f ca="1">IFERROR(OFFSET(錠剤!G$4,錠剤_バラ!$A208,0),"")</f>
        <v>ＰＴＰ</v>
      </c>
      <c r="H208" s="27" t="str">
        <f ca="1">IFERROR(OFFSET(錠剤!H$4,錠剤_バラ!$A208,0),"")</f>
        <v>１００Ｔ</v>
      </c>
      <c r="I208" s="27" t="str">
        <f ca="1">IFERROR(OFFSET(錠剤!I$4,錠剤_バラ!$A208,0),"")</f>
        <v>錠</v>
      </c>
      <c r="J208" s="27" t="str">
        <f ca="1">IFERROR(OFFSET(錠剤!J$4,錠剤_バラ!$A208,0),"")</f>
        <v>調剤棚　＆　劇薬バラ</v>
      </c>
      <c r="K208" s="77"/>
      <c r="L208" s="65"/>
      <c r="M208" s="54">
        <f t="shared" si="6"/>
        <v>0</v>
      </c>
    </row>
    <row r="209" spans="1:13">
      <c r="A209" s="66" cm="1">
        <f t="array" aca="1" ref="A209" ca="1">IFERROR(
   _xlfn.AGGREGATE(
      15, 6,
      ROW(錠剤!$J$5:$J$999)/
      (ISNUMBER(SEARCH("バラ", 錠剤!$J$5:$J$999))),
      ROW(A205)
   ),
"")-4</f>
        <v>245</v>
      </c>
      <c r="B209" s="27">
        <f t="shared" si="7"/>
        <v>205</v>
      </c>
      <c r="C209" s="27">
        <f ca="1">IFERROR(OFFSET(錠剤!C$4,錠剤_バラ!$A209,0),"")</f>
        <v>123</v>
      </c>
      <c r="D209" s="27" t="str">
        <f ca="1">IFERROR(OFFSET(錠剤!D$4,錠剤_バラ!$A209,0),"")</f>
        <v>エスシタロプラムＯＤ錠１０ｍｇ「トーワ」</v>
      </c>
      <c r="E209" s="27">
        <f ca="1">IFERROR(OFFSET(錠剤!E$4,錠剤_バラ!$A209,0),"")</f>
        <v>2</v>
      </c>
      <c r="F209" s="27">
        <f ca="1">IFERROR(OFFSET(錠剤!F$4,錠剤_バラ!$A209,0),"")</f>
        <v>26</v>
      </c>
      <c r="G209" s="27" t="str">
        <f ca="1">IFERROR(OFFSET(錠剤!G$4,錠剤_バラ!$A209,0),"")</f>
        <v>ＰＴＰ</v>
      </c>
      <c r="H209" s="27" t="str">
        <f ca="1">IFERROR(OFFSET(錠剤!H$4,錠剤_バラ!$A209,0),"")</f>
        <v>１００Ｔ</v>
      </c>
      <c r="I209" s="27" t="str">
        <f ca="1">IFERROR(OFFSET(錠剤!I$4,錠剤_バラ!$A209,0),"")</f>
        <v>錠</v>
      </c>
      <c r="J209" s="27" t="str">
        <f ca="1">IFERROR(OFFSET(錠剤!J$4,錠剤_バラ!$A209,0),"")</f>
        <v>調剤棚　＆　劇薬バラ</v>
      </c>
      <c r="K209" s="77"/>
      <c r="L209" s="65"/>
      <c r="M209" s="54">
        <f t="shared" si="6"/>
        <v>0</v>
      </c>
    </row>
    <row r="210" spans="1:13">
      <c r="A210" s="66" cm="1">
        <f t="array" aca="1" ref="A210" ca="1">IFERROR(
   _xlfn.AGGREGATE(
      15, 6,
      ROW(錠剤!$J$5:$J$999)/
      (ISNUMBER(SEARCH("バラ", 錠剤!$J$5:$J$999))),
      ROW(A206)
   ),
"")-4</f>
        <v>246</v>
      </c>
      <c r="B210" s="27">
        <f t="shared" si="7"/>
        <v>206</v>
      </c>
      <c r="C210" s="27">
        <f ca="1">IFERROR(OFFSET(錠剤!C$4,錠剤_バラ!$A210,0),"")</f>
        <v>124</v>
      </c>
      <c r="D210" s="27" t="str">
        <f ca="1">IFERROR(OFFSET(錠剤!D$4,錠剤_バラ!$A210,0),"")</f>
        <v>エスシタロプラムＯＤ錠１０ｍｇ「トーワ」</v>
      </c>
      <c r="E210" s="27">
        <f ca="1">IFERROR(OFFSET(錠剤!E$4,錠剤_バラ!$A210,0),"")</f>
        <v>2</v>
      </c>
      <c r="F210" s="27">
        <f ca="1">IFERROR(OFFSET(錠剤!F$4,錠剤_バラ!$A210,0),"")</f>
        <v>26</v>
      </c>
      <c r="G210" s="27" t="str">
        <f ca="1">IFERROR(OFFSET(錠剤!G$4,錠剤_バラ!$A210,0),"")</f>
        <v>バラ</v>
      </c>
      <c r="H210" s="27" t="str">
        <f ca="1">IFERROR(OFFSET(錠剤!H$4,錠剤_バラ!$A210,0),"")</f>
        <v>３００Ｔ</v>
      </c>
      <c r="I210" s="27" t="str">
        <f ca="1">IFERROR(OFFSET(錠剤!I$4,錠剤_バラ!$A210,0),"")</f>
        <v>錠</v>
      </c>
      <c r="J210" s="27" t="str">
        <f ca="1">IFERROR(OFFSET(錠剤!J$4,錠剤_バラ!$A210,0),"")</f>
        <v>調剤棚　＆　劇薬バラ</v>
      </c>
      <c r="K210" s="77"/>
      <c r="L210" s="65"/>
      <c r="M210" s="54">
        <f t="shared" si="6"/>
        <v>0</v>
      </c>
    </row>
    <row r="211" spans="1:13">
      <c r="A211" s="66" cm="1">
        <f t="array" aca="1" ref="A211" ca="1">IFERROR(
   _xlfn.AGGREGATE(
      15, 6,
      ROW(錠剤!$J$5:$J$999)/
      (ISNUMBER(SEARCH("バラ", 錠剤!$J$5:$J$999))),
      ROW(A207)
   ),
"")-4</f>
        <v>247</v>
      </c>
      <c r="B211" s="27">
        <f t="shared" si="7"/>
        <v>207</v>
      </c>
      <c r="C211" s="27">
        <f ca="1">IFERROR(OFFSET(錠剤!C$4,錠剤_バラ!$A211,0),"")</f>
        <v>157</v>
      </c>
      <c r="D211" s="27" t="str">
        <f ca="1">IFERROR(OFFSET(錠剤!D$4,錠剤_バラ!$A211,0),"")</f>
        <v>オランザピンＯＤ錠１０ｍｇ「ニプロ」</v>
      </c>
      <c r="E211" s="27">
        <f ca="1">IFERROR(OFFSET(錠剤!E$4,錠剤_バラ!$A211,0),"")</f>
        <v>2</v>
      </c>
      <c r="F211" s="27">
        <f ca="1">IFERROR(OFFSET(錠剤!F$4,錠剤_バラ!$A211,0),"")</f>
        <v>26</v>
      </c>
      <c r="G211" s="27" t="str">
        <f ca="1">IFERROR(OFFSET(錠剤!G$4,錠剤_バラ!$A211,0),"")</f>
        <v>ＰＴＰ</v>
      </c>
      <c r="H211" s="27" t="str">
        <f ca="1">IFERROR(OFFSET(錠剤!H$4,錠剤_バラ!$A211,0),"")</f>
        <v>１００Ｔ</v>
      </c>
      <c r="I211" s="27" t="str">
        <f ca="1">IFERROR(OFFSET(錠剤!I$4,錠剤_バラ!$A211,0),"")</f>
        <v>錠</v>
      </c>
      <c r="J211" s="27" t="str">
        <f ca="1">IFERROR(OFFSET(錠剤!J$4,錠剤_バラ!$A211,0),"")</f>
        <v>調剤棚　＆　劇薬バラ</v>
      </c>
      <c r="K211" s="77"/>
      <c r="L211" s="65"/>
      <c r="M211" s="54">
        <f t="shared" si="6"/>
        <v>0</v>
      </c>
    </row>
    <row r="212" spans="1:13">
      <c r="A212" s="66" cm="1">
        <f t="array" aca="1" ref="A212" ca="1">IFERROR(
   _xlfn.AGGREGATE(
      15, 6,
      ROW(錠剤!$J$5:$J$999)/
      (ISNUMBER(SEARCH("バラ", 錠剤!$J$5:$J$999))),
      ROW(A208)
   ),
"")-4</f>
        <v>248</v>
      </c>
      <c r="B212" s="27">
        <f t="shared" si="7"/>
        <v>208</v>
      </c>
      <c r="C212" s="27">
        <f ca="1">IFERROR(OFFSET(錠剤!C$4,錠剤_バラ!$A212,0),"")</f>
        <v>158</v>
      </c>
      <c r="D212" s="27" t="str">
        <f ca="1">IFERROR(OFFSET(錠剤!D$4,錠剤_バラ!$A212,0),"")</f>
        <v>オランザピンＯＤ錠１０ｍｇ「ニプロ」</v>
      </c>
      <c r="E212" s="27">
        <f ca="1">IFERROR(OFFSET(錠剤!E$4,錠剤_バラ!$A212,0),"")</f>
        <v>2</v>
      </c>
      <c r="F212" s="27">
        <f ca="1">IFERROR(OFFSET(錠剤!F$4,錠剤_バラ!$A212,0),"")</f>
        <v>26</v>
      </c>
      <c r="G212" s="27" t="str">
        <f ca="1">IFERROR(OFFSET(錠剤!G$4,錠剤_バラ!$A212,0),"")</f>
        <v>バラ</v>
      </c>
      <c r="H212" s="27" t="str">
        <f ca="1">IFERROR(OFFSET(錠剤!H$4,錠剤_バラ!$A212,0),"")</f>
        <v>１００Ｔ</v>
      </c>
      <c r="I212" s="27" t="str">
        <f ca="1">IFERROR(OFFSET(錠剤!I$4,錠剤_バラ!$A212,0),"")</f>
        <v>錠</v>
      </c>
      <c r="J212" s="27" t="str">
        <f ca="1">IFERROR(OFFSET(錠剤!J$4,錠剤_バラ!$A212,0),"")</f>
        <v>調剤棚　＆　劇薬バラ</v>
      </c>
      <c r="K212" s="77"/>
      <c r="L212" s="65"/>
      <c r="M212" s="54">
        <f t="shared" si="6"/>
        <v>0</v>
      </c>
    </row>
    <row r="213" spans="1:13">
      <c r="A213" s="66" cm="1">
        <f t="array" aca="1" ref="A213" ca="1">IFERROR(
   _xlfn.AGGREGATE(
      15, 6,
      ROW(錠剤!$J$5:$J$999)/
      (ISNUMBER(SEARCH("バラ", 錠剤!$J$5:$J$999))),
      ROW(A209)
   ),
"")-4</f>
        <v>249</v>
      </c>
      <c r="B213" s="27">
        <f t="shared" si="7"/>
        <v>209</v>
      </c>
      <c r="C213" s="27">
        <f ca="1">IFERROR(OFFSET(錠剤!C$4,錠剤_バラ!$A213,0),"")</f>
        <v>159</v>
      </c>
      <c r="D213" s="27" t="str">
        <f ca="1">IFERROR(OFFSET(錠剤!D$4,錠剤_バラ!$A213,0),"")</f>
        <v>オランザピンＯＤ錠５ｍｇ「ニプロ」</v>
      </c>
      <c r="E213" s="27">
        <f ca="1">IFERROR(OFFSET(錠剤!E$4,錠剤_バラ!$A213,0),"")</f>
        <v>2</v>
      </c>
      <c r="F213" s="27">
        <f ca="1">IFERROR(OFFSET(錠剤!F$4,錠剤_バラ!$A213,0),"")</f>
        <v>26</v>
      </c>
      <c r="G213" s="27" t="str">
        <f ca="1">IFERROR(OFFSET(錠剤!G$4,錠剤_バラ!$A213,0),"")</f>
        <v>ＰＴＰ</v>
      </c>
      <c r="H213" s="27" t="str">
        <f ca="1">IFERROR(OFFSET(錠剤!H$4,錠剤_バラ!$A213,0),"")</f>
        <v>１００Ｔ</v>
      </c>
      <c r="I213" s="27" t="str">
        <f ca="1">IFERROR(OFFSET(錠剤!I$4,錠剤_バラ!$A213,0),"")</f>
        <v>錠</v>
      </c>
      <c r="J213" s="27" t="str">
        <f ca="1">IFERROR(OFFSET(錠剤!J$4,錠剤_バラ!$A213,0),"")</f>
        <v>調剤棚　＆　劇薬バラ</v>
      </c>
      <c r="K213" s="77"/>
      <c r="L213" s="65"/>
      <c r="M213" s="54">
        <f t="shared" si="6"/>
        <v>0</v>
      </c>
    </row>
    <row r="214" spans="1:13">
      <c r="A214" s="66" cm="1">
        <f t="array" aca="1" ref="A214" ca="1">IFERROR(
   _xlfn.AGGREGATE(
      15, 6,
      ROW(錠剤!$J$5:$J$999)/
      (ISNUMBER(SEARCH("バラ", 錠剤!$J$5:$J$999))),
      ROW(A210)
   ),
"")-4</f>
        <v>250</v>
      </c>
      <c r="B214" s="27">
        <f t="shared" si="7"/>
        <v>210</v>
      </c>
      <c r="C214" s="27">
        <f ca="1">IFERROR(OFFSET(錠剤!C$4,錠剤_バラ!$A214,0),"")</f>
        <v>160</v>
      </c>
      <c r="D214" s="27" t="str">
        <f ca="1">IFERROR(OFFSET(錠剤!D$4,錠剤_バラ!$A214,0),"")</f>
        <v>オランザピンＯＤ錠５ｍｇ「ニプロ」</v>
      </c>
      <c r="E214" s="27">
        <f ca="1">IFERROR(OFFSET(錠剤!E$4,錠剤_バラ!$A214,0),"")</f>
        <v>2</v>
      </c>
      <c r="F214" s="27">
        <f ca="1">IFERROR(OFFSET(錠剤!F$4,錠剤_バラ!$A214,0),"")</f>
        <v>26</v>
      </c>
      <c r="G214" s="27" t="str">
        <f ca="1">IFERROR(OFFSET(錠剤!G$4,錠剤_バラ!$A214,0),"")</f>
        <v>バラ</v>
      </c>
      <c r="H214" s="27" t="str">
        <f ca="1">IFERROR(OFFSET(錠剤!H$4,錠剤_バラ!$A214,0),"")</f>
        <v>１００Ｔ</v>
      </c>
      <c r="I214" s="27" t="str">
        <f ca="1">IFERROR(OFFSET(錠剤!I$4,錠剤_バラ!$A214,0),"")</f>
        <v>錠</v>
      </c>
      <c r="J214" s="27" t="str">
        <f ca="1">IFERROR(OFFSET(錠剤!J$4,錠剤_バラ!$A214,0),"")</f>
        <v>調剤棚　＆　劇薬バラ</v>
      </c>
      <c r="K214" s="77"/>
      <c r="L214" s="65"/>
      <c r="M214" s="54">
        <f t="shared" si="6"/>
        <v>0</v>
      </c>
    </row>
    <row r="215" spans="1:13">
      <c r="A215" s="66" cm="1">
        <f t="array" aca="1" ref="A215" ca="1">IFERROR(
   _xlfn.AGGREGATE(
      15, 6,
      ROW(錠剤!$J$5:$J$999)/
      (ISNUMBER(SEARCH("バラ", 錠剤!$J$5:$J$999))),
      ROW(A211)
   ),
"")-4</f>
        <v>253</v>
      </c>
      <c r="B215" s="27">
        <f t="shared" si="7"/>
        <v>211</v>
      </c>
      <c r="C215" s="27">
        <f ca="1">IFERROR(OFFSET(錠剤!C$4,錠剤_バラ!$A215,0),"")</f>
        <v>169</v>
      </c>
      <c r="D215" s="27" t="str">
        <f ca="1">IFERROR(OFFSET(錠剤!D$4,錠剤_バラ!$A215,0),"")</f>
        <v>ガランタミンＯＤ錠１２ｍｇ「日医工」</v>
      </c>
      <c r="E215" s="27">
        <f ca="1">IFERROR(OFFSET(錠剤!E$4,錠剤_バラ!$A215,0),"")</f>
        <v>2</v>
      </c>
      <c r="F215" s="27">
        <f ca="1">IFERROR(OFFSET(錠剤!F$4,錠剤_バラ!$A215,0),"")</f>
        <v>26</v>
      </c>
      <c r="G215" s="27" t="str">
        <f ca="1">IFERROR(OFFSET(錠剤!G$4,錠剤_バラ!$A215,0),"")</f>
        <v>ＰＴＰ</v>
      </c>
      <c r="H215" s="27" t="str">
        <f ca="1">IFERROR(OFFSET(錠剤!H$4,錠剤_バラ!$A215,0),"")</f>
        <v>５６Ｔ</v>
      </c>
      <c r="I215" s="27" t="str">
        <f ca="1">IFERROR(OFFSET(錠剤!I$4,錠剤_バラ!$A215,0),"")</f>
        <v>錠</v>
      </c>
      <c r="J215" s="27" t="str">
        <f ca="1">IFERROR(OFFSET(錠剤!J$4,錠剤_バラ!$A215,0),"")</f>
        <v>調剤棚　＆　劇薬バラ</v>
      </c>
      <c r="K215" s="77"/>
      <c r="L215" s="65"/>
      <c r="M215" s="54">
        <f t="shared" si="6"/>
        <v>0</v>
      </c>
    </row>
    <row r="216" spans="1:13">
      <c r="A216" s="66" cm="1">
        <f t="array" aca="1" ref="A216" ca="1">IFERROR(
   _xlfn.AGGREGATE(
      15, 6,
      ROW(錠剤!$J$5:$J$999)/
      (ISNUMBER(SEARCH("バラ", 錠剤!$J$5:$J$999))),
      ROW(A212)
   ),
"")-4</f>
        <v>254</v>
      </c>
      <c r="B216" s="27">
        <f t="shared" si="7"/>
        <v>212</v>
      </c>
      <c r="C216" s="27">
        <f ca="1">IFERROR(OFFSET(錠剤!C$4,錠剤_バラ!$A216,0),"")</f>
        <v>170</v>
      </c>
      <c r="D216" s="27" t="str">
        <f ca="1">IFERROR(OFFSET(錠剤!D$4,錠剤_バラ!$A216,0),"")</f>
        <v>ガランタミンＯＤ錠４ｍｇ「日医工」</v>
      </c>
      <c r="E216" s="27">
        <f ca="1">IFERROR(OFFSET(錠剤!E$4,錠剤_バラ!$A216,0),"")</f>
        <v>2</v>
      </c>
      <c r="F216" s="27">
        <f ca="1">IFERROR(OFFSET(錠剤!F$4,錠剤_バラ!$A216,0),"")</f>
        <v>26</v>
      </c>
      <c r="G216" s="27" t="str">
        <f ca="1">IFERROR(OFFSET(錠剤!G$4,錠剤_バラ!$A216,0),"")</f>
        <v>ＰＴＰ</v>
      </c>
      <c r="H216" s="27" t="str">
        <f ca="1">IFERROR(OFFSET(錠剤!H$4,錠剤_バラ!$A216,0),"")</f>
        <v>１４０Ｔ</v>
      </c>
      <c r="I216" s="27" t="str">
        <f ca="1">IFERROR(OFFSET(錠剤!I$4,錠剤_バラ!$A216,0),"")</f>
        <v>錠</v>
      </c>
      <c r="J216" s="27" t="str">
        <f ca="1">IFERROR(OFFSET(錠剤!J$4,錠剤_バラ!$A216,0),"")</f>
        <v>調剤棚　＆　劇薬バラ</v>
      </c>
      <c r="K216" s="77"/>
      <c r="L216" s="65"/>
      <c r="M216" s="54">
        <f t="shared" si="6"/>
        <v>0</v>
      </c>
    </row>
    <row r="217" spans="1:13">
      <c r="A217" s="66" cm="1">
        <f t="array" aca="1" ref="A217" ca="1">IFERROR(
   _xlfn.AGGREGATE(
      15, 6,
      ROW(錠剤!$J$5:$J$999)/
      (ISNUMBER(SEARCH("バラ", 錠剤!$J$5:$J$999))),
      ROW(A213)
   ),
"")-4</f>
        <v>255</v>
      </c>
      <c r="B217" s="27">
        <f t="shared" si="7"/>
        <v>213</v>
      </c>
      <c r="C217" s="27">
        <f ca="1">IFERROR(OFFSET(錠剤!C$4,錠剤_バラ!$A217,0),"")</f>
        <v>190</v>
      </c>
      <c r="D217" s="27" t="str">
        <f ca="1">IFERROR(OFFSET(錠剤!D$4,錠剤_バラ!$A217,0),"")</f>
        <v>クエチアピン錠１００ｍｇ「アメル」</v>
      </c>
      <c r="E217" s="27">
        <f ca="1">IFERROR(OFFSET(錠剤!E$4,錠剤_バラ!$A217,0),"")</f>
        <v>2</v>
      </c>
      <c r="F217" s="27">
        <f ca="1">IFERROR(OFFSET(錠剤!F$4,錠剤_バラ!$A217,0),"")</f>
        <v>26</v>
      </c>
      <c r="G217" s="27" t="str">
        <f ca="1">IFERROR(OFFSET(錠剤!G$4,錠剤_バラ!$A217,0),"")</f>
        <v>ＰＴＰ</v>
      </c>
      <c r="H217" s="27" t="str">
        <f ca="1">IFERROR(OFFSET(錠剤!H$4,錠剤_バラ!$A217,0),"")</f>
        <v>１００Ｔ</v>
      </c>
      <c r="I217" s="27" t="str">
        <f ca="1">IFERROR(OFFSET(錠剤!I$4,錠剤_バラ!$A217,0),"")</f>
        <v>錠</v>
      </c>
      <c r="J217" s="27" t="str">
        <f ca="1">IFERROR(OFFSET(錠剤!J$4,錠剤_バラ!$A217,0),"")</f>
        <v>調剤棚　＆　劇薬バラ</v>
      </c>
      <c r="K217" s="77"/>
      <c r="L217" s="65"/>
      <c r="M217" s="54">
        <f t="shared" si="6"/>
        <v>0</v>
      </c>
    </row>
    <row r="218" spans="1:13">
      <c r="A218" s="66" cm="1">
        <f t="array" aca="1" ref="A218" ca="1">IFERROR(
   _xlfn.AGGREGATE(
      15, 6,
      ROW(錠剤!$J$5:$J$999)/
      (ISNUMBER(SEARCH("バラ", 錠剤!$J$5:$J$999))),
      ROW(A214)
   ),
"")-4</f>
        <v>256</v>
      </c>
      <c r="B218" s="27">
        <f t="shared" si="7"/>
        <v>214</v>
      </c>
      <c r="C218" s="27">
        <f ca="1">IFERROR(OFFSET(錠剤!C$4,錠剤_バラ!$A218,0),"")</f>
        <v>191</v>
      </c>
      <c r="D218" s="27" t="str">
        <f ca="1">IFERROR(OFFSET(錠剤!D$4,錠剤_バラ!$A218,0),"")</f>
        <v>クエチアピン錠１００ｍｇ「アメル」</v>
      </c>
      <c r="E218" s="27">
        <f ca="1">IFERROR(OFFSET(錠剤!E$4,錠剤_バラ!$A218,0),"")</f>
        <v>2</v>
      </c>
      <c r="F218" s="27">
        <f ca="1">IFERROR(OFFSET(錠剤!F$4,錠剤_バラ!$A218,0),"")</f>
        <v>26</v>
      </c>
      <c r="G218" s="27" t="str">
        <f ca="1">IFERROR(OFFSET(錠剤!G$4,錠剤_バラ!$A218,0),"")</f>
        <v>バラ</v>
      </c>
      <c r="H218" s="27" t="str">
        <f ca="1">IFERROR(OFFSET(錠剤!H$4,錠剤_バラ!$A218,0),"")</f>
        <v>１０００Ｔ</v>
      </c>
      <c r="I218" s="27" t="str">
        <f ca="1">IFERROR(OFFSET(錠剤!I$4,錠剤_バラ!$A218,0),"")</f>
        <v>錠</v>
      </c>
      <c r="J218" s="27" t="str">
        <f ca="1">IFERROR(OFFSET(錠剤!J$4,錠剤_バラ!$A218,0),"")</f>
        <v>調剤棚　＆　劇薬バラ</v>
      </c>
      <c r="K218" s="77"/>
      <c r="L218" s="65"/>
      <c r="M218" s="54">
        <f t="shared" si="6"/>
        <v>0</v>
      </c>
    </row>
    <row r="219" spans="1:13">
      <c r="A219" s="66" cm="1">
        <f t="array" aca="1" ref="A219" ca="1">IFERROR(
   _xlfn.AGGREGATE(
      15, 6,
      ROW(錠剤!$J$5:$J$999)/
      (ISNUMBER(SEARCH("バラ", 錠剤!$J$5:$J$999))),
      ROW(A215)
   ),
"")-4</f>
        <v>257</v>
      </c>
      <c r="B219" s="27">
        <f t="shared" si="7"/>
        <v>215</v>
      </c>
      <c r="C219" s="27">
        <f ca="1">IFERROR(OFFSET(錠剤!C$4,錠剤_バラ!$A219,0),"")</f>
        <v>192</v>
      </c>
      <c r="D219" s="27" t="str">
        <f ca="1">IFERROR(OFFSET(錠剤!D$4,錠剤_バラ!$A219,0),"")</f>
        <v>クエチアピン錠１２．５ｍｇ「アメル」</v>
      </c>
      <c r="E219" s="27">
        <f ca="1">IFERROR(OFFSET(錠剤!E$4,錠剤_バラ!$A219,0),"")</f>
        <v>2</v>
      </c>
      <c r="F219" s="27">
        <f ca="1">IFERROR(OFFSET(錠剤!F$4,錠剤_バラ!$A219,0),"")</f>
        <v>26</v>
      </c>
      <c r="G219" s="27" t="str">
        <f ca="1">IFERROR(OFFSET(錠剤!G$4,錠剤_バラ!$A219,0),"")</f>
        <v>ＰＴＰ</v>
      </c>
      <c r="H219" s="27" t="str">
        <f ca="1">IFERROR(OFFSET(錠剤!H$4,錠剤_バラ!$A219,0),"")</f>
        <v>１００Ｔ</v>
      </c>
      <c r="I219" s="27" t="str">
        <f ca="1">IFERROR(OFFSET(錠剤!I$4,錠剤_バラ!$A219,0),"")</f>
        <v>錠</v>
      </c>
      <c r="J219" s="27" t="str">
        <f ca="1">IFERROR(OFFSET(錠剤!J$4,錠剤_バラ!$A219,0),"")</f>
        <v>調剤棚　＆　劇薬バラ</v>
      </c>
      <c r="K219" s="77"/>
      <c r="L219" s="65"/>
      <c r="M219" s="54">
        <f t="shared" si="6"/>
        <v>0</v>
      </c>
    </row>
    <row r="220" spans="1:13">
      <c r="A220" s="66" cm="1">
        <f t="array" aca="1" ref="A220" ca="1">IFERROR(
   _xlfn.AGGREGATE(
      15, 6,
      ROW(錠剤!$J$5:$J$999)/
      (ISNUMBER(SEARCH("バラ", 錠剤!$J$5:$J$999))),
      ROW(A216)
   ),
"")-4</f>
        <v>258</v>
      </c>
      <c r="B220" s="27">
        <f t="shared" si="7"/>
        <v>216</v>
      </c>
      <c r="C220" s="27">
        <f ca="1">IFERROR(OFFSET(錠剤!C$4,錠剤_バラ!$A220,0),"")</f>
        <v>193</v>
      </c>
      <c r="D220" s="27" t="str">
        <f ca="1">IFERROR(OFFSET(錠剤!D$4,錠剤_バラ!$A220,0),"")</f>
        <v>クエチアピン錠１２．５ｍｇ「アメル」</v>
      </c>
      <c r="E220" s="27">
        <f ca="1">IFERROR(OFFSET(錠剤!E$4,錠剤_バラ!$A220,0),"")</f>
        <v>2</v>
      </c>
      <c r="F220" s="27">
        <f ca="1">IFERROR(OFFSET(錠剤!F$4,錠剤_バラ!$A220,0),"")</f>
        <v>26</v>
      </c>
      <c r="G220" s="27" t="str">
        <f ca="1">IFERROR(OFFSET(錠剤!G$4,錠剤_バラ!$A220,0),"")</f>
        <v>バラ</v>
      </c>
      <c r="H220" s="27" t="str">
        <f ca="1">IFERROR(OFFSET(錠剤!H$4,錠剤_バラ!$A220,0),"")</f>
        <v>２００Ｔ</v>
      </c>
      <c r="I220" s="27" t="str">
        <f ca="1">IFERROR(OFFSET(錠剤!I$4,錠剤_バラ!$A220,0),"")</f>
        <v>錠</v>
      </c>
      <c r="J220" s="27" t="str">
        <f ca="1">IFERROR(OFFSET(錠剤!J$4,錠剤_バラ!$A220,0),"")</f>
        <v>調剤棚　＆　劇薬バラ</v>
      </c>
      <c r="K220" s="77"/>
      <c r="L220" s="65"/>
      <c r="M220" s="54">
        <f t="shared" si="6"/>
        <v>0</v>
      </c>
    </row>
    <row r="221" spans="1:13">
      <c r="A221" s="66" cm="1">
        <f t="array" aca="1" ref="A221" ca="1">IFERROR(
   _xlfn.AGGREGATE(
      15, 6,
      ROW(錠剤!$J$5:$J$999)/
      (ISNUMBER(SEARCH("バラ", 錠剤!$J$5:$J$999))),
      ROW(A217)
   ),
"")-4</f>
        <v>259</v>
      </c>
      <c r="B221" s="27">
        <f t="shared" si="7"/>
        <v>217</v>
      </c>
      <c r="C221" s="27">
        <f ca="1">IFERROR(OFFSET(錠剤!C$4,錠剤_バラ!$A221,0),"")</f>
        <v>194</v>
      </c>
      <c r="D221" s="27" t="str">
        <f ca="1">IFERROR(OFFSET(錠剤!D$4,錠剤_バラ!$A221,0),"")</f>
        <v>クエチアピン錠２００ｍｇ「アメル」</v>
      </c>
      <c r="E221" s="27">
        <f ca="1">IFERROR(OFFSET(錠剤!E$4,錠剤_バラ!$A221,0),"")</f>
        <v>2</v>
      </c>
      <c r="F221" s="27">
        <f ca="1">IFERROR(OFFSET(錠剤!F$4,錠剤_バラ!$A221,0),"")</f>
        <v>26</v>
      </c>
      <c r="G221" s="27" t="str">
        <f ca="1">IFERROR(OFFSET(錠剤!G$4,錠剤_バラ!$A221,0),"")</f>
        <v>ＰＴＰ</v>
      </c>
      <c r="H221" s="27" t="str">
        <f ca="1">IFERROR(OFFSET(錠剤!H$4,錠剤_バラ!$A221,0),"")</f>
        <v>１００Ｔ</v>
      </c>
      <c r="I221" s="27" t="str">
        <f ca="1">IFERROR(OFFSET(錠剤!I$4,錠剤_バラ!$A221,0),"")</f>
        <v>錠</v>
      </c>
      <c r="J221" s="27" t="str">
        <f ca="1">IFERROR(OFFSET(錠剤!J$4,錠剤_バラ!$A221,0),"")</f>
        <v>調剤棚　＆　劇薬バラ</v>
      </c>
      <c r="K221" s="77"/>
      <c r="L221" s="65"/>
      <c r="M221" s="54">
        <f t="shared" si="6"/>
        <v>0</v>
      </c>
    </row>
    <row r="222" spans="1:13">
      <c r="A222" s="66" cm="1">
        <f t="array" aca="1" ref="A222" ca="1">IFERROR(
   _xlfn.AGGREGATE(
      15, 6,
      ROW(錠剤!$J$5:$J$999)/
      (ISNUMBER(SEARCH("バラ", 錠剤!$J$5:$J$999))),
      ROW(A218)
   ),
"")-4</f>
        <v>260</v>
      </c>
      <c r="B222" s="27">
        <f t="shared" si="7"/>
        <v>218</v>
      </c>
      <c r="C222" s="27">
        <f ca="1">IFERROR(OFFSET(錠剤!C$4,錠剤_バラ!$A222,0),"")</f>
        <v>195</v>
      </c>
      <c r="D222" s="27" t="str">
        <f ca="1">IFERROR(OFFSET(錠剤!D$4,錠剤_バラ!$A222,0),"")</f>
        <v>クエチアピン錠２００ｍｇ「アメル」</v>
      </c>
      <c r="E222" s="27">
        <f ca="1">IFERROR(OFFSET(錠剤!E$4,錠剤_バラ!$A222,0),"")</f>
        <v>2</v>
      </c>
      <c r="F222" s="27">
        <f ca="1">IFERROR(OFFSET(錠剤!F$4,錠剤_バラ!$A222,0),"")</f>
        <v>26</v>
      </c>
      <c r="G222" s="27" t="str">
        <f ca="1">IFERROR(OFFSET(錠剤!G$4,錠剤_バラ!$A222,0),"")</f>
        <v>バラ</v>
      </c>
      <c r="H222" s="27" t="str">
        <f ca="1">IFERROR(OFFSET(錠剤!H$4,錠剤_バラ!$A222,0),"")</f>
        <v>５００Ｔ</v>
      </c>
      <c r="I222" s="27" t="str">
        <f ca="1">IFERROR(OFFSET(錠剤!I$4,錠剤_バラ!$A222,0),"")</f>
        <v>錠</v>
      </c>
      <c r="J222" s="27" t="str">
        <f ca="1">IFERROR(OFFSET(錠剤!J$4,錠剤_バラ!$A222,0),"")</f>
        <v>調剤棚　＆　劇薬バラ</v>
      </c>
      <c r="K222" s="77"/>
      <c r="L222" s="65"/>
      <c r="M222" s="54">
        <f t="shared" si="6"/>
        <v>0</v>
      </c>
    </row>
    <row r="223" spans="1:13">
      <c r="A223" s="66" cm="1">
        <f t="array" aca="1" ref="A223" ca="1">IFERROR(
   _xlfn.AGGREGATE(
      15, 6,
      ROW(錠剤!$J$5:$J$999)/
      (ISNUMBER(SEARCH("バラ", 錠剤!$J$5:$J$999))),
      ROW(A219)
   ),
"")-4</f>
        <v>261</v>
      </c>
      <c r="B223" s="27">
        <f t="shared" si="7"/>
        <v>219</v>
      </c>
      <c r="C223" s="27">
        <f ca="1">IFERROR(OFFSET(錠剤!C$4,錠剤_バラ!$A223,0),"")</f>
        <v>196</v>
      </c>
      <c r="D223" s="27" t="str">
        <f ca="1">IFERROR(OFFSET(錠剤!D$4,錠剤_バラ!$A223,0),"")</f>
        <v>クエチアピン錠２５ｍｇ「アメル」</v>
      </c>
      <c r="E223" s="27">
        <f ca="1">IFERROR(OFFSET(錠剤!E$4,錠剤_バラ!$A223,0),"")</f>
        <v>2</v>
      </c>
      <c r="F223" s="27">
        <f ca="1">IFERROR(OFFSET(錠剤!F$4,錠剤_バラ!$A223,0),"")</f>
        <v>26</v>
      </c>
      <c r="G223" s="27" t="str">
        <f ca="1">IFERROR(OFFSET(錠剤!G$4,錠剤_バラ!$A223,0),"")</f>
        <v>ＰＴＰ</v>
      </c>
      <c r="H223" s="27" t="str">
        <f ca="1">IFERROR(OFFSET(錠剤!H$4,錠剤_バラ!$A223,0),"")</f>
        <v>１００Ｔ</v>
      </c>
      <c r="I223" s="27" t="str">
        <f ca="1">IFERROR(OFFSET(錠剤!I$4,錠剤_バラ!$A223,0),"")</f>
        <v>錠</v>
      </c>
      <c r="J223" s="27" t="str">
        <f ca="1">IFERROR(OFFSET(錠剤!J$4,錠剤_バラ!$A223,0),"")</f>
        <v>調剤棚　＆　劇薬バラ</v>
      </c>
      <c r="K223" s="77"/>
      <c r="L223" s="65"/>
      <c r="M223" s="54">
        <f t="shared" si="6"/>
        <v>0</v>
      </c>
    </row>
    <row r="224" spans="1:13">
      <c r="A224" s="66" cm="1">
        <f t="array" aca="1" ref="A224" ca="1">IFERROR(
   _xlfn.AGGREGATE(
      15, 6,
      ROW(錠剤!$J$5:$J$999)/
      (ISNUMBER(SEARCH("バラ", 錠剤!$J$5:$J$999))),
      ROW(A220)
   ),
"")-4</f>
        <v>262</v>
      </c>
      <c r="B224" s="27">
        <f t="shared" si="7"/>
        <v>220</v>
      </c>
      <c r="C224" s="27">
        <f ca="1">IFERROR(OFFSET(錠剤!C$4,錠剤_バラ!$A224,0),"")</f>
        <v>197</v>
      </c>
      <c r="D224" s="27" t="str">
        <f ca="1">IFERROR(OFFSET(錠剤!D$4,錠剤_バラ!$A224,0),"")</f>
        <v>クエチアピン錠２５ｍｇ「アメル」</v>
      </c>
      <c r="E224" s="27">
        <f ca="1">IFERROR(OFFSET(錠剤!E$4,錠剤_バラ!$A224,0),"")</f>
        <v>2</v>
      </c>
      <c r="F224" s="27">
        <f ca="1">IFERROR(OFFSET(錠剤!F$4,錠剤_バラ!$A224,0),"")</f>
        <v>26</v>
      </c>
      <c r="G224" s="27" t="str">
        <f ca="1">IFERROR(OFFSET(錠剤!G$4,錠剤_バラ!$A224,0),"")</f>
        <v>バラ</v>
      </c>
      <c r="H224" s="27" t="str">
        <f ca="1">IFERROR(OFFSET(錠剤!H$4,錠剤_バラ!$A224,0),"")</f>
        <v>１０００Ｔ</v>
      </c>
      <c r="I224" s="27" t="str">
        <f ca="1">IFERROR(OFFSET(錠剤!I$4,錠剤_バラ!$A224,0),"")</f>
        <v>錠</v>
      </c>
      <c r="J224" s="27" t="str">
        <f ca="1">IFERROR(OFFSET(錠剤!J$4,錠剤_バラ!$A224,0),"")</f>
        <v>調剤棚　＆　劇薬バラ</v>
      </c>
      <c r="K224" s="77"/>
      <c r="L224" s="65"/>
      <c r="M224" s="54">
        <f t="shared" si="6"/>
        <v>0</v>
      </c>
    </row>
    <row r="225" spans="1:13">
      <c r="A225" s="66" cm="1">
        <f t="array" aca="1" ref="A225" ca="1">IFERROR(
   _xlfn.AGGREGATE(
      15, 6,
      ROW(錠剤!$J$5:$J$999)/
      (ISNUMBER(SEARCH("バラ", 錠剤!$J$5:$J$999))),
      ROW(A221)
   ),
"")-4</f>
        <v>263</v>
      </c>
      <c r="B225" s="27">
        <f t="shared" si="7"/>
        <v>221</v>
      </c>
      <c r="C225" s="27">
        <f ca="1">IFERROR(OFFSET(錠剤!C$4,錠剤_バラ!$A225,0),"")</f>
        <v>210</v>
      </c>
      <c r="D225" s="27" t="str">
        <f ca="1">IFERROR(OFFSET(錠剤!D$4,錠剤_バラ!$A225,0),"")</f>
        <v>グリメピリドＯＤ錠１ｍｇ「トーワ」</v>
      </c>
      <c r="E225" s="27">
        <f ca="1">IFERROR(OFFSET(錠剤!E$4,錠剤_バラ!$A225,0),"")</f>
        <v>2</v>
      </c>
      <c r="F225" s="27">
        <f ca="1">IFERROR(OFFSET(錠剤!F$4,錠剤_バラ!$A225,0),"")</f>
        <v>26</v>
      </c>
      <c r="G225" s="27" t="str">
        <f ca="1">IFERROR(OFFSET(錠剤!G$4,錠剤_バラ!$A225,0),"")</f>
        <v>バラ</v>
      </c>
      <c r="H225" s="27" t="str">
        <f ca="1">IFERROR(OFFSET(錠剤!H$4,錠剤_バラ!$A225,0),"")</f>
        <v>３００Ｔ</v>
      </c>
      <c r="I225" s="27" t="str">
        <f ca="1">IFERROR(OFFSET(錠剤!I$4,錠剤_バラ!$A225,0),"")</f>
        <v>錠</v>
      </c>
      <c r="J225" s="27" t="str">
        <f ca="1">IFERROR(OFFSET(錠剤!J$4,錠剤_バラ!$A225,0),"")</f>
        <v>調剤棚　＆　劇薬バラ</v>
      </c>
      <c r="K225" s="77"/>
      <c r="L225" s="65"/>
      <c r="M225" s="54">
        <f t="shared" si="6"/>
        <v>0</v>
      </c>
    </row>
    <row r="226" spans="1:13">
      <c r="A226" s="66" cm="1">
        <f t="array" aca="1" ref="A226" ca="1">IFERROR(
   _xlfn.AGGREGATE(
      15, 6,
      ROW(錠剤!$J$5:$J$999)/
      (ISNUMBER(SEARCH("バラ", 錠剤!$J$5:$J$999))),
      ROW(A222)
   ),
"")-4</f>
        <v>264</v>
      </c>
      <c r="B226" s="27">
        <f t="shared" si="7"/>
        <v>222</v>
      </c>
      <c r="C226" s="27">
        <f ca="1">IFERROR(OFFSET(錠剤!C$4,錠剤_バラ!$A226,0),"")</f>
        <v>235</v>
      </c>
      <c r="D226" s="27" t="str">
        <f ca="1">IFERROR(OFFSET(錠剤!D$4,錠剤_バラ!$A226,0),"")</f>
        <v>コントミン糖衣錠１００ｍｇ</v>
      </c>
      <c r="E226" s="27">
        <f ca="1">IFERROR(OFFSET(錠剤!E$4,錠剤_バラ!$A226,0),"")</f>
        <v>2</v>
      </c>
      <c r="F226" s="27">
        <f ca="1">IFERROR(OFFSET(錠剤!F$4,錠剤_バラ!$A226,0),"")</f>
        <v>6</v>
      </c>
      <c r="G226" s="27" t="str">
        <f ca="1">IFERROR(OFFSET(錠剤!G$4,錠剤_バラ!$A226,0),"")</f>
        <v>ＰＴＰ</v>
      </c>
      <c r="H226" s="27" t="str">
        <f ca="1">IFERROR(OFFSET(錠剤!H$4,錠剤_バラ!$A226,0),"")</f>
        <v>１００Ｔ</v>
      </c>
      <c r="I226" s="27" t="str">
        <f ca="1">IFERROR(OFFSET(錠剤!I$4,錠剤_バラ!$A226,0),"")</f>
        <v>錠</v>
      </c>
      <c r="J226" s="27" t="str">
        <f ca="1">IFERROR(OFFSET(錠剤!J$4,錠剤_バラ!$A226,0),"")</f>
        <v>劇薬バラ</v>
      </c>
      <c r="K226" s="77"/>
      <c r="L226" s="65"/>
      <c r="M226" s="54">
        <f t="shared" si="6"/>
        <v>0</v>
      </c>
    </row>
    <row r="227" spans="1:13">
      <c r="A227" s="66" cm="1">
        <f t="array" aca="1" ref="A227" ca="1">IFERROR(
   _xlfn.AGGREGATE(
      15, 6,
      ROW(錠剤!$J$5:$J$999)/
      (ISNUMBER(SEARCH("バラ", 錠剤!$J$5:$J$999))),
      ROW(A223)
   ),
"")-4</f>
        <v>265</v>
      </c>
      <c r="B227" s="27">
        <f t="shared" si="7"/>
        <v>223</v>
      </c>
      <c r="C227" s="27">
        <f ca="1">IFERROR(OFFSET(錠剤!C$4,錠剤_バラ!$A227,0),"")</f>
        <v>239</v>
      </c>
      <c r="D227" s="27" t="str">
        <f ca="1">IFERROR(OFFSET(錠剤!D$4,錠剤_バラ!$A227,0),"")</f>
        <v>コントミン糖衣錠５０ｍｇ</v>
      </c>
      <c r="E227" s="27">
        <f ca="1">IFERROR(OFFSET(錠剤!E$4,錠剤_バラ!$A227,0),"")</f>
        <v>2</v>
      </c>
      <c r="F227" s="27">
        <f ca="1">IFERROR(OFFSET(錠剤!F$4,錠剤_バラ!$A227,0),"")</f>
        <v>26</v>
      </c>
      <c r="G227" s="27" t="str">
        <f ca="1">IFERROR(OFFSET(錠剤!G$4,錠剤_バラ!$A227,0),"")</f>
        <v>ＰＴＰ</v>
      </c>
      <c r="H227" s="27" t="str">
        <f ca="1">IFERROR(OFFSET(錠剤!H$4,錠剤_バラ!$A227,0),"")</f>
        <v>１００Ｔ</v>
      </c>
      <c r="I227" s="27" t="str">
        <f ca="1">IFERROR(OFFSET(錠剤!I$4,錠剤_バラ!$A227,0),"")</f>
        <v>錠</v>
      </c>
      <c r="J227" s="27" t="str">
        <f ca="1">IFERROR(OFFSET(錠剤!J$4,錠剤_バラ!$A227,0),"")</f>
        <v>調剤棚　＆　劇薬バラ</v>
      </c>
      <c r="K227" s="77"/>
      <c r="L227" s="65"/>
      <c r="M227" s="54">
        <f t="shared" si="6"/>
        <v>0</v>
      </c>
    </row>
    <row r="228" spans="1:13">
      <c r="A228" s="66" cm="1">
        <f t="array" aca="1" ref="A228" ca="1">IFERROR(
   _xlfn.AGGREGATE(
      15, 6,
      ROW(錠剤!$J$5:$J$999)/
      (ISNUMBER(SEARCH("バラ", 錠剤!$J$5:$J$999))),
      ROW(A224)
   ),
"")-4</f>
        <v>266</v>
      </c>
      <c r="B228" s="27">
        <f t="shared" si="7"/>
        <v>224</v>
      </c>
      <c r="C228" s="27">
        <f ca="1">IFERROR(OFFSET(錠剤!C$4,錠剤_バラ!$A228,0),"")</f>
        <v>240</v>
      </c>
      <c r="D228" s="27" t="str">
        <f ca="1">IFERROR(OFFSET(錠剤!D$4,錠剤_バラ!$A228,0),"")</f>
        <v>コントミン糖衣錠５０ｍｇ</v>
      </c>
      <c r="E228" s="27">
        <f ca="1">IFERROR(OFFSET(錠剤!E$4,錠剤_バラ!$A228,0),"")</f>
        <v>2</v>
      </c>
      <c r="F228" s="27">
        <f ca="1">IFERROR(OFFSET(錠剤!F$4,錠剤_バラ!$A228,0),"")</f>
        <v>26</v>
      </c>
      <c r="G228" s="27" t="str">
        <f ca="1">IFERROR(OFFSET(錠剤!G$4,錠剤_バラ!$A228,0),"")</f>
        <v>バラ</v>
      </c>
      <c r="H228" s="27" t="str">
        <f ca="1">IFERROR(OFFSET(錠剤!H$4,錠剤_バラ!$A228,0),"")</f>
        <v>１０００Ｔ</v>
      </c>
      <c r="I228" s="27" t="str">
        <f ca="1">IFERROR(OFFSET(錠剤!I$4,錠剤_バラ!$A228,0),"")</f>
        <v>錠</v>
      </c>
      <c r="J228" s="27" t="str">
        <f ca="1">IFERROR(OFFSET(錠剤!J$4,錠剤_バラ!$A228,0),"")</f>
        <v>調剤棚　＆　劇薬バラ</v>
      </c>
      <c r="K228" s="77"/>
      <c r="L228" s="65"/>
      <c r="M228" s="54">
        <f t="shared" si="6"/>
        <v>0</v>
      </c>
    </row>
    <row r="229" spans="1:13">
      <c r="A229" s="66" cm="1">
        <f t="array" aca="1" ref="A229" ca="1">IFERROR(
   _xlfn.AGGREGATE(
      15, 6,
      ROW(錠剤!$J$5:$J$999)/
      (ISNUMBER(SEARCH("バラ", 錠剤!$J$5:$J$999))),
      ROW(A225)
   ),
"")-4</f>
        <v>272</v>
      </c>
      <c r="B229" s="27">
        <f t="shared" si="7"/>
        <v>225</v>
      </c>
      <c r="C229" s="27">
        <f ca="1">IFERROR(OFFSET(錠剤!C$4,錠剤_バラ!$A229,0),"")</f>
        <v>268</v>
      </c>
      <c r="D229" s="27" t="str">
        <f ca="1">IFERROR(OFFSET(錠剤!D$4,錠剤_バラ!$A229,0),"")</f>
        <v>シロドシンＯＤ錠４ｍｇ「ＫＭＰ」</v>
      </c>
      <c r="E229" s="27">
        <f ca="1">IFERROR(OFFSET(錠剤!E$4,錠剤_バラ!$A229,0),"")</f>
        <v>2</v>
      </c>
      <c r="F229" s="27">
        <f ca="1">IFERROR(OFFSET(錠剤!F$4,錠剤_バラ!$A229,0),"")</f>
        <v>26</v>
      </c>
      <c r="G229" s="27" t="str">
        <f ca="1">IFERROR(OFFSET(錠剤!G$4,錠剤_バラ!$A229,0),"")</f>
        <v>ＰＴＰ</v>
      </c>
      <c r="H229" s="27" t="str">
        <f ca="1">IFERROR(OFFSET(錠剤!H$4,錠剤_バラ!$A229,0),"")</f>
        <v>１００Ｔ</v>
      </c>
      <c r="I229" s="27" t="str">
        <f ca="1">IFERROR(OFFSET(錠剤!I$4,錠剤_バラ!$A229,0),"")</f>
        <v>錠</v>
      </c>
      <c r="J229" s="27" t="str">
        <f ca="1">IFERROR(OFFSET(錠剤!J$4,錠剤_バラ!$A229,0),"")</f>
        <v>調剤棚　＆　劇薬バラ</v>
      </c>
      <c r="K229" s="77"/>
      <c r="L229" s="65"/>
      <c r="M229" s="54">
        <f t="shared" si="6"/>
        <v>0</v>
      </c>
    </row>
    <row r="230" spans="1:13">
      <c r="A230" s="66" cm="1">
        <f t="array" aca="1" ref="A230" ca="1">IFERROR(
   _xlfn.AGGREGATE(
      15, 6,
      ROW(錠剤!$J$5:$J$999)/
      (ISNUMBER(SEARCH("バラ", 錠剤!$J$5:$J$999))),
      ROW(A226)
   ),
"")-4</f>
        <v>273</v>
      </c>
      <c r="B230" s="27">
        <f t="shared" si="7"/>
        <v>226</v>
      </c>
      <c r="C230" s="27">
        <f ca="1">IFERROR(OFFSET(錠剤!C$4,錠剤_バラ!$A230,0),"")</f>
        <v>278</v>
      </c>
      <c r="D230" s="27" t="str">
        <f ca="1">IFERROR(OFFSET(錠剤!D$4,錠剤_バラ!$A230,0),"")</f>
        <v>スルピリド錠１００ｍｇ「アメル」</v>
      </c>
      <c r="E230" s="27">
        <f ca="1">IFERROR(OFFSET(錠剤!E$4,錠剤_バラ!$A230,0),"")</f>
        <v>2</v>
      </c>
      <c r="F230" s="27">
        <f ca="1">IFERROR(OFFSET(錠剤!F$4,錠剤_バラ!$A230,0),"")</f>
        <v>26</v>
      </c>
      <c r="G230" s="27" t="str">
        <f ca="1">IFERROR(OFFSET(錠剤!G$4,錠剤_バラ!$A230,0),"")</f>
        <v>ＰＴＰ</v>
      </c>
      <c r="H230" s="27" t="str">
        <f ca="1">IFERROR(OFFSET(錠剤!H$4,錠剤_バラ!$A230,0),"")</f>
        <v>１００Ｔ</v>
      </c>
      <c r="I230" s="27" t="str">
        <f ca="1">IFERROR(OFFSET(錠剤!I$4,錠剤_バラ!$A230,0),"")</f>
        <v>錠</v>
      </c>
      <c r="J230" s="27" t="str">
        <f ca="1">IFERROR(OFFSET(錠剤!J$4,錠剤_バラ!$A230,0),"")</f>
        <v>調剤棚　＆　劇薬バラ</v>
      </c>
      <c r="K230" s="77"/>
      <c r="L230" s="65"/>
      <c r="M230" s="54">
        <f t="shared" si="6"/>
        <v>0</v>
      </c>
    </row>
    <row r="231" spans="1:13">
      <c r="A231" s="66" cm="1">
        <f t="array" aca="1" ref="A231" ca="1">IFERROR(
   _xlfn.AGGREGATE(
      15, 6,
      ROW(錠剤!$J$5:$J$999)/
      (ISNUMBER(SEARCH("バラ", 錠剤!$J$5:$J$999))),
      ROW(A227)
   ),
"")-4</f>
        <v>274</v>
      </c>
      <c r="B231" s="27">
        <f t="shared" si="7"/>
        <v>227</v>
      </c>
      <c r="C231" s="27">
        <f ca="1">IFERROR(OFFSET(錠剤!C$4,錠剤_バラ!$A231,0),"")</f>
        <v>279</v>
      </c>
      <c r="D231" s="27" t="str">
        <f ca="1">IFERROR(OFFSET(錠剤!D$4,錠剤_バラ!$A231,0),"")</f>
        <v>スルピリド錠２００ｍｇ「アメル」</v>
      </c>
      <c r="E231" s="27">
        <f ca="1">IFERROR(OFFSET(錠剤!E$4,錠剤_バラ!$A231,0),"")</f>
        <v>2</v>
      </c>
      <c r="F231" s="27">
        <f ca="1">IFERROR(OFFSET(錠剤!F$4,錠剤_バラ!$A231,0),"")</f>
        <v>26</v>
      </c>
      <c r="G231" s="27" t="str">
        <f ca="1">IFERROR(OFFSET(錠剤!G$4,錠剤_バラ!$A231,0),"")</f>
        <v>ＰＴＰ</v>
      </c>
      <c r="H231" s="27" t="str">
        <f ca="1">IFERROR(OFFSET(錠剤!H$4,錠剤_バラ!$A231,0),"")</f>
        <v>１００Ｔ</v>
      </c>
      <c r="I231" s="27" t="str">
        <f ca="1">IFERROR(OFFSET(錠剤!I$4,錠剤_バラ!$A231,0),"")</f>
        <v>錠</v>
      </c>
      <c r="J231" s="27" t="str">
        <f ca="1">IFERROR(OFFSET(錠剤!J$4,錠剤_バラ!$A231,0),"")</f>
        <v>調剤棚　＆　劇薬バラ</v>
      </c>
      <c r="K231" s="77"/>
      <c r="L231" s="65"/>
      <c r="M231" s="54">
        <f t="shared" si="6"/>
        <v>0</v>
      </c>
    </row>
    <row r="232" spans="1:13">
      <c r="A232" s="66" cm="1">
        <f t="array" aca="1" ref="A232" ca="1">IFERROR(
   _xlfn.AGGREGATE(
      15, 6,
      ROW(錠剤!$J$5:$J$999)/
      (ISNUMBER(SEARCH("バラ", 錠剤!$J$5:$J$999))),
      ROW(A228)
   ),
"")-4</f>
        <v>275</v>
      </c>
      <c r="B232" s="27">
        <f t="shared" si="7"/>
        <v>228</v>
      </c>
      <c r="C232" s="27">
        <f ca="1">IFERROR(OFFSET(錠剤!C$4,錠剤_バラ!$A232,0),"")</f>
        <v>284</v>
      </c>
      <c r="D232" s="27" t="str">
        <f ca="1">IFERROR(OFFSET(錠剤!D$4,錠剤_バラ!$A232,0),"")</f>
        <v>セディール錠１０ｍｇ　　　　　　　　　　</v>
      </c>
      <c r="E232" s="27">
        <f ca="1">IFERROR(OFFSET(錠剤!E$4,錠剤_バラ!$A232,0),"")</f>
        <v>2</v>
      </c>
      <c r="F232" s="27">
        <f ca="1">IFERROR(OFFSET(錠剤!F$4,錠剤_バラ!$A232,0),"")</f>
        <v>26</v>
      </c>
      <c r="G232" s="27" t="str">
        <f ca="1">IFERROR(OFFSET(錠剤!G$4,錠剤_バラ!$A232,0),"")</f>
        <v>ＰＴＰ</v>
      </c>
      <c r="H232" s="27" t="str">
        <f ca="1">IFERROR(OFFSET(錠剤!H$4,錠剤_バラ!$A232,0),"")</f>
        <v>１００Ｔ</v>
      </c>
      <c r="I232" s="27" t="str">
        <f ca="1">IFERROR(OFFSET(錠剤!I$4,錠剤_バラ!$A232,0),"")</f>
        <v>錠</v>
      </c>
      <c r="J232" s="27" t="str">
        <f ca="1">IFERROR(OFFSET(錠剤!J$4,錠剤_バラ!$A232,0),"")</f>
        <v>調剤棚　＆　劇薬バラ</v>
      </c>
      <c r="K232" s="77"/>
      <c r="L232" s="65"/>
      <c r="M232" s="54">
        <f t="shared" si="6"/>
        <v>0</v>
      </c>
    </row>
    <row r="233" spans="1:13">
      <c r="A233" s="66" cm="1">
        <f t="array" aca="1" ref="A233" ca="1">IFERROR(
   _xlfn.AGGREGATE(
      15, 6,
      ROW(錠剤!$J$5:$J$999)/
      (ISNUMBER(SEARCH("バラ", 錠剤!$J$5:$J$999))),
      ROW(A229)
   ),
"")-4</f>
        <v>276</v>
      </c>
      <c r="B233" s="27">
        <f t="shared" si="7"/>
        <v>229</v>
      </c>
      <c r="C233" s="27">
        <f ca="1">IFERROR(OFFSET(錠剤!C$4,錠剤_バラ!$A233,0),"")</f>
        <v>285</v>
      </c>
      <c r="D233" s="27" t="str">
        <f ca="1">IFERROR(OFFSET(錠剤!D$4,錠剤_バラ!$A233,0),"")</f>
        <v>セディール錠１０ｍｇ　　　　　　　　　　</v>
      </c>
      <c r="E233" s="27">
        <f ca="1">IFERROR(OFFSET(錠剤!E$4,錠剤_バラ!$A233,0),"")</f>
        <v>2</v>
      </c>
      <c r="F233" s="27">
        <f ca="1">IFERROR(OFFSET(錠剤!F$4,錠剤_バラ!$A233,0),"")</f>
        <v>26</v>
      </c>
      <c r="G233" s="27" t="str">
        <f ca="1">IFERROR(OFFSET(錠剤!G$4,錠剤_バラ!$A233,0),"")</f>
        <v>バラ</v>
      </c>
      <c r="H233" s="27" t="str">
        <f ca="1">IFERROR(OFFSET(錠剤!H$4,錠剤_バラ!$A233,0),"")</f>
        <v>５００Ｔ</v>
      </c>
      <c r="I233" s="27" t="str">
        <f ca="1">IFERROR(OFFSET(錠剤!I$4,錠剤_バラ!$A233,0),"")</f>
        <v>錠</v>
      </c>
      <c r="J233" s="27" t="str">
        <f ca="1">IFERROR(OFFSET(錠剤!J$4,錠剤_バラ!$A233,0),"")</f>
        <v>調剤棚　＆　劇薬バラ</v>
      </c>
      <c r="K233" s="77"/>
      <c r="L233" s="65"/>
      <c r="M233" s="54">
        <f t="shared" si="6"/>
        <v>0</v>
      </c>
    </row>
    <row r="234" spans="1:13">
      <c r="A234" s="66" cm="1">
        <f t="array" aca="1" ref="A234" ca="1">IFERROR(
   _xlfn.AGGREGATE(
      15, 6,
      ROW(錠剤!$J$5:$J$999)/
      (ISNUMBER(SEARCH("バラ", 錠剤!$J$5:$J$999))),
      ROW(A230)
   ),
"")-4</f>
        <v>277</v>
      </c>
      <c r="B234" s="27">
        <f t="shared" si="7"/>
        <v>230</v>
      </c>
      <c r="C234" s="27">
        <f ca="1">IFERROR(OFFSET(錠剤!C$4,錠剤_バラ!$A234,0),"")</f>
        <v>298</v>
      </c>
      <c r="D234" s="27" t="str">
        <f ca="1">IFERROR(OFFSET(錠剤!D$4,錠剤_バラ!$A234,0),"")</f>
        <v>セルトラリン錠２５ｍｇ「明治」</v>
      </c>
      <c r="E234" s="27">
        <f ca="1">IFERROR(OFFSET(錠剤!E$4,錠剤_バラ!$A234,0),"")</f>
        <v>2</v>
      </c>
      <c r="F234" s="27">
        <f ca="1">IFERROR(OFFSET(錠剤!F$4,錠剤_バラ!$A234,0),"")</f>
        <v>26</v>
      </c>
      <c r="G234" s="27" t="str">
        <f ca="1">IFERROR(OFFSET(錠剤!G$4,錠剤_バラ!$A234,0),"")</f>
        <v>ＰＴＰ</v>
      </c>
      <c r="H234" s="27" t="str">
        <f ca="1">IFERROR(OFFSET(錠剤!H$4,錠剤_バラ!$A234,0),"")</f>
        <v>１００Ｔ</v>
      </c>
      <c r="I234" s="27" t="str">
        <f ca="1">IFERROR(OFFSET(錠剤!I$4,錠剤_バラ!$A234,0),"")</f>
        <v>錠</v>
      </c>
      <c r="J234" s="27" t="str">
        <f ca="1">IFERROR(OFFSET(錠剤!J$4,錠剤_バラ!$A234,0),"")</f>
        <v>調剤棚　＆　劇薬バラ</v>
      </c>
      <c r="K234" s="77"/>
      <c r="L234" s="65"/>
      <c r="M234" s="54">
        <f t="shared" si="6"/>
        <v>0</v>
      </c>
    </row>
    <row r="235" spans="1:13">
      <c r="A235" s="66" cm="1">
        <f t="array" aca="1" ref="A235" ca="1">IFERROR(
   _xlfn.AGGREGATE(
      15, 6,
      ROW(錠剤!$J$5:$J$999)/
      (ISNUMBER(SEARCH("バラ", 錠剤!$J$5:$J$999))),
      ROW(A231)
   ),
"")-4</f>
        <v>278</v>
      </c>
      <c r="B235" s="27">
        <f t="shared" si="7"/>
        <v>231</v>
      </c>
      <c r="C235" s="27">
        <f ca="1">IFERROR(OFFSET(錠剤!C$4,錠剤_バラ!$A235,0),"")</f>
        <v>299</v>
      </c>
      <c r="D235" s="27" t="str">
        <f ca="1">IFERROR(OFFSET(錠剤!D$4,錠剤_バラ!$A235,0),"")</f>
        <v>セルトラリン錠２５ｍｇ「明治」</v>
      </c>
      <c r="E235" s="27">
        <f ca="1">IFERROR(OFFSET(錠剤!E$4,錠剤_バラ!$A235,0),"")</f>
        <v>2</v>
      </c>
      <c r="F235" s="27">
        <f ca="1">IFERROR(OFFSET(錠剤!F$4,錠剤_バラ!$A235,0),"")</f>
        <v>26</v>
      </c>
      <c r="G235" s="27" t="str">
        <f ca="1">IFERROR(OFFSET(錠剤!G$4,錠剤_バラ!$A235,0),"")</f>
        <v>バラ</v>
      </c>
      <c r="H235" s="27" t="str">
        <f ca="1">IFERROR(OFFSET(錠剤!H$4,錠剤_バラ!$A235,0),"")</f>
        <v>５００Ｔ</v>
      </c>
      <c r="I235" s="27" t="str">
        <f ca="1">IFERROR(OFFSET(錠剤!I$4,錠剤_バラ!$A235,0),"")</f>
        <v>錠</v>
      </c>
      <c r="J235" s="27" t="str">
        <f ca="1">IFERROR(OFFSET(錠剤!J$4,錠剤_バラ!$A235,0),"")</f>
        <v>調剤棚　＆　劇薬バラ</v>
      </c>
      <c r="K235" s="77"/>
      <c r="L235" s="65"/>
      <c r="M235" s="54">
        <f t="shared" si="6"/>
        <v>0</v>
      </c>
    </row>
    <row r="236" spans="1:13">
      <c r="A236" s="66" cm="1">
        <f t="array" aca="1" ref="A236" ca="1">IFERROR(
   _xlfn.AGGREGATE(
      15, 6,
      ROW(錠剤!$J$5:$J$999)/
      (ISNUMBER(SEARCH("バラ", 錠剤!$J$5:$J$999))),
      ROW(A232)
   ),
"")-4</f>
        <v>279</v>
      </c>
      <c r="B236" s="27">
        <f t="shared" si="7"/>
        <v>232</v>
      </c>
      <c r="C236" s="27">
        <f ca="1">IFERROR(OFFSET(錠剤!C$4,錠剤_バラ!$A236,0),"")</f>
        <v>300</v>
      </c>
      <c r="D236" s="27" t="str">
        <f ca="1">IFERROR(OFFSET(錠剤!D$4,錠剤_バラ!$A236,0),"")</f>
        <v>セレコキシブ錠１００ｍｇ「ＤＳＥＰ」</v>
      </c>
      <c r="E236" s="27">
        <f ca="1">IFERROR(OFFSET(錠剤!E$4,錠剤_バラ!$A236,0),"")</f>
        <v>2</v>
      </c>
      <c r="F236" s="27">
        <f ca="1">IFERROR(OFFSET(錠剤!F$4,錠剤_バラ!$A236,0),"")</f>
        <v>26</v>
      </c>
      <c r="G236" s="27" t="str">
        <f ca="1">IFERROR(OFFSET(錠剤!G$4,錠剤_バラ!$A236,0),"")</f>
        <v>ＰＴＰ</v>
      </c>
      <c r="H236" s="27" t="str">
        <f ca="1">IFERROR(OFFSET(錠剤!H$4,錠剤_バラ!$A236,0),"")</f>
        <v>１００Ｔ</v>
      </c>
      <c r="I236" s="27" t="str">
        <f ca="1">IFERROR(OFFSET(錠剤!I$4,錠剤_バラ!$A236,0),"")</f>
        <v>錠</v>
      </c>
      <c r="J236" s="27" t="str">
        <f ca="1">IFERROR(OFFSET(錠剤!J$4,錠剤_バラ!$A236,0),"")</f>
        <v>調剤棚　＆　劇薬バラ</v>
      </c>
      <c r="K236" s="77"/>
      <c r="L236" s="65"/>
      <c r="M236" s="54">
        <f t="shared" si="6"/>
        <v>0</v>
      </c>
    </row>
    <row r="237" spans="1:13">
      <c r="A237" s="66" cm="1">
        <f t="array" aca="1" ref="A237" ca="1">IFERROR(
   _xlfn.AGGREGATE(
      15, 6,
      ROW(錠剤!$J$5:$J$999)/
      (ISNUMBER(SEARCH("バラ", 錠剤!$J$5:$J$999))),
      ROW(A233)
   ),
"")-4</f>
        <v>280</v>
      </c>
      <c r="B237" s="27">
        <f t="shared" si="7"/>
        <v>233</v>
      </c>
      <c r="C237" s="27">
        <f ca="1">IFERROR(OFFSET(錠剤!C$4,錠剤_バラ!$A237,0),"")</f>
        <v>301</v>
      </c>
      <c r="D237" s="27" t="str">
        <f ca="1">IFERROR(OFFSET(錠剤!D$4,錠剤_バラ!$A237,0),"")</f>
        <v>セレコキシブ錠１００ｍｇ「ＤＳＥＰ」</v>
      </c>
      <c r="E237" s="27">
        <f ca="1">IFERROR(OFFSET(錠剤!E$4,錠剤_バラ!$A237,0),"")</f>
        <v>2</v>
      </c>
      <c r="F237" s="27">
        <f ca="1">IFERROR(OFFSET(錠剤!F$4,錠剤_バラ!$A237,0),"")</f>
        <v>26</v>
      </c>
      <c r="G237" s="27" t="str">
        <f ca="1">IFERROR(OFFSET(錠剤!G$4,錠剤_バラ!$A237,0),"")</f>
        <v>バラ</v>
      </c>
      <c r="H237" s="27" t="str">
        <f ca="1">IFERROR(OFFSET(錠剤!H$4,錠剤_バラ!$A237,0),"")</f>
        <v>５００Ｔ</v>
      </c>
      <c r="I237" s="27" t="str">
        <f ca="1">IFERROR(OFFSET(錠剤!I$4,錠剤_バラ!$A237,0),"")</f>
        <v>錠</v>
      </c>
      <c r="J237" s="27" t="str">
        <f ca="1">IFERROR(OFFSET(錠剤!J$4,錠剤_バラ!$A237,0),"")</f>
        <v>調剤棚　＆　劇薬バラ</v>
      </c>
      <c r="K237" s="77"/>
      <c r="L237" s="65"/>
      <c r="M237" s="54">
        <f t="shared" si="6"/>
        <v>0</v>
      </c>
    </row>
    <row r="238" spans="1:13">
      <c r="A238" s="66" cm="1">
        <f t="array" aca="1" ref="A238" ca="1">IFERROR(
   _xlfn.AGGREGATE(
      15, 6,
      ROW(錠剤!$J$5:$J$999)/
      (ISNUMBER(SEARCH("バラ", 錠剤!$J$5:$J$999))),
      ROW(A234)
   ),
"")-4</f>
        <v>281</v>
      </c>
      <c r="B238" s="27">
        <f t="shared" si="7"/>
        <v>234</v>
      </c>
      <c r="C238" s="27">
        <f ca="1">IFERROR(OFFSET(錠剤!C$4,錠剤_バラ!$A238,0),"")</f>
        <v>311</v>
      </c>
      <c r="D238" s="27" t="str">
        <f ca="1">IFERROR(OFFSET(錠剤!D$4,錠剤_バラ!$A238,0),"")</f>
        <v>ゾニサミドＯＤ錠２５ｍｇＴＲＥ「ＤＳＥＰ」</v>
      </c>
      <c r="E238" s="27">
        <f ca="1">IFERROR(OFFSET(錠剤!E$4,錠剤_バラ!$A238,0),"")</f>
        <v>2</v>
      </c>
      <c r="F238" s="27">
        <f ca="1">IFERROR(OFFSET(錠剤!F$4,錠剤_バラ!$A238,0),"")</f>
        <v>26</v>
      </c>
      <c r="G238" s="27" t="str">
        <f ca="1">IFERROR(OFFSET(錠剤!G$4,錠剤_バラ!$A238,0),"")</f>
        <v>バラ</v>
      </c>
      <c r="H238" s="27" t="str">
        <f ca="1">IFERROR(OFFSET(錠剤!H$4,錠剤_バラ!$A238,0),"")</f>
        <v>１００Ｔ</v>
      </c>
      <c r="I238" s="27" t="str">
        <f ca="1">IFERROR(OFFSET(錠剤!I$4,錠剤_バラ!$A238,0),"")</f>
        <v>錠</v>
      </c>
      <c r="J238" s="27" t="str">
        <f ca="1">IFERROR(OFFSET(錠剤!J$4,錠剤_バラ!$A238,0),"")</f>
        <v>調剤棚　＆　劇薬バラ</v>
      </c>
      <c r="K238" s="77"/>
      <c r="L238" s="65"/>
      <c r="M238" s="54">
        <f t="shared" si="6"/>
        <v>0</v>
      </c>
    </row>
    <row r="239" spans="1:13">
      <c r="A239" s="66" cm="1">
        <f t="array" aca="1" ref="A239" ca="1">IFERROR(
   _xlfn.AGGREGATE(
      15, 6,
      ROW(錠剤!$J$5:$J$999)/
      (ISNUMBER(SEARCH("バラ", 錠剤!$J$5:$J$999))),
      ROW(A235)
   ),
"")-4</f>
        <v>282</v>
      </c>
      <c r="B239" s="27">
        <f t="shared" si="7"/>
        <v>235</v>
      </c>
      <c r="C239" s="27">
        <f ca="1">IFERROR(OFFSET(錠剤!C$4,錠剤_バラ!$A239,0),"")</f>
        <v>312</v>
      </c>
      <c r="D239" s="27" t="str">
        <f ca="1">IFERROR(OFFSET(錠剤!D$4,錠剤_バラ!$A239,0),"")</f>
        <v>ゾニサミド錠１００ＭＧ「アメル」</v>
      </c>
      <c r="E239" s="27">
        <f ca="1">IFERROR(OFFSET(錠剤!E$4,錠剤_バラ!$A239,0),"")</f>
        <v>2</v>
      </c>
      <c r="F239" s="27">
        <f ca="1">IFERROR(OFFSET(錠剤!F$4,錠剤_バラ!$A239,0),"")</f>
        <v>26</v>
      </c>
      <c r="G239" s="27" t="str">
        <f ca="1">IFERROR(OFFSET(錠剤!G$4,錠剤_バラ!$A239,0),"")</f>
        <v>バラ</v>
      </c>
      <c r="H239" s="27" t="str">
        <f ca="1">IFERROR(OFFSET(錠剤!H$4,錠剤_バラ!$A239,0),"")</f>
        <v>１０００Ｔ</v>
      </c>
      <c r="I239" s="27" t="str">
        <f ca="1">IFERROR(OFFSET(錠剤!I$4,錠剤_バラ!$A239,0),"")</f>
        <v>錠</v>
      </c>
      <c r="J239" s="27" t="str">
        <f ca="1">IFERROR(OFFSET(錠剤!J$4,錠剤_バラ!$A239,0),"")</f>
        <v>調剤棚　＆　劇薬バラ</v>
      </c>
      <c r="K239" s="77"/>
      <c r="L239" s="65"/>
      <c r="M239" s="54">
        <f t="shared" si="6"/>
        <v>0</v>
      </c>
    </row>
    <row r="240" spans="1:13">
      <c r="A240" s="66" cm="1">
        <f t="array" aca="1" ref="A240" ca="1">IFERROR(
   _xlfn.AGGREGATE(
      15, 6,
      ROW(錠剤!$J$5:$J$999)/
      (ISNUMBER(SEARCH("バラ", 錠剤!$J$5:$J$999))),
      ROW(A236)
   ),
"")-4</f>
        <v>283</v>
      </c>
      <c r="B240" s="27">
        <f t="shared" si="7"/>
        <v>236</v>
      </c>
      <c r="C240" s="27">
        <f ca="1">IFERROR(OFFSET(錠剤!C$4,錠剤_バラ!$A240,0),"")</f>
        <v>352</v>
      </c>
      <c r="D240" s="27" t="str">
        <f ca="1">IFERROR(OFFSET(錠剤!D$4,錠剤_バラ!$A240,0),"")</f>
        <v>チラーヂンＳ錠２５μｇ</v>
      </c>
      <c r="E240" s="27">
        <f ca="1">IFERROR(OFFSET(錠剤!E$4,錠剤_バラ!$A240,0),"")</f>
        <v>2</v>
      </c>
      <c r="F240" s="27">
        <f ca="1">IFERROR(OFFSET(錠剤!F$4,錠剤_バラ!$A240,0),"")</f>
        <v>26</v>
      </c>
      <c r="G240" s="27" t="str">
        <f ca="1">IFERROR(OFFSET(錠剤!G$4,錠剤_バラ!$A240,0),"")</f>
        <v>バラ</v>
      </c>
      <c r="H240" s="27" t="str">
        <f ca="1">IFERROR(OFFSET(錠剤!H$4,錠剤_バラ!$A240,0),"")</f>
        <v>５００Ｔ</v>
      </c>
      <c r="I240" s="27" t="str">
        <f ca="1">IFERROR(OFFSET(錠剤!I$4,錠剤_バラ!$A240,0),"")</f>
        <v>錠</v>
      </c>
      <c r="J240" s="27" t="str">
        <f ca="1">IFERROR(OFFSET(錠剤!J$4,錠剤_バラ!$A240,0),"")</f>
        <v>調剤棚　＆　劇薬バラ</v>
      </c>
      <c r="K240" s="77"/>
      <c r="L240" s="65"/>
      <c r="M240" s="54">
        <f t="shared" si="6"/>
        <v>0</v>
      </c>
    </row>
    <row r="241" spans="1:13">
      <c r="A241" s="66" cm="1">
        <f t="array" aca="1" ref="A241" ca="1">IFERROR(
   _xlfn.AGGREGATE(
      15, 6,
      ROW(錠剤!$J$5:$J$999)/
      (ISNUMBER(SEARCH("バラ", 錠剤!$J$5:$J$999))),
      ROW(A237)
   ),
"")-4</f>
        <v>284</v>
      </c>
      <c r="B241" s="27">
        <f t="shared" si="7"/>
        <v>237</v>
      </c>
      <c r="C241" s="27">
        <f ca="1">IFERROR(OFFSET(錠剤!C$4,錠剤_バラ!$A241,0),"")</f>
        <v>353</v>
      </c>
      <c r="D241" s="27" t="str">
        <f ca="1">IFERROR(OFFSET(錠剤!D$4,錠剤_バラ!$A241,0),"")</f>
        <v>チラーヂンＳ錠５０μｇ</v>
      </c>
      <c r="E241" s="27">
        <f ca="1">IFERROR(OFFSET(錠剤!E$4,錠剤_バラ!$A241,0),"")</f>
        <v>2</v>
      </c>
      <c r="F241" s="27">
        <f ca="1">IFERROR(OFFSET(錠剤!F$4,錠剤_バラ!$A241,0),"")</f>
        <v>26</v>
      </c>
      <c r="G241" s="27" t="str">
        <f ca="1">IFERROR(OFFSET(錠剤!G$4,錠剤_バラ!$A241,0),"")</f>
        <v>バラ</v>
      </c>
      <c r="H241" s="27" t="str">
        <f ca="1">IFERROR(OFFSET(錠剤!H$4,錠剤_バラ!$A241,0),"")</f>
        <v>５００Ｔ</v>
      </c>
      <c r="I241" s="27" t="str">
        <f ca="1">IFERROR(OFFSET(錠剤!I$4,錠剤_バラ!$A241,0),"")</f>
        <v>錠</v>
      </c>
      <c r="J241" s="27" t="str">
        <f ca="1">IFERROR(OFFSET(錠剤!J$4,錠剤_バラ!$A241,0),"")</f>
        <v>調剤棚　＆　劇薬バラ</v>
      </c>
      <c r="K241" s="77"/>
      <c r="L241" s="65"/>
      <c r="M241" s="54">
        <f t="shared" si="6"/>
        <v>0</v>
      </c>
    </row>
    <row r="242" spans="1:13">
      <c r="A242" s="66" cm="1">
        <f t="array" aca="1" ref="A242" ca="1">IFERROR(
   _xlfn.AGGREGATE(
      15, 6,
      ROW(錠剤!$J$5:$J$999)/
      (ISNUMBER(SEARCH("バラ", 錠剤!$J$5:$J$999))),
      ROW(A238)
   ),
"")-4</f>
        <v>285</v>
      </c>
      <c r="B242" s="27">
        <f t="shared" si="7"/>
        <v>238</v>
      </c>
      <c r="C242" s="27">
        <f ca="1">IFERROR(OFFSET(錠剤!C$4,錠剤_バラ!$A242,0),"")</f>
        <v>361</v>
      </c>
      <c r="D242" s="27" t="str">
        <f ca="1">IFERROR(OFFSET(錠剤!D$4,錠剤_バラ!$A242,0),"")</f>
        <v>テオフィリン徐放Ｕ錠２００ｍｇ「トーワ」</v>
      </c>
      <c r="E242" s="27">
        <f ca="1">IFERROR(OFFSET(錠剤!E$4,錠剤_バラ!$A242,0),"")</f>
        <v>2</v>
      </c>
      <c r="F242" s="27">
        <f ca="1">IFERROR(OFFSET(錠剤!F$4,錠剤_バラ!$A242,0),"")</f>
        <v>6</v>
      </c>
      <c r="G242" s="27" t="str">
        <f ca="1">IFERROR(OFFSET(錠剤!G$4,錠剤_バラ!$A242,0),"")</f>
        <v>ＰＴＰ</v>
      </c>
      <c r="H242" s="27" t="str">
        <f ca="1">IFERROR(OFFSET(錠剤!H$4,錠剤_バラ!$A242,0),"")</f>
        <v>１００Ｔ</v>
      </c>
      <c r="I242" s="27" t="str">
        <f ca="1">IFERROR(OFFSET(錠剤!I$4,錠剤_バラ!$A242,0),"")</f>
        <v>錠</v>
      </c>
      <c r="J242" s="27" t="str">
        <f ca="1">IFERROR(OFFSET(錠剤!J$4,錠剤_バラ!$A242,0),"")</f>
        <v>劇薬バラ</v>
      </c>
      <c r="K242" s="77"/>
      <c r="L242" s="65"/>
      <c r="M242" s="54">
        <f t="shared" si="6"/>
        <v>0</v>
      </c>
    </row>
    <row r="243" spans="1:13">
      <c r="A243" s="66" cm="1">
        <f t="array" aca="1" ref="A243" ca="1">IFERROR(
   _xlfn.AGGREGATE(
      15, 6,
      ROW(錠剤!$J$5:$J$999)/
      (ISNUMBER(SEARCH("バラ", 錠剤!$J$5:$J$999))),
      ROW(A239)
   ),
"")-4</f>
        <v>286</v>
      </c>
      <c r="B243" s="27">
        <f t="shared" si="7"/>
        <v>239</v>
      </c>
      <c r="C243" s="27">
        <f ca="1">IFERROR(OFFSET(錠剤!C$4,錠剤_バラ!$A243,0),"")</f>
        <v>391</v>
      </c>
      <c r="D243" s="27" t="str">
        <f ca="1">IFERROR(OFFSET(錠剤!D$4,錠剤_バラ!$A243,0),"")</f>
        <v>ドネペジル塩酸塩ＯＤ錠１０ｍｇ「トーワ」</v>
      </c>
      <c r="E243" s="27">
        <f ca="1">IFERROR(OFFSET(錠剤!E$4,錠剤_バラ!$A243,0),"")</f>
        <v>2</v>
      </c>
      <c r="F243" s="27">
        <f ca="1">IFERROR(OFFSET(錠剤!F$4,錠剤_バラ!$A243,0),"")</f>
        <v>26</v>
      </c>
      <c r="G243" s="27" t="str">
        <f ca="1">IFERROR(OFFSET(錠剤!G$4,錠剤_バラ!$A243,0),"")</f>
        <v>ＰＴＰ</v>
      </c>
      <c r="H243" s="27" t="str">
        <f ca="1">IFERROR(OFFSET(錠剤!H$4,錠剤_バラ!$A243,0),"")</f>
        <v>１４０Ｔ</v>
      </c>
      <c r="I243" s="27" t="str">
        <f ca="1">IFERROR(OFFSET(錠剤!I$4,錠剤_バラ!$A243,0),"")</f>
        <v>錠</v>
      </c>
      <c r="J243" s="27" t="str">
        <f ca="1">IFERROR(OFFSET(錠剤!J$4,錠剤_バラ!$A243,0),"")</f>
        <v>調剤棚　＆　劇薬バラ</v>
      </c>
      <c r="K243" s="77"/>
      <c r="L243" s="65"/>
      <c r="M243" s="54">
        <f t="shared" si="6"/>
        <v>0</v>
      </c>
    </row>
    <row r="244" spans="1:13">
      <c r="A244" s="66" cm="1">
        <f t="array" aca="1" ref="A244" ca="1">IFERROR(
   _xlfn.AGGREGATE(
      15, 6,
      ROW(錠剤!$J$5:$J$999)/
      (ISNUMBER(SEARCH("バラ", 錠剤!$J$5:$J$999))),
      ROW(A240)
   ),
"")-4</f>
        <v>287</v>
      </c>
      <c r="B244" s="27">
        <f t="shared" si="7"/>
        <v>240</v>
      </c>
      <c r="C244" s="27">
        <f ca="1">IFERROR(OFFSET(錠剤!C$4,錠剤_バラ!$A244,0),"")</f>
        <v>392</v>
      </c>
      <c r="D244" s="27" t="str">
        <f ca="1">IFERROR(OFFSET(錠剤!D$4,錠剤_バラ!$A244,0),"")</f>
        <v>ドネペジル塩酸塩ＯＤ錠１０ｍｇ「トーワ」</v>
      </c>
      <c r="E244" s="27">
        <f ca="1">IFERROR(OFFSET(錠剤!E$4,錠剤_バラ!$A244,0),"")</f>
        <v>2</v>
      </c>
      <c r="F244" s="27">
        <f ca="1">IFERROR(OFFSET(錠剤!F$4,錠剤_バラ!$A244,0),"")</f>
        <v>26</v>
      </c>
      <c r="G244" s="27" t="str">
        <f ca="1">IFERROR(OFFSET(錠剤!G$4,錠剤_バラ!$A244,0),"")</f>
        <v>バラ</v>
      </c>
      <c r="H244" s="27" t="str">
        <f ca="1">IFERROR(OFFSET(錠剤!H$4,錠剤_バラ!$A244,0),"")</f>
        <v>１００Ｔ</v>
      </c>
      <c r="I244" s="27" t="str">
        <f ca="1">IFERROR(OFFSET(錠剤!I$4,錠剤_バラ!$A244,0),"")</f>
        <v>錠</v>
      </c>
      <c r="J244" s="27" t="str">
        <f ca="1">IFERROR(OFFSET(錠剤!J$4,錠剤_バラ!$A244,0),"")</f>
        <v>調剤棚　＆　劇薬バラ</v>
      </c>
      <c r="K244" s="77"/>
      <c r="L244" s="65"/>
      <c r="M244" s="54">
        <f t="shared" si="6"/>
        <v>0</v>
      </c>
    </row>
    <row r="245" spans="1:13">
      <c r="A245" s="66" cm="1">
        <f t="array" aca="1" ref="A245" ca="1">IFERROR(
   _xlfn.AGGREGATE(
      15, 6,
      ROW(錠剤!$J$5:$J$999)/
      (ISNUMBER(SEARCH("バラ", 錠剤!$J$5:$J$999))),
      ROW(A241)
   ),
"")-4</f>
        <v>288</v>
      </c>
      <c r="B245" s="27">
        <f t="shared" si="7"/>
        <v>241</v>
      </c>
      <c r="C245" s="27">
        <f ca="1">IFERROR(OFFSET(錠剤!C$4,錠剤_バラ!$A245,0),"")</f>
        <v>393</v>
      </c>
      <c r="D245" s="27" t="str">
        <f ca="1">IFERROR(OFFSET(錠剤!D$4,錠剤_バラ!$A245,0),"")</f>
        <v>ドネペジル塩酸塩ＯＤ錠３ｍｇ「トーワ」</v>
      </c>
      <c r="E245" s="27">
        <f ca="1">IFERROR(OFFSET(錠剤!E$4,錠剤_バラ!$A245,0),"")</f>
        <v>2</v>
      </c>
      <c r="F245" s="27">
        <f ca="1">IFERROR(OFFSET(錠剤!F$4,錠剤_バラ!$A245,0),"")</f>
        <v>26</v>
      </c>
      <c r="G245" s="27" t="str">
        <f ca="1">IFERROR(OFFSET(錠剤!G$4,錠剤_バラ!$A245,0),"")</f>
        <v>ＰＴＰ</v>
      </c>
      <c r="H245" s="27" t="str">
        <f ca="1">IFERROR(OFFSET(錠剤!H$4,錠剤_バラ!$A245,0),"")</f>
        <v>２８Ｔ</v>
      </c>
      <c r="I245" s="27" t="str">
        <f ca="1">IFERROR(OFFSET(錠剤!I$4,錠剤_バラ!$A245,0),"")</f>
        <v>錠</v>
      </c>
      <c r="J245" s="27" t="str">
        <f ca="1">IFERROR(OFFSET(錠剤!J$4,錠剤_バラ!$A245,0),"")</f>
        <v>調剤棚　＆　劇薬バラ</v>
      </c>
      <c r="K245" s="77"/>
      <c r="L245" s="65"/>
      <c r="M245" s="54">
        <f t="shared" si="6"/>
        <v>0</v>
      </c>
    </row>
    <row r="246" spans="1:13">
      <c r="A246" s="66" cm="1">
        <f t="array" aca="1" ref="A246" ca="1">IFERROR(
   _xlfn.AGGREGATE(
      15, 6,
      ROW(錠剤!$J$5:$J$999)/
      (ISNUMBER(SEARCH("バラ", 錠剤!$J$5:$J$999))),
      ROW(A242)
   ),
"")-4</f>
        <v>289</v>
      </c>
      <c r="B246" s="27">
        <f t="shared" si="7"/>
        <v>242</v>
      </c>
      <c r="C246" s="27">
        <f ca="1">IFERROR(OFFSET(錠剤!C$4,錠剤_バラ!$A246,0),"")</f>
        <v>394</v>
      </c>
      <c r="D246" s="27" t="str">
        <f ca="1">IFERROR(OFFSET(錠剤!D$4,錠剤_バラ!$A246,0),"")</f>
        <v>ドネペジル塩酸塩ＯＤ錠３ｍｇ「トーワ」</v>
      </c>
      <c r="E246" s="27">
        <f ca="1">IFERROR(OFFSET(錠剤!E$4,錠剤_バラ!$A246,0),"")</f>
        <v>2</v>
      </c>
      <c r="F246" s="27">
        <f ca="1">IFERROR(OFFSET(錠剤!F$4,錠剤_バラ!$A246,0),"")</f>
        <v>26</v>
      </c>
      <c r="G246" s="27" t="str">
        <f ca="1">IFERROR(OFFSET(錠剤!G$4,錠剤_バラ!$A246,0),"")</f>
        <v>バラ</v>
      </c>
      <c r="H246" s="27" t="str">
        <f ca="1">IFERROR(OFFSET(錠剤!H$4,錠剤_バラ!$A246,0),"")</f>
        <v>１００Ｔ</v>
      </c>
      <c r="I246" s="27" t="str">
        <f ca="1">IFERROR(OFFSET(錠剤!I$4,錠剤_バラ!$A246,0),"")</f>
        <v>錠</v>
      </c>
      <c r="J246" s="27" t="str">
        <f ca="1">IFERROR(OFFSET(錠剤!J$4,錠剤_バラ!$A246,0),"")</f>
        <v>調剤棚　＆　劇薬バラ</v>
      </c>
      <c r="K246" s="77"/>
      <c r="L246" s="65"/>
      <c r="M246" s="54">
        <f t="shared" si="6"/>
        <v>0</v>
      </c>
    </row>
    <row r="247" spans="1:13">
      <c r="A247" s="66" cm="1">
        <f t="array" aca="1" ref="A247" ca="1">IFERROR(
   _xlfn.AGGREGATE(
      15, 6,
      ROW(錠剤!$J$5:$J$999)/
      (ISNUMBER(SEARCH("バラ", 錠剤!$J$5:$J$999))),
      ROW(A243)
   ),
"")-4</f>
        <v>290</v>
      </c>
      <c r="B247" s="27">
        <f t="shared" si="7"/>
        <v>243</v>
      </c>
      <c r="C247" s="27">
        <f ca="1">IFERROR(OFFSET(錠剤!C$4,錠剤_バラ!$A247,0),"")</f>
        <v>395</v>
      </c>
      <c r="D247" s="27" t="str">
        <f ca="1">IFERROR(OFFSET(錠剤!D$4,錠剤_バラ!$A247,0),"")</f>
        <v>ドネペジル塩酸塩ＯＤ錠５ｍｇ「トーワ」</v>
      </c>
      <c r="E247" s="27">
        <f ca="1">IFERROR(OFFSET(錠剤!E$4,錠剤_バラ!$A247,0),"")</f>
        <v>2</v>
      </c>
      <c r="F247" s="27">
        <f ca="1">IFERROR(OFFSET(錠剤!F$4,錠剤_バラ!$A247,0),"")</f>
        <v>26</v>
      </c>
      <c r="G247" s="27" t="str">
        <f ca="1">IFERROR(OFFSET(錠剤!G$4,錠剤_バラ!$A247,0),"")</f>
        <v>ＰＴＰ</v>
      </c>
      <c r="H247" s="27" t="str">
        <f ca="1">IFERROR(OFFSET(錠剤!H$4,錠剤_バラ!$A247,0),"")</f>
        <v>１４０Ｔ</v>
      </c>
      <c r="I247" s="27" t="str">
        <f ca="1">IFERROR(OFFSET(錠剤!I$4,錠剤_バラ!$A247,0),"")</f>
        <v>錠</v>
      </c>
      <c r="J247" s="27" t="str">
        <f ca="1">IFERROR(OFFSET(錠剤!J$4,錠剤_バラ!$A247,0),"")</f>
        <v>調剤棚　＆　劇薬バラ</v>
      </c>
      <c r="K247" s="77"/>
      <c r="L247" s="65"/>
      <c r="M247" s="54">
        <f t="shared" si="6"/>
        <v>0</v>
      </c>
    </row>
    <row r="248" spans="1:13">
      <c r="A248" s="66" cm="1">
        <f t="array" aca="1" ref="A248" ca="1">IFERROR(
   _xlfn.AGGREGATE(
      15, 6,
      ROW(錠剤!$J$5:$J$999)/
      (ISNUMBER(SEARCH("バラ", 錠剤!$J$5:$J$999))),
      ROW(A244)
   ),
"")-4</f>
        <v>291</v>
      </c>
      <c r="B248" s="27">
        <f t="shared" si="7"/>
        <v>244</v>
      </c>
      <c r="C248" s="27">
        <f ca="1">IFERROR(OFFSET(錠剤!C$4,錠剤_バラ!$A248,0),"")</f>
        <v>396</v>
      </c>
      <c r="D248" s="27" t="str">
        <f ca="1">IFERROR(OFFSET(錠剤!D$4,錠剤_バラ!$A248,0),"")</f>
        <v>ドネペジル塩酸塩ＯＤ錠５ｍｇ「トーワ」</v>
      </c>
      <c r="E248" s="27">
        <f ca="1">IFERROR(OFFSET(錠剤!E$4,錠剤_バラ!$A248,0),"")</f>
        <v>2</v>
      </c>
      <c r="F248" s="27">
        <f ca="1">IFERROR(OFFSET(錠剤!F$4,錠剤_バラ!$A248,0),"")</f>
        <v>26</v>
      </c>
      <c r="G248" s="27" t="str">
        <f ca="1">IFERROR(OFFSET(錠剤!G$4,錠剤_バラ!$A248,0),"")</f>
        <v>バラ</v>
      </c>
      <c r="H248" s="27" t="str">
        <f ca="1">IFERROR(OFFSET(錠剤!H$4,錠剤_バラ!$A248,0),"")</f>
        <v>１００Ｔ</v>
      </c>
      <c r="I248" s="27" t="str">
        <f ca="1">IFERROR(OFFSET(錠剤!I$4,錠剤_バラ!$A248,0),"")</f>
        <v>錠</v>
      </c>
      <c r="J248" s="27" t="str">
        <f ca="1">IFERROR(OFFSET(錠剤!J$4,錠剤_バラ!$A248,0),"")</f>
        <v>調剤棚　＆　劇薬バラ</v>
      </c>
      <c r="K248" s="77"/>
      <c r="L248" s="65"/>
      <c r="M248" s="54">
        <f t="shared" si="6"/>
        <v>0</v>
      </c>
    </row>
    <row r="249" spans="1:13">
      <c r="A249" s="66" cm="1">
        <f t="array" aca="1" ref="A249" ca="1">IFERROR(
   _xlfn.AGGREGATE(
      15, 6,
      ROW(錠剤!$J$5:$J$999)/
      (ISNUMBER(SEARCH("バラ", 錠剤!$J$5:$J$999))),
      ROW(A245)
   ),
"")-4</f>
        <v>292</v>
      </c>
      <c r="B249" s="27">
        <f t="shared" si="7"/>
        <v>245</v>
      </c>
      <c r="C249" s="27">
        <f ca="1">IFERROR(OFFSET(錠剤!C$4,錠剤_バラ!$A249,0),"")</f>
        <v>404</v>
      </c>
      <c r="D249" s="27" t="str">
        <f ca="1">IFERROR(OFFSET(錠剤!D$4,錠剤_バラ!$A249,0),"")</f>
        <v>トラゾドン塩酸塩錠２５ｍｇ「アメル」</v>
      </c>
      <c r="E249" s="27">
        <f ca="1">IFERROR(OFFSET(錠剤!E$4,錠剤_バラ!$A249,0),"")</f>
        <v>2</v>
      </c>
      <c r="F249" s="27">
        <f ca="1">IFERROR(OFFSET(錠剤!F$4,錠剤_バラ!$A249,0),"")</f>
        <v>26</v>
      </c>
      <c r="G249" s="27" t="str">
        <f ca="1">IFERROR(OFFSET(錠剤!G$4,錠剤_バラ!$A249,0),"")</f>
        <v>ＰＴＰ</v>
      </c>
      <c r="H249" s="27" t="str">
        <f ca="1">IFERROR(OFFSET(錠剤!H$4,錠剤_バラ!$A249,0),"")</f>
        <v>１００Ｔ</v>
      </c>
      <c r="I249" s="27" t="str">
        <f ca="1">IFERROR(OFFSET(錠剤!I$4,錠剤_バラ!$A249,0),"")</f>
        <v>錠</v>
      </c>
      <c r="J249" s="27" t="str">
        <f ca="1">IFERROR(OFFSET(錠剤!J$4,錠剤_バラ!$A249,0),"")</f>
        <v>調剤棚　＆　劇薬バラ</v>
      </c>
      <c r="K249" s="77"/>
      <c r="L249" s="65"/>
      <c r="M249" s="54">
        <f t="shared" si="6"/>
        <v>0</v>
      </c>
    </row>
    <row r="250" spans="1:13">
      <c r="A250" s="66" cm="1">
        <f t="array" aca="1" ref="A250" ca="1">IFERROR(
   _xlfn.AGGREGATE(
      15, 6,
      ROW(錠剤!$J$5:$J$999)/
      (ISNUMBER(SEARCH("バラ", 錠剤!$J$5:$J$999))),
      ROW(A246)
   ),
"")-4</f>
        <v>293</v>
      </c>
      <c r="B250" s="27">
        <f t="shared" si="7"/>
        <v>246</v>
      </c>
      <c r="C250" s="27">
        <f ca="1">IFERROR(OFFSET(錠剤!C$4,錠剤_バラ!$A250,0),"")</f>
        <v>405</v>
      </c>
      <c r="D250" s="27" t="str">
        <f ca="1">IFERROR(OFFSET(錠剤!D$4,錠剤_バラ!$A250,0),"")</f>
        <v>トラゾドン塩酸塩錠２５ｍｇ「アメル」</v>
      </c>
      <c r="E250" s="27">
        <f ca="1">IFERROR(OFFSET(錠剤!E$4,錠剤_バラ!$A250,0),"")</f>
        <v>2</v>
      </c>
      <c r="F250" s="27">
        <f ca="1">IFERROR(OFFSET(錠剤!F$4,錠剤_バラ!$A250,0),"")</f>
        <v>26</v>
      </c>
      <c r="G250" s="27" t="str">
        <f ca="1">IFERROR(OFFSET(錠剤!G$4,錠剤_バラ!$A250,0),"")</f>
        <v>バラ</v>
      </c>
      <c r="H250" s="27" t="str">
        <f ca="1">IFERROR(OFFSET(錠剤!H$4,錠剤_バラ!$A250,0),"")</f>
        <v>１０００Ｔ</v>
      </c>
      <c r="I250" s="27" t="str">
        <f ca="1">IFERROR(OFFSET(錠剤!I$4,錠剤_バラ!$A250,0),"")</f>
        <v>錠</v>
      </c>
      <c r="J250" s="27" t="str">
        <f ca="1">IFERROR(OFFSET(錠剤!J$4,錠剤_バラ!$A250,0),"")</f>
        <v>調剤棚　＆　劇薬バラ</v>
      </c>
      <c r="K250" s="77"/>
      <c r="L250" s="65"/>
      <c r="M250" s="54">
        <f t="shared" si="6"/>
        <v>0</v>
      </c>
    </row>
    <row r="251" spans="1:13">
      <c r="A251" s="66" cm="1">
        <f t="array" aca="1" ref="A251" ca="1">IFERROR(
   _xlfn.AGGREGATE(
      15, 6,
      ROW(錠剤!$J$5:$J$999)/
      (ISNUMBER(SEARCH("バラ", 錠剤!$J$5:$J$999))),
      ROW(A247)
   ),
"")-4</f>
        <v>294</v>
      </c>
      <c r="B251" s="27">
        <f t="shared" si="7"/>
        <v>247</v>
      </c>
      <c r="C251" s="27">
        <f ca="1">IFERROR(OFFSET(錠剤!C$4,錠剤_バラ!$A251,0),"")</f>
        <v>417</v>
      </c>
      <c r="D251" s="27" t="str">
        <f ca="1">IFERROR(OFFSET(錠剤!D$4,錠剤_バラ!$A251,0),"")</f>
        <v>トリンテリックス錠１０ｍｇ</v>
      </c>
      <c r="E251" s="27">
        <f ca="1">IFERROR(OFFSET(錠剤!E$4,錠剤_バラ!$A251,0),"")</f>
        <v>2</v>
      </c>
      <c r="F251" s="27">
        <f ca="1">IFERROR(OFFSET(錠剤!F$4,錠剤_バラ!$A251,0),"")</f>
        <v>26</v>
      </c>
      <c r="G251" s="27" t="str">
        <f ca="1">IFERROR(OFFSET(錠剤!G$4,錠剤_バラ!$A251,0),"")</f>
        <v>ＰＴＰ</v>
      </c>
      <c r="H251" s="27" t="str">
        <f ca="1">IFERROR(OFFSET(錠剤!H$4,錠剤_バラ!$A251,0),"")</f>
        <v>１００Ｔ</v>
      </c>
      <c r="I251" s="27" t="str">
        <f ca="1">IFERROR(OFFSET(錠剤!I$4,錠剤_バラ!$A251,0),"")</f>
        <v>錠</v>
      </c>
      <c r="J251" s="27" t="str">
        <f ca="1">IFERROR(OFFSET(錠剤!J$4,錠剤_バラ!$A251,0),"")</f>
        <v>調剤棚　＆　劇薬バラ</v>
      </c>
      <c r="K251" s="77"/>
      <c r="L251" s="65"/>
      <c r="M251" s="54">
        <f t="shared" si="6"/>
        <v>0</v>
      </c>
    </row>
    <row r="252" spans="1:13">
      <c r="A252" s="66" cm="1">
        <f t="array" aca="1" ref="A252" ca="1">IFERROR(
   _xlfn.AGGREGATE(
      15, 6,
      ROW(錠剤!$J$5:$J$999)/
      (ISNUMBER(SEARCH("バラ", 錠剤!$J$5:$J$999))),
      ROW(A248)
   ),
"")-4</f>
        <v>295</v>
      </c>
      <c r="B252" s="27">
        <f t="shared" si="7"/>
        <v>248</v>
      </c>
      <c r="C252" s="27">
        <f ca="1">IFERROR(OFFSET(錠剤!C$4,錠剤_バラ!$A252,0),"")</f>
        <v>422</v>
      </c>
      <c r="D252" s="27" t="str">
        <f ca="1">IFERROR(OFFSET(錠剤!D$4,錠剤_バラ!$A252,0),"")</f>
        <v>トレドミン錠１５ｍｇ　　　　　　　</v>
      </c>
      <c r="E252" s="27">
        <f ca="1">IFERROR(OFFSET(錠剤!E$4,錠剤_バラ!$A252,0),"")</f>
        <v>2</v>
      </c>
      <c r="F252" s="27">
        <f ca="1">IFERROR(OFFSET(錠剤!F$4,錠剤_バラ!$A252,0),"")</f>
        <v>26</v>
      </c>
      <c r="G252" s="27" t="str">
        <f ca="1">IFERROR(OFFSET(錠剤!G$4,錠剤_バラ!$A252,0),"")</f>
        <v>ＰＴＰ</v>
      </c>
      <c r="H252" s="27" t="str">
        <f ca="1">IFERROR(OFFSET(錠剤!H$4,錠剤_バラ!$A252,0),"")</f>
        <v>１００Ｔ</v>
      </c>
      <c r="I252" s="27" t="str">
        <f ca="1">IFERROR(OFFSET(錠剤!I$4,錠剤_バラ!$A252,0),"")</f>
        <v>錠</v>
      </c>
      <c r="J252" s="27" t="str">
        <f ca="1">IFERROR(OFFSET(錠剤!J$4,錠剤_バラ!$A252,0),"")</f>
        <v>調剤棚　＆　劇薬バラ</v>
      </c>
      <c r="K252" s="77"/>
      <c r="L252" s="65"/>
      <c r="M252" s="54">
        <f t="shared" si="6"/>
        <v>0</v>
      </c>
    </row>
    <row r="253" spans="1:13">
      <c r="A253" s="66" cm="1">
        <f t="array" aca="1" ref="A253" ca="1">IFERROR(
   _xlfn.AGGREGATE(
      15, 6,
      ROW(錠剤!$J$5:$J$999)/
      (ISNUMBER(SEARCH("バラ", 錠剤!$J$5:$J$999))),
      ROW(A249)
   ),
"")-4</f>
        <v>296</v>
      </c>
      <c r="B253" s="27">
        <f t="shared" si="7"/>
        <v>249</v>
      </c>
      <c r="C253" s="27">
        <f ca="1">IFERROR(OFFSET(錠剤!C$4,錠剤_バラ!$A253,0),"")</f>
        <v>423</v>
      </c>
      <c r="D253" s="27" t="str">
        <f ca="1">IFERROR(OFFSET(錠剤!D$4,錠剤_バラ!$A253,0),"")</f>
        <v>トレドミン錠２５ｍｇ　　　　　　　</v>
      </c>
      <c r="E253" s="27">
        <f ca="1">IFERROR(OFFSET(錠剤!E$4,錠剤_バラ!$A253,0),"")</f>
        <v>2</v>
      </c>
      <c r="F253" s="27">
        <f ca="1">IFERROR(OFFSET(錠剤!F$4,錠剤_バラ!$A253,0),"")</f>
        <v>26</v>
      </c>
      <c r="G253" s="27" t="str">
        <f ca="1">IFERROR(OFFSET(錠剤!G$4,錠剤_バラ!$A253,0),"")</f>
        <v>ＰＴＰ</v>
      </c>
      <c r="H253" s="27" t="str">
        <f ca="1">IFERROR(OFFSET(錠剤!H$4,錠剤_バラ!$A253,0),"")</f>
        <v>１００Ｔ</v>
      </c>
      <c r="I253" s="27" t="str">
        <f ca="1">IFERROR(OFFSET(錠剤!I$4,錠剤_バラ!$A253,0),"")</f>
        <v>錠</v>
      </c>
      <c r="J253" s="27" t="str">
        <f ca="1">IFERROR(OFFSET(錠剤!J$4,錠剤_バラ!$A253,0),"")</f>
        <v>調剤棚　＆　劇薬バラ</v>
      </c>
      <c r="K253" s="77"/>
      <c r="L253" s="65"/>
      <c r="M253" s="54">
        <f t="shared" si="6"/>
        <v>0</v>
      </c>
    </row>
    <row r="254" spans="1:13">
      <c r="A254" s="66" cm="1">
        <f t="array" aca="1" ref="A254" ca="1">IFERROR(
   _xlfn.AGGREGATE(
      15, 6,
      ROW(錠剤!$J$5:$J$999)/
      (ISNUMBER(SEARCH("バラ", 錠剤!$J$5:$J$999))),
      ROW(A250)
   ),
"")-4</f>
        <v>298</v>
      </c>
      <c r="B254" s="27">
        <f t="shared" si="7"/>
        <v>250</v>
      </c>
      <c r="C254" s="27">
        <f ca="1">IFERROR(OFFSET(錠剤!C$4,錠剤_バラ!$A254,0),"")</f>
        <v>439</v>
      </c>
      <c r="D254" s="27" t="str">
        <f ca="1">IFERROR(OFFSET(錠剤!D$4,錠剤_バラ!$A254,0),"")</f>
        <v>ニルバジピン錠４ｍｇ「サワイ」</v>
      </c>
      <c r="E254" s="27">
        <f ca="1">IFERROR(OFFSET(錠剤!E$4,錠剤_バラ!$A254,0),"")</f>
        <v>2</v>
      </c>
      <c r="F254" s="27">
        <f ca="1">IFERROR(OFFSET(錠剤!F$4,錠剤_バラ!$A254,0),"")</f>
        <v>6</v>
      </c>
      <c r="G254" s="27" t="str">
        <f ca="1">IFERROR(OFFSET(錠剤!G$4,錠剤_バラ!$A254,0),"")</f>
        <v>ＰＴＰ</v>
      </c>
      <c r="H254" s="27" t="str">
        <f ca="1">IFERROR(OFFSET(錠剤!H$4,錠剤_バラ!$A254,0),"")</f>
        <v>１００Ｔ</v>
      </c>
      <c r="I254" s="27" t="str">
        <f ca="1">IFERROR(OFFSET(錠剤!I$4,錠剤_バラ!$A254,0),"")</f>
        <v>錠</v>
      </c>
      <c r="J254" s="27" t="str">
        <f ca="1">IFERROR(OFFSET(錠剤!J$4,錠剤_バラ!$A254,0),"")</f>
        <v>劇薬バラ</v>
      </c>
      <c r="K254" s="77"/>
      <c r="L254" s="65"/>
      <c r="M254" s="54">
        <f t="shared" si="6"/>
        <v>0</v>
      </c>
    </row>
    <row r="255" spans="1:13">
      <c r="A255" s="66" cm="1">
        <f t="array" aca="1" ref="A255" ca="1">IFERROR(
   _xlfn.AGGREGATE(
      15, 6,
      ROW(錠剤!$J$5:$J$999)/
      (ISNUMBER(SEARCH("バラ", 錠剤!$J$5:$J$999))),
      ROW(A251)
   ),
"")-4</f>
        <v>299</v>
      </c>
      <c r="B255" s="27">
        <f t="shared" si="7"/>
        <v>251</v>
      </c>
      <c r="C255" s="27">
        <f ca="1">IFERROR(OFFSET(錠剤!C$4,錠剤_バラ!$A255,0),"")</f>
        <v>452</v>
      </c>
      <c r="D255" s="27" t="str">
        <f ca="1">IFERROR(OFFSET(錠剤!D$4,錠剤_バラ!$A255,0),"")</f>
        <v>ハイペン錠２００ｍｇ</v>
      </c>
      <c r="E255" s="27">
        <f ca="1">IFERROR(OFFSET(錠剤!E$4,錠剤_バラ!$A255,0),"")</f>
        <v>2</v>
      </c>
      <c r="F255" s="27">
        <f ca="1">IFERROR(OFFSET(錠剤!F$4,錠剤_バラ!$A255,0),"")</f>
        <v>26</v>
      </c>
      <c r="G255" s="27" t="str">
        <f ca="1">IFERROR(OFFSET(錠剤!G$4,錠剤_バラ!$A255,0),"")</f>
        <v>ＰＴＰ</v>
      </c>
      <c r="H255" s="27" t="str">
        <f ca="1">IFERROR(OFFSET(錠剤!H$4,錠剤_バラ!$A255,0),"")</f>
        <v>１００Ｔ</v>
      </c>
      <c r="I255" s="27" t="str">
        <f ca="1">IFERROR(OFFSET(錠剤!I$4,錠剤_バラ!$A255,0),"")</f>
        <v>錠</v>
      </c>
      <c r="J255" s="27" t="str">
        <f ca="1">IFERROR(OFFSET(錠剤!J$4,錠剤_バラ!$A255,0),"")</f>
        <v>調剤棚　＆　劇薬バラ</v>
      </c>
      <c r="K255" s="77"/>
      <c r="L255" s="65"/>
      <c r="M255" s="54">
        <f t="shared" si="6"/>
        <v>0</v>
      </c>
    </row>
    <row r="256" spans="1:13">
      <c r="A256" s="66" cm="1">
        <f t="array" aca="1" ref="A256" ca="1">IFERROR(
   _xlfn.AGGREGATE(
      15, 6,
      ROW(錠剤!$J$5:$J$999)/
      (ISNUMBER(SEARCH("バラ", 錠剤!$J$5:$J$999))),
      ROW(A252)
   ),
"")-4</f>
        <v>300</v>
      </c>
      <c r="B256" s="27">
        <f t="shared" si="7"/>
        <v>252</v>
      </c>
      <c r="C256" s="27">
        <f ca="1">IFERROR(OFFSET(錠剤!C$4,錠剤_バラ!$A256,0),"")</f>
        <v>453</v>
      </c>
      <c r="D256" s="27" t="str">
        <f ca="1">IFERROR(OFFSET(錠剤!D$4,錠剤_バラ!$A256,0),"")</f>
        <v>パキシルＣＲ錠１２．５ｍｇ</v>
      </c>
      <c r="E256" s="27">
        <f ca="1">IFERROR(OFFSET(錠剤!E$4,錠剤_バラ!$A256,0),"")</f>
        <v>2</v>
      </c>
      <c r="F256" s="27">
        <f ca="1">IFERROR(OFFSET(錠剤!F$4,錠剤_バラ!$A256,0),"")</f>
        <v>26</v>
      </c>
      <c r="G256" s="27" t="str">
        <f ca="1">IFERROR(OFFSET(錠剤!G$4,錠剤_バラ!$A256,0),"")</f>
        <v>ＰＴＰ</v>
      </c>
      <c r="H256" s="27" t="str">
        <f ca="1">IFERROR(OFFSET(錠剤!H$4,錠剤_バラ!$A256,0),"")</f>
        <v>１４０Ｔ</v>
      </c>
      <c r="I256" s="27" t="str">
        <f ca="1">IFERROR(OFFSET(錠剤!I$4,錠剤_バラ!$A256,0),"")</f>
        <v>錠</v>
      </c>
      <c r="J256" s="27" t="str">
        <f ca="1">IFERROR(OFFSET(錠剤!J$4,錠剤_バラ!$A256,0),"")</f>
        <v>調剤棚　＆　劇薬バラ</v>
      </c>
      <c r="K256" s="77"/>
      <c r="L256" s="65"/>
      <c r="M256" s="54">
        <f t="shared" si="6"/>
        <v>0</v>
      </c>
    </row>
    <row r="257" spans="1:13">
      <c r="A257" s="66" cm="1">
        <f t="array" aca="1" ref="A257" ca="1">IFERROR(
   _xlfn.AGGREGATE(
      15, 6,
      ROW(錠剤!$J$5:$J$999)/
      (ISNUMBER(SEARCH("バラ", 錠剤!$J$5:$J$999))),
      ROW(A253)
   ),
"")-4</f>
        <v>301</v>
      </c>
      <c r="B257" s="27">
        <f t="shared" si="7"/>
        <v>253</v>
      </c>
      <c r="C257" s="27">
        <f ca="1">IFERROR(OFFSET(錠剤!C$4,錠剤_バラ!$A257,0),"")</f>
        <v>454</v>
      </c>
      <c r="D257" s="27" t="str">
        <f ca="1">IFERROR(OFFSET(錠剤!D$4,錠剤_バラ!$A257,0),"")</f>
        <v>パキシルＣＲ錠１２．５ｍｇ</v>
      </c>
      <c r="E257" s="27">
        <f ca="1">IFERROR(OFFSET(錠剤!E$4,錠剤_バラ!$A257,0),"")</f>
        <v>2</v>
      </c>
      <c r="F257" s="27">
        <f ca="1">IFERROR(OFFSET(錠剤!F$4,錠剤_バラ!$A257,0),"")</f>
        <v>26</v>
      </c>
      <c r="G257" s="27" t="str">
        <f ca="1">IFERROR(OFFSET(錠剤!G$4,錠剤_バラ!$A257,0),"")</f>
        <v>バラ</v>
      </c>
      <c r="H257" s="27" t="str">
        <f ca="1">IFERROR(OFFSET(錠剤!H$4,錠剤_バラ!$A257,0),"")</f>
        <v>５００Ｔ</v>
      </c>
      <c r="I257" s="27" t="str">
        <f ca="1">IFERROR(OFFSET(錠剤!I$4,錠剤_バラ!$A257,0),"")</f>
        <v>錠</v>
      </c>
      <c r="J257" s="27" t="str">
        <f ca="1">IFERROR(OFFSET(錠剤!J$4,錠剤_バラ!$A257,0),"")</f>
        <v>調剤棚　＆　劇薬バラ</v>
      </c>
      <c r="K257" s="77"/>
      <c r="L257" s="65"/>
      <c r="M257" s="54">
        <f t="shared" si="6"/>
        <v>0</v>
      </c>
    </row>
    <row r="258" spans="1:13">
      <c r="A258" s="66" cm="1">
        <f t="array" aca="1" ref="A258" ca="1">IFERROR(
   _xlfn.AGGREGATE(
      15, 6,
      ROW(錠剤!$J$5:$J$999)/
      (ISNUMBER(SEARCH("バラ", 錠剤!$J$5:$J$999))),
      ROW(A254)
   ),
"")-4</f>
        <v>302</v>
      </c>
      <c r="B258" s="27">
        <f t="shared" si="7"/>
        <v>254</v>
      </c>
      <c r="C258" s="27">
        <f ca="1">IFERROR(OFFSET(錠剤!C$4,錠剤_バラ!$A258,0),"")</f>
        <v>463</v>
      </c>
      <c r="D258" s="27" t="str">
        <f ca="1">IFERROR(OFFSET(錠剤!D$4,錠剤_バラ!$A258,0),"")</f>
        <v>パロキセチンＯＤ錠１０ｍｇ「トーワ」</v>
      </c>
      <c r="E258" s="27">
        <f ca="1">IFERROR(OFFSET(錠剤!E$4,錠剤_バラ!$A258,0),"")</f>
        <v>2</v>
      </c>
      <c r="F258" s="27">
        <f ca="1">IFERROR(OFFSET(錠剤!F$4,錠剤_バラ!$A258,0),"")</f>
        <v>26</v>
      </c>
      <c r="G258" s="27" t="str">
        <f ca="1">IFERROR(OFFSET(錠剤!G$4,錠剤_バラ!$A258,0),"")</f>
        <v>ＰＴＰ</v>
      </c>
      <c r="H258" s="27" t="str">
        <f ca="1">IFERROR(OFFSET(錠剤!H$4,錠剤_バラ!$A258,0),"")</f>
        <v>１００Ｔ</v>
      </c>
      <c r="I258" s="27" t="str">
        <f ca="1">IFERROR(OFFSET(錠剤!I$4,錠剤_バラ!$A258,0),"")</f>
        <v>錠</v>
      </c>
      <c r="J258" s="27" t="str">
        <f ca="1">IFERROR(OFFSET(錠剤!J$4,錠剤_バラ!$A258,0),"")</f>
        <v>調剤棚　＆　劇薬バラ</v>
      </c>
      <c r="K258" s="77"/>
      <c r="L258" s="65"/>
      <c r="M258" s="54">
        <f t="shared" si="6"/>
        <v>0</v>
      </c>
    </row>
    <row r="259" spans="1:13">
      <c r="A259" s="66" cm="1">
        <f t="array" aca="1" ref="A259" ca="1">IFERROR(
   _xlfn.AGGREGATE(
      15, 6,
      ROW(錠剤!$J$5:$J$999)/
      (ISNUMBER(SEARCH("バラ", 錠剤!$J$5:$J$999))),
      ROW(A255)
   ),
"")-4</f>
        <v>303</v>
      </c>
      <c r="B259" s="27">
        <f t="shared" si="7"/>
        <v>255</v>
      </c>
      <c r="C259" s="27">
        <f ca="1">IFERROR(OFFSET(錠剤!C$4,錠剤_バラ!$A259,0),"")</f>
        <v>464</v>
      </c>
      <c r="D259" s="27" t="str">
        <f ca="1">IFERROR(OFFSET(錠剤!D$4,錠剤_バラ!$A259,0),"")</f>
        <v>パロキセチンＯＤ錠１０ｍｇ「トーワ」</v>
      </c>
      <c r="E259" s="27">
        <f ca="1">IFERROR(OFFSET(錠剤!E$4,錠剤_バラ!$A259,0),"")</f>
        <v>2</v>
      </c>
      <c r="F259" s="27">
        <f ca="1">IFERROR(OFFSET(錠剤!F$4,錠剤_バラ!$A259,0),"")</f>
        <v>26</v>
      </c>
      <c r="G259" s="27" t="str">
        <f ca="1">IFERROR(OFFSET(錠剤!G$4,錠剤_バラ!$A259,0),"")</f>
        <v>バラ</v>
      </c>
      <c r="H259" s="27" t="str">
        <f ca="1">IFERROR(OFFSET(錠剤!H$4,錠剤_バラ!$A259,0),"")</f>
        <v>３００Ｔ</v>
      </c>
      <c r="I259" s="27" t="str">
        <f ca="1">IFERROR(OFFSET(錠剤!I$4,錠剤_バラ!$A259,0),"")</f>
        <v>錠</v>
      </c>
      <c r="J259" s="27" t="str">
        <f ca="1">IFERROR(OFFSET(錠剤!J$4,錠剤_バラ!$A259,0),"")</f>
        <v>調剤棚　＆　劇薬バラ</v>
      </c>
      <c r="K259" s="77"/>
      <c r="L259" s="65"/>
      <c r="M259" s="54">
        <f t="shared" si="6"/>
        <v>0</v>
      </c>
    </row>
    <row r="260" spans="1:13">
      <c r="A260" s="66" cm="1">
        <f t="array" aca="1" ref="A260" ca="1">IFERROR(
   _xlfn.AGGREGATE(
      15, 6,
      ROW(錠剤!$J$5:$J$999)/
      (ISNUMBER(SEARCH("バラ", 錠剤!$J$5:$J$999))),
      ROW(A256)
   ),
"")-4</f>
        <v>304</v>
      </c>
      <c r="B260" s="27">
        <f t="shared" si="7"/>
        <v>256</v>
      </c>
      <c r="C260" s="27">
        <f ca="1">IFERROR(OFFSET(錠剤!C$4,錠剤_バラ!$A260,0),"")</f>
        <v>466</v>
      </c>
      <c r="D260" s="27" t="str">
        <f ca="1">IFERROR(OFFSET(錠剤!D$4,錠剤_バラ!$A260,0),"")</f>
        <v>ハロペリドール錠０．７５ｍｇ「アメル」　　　　　　</v>
      </c>
      <c r="E260" s="27">
        <f ca="1">IFERROR(OFFSET(錠剤!E$4,錠剤_バラ!$A260,0),"")</f>
        <v>2</v>
      </c>
      <c r="F260" s="27">
        <f ca="1">IFERROR(OFFSET(錠剤!F$4,錠剤_バラ!$A260,0),"")</f>
        <v>26</v>
      </c>
      <c r="G260" s="27" t="str">
        <f ca="1">IFERROR(OFFSET(錠剤!G$4,錠剤_バラ!$A260,0),"")</f>
        <v>バラ</v>
      </c>
      <c r="H260" s="27" t="str">
        <f ca="1">IFERROR(OFFSET(錠剤!H$4,錠剤_バラ!$A260,0),"")</f>
        <v>１０００Ｔ</v>
      </c>
      <c r="I260" s="27" t="str">
        <f ca="1">IFERROR(OFFSET(錠剤!I$4,錠剤_バラ!$A260,0),"")</f>
        <v>錠</v>
      </c>
      <c r="J260" s="27" t="str">
        <f ca="1">IFERROR(OFFSET(錠剤!J$4,錠剤_バラ!$A260,0),"")</f>
        <v>調剤棚　＆　劇薬バラ</v>
      </c>
      <c r="K260" s="77"/>
      <c r="L260" s="65"/>
      <c r="M260" s="54">
        <f t="shared" si="6"/>
        <v>0</v>
      </c>
    </row>
    <row r="261" spans="1:13">
      <c r="A261" s="66" cm="1">
        <f t="array" aca="1" ref="A261" ca="1">IFERROR(
   _xlfn.AGGREGATE(
      15, 6,
      ROW(錠剤!$J$5:$J$999)/
      (ISNUMBER(SEARCH("バラ", 錠剤!$J$5:$J$999))),
      ROW(A257)
   ),
"")-4</f>
        <v>305</v>
      </c>
      <c r="B261" s="27">
        <f t="shared" si="7"/>
        <v>257</v>
      </c>
      <c r="C261" s="27">
        <f ca="1">IFERROR(OFFSET(錠剤!C$4,錠剤_バラ!$A261,0),"")</f>
        <v>467</v>
      </c>
      <c r="D261" s="27" t="str">
        <f ca="1">IFERROR(OFFSET(錠剤!D$4,錠剤_バラ!$A261,0),"")</f>
        <v>ハロペリドール錠１．５ｍｇ「アメル」　　　　　　　</v>
      </c>
      <c r="E261" s="27">
        <f ca="1">IFERROR(OFFSET(錠剤!E$4,錠剤_バラ!$A261,0),"")</f>
        <v>2</v>
      </c>
      <c r="F261" s="27">
        <f ca="1">IFERROR(OFFSET(錠剤!F$4,錠剤_バラ!$A261,0),"")</f>
        <v>26</v>
      </c>
      <c r="G261" s="27" t="str">
        <f ca="1">IFERROR(OFFSET(錠剤!G$4,錠剤_バラ!$A261,0),"")</f>
        <v>バラ</v>
      </c>
      <c r="H261" s="27" t="str">
        <f ca="1">IFERROR(OFFSET(錠剤!H$4,錠剤_バラ!$A261,0),"")</f>
        <v>１０００Ｔ</v>
      </c>
      <c r="I261" s="27" t="str">
        <f ca="1">IFERROR(OFFSET(錠剤!I$4,錠剤_バラ!$A261,0),"")</f>
        <v>錠</v>
      </c>
      <c r="J261" s="27" t="str">
        <f ca="1">IFERROR(OFFSET(錠剤!J$4,錠剤_バラ!$A261,0),"")</f>
        <v>調剤棚　＆　劇薬バラ</v>
      </c>
      <c r="K261" s="77"/>
      <c r="L261" s="65"/>
      <c r="M261" s="54">
        <f t="shared" si="6"/>
        <v>0</v>
      </c>
    </row>
    <row r="262" spans="1:13">
      <c r="A262" s="66" cm="1">
        <f t="array" aca="1" ref="A262" ca="1">IFERROR(
   _xlfn.AGGREGATE(
      15, 6,
      ROW(錠剤!$J$5:$J$999)/
      (ISNUMBER(SEARCH("バラ", 錠剤!$J$5:$J$999))),
      ROW(A258)
   ),
"")-4</f>
        <v>306</v>
      </c>
      <c r="B262" s="27">
        <f t="shared" si="7"/>
        <v>258</v>
      </c>
      <c r="C262" s="27">
        <f ca="1">IFERROR(OFFSET(錠剤!C$4,錠剤_バラ!$A262,0),"")</f>
        <v>468</v>
      </c>
      <c r="D262" s="27" t="str">
        <f ca="1">IFERROR(OFFSET(錠剤!D$4,錠剤_バラ!$A262,0),"")</f>
        <v>ハロペリドール錠１ｍｇ「アメル」</v>
      </c>
      <c r="E262" s="27">
        <f ca="1">IFERROR(OFFSET(錠剤!E$4,錠剤_バラ!$A262,0),"")</f>
        <v>2</v>
      </c>
      <c r="F262" s="27">
        <f ca="1">IFERROR(OFFSET(錠剤!F$4,錠剤_バラ!$A262,0),"")</f>
        <v>26</v>
      </c>
      <c r="G262" s="27" t="str">
        <f ca="1">IFERROR(OFFSET(錠剤!G$4,錠剤_バラ!$A262,0),"")</f>
        <v>ＰＴＰ</v>
      </c>
      <c r="H262" s="27" t="str">
        <f ca="1">IFERROR(OFFSET(錠剤!H$4,錠剤_バラ!$A262,0),"")</f>
        <v>１００Ｔ</v>
      </c>
      <c r="I262" s="27" t="str">
        <f ca="1">IFERROR(OFFSET(錠剤!I$4,錠剤_バラ!$A262,0),"")</f>
        <v>錠</v>
      </c>
      <c r="J262" s="27" t="str">
        <f ca="1">IFERROR(OFFSET(錠剤!J$4,錠剤_バラ!$A262,0),"")</f>
        <v>調剤棚　＆　劇薬バラ</v>
      </c>
      <c r="K262" s="77"/>
      <c r="L262" s="65"/>
      <c r="M262" s="54">
        <f t="shared" ref="M262:M325" si="8">SUM(K262:L262)</f>
        <v>0</v>
      </c>
    </row>
    <row r="263" spans="1:13">
      <c r="A263" s="66" cm="1">
        <f t="array" aca="1" ref="A263" ca="1">IFERROR(
   _xlfn.AGGREGATE(
      15, 6,
      ROW(錠剤!$J$5:$J$999)/
      (ISNUMBER(SEARCH("バラ", 錠剤!$J$5:$J$999))),
      ROW(A259)
   ),
"")-4</f>
        <v>307</v>
      </c>
      <c r="B263" s="27">
        <f t="shared" ref="B263:B326" si="9">B262+1</f>
        <v>259</v>
      </c>
      <c r="C263" s="27">
        <f ca="1">IFERROR(OFFSET(錠剤!C$4,錠剤_バラ!$A263,0),"")</f>
        <v>469</v>
      </c>
      <c r="D263" s="27" t="str">
        <f ca="1">IFERROR(OFFSET(錠剤!D$4,錠剤_バラ!$A263,0),"")</f>
        <v>ハロペリドール錠１ｍｇ「アメル」</v>
      </c>
      <c r="E263" s="27">
        <f ca="1">IFERROR(OFFSET(錠剤!E$4,錠剤_バラ!$A263,0),"")</f>
        <v>2</v>
      </c>
      <c r="F263" s="27">
        <f ca="1">IFERROR(OFFSET(錠剤!F$4,錠剤_バラ!$A263,0),"")</f>
        <v>26</v>
      </c>
      <c r="G263" s="27" t="str">
        <f ca="1">IFERROR(OFFSET(錠剤!G$4,錠剤_バラ!$A263,0),"")</f>
        <v>バラ</v>
      </c>
      <c r="H263" s="27" t="str">
        <f ca="1">IFERROR(OFFSET(錠剤!H$4,錠剤_バラ!$A263,0),"")</f>
        <v>１０００Ｔ</v>
      </c>
      <c r="I263" s="27" t="str">
        <f ca="1">IFERROR(OFFSET(錠剤!I$4,錠剤_バラ!$A263,0),"")</f>
        <v>錠</v>
      </c>
      <c r="J263" s="27" t="str">
        <f ca="1">IFERROR(OFFSET(錠剤!J$4,錠剤_バラ!$A263,0),"")</f>
        <v>調剤棚　＆　劇薬バラ</v>
      </c>
      <c r="K263" s="77"/>
      <c r="L263" s="65"/>
      <c r="M263" s="54">
        <f t="shared" si="8"/>
        <v>0</v>
      </c>
    </row>
    <row r="264" spans="1:13">
      <c r="A264" s="66" cm="1">
        <f t="array" aca="1" ref="A264" ca="1">IFERROR(
   _xlfn.AGGREGATE(
      15, 6,
      ROW(錠剤!$J$5:$J$999)/
      (ISNUMBER(SEARCH("バラ", 錠剤!$J$5:$J$999))),
      ROW(A260)
   ),
"")-4</f>
        <v>308</v>
      </c>
      <c r="B264" s="27">
        <f t="shared" si="9"/>
        <v>260</v>
      </c>
      <c r="C264" s="27">
        <f ca="1">IFERROR(OFFSET(錠剤!C$4,錠剤_バラ!$A264,0),"")</f>
        <v>470</v>
      </c>
      <c r="D264" s="27" t="str">
        <f ca="1">IFERROR(OFFSET(錠剤!D$4,錠剤_バラ!$A264,0),"")</f>
        <v>ハロペリドール錠３ｍｇ「アメル」</v>
      </c>
      <c r="E264" s="27">
        <f ca="1">IFERROR(OFFSET(錠剤!E$4,錠剤_バラ!$A264,0),"")</f>
        <v>2</v>
      </c>
      <c r="F264" s="27">
        <f ca="1">IFERROR(OFFSET(錠剤!F$4,錠剤_バラ!$A264,0),"")</f>
        <v>26</v>
      </c>
      <c r="G264" s="27" t="str">
        <f ca="1">IFERROR(OFFSET(錠剤!G$4,錠剤_バラ!$A264,0),"")</f>
        <v>バラ</v>
      </c>
      <c r="H264" s="27" t="str">
        <f ca="1">IFERROR(OFFSET(錠剤!H$4,錠剤_バラ!$A264,0),"")</f>
        <v>１０００Ｔ</v>
      </c>
      <c r="I264" s="27" t="str">
        <f ca="1">IFERROR(OFFSET(錠剤!I$4,錠剤_バラ!$A264,0),"")</f>
        <v>錠</v>
      </c>
      <c r="J264" s="27" t="str">
        <f ca="1">IFERROR(OFFSET(錠剤!J$4,錠剤_バラ!$A264,0),"")</f>
        <v>調剤棚　＆　劇薬バラ</v>
      </c>
      <c r="K264" s="77"/>
      <c r="L264" s="65"/>
      <c r="M264" s="54">
        <f t="shared" si="8"/>
        <v>0</v>
      </c>
    </row>
    <row r="265" spans="1:13">
      <c r="A265" s="66" cm="1">
        <f t="array" aca="1" ref="A265" ca="1">IFERROR(
   _xlfn.AGGREGATE(
      15, 6,
      ROW(錠剤!$J$5:$J$999)/
      (ISNUMBER(SEARCH("バラ", 錠剤!$J$5:$J$999))),
      ROW(A261)
   ),
"")-4</f>
        <v>309</v>
      </c>
      <c r="B265" s="27">
        <f t="shared" si="9"/>
        <v>261</v>
      </c>
      <c r="C265" s="27">
        <f ca="1">IFERROR(OFFSET(錠剤!C$4,錠剤_バラ!$A265,0),"")</f>
        <v>520</v>
      </c>
      <c r="D265" s="27" t="str">
        <f ca="1">IFERROR(OFFSET(錠剤!D$4,錠剤_バラ!$A265,0),"")</f>
        <v>ヒルナミン錠（５０ｍｇ）</v>
      </c>
      <c r="E265" s="27">
        <f ca="1">IFERROR(OFFSET(錠剤!E$4,錠剤_バラ!$A265,0),"")</f>
        <v>2</v>
      </c>
      <c r="F265" s="27">
        <f ca="1">IFERROR(OFFSET(錠剤!F$4,錠剤_バラ!$A265,0),"")</f>
        <v>26</v>
      </c>
      <c r="G265" s="27" t="str">
        <f ca="1">IFERROR(OFFSET(錠剤!G$4,錠剤_バラ!$A265,0),"")</f>
        <v>バラ</v>
      </c>
      <c r="H265" s="27" t="str">
        <f ca="1">IFERROR(OFFSET(錠剤!H$4,錠剤_バラ!$A265,0),"")</f>
        <v>１０００Ｔ</v>
      </c>
      <c r="I265" s="27" t="str">
        <f ca="1">IFERROR(OFFSET(錠剤!I$4,錠剤_バラ!$A265,0),"")</f>
        <v>錠</v>
      </c>
      <c r="J265" s="27" t="str">
        <f ca="1">IFERROR(OFFSET(錠剤!J$4,錠剤_バラ!$A265,0),"")</f>
        <v>調剤棚　＆　劇薬バラ</v>
      </c>
      <c r="K265" s="77"/>
      <c r="L265" s="65"/>
      <c r="M265" s="54">
        <f t="shared" si="8"/>
        <v>0</v>
      </c>
    </row>
    <row r="266" spans="1:13">
      <c r="A266" s="66" cm="1">
        <f t="array" aca="1" ref="A266" ca="1">IFERROR(
   _xlfn.AGGREGATE(
      15, 6,
      ROW(錠剤!$J$5:$J$999)/
      (ISNUMBER(SEARCH("バラ", 錠剤!$J$5:$J$999))),
      ROW(A262)
   ),
"")-4</f>
        <v>310</v>
      </c>
      <c r="B266" s="27">
        <f t="shared" si="9"/>
        <v>262</v>
      </c>
      <c r="C266" s="27">
        <f ca="1">IFERROR(OFFSET(錠剤!C$4,錠剤_バラ!$A266,0),"")</f>
        <v>534</v>
      </c>
      <c r="D266" s="27" t="str">
        <f ca="1">IFERROR(OFFSET(錠剤!D$4,錠剤_バラ!$A266,0),"")</f>
        <v>フェロジピン錠５ｍｇ「ＮＩＧ」</v>
      </c>
      <c r="E266" s="27">
        <f ca="1">IFERROR(OFFSET(錠剤!E$4,錠剤_バラ!$A266,0),"")</f>
        <v>2</v>
      </c>
      <c r="F266" s="27">
        <f ca="1">IFERROR(OFFSET(錠剤!F$4,錠剤_バラ!$A266,0),"")</f>
        <v>6</v>
      </c>
      <c r="G266" s="27" t="str">
        <f ca="1">IFERROR(OFFSET(錠剤!G$4,錠剤_バラ!$A266,0),"")</f>
        <v>ＰＴＰ</v>
      </c>
      <c r="H266" s="27" t="str">
        <f ca="1">IFERROR(OFFSET(錠剤!H$4,錠剤_バラ!$A266,0),"")</f>
        <v>１００Ｔ</v>
      </c>
      <c r="I266" s="27" t="str">
        <f ca="1">IFERROR(OFFSET(錠剤!I$4,錠剤_バラ!$A266,0),"")</f>
        <v>錠</v>
      </c>
      <c r="J266" s="27" t="str">
        <f ca="1">IFERROR(OFFSET(錠剤!J$4,錠剤_バラ!$A266,0),"")</f>
        <v>劇薬バラ</v>
      </c>
      <c r="K266" s="77"/>
      <c r="L266" s="65"/>
      <c r="M266" s="54">
        <f t="shared" si="8"/>
        <v>0</v>
      </c>
    </row>
    <row r="267" spans="1:13">
      <c r="A267" s="66" cm="1">
        <f t="array" aca="1" ref="A267" ca="1">IFERROR(
   _xlfn.AGGREGATE(
      15, 6,
      ROW(錠剤!$J$5:$J$999)/
      (ISNUMBER(SEARCH("バラ", 錠剤!$J$5:$J$999))),
      ROW(A263)
   ),
"")-4</f>
        <v>311</v>
      </c>
      <c r="B267" s="27">
        <f t="shared" si="9"/>
        <v>263</v>
      </c>
      <c r="C267" s="27">
        <f ca="1">IFERROR(OFFSET(錠剤!C$4,錠剤_バラ!$A267,0),"")</f>
        <v>572</v>
      </c>
      <c r="D267" s="27" t="str">
        <f ca="1">IFERROR(OFFSET(錠剤!D$4,錠剤_バラ!$A267,0),"")</f>
        <v>ブロナンセリン錠２ｍｇ「ＤＳＰＢ」</v>
      </c>
      <c r="E267" s="27">
        <f ca="1">IFERROR(OFFSET(錠剤!E$4,錠剤_バラ!$A267,0),"")</f>
        <v>2</v>
      </c>
      <c r="F267" s="27">
        <f ca="1">IFERROR(OFFSET(錠剤!F$4,錠剤_バラ!$A267,0),"")</f>
        <v>26</v>
      </c>
      <c r="G267" s="27" t="str">
        <f ca="1">IFERROR(OFFSET(錠剤!G$4,錠剤_バラ!$A267,0),"")</f>
        <v>ＰＴＰ</v>
      </c>
      <c r="H267" s="27" t="str">
        <f ca="1">IFERROR(OFFSET(錠剤!H$4,錠剤_バラ!$A267,0),"")</f>
        <v>１００Ｔ</v>
      </c>
      <c r="I267" s="27" t="str">
        <f ca="1">IFERROR(OFFSET(錠剤!I$4,錠剤_バラ!$A267,0),"")</f>
        <v>錠</v>
      </c>
      <c r="J267" s="27" t="str">
        <f ca="1">IFERROR(OFFSET(錠剤!J$4,錠剤_バラ!$A267,0),"")</f>
        <v>調剤棚　＆　劇薬バラ</v>
      </c>
      <c r="K267" s="77"/>
      <c r="L267" s="65"/>
      <c r="M267" s="54">
        <f t="shared" si="8"/>
        <v>0</v>
      </c>
    </row>
    <row r="268" spans="1:13">
      <c r="A268" s="66" cm="1">
        <f t="array" aca="1" ref="A268" ca="1">IFERROR(
   _xlfn.AGGREGATE(
      15, 6,
      ROW(錠剤!$J$5:$J$999)/
      (ISNUMBER(SEARCH("バラ", 錠剤!$J$5:$J$999))),
      ROW(A264)
   ),
"")-4</f>
        <v>312</v>
      </c>
      <c r="B268" s="27">
        <f t="shared" si="9"/>
        <v>264</v>
      </c>
      <c r="C268" s="27">
        <f ca="1">IFERROR(OFFSET(錠剤!C$4,錠剤_バラ!$A268,0),"")</f>
        <v>573</v>
      </c>
      <c r="D268" s="27" t="str">
        <f ca="1">IFERROR(OFFSET(錠剤!D$4,錠剤_バラ!$A268,0),"")</f>
        <v>ブロナンセリン錠４ｍｇ「ＤＳＰＢ」</v>
      </c>
      <c r="E268" s="27">
        <f ca="1">IFERROR(OFFSET(錠剤!E$4,錠剤_バラ!$A268,0),"")</f>
        <v>2</v>
      </c>
      <c r="F268" s="27">
        <f ca="1">IFERROR(OFFSET(錠剤!F$4,錠剤_バラ!$A268,0),"")</f>
        <v>26</v>
      </c>
      <c r="G268" s="27" t="str">
        <f ca="1">IFERROR(OFFSET(錠剤!G$4,錠剤_バラ!$A268,0),"")</f>
        <v>ＰＴＰ</v>
      </c>
      <c r="H268" s="27" t="str">
        <f ca="1">IFERROR(OFFSET(錠剤!H$4,錠剤_バラ!$A268,0),"")</f>
        <v>１００Ｔ</v>
      </c>
      <c r="I268" s="27" t="str">
        <f ca="1">IFERROR(OFFSET(錠剤!I$4,錠剤_バラ!$A268,0),"")</f>
        <v>錠</v>
      </c>
      <c r="J268" s="27" t="str">
        <f ca="1">IFERROR(OFFSET(錠剤!J$4,錠剤_バラ!$A268,0),"")</f>
        <v>調剤棚　＆　劇薬バラ</v>
      </c>
      <c r="K268" s="77"/>
      <c r="L268" s="65"/>
      <c r="M268" s="54">
        <f t="shared" si="8"/>
        <v>0</v>
      </c>
    </row>
    <row r="269" spans="1:13">
      <c r="A269" s="66" cm="1">
        <f t="array" aca="1" ref="A269" ca="1">IFERROR(
   _xlfn.AGGREGATE(
      15, 6,
      ROW(錠剤!$J$5:$J$999)/
      (ISNUMBER(SEARCH("バラ", 錠剤!$J$5:$J$999))),
      ROW(A265)
   ),
"")-4</f>
        <v>313</v>
      </c>
      <c r="B269" s="27">
        <f t="shared" si="9"/>
        <v>265</v>
      </c>
      <c r="C269" s="27">
        <f ca="1">IFERROR(OFFSET(錠剤!C$4,錠剤_バラ!$A269,0),"")</f>
        <v>574</v>
      </c>
      <c r="D269" s="27" t="str">
        <f ca="1">IFERROR(OFFSET(錠剤!D$4,錠剤_バラ!$A269,0),"")</f>
        <v>ブロナンセリン錠４ｍｇ「ＤＳＰＢ」</v>
      </c>
      <c r="E269" s="27">
        <f ca="1">IFERROR(OFFSET(錠剤!E$4,錠剤_バラ!$A269,0),"")</f>
        <v>2</v>
      </c>
      <c r="F269" s="27">
        <f ca="1">IFERROR(OFFSET(錠剤!F$4,錠剤_バラ!$A269,0),"")</f>
        <v>26</v>
      </c>
      <c r="G269" s="27" t="str">
        <f ca="1">IFERROR(OFFSET(錠剤!G$4,錠剤_バラ!$A269,0),"")</f>
        <v>バラ</v>
      </c>
      <c r="H269" s="27" t="str">
        <f ca="1">IFERROR(OFFSET(錠剤!H$4,錠剤_バラ!$A269,0),"")</f>
        <v>１０００Ｔ</v>
      </c>
      <c r="I269" s="27" t="str">
        <f ca="1">IFERROR(OFFSET(錠剤!I$4,錠剤_バラ!$A269,0),"")</f>
        <v>錠</v>
      </c>
      <c r="J269" s="27" t="str">
        <f ca="1">IFERROR(OFFSET(錠剤!J$4,錠剤_バラ!$A269,0),"")</f>
        <v>調剤棚　＆　劇薬バラ</v>
      </c>
      <c r="K269" s="77"/>
      <c r="L269" s="65"/>
      <c r="M269" s="54">
        <f t="shared" si="8"/>
        <v>0</v>
      </c>
    </row>
    <row r="270" spans="1:13">
      <c r="A270" s="66" cm="1">
        <f t="array" aca="1" ref="A270" ca="1">IFERROR(
   _xlfn.AGGREGATE(
      15, 6,
      ROW(錠剤!$J$5:$J$999)/
      (ISNUMBER(SEARCH("バラ", 錠剤!$J$5:$J$999))),
      ROW(A266)
   ),
"")-4</f>
        <v>314</v>
      </c>
      <c r="B270" s="27">
        <f t="shared" si="9"/>
        <v>266</v>
      </c>
      <c r="C270" s="27">
        <f ca="1">IFERROR(OFFSET(錠剤!C$4,錠剤_バラ!$A270,0),"")</f>
        <v>575</v>
      </c>
      <c r="D270" s="27" t="str">
        <f ca="1">IFERROR(OFFSET(錠剤!D$4,錠剤_バラ!$A270,0),"")</f>
        <v>ブロナンセリン錠８ｍｇ「ＤＳＰＢ」</v>
      </c>
      <c r="E270" s="27">
        <f ca="1">IFERROR(OFFSET(錠剤!E$4,錠剤_バラ!$A270,0),"")</f>
        <v>2</v>
      </c>
      <c r="F270" s="27">
        <f ca="1">IFERROR(OFFSET(錠剤!F$4,錠剤_バラ!$A270,0),"")</f>
        <v>26</v>
      </c>
      <c r="G270" s="27" t="str">
        <f ca="1">IFERROR(OFFSET(錠剤!G$4,錠剤_バラ!$A270,0),"")</f>
        <v>ＰＴＰ</v>
      </c>
      <c r="H270" s="27" t="str">
        <f ca="1">IFERROR(OFFSET(錠剤!H$4,錠剤_バラ!$A270,0),"")</f>
        <v>１００Ｔ</v>
      </c>
      <c r="I270" s="27" t="str">
        <f ca="1">IFERROR(OFFSET(錠剤!I$4,錠剤_バラ!$A270,0),"")</f>
        <v>錠</v>
      </c>
      <c r="J270" s="27" t="str">
        <f ca="1">IFERROR(OFFSET(錠剤!J$4,錠剤_バラ!$A270,0),"")</f>
        <v>調剤棚　＆　劇薬バラ</v>
      </c>
      <c r="K270" s="77"/>
      <c r="L270" s="65"/>
      <c r="M270" s="54">
        <f t="shared" si="8"/>
        <v>0</v>
      </c>
    </row>
    <row r="271" spans="1:13">
      <c r="A271" s="66" cm="1">
        <f t="array" aca="1" ref="A271" ca="1">IFERROR(
   _xlfn.AGGREGATE(
      15, 6,
      ROW(錠剤!$J$5:$J$999)/
      (ISNUMBER(SEARCH("バラ", 錠剤!$J$5:$J$999))),
      ROW(A267)
   ),
"")-4</f>
        <v>315</v>
      </c>
      <c r="B271" s="27">
        <f t="shared" si="9"/>
        <v>267</v>
      </c>
      <c r="C271" s="27">
        <f ca="1">IFERROR(OFFSET(錠剤!C$4,錠剤_バラ!$A271,0),"")</f>
        <v>576</v>
      </c>
      <c r="D271" s="27" t="str">
        <f ca="1">IFERROR(OFFSET(錠剤!D$4,錠剤_バラ!$A271,0),"")</f>
        <v>ブロナンセリン錠８ｍｇ「ＤＳＰＢ」</v>
      </c>
      <c r="E271" s="27">
        <f ca="1">IFERROR(OFFSET(錠剤!E$4,錠剤_バラ!$A271,0),"")</f>
        <v>2</v>
      </c>
      <c r="F271" s="27">
        <f ca="1">IFERROR(OFFSET(錠剤!F$4,錠剤_バラ!$A271,0),"")</f>
        <v>26</v>
      </c>
      <c r="G271" s="27" t="str">
        <f ca="1">IFERROR(OFFSET(錠剤!G$4,錠剤_バラ!$A271,0),"")</f>
        <v>バラ</v>
      </c>
      <c r="H271" s="27" t="str">
        <f ca="1">IFERROR(OFFSET(錠剤!H$4,錠剤_バラ!$A271,0),"")</f>
        <v>１０００Ｔ</v>
      </c>
      <c r="I271" s="27" t="str">
        <f ca="1">IFERROR(OFFSET(錠剤!I$4,錠剤_バラ!$A271,0),"")</f>
        <v>錠</v>
      </c>
      <c r="J271" s="27" t="str">
        <f ca="1">IFERROR(OFFSET(錠剤!J$4,錠剤_バラ!$A271,0),"")</f>
        <v>調剤棚　＆　劇薬バラ</v>
      </c>
      <c r="K271" s="77"/>
      <c r="L271" s="65"/>
      <c r="M271" s="54">
        <f t="shared" si="8"/>
        <v>0</v>
      </c>
    </row>
    <row r="272" spans="1:13">
      <c r="A272" s="66" cm="1">
        <f t="array" aca="1" ref="A272" ca="1">IFERROR(
   _xlfn.AGGREGATE(
      15, 6,
      ROW(錠剤!$J$5:$J$999)/
      (ISNUMBER(SEARCH("バラ", 錠剤!$J$5:$J$999))),
      ROW(A268)
   ),
"")-4</f>
        <v>316</v>
      </c>
      <c r="B272" s="27">
        <f t="shared" si="9"/>
        <v>268</v>
      </c>
      <c r="C272" s="27">
        <f ca="1">IFERROR(OFFSET(錠剤!C$4,錠剤_バラ!$A272,0),"")</f>
        <v>583</v>
      </c>
      <c r="D272" s="27" t="str">
        <f ca="1">IFERROR(OFFSET(錠剤!D$4,錠剤_バラ!$A272,0),"")</f>
        <v>ブロムペリドール錠３ｍｇ「アメル」</v>
      </c>
      <c r="E272" s="27">
        <f ca="1">IFERROR(OFFSET(錠剤!E$4,錠剤_バラ!$A272,0),"")</f>
        <v>2</v>
      </c>
      <c r="F272" s="27">
        <f ca="1">IFERROR(OFFSET(錠剤!F$4,錠剤_バラ!$A272,0),"")</f>
        <v>6</v>
      </c>
      <c r="G272" s="27" t="str">
        <f ca="1">IFERROR(OFFSET(錠剤!G$4,錠剤_バラ!$A272,0),"")</f>
        <v>ＰＴＰ</v>
      </c>
      <c r="H272" s="27" t="str">
        <f ca="1">IFERROR(OFFSET(錠剤!H$4,錠剤_バラ!$A272,0),"")</f>
        <v>１００Ｔ</v>
      </c>
      <c r="I272" s="27" t="str">
        <f ca="1">IFERROR(OFFSET(錠剤!I$4,錠剤_バラ!$A272,0),"")</f>
        <v>錠</v>
      </c>
      <c r="J272" s="27" t="str">
        <f ca="1">IFERROR(OFFSET(錠剤!J$4,錠剤_バラ!$A272,0),"")</f>
        <v>劇薬バラ</v>
      </c>
      <c r="K272" s="77"/>
      <c r="L272" s="65"/>
      <c r="M272" s="54">
        <f t="shared" si="8"/>
        <v>0</v>
      </c>
    </row>
    <row r="273" spans="1:13">
      <c r="A273" s="66" cm="1">
        <f t="array" aca="1" ref="A273" ca="1">IFERROR(
   _xlfn.AGGREGATE(
      15, 6,
      ROW(錠剤!$J$5:$J$999)/
      (ISNUMBER(SEARCH("バラ", 錠剤!$J$5:$J$999))),
      ROW(A269)
   ),
"")-4</f>
        <v>318</v>
      </c>
      <c r="B273" s="27">
        <f t="shared" si="9"/>
        <v>269</v>
      </c>
      <c r="C273" s="27">
        <f ca="1">IFERROR(OFFSET(錠剤!C$4,錠剤_バラ!$A273,0),"")</f>
        <v>642</v>
      </c>
      <c r="D273" s="27" t="str">
        <f ca="1">IFERROR(OFFSET(錠剤!D$4,錠剤_バラ!$A273,0),"")</f>
        <v>ミルタザピンＯＤ錠１５ｍｇ「サワイ」</v>
      </c>
      <c r="E273" s="27">
        <f ca="1">IFERROR(OFFSET(錠剤!E$4,錠剤_バラ!$A273,0),"")</f>
        <v>2</v>
      </c>
      <c r="F273" s="27">
        <f ca="1">IFERROR(OFFSET(錠剤!F$4,錠剤_バラ!$A273,0),"")</f>
        <v>26</v>
      </c>
      <c r="G273" s="27" t="str">
        <f ca="1">IFERROR(OFFSET(錠剤!G$4,錠剤_バラ!$A273,0),"")</f>
        <v>ＰＴＰ</v>
      </c>
      <c r="H273" s="27" t="str">
        <f ca="1">IFERROR(OFFSET(錠剤!H$4,錠剤_バラ!$A273,0),"")</f>
        <v>１００Ｔ</v>
      </c>
      <c r="I273" s="27" t="str">
        <f ca="1">IFERROR(OFFSET(錠剤!I$4,錠剤_バラ!$A273,0),"")</f>
        <v>錠</v>
      </c>
      <c r="J273" s="27" t="str">
        <f ca="1">IFERROR(OFFSET(錠剤!J$4,錠剤_バラ!$A273,0),"")</f>
        <v>調剤棚　＆　劇薬バラ</v>
      </c>
      <c r="K273" s="77"/>
      <c r="L273" s="65"/>
      <c r="M273" s="54">
        <f t="shared" si="8"/>
        <v>0</v>
      </c>
    </row>
    <row r="274" spans="1:13">
      <c r="A274" s="66" cm="1">
        <f t="array" aca="1" ref="A274" ca="1">IFERROR(
   _xlfn.AGGREGATE(
      15, 6,
      ROW(錠剤!$J$5:$J$999)/
      (ISNUMBER(SEARCH("バラ", 錠剤!$J$5:$J$999))),
      ROW(A270)
   ),
"")-4</f>
        <v>319</v>
      </c>
      <c r="B274" s="27">
        <f t="shared" si="9"/>
        <v>270</v>
      </c>
      <c r="C274" s="27">
        <f ca="1">IFERROR(OFFSET(錠剤!C$4,錠剤_バラ!$A274,0),"")</f>
        <v>643</v>
      </c>
      <c r="D274" s="27" t="str">
        <f ca="1">IFERROR(OFFSET(錠剤!D$4,錠剤_バラ!$A274,0),"")</f>
        <v>ミルタザピンＯＤ錠１５ｍｇ「サワイ」</v>
      </c>
      <c r="E274" s="27">
        <f ca="1">IFERROR(OFFSET(錠剤!E$4,錠剤_バラ!$A274,0),"")</f>
        <v>2</v>
      </c>
      <c r="F274" s="27">
        <f ca="1">IFERROR(OFFSET(錠剤!F$4,錠剤_バラ!$A274,0),"")</f>
        <v>26</v>
      </c>
      <c r="G274" s="27" t="str">
        <f ca="1">IFERROR(OFFSET(錠剤!G$4,錠剤_バラ!$A274,0),"")</f>
        <v>バラ</v>
      </c>
      <c r="H274" s="27" t="str">
        <f ca="1">IFERROR(OFFSET(錠剤!H$4,錠剤_バラ!$A274,0),"")</f>
        <v>２００Ｔ</v>
      </c>
      <c r="I274" s="27" t="str">
        <f ca="1">IFERROR(OFFSET(錠剤!I$4,錠剤_バラ!$A274,0),"")</f>
        <v>錠</v>
      </c>
      <c r="J274" s="27" t="str">
        <f ca="1">IFERROR(OFFSET(錠剤!J$4,錠剤_バラ!$A274,0),"")</f>
        <v>調剤棚　＆　劇薬バラ</v>
      </c>
      <c r="K274" s="77"/>
      <c r="L274" s="65"/>
      <c r="M274" s="54">
        <f t="shared" si="8"/>
        <v>0</v>
      </c>
    </row>
    <row r="275" spans="1:13">
      <c r="A275" s="66" cm="1">
        <f t="array" aca="1" ref="A275" ca="1">IFERROR(
   _xlfn.AGGREGATE(
      15, 6,
      ROW(錠剤!$J$5:$J$999)/
      (ISNUMBER(SEARCH("バラ", 錠剤!$J$5:$J$999))),
      ROW(A271)
   ),
"")-4</f>
        <v>320</v>
      </c>
      <c r="B275" s="27">
        <f t="shared" si="9"/>
        <v>271</v>
      </c>
      <c r="C275" s="27">
        <f ca="1">IFERROR(OFFSET(錠剤!C$4,錠剤_バラ!$A275,0),"")</f>
        <v>651</v>
      </c>
      <c r="D275" s="27" t="str">
        <f ca="1">IFERROR(OFFSET(錠剤!D$4,錠剤_バラ!$A275,0),"")</f>
        <v>メトホルミン塩酸塩錠２５０ｍｇＭＴ「ＤＳＰＢ」</v>
      </c>
      <c r="E275" s="27">
        <f ca="1">IFERROR(OFFSET(錠剤!E$4,錠剤_バラ!$A275,0),"")</f>
        <v>2</v>
      </c>
      <c r="F275" s="27">
        <f ca="1">IFERROR(OFFSET(錠剤!F$4,錠剤_バラ!$A275,0),"")</f>
        <v>26</v>
      </c>
      <c r="G275" s="27" t="str">
        <f ca="1">IFERROR(OFFSET(錠剤!G$4,錠剤_バラ!$A275,0),"")</f>
        <v>バラ</v>
      </c>
      <c r="H275" s="27" t="str">
        <f ca="1">IFERROR(OFFSET(錠剤!H$4,錠剤_バラ!$A275,0),"")</f>
        <v>５００Ｔ</v>
      </c>
      <c r="I275" s="27" t="str">
        <f ca="1">IFERROR(OFFSET(錠剤!I$4,錠剤_バラ!$A275,0),"")</f>
        <v>錠</v>
      </c>
      <c r="J275" s="27" t="str">
        <f ca="1">IFERROR(OFFSET(錠剤!J$4,錠剤_バラ!$A275,0),"")</f>
        <v>調剤棚　＆　劇薬バラ</v>
      </c>
      <c r="K275" s="77"/>
      <c r="L275" s="65"/>
      <c r="M275" s="54">
        <f t="shared" si="8"/>
        <v>0</v>
      </c>
    </row>
    <row r="276" spans="1:13">
      <c r="A276" s="66" cm="1">
        <f t="array" aca="1" ref="A276" ca="1">IFERROR(
   _xlfn.AGGREGATE(
      15, 6,
      ROW(錠剤!$J$5:$J$999)/
      (ISNUMBER(SEARCH("バラ", 錠剤!$J$5:$J$999))),
      ROW(A272)
   ),
"")-4</f>
        <v>321</v>
      </c>
      <c r="B276" s="27">
        <f t="shared" si="9"/>
        <v>272</v>
      </c>
      <c r="C276" s="27">
        <f ca="1">IFERROR(OFFSET(錠剤!C$4,錠剤_バラ!$A276,0),"")</f>
        <v>653</v>
      </c>
      <c r="D276" s="27" t="str">
        <f ca="1">IFERROR(OFFSET(錠剤!D$4,錠剤_バラ!$A276,0),"")</f>
        <v>メマンチン塩酸塩ＯＤ錠２０ｍｇ「ＤＳＥＰ」</v>
      </c>
      <c r="E276" s="27">
        <f ca="1">IFERROR(OFFSET(錠剤!E$4,錠剤_バラ!$A276,0),"")</f>
        <v>2</v>
      </c>
      <c r="F276" s="27">
        <f ca="1">IFERROR(OFFSET(錠剤!F$4,錠剤_バラ!$A276,0),"")</f>
        <v>26</v>
      </c>
      <c r="G276" s="27" t="str">
        <f ca="1">IFERROR(OFFSET(錠剤!G$4,錠剤_バラ!$A276,0),"")</f>
        <v>ＰＴＰ</v>
      </c>
      <c r="H276" s="27" t="str">
        <f ca="1">IFERROR(OFFSET(錠剤!H$4,錠剤_バラ!$A276,0),"")</f>
        <v>５６Ｔ</v>
      </c>
      <c r="I276" s="27" t="str">
        <f ca="1">IFERROR(OFFSET(錠剤!I$4,錠剤_バラ!$A276,0),"")</f>
        <v>錠</v>
      </c>
      <c r="J276" s="27" t="str">
        <f ca="1">IFERROR(OFFSET(錠剤!J$4,錠剤_バラ!$A276,0),"")</f>
        <v>調剤棚　＆　劇薬バラ</v>
      </c>
      <c r="K276" s="77"/>
      <c r="L276" s="65"/>
      <c r="M276" s="54">
        <f t="shared" si="8"/>
        <v>0</v>
      </c>
    </row>
    <row r="277" spans="1:13">
      <c r="A277" s="66" cm="1">
        <f t="array" aca="1" ref="A277" ca="1">IFERROR(
   _xlfn.AGGREGATE(
      15, 6,
      ROW(錠剤!$J$5:$J$999)/
      (ISNUMBER(SEARCH("バラ", 錠剤!$J$5:$J$999))),
      ROW(A273)
   ),
"")-4</f>
        <v>322</v>
      </c>
      <c r="B277" s="27">
        <f t="shared" si="9"/>
        <v>273</v>
      </c>
      <c r="C277" s="27">
        <f ca="1">IFERROR(OFFSET(錠剤!C$4,錠剤_バラ!$A277,0),"")</f>
        <v>654</v>
      </c>
      <c r="D277" s="27" t="str">
        <f ca="1">IFERROR(OFFSET(錠剤!D$4,錠剤_バラ!$A277,0),"")</f>
        <v>メマンチン塩酸塩ＯＤ錠２０ｍｇ「ＤＳＥＰ」</v>
      </c>
      <c r="E277" s="27">
        <f ca="1">IFERROR(OFFSET(錠剤!E$4,錠剤_バラ!$A277,0),"")</f>
        <v>2</v>
      </c>
      <c r="F277" s="27">
        <f ca="1">IFERROR(OFFSET(錠剤!F$4,錠剤_バラ!$A277,0),"")</f>
        <v>26</v>
      </c>
      <c r="G277" s="27" t="str">
        <f ca="1">IFERROR(OFFSET(錠剤!G$4,錠剤_バラ!$A277,0),"")</f>
        <v>バラ</v>
      </c>
      <c r="H277" s="27" t="str">
        <f ca="1">IFERROR(OFFSET(錠剤!H$4,錠剤_バラ!$A277,0),"")</f>
        <v>１００Ｔ</v>
      </c>
      <c r="I277" s="27" t="str">
        <f ca="1">IFERROR(OFFSET(錠剤!I$4,錠剤_バラ!$A277,0),"")</f>
        <v>錠</v>
      </c>
      <c r="J277" s="27" t="str">
        <f ca="1">IFERROR(OFFSET(錠剤!J$4,錠剤_バラ!$A277,0),"")</f>
        <v>調剤棚　＆　劇薬バラ</v>
      </c>
      <c r="K277" s="77"/>
      <c r="L277" s="65"/>
      <c r="M277" s="54">
        <f t="shared" si="8"/>
        <v>0</v>
      </c>
    </row>
    <row r="278" spans="1:13">
      <c r="A278" s="66" cm="1">
        <f t="array" aca="1" ref="A278" ca="1">IFERROR(
   _xlfn.AGGREGATE(
      15, 6,
      ROW(錠剤!$J$5:$J$999)/
      (ISNUMBER(SEARCH("バラ", 錠剤!$J$5:$J$999))),
      ROW(A274)
   ),
"")-4</f>
        <v>323</v>
      </c>
      <c r="B278" s="27">
        <f t="shared" si="9"/>
        <v>274</v>
      </c>
      <c r="C278" s="27">
        <f ca="1">IFERROR(OFFSET(錠剤!C$4,錠剤_バラ!$A278,0),"")</f>
        <v>655</v>
      </c>
      <c r="D278" s="27" t="str">
        <f ca="1">IFERROR(OFFSET(錠剤!D$4,錠剤_バラ!$A278,0),"")</f>
        <v>メマンチン塩酸塩ＯＤ錠５ｍｇ「ＤＳＥＰ」</v>
      </c>
      <c r="E278" s="27">
        <f ca="1">IFERROR(OFFSET(錠剤!E$4,錠剤_バラ!$A278,0),"")</f>
        <v>2</v>
      </c>
      <c r="F278" s="27">
        <f ca="1">IFERROR(OFFSET(錠剤!F$4,錠剤_バラ!$A278,0),"")</f>
        <v>26</v>
      </c>
      <c r="G278" s="27" t="str">
        <f ca="1">IFERROR(OFFSET(錠剤!G$4,錠剤_バラ!$A278,0),"")</f>
        <v>ＰＴＰ</v>
      </c>
      <c r="H278" s="27" t="str">
        <f ca="1">IFERROR(OFFSET(錠剤!H$4,錠剤_バラ!$A278,0),"")</f>
        <v>５６Ｔ</v>
      </c>
      <c r="I278" s="27" t="str">
        <f ca="1">IFERROR(OFFSET(錠剤!I$4,錠剤_バラ!$A278,0),"")</f>
        <v>錠</v>
      </c>
      <c r="J278" s="27" t="str">
        <f ca="1">IFERROR(OFFSET(錠剤!J$4,錠剤_バラ!$A278,0),"")</f>
        <v>調剤棚　＆　劇薬バラ</v>
      </c>
      <c r="K278" s="77"/>
      <c r="L278" s="65"/>
      <c r="M278" s="54">
        <f t="shared" si="8"/>
        <v>0</v>
      </c>
    </row>
    <row r="279" spans="1:13">
      <c r="A279" s="66" cm="1">
        <f t="array" aca="1" ref="A279" ca="1">IFERROR(
   _xlfn.AGGREGATE(
      15, 6,
      ROW(錠剤!$J$5:$J$999)/
      (ISNUMBER(SEARCH("バラ", 錠剤!$J$5:$J$999))),
      ROW(A275)
   ),
"")-4</f>
        <v>324</v>
      </c>
      <c r="B279" s="27">
        <f t="shared" si="9"/>
        <v>275</v>
      </c>
      <c r="C279" s="27">
        <f ca="1">IFERROR(OFFSET(錠剤!C$4,錠剤_バラ!$A279,0),"")</f>
        <v>656</v>
      </c>
      <c r="D279" s="27" t="str">
        <f ca="1">IFERROR(OFFSET(錠剤!D$4,錠剤_バラ!$A279,0),"")</f>
        <v>メマンチン塩酸塩ＯＤ錠５ｍｇ「ＤＳＥＰ」</v>
      </c>
      <c r="E279" s="27">
        <f ca="1">IFERROR(OFFSET(錠剤!E$4,錠剤_バラ!$A279,0),"")</f>
        <v>2</v>
      </c>
      <c r="F279" s="27">
        <f ca="1">IFERROR(OFFSET(錠剤!F$4,錠剤_バラ!$A279,0),"")</f>
        <v>26</v>
      </c>
      <c r="G279" s="27" t="str">
        <f ca="1">IFERROR(OFFSET(錠剤!G$4,錠剤_バラ!$A279,0),"")</f>
        <v>バラ</v>
      </c>
      <c r="H279" s="27" t="str">
        <f ca="1">IFERROR(OFFSET(錠剤!H$4,錠剤_バラ!$A279,0),"")</f>
        <v>１００Ｔ</v>
      </c>
      <c r="I279" s="27" t="str">
        <f ca="1">IFERROR(OFFSET(錠剤!I$4,錠剤_バラ!$A279,0),"")</f>
        <v>錠</v>
      </c>
      <c r="J279" s="27" t="str">
        <f ca="1">IFERROR(OFFSET(錠剤!J$4,錠剤_バラ!$A279,0),"")</f>
        <v>調剤棚　＆　劇薬バラ</v>
      </c>
      <c r="K279" s="77"/>
      <c r="L279" s="65"/>
      <c r="M279" s="54">
        <f t="shared" si="8"/>
        <v>0</v>
      </c>
    </row>
    <row r="280" spans="1:13">
      <c r="A280" s="66" cm="1">
        <f t="array" aca="1" ref="A280" ca="1">IFERROR(
   _xlfn.AGGREGATE(
      15, 6,
      ROW(錠剤!$J$5:$J$999)/
      (ISNUMBER(SEARCH("バラ", 錠剤!$J$5:$J$999))),
      ROW(A276)
   ),
"")-4</f>
        <v>326</v>
      </c>
      <c r="B280" s="27">
        <f t="shared" si="9"/>
        <v>276</v>
      </c>
      <c r="C280" s="27">
        <f ca="1">IFERROR(OFFSET(錠剤!C$4,錠剤_バラ!$A280,0),"")</f>
        <v>679</v>
      </c>
      <c r="D280" s="27" t="str">
        <f ca="1">IFERROR(OFFSET(錠剤!D$4,錠剤_バラ!$A280,0),"")</f>
        <v>ラツーダ錠２０ｍｇ</v>
      </c>
      <c r="E280" s="27">
        <f ca="1">IFERROR(OFFSET(錠剤!E$4,錠剤_バラ!$A280,0),"")</f>
        <v>2</v>
      </c>
      <c r="F280" s="27">
        <f ca="1">IFERROR(OFFSET(錠剤!F$4,錠剤_バラ!$A280,0),"")</f>
        <v>26</v>
      </c>
      <c r="G280" s="27" t="str">
        <f ca="1">IFERROR(OFFSET(錠剤!G$4,錠剤_バラ!$A280,0),"")</f>
        <v>ＰＴＰ</v>
      </c>
      <c r="H280" s="27" t="str">
        <f ca="1">IFERROR(OFFSET(錠剤!H$4,錠剤_バラ!$A280,0),"")</f>
        <v>１００Ｔ</v>
      </c>
      <c r="I280" s="27" t="str">
        <f ca="1">IFERROR(OFFSET(錠剤!I$4,錠剤_バラ!$A280,0),"")</f>
        <v>錠</v>
      </c>
      <c r="J280" s="27" t="str">
        <f ca="1">IFERROR(OFFSET(錠剤!J$4,錠剤_バラ!$A280,0),"")</f>
        <v>調剤棚　＆　劇薬バラ</v>
      </c>
      <c r="K280" s="77"/>
      <c r="L280" s="65"/>
      <c r="M280" s="54">
        <f t="shared" si="8"/>
        <v>0</v>
      </c>
    </row>
    <row r="281" spans="1:13">
      <c r="A281" s="66" cm="1">
        <f t="array" aca="1" ref="A281" ca="1">IFERROR(
   _xlfn.AGGREGATE(
      15, 6,
      ROW(錠剤!$J$5:$J$999)/
      (ISNUMBER(SEARCH("バラ", 錠剤!$J$5:$J$999))),
      ROW(A277)
   ),
"")-4</f>
        <v>327</v>
      </c>
      <c r="B281" s="27">
        <f t="shared" si="9"/>
        <v>277</v>
      </c>
      <c r="C281" s="27">
        <f ca="1">IFERROR(OFFSET(錠剤!C$4,錠剤_バラ!$A281,0),"")</f>
        <v>680</v>
      </c>
      <c r="D281" s="27" t="str">
        <f ca="1">IFERROR(OFFSET(錠剤!D$4,錠剤_バラ!$A281,0),"")</f>
        <v>ラツーダ錠２０ｍｇ</v>
      </c>
      <c r="E281" s="27">
        <f ca="1">IFERROR(OFFSET(錠剤!E$4,錠剤_バラ!$A281,0),"")</f>
        <v>2</v>
      </c>
      <c r="F281" s="27">
        <f ca="1">IFERROR(OFFSET(錠剤!F$4,錠剤_バラ!$A281,0),"")</f>
        <v>26</v>
      </c>
      <c r="G281" s="27" t="str">
        <f ca="1">IFERROR(OFFSET(錠剤!G$4,錠剤_バラ!$A281,0),"")</f>
        <v>バラ</v>
      </c>
      <c r="H281" s="27" t="str">
        <f ca="1">IFERROR(OFFSET(錠剤!H$4,錠剤_バラ!$A281,0),"")</f>
        <v>５００Ｔ</v>
      </c>
      <c r="I281" s="27" t="str">
        <f ca="1">IFERROR(OFFSET(錠剤!I$4,錠剤_バラ!$A281,0),"")</f>
        <v>錠</v>
      </c>
      <c r="J281" s="27" t="str">
        <f ca="1">IFERROR(OFFSET(錠剤!J$4,錠剤_バラ!$A281,0),"")</f>
        <v>調剤棚　＆　劇薬バラ</v>
      </c>
      <c r="K281" s="77"/>
      <c r="L281" s="65"/>
      <c r="M281" s="54">
        <f t="shared" si="8"/>
        <v>0</v>
      </c>
    </row>
    <row r="282" spans="1:13">
      <c r="A282" s="66" cm="1">
        <f t="array" aca="1" ref="A282" ca="1">IFERROR(
   _xlfn.AGGREGATE(
      15, 6,
      ROW(錠剤!$J$5:$J$999)/
      (ISNUMBER(SEARCH("バラ", 錠剤!$J$5:$J$999))),
      ROW(A278)
   ),
"")-4</f>
        <v>328</v>
      </c>
      <c r="B282" s="27">
        <f t="shared" si="9"/>
        <v>278</v>
      </c>
      <c r="C282" s="27">
        <f ca="1">IFERROR(OFFSET(錠剤!C$4,錠剤_バラ!$A282,0),"")</f>
        <v>681</v>
      </c>
      <c r="D282" s="27" t="str">
        <f ca="1">IFERROR(OFFSET(錠剤!D$4,錠剤_バラ!$A282,0),"")</f>
        <v>ラツーダ錠４０ｍｇ</v>
      </c>
      <c r="E282" s="27">
        <f ca="1">IFERROR(OFFSET(錠剤!E$4,錠剤_バラ!$A282,0),"")</f>
        <v>2</v>
      </c>
      <c r="F282" s="27">
        <f ca="1">IFERROR(OFFSET(錠剤!F$4,錠剤_バラ!$A282,0),"")</f>
        <v>26</v>
      </c>
      <c r="G282" s="27" t="str">
        <f ca="1">IFERROR(OFFSET(錠剤!G$4,錠剤_バラ!$A282,0),"")</f>
        <v>ＰＴＰ</v>
      </c>
      <c r="H282" s="27" t="str">
        <f ca="1">IFERROR(OFFSET(錠剤!H$4,錠剤_バラ!$A282,0),"")</f>
        <v>１００Ｔ</v>
      </c>
      <c r="I282" s="27" t="str">
        <f ca="1">IFERROR(OFFSET(錠剤!I$4,錠剤_バラ!$A282,0),"")</f>
        <v>錠</v>
      </c>
      <c r="J282" s="27" t="str">
        <f ca="1">IFERROR(OFFSET(錠剤!J$4,錠剤_バラ!$A282,0),"")</f>
        <v>調剤棚　＆　劇薬バラ</v>
      </c>
      <c r="K282" s="77"/>
      <c r="L282" s="65"/>
      <c r="M282" s="54">
        <f t="shared" si="8"/>
        <v>0</v>
      </c>
    </row>
    <row r="283" spans="1:13">
      <c r="A283" s="66" cm="1">
        <f t="array" aca="1" ref="A283" ca="1">IFERROR(
   _xlfn.AGGREGATE(
      15, 6,
      ROW(錠剤!$J$5:$J$999)/
      (ISNUMBER(SEARCH("バラ", 錠剤!$J$5:$J$999))),
      ROW(A279)
   ),
"")-4</f>
        <v>329</v>
      </c>
      <c r="B283" s="27">
        <f t="shared" si="9"/>
        <v>279</v>
      </c>
      <c r="C283" s="27">
        <f ca="1">IFERROR(OFFSET(錠剤!C$4,錠剤_バラ!$A283,0),"")</f>
        <v>682</v>
      </c>
      <c r="D283" s="27" t="str">
        <f ca="1">IFERROR(OFFSET(錠剤!D$4,錠剤_バラ!$A283,0),"")</f>
        <v>ラツーダ錠４０ｍｇ</v>
      </c>
      <c r="E283" s="27">
        <f ca="1">IFERROR(OFFSET(錠剤!E$4,錠剤_バラ!$A283,0),"")</f>
        <v>2</v>
      </c>
      <c r="F283" s="27">
        <f ca="1">IFERROR(OFFSET(錠剤!F$4,錠剤_バラ!$A283,0),"")</f>
        <v>26</v>
      </c>
      <c r="G283" s="27" t="str">
        <f ca="1">IFERROR(OFFSET(錠剤!G$4,錠剤_バラ!$A283,0),"")</f>
        <v>バラ</v>
      </c>
      <c r="H283" s="27" t="str">
        <f ca="1">IFERROR(OFFSET(錠剤!H$4,錠剤_バラ!$A283,0),"")</f>
        <v>５００Ｔ</v>
      </c>
      <c r="I283" s="27" t="str">
        <f ca="1">IFERROR(OFFSET(錠剤!I$4,錠剤_バラ!$A283,0),"")</f>
        <v>錠</v>
      </c>
      <c r="J283" s="27" t="str">
        <f ca="1">IFERROR(OFFSET(錠剤!J$4,錠剤_バラ!$A283,0),"")</f>
        <v>調剤棚　＆　劇薬バラ</v>
      </c>
      <c r="K283" s="77"/>
      <c r="L283" s="65"/>
      <c r="M283" s="54">
        <f t="shared" si="8"/>
        <v>0</v>
      </c>
    </row>
    <row r="284" spans="1:13">
      <c r="A284" s="66" cm="1">
        <f t="array" aca="1" ref="A284" ca="1">IFERROR(
   _xlfn.AGGREGATE(
      15, 6,
      ROW(錠剤!$J$5:$J$999)/
      (ISNUMBER(SEARCH("バラ", 錠剤!$J$5:$J$999))),
      ROW(A280)
   ),
"")-4</f>
        <v>330</v>
      </c>
      <c r="B284" s="27">
        <f t="shared" si="9"/>
        <v>280</v>
      </c>
      <c r="C284" s="27">
        <f ca="1">IFERROR(OFFSET(錠剤!C$4,錠剤_バラ!$A284,0),"")</f>
        <v>686</v>
      </c>
      <c r="D284" s="27" t="str">
        <f ca="1">IFERROR(OFFSET(錠剤!D$4,錠剤_バラ!$A284,0),"")</f>
        <v>ラモトリギン錠１００ｍｇ「トーワ」</v>
      </c>
      <c r="E284" s="27">
        <f ca="1">IFERROR(OFFSET(錠剤!E$4,錠剤_バラ!$A284,0),"")</f>
        <v>2</v>
      </c>
      <c r="F284" s="27">
        <f ca="1">IFERROR(OFFSET(錠剤!F$4,錠剤_バラ!$A284,0),"")</f>
        <v>26</v>
      </c>
      <c r="G284" s="27" t="str">
        <f ca="1">IFERROR(OFFSET(錠剤!G$4,錠剤_バラ!$A284,0),"")</f>
        <v>ＰＴＰ</v>
      </c>
      <c r="H284" s="27" t="str">
        <f ca="1">IFERROR(OFFSET(錠剤!H$4,錠剤_バラ!$A284,0),"")</f>
        <v>１４０Ｔ</v>
      </c>
      <c r="I284" s="27" t="str">
        <f ca="1">IFERROR(OFFSET(錠剤!I$4,錠剤_バラ!$A284,0),"")</f>
        <v>錠</v>
      </c>
      <c r="J284" s="27" t="str">
        <f ca="1">IFERROR(OFFSET(錠剤!J$4,錠剤_バラ!$A284,0),"")</f>
        <v>調剤棚　＆　劇薬バラ</v>
      </c>
      <c r="K284" s="77"/>
      <c r="L284" s="65"/>
      <c r="M284" s="54">
        <f t="shared" si="8"/>
        <v>0</v>
      </c>
    </row>
    <row r="285" spans="1:13">
      <c r="A285" s="66" cm="1">
        <f t="array" aca="1" ref="A285" ca="1">IFERROR(
   _xlfn.AGGREGATE(
      15, 6,
      ROW(錠剤!$J$5:$J$999)/
      (ISNUMBER(SEARCH("バラ", 錠剤!$J$5:$J$999))),
      ROW(A281)
   ),
"")-4</f>
        <v>331</v>
      </c>
      <c r="B285" s="27">
        <f t="shared" si="9"/>
        <v>281</v>
      </c>
      <c r="C285" s="27">
        <f ca="1">IFERROR(OFFSET(錠剤!C$4,錠剤_バラ!$A285,0),"")</f>
        <v>687</v>
      </c>
      <c r="D285" s="27" t="str">
        <f ca="1">IFERROR(OFFSET(錠剤!D$4,錠剤_バラ!$A285,0),"")</f>
        <v>ラモトリギン錠１００ｍｇ「トーワ」</v>
      </c>
      <c r="E285" s="27">
        <f ca="1">IFERROR(OFFSET(錠剤!E$4,錠剤_バラ!$A285,0),"")</f>
        <v>2</v>
      </c>
      <c r="F285" s="27">
        <f ca="1">IFERROR(OFFSET(錠剤!F$4,錠剤_バラ!$A285,0),"")</f>
        <v>26</v>
      </c>
      <c r="G285" s="27" t="str">
        <f ca="1">IFERROR(OFFSET(錠剤!G$4,錠剤_バラ!$A285,0),"")</f>
        <v>バラ</v>
      </c>
      <c r="H285" s="27" t="str">
        <f ca="1">IFERROR(OFFSET(錠剤!H$4,錠剤_バラ!$A285,0),"")</f>
        <v>１００Ｔ</v>
      </c>
      <c r="I285" s="27" t="str">
        <f ca="1">IFERROR(OFFSET(錠剤!I$4,錠剤_バラ!$A285,0),"")</f>
        <v>錠</v>
      </c>
      <c r="J285" s="27" t="str">
        <f ca="1">IFERROR(OFFSET(錠剤!J$4,錠剤_バラ!$A285,0),"")</f>
        <v>調剤棚　＆　劇薬バラ</v>
      </c>
      <c r="K285" s="77"/>
      <c r="L285" s="65"/>
      <c r="M285" s="54">
        <f t="shared" si="8"/>
        <v>0</v>
      </c>
    </row>
    <row r="286" spans="1:13">
      <c r="A286" s="66" cm="1">
        <f t="array" aca="1" ref="A286" ca="1">IFERROR(
   _xlfn.AGGREGATE(
      15, 6,
      ROW(錠剤!$J$5:$J$999)/
      (ISNUMBER(SEARCH("バラ", 錠剤!$J$5:$J$999))),
      ROW(A282)
   ),
"")-4</f>
        <v>332</v>
      </c>
      <c r="B286" s="27">
        <f t="shared" si="9"/>
        <v>282</v>
      </c>
      <c r="C286" s="27">
        <f ca="1">IFERROR(OFFSET(錠剤!C$4,錠剤_バラ!$A286,0),"")</f>
        <v>688</v>
      </c>
      <c r="D286" s="27" t="str">
        <f ca="1">IFERROR(OFFSET(錠剤!D$4,錠剤_バラ!$A286,0),"")</f>
        <v>ラモトリギン錠２５ｍｇ「トーワ」</v>
      </c>
      <c r="E286" s="27">
        <f ca="1">IFERROR(OFFSET(錠剤!E$4,錠剤_バラ!$A286,0),"")</f>
        <v>2</v>
      </c>
      <c r="F286" s="27">
        <f ca="1">IFERROR(OFFSET(錠剤!F$4,錠剤_バラ!$A286,0),"")</f>
        <v>26</v>
      </c>
      <c r="G286" s="27" t="str">
        <f ca="1">IFERROR(OFFSET(錠剤!G$4,錠剤_バラ!$A286,0),"")</f>
        <v>ＰＴＰ</v>
      </c>
      <c r="H286" s="27" t="str">
        <f ca="1">IFERROR(OFFSET(錠剤!H$4,錠剤_バラ!$A286,0),"")</f>
        <v>１４０Ｔ</v>
      </c>
      <c r="I286" s="27" t="str">
        <f ca="1">IFERROR(OFFSET(錠剤!I$4,錠剤_バラ!$A286,0),"")</f>
        <v>錠</v>
      </c>
      <c r="J286" s="27" t="str">
        <f ca="1">IFERROR(OFFSET(錠剤!J$4,錠剤_バラ!$A286,0),"")</f>
        <v>調剤棚　＆　劇薬バラ</v>
      </c>
      <c r="K286" s="77"/>
      <c r="L286" s="65"/>
      <c r="M286" s="54">
        <f t="shared" si="8"/>
        <v>0</v>
      </c>
    </row>
    <row r="287" spans="1:13">
      <c r="A287" s="66" cm="1">
        <f t="array" aca="1" ref="A287" ca="1">IFERROR(
   _xlfn.AGGREGATE(
      15, 6,
      ROW(錠剤!$J$5:$J$999)/
      (ISNUMBER(SEARCH("バラ", 錠剤!$J$5:$J$999))),
      ROW(A283)
   ),
"")-4</f>
        <v>333</v>
      </c>
      <c r="B287" s="27">
        <f t="shared" si="9"/>
        <v>283</v>
      </c>
      <c r="C287" s="27">
        <f ca="1">IFERROR(OFFSET(錠剤!C$4,錠剤_バラ!$A287,0),"")</f>
        <v>689</v>
      </c>
      <c r="D287" s="27" t="str">
        <f ca="1">IFERROR(OFFSET(錠剤!D$4,錠剤_バラ!$A287,0),"")</f>
        <v>ラモトリギン錠２５ｍｇ「トーワ」</v>
      </c>
      <c r="E287" s="27">
        <f ca="1">IFERROR(OFFSET(錠剤!E$4,錠剤_バラ!$A287,0),"")</f>
        <v>2</v>
      </c>
      <c r="F287" s="27">
        <f ca="1">IFERROR(OFFSET(錠剤!F$4,錠剤_バラ!$A287,0),"")</f>
        <v>26</v>
      </c>
      <c r="G287" s="27" t="str">
        <f ca="1">IFERROR(OFFSET(錠剤!G$4,錠剤_バラ!$A287,0),"")</f>
        <v>バラ</v>
      </c>
      <c r="H287" s="27" t="str">
        <f ca="1">IFERROR(OFFSET(錠剤!H$4,錠剤_バラ!$A287,0),"")</f>
        <v>１００Ｔ</v>
      </c>
      <c r="I287" s="27" t="str">
        <f ca="1">IFERROR(OFFSET(錠剤!I$4,錠剤_バラ!$A287,0),"")</f>
        <v>錠</v>
      </c>
      <c r="J287" s="27" t="str">
        <f ca="1">IFERROR(OFFSET(錠剤!J$4,錠剤_バラ!$A287,0),"")</f>
        <v>調剤棚　＆　劇薬バラ</v>
      </c>
      <c r="K287" s="77"/>
      <c r="L287" s="65"/>
      <c r="M287" s="54">
        <f t="shared" si="8"/>
        <v>0</v>
      </c>
    </row>
    <row r="288" spans="1:13">
      <c r="A288" s="66" cm="1">
        <f t="array" aca="1" ref="A288" ca="1">IFERROR(
   _xlfn.AGGREGATE(
      15, 6,
      ROW(錠剤!$J$5:$J$999)/
      (ISNUMBER(SEARCH("バラ", 錠剤!$J$5:$J$999))),
      ROW(A284)
   ),
"")-4</f>
        <v>334</v>
      </c>
      <c r="B288" s="27">
        <f t="shared" si="9"/>
        <v>284</v>
      </c>
      <c r="C288" s="27">
        <f ca="1">IFERROR(OFFSET(錠剤!C$4,錠剤_バラ!$A288,0),"")</f>
        <v>701</v>
      </c>
      <c r="D288" s="27" t="str">
        <f ca="1">IFERROR(OFFSET(錠剤!D$4,錠剤_バラ!$A288,0),"")</f>
        <v>リスパダール錠１ｍｇ　　　　　　　　　　</v>
      </c>
      <c r="E288" s="27">
        <f ca="1">IFERROR(OFFSET(錠剤!E$4,錠剤_バラ!$A288,0),"")</f>
        <v>2</v>
      </c>
      <c r="F288" s="27">
        <f ca="1">IFERROR(OFFSET(錠剤!F$4,錠剤_バラ!$A288,0),"")</f>
        <v>26</v>
      </c>
      <c r="G288" s="27" t="str">
        <f ca="1">IFERROR(OFFSET(錠剤!G$4,錠剤_バラ!$A288,0),"")</f>
        <v>ＰＴＰ</v>
      </c>
      <c r="H288" s="27" t="str">
        <f ca="1">IFERROR(OFFSET(錠剤!H$4,錠剤_バラ!$A288,0),"")</f>
        <v>１００Ｔ</v>
      </c>
      <c r="I288" s="27" t="str">
        <f ca="1">IFERROR(OFFSET(錠剤!I$4,錠剤_バラ!$A288,0),"")</f>
        <v>錠</v>
      </c>
      <c r="J288" s="27" t="str">
        <f ca="1">IFERROR(OFFSET(錠剤!J$4,錠剤_バラ!$A288,0),"")</f>
        <v>調剤棚　＆　劇薬バラ</v>
      </c>
      <c r="K288" s="77"/>
      <c r="L288" s="65"/>
      <c r="M288" s="54">
        <f t="shared" si="8"/>
        <v>0</v>
      </c>
    </row>
    <row r="289" spans="1:13">
      <c r="A289" s="66" cm="1">
        <f t="array" aca="1" ref="A289" ca="1">IFERROR(
   _xlfn.AGGREGATE(
      15, 6,
      ROW(錠剤!$J$5:$J$999)/
      (ISNUMBER(SEARCH("バラ", 錠剤!$J$5:$J$999))),
      ROW(A285)
   ),
"")-4</f>
        <v>335</v>
      </c>
      <c r="B289" s="27">
        <f t="shared" si="9"/>
        <v>285</v>
      </c>
      <c r="C289" s="27">
        <f ca="1">IFERROR(OFFSET(錠剤!C$4,錠剤_バラ!$A289,0),"")</f>
        <v>702</v>
      </c>
      <c r="D289" s="27" t="str">
        <f ca="1">IFERROR(OFFSET(錠剤!D$4,錠剤_バラ!$A289,0),"")</f>
        <v>リスパダール錠１ｍｇ　　　　　　　　　　</v>
      </c>
      <c r="E289" s="27">
        <f ca="1">IFERROR(OFFSET(錠剤!E$4,錠剤_バラ!$A289,0),"")</f>
        <v>2</v>
      </c>
      <c r="F289" s="27">
        <f ca="1">IFERROR(OFFSET(錠剤!F$4,錠剤_バラ!$A289,0),"")</f>
        <v>26</v>
      </c>
      <c r="G289" s="27" t="str">
        <f ca="1">IFERROR(OFFSET(錠剤!G$4,錠剤_バラ!$A289,0),"")</f>
        <v>バラ</v>
      </c>
      <c r="H289" s="27" t="str">
        <f ca="1">IFERROR(OFFSET(錠剤!H$4,錠剤_バラ!$A289,0),"")</f>
        <v>１０００Ｔ</v>
      </c>
      <c r="I289" s="27" t="str">
        <f ca="1">IFERROR(OFFSET(錠剤!I$4,錠剤_バラ!$A289,0),"")</f>
        <v>錠</v>
      </c>
      <c r="J289" s="27" t="str">
        <f ca="1">IFERROR(OFFSET(錠剤!J$4,錠剤_バラ!$A289,0),"")</f>
        <v>調剤棚　＆　劇薬バラ</v>
      </c>
      <c r="K289" s="77"/>
      <c r="L289" s="65"/>
      <c r="M289" s="54">
        <f t="shared" si="8"/>
        <v>0</v>
      </c>
    </row>
    <row r="290" spans="1:13">
      <c r="A290" s="66" cm="1">
        <f t="array" aca="1" ref="A290" ca="1">IFERROR(
   _xlfn.AGGREGATE(
      15, 6,
      ROW(錠剤!$J$5:$J$999)/
      (ISNUMBER(SEARCH("バラ", 錠剤!$J$5:$J$999))),
      ROW(A286)
   ),
"")-4</f>
        <v>336</v>
      </c>
      <c r="B290" s="27">
        <f t="shared" si="9"/>
        <v>286</v>
      </c>
      <c r="C290" s="27">
        <f ca="1">IFERROR(OFFSET(錠剤!C$4,錠剤_バラ!$A290,0),"")</f>
        <v>703</v>
      </c>
      <c r="D290" s="27" t="str">
        <f ca="1">IFERROR(OFFSET(錠剤!D$4,錠剤_バラ!$A290,0),"")</f>
        <v>リスパダール錠２ｍｇ　　　　　　　　　　</v>
      </c>
      <c r="E290" s="27">
        <f ca="1">IFERROR(OFFSET(錠剤!E$4,錠剤_バラ!$A290,0),"")</f>
        <v>2</v>
      </c>
      <c r="F290" s="27">
        <f ca="1">IFERROR(OFFSET(錠剤!F$4,錠剤_バラ!$A290,0),"")</f>
        <v>26</v>
      </c>
      <c r="G290" s="27" t="str">
        <f ca="1">IFERROR(OFFSET(錠剤!G$4,錠剤_バラ!$A290,0),"")</f>
        <v>ＰＴＰ</v>
      </c>
      <c r="H290" s="27" t="str">
        <f ca="1">IFERROR(OFFSET(錠剤!H$4,錠剤_バラ!$A290,0),"")</f>
        <v>１００Ｔ</v>
      </c>
      <c r="I290" s="27" t="str">
        <f ca="1">IFERROR(OFFSET(錠剤!I$4,錠剤_バラ!$A290,0),"")</f>
        <v>錠</v>
      </c>
      <c r="J290" s="27" t="str">
        <f ca="1">IFERROR(OFFSET(錠剤!J$4,錠剤_バラ!$A290,0),"")</f>
        <v>調剤棚　＆　劇薬バラ</v>
      </c>
      <c r="K290" s="77"/>
      <c r="L290" s="65"/>
      <c r="M290" s="54">
        <f t="shared" si="8"/>
        <v>0</v>
      </c>
    </row>
    <row r="291" spans="1:13">
      <c r="A291" s="66" cm="1">
        <f t="array" aca="1" ref="A291" ca="1">IFERROR(
   _xlfn.AGGREGATE(
      15, 6,
      ROW(錠剤!$J$5:$J$999)/
      (ISNUMBER(SEARCH("バラ", 錠剤!$J$5:$J$999))),
      ROW(A287)
   ),
"")-4</f>
        <v>337</v>
      </c>
      <c r="B291" s="27">
        <f t="shared" si="9"/>
        <v>287</v>
      </c>
      <c r="C291" s="27">
        <f ca="1">IFERROR(OFFSET(錠剤!C$4,錠剤_バラ!$A291,0),"")</f>
        <v>704</v>
      </c>
      <c r="D291" s="27" t="str">
        <f ca="1">IFERROR(OFFSET(錠剤!D$4,錠剤_バラ!$A291,0),"")</f>
        <v>リスパダール錠２ｍｇ　　　　　　　　　　</v>
      </c>
      <c r="E291" s="27">
        <f ca="1">IFERROR(OFFSET(錠剤!E$4,錠剤_バラ!$A291,0),"")</f>
        <v>2</v>
      </c>
      <c r="F291" s="27">
        <f ca="1">IFERROR(OFFSET(錠剤!F$4,錠剤_バラ!$A291,0),"")</f>
        <v>26</v>
      </c>
      <c r="G291" s="27" t="str">
        <f ca="1">IFERROR(OFFSET(錠剤!G$4,錠剤_バラ!$A291,0),"")</f>
        <v>バラ</v>
      </c>
      <c r="H291" s="27" t="str">
        <f ca="1">IFERROR(OFFSET(錠剤!H$4,錠剤_バラ!$A291,0),"")</f>
        <v>１０００Ｔ</v>
      </c>
      <c r="I291" s="27" t="str">
        <f ca="1">IFERROR(OFFSET(錠剤!I$4,錠剤_バラ!$A291,0),"")</f>
        <v>錠</v>
      </c>
      <c r="J291" s="27" t="str">
        <f ca="1">IFERROR(OFFSET(錠剤!J$4,錠剤_バラ!$A291,0),"")</f>
        <v>調剤棚　＆　劇薬バラ</v>
      </c>
      <c r="K291" s="77"/>
      <c r="L291" s="65"/>
      <c r="M291" s="54">
        <f t="shared" si="8"/>
        <v>0</v>
      </c>
    </row>
    <row r="292" spans="1:13">
      <c r="A292" s="66" cm="1">
        <f t="array" aca="1" ref="A292" ca="1">IFERROR(
   _xlfn.AGGREGATE(
      15, 6,
      ROW(錠剤!$J$5:$J$999)/
      (ISNUMBER(SEARCH("バラ", 錠剤!$J$5:$J$999))),
      ROW(A288)
   ),
"")-4</f>
        <v>338</v>
      </c>
      <c r="B292" s="27">
        <f t="shared" si="9"/>
        <v>288</v>
      </c>
      <c r="C292" s="27">
        <f ca="1">IFERROR(OFFSET(錠剤!C$4,錠剤_バラ!$A292,0),"")</f>
        <v>705</v>
      </c>
      <c r="D292" s="27" t="str">
        <f ca="1">IFERROR(OFFSET(錠剤!D$4,錠剤_バラ!$A292,0),"")</f>
        <v>リスパダール錠３ｍｇ</v>
      </c>
      <c r="E292" s="27">
        <f ca="1">IFERROR(OFFSET(錠剤!E$4,錠剤_バラ!$A292,0),"")</f>
        <v>2</v>
      </c>
      <c r="F292" s="27">
        <f ca="1">IFERROR(OFFSET(錠剤!F$4,錠剤_バラ!$A292,0),"")</f>
        <v>26</v>
      </c>
      <c r="G292" s="27" t="str">
        <f ca="1">IFERROR(OFFSET(錠剤!G$4,錠剤_バラ!$A292,0),"")</f>
        <v>ＰＴＰ</v>
      </c>
      <c r="H292" s="27" t="str">
        <f ca="1">IFERROR(OFFSET(錠剤!H$4,錠剤_バラ!$A292,0),"")</f>
        <v>１００Ｔ</v>
      </c>
      <c r="I292" s="27" t="str">
        <f ca="1">IFERROR(OFFSET(錠剤!I$4,錠剤_バラ!$A292,0),"")</f>
        <v>錠</v>
      </c>
      <c r="J292" s="27" t="str">
        <f ca="1">IFERROR(OFFSET(錠剤!J$4,錠剤_バラ!$A292,0),"")</f>
        <v>調剤棚　＆　劇薬バラ</v>
      </c>
      <c r="K292" s="77"/>
      <c r="L292" s="65"/>
      <c r="M292" s="54">
        <f t="shared" si="8"/>
        <v>0</v>
      </c>
    </row>
    <row r="293" spans="1:13">
      <c r="A293" s="66" cm="1">
        <f t="array" aca="1" ref="A293" ca="1">IFERROR(
   _xlfn.AGGREGATE(
      15, 6,
      ROW(錠剤!$J$5:$J$999)/
      (ISNUMBER(SEARCH("バラ", 錠剤!$J$5:$J$999))),
      ROW(A289)
   ),
"")-4</f>
        <v>339</v>
      </c>
      <c r="B293" s="27">
        <f t="shared" si="9"/>
        <v>289</v>
      </c>
      <c r="C293" s="27">
        <f ca="1">IFERROR(OFFSET(錠剤!C$4,錠剤_バラ!$A293,0),"")</f>
        <v>706</v>
      </c>
      <c r="D293" s="27" t="str">
        <f ca="1">IFERROR(OFFSET(錠剤!D$4,錠剤_バラ!$A293,0),"")</f>
        <v>リスパダール錠３ｍｇ</v>
      </c>
      <c r="E293" s="27">
        <f ca="1">IFERROR(OFFSET(錠剤!E$4,錠剤_バラ!$A293,0),"")</f>
        <v>2</v>
      </c>
      <c r="F293" s="27">
        <f ca="1">IFERROR(OFFSET(錠剤!F$4,錠剤_バラ!$A293,0),"")</f>
        <v>26</v>
      </c>
      <c r="G293" s="27" t="str">
        <f ca="1">IFERROR(OFFSET(錠剤!G$4,錠剤_バラ!$A293,0),"")</f>
        <v>バラ</v>
      </c>
      <c r="H293" s="27" t="str">
        <f ca="1">IFERROR(OFFSET(錠剤!H$4,錠剤_バラ!$A293,0),"")</f>
        <v>１０００Ｔ</v>
      </c>
      <c r="I293" s="27" t="str">
        <f ca="1">IFERROR(OFFSET(錠剤!I$4,錠剤_バラ!$A293,0),"")</f>
        <v>錠</v>
      </c>
      <c r="J293" s="27" t="str">
        <f ca="1">IFERROR(OFFSET(錠剤!J$4,錠剤_バラ!$A293,0),"")</f>
        <v>調剤棚　＆　劇薬バラ</v>
      </c>
      <c r="K293" s="77"/>
      <c r="L293" s="65"/>
      <c r="M293" s="54">
        <f t="shared" si="8"/>
        <v>0</v>
      </c>
    </row>
    <row r="294" spans="1:13">
      <c r="A294" s="66" cm="1">
        <f t="array" aca="1" ref="A294" ca="1">IFERROR(
   _xlfn.AGGREGATE(
      15, 6,
      ROW(錠剤!$J$5:$J$999)/
      (ISNUMBER(SEARCH("バラ", 錠剤!$J$5:$J$999))),
      ROW(A290)
   ),
"")-4</f>
        <v>340</v>
      </c>
      <c r="B294" s="27">
        <f t="shared" si="9"/>
        <v>290</v>
      </c>
      <c r="C294" s="27">
        <f ca="1">IFERROR(OFFSET(錠剤!C$4,錠剤_バラ!$A294,0),"")</f>
        <v>710</v>
      </c>
      <c r="D294" s="27" t="str">
        <f ca="1">IFERROR(OFFSET(錠剤!D$4,錠剤_バラ!$A294,0),"")</f>
        <v>リスペリドンＯＤ錠０．５ｍｇ「アメル」</v>
      </c>
      <c r="E294" s="27">
        <f ca="1">IFERROR(OFFSET(錠剤!E$4,錠剤_バラ!$A294,0),"")</f>
        <v>2</v>
      </c>
      <c r="F294" s="27">
        <f ca="1">IFERROR(OFFSET(錠剤!F$4,錠剤_バラ!$A294,0),"")</f>
        <v>26</v>
      </c>
      <c r="G294" s="27" t="str">
        <f ca="1">IFERROR(OFFSET(錠剤!G$4,錠剤_バラ!$A294,0),"")</f>
        <v>ＰＴＰ</v>
      </c>
      <c r="H294" s="27" t="str">
        <f ca="1">IFERROR(OFFSET(錠剤!H$4,錠剤_バラ!$A294,0),"")</f>
        <v>１００Ｔ</v>
      </c>
      <c r="I294" s="27" t="str">
        <f ca="1">IFERROR(OFFSET(錠剤!I$4,錠剤_バラ!$A294,0),"")</f>
        <v/>
      </c>
      <c r="J294" s="27" t="str">
        <f ca="1">IFERROR(OFFSET(錠剤!J$4,錠剤_バラ!$A294,0),"")</f>
        <v>調剤棚　＆　劇薬バラ</v>
      </c>
      <c r="K294" s="77"/>
      <c r="L294" s="65"/>
      <c r="M294" s="54">
        <f t="shared" si="8"/>
        <v>0</v>
      </c>
    </row>
    <row r="295" spans="1:13">
      <c r="A295" s="66" cm="1">
        <f t="array" aca="1" ref="A295" ca="1">IFERROR(
   _xlfn.AGGREGATE(
      15, 6,
      ROW(錠剤!$J$5:$J$999)/
      (ISNUMBER(SEARCH("バラ", 錠剤!$J$5:$J$999))),
      ROW(A291)
   ),
"")-4</f>
        <v>341</v>
      </c>
      <c r="B295" s="27">
        <f t="shared" si="9"/>
        <v>291</v>
      </c>
      <c r="C295" s="27">
        <f ca="1">IFERROR(OFFSET(錠剤!C$4,錠剤_バラ!$A295,0),"")</f>
        <v>711</v>
      </c>
      <c r="D295" s="27" t="str">
        <f ca="1">IFERROR(OFFSET(錠剤!D$4,錠剤_バラ!$A295,0),"")</f>
        <v>リスペリドンＯＤ錠０．５ｍｇ「アメル」</v>
      </c>
      <c r="E295" s="27">
        <f ca="1">IFERROR(OFFSET(錠剤!E$4,錠剤_バラ!$A295,0),"")</f>
        <v>2</v>
      </c>
      <c r="F295" s="27">
        <f ca="1">IFERROR(OFFSET(錠剤!F$4,錠剤_バラ!$A295,0),"")</f>
        <v>26</v>
      </c>
      <c r="G295" s="27" t="str">
        <f ca="1">IFERROR(OFFSET(錠剤!G$4,錠剤_バラ!$A295,0),"")</f>
        <v>バラ</v>
      </c>
      <c r="H295" s="27" t="str">
        <f ca="1">IFERROR(OFFSET(錠剤!H$4,錠剤_バラ!$A295,0),"")</f>
        <v>５００Ｔ</v>
      </c>
      <c r="I295" s="27" t="str">
        <f ca="1">IFERROR(OFFSET(錠剤!I$4,錠剤_バラ!$A295,0),"")</f>
        <v/>
      </c>
      <c r="J295" s="27" t="str">
        <f ca="1">IFERROR(OFFSET(錠剤!J$4,錠剤_バラ!$A295,0),"")</f>
        <v>調剤棚　＆　劇薬バラ</v>
      </c>
      <c r="K295" s="77"/>
      <c r="L295" s="65"/>
      <c r="M295" s="54">
        <f t="shared" si="8"/>
        <v>0</v>
      </c>
    </row>
    <row r="296" spans="1:13">
      <c r="A296" s="66" cm="1">
        <f t="array" aca="1" ref="A296" ca="1">IFERROR(
   _xlfn.AGGREGATE(
      15, 6,
      ROW(錠剤!$J$5:$J$999)/
      (ISNUMBER(SEARCH("バラ", 錠剤!$J$5:$J$999))),
      ROW(A292)
   ),
"")-4</f>
        <v>342</v>
      </c>
      <c r="B296" s="27">
        <f t="shared" si="9"/>
        <v>292</v>
      </c>
      <c r="C296" s="27">
        <f ca="1">IFERROR(OFFSET(錠剤!C$4,錠剤_バラ!$A296,0),"")</f>
        <v>712</v>
      </c>
      <c r="D296" s="27" t="str">
        <f ca="1">IFERROR(OFFSET(錠剤!D$4,錠剤_バラ!$A296,0),"")</f>
        <v>リスペリドンＯＤ錠１ｍｇ「アメル」</v>
      </c>
      <c r="E296" s="27">
        <f ca="1">IFERROR(OFFSET(錠剤!E$4,錠剤_バラ!$A296,0),"")</f>
        <v>2</v>
      </c>
      <c r="F296" s="27">
        <f ca="1">IFERROR(OFFSET(錠剤!F$4,錠剤_バラ!$A296,0),"")</f>
        <v>26</v>
      </c>
      <c r="G296" s="27" t="str">
        <f ca="1">IFERROR(OFFSET(錠剤!G$4,錠剤_バラ!$A296,0),"")</f>
        <v>ＰＴＰ</v>
      </c>
      <c r="H296" s="27" t="str">
        <f ca="1">IFERROR(OFFSET(錠剤!H$4,錠剤_バラ!$A296,0),"")</f>
        <v>１００Ｔ</v>
      </c>
      <c r="I296" s="27" t="str">
        <f ca="1">IFERROR(OFFSET(錠剤!I$4,錠剤_バラ!$A296,0),"")</f>
        <v>錠</v>
      </c>
      <c r="J296" s="27" t="str">
        <f ca="1">IFERROR(OFFSET(錠剤!J$4,錠剤_バラ!$A296,0),"")</f>
        <v>調剤棚　＆　劇薬バラ</v>
      </c>
      <c r="K296" s="77"/>
      <c r="L296" s="65"/>
      <c r="M296" s="54">
        <f t="shared" si="8"/>
        <v>0</v>
      </c>
    </row>
    <row r="297" spans="1:13">
      <c r="A297" s="66" cm="1">
        <f t="array" aca="1" ref="A297" ca="1">IFERROR(
   _xlfn.AGGREGATE(
      15, 6,
      ROW(錠剤!$J$5:$J$999)/
      (ISNUMBER(SEARCH("バラ", 錠剤!$J$5:$J$999))),
      ROW(A293)
   ),
"")-4</f>
        <v>343</v>
      </c>
      <c r="B297" s="27">
        <f t="shared" si="9"/>
        <v>293</v>
      </c>
      <c r="C297" s="27">
        <f ca="1">IFERROR(OFFSET(錠剤!C$4,錠剤_バラ!$A297,0),"")</f>
        <v>713</v>
      </c>
      <c r="D297" s="27" t="str">
        <f ca="1">IFERROR(OFFSET(錠剤!D$4,錠剤_バラ!$A297,0),"")</f>
        <v>リスペリドンＯＤ錠１ｍｇ「アメル」</v>
      </c>
      <c r="E297" s="27">
        <f ca="1">IFERROR(OFFSET(錠剤!E$4,錠剤_バラ!$A297,0),"")</f>
        <v>2</v>
      </c>
      <c r="F297" s="27">
        <f ca="1">IFERROR(OFFSET(錠剤!F$4,錠剤_バラ!$A297,0),"")</f>
        <v>26</v>
      </c>
      <c r="G297" s="27" t="str">
        <f ca="1">IFERROR(OFFSET(錠剤!G$4,錠剤_バラ!$A297,0),"")</f>
        <v>バラ</v>
      </c>
      <c r="H297" s="27" t="str">
        <f ca="1">IFERROR(OFFSET(錠剤!H$4,錠剤_バラ!$A297,0),"")</f>
        <v>５００Ｔ</v>
      </c>
      <c r="I297" s="27" t="str">
        <f ca="1">IFERROR(OFFSET(錠剤!I$4,錠剤_バラ!$A297,0),"")</f>
        <v/>
      </c>
      <c r="J297" s="27" t="str">
        <f ca="1">IFERROR(OFFSET(錠剤!J$4,錠剤_バラ!$A297,0),"")</f>
        <v>調剤棚　＆　劇薬バラ</v>
      </c>
      <c r="K297" s="77"/>
      <c r="L297" s="65"/>
      <c r="M297" s="54">
        <f t="shared" si="8"/>
        <v>0</v>
      </c>
    </row>
    <row r="298" spans="1:13">
      <c r="A298" s="66" cm="1">
        <f t="array" aca="1" ref="A298" ca="1">IFERROR(
   _xlfn.AGGREGATE(
      15, 6,
      ROW(錠剤!$J$5:$J$999)/
      (ISNUMBER(SEARCH("バラ", 錠剤!$J$5:$J$999))),
      ROW(A294)
   ),
"")-4</f>
        <v>344</v>
      </c>
      <c r="B298" s="27">
        <f t="shared" si="9"/>
        <v>294</v>
      </c>
      <c r="C298" s="27">
        <f ca="1">IFERROR(OFFSET(錠剤!C$4,錠剤_バラ!$A298,0),"")</f>
        <v>714</v>
      </c>
      <c r="D298" s="27" t="str">
        <f ca="1">IFERROR(OFFSET(錠剤!D$4,錠剤_バラ!$A298,0),"")</f>
        <v>リスペリドンＯＤ錠２ｍｇ「アメル」</v>
      </c>
      <c r="E298" s="27">
        <f ca="1">IFERROR(OFFSET(錠剤!E$4,錠剤_バラ!$A298,0),"")</f>
        <v>2</v>
      </c>
      <c r="F298" s="27">
        <f ca="1">IFERROR(OFFSET(錠剤!F$4,錠剤_バラ!$A298,0),"")</f>
        <v>26</v>
      </c>
      <c r="G298" s="27" t="str">
        <f ca="1">IFERROR(OFFSET(錠剤!G$4,錠剤_バラ!$A298,0),"")</f>
        <v>ＰＴＰ</v>
      </c>
      <c r="H298" s="27" t="str">
        <f ca="1">IFERROR(OFFSET(錠剤!H$4,錠剤_バラ!$A298,0),"")</f>
        <v>１００Ｔ</v>
      </c>
      <c r="I298" s="27" t="str">
        <f ca="1">IFERROR(OFFSET(錠剤!I$4,錠剤_バラ!$A298,0),"")</f>
        <v/>
      </c>
      <c r="J298" s="27" t="str">
        <f ca="1">IFERROR(OFFSET(錠剤!J$4,錠剤_バラ!$A298,0),"")</f>
        <v>調剤棚　＆　劇薬バラ</v>
      </c>
      <c r="K298" s="77"/>
      <c r="L298" s="65"/>
      <c r="M298" s="54">
        <f t="shared" si="8"/>
        <v>0</v>
      </c>
    </row>
    <row r="299" spans="1:13">
      <c r="A299" s="66" cm="1">
        <f t="array" aca="1" ref="A299" ca="1">IFERROR(
   _xlfn.AGGREGATE(
      15, 6,
      ROW(錠剤!$J$5:$J$999)/
      (ISNUMBER(SEARCH("バラ", 錠剤!$J$5:$J$999))),
      ROW(A295)
   ),
"")-4</f>
        <v>345</v>
      </c>
      <c r="B299" s="27">
        <f t="shared" si="9"/>
        <v>295</v>
      </c>
      <c r="C299" s="27">
        <f ca="1">IFERROR(OFFSET(錠剤!C$4,錠剤_バラ!$A299,0),"")</f>
        <v>715</v>
      </c>
      <c r="D299" s="27" t="str">
        <f ca="1">IFERROR(OFFSET(錠剤!D$4,錠剤_バラ!$A299,0),"")</f>
        <v>リスペリドンＯＤ錠２ｍｇ「アメル」</v>
      </c>
      <c r="E299" s="27">
        <f ca="1">IFERROR(OFFSET(錠剤!E$4,錠剤_バラ!$A299,0),"")</f>
        <v>2</v>
      </c>
      <c r="F299" s="27">
        <f ca="1">IFERROR(OFFSET(錠剤!F$4,錠剤_バラ!$A299,0),"")</f>
        <v>26</v>
      </c>
      <c r="G299" s="27" t="str">
        <f ca="1">IFERROR(OFFSET(錠剤!G$4,錠剤_バラ!$A299,0),"")</f>
        <v>バラ</v>
      </c>
      <c r="H299" s="27" t="str">
        <f ca="1">IFERROR(OFFSET(錠剤!H$4,錠剤_バラ!$A299,0),"")</f>
        <v>５００Ｔ</v>
      </c>
      <c r="I299" s="27" t="str">
        <f ca="1">IFERROR(OFFSET(錠剤!I$4,錠剤_バラ!$A299,0),"")</f>
        <v/>
      </c>
      <c r="J299" s="27" t="str">
        <f ca="1">IFERROR(OFFSET(錠剤!J$4,錠剤_バラ!$A299,0),"")</f>
        <v>調剤棚　＆　劇薬バラ</v>
      </c>
      <c r="K299" s="77"/>
      <c r="L299" s="65"/>
      <c r="M299" s="54">
        <f t="shared" si="8"/>
        <v>0</v>
      </c>
    </row>
    <row r="300" spans="1:13">
      <c r="A300" s="66" cm="1">
        <f t="array" aca="1" ref="A300" ca="1">IFERROR(
   _xlfn.AGGREGATE(
      15, 6,
      ROW(錠剤!$J$5:$J$999)/
      (ISNUMBER(SEARCH("バラ", 錠剤!$J$5:$J$999))),
      ROW(A296)
   ),
"")-4</f>
        <v>346</v>
      </c>
      <c r="B300" s="27">
        <f t="shared" si="9"/>
        <v>296</v>
      </c>
      <c r="C300" s="27">
        <f ca="1">IFERROR(OFFSET(錠剤!C$4,錠剤_バラ!$A300,0),"")</f>
        <v>716</v>
      </c>
      <c r="D300" s="27" t="str">
        <f ca="1">IFERROR(OFFSET(錠剤!D$4,錠剤_バラ!$A300,0),"")</f>
        <v>リスペリドンＯＤ錠３ｍｇ「アメル」</v>
      </c>
      <c r="E300" s="27">
        <f ca="1">IFERROR(OFFSET(錠剤!E$4,錠剤_バラ!$A300,0),"")</f>
        <v>2</v>
      </c>
      <c r="F300" s="27">
        <f ca="1">IFERROR(OFFSET(錠剤!F$4,錠剤_バラ!$A300,0),"")</f>
        <v>26</v>
      </c>
      <c r="G300" s="27" t="str">
        <f ca="1">IFERROR(OFFSET(錠剤!G$4,錠剤_バラ!$A300,0),"")</f>
        <v>ＰＴＰ</v>
      </c>
      <c r="H300" s="27" t="str">
        <f ca="1">IFERROR(OFFSET(錠剤!H$4,錠剤_バラ!$A300,0),"")</f>
        <v>１００Ｔ</v>
      </c>
      <c r="I300" s="27" t="str">
        <f ca="1">IFERROR(OFFSET(錠剤!I$4,錠剤_バラ!$A300,0),"")</f>
        <v/>
      </c>
      <c r="J300" s="27" t="str">
        <f ca="1">IFERROR(OFFSET(錠剤!J$4,錠剤_バラ!$A300,0),"")</f>
        <v>調剤棚　＆　劇薬バラ</v>
      </c>
      <c r="K300" s="77"/>
      <c r="L300" s="65"/>
      <c r="M300" s="54">
        <f t="shared" si="8"/>
        <v>0</v>
      </c>
    </row>
    <row r="301" spans="1:13">
      <c r="A301" s="66" cm="1">
        <f t="array" aca="1" ref="A301" ca="1">IFERROR(
   _xlfn.AGGREGATE(
      15, 6,
      ROW(錠剤!$J$5:$J$999)/
      (ISNUMBER(SEARCH("バラ", 錠剤!$J$5:$J$999))),
      ROW(A297)
   ),
"")-4</f>
        <v>347</v>
      </c>
      <c r="B301" s="27">
        <f t="shared" si="9"/>
        <v>297</v>
      </c>
      <c r="C301" s="27">
        <f ca="1">IFERROR(OFFSET(錠剤!C$4,錠剤_バラ!$A301,0),"")</f>
        <v>717</v>
      </c>
      <c r="D301" s="27" t="str">
        <f ca="1">IFERROR(OFFSET(錠剤!D$4,錠剤_バラ!$A301,0),"")</f>
        <v>リスペリドンＯＤ錠３ｍｇ「アメル」</v>
      </c>
      <c r="E301" s="27">
        <f ca="1">IFERROR(OFFSET(錠剤!E$4,錠剤_バラ!$A301,0),"")</f>
        <v>2</v>
      </c>
      <c r="F301" s="27">
        <f ca="1">IFERROR(OFFSET(錠剤!F$4,錠剤_バラ!$A301,0),"")</f>
        <v>26</v>
      </c>
      <c r="G301" s="27" t="str">
        <f ca="1">IFERROR(OFFSET(錠剤!G$4,錠剤_バラ!$A301,0),"")</f>
        <v>バラ</v>
      </c>
      <c r="H301" s="27" t="str">
        <f ca="1">IFERROR(OFFSET(錠剤!H$4,錠剤_バラ!$A301,0),"")</f>
        <v>５００Ｔ</v>
      </c>
      <c r="I301" s="27" t="str">
        <f ca="1">IFERROR(OFFSET(錠剤!I$4,錠剤_バラ!$A301,0),"")</f>
        <v/>
      </c>
      <c r="J301" s="27" t="str">
        <f ca="1">IFERROR(OFFSET(錠剤!J$4,錠剤_バラ!$A301,0),"")</f>
        <v>調剤棚　＆　劇薬バラ</v>
      </c>
      <c r="K301" s="77"/>
      <c r="L301" s="65"/>
      <c r="M301" s="54">
        <f t="shared" si="8"/>
        <v>0</v>
      </c>
    </row>
    <row r="302" spans="1:13">
      <c r="A302" s="66" cm="1">
        <f t="array" aca="1" ref="A302" ca="1">IFERROR(
   _xlfn.AGGREGATE(
      15, 6,
      ROW(錠剤!$J$5:$J$999)/
      (ISNUMBER(SEARCH("バラ", 錠剤!$J$5:$J$999))),
      ROW(A298)
   ),
"")-4</f>
        <v>348</v>
      </c>
      <c r="B302" s="27">
        <f t="shared" si="9"/>
        <v>298</v>
      </c>
      <c r="C302" s="27">
        <f ca="1">IFERROR(OFFSET(錠剤!C$4,錠剤_バラ!$A302,0),"")</f>
        <v>719</v>
      </c>
      <c r="D302" s="27" t="str">
        <f ca="1">IFERROR(OFFSET(錠剤!D$4,錠剤_バラ!$A302,0),"")</f>
        <v>リスペリドン錠０．５ｍｇ「アメル」</v>
      </c>
      <c r="E302" s="27">
        <f ca="1">IFERROR(OFFSET(錠剤!E$4,錠剤_バラ!$A302,0),"")</f>
        <v>2</v>
      </c>
      <c r="F302" s="27">
        <f ca="1">IFERROR(OFFSET(錠剤!F$4,錠剤_バラ!$A302,0),"")</f>
        <v>26</v>
      </c>
      <c r="G302" s="27" t="str">
        <f ca="1">IFERROR(OFFSET(錠剤!G$4,錠剤_バラ!$A302,0),"")</f>
        <v>ＰＴＰ</v>
      </c>
      <c r="H302" s="27" t="str">
        <f ca="1">IFERROR(OFFSET(錠剤!H$4,錠剤_バラ!$A302,0),"")</f>
        <v>１００Ｔ</v>
      </c>
      <c r="I302" s="27" t="str">
        <f ca="1">IFERROR(OFFSET(錠剤!I$4,錠剤_バラ!$A302,0),"")</f>
        <v>錠</v>
      </c>
      <c r="J302" s="27" t="str">
        <f ca="1">IFERROR(OFFSET(錠剤!J$4,錠剤_バラ!$A302,0),"")</f>
        <v>調剤棚　＆　劇薬バラ</v>
      </c>
      <c r="K302" s="77"/>
      <c r="L302" s="65"/>
      <c r="M302" s="54">
        <f t="shared" si="8"/>
        <v>0</v>
      </c>
    </row>
    <row r="303" spans="1:13">
      <c r="A303" s="66" cm="1">
        <f t="array" aca="1" ref="A303" ca="1">IFERROR(
   _xlfn.AGGREGATE(
      15, 6,
      ROW(錠剤!$J$5:$J$999)/
      (ISNUMBER(SEARCH("バラ", 錠剤!$J$5:$J$999))),
      ROW(A299)
   ),
"")-4</f>
        <v>349</v>
      </c>
      <c r="B303" s="27">
        <f t="shared" si="9"/>
        <v>299</v>
      </c>
      <c r="C303" s="27">
        <f ca="1">IFERROR(OFFSET(錠剤!C$4,錠剤_バラ!$A303,0),"")</f>
        <v>720</v>
      </c>
      <c r="D303" s="27" t="str">
        <f ca="1">IFERROR(OFFSET(錠剤!D$4,錠剤_バラ!$A303,0),"")</f>
        <v>リスペリドン錠１ｍｇ「アメル」</v>
      </c>
      <c r="E303" s="27">
        <f ca="1">IFERROR(OFFSET(錠剤!E$4,錠剤_バラ!$A303,0),"")</f>
        <v>2</v>
      </c>
      <c r="F303" s="27">
        <f ca="1">IFERROR(OFFSET(錠剤!F$4,錠剤_バラ!$A303,0),"")</f>
        <v>26</v>
      </c>
      <c r="G303" s="27" t="str">
        <f ca="1">IFERROR(OFFSET(錠剤!G$4,錠剤_バラ!$A303,0),"")</f>
        <v>ＰＴＰ</v>
      </c>
      <c r="H303" s="27" t="str">
        <f ca="1">IFERROR(OFFSET(錠剤!H$4,錠剤_バラ!$A303,0),"")</f>
        <v>１００Ｔ</v>
      </c>
      <c r="I303" s="27" t="str">
        <f ca="1">IFERROR(OFFSET(錠剤!I$4,錠剤_バラ!$A303,0),"")</f>
        <v>錠</v>
      </c>
      <c r="J303" s="27" t="str">
        <f ca="1">IFERROR(OFFSET(錠剤!J$4,錠剤_バラ!$A303,0),"")</f>
        <v>調剤棚　＆　劇薬バラ</v>
      </c>
      <c r="K303" s="77"/>
      <c r="L303" s="65"/>
      <c r="M303" s="54">
        <f t="shared" si="8"/>
        <v>0</v>
      </c>
    </row>
    <row r="304" spans="1:13">
      <c r="A304" s="66" cm="1">
        <f t="array" aca="1" ref="A304" ca="1">IFERROR(
   _xlfn.AGGREGATE(
      15, 6,
      ROW(錠剤!$J$5:$J$999)/
      (ISNUMBER(SEARCH("バラ", 錠剤!$J$5:$J$999))),
      ROW(A300)
   ),
"")-4</f>
        <v>350</v>
      </c>
      <c r="B304" s="27">
        <f t="shared" si="9"/>
        <v>300</v>
      </c>
      <c r="C304" s="27">
        <f ca="1">IFERROR(OFFSET(錠剤!C$4,錠剤_バラ!$A304,0),"")</f>
        <v>743</v>
      </c>
      <c r="D304" s="27" t="str">
        <f ca="1">IFERROR(OFFSET(錠剤!D$4,錠剤_バラ!$A304,0),"")</f>
        <v>ルーラン錠４ｍｇ　　　　　　　　　　　　</v>
      </c>
      <c r="E304" s="27">
        <f ca="1">IFERROR(OFFSET(錠剤!E$4,錠剤_バラ!$A304,0),"")</f>
        <v>2</v>
      </c>
      <c r="F304" s="27">
        <f ca="1">IFERROR(OFFSET(錠剤!F$4,錠剤_バラ!$A304,0),"")</f>
        <v>26</v>
      </c>
      <c r="G304" s="27" t="str">
        <f ca="1">IFERROR(OFFSET(錠剤!G$4,錠剤_バラ!$A304,0),"")</f>
        <v>ＰＴＰ</v>
      </c>
      <c r="H304" s="27" t="str">
        <f ca="1">IFERROR(OFFSET(錠剤!H$4,錠剤_バラ!$A304,0),"")</f>
        <v>１００Ｔ　　　　</v>
      </c>
      <c r="I304" s="27" t="str">
        <f ca="1">IFERROR(OFFSET(錠剤!I$4,錠剤_バラ!$A304,0),"")</f>
        <v>錠</v>
      </c>
      <c r="J304" s="27" t="str">
        <f ca="1">IFERROR(OFFSET(錠剤!J$4,錠剤_バラ!$A304,0),"")</f>
        <v>調剤棚　＆　劇薬バラ</v>
      </c>
      <c r="K304" s="77"/>
      <c r="L304" s="65"/>
      <c r="M304" s="54">
        <f t="shared" si="8"/>
        <v>0</v>
      </c>
    </row>
    <row r="305" spans="1:13">
      <c r="A305" s="66" cm="1">
        <f t="array" aca="1" ref="A305" ca="1">IFERROR(
   _xlfn.AGGREGATE(
      15, 6,
      ROW(錠剤!$J$5:$J$999)/
      (ISNUMBER(SEARCH("バラ", 錠剤!$J$5:$J$999))),
      ROW(A301)
   ),
"")-4</f>
        <v>351</v>
      </c>
      <c r="B305" s="27">
        <f t="shared" si="9"/>
        <v>301</v>
      </c>
      <c r="C305" s="27">
        <f ca="1">IFERROR(OFFSET(錠剤!C$4,錠剤_バラ!$A305,0),"")</f>
        <v>744</v>
      </c>
      <c r="D305" s="27" t="str">
        <f ca="1">IFERROR(OFFSET(錠剤!D$4,錠剤_バラ!$A305,0),"")</f>
        <v>ルーラン錠４ｍｇ　　　　　　　　　　　　</v>
      </c>
      <c r="E305" s="27">
        <f ca="1">IFERROR(OFFSET(錠剤!E$4,錠剤_バラ!$A305,0),"")</f>
        <v>2</v>
      </c>
      <c r="F305" s="27">
        <f ca="1">IFERROR(OFFSET(錠剤!F$4,錠剤_バラ!$A305,0),"")</f>
        <v>26</v>
      </c>
      <c r="G305" s="27" t="str">
        <f ca="1">IFERROR(OFFSET(錠剤!G$4,錠剤_バラ!$A305,0),"")</f>
        <v>バラ</v>
      </c>
      <c r="H305" s="27" t="str">
        <f ca="1">IFERROR(OFFSET(錠剤!H$4,錠剤_バラ!$A305,0),"")</f>
        <v>１０００Ｔ</v>
      </c>
      <c r="I305" s="27" t="str">
        <f ca="1">IFERROR(OFFSET(錠剤!I$4,錠剤_バラ!$A305,0),"")</f>
        <v>錠</v>
      </c>
      <c r="J305" s="27" t="str">
        <f ca="1">IFERROR(OFFSET(錠剤!J$4,錠剤_バラ!$A305,0),"")</f>
        <v>調剤棚　＆　劇薬バラ</v>
      </c>
      <c r="K305" s="77"/>
      <c r="L305" s="65"/>
      <c r="M305" s="54">
        <f t="shared" si="8"/>
        <v>0</v>
      </c>
    </row>
    <row r="306" spans="1:13">
      <c r="A306" s="66" cm="1">
        <f t="array" aca="1" ref="A306" ca="1">IFERROR(
   _xlfn.AGGREGATE(
      15, 6,
      ROW(錠剤!$J$5:$J$999)/
      (ISNUMBER(SEARCH("バラ", 錠剤!$J$5:$J$999))),
      ROW(A302)
   ),
"")-4</f>
        <v>352</v>
      </c>
      <c r="B306" s="27">
        <f t="shared" si="9"/>
        <v>302</v>
      </c>
      <c r="C306" s="27">
        <f ca="1">IFERROR(OFFSET(錠剤!C$4,錠剤_バラ!$A306,0),"")</f>
        <v>745</v>
      </c>
      <c r="D306" s="27" t="str">
        <f ca="1">IFERROR(OFFSET(錠剤!D$4,錠剤_バラ!$A306,0),"")</f>
        <v>ルーラン錠８ｍｇ</v>
      </c>
      <c r="E306" s="27">
        <f ca="1">IFERROR(OFFSET(錠剤!E$4,錠剤_バラ!$A306,0),"")</f>
        <v>2</v>
      </c>
      <c r="F306" s="27">
        <f ca="1">IFERROR(OFFSET(錠剤!F$4,錠剤_バラ!$A306,0),"")</f>
        <v>26</v>
      </c>
      <c r="G306" s="27" t="str">
        <f ca="1">IFERROR(OFFSET(錠剤!G$4,錠剤_バラ!$A306,0),"")</f>
        <v>バラ</v>
      </c>
      <c r="H306" s="27" t="str">
        <f ca="1">IFERROR(OFFSET(錠剤!H$4,錠剤_バラ!$A306,0),"")</f>
        <v>１０００Ｔ</v>
      </c>
      <c r="I306" s="27" t="str">
        <f ca="1">IFERROR(OFFSET(錠剤!I$4,錠剤_バラ!$A306,0),"")</f>
        <v>錠</v>
      </c>
      <c r="J306" s="27" t="str">
        <f ca="1">IFERROR(OFFSET(錠剤!J$4,錠剤_バラ!$A306,0),"")</f>
        <v>調剤棚　＆　劇薬バラ</v>
      </c>
      <c r="K306" s="77"/>
      <c r="L306" s="65"/>
      <c r="M306" s="54">
        <f t="shared" si="8"/>
        <v>0</v>
      </c>
    </row>
    <row r="307" spans="1:13">
      <c r="A307" s="66" cm="1">
        <f t="array" aca="1" ref="A307" ca="1">IFERROR(
   _xlfn.AGGREGATE(
      15, 6,
      ROW(錠剤!$J$5:$J$999)/
      (ISNUMBER(SEARCH("バラ", 錠剤!$J$5:$J$999))),
      ROW(A303)
   ),
"")-4</f>
        <v>353</v>
      </c>
      <c r="B307" s="27">
        <f t="shared" si="9"/>
        <v>303</v>
      </c>
      <c r="C307" s="27">
        <f ca="1">IFERROR(OFFSET(錠剤!C$4,錠剤_バラ!$A307,0),"")</f>
        <v>746</v>
      </c>
      <c r="D307" s="27" t="str">
        <f ca="1">IFERROR(OFFSET(錠剤!D$4,錠剤_バラ!$A307,0),"")</f>
        <v>ルーラン錠８ｍｇ　　　　　　　　　　　　</v>
      </c>
      <c r="E307" s="27">
        <f ca="1">IFERROR(OFFSET(錠剤!E$4,錠剤_バラ!$A307,0),"")</f>
        <v>2</v>
      </c>
      <c r="F307" s="27">
        <f ca="1">IFERROR(OFFSET(錠剤!F$4,錠剤_バラ!$A307,0),"")</f>
        <v>26</v>
      </c>
      <c r="G307" s="27" t="str">
        <f ca="1">IFERROR(OFFSET(錠剤!G$4,錠剤_バラ!$A307,0),"")</f>
        <v>ＰＴＰ</v>
      </c>
      <c r="H307" s="27" t="str">
        <f ca="1">IFERROR(OFFSET(錠剤!H$4,錠剤_バラ!$A307,0),"")</f>
        <v>１００Ｔ</v>
      </c>
      <c r="I307" s="27" t="str">
        <f ca="1">IFERROR(OFFSET(錠剤!I$4,錠剤_バラ!$A307,0),"")</f>
        <v>錠</v>
      </c>
      <c r="J307" s="27" t="str">
        <f ca="1">IFERROR(OFFSET(錠剤!J$4,錠剤_バラ!$A307,0),"")</f>
        <v>調剤棚　＆　劇薬バラ</v>
      </c>
      <c r="K307" s="77"/>
      <c r="L307" s="65"/>
      <c r="M307" s="54">
        <f t="shared" si="8"/>
        <v>0</v>
      </c>
    </row>
    <row r="308" spans="1:13">
      <c r="A308" s="66" cm="1">
        <f t="array" aca="1" ref="A308" ca="1">IFERROR(
   _xlfn.AGGREGATE(
      15, 6,
      ROW(錠剤!$J$5:$J$999)/
      (ISNUMBER(SEARCH("バラ", 錠剤!$J$5:$J$999))),
      ROW(A304)
   ),
"")-4</f>
        <v>354</v>
      </c>
      <c r="B308" s="27">
        <f t="shared" si="9"/>
        <v>304</v>
      </c>
      <c r="C308" s="27">
        <f ca="1">IFERROR(OFFSET(錠剤!C$4,錠剤_バラ!$A308,0),"")</f>
        <v>747</v>
      </c>
      <c r="D308" s="27" t="str">
        <f ca="1">IFERROR(OFFSET(錠剤!D$4,錠剤_バラ!$A308,0),"")</f>
        <v>レキサルティＯＤ錠０．５ｍｇ</v>
      </c>
      <c r="E308" s="27">
        <f ca="1">IFERROR(OFFSET(錠剤!E$4,錠剤_バラ!$A308,0),"")</f>
        <v>2</v>
      </c>
      <c r="F308" s="27">
        <f ca="1">IFERROR(OFFSET(錠剤!F$4,錠剤_バラ!$A308,0),"")</f>
        <v>26</v>
      </c>
      <c r="G308" s="27" t="str">
        <f ca="1">IFERROR(OFFSET(錠剤!G$4,錠剤_バラ!$A308,0),"")</f>
        <v>ＰＴＰ</v>
      </c>
      <c r="H308" s="27" t="str">
        <f ca="1">IFERROR(OFFSET(錠剤!H$4,錠剤_バラ!$A308,0),"")</f>
        <v>１００Ｔ</v>
      </c>
      <c r="I308" s="27" t="str">
        <f ca="1">IFERROR(OFFSET(錠剤!I$4,錠剤_バラ!$A308,0),"")</f>
        <v>錠</v>
      </c>
      <c r="J308" s="27" t="str">
        <f ca="1">IFERROR(OFFSET(錠剤!J$4,錠剤_バラ!$A308,0),"")</f>
        <v>調剤棚　＆　劇薬バラ</v>
      </c>
      <c r="K308" s="77"/>
      <c r="L308" s="65"/>
      <c r="M308" s="54">
        <f t="shared" si="8"/>
        <v>0</v>
      </c>
    </row>
    <row r="309" spans="1:13">
      <c r="A309" s="66" cm="1">
        <f t="array" aca="1" ref="A309" ca="1">IFERROR(
   _xlfn.AGGREGATE(
      15, 6,
      ROW(錠剤!$J$5:$J$999)/
      (ISNUMBER(SEARCH("バラ", 錠剤!$J$5:$J$999))),
      ROW(A305)
   ),
"")-4</f>
        <v>355</v>
      </c>
      <c r="B309" s="27">
        <f t="shared" si="9"/>
        <v>305</v>
      </c>
      <c r="C309" s="27">
        <f ca="1">IFERROR(OFFSET(錠剤!C$4,錠剤_バラ!$A309,0),"")</f>
        <v>748</v>
      </c>
      <c r="D309" s="27" t="str">
        <f ca="1">IFERROR(OFFSET(錠剤!D$4,錠剤_バラ!$A309,0),"")</f>
        <v>レキサルティＯＤ錠０．５ｍｇ</v>
      </c>
      <c r="E309" s="27">
        <f ca="1">IFERROR(OFFSET(錠剤!E$4,錠剤_バラ!$A309,0),"")</f>
        <v>2</v>
      </c>
      <c r="F309" s="27">
        <f ca="1">IFERROR(OFFSET(錠剤!F$4,錠剤_バラ!$A309,0),"")</f>
        <v>26</v>
      </c>
      <c r="G309" s="27" t="str">
        <f ca="1">IFERROR(OFFSET(錠剤!G$4,錠剤_バラ!$A309,0),"")</f>
        <v>バラ</v>
      </c>
      <c r="H309" s="27" t="str">
        <f ca="1">IFERROR(OFFSET(錠剤!H$4,錠剤_バラ!$A309,0),"")</f>
        <v>５００Ｔ</v>
      </c>
      <c r="I309" s="27" t="str">
        <f ca="1">IFERROR(OFFSET(錠剤!I$4,錠剤_バラ!$A309,0),"")</f>
        <v>錠</v>
      </c>
      <c r="J309" s="27" t="str">
        <f ca="1">IFERROR(OFFSET(錠剤!J$4,錠剤_バラ!$A309,0),"")</f>
        <v>調剤棚　＆　劇薬バラ</v>
      </c>
      <c r="K309" s="77"/>
      <c r="L309" s="65"/>
      <c r="M309" s="54">
        <f t="shared" si="8"/>
        <v>0</v>
      </c>
    </row>
    <row r="310" spans="1:13">
      <c r="A310" s="66" cm="1">
        <f t="array" aca="1" ref="A310" ca="1">IFERROR(
   _xlfn.AGGREGATE(
      15, 6,
      ROW(錠剤!$J$5:$J$999)/
      (ISNUMBER(SEARCH("バラ", 錠剤!$J$5:$J$999))),
      ROW(A306)
   ),
"")-4</f>
        <v>356</v>
      </c>
      <c r="B310" s="27">
        <f t="shared" si="9"/>
        <v>306</v>
      </c>
      <c r="C310" s="27">
        <f ca="1">IFERROR(OFFSET(錠剤!C$4,錠剤_バラ!$A310,0),"")</f>
        <v>749</v>
      </c>
      <c r="D310" s="27" t="str">
        <f ca="1">IFERROR(OFFSET(錠剤!D$4,錠剤_バラ!$A310,0),"")</f>
        <v>レキサルティＯＤ錠１ｍｇ</v>
      </c>
      <c r="E310" s="27">
        <f ca="1">IFERROR(OFFSET(錠剤!E$4,錠剤_バラ!$A310,0),"")</f>
        <v>2</v>
      </c>
      <c r="F310" s="27">
        <f ca="1">IFERROR(OFFSET(錠剤!F$4,錠剤_バラ!$A310,0),"")</f>
        <v>26</v>
      </c>
      <c r="G310" s="27" t="str">
        <f ca="1">IFERROR(OFFSET(錠剤!G$4,錠剤_バラ!$A310,0),"")</f>
        <v>ＰＴＰ</v>
      </c>
      <c r="H310" s="27" t="str">
        <f ca="1">IFERROR(OFFSET(錠剤!H$4,錠剤_バラ!$A310,0),"")</f>
        <v>１００Ｔ</v>
      </c>
      <c r="I310" s="27" t="str">
        <f ca="1">IFERROR(OFFSET(錠剤!I$4,錠剤_バラ!$A310,0),"")</f>
        <v>錠</v>
      </c>
      <c r="J310" s="27" t="str">
        <f ca="1">IFERROR(OFFSET(錠剤!J$4,錠剤_バラ!$A310,0),"")</f>
        <v>調剤棚　＆　劇薬バラ</v>
      </c>
      <c r="K310" s="77"/>
      <c r="L310" s="65"/>
      <c r="M310" s="54">
        <f t="shared" si="8"/>
        <v>0</v>
      </c>
    </row>
    <row r="311" spans="1:13">
      <c r="A311" s="66" cm="1">
        <f t="array" aca="1" ref="A311" ca="1">IFERROR(
   _xlfn.AGGREGATE(
      15, 6,
      ROW(錠剤!$J$5:$J$999)/
      (ISNUMBER(SEARCH("バラ", 錠剤!$J$5:$J$999))),
      ROW(A307)
   ),
"")-4</f>
        <v>357</v>
      </c>
      <c r="B311" s="27">
        <f t="shared" si="9"/>
        <v>307</v>
      </c>
      <c r="C311" s="27">
        <f ca="1">IFERROR(OFFSET(錠剤!C$4,錠剤_バラ!$A311,0),"")</f>
        <v>750</v>
      </c>
      <c r="D311" s="27" t="str">
        <f ca="1">IFERROR(OFFSET(錠剤!D$4,錠剤_バラ!$A311,0),"")</f>
        <v>レキサルティＯＤ錠１ｍｇ</v>
      </c>
      <c r="E311" s="27">
        <f ca="1">IFERROR(OFFSET(錠剤!E$4,錠剤_バラ!$A311,0),"")</f>
        <v>2</v>
      </c>
      <c r="F311" s="27">
        <f ca="1">IFERROR(OFFSET(錠剤!F$4,錠剤_バラ!$A311,0),"")</f>
        <v>26</v>
      </c>
      <c r="G311" s="27" t="str">
        <f ca="1">IFERROR(OFFSET(錠剤!G$4,錠剤_バラ!$A311,0),"")</f>
        <v>バラ</v>
      </c>
      <c r="H311" s="27" t="str">
        <f ca="1">IFERROR(OFFSET(錠剤!H$4,錠剤_バラ!$A311,0),"")</f>
        <v>５００Ｔ</v>
      </c>
      <c r="I311" s="27" t="str">
        <f ca="1">IFERROR(OFFSET(錠剤!I$4,錠剤_バラ!$A311,0),"")</f>
        <v>錠</v>
      </c>
      <c r="J311" s="27" t="str">
        <f ca="1">IFERROR(OFFSET(錠剤!J$4,錠剤_バラ!$A311,0),"")</f>
        <v>調剤棚　＆　劇薬バラ</v>
      </c>
      <c r="K311" s="77"/>
      <c r="L311" s="65"/>
      <c r="M311" s="54">
        <f t="shared" si="8"/>
        <v>0</v>
      </c>
    </row>
    <row r="312" spans="1:13">
      <c r="A312" s="66" cm="1">
        <f t="array" aca="1" ref="A312" ca="1">IFERROR(
   _xlfn.AGGREGATE(
      15, 6,
      ROW(錠剤!$J$5:$J$999)/
      (ISNUMBER(SEARCH("バラ", 錠剤!$J$5:$J$999))),
      ROW(A308)
   ),
"")-4</f>
        <v>358</v>
      </c>
      <c r="B312" s="27">
        <f t="shared" si="9"/>
        <v>308</v>
      </c>
      <c r="C312" s="27">
        <f ca="1">IFERROR(OFFSET(錠剤!C$4,錠剤_バラ!$A312,0),"")</f>
        <v>751</v>
      </c>
      <c r="D312" s="27" t="str">
        <f ca="1">IFERROR(OFFSET(錠剤!D$4,錠剤_バラ!$A312,0),"")</f>
        <v>レキサルティＯＤ錠２ｍｇ</v>
      </c>
      <c r="E312" s="27">
        <f ca="1">IFERROR(OFFSET(錠剤!E$4,錠剤_バラ!$A312,0),"")</f>
        <v>2</v>
      </c>
      <c r="F312" s="27">
        <f ca="1">IFERROR(OFFSET(錠剤!F$4,錠剤_バラ!$A312,0),"")</f>
        <v>26</v>
      </c>
      <c r="G312" s="27" t="str">
        <f ca="1">IFERROR(OFFSET(錠剤!G$4,錠剤_バラ!$A312,0),"")</f>
        <v>ＰＴＰ</v>
      </c>
      <c r="H312" s="27" t="str">
        <f ca="1">IFERROR(OFFSET(錠剤!H$4,錠剤_バラ!$A312,0),"")</f>
        <v>１００Ｔ</v>
      </c>
      <c r="I312" s="27" t="str">
        <f ca="1">IFERROR(OFFSET(錠剤!I$4,錠剤_バラ!$A312,0),"")</f>
        <v>錠</v>
      </c>
      <c r="J312" s="27" t="str">
        <f ca="1">IFERROR(OFFSET(錠剤!J$4,錠剤_バラ!$A312,0),"")</f>
        <v>調剤棚　＆　劇薬バラ</v>
      </c>
      <c r="K312" s="77"/>
      <c r="L312" s="65"/>
      <c r="M312" s="54">
        <f t="shared" si="8"/>
        <v>0</v>
      </c>
    </row>
    <row r="313" spans="1:13">
      <c r="A313" s="66" cm="1">
        <f t="array" aca="1" ref="A313" ca="1">IFERROR(
   _xlfn.AGGREGATE(
      15, 6,
      ROW(錠剤!$J$5:$J$999)/
      (ISNUMBER(SEARCH("バラ", 錠剤!$J$5:$J$999))),
      ROW(A309)
   ),
"")-4</f>
        <v>359</v>
      </c>
      <c r="B313" s="27">
        <f t="shared" si="9"/>
        <v>309</v>
      </c>
      <c r="C313" s="27">
        <f ca="1">IFERROR(OFFSET(錠剤!C$4,錠剤_バラ!$A313,0),"")</f>
        <v>752</v>
      </c>
      <c r="D313" s="27" t="str">
        <f ca="1">IFERROR(OFFSET(錠剤!D$4,錠剤_バラ!$A313,0),"")</f>
        <v>レキサルティＯＤ錠２ｍｇ</v>
      </c>
      <c r="E313" s="27">
        <f ca="1">IFERROR(OFFSET(錠剤!E$4,錠剤_バラ!$A313,0),"")</f>
        <v>2</v>
      </c>
      <c r="F313" s="27">
        <f ca="1">IFERROR(OFFSET(錠剤!F$4,錠剤_バラ!$A313,0),"")</f>
        <v>26</v>
      </c>
      <c r="G313" s="27" t="str">
        <f ca="1">IFERROR(OFFSET(錠剤!G$4,錠剤_バラ!$A313,0),"")</f>
        <v>バラ</v>
      </c>
      <c r="H313" s="27" t="str">
        <f ca="1">IFERROR(OFFSET(錠剤!H$4,錠剤_バラ!$A313,0),"")</f>
        <v>５００Ｔ</v>
      </c>
      <c r="I313" s="27" t="str">
        <f ca="1">IFERROR(OFFSET(錠剤!I$4,錠剤_バラ!$A313,0),"")</f>
        <v>錠</v>
      </c>
      <c r="J313" s="27" t="str">
        <f ca="1">IFERROR(OFFSET(錠剤!J$4,錠剤_バラ!$A313,0),"")</f>
        <v>調剤棚　＆　劇薬バラ</v>
      </c>
      <c r="K313" s="77"/>
      <c r="L313" s="65"/>
      <c r="M313" s="54">
        <f t="shared" si="8"/>
        <v>0</v>
      </c>
    </row>
    <row r="314" spans="1:13">
      <c r="A314" s="66" cm="1">
        <f t="array" aca="1" ref="A314" ca="1">IFERROR(
   _xlfn.AGGREGATE(
      15, 6,
      ROW(錠剤!$J$5:$J$999)/
      (ISNUMBER(SEARCH("バラ", 錠剤!$J$5:$J$999))),
      ROW(A310)
   ),
"")-4</f>
        <v>360</v>
      </c>
      <c r="B314" s="27">
        <f t="shared" si="9"/>
        <v>310</v>
      </c>
      <c r="C314" s="27">
        <f ca="1">IFERROR(OFFSET(錠剤!C$4,錠剤_バラ!$A314,0),"")</f>
        <v>788</v>
      </c>
      <c r="D314" s="27" t="str">
        <f ca="1">IFERROR(OFFSET(錠剤!D$4,錠剤_バラ!$A314,0),"")</f>
        <v>ロドピン錠２５ｍｇ</v>
      </c>
      <c r="E314" s="27">
        <f ca="1">IFERROR(OFFSET(錠剤!E$4,錠剤_バラ!$A314,0),"")</f>
        <v>2</v>
      </c>
      <c r="F314" s="27">
        <f ca="1">IFERROR(OFFSET(錠剤!F$4,錠剤_バラ!$A314,0),"")</f>
        <v>26</v>
      </c>
      <c r="G314" s="27" t="str">
        <f ca="1">IFERROR(OFFSET(錠剤!G$4,錠剤_バラ!$A314,0),"")</f>
        <v>ＰＴＰ</v>
      </c>
      <c r="H314" s="27" t="str">
        <f ca="1">IFERROR(OFFSET(錠剤!H$4,錠剤_バラ!$A314,0),"")</f>
        <v>１００Ｔ</v>
      </c>
      <c r="I314" s="27" t="str">
        <f ca="1">IFERROR(OFFSET(錠剤!I$4,錠剤_バラ!$A314,0),"")</f>
        <v>錠</v>
      </c>
      <c r="J314" s="27" t="str">
        <f ca="1">IFERROR(OFFSET(錠剤!J$4,錠剤_バラ!$A314,0),"")</f>
        <v>調剤棚　＆　劇薬バラ</v>
      </c>
      <c r="K314" s="77"/>
      <c r="L314" s="65"/>
      <c r="M314" s="54">
        <f t="shared" si="8"/>
        <v>0</v>
      </c>
    </row>
    <row r="315" spans="1:13">
      <c r="A315" s="66" cm="1">
        <f t="array" aca="1" ref="A315" ca="1">IFERROR(
   _xlfn.AGGREGATE(
      15, 6,
      ROW(錠剤!$J$5:$J$999)/
      (ISNUMBER(SEARCH("バラ", 錠剤!$J$5:$J$999))),
      ROW(A311)
   ),
"")-4</f>
        <v>361</v>
      </c>
      <c r="B315" s="27">
        <f t="shared" si="9"/>
        <v>311</v>
      </c>
      <c r="C315" s="27">
        <f ca="1">IFERROR(OFFSET(錠剤!C$4,錠剤_バラ!$A315,0),"")</f>
        <v>789</v>
      </c>
      <c r="D315" s="27" t="str">
        <f ca="1">IFERROR(OFFSET(錠剤!D$4,錠剤_バラ!$A315,0),"")</f>
        <v>ロドピン錠２５ｍｇ</v>
      </c>
      <c r="E315" s="27">
        <f ca="1">IFERROR(OFFSET(錠剤!E$4,錠剤_バラ!$A315,0),"")</f>
        <v>2</v>
      </c>
      <c r="F315" s="27">
        <f ca="1">IFERROR(OFFSET(錠剤!F$4,錠剤_バラ!$A315,0),"")</f>
        <v>26</v>
      </c>
      <c r="G315" s="27" t="str">
        <f ca="1">IFERROR(OFFSET(錠剤!G$4,錠剤_バラ!$A315,0),"")</f>
        <v>バラ</v>
      </c>
      <c r="H315" s="27" t="str">
        <f ca="1">IFERROR(OFFSET(錠剤!H$4,錠剤_バラ!$A315,0),"")</f>
        <v>１０００Ｔ</v>
      </c>
      <c r="I315" s="27" t="str">
        <f ca="1">IFERROR(OFFSET(錠剤!I$4,錠剤_バラ!$A315,0),"")</f>
        <v>錠</v>
      </c>
      <c r="J315" s="27" t="str">
        <f ca="1">IFERROR(OFFSET(錠剤!J$4,錠剤_バラ!$A315,0),"")</f>
        <v>調剤棚　＆　劇薬バラ</v>
      </c>
      <c r="K315" s="77"/>
      <c r="L315" s="65"/>
      <c r="M315" s="54">
        <f t="shared" si="8"/>
        <v>0</v>
      </c>
    </row>
    <row r="316" spans="1:13">
      <c r="A316" s="66" cm="1">
        <f t="array" aca="1" ref="A316" ca="1">IFERROR(
   _xlfn.AGGREGATE(
      15, 6,
      ROW(錠剤!$J$5:$J$999)/
      (ISNUMBER(SEARCH("バラ", 錠剤!$J$5:$J$999))),
      ROW(A312)
   ),
"")-4</f>
        <v>362</v>
      </c>
      <c r="B316" s="27">
        <f t="shared" si="9"/>
        <v>312</v>
      </c>
      <c r="C316" s="27">
        <f ca="1">IFERROR(OFFSET(錠剤!C$4,錠剤_バラ!$A316,0),"")</f>
        <v>790</v>
      </c>
      <c r="D316" s="27" t="str">
        <f ca="1">IFERROR(OFFSET(錠剤!D$4,錠剤_バラ!$A316,0),"")</f>
        <v>ロドピン錠５０ｍｇ</v>
      </c>
      <c r="E316" s="27">
        <f ca="1">IFERROR(OFFSET(錠剤!E$4,錠剤_バラ!$A316,0),"")</f>
        <v>2</v>
      </c>
      <c r="F316" s="27">
        <f ca="1">IFERROR(OFFSET(錠剤!F$4,錠剤_バラ!$A316,0),"")</f>
        <v>26</v>
      </c>
      <c r="G316" s="27" t="str">
        <f ca="1">IFERROR(OFFSET(錠剤!G$4,錠剤_バラ!$A316,0),"")</f>
        <v>ＰＴＰ</v>
      </c>
      <c r="H316" s="27" t="str">
        <f ca="1">IFERROR(OFFSET(錠剤!H$4,錠剤_バラ!$A316,0),"")</f>
        <v>１００Ｔ</v>
      </c>
      <c r="I316" s="27" t="str">
        <f ca="1">IFERROR(OFFSET(錠剤!I$4,錠剤_バラ!$A316,0),"")</f>
        <v>錠</v>
      </c>
      <c r="J316" s="27" t="str">
        <f ca="1">IFERROR(OFFSET(錠剤!J$4,錠剤_バラ!$A316,0),"")</f>
        <v>調剤棚　＆　劇薬バラ</v>
      </c>
      <c r="K316" s="77"/>
      <c r="L316" s="65"/>
      <c r="M316" s="54">
        <f t="shared" si="8"/>
        <v>0</v>
      </c>
    </row>
    <row r="317" spans="1:13">
      <c r="A317" s="66" cm="1">
        <f t="array" aca="1" ref="A317" ca="1">IFERROR(
   _xlfn.AGGREGATE(
      15, 6,
      ROW(錠剤!$J$5:$J$999)/
      (ISNUMBER(SEARCH("バラ", 錠剤!$J$5:$J$999))),
      ROW(A313)
   ),
"")-4</f>
        <v>363</v>
      </c>
      <c r="B317" s="27">
        <f t="shared" si="9"/>
        <v>313</v>
      </c>
      <c r="C317" s="27">
        <f ca="1">IFERROR(OFFSET(錠剤!C$4,錠剤_バラ!$A317,0),"")</f>
        <v>791</v>
      </c>
      <c r="D317" s="27" t="str">
        <f ca="1">IFERROR(OFFSET(錠剤!D$4,錠剤_バラ!$A317,0),"")</f>
        <v>ロドピン錠５０ｍｇ</v>
      </c>
      <c r="E317" s="27">
        <f ca="1">IFERROR(OFFSET(錠剤!E$4,錠剤_バラ!$A317,0),"")</f>
        <v>2</v>
      </c>
      <c r="F317" s="27">
        <f ca="1">IFERROR(OFFSET(錠剤!F$4,錠剤_バラ!$A317,0),"")</f>
        <v>26</v>
      </c>
      <c r="G317" s="27" t="str">
        <f ca="1">IFERROR(OFFSET(錠剤!G$4,錠剤_バラ!$A317,0),"")</f>
        <v>バラ</v>
      </c>
      <c r="H317" s="27" t="str">
        <f ca="1">IFERROR(OFFSET(錠剤!H$4,錠剤_バラ!$A317,0),"")</f>
        <v>１０００Ｔ</v>
      </c>
      <c r="I317" s="27" t="str">
        <f ca="1">IFERROR(OFFSET(錠剤!I$4,錠剤_バラ!$A317,0),"")</f>
        <v>錠</v>
      </c>
      <c r="J317" s="27" t="str">
        <f ca="1">IFERROR(OFFSET(錠剤!J$4,錠剤_バラ!$A317,0),"")</f>
        <v>調剤棚　＆　劇薬バラ</v>
      </c>
      <c r="K317" s="77"/>
      <c r="L317" s="65"/>
      <c r="M317" s="54">
        <f t="shared" si="8"/>
        <v>0</v>
      </c>
    </row>
    <row r="318" spans="1:13">
      <c r="A318" s="66" cm="1">
        <f t="array" aca="1" ref="A318" ca="1">IFERROR(
   _xlfn.AGGREGATE(
      15, 6,
      ROW(錠剤!$J$5:$J$999)/
      (ISNUMBER(SEARCH("バラ", 錠剤!$J$5:$J$999))),
      ROW(A314)
   ),
"")-4</f>
        <v>364</v>
      </c>
      <c r="B318" s="27">
        <f t="shared" si="9"/>
        <v>314</v>
      </c>
      <c r="C318" s="27">
        <f ca="1">IFERROR(OFFSET(錠剤!C$4,錠剤_バラ!$A318,0),"")</f>
        <v>824</v>
      </c>
      <c r="D318" s="27" t="str">
        <f ca="1">IFERROR(OFFSET(錠剤!D$4,錠剤_バラ!$A318,0),"")</f>
        <v>炭酸リチウム錠１００ｍｇ「大正」</v>
      </c>
      <c r="E318" s="27">
        <f ca="1">IFERROR(OFFSET(錠剤!E$4,錠剤_バラ!$A318,0),"")</f>
        <v>2</v>
      </c>
      <c r="F318" s="27">
        <f ca="1">IFERROR(OFFSET(錠剤!F$4,錠剤_バラ!$A318,0),"")</f>
        <v>26</v>
      </c>
      <c r="G318" s="27" t="str">
        <f ca="1">IFERROR(OFFSET(錠剤!G$4,錠剤_バラ!$A318,0),"")</f>
        <v>ＰＴＰ</v>
      </c>
      <c r="H318" s="27" t="str">
        <f ca="1">IFERROR(OFFSET(錠剤!H$4,錠剤_バラ!$A318,0),"")</f>
        <v>１００Ｔ　　</v>
      </c>
      <c r="I318" s="27" t="str">
        <f ca="1">IFERROR(OFFSET(錠剤!I$4,錠剤_バラ!$A318,0),"")</f>
        <v>錠</v>
      </c>
      <c r="J318" s="27" t="str">
        <f ca="1">IFERROR(OFFSET(錠剤!J$4,錠剤_バラ!$A318,0),"")</f>
        <v>調剤棚　＆　劇薬バラ</v>
      </c>
      <c r="K318" s="77"/>
      <c r="L318" s="65"/>
      <c r="M318" s="54">
        <f t="shared" si="8"/>
        <v>0</v>
      </c>
    </row>
    <row r="319" spans="1:13">
      <c r="A319" s="66" cm="1">
        <f t="array" aca="1" ref="A319" ca="1">IFERROR(
   _xlfn.AGGREGATE(
      15, 6,
      ROW(錠剤!$J$5:$J$999)/
      (ISNUMBER(SEARCH("バラ", 錠剤!$J$5:$J$999))),
      ROW(A315)
   ),
"")-4</f>
        <v>365</v>
      </c>
      <c r="B319" s="27">
        <f t="shared" si="9"/>
        <v>315</v>
      </c>
      <c r="C319" s="27">
        <f ca="1">IFERROR(OFFSET(錠剤!C$4,錠剤_バラ!$A319,0),"")</f>
        <v>825</v>
      </c>
      <c r="D319" s="27" t="str">
        <f ca="1">IFERROR(OFFSET(錠剤!D$4,錠剤_バラ!$A319,0),"")</f>
        <v>炭酸リチウム錠１００ｍｇ「大正」</v>
      </c>
      <c r="E319" s="27">
        <f ca="1">IFERROR(OFFSET(錠剤!E$4,錠剤_バラ!$A319,0),"")</f>
        <v>2</v>
      </c>
      <c r="F319" s="27">
        <f ca="1">IFERROR(OFFSET(錠剤!F$4,錠剤_バラ!$A319,0),"")</f>
        <v>26</v>
      </c>
      <c r="G319" s="27" t="str">
        <f ca="1">IFERROR(OFFSET(錠剤!G$4,錠剤_バラ!$A319,0),"")</f>
        <v>バラ</v>
      </c>
      <c r="H319" s="27" t="str">
        <f ca="1">IFERROR(OFFSET(錠剤!H$4,錠剤_バラ!$A319,0),"")</f>
        <v>１０００Ｔ　　</v>
      </c>
      <c r="I319" s="27" t="str">
        <f ca="1">IFERROR(OFFSET(錠剤!I$4,錠剤_バラ!$A319,0),"")</f>
        <v>錠</v>
      </c>
      <c r="J319" s="27" t="str">
        <f ca="1">IFERROR(OFFSET(錠剤!J$4,錠剤_バラ!$A319,0),"")</f>
        <v>調剤棚　＆　劇薬バラ</v>
      </c>
      <c r="K319" s="77"/>
      <c r="L319" s="65"/>
      <c r="M319" s="54">
        <f t="shared" si="8"/>
        <v>0</v>
      </c>
    </row>
    <row r="320" spans="1:13">
      <c r="A320" s="66" cm="1">
        <f t="array" aca="1" ref="A320" ca="1">IFERROR(
   _xlfn.AGGREGATE(
      15, 6,
      ROW(錠剤!$J$5:$J$999)/
      (ISNUMBER(SEARCH("バラ", 錠剤!$J$5:$J$999))),
      ROW(A316)
   ),
"")-4</f>
        <v>366</v>
      </c>
      <c r="B320" s="27">
        <f t="shared" si="9"/>
        <v>316</v>
      </c>
      <c r="C320" s="27">
        <f ca="1">IFERROR(OFFSET(錠剤!C$4,錠剤_バラ!$A320,0),"")</f>
        <v>826</v>
      </c>
      <c r="D320" s="27" t="str">
        <f ca="1">IFERROR(OFFSET(錠剤!D$4,錠剤_バラ!$A320,0),"")</f>
        <v>炭酸リチウム錠２００ｍｇ「大正」</v>
      </c>
      <c r="E320" s="27">
        <f ca="1">IFERROR(OFFSET(錠剤!E$4,錠剤_バラ!$A320,0),"")</f>
        <v>2</v>
      </c>
      <c r="F320" s="27">
        <f ca="1">IFERROR(OFFSET(錠剤!F$4,錠剤_バラ!$A320,0),"")</f>
        <v>26</v>
      </c>
      <c r="G320" s="27" t="str">
        <f ca="1">IFERROR(OFFSET(錠剤!G$4,錠剤_バラ!$A320,0),"")</f>
        <v>ＰＴＰ</v>
      </c>
      <c r="H320" s="27" t="str">
        <f ca="1">IFERROR(OFFSET(錠剤!H$4,錠剤_バラ!$A320,0),"")</f>
        <v>１００Ｔ</v>
      </c>
      <c r="I320" s="27" t="str">
        <f ca="1">IFERROR(OFFSET(錠剤!I$4,錠剤_バラ!$A320,0),"")</f>
        <v>錠</v>
      </c>
      <c r="J320" s="27" t="str">
        <f ca="1">IFERROR(OFFSET(錠剤!J$4,錠剤_バラ!$A320,0),"")</f>
        <v>調剤棚　＆　劇薬バラ</v>
      </c>
      <c r="K320" s="77"/>
      <c r="L320" s="65"/>
      <c r="M320" s="54">
        <f t="shared" si="8"/>
        <v>0</v>
      </c>
    </row>
    <row r="321" spans="1:13">
      <c r="A321" s="66" cm="1">
        <f t="array" aca="1" ref="A321" ca="1">IFERROR(
   _xlfn.AGGREGATE(
      15, 6,
      ROW(錠剤!$J$5:$J$999)/
      (ISNUMBER(SEARCH("バラ", 錠剤!$J$5:$J$999))),
      ROW(A317)
   ),
"")-4</f>
        <v>367</v>
      </c>
      <c r="B321" s="27">
        <f t="shared" si="9"/>
        <v>317</v>
      </c>
      <c r="C321" s="27">
        <f ca="1">IFERROR(OFFSET(錠剤!C$4,錠剤_バラ!$A321,0),"")</f>
        <v>827</v>
      </c>
      <c r="D321" s="27" t="str">
        <f ca="1">IFERROR(OFFSET(錠剤!D$4,錠剤_バラ!$A321,0),"")</f>
        <v>炭酸リチウム錠２００ｍｇ「大正」</v>
      </c>
      <c r="E321" s="27">
        <f ca="1">IFERROR(OFFSET(錠剤!E$4,錠剤_バラ!$A321,0),"")</f>
        <v>2</v>
      </c>
      <c r="F321" s="27">
        <f ca="1">IFERROR(OFFSET(錠剤!F$4,錠剤_バラ!$A321,0),"")</f>
        <v>26</v>
      </c>
      <c r="G321" s="27" t="str">
        <f ca="1">IFERROR(OFFSET(錠剤!G$4,錠剤_バラ!$A321,0),"")</f>
        <v>バラ</v>
      </c>
      <c r="H321" s="27" t="str">
        <f ca="1">IFERROR(OFFSET(錠剤!H$4,錠剤_バラ!$A321,0),"")</f>
        <v>１０００Ｔ</v>
      </c>
      <c r="I321" s="27" t="str">
        <f ca="1">IFERROR(OFFSET(錠剤!I$4,錠剤_バラ!$A321,0),"")</f>
        <v>錠</v>
      </c>
      <c r="J321" s="27" t="str">
        <f ca="1">IFERROR(OFFSET(錠剤!J$4,錠剤_バラ!$A321,0),"")</f>
        <v>調剤棚　＆　劇薬バラ</v>
      </c>
      <c r="K321" s="77"/>
      <c r="L321" s="65"/>
      <c r="M321" s="54">
        <f t="shared" si="8"/>
        <v>0</v>
      </c>
    </row>
    <row r="322" spans="1:13">
      <c r="A322" s="66" t="e" cm="1">
        <f t="array" aca="1" ref="A322" ca="1">IFERROR(
   _xlfn.AGGREGATE(
      15, 6,
      ROW(錠剤!$J$5:$J$999)/
      (ISNUMBER(SEARCH("バラ", 錠剤!$J$5:$J$999))),
      ROW(A318)
   ),
"")-4</f>
        <v>#VALUE!</v>
      </c>
      <c r="B322" s="27">
        <f t="shared" si="9"/>
        <v>318</v>
      </c>
      <c r="C322" s="27" t="str">
        <f ca="1">IFERROR(OFFSET(錠剤!C$4,錠剤_バラ!$A322,0),"")</f>
        <v/>
      </c>
      <c r="D322" s="27" t="str">
        <f ca="1">IFERROR(OFFSET(錠剤!D$4,錠剤_バラ!$A322,0),"")</f>
        <v/>
      </c>
      <c r="E322" s="27" t="str">
        <f ca="1">IFERROR(OFFSET(錠剤!E$4,錠剤_バラ!$A322,0),"")</f>
        <v/>
      </c>
      <c r="F322" s="27" t="str">
        <f ca="1">IFERROR(OFFSET(錠剤!F$4,錠剤_バラ!$A322,0),"")</f>
        <v/>
      </c>
      <c r="G322" s="27" t="str">
        <f ca="1">IFERROR(OFFSET(錠剤!G$4,錠剤_バラ!$A322,0),"")</f>
        <v/>
      </c>
      <c r="H322" s="27" t="str">
        <f ca="1">IFERROR(OFFSET(錠剤!H$4,錠剤_バラ!$A322,0),"")</f>
        <v/>
      </c>
      <c r="I322" s="27" t="str">
        <f ca="1">IFERROR(OFFSET(錠剤!I$4,錠剤_バラ!$A322,0),"")</f>
        <v/>
      </c>
      <c r="J322" s="27" t="str">
        <f ca="1">IFERROR(OFFSET(錠剤!J$4,錠剤_バラ!$A322,0),"")</f>
        <v/>
      </c>
      <c r="K322" s="77"/>
      <c r="L322" s="65"/>
      <c r="M322" s="54">
        <f t="shared" si="8"/>
        <v>0</v>
      </c>
    </row>
    <row r="323" spans="1:13">
      <c r="A323" s="66" t="e" cm="1">
        <f t="array" aca="1" ref="A323" ca="1">IFERROR(
   _xlfn.AGGREGATE(
      15, 6,
      ROW(錠剤!$J$5:$J$999)/
      (ISNUMBER(SEARCH("バラ", 錠剤!$J$5:$J$999))),
      ROW(A319)
   ),
"")-4</f>
        <v>#VALUE!</v>
      </c>
      <c r="B323" s="27">
        <f t="shared" si="9"/>
        <v>319</v>
      </c>
      <c r="C323" s="27" t="str">
        <f ca="1">IFERROR(OFFSET(錠剤!C$4,錠剤_バラ!$A323,0),"")</f>
        <v/>
      </c>
      <c r="D323" s="27" t="str">
        <f ca="1">IFERROR(OFFSET(錠剤!D$4,錠剤_バラ!$A323,0),"")</f>
        <v/>
      </c>
      <c r="E323" s="27" t="str">
        <f ca="1">IFERROR(OFFSET(錠剤!E$4,錠剤_バラ!$A323,0),"")</f>
        <v/>
      </c>
      <c r="F323" s="27" t="str">
        <f ca="1">IFERROR(OFFSET(錠剤!F$4,錠剤_バラ!$A323,0),"")</f>
        <v/>
      </c>
      <c r="G323" s="27" t="str">
        <f ca="1">IFERROR(OFFSET(錠剤!G$4,錠剤_バラ!$A323,0),"")</f>
        <v/>
      </c>
      <c r="H323" s="27" t="str">
        <f ca="1">IFERROR(OFFSET(錠剤!H$4,錠剤_バラ!$A323,0),"")</f>
        <v/>
      </c>
      <c r="I323" s="27" t="str">
        <f ca="1">IFERROR(OFFSET(錠剤!I$4,錠剤_バラ!$A323,0),"")</f>
        <v/>
      </c>
      <c r="J323" s="27" t="str">
        <f ca="1">IFERROR(OFFSET(錠剤!J$4,錠剤_バラ!$A323,0),"")</f>
        <v/>
      </c>
      <c r="K323" s="77"/>
      <c r="L323" s="65"/>
      <c r="M323" s="54">
        <f t="shared" si="8"/>
        <v>0</v>
      </c>
    </row>
    <row r="324" spans="1:13">
      <c r="A324" s="66" t="e" cm="1">
        <f t="array" aca="1" ref="A324" ca="1">IFERROR(
   _xlfn.AGGREGATE(
      15, 6,
      ROW(錠剤!$J$5:$J$999)/
      (ISNUMBER(SEARCH("バラ", 錠剤!$J$5:$J$999))),
      ROW(A320)
   ),
"")-4</f>
        <v>#VALUE!</v>
      </c>
      <c r="B324" s="27">
        <f t="shared" si="9"/>
        <v>320</v>
      </c>
      <c r="C324" s="27" t="str">
        <f ca="1">IFERROR(OFFSET(錠剤!C$4,錠剤_バラ!$A324,0),"")</f>
        <v/>
      </c>
      <c r="D324" s="27" t="str">
        <f ca="1">IFERROR(OFFSET(錠剤!D$4,錠剤_バラ!$A324,0),"")</f>
        <v/>
      </c>
      <c r="E324" s="27" t="str">
        <f ca="1">IFERROR(OFFSET(錠剤!E$4,錠剤_バラ!$A324,0),"")</f>
        <v/>
      </c>
      <c r="F324" s="27" t="str">
        <f ca="1">IFERROR(OFFSET(錠剤!F$4,錠剤_バラ!$A324,0),"")</f>
        <v/>
      </c>
      <c r="G324" s="27" t="str">
        <f ca="1">IFERROR(OFFSET(錠剤!G$4,錠剤_バラ!$A324,0),"")</f>
        <v/>
      </c>
      <c r="H324" s="27" t="str">
        <f ca="1">IFERROR(OFFSET(錠剤!H$4,錠剤_バラ!$A324,0),"")</f>
        <v/>
      </c>
      <c r="I324" s="27" t="str">
        <f ca="1">IFERROR(OFFSET(錠剤!I$4,錠剤_バラ!$A324,0),"")</f>
        <v/>
      </c>
      <c r="J324" s="27" t="str">
        <f ca="1">IFERROR(OFFSET(錠剤!J$4,錠剤_バラ!$A324,0),"")</f>
        <v/>
      </c>
      <c r="K324" s="77"/>
      <c r="L324" s="65"/>
      <c r="M324" s="54">
        <f t="shared" si="8"/>
        <v>0</v>
      </c>
    </row>
    <row r="325" spans="1:13">
      <c r="A325" s="66" t="e" cm="1">
        <f t="array" aca="1" ref="A325" ca="1">IFERROR(
   _xlfn.AGGREGATE(
      15, 6,
      ROW(錠剤!$J$5:$J$999)/
      (ISNUMBER(SEARCH("バラ", 錠剤!$J$5:$J$999))),
      ROW(A321)
   ),
"")-4</f>
        <v>#VALUE!</v>
      </c>
      <c r="B325" s="27">
        <f t="shared" si="9"/>
        <v>321</v>
      </c>
      <c r="C325" s="27" t="str">
        <f ca="1">IFERROR(OFFSET(錠剤!C$4,錠剤_バラ!$A325,0),"")</f>
        <v/>
      </c>
      <c r="D325" s="27" t="str">
        <f ca="1">IFERROR(OFFSET(錠剤!D$4,錠剤_バラ!$A325,0),"")</f>
        <v/>
      </c>
      <c r="E325" s="27" t="str">
        <f ca="1">IFERROR(OFFSET(錠剤!E$4,錠剤_バラ!$A325,0),"")</f>
        <v/>
      </c>
      <c r="F325" s="27" t="str">
        <f ca="1">IFERROR(OFFSET(錠剤!F$4,錠剤_バラ!$A325,0),"")</f>
        <v/>
      </c>
      <c r="G325" s="27" t="str">
        <f ca="1">IFERROR(OFFSET(錠剤!G$4,錠剤_バラ!$A325,0),"")</f>
        <v/>
      </c>
      <c r="H325" s="27" t="str">
        <f ca="1">IFERROR(OFFSET(錠剤!H$4,錠剤_バラ!$A325,0),"")</f>
        <v/>
      </c>
      <c r="I325" s="27" t="str">
        <f ca="1">IFERROR(OFFSET(錠剤!I$4,錠剤_バラ!$A325,0),"")</f>
        <v/>
      </c>
      <c r="J325" s="27" t="str">
        <f ca="1">IFERROR(OFFSET(錠剤!J$4,錠剤_バラ!$A325,0),"")</f>
        <v/>
      </c>
      <c r="K325" s="77"/>
      <c r="L325" s="65"/>
      <c r="M325" s="54">
        <f t="shared" si="8"/>
        <v>0</v>
      </c>
    </row>
    <row r="326" spans="1:13">
      <c r="A326" s="66" t="e" cm="1">
        <f t="array" aca="1" ref="A326" ca="1">IFERROR(
   _xlfn.AGGREGATE(
      15, 6,
      ROW(錠剤!$J$5:$J$999)/
      (ISNUMBER(SEARCH("バラ", 錠剤!$J$5:$J$999))),
      ROW(A322)
   ),
"")-4</f>
        <v>#VALUE!</v>
      </c>
      <c r="B326" s="27">
        <f t="shared" si="9"/>
        <v>322</v>
      </c>
      <c r="C326" s="27" t="str">
        <f ca="1">IFERROR(OFFSET(錠剤!C$4,錠剤_バラ!$A326,0),"")</f>
        <v/>
      </c>
      <c r="D326" s="27" t="str">
        <f ca="1">IFERROR(OFFSET(錠剤!D$4,錠剤_バラ!$A326,0),"")</f>
        <v/>
      </c>
      <c r="E326" s="27" t="str">
        <f ca="1">IFERROR(OFFSET(錠剤!E$4,錠剤_バラ!$A326,0),"")</f>
        <v/>
      </c>
      <c r="F326" s="27" t="str">
        <f ca="1">IFERROR(OFFSET(錠剤!F$4,錠剤_バラ!$A326,0),"")</f>
        <v/>
      </c>
      <c r="G326" s="27" t="str">
        <f ca="1">IFERROR(OFFSET(錠剤!G$4,錠剤_バラ!$A326,0),"")</f>
        <v/>
      </c>
      <c r="H326" s="27" t="str">
        <f ca="1">IFERROR(OFFSET(錠剤!H$4,錠剤_バラ!$A326,0),"")</f>
        <v/>
      </c>
      <c r="I326" s="27" t="str">
        <f ca="1">IFERROR(OFFSET(錠剤!I$4,錠剤_バラ!$A326,0),"")</f>
        <v/>
      </c>
      <c r="J326" s="27" t="str">
        <f ca="1">IFERROR(OFFSET(錠剤!J$4,錠剤_バラ!$A326,0),"")</f>
        <v/>
      </c>
      <c r="K326" s="77"/>
      <c r="L326" s="65"/>
      <c r="M326" s="54">
        <f t="shared" ref="M326:M389" si="10">SUM(K326:L326)</f>
        <v>0</v>
      </c>
    </row>
    <row r="327" spans="1:13">
      <c r="A327" s="66" t="e" cm="1">
        <f t="array" aca="1" ref="A327" ca="1">IFERROR(
   _xlfn.AGGREGATE(
      15, 6,
      ROW(錠剤!$J$5:$J$999)/
      (ISNUMBER(SEARCH("バラ", 錠剤!$J$5:$J$999))),
      ROW(A323)
   ),
"")-4</f>
        <v>#VALUE!</v>
      </c>
      <c r="B327" s="27">
        <f t="shared" ref="B327:B390" si="11">B326+1</f>
        <v>323</v>
      </c>
      <c r="C327" s="27" t="str">
        <f ca="1">IFERROR(OFFSET(錠剤!C$4,錠剤_バラ!$A327,0),"")</f>
        <v/>
      </c>
      <c r="D327" s="27" t="str">
        <f ca="1">IFERROR(OFFSET(錠剤!D$4,錠剤_バラ!$A327,0),"")</f>
        <v/>
      </c>
      <c r="E327" s="27" t="str">
        <f ca="1">IFERROR(OFFSET(錠剤!E$4,錠剤_バラ!$A327,0),"")</f>
        <v/>
      </c>
      <c r="F327" s="27" t="str">
        <f ca="1">IFERROR(OFFSET(錠剤!F$4,錠剤_バラ!$A327,0),"")</f>
        <v/>
      </c>
      <c r="G327" s="27" t="str">
        <f ca="1">IFERROR(OFFSET(錠剤!G$4,錠剤_バラ!$A327,0),"")</f>
        <v/>
      </c>
      <c r="H327" s="27" t="str">
        <f ca="1">IFERROR(OFFSET(錠剤!H$4,錠剤_バラ!$A327,0),"")</f>
        <v/>
      </c>
      <c r="I327" s="27" t="str">
        <f ca="1">IFERROR(OFFSET(錠剤!I$4,錠剤_バラ!$A327,0),"")</f>
        <v/>
      </c>
      <c r="J327" s="27" t="str">
        <f ca="1">IFERROR(OFFSET(錠剤!J$4,錠剤_バラ!$A327,0),"")</f>
        <v/>
      </c>
      <c r="K327" s="77"/>
      <c r="L327" s="65"/>
      <c r="M327" s="54">
        <f t="shared" si="10"/>
        <v>0</v>
      </c>
    </row>
    <row r="328" spans="1:13">
      <c r="A328" s="66" t="e" cm="1">
        <f t="array" aca="1" ref="A328" ca="1">IFERROR(
   _xlfn.AGGREGATE(
      15, 6,
      ROW(錠剤!$J$5:$J$999)/
      (ISNUMBER(SEARCH("バラ", 錠剤!$J$5:$J$999))),
      ROW(A324)
   ),
"")-4</f>
        <v>#VALUE!</v>
      </c>
      <c r="B328" s="27">
        <f t="shared" si="11"/>
        <v>324</v>
      </c>
      <c r="C328" s="27" t="str">
        <f ca="1">IFERROR(OFFSET(錠剤!C$4,錠剤_バラ!$A328,0),"")</f>
        <v/>
      </c>
      <c r="D328" s="27" t="str">
        <f ca="1">IFERROR(OFFSET(錠剤!D$4,錠剤_バラ!$A328,0),"")</f>
        <v/>
      </c>
      <c r="E328" s="27" t="str">
        <f ca="1">IFERROR(OFFSET(錠剤!E$4,錠剤_バラ!$A328,0),"")</f>
        <v/>
      </c>
      <c r="F328" s="27" t="str">
        <f ca="1">IFERROR(OFFSET(錠剤!F$4,錠剤_バラ!$A328,0),"")</f>
        <v/>
      </c>
      <c r="G328" s="27" t="str">
        <f ca="1">IFERROR(OFFSET(錠剤!G$4,錠剤_バラ!$A328,0),"")</f>
        <v/>
      </c>
      <c r="H328" s="27" t="str">
        <f ca="1">IFERROR(OFFSET(錠剤!H$4,錠剤_バラ!$A328,0),"")</f>
        <v/>
      </c>
      <c r="I328" s="27" t="str">
        <f ca="1">IFERROR(OFFSET(錠剤!I$4,錠剤_バラ!$A328,0),"")</f>
        <v/>
      </c>
      <c r="J328" s="27" t="str">
        <f ca="1">IFERROR(OFFSET(錠剤!J$4,錠剤_バラ!$A328,0),"")</f>
        <v/>
      </c>
      <c r="K328" s="77"/>
      <c r="L328" s="65"/>
      <c r="M328" s="54">
        <f t="shared" si="10"/>
        <v>0</v>
      </c>
    </row>
    <row r="329" spans="1:13">
      <c r="A329" s="66" t="e" cm="1">
        <f t="array" aca="1" ref="A329" ca="1">IFERROR(
   _xlfn.AGGREGATE(
      15, 6,
      ROW(錠剤!$J$5:$J$999)/
      (ISNUMBER(SEARCH("バラ", 錠剤!$J$5:$J$999))),
      ROW(A325)
   ),
"")-4</f>
        <v>#VALUE!</v>
      </c>
      <c r="B329" s="27">
        <f t="shared" si="11"/>
        <v>325</v>
      </c>
      <c r="C329" s="27" t="str">
        <f ca="1">IFERROR(OFFSET(錠剤!C$4,錠剤_バラ!$A329,0),"")</f>
        <v/>
      </c>
      <c r="D329" s="27" t="str">
        <f ca="1">IFERROR(OFFSET(錠剤!D$4,錠剤_バラ!$A329,0),"")</f>
        <v/>
      </c>
      <c r="E329" s="27" t="str">
        <f ca="1">IFERROR(OFFSET(錠剤!E$4,錠剤_バラ!$A329,0),"")</f>
        <v/>
      </c>
      <c r="F329" s="27" t="str">
        <f ca="1">IFERROR(OFFSET(錠剤!F$4,錠剤_バラ!$A329,0),"")</f>
        <v/>
      </c>
      <c r="G329" s="27" t="str">
        <f ca="1">IFERROR(OFFSET(錠剤!G$4,錠剤_バラ!$A329,0),"")</f>
        <v/>
      </c>
      <c r="H329" s="27" t="str">
        <f ca="1">IFERROR(OFFSET(錠剤!H$4,錠剤_バラ!$A329,0),"")</f>
        <v/>
      </c>
      <c r="I329" s="27" t="str">
        <f ca="1">IFERROR(OFFSET(錠剤!I$4,錠剤_バラ!$A329,0),"")</f>
        <v/>
      </c>
      <c r="J329" s="27" t="str">
        <f ca="1">IFERROR(OFFSET(錠剤!J$4,錠剤_バラ!$A329,0),"")</f>
        <v/>
      </c>
      <c r="K329" s="77"/>
      <c r="L329" s="65"/>
      <c r="M329" s="54">
        <f t="shared" si="10"/>
        <v>0</v>
      </c>
    </row>
    <row r="330" spans="1:13">
      <c r="A330" s="66" t="e" cm="1">
        <f t="array" aca="1" ref="A330" ca="1">IFERROR(
   _xlfn.AGGREGATE(
      15, 6,
      ROW(錠剤!$J$5:$J$999)/
      (ISNUMBER(SEARCH("バラ", 錠剤!$J$5:$J$999))),
      ROW(A326)
   ),
"")-4</f>
        <v>#VALUE!</v>
      </c>
      <c r="B330" s="27">
        <f t="shared" si="11"/>
        <v>326</v>
      </c>
      <c r="C330" s="27" t="str">
        <f ca="1">IFERROR(OFFSET(錠剤!C$4,錠剤_バラ!$A330,0),"")</f>
        <v/>
      </c>
      <c r="D330" s="27" t="str">
        <f ca="1">IFERROR(OFFSET(錠剤!D$4,錠剤_バラ!$A330,0),"")</f>
        <v/>
      </c>
      <c r="E330" s="27" t="str">
        <f ca="1">IFERROR(OFFSET(錠剤!E$4,錠剤_バラ!$A330,0),"")</f>
        <v/>
      </c>
      <c r="F330" s="27" t="str">
        <f ca="1">IFERROR(OFFSET(錠剤!F$4,錠剤_バラ!$A330,0),"")</f>
        <v/>
      </c>
      <c r="G330" s="27" t="str">
        <f ca="1">IFERROR(OFFSET(錠剤!G$4,錠剤_バラ!$A330,0),"")</f>
        <v/>
      </c>
      <c r="H330" s="27" t="str">
        <f ca="1">IFERROR(OFFSET(錠剤!H$4,錠剤_バラ!$A330,0),"")</f>
        <v/>
      </c>
      <c r="I330" s="27" t="str">
        <f ca="1">IFERROR(OFFSET(錠剤!I$4,錠剤_バラ!$A330,0),"")</f>
        <v/>
      </c>
      <c r="J330" s="27" t="str">
        <f ca="1">IFERROR(OFFSET(錠剤!J$4,錠剤_バラ!$A330,0),"")</f>
        <v/>
      </c>
      <c r="K330" s="77"/>
      <c r="L330" s="65"/>
      <c r="M330" s="54">
        <f t="shared" si="10"/>
        <v>0</v>
      </c>
    </row>
    <row r="331" spans="1:13">
      <c r="A331" s="66" t="e" cm="1">
        <f t="array" aca="1" ref="A331" ca="1">IFERROR(
   _xlfn.AGGREGATE(
      15, 6,
      ROW(錠剤!$J$5:$J$999)/
      (ISNUMBER(SEARCH("バラ", 錠剤!$J$5:$J$999))),
      ROW(A327)
   ),
"")-4</f>
        <v>#VALUE!</v>
      </c>
      <c r="B331" s="27">
        <f t="shared" si="11"/>
        <v>327</v>
      </c>
      <c r="C331" s="27" t="str">
        <f ca="1">IFERROR(OFFSET(錠剤!C$4,錠剤_バラ!$A331,0),"")</f>
        <v/>
      </c>
      <c r="D331" s="27" t="str">
        <f ca="1">IFERROR(OFFSET(錠剤!D$4,錠剤_バラ!$A331,0),"")</f>
        <v/>
      </c>
      <c r="E331" s="27" t="str">
        <f ca="1">IFERROR(OFFSET(錠剤!E$4,錠剤_バラ!$A331,0),"")</f>
        <v/>
      </c>
      <c r="F331" s="27" t="str">
        <f ca="1">IFERROR(OFFSET(錠剤!F$4,錠剤_バラ!$A331,0),"")</f>
        <v/>
      </c>
      <c r="G331" s="27" t="str">
        <f ca="1">IFERROR(OFFSET(錠剤!G$4,錠剤_バラ!$A331,0),"")</f>
        <v/>
      </c>
      <c r="H331" s="27" t="str">
        <f ca="1">IFERROR(OFFSET(錠剤!H$4,錠剤_バラ!$A331,0),"")</f>
        <v/>
      </c>
      <c r="I331" s="27" t="str">
        <f ca="1">IFERROR(OFFSET(錠剤!I$4,錠剤_バラ!$A331,0),"")</f>
        <v/>
      </c>
      <c r="J331" s="27" t="str">
        <f ca="1">IFERROR(OFFSET(錠剤!J$4,錠剤_バラ!$A331,0),"")</f>
        <v/>
      </c>
      <c r="K331" s="77"/>
      <c r="L331" s="65"/>
      <c r="M331" s="54">
        <f t="shared" si="10"/>
        <v>0</v>
      </c>
    </row>
    <row r="332" spans="1:13">
      <c r="A332" s="66" t="e" cm="1">
        <f t="array" aca="1" ref="A332" ca="1">IFERROR(
   _xlfn.AGGREGATE(
      15, 6,
      ROW(錠剤!$J$5:$J$999)/
      (ISNUMBER(SEARCH("バラ", 錠剤!$J$5:$J$999))),
      ROW(A328)
   ),
"")-4</f>
        <v>#VALUE!</v>
      </c>
      <c r="B332" s="27">
        <f t="shared" si="11"/>
        <v>328</v>
      </c>
      <c r="C332" s="27" t="str">
        <f ca="1">IFERROR(OFFSET(錠剤!C$4,錠剤_バラ!$A332,0),"")</f>
        <v/>
      </c>
      <c r="D332" s="27" t="str">
        <f ca="1">IFERROR(OFFSET(錠剤!D$4,錠剤_バラ!$A332,0),"")</f>
        <v/>
      </c>
      <c r="E332" s="27" t="str">
        <f ca="1">IFERROR(OFFSET(錠剤!E$4,錠剤_バラ!$A332,0),"")</f>
        <v/>
      </c>
      <c r="F332" s="27" t="str">
        <f ca="1">IFERROR(OFFSET(錠剤!F$4,錠剤_バラ!$A332,0),"")</f>
        <v/>
      </c>
      <c r="G332" s="27" t="str">
        <f ca="1">IFERROR(OFFSET(錠剤!G$4,錠剤_バラ!$A332,0),"")</f>
        <v/>
      </c>
      <c r="H332" s="27" t="str">
        <f ca="1">IFERROR(OFFSET(錠剤!H$4,錠剤_バラ!$A332,0),"")</f>
        <v/>
      </c>
      <c r="I332" s="27" t="str">
        <f ca="1">IFERROR(OFFSET(錠剤!I$4,錠剤_バラ!$A332,0),"")</f>
        <v/>
      </c>
      <c r="J332" s="27" t="str">
        <f ca="1">IFERROR(OFFSET(錠剤!J$4,錠剤_バラ!$A332,0),"")</f>
        <v/>
      </c>
      <c r="K332" s="77"/>
      <c r="L332" s="65"/>
      <c r="M332" s="54">
        <f t="shared" si="10"/>
        <v>0</v>
      </c>
    </row>
    <row r="333" spans="1:13">
      <c r="A333" s="66" t="e" cm="1">
        <f t="array" aca="1" ref="A333" ca="1">IFERROR(
   _xlfn.AGGREGATE(
      15, 6,
      ROW(錠剤!$J$5:$J$999)/
      (ISNUMBER(SEARCH("バラ", 錠剤!$J$5:$J$999))),
      ROW(A329)
   ),
"")-4</f>
        <v>#VALUE!</v>
      </c>
      <c r="B333" s="27">
        <f t="shared" si="11"/>
        <v>329</v>
      </c>
      <c r="C333" s="27" t="str">
        <f ca="1">IFERROR(OFFSET(錠剤!C$4,錠剤_バラ!$A333,0),"")</f>
        <v/>
      </c>
      <c r="D333" s="27" t="str">
        <f ca="1">IFERROR(OFFSET(錠剤!D$4,錠剤_バラ!$A333,0),"")</f>
        <v/>
      </c>
      <c r="E333" s="27" t="str">
        <f ca="1">IFERROR(OFFSET(錠剤!E$4,錠剤_バラ!$A333,0),"")</f>
        <v/>
      </c>
      <c r="F333" s="27" t="str">
        <f ca="1">IFERROR(OFFSET(錠剤!F$4,錠剤_バラ!$A333,0),"")</f>
        <v/>
      </c>
      <c r="G333" s="27" t="str">
        <f ca="1">IFERROR(OFFSET(錠剤!G$4,錠剤_バラ!$A333,0),"")</f>
        <v/>
      </c>
      <c r="H333" s="27" t="str">
        <f ca="1">IFERROR(OFFSET(錠剤!H$4,錠剤_バラ!$A333,0),"")</f>
        <v/>
      </c>
      <c r="I333" s="27" t="str">
        <f ca="1">IFERROR(OFFSET(錠剤!I$4,錠剤_バラ!$A333,0),"")</f>
        <v/>
      </c>
      <c r="J333" s="27" t="str">
        <f ca="1">IFERROR(OFFSET(錠剤!J$4,錠剤_バラ!$A333,0),"")</f>
        <v/>
      </c>
      <c r="K333" s="77"/>
      <c r="L333" s="65"/>
      <c r="M333" s="54">
        <f t="shared" si="10"/>
        <v>0</v>
      </c>
    </row>
    <row r="334" spans="1:13">
      <c r="A334" s="66" t="e" cm="1">
        <f t="array" aca="1" ref="A334" ca="1">IFERROR(
   _xlfn.AGGREGATE(
      15, 6,
      ROW(錠剤!$J$5:$J$999)/
      (ISNUMBER(SEARCH("バラ", 錠剤!$J$5:$J$999))),
      ROW(A330)
   ),
"")-4</f>
        <v>#VALUE!</v>
      </c>
      <c r="B334" s="27">
        <f t="shared" si="11"/>
        <v>330</v>
      </c>
      <c r="C334" s="27" t="str">
        <f ca="1">IFERROR(OFFSET(錠剤!C$4,錠剤_バラ!$A334,0),"")</f>
        <v/>
      </c>
      <c r="D334" s="27" t="str">
        <f ca="1">IFERROR(OFFSET(錠剤!D$4,錠剤_バラ!$A334,0),"")</f>
        <v/>
      </c>
      <c r="E334" s="27" t="str">
        <f ca="1">IFERROR(OFFSET(錠剤!E$4,錠剤_バラ!$A334,0),"")</f>
        <v/>
      </c>
      <c r="F334" s="27" t="str">
        <f ca="1">IFERROR(OFFSET(錠剤!F$4,錠剤_バラ!$A334,0),"")</f>
        <v/>
      </c>
      <c r="G334" s="27" t="str">
        <f ca="1">IFERROR(OFFSET(錠剤!G$4,錠剤_バラ!$A334,0),"")</f>
        <v/>
      </c>
      <c r="H334" s="27" t="str">
        <f ca="1">IFERROR(OFFSET(錠剤!H$4,錠剤_バラ!$A334,0),"")</f>
        <v/>
      </c>
      <c r="I334" s="27" t="str">
        <f ca="1">IFERROR(OFFSET(錠剤!I$4,錠剤_バラ!$A334,0),"")</f>
        <v/>
      </c>
      <c r="J334" s="27" t="str">
        <f ca="1">IFERROR(OFFSET(錠剤!J$4,錠剤_バラ!$A334,0),"")</f>
        <v/>
      </c>
      <c r="K334" s="77"/>
      <c r="L334" s="65"/>
      <c r="M334" s="54">
        <f t="shared" si="10"/>
        <v>0</v>
      </c>
    </row>
    <row r="335" spans="1:13">
      <c r="A335" s="66" t="e" cm="1">
        <f t="array" aca="1" ref="A335" ca="1">IFERROR(
   _xlfn.AGGREGATE(
      15, 6,
      ROW(錠剤!$J$5:$J$999)/
      (ISNUMBER(SEARCH("バラ", 錠剤!$J$5:$J$999))),
      ROW(A331)
   ),
"")-4</f>
        <v>#VALUE!</v>
      </c>
      <c r="B335" s="27">
        <f t="shared" si="11"/>
        <v>331</v>
      </c>
      <c r="C335" s="27" t="str">
        <f ca="1">IFERROR(OFFSET(錠剤!C$4,錠剤_バラ!$A335,0),"")</f>
        <v/>
      </c>
      <c r="D335" s="27" t="str">
        <f ca="1">IFERROR(OFFSET(錠剤!D$4,錠剤_バラ!$A335,0),"")</f>
        <v/>
      </c>
      <c r="E335" s="27" t="str">
        <f ca="1">IFERROR(OFFSET(錠剤!E$4,錠剤_バラ!$A335,0),"")</f>
        <v/>
      </c>
      <c r="F335" s="27" t="str">
        <f ca="1">IFERROR(OFFSET(錠剤!F$4,錠剤_バラ!$A335,0),"")</f>
        <v/>
      </c>
      <c r="G335" s="27" t="str">
        <f ca="1">IFERROR(OFFSET(錠剤!G$4,錠剤_バラ!$A335,0),"")</f>
        <v/>
      </c>
      <c r="H335" s="27" t="str">
        <f ca="1">IFERROR(OFFSET(錠剤!H$4,錠剤_バラ!$A335,0),"")</f>
        <v/>
      </c>
      <c r="I335" s="27" t="str">
        <f ca="1">IFERROR(OFFSET(錠剤!I$4,錠剤_バラ!$A335,0),"")</f>
        <v/>
      </c>
      <c r="J335" s="27" t="str">
        <f ca="1">IFERROR(OFFSET(錠剤!J$4,錠剤_バラ!$A335,0),"")</f>
        <v/>
      </c>
      <c r="K335" s="77"/>
      <c r="L335" s="65"/>
      <c r="M335" s="54">
        <f t="shared" si="10"/>
        <v>0</v>
      </c>
    </row>
    <row r="336" spans="1:13">
      <c r="A336" s="66" t="e" cm="1">
        <f t="array" aca="1" ref="A336" ca="1">IFERROR(
   _xlfn.AGGREGATE(
      15, 6,
      ROW(錠剤!$J$5:$J$999)/
      (ISNUMBER(SEARCH("バラ", 錠剤!$J$5:$J$999))),
      ROW(A332)
   ),
"")-4</f>
        <v>#VALUE!</v>
      </c>
      <c r="B336" s="27">
        <f t="shared" si="11"/>
        <v>332</v>
      </c>
      <c r="C336" s="27" t="str">
        <f ca="1">IFERROR(OFFSET(錠剤!C$4,錠剤_バラ!$A336,0),"")</f>
        <v/>
      </c>
      <c r="D336" s="27" t="str">
        <f ca="1">IFERROR(OFFSET(錠剤!D$4,錠剤_バラ!$A336,0),"")</f>
        <v/>
      </c>
      <c r="E336" s="27" t="str">
        <f ca="1">IFERROR(OFFSET(錠剤!E$4,錠剤_バラ!$A336,0),"")</f>
        <v/>
      </c>
      <c r="F336" s="27" t="str">
        <f ca="1">IFERROR(OFFSET(錠剤!F$4,錠剤_バラ!$A336,0),"")</f>
        <v/>
      </c>
      <c r="G336" s="27" t="str">
        <f ca="1">IFERROR(OFFSET(錠剤!G$4,錠剤_バラ!$A336,0),"")</f>
        <v/>
      </c>
      <c r="H336" s="27" t="str">
        <f ca="1">IFERROR(OFFSET(錠剤!H$4,錠剤_バラ!$A336,0),"")</f>
        <v/>
      </c>
      <c r="I336" s="27" t="str">
        <f ca="1">IFERROR(OFFSET(錠剤!I$4,錠剤_バラ!$A336,0),"")</f>
        <v/>
      </c>
      <c r="J336" s="27" t="str">
        <f ca="1">IFERROR(OFFSET(錠剤!J$4,錠剤_バラ!$A336,0),"")</f>
        <v/>
      </c>
      <c r="K336" s="77"/>
      <c r="L336" s="65"/>
      <c r="M336" s="54">
        <f t="shared" si="10"/>
        <v>0</v>
      </c>
    </row>
    <row r="337" spans="1:13">
      <c r="A337" s="66" t="e" cm="1">
        <f t="array" aca="1" ref="A337" ca="1">IFERROR(
   _xlfn.AGGREGATE(
      15, 6,
      ROW(錠剤!$J$5:$J$999)/
      (ISNUMBER(SEARCH("バラ", 錠剤!$J$5:$J$999))),
      ROW(A333)
   ),
"")-4</f>
        <v>#VALUE!</v>
      </c>
      <c r="B337" s="27">
        <f t="shared" si="11"/>
        <v>333</v>
      </c>
      <c r="C337" s="27" t="str">
        <f ca="1">IFERROR(OFFSET(錠剤!C$4,錠剤_バラ!$A337,0),"")</f>
        <v/>
      </c>
      <c r="D337" s="27" t="str">
        <f ca="1">IFERROR(OFFSET(錠剤!D$4,錠剤_バラ!$A337,0),"")</f>
        <v/>
      </c>
      <c r="E337" s="27" t="str">
        <f ca="1">IFERROR(OFFSET(錠剤!E$4,錠剤_バラ!$A337,0),"")</f>
        <v/>
      </c>
      <c r="F337" s="27" t="str">
        <f ca="1">IFERROR(OFFSET(錠剤!F$4,錠剤_バラ!$A337,0),"")</f>
        <v/>
      </c>
      <c r="G337" s="27" t="str">
        <f ca="1">IFERROR(OFFSET(錠剤!G$4,錠剤_バラ!$A337,0),"")</f>
        <v/>
      </c>
      <c r="H337" s="27" t="str">
        <f ca="1">IFERROR(OFFSET(錠剤!H$4,錠剤_バラ!$A337,0),"")</f>
        <v/>
      </c>
      <c r="I337" s="27" t="str">
        <f ca="1">IFERROR(OFFSET(錠剤!I$4,錠剤_バラ!$A337,0),"")</f>
        <v/>
      </c>
      <c r="J337" s="27" t="str">
        <f ca="1">IFERROR(OFFSET(錠剤!J$4,錠剤_バラ!$A337,0),"")</f>
        <v/>
      </c>
      <c r="K337" s="77"/>
      <c r="L337" s="65"/>
      <c r="M337" s="54">
        <f t="shared" si="10"/>
        <v>0</v>
      </c>
    </row>
    <row r="338" spans="1:13">
      <c r="A338" s="66" t="e" cm="1">
        <f t="array" aca="1" ref="A338" ca="1">IFERROR(
   _xlfn.AGGREGATE(
      15, 6,
      ROW(錠剤!$J$5:$J$999)/
      (ISNUMBER(SEARCH("バラ", 錠剤!$J$5:$J$999))),
      ROW(A334)
   ),
"")-4</f>
        <v>#VALUE!</v>
      </c>
      <c r="B338" s="27">
        <f t="shared" si="11"/>
        <v>334</v>
      </c>
      <c r="C338" s="27" t="str">
        <f ca="1">IFERROR(OFFSET(錠剤!C$4,錠剤_バラ!$A338,0),"")</f>
        <v/>
      </c>
      <c r="D338" s="27" t="str">
        <f ca="1">IFERROR(OFFSET(錠剤!D$4,錠剤_バラ!$A338,0),"")</f>
        <v/>
      </c>
      <c r="E338" s="27" t="str">
        <f ca="1">IFERROR(OFFSET(錠剤!E$4,錠剤_バラ!$A338,0),"")</f>
        <v/>
      </c>
      <c r="F338" s="27" t="str">
        <f ca="1">IFERROR(OFFSET(錠剤!F$4,錠剤_バラ!$A338,0),"")</f>
        <v/>
      </c>
      <c r="G338" s="27" t="str">
        <f ca="1">IFERROR(OFFSET(錠剤!G$4,錠剤_バラ!$A338,0),"")</f>
        <v/>
      </c>
      <c r="H338" s="27" t="str">
        <f ca="1">IFERROR(OFFSET(錠剤!H$4,錠剤_バラ!$A338,0),"")</f>
        <v/>
      </c>
      <c r="I338" s="27" t="str">
        <f ca="1">IFERROR(OFFSET(錠剤!I$4,錠剤_バラ!$A338,0),"")</f>
        <v/>
      </c>
      <c r="J338" s="27" t="str">
        <f ca="1">IFERROR(OFFSET(錠剤!J$4,錠剤_バラ!$A338,0),"")</f>
        <v/>
      </c>
      <c r="K338" s="77"/>
      <c r="L338" s="65"/>
      <c r="M338" s="54">
        <f t="shared" si="10"/>
        <v>0</v>
      </c>
    </row>
    <row r="339" spans="1:13">
      <c r="A339" s="66" t="e" cm="1">
        <f t="array" aca="1" ref="A339" ca="1">IFERROR(
   _xlfn.AGGREGATE(
      15, 6,
      ROW(錠剤!$J$5:$J$999)/
      (ISNUMBER(SEARCH("バラ", 錠剤!$J$5:$J$999))),
      ROW(A335)
   ),
"")-4</f>
        <v>#VALUE!</v>
      </c>
      <c r="B339" s="27">
        <f t="shared" si="11"/>
        <v>335</v>
      </c>
      <c r="C339" s="27" t="str">
        <f ca="1">IFERROR(OFFSET(錠剤!C$4,錠剤_バラ!$A339,0),"")</f>
        <v/>
      </c>
      <c r="D339" s="27" t="str">
        <f ca="1">IFERROR(OFFSET(錠剤!D$4,錠剤_バラ!$A339,0),"")</f>
        <v/>
      </c>
      <c r="E339" s="27" t="str">
        <f ca="1">IFERROR(OFFSET(錠剤!E$4,錠剤_バラ!$A339,0),"")</f>
        <v/>
      </c>
      <c r="F339" s="27" t="str">
        <f ca="1">IFERROR(OFFSET(錠剤!F$4,錠剤_バラ!$A339,0),"")</f>
        <v/>
      </c>
      <c r="G339" s="27" t="str">
        <f ca="1">IFERROR(OFFSET(錠剤!G$4,錠剤_バラ!$A339,0),"")</f>
        <v/>
      </c>
      <c r="H339" s="27" t="str">
        <f ca="1">IFERROR(OFFSET(錠剤!H$4,錠剤_バラ!$A339,0),"")</f>
        <v/>
      </c>
      <c r="I339" s="27" t="str">
        <f ca="1">IFERROR(OFFSET(錠剤!I$4,錠剤_バラ!$A339,0),"")</f>
        <v/>
      </c>
      <c r="J339" s="27" t="str">
        <f ca="1">IFERROR(OFFSET(錠剤!J$4,錠剤_バラ!$A339,0),"")</f>
        <v/>
      </c>
      <c r="K339" s="77"/>
      <c r="L339" s="65"/>
      <c r="M339" s="54">
        <f t="shared" si="10"/>
        <v>0</v>
      </c>
    </row>
    <row r="340" spans="1:13">
      <c r="A340" s="66" t="e" cm="1">
        <f t="array" aca="1" ref="A340" ca="1">IFERROR(
   _xlfn.AGGREGATE(
      15, 6,
      ROW(錠剤!$J$5:$J$999)/
      (ISNUMBER(SEARCH("バラ", 錠剤!$J$5:$J$999))),
      ROW(A336)
   ),
"")-4</f>
        <v>#VALUE!</v>
      </c>
      <c r="B340" s="27">
        <f t="shared" si="11"/>
        <v>336</v>
      </c>
      <c r="C340" s="27" t="str">
        <f ca="1">IFERROR(OFFSET(錠剤!C$4,錠剤_バラ!$A340,0),"")</f>
        <v/>
      </c>
      <c r="D340" s="27" t="str">
        <f ca="1">IFERROR(OFFSET(錠剤!D$4,錠剤_バラ!$A340,0),"")</f>
        <v/>
      </c>
      <c r="E340" s="27" t="str">
        <f ca="1">IFERROR(OFFSET(錠剤!E$4,錠剤_バラ!$A340,0),"")</f>
        <v/>
      </c>
      <c r="F340" s="27" t="str">
        <f ca="1">IFERROR(OFFSET(錠剤!F$4,錠剤_バラ!$A340,0),"")</f>
        <v/>
      </c>
      <c r="G340" s="27" t="str">
        <f ca="1">IFERROR(OFFSET(錠剤!G$4,錠剤_バラ!$A340,0),"")</f>
        <v/>
      </c>
      <c r="H340" s="27" t="str">
        <f ca="1">IFERROR(OFFSET(錠剤!H$4,錠剤_バラ!$A340,0),"")</f>
        <v/>
      </c>
      <c r="I340" s="27" t="str">
        <f ca="1">IFERROR(OFFSET(錠剤!I$4,錠剤_バラ!$A340,0),"")</f>
        <v/>
      </c>
      <c r="J340" s="27" t="str">
        <f ca="1">IFERROR(OFFSET(錠剤!J$4,錠剤_バラ!$A340,0),"")</f>
        <v/>
      </c>
      <c r="K340" s="77"/>
      <c r="L340" s="65"/>
      <c r="M340" s="54">
        <f t="shared" si="10"/>
        <v>0</v>
      </c>
    </row>
    <row r="341" spans="1:13">
      <c r="A341" s="66" t="e" cm="1">
        <f t="array" aca="1" ref="A341" ca="1">IFERROR(
   _xlfn.AGGREGATE(
      15, 6,
      ROW(錠剤!$J$5:$J$999)/
      (ISNUMBER(SEARCH("バラ", 錠剤!$J$5:$J$999))),
      ROW(A337)
   ),
"")-4</f>
        <v>#VALUE!</v>
      </c>
      <c r="B341" s="27">
        <f t="shared" si="11"/>
        <v>337</v>
      </c>
      <c r="C341" s="27" t="str">
        <f ca="1">IFERROR(OFFSET(錠剤!C$4,錠剤_バラ!$A341,0),"")</f>
        <v/>
      </c>
      <c r="D341" s="27" t="str">
        <f ca="1">IFERROR(OFFSET(錠剤!D$4,錠剤_バラ!$A341,0),"")</f>
        <v/>
      </c>
      <c r="E341" s="27" t="str">
        <f ca="1">IFERROR(OFFSET(錠剤!E$4,錠剤_バラ!$A341,0),"")</f>
        <v/>
      </c>
      <c r="F341" s="27" t="str">
        <f ca="1">IFERROR(OFFSET(錠剤!F$4,錠剤_バラ!$A341,0),"")</f>
        <v/>
      </c>
      <c r="G341" s="27" t="str">
        <f ca="1">IFERROR(OFFSET(錠剤!G$4,錠剤_バラ!$A341,0),"")</f>
        <v/>
      </c>
      <c r="H341" s="27" t="str">
        <f ca="1">IFERROR(OFFSET(錠剤!H$4,錠剤_バラ!$A341,0),"")</f>
        <v/>
      </c>
      <c r="I341" s="27" t="str">
        <f ca="1">IFERROR(OFFSET(錠剤!I$4,錠剤_バラ!$A341,0),"")</f>
        <v/>
      </c>
      <c r="J341" s="27" t="str">
        <f ca="1">IFERROR(OFFSET(錠剤!J$4,錠剤_バラ!$A341,0),"")</f>
        <v/>
      </c>
      <c r="K341" s="77"/>
      <c r="L341" s="65"/>
      <c r="M341" s="54">
        <f t="shared" si="10"/>
        <v>0</v>
      </c>
    </row>
    <row r="342" spans="1:13">
      <c r="A342" s="66" t="e" cm="1">
        <f t="array" aca="1" ref="A342" ca="1">IFERROR(
   _xlfn.AGGREGATE(
      15, 6,
      ROW(錠剤!$J$5:$J$999)/
      (ISNUMBER(SEARCH("バラ", 錠剤!$J$5:$J$999))),
      ROW(A338)
   ),
"")-4</f>
        <v>#VALUE!</v>
      </c>
      <c r="B342" s="27">
        <f t="shared" si="11"/>
        <v>338</v>
      </c>
      <c r="C342" s="27" t="str">
        <f ca="1">IFERROR(OFFSET(錠剤!C$4,錠剤_バラ!$A342,0),"")</f>
        <v/>
      </c>
      <c r="D342" s="27" t="str">
        <f ca="1">IFERROR(OFFSET(錠剤!D$4,錠剤_バラ!$A342,0),"")</f>
        <v/>
      </c>
      <c r="E342" s="27" t="str">
        <f ca="1">IFERROR(OFFSET(錠剤!E$4,錠剤_バラ!$A342,0),"")</f>
        <v/>
      </c>
      <c r="F342" s="27" t="str">
        <f ca="1">IFERROR(OFFSET(錠剤!F$4,錠剤_バラ!$A342,0),"")</f>
        <v/>
      </c>
      <c r="G342" s="27" t="str">
        <f ca="1">IFERROR(OFFSET(錠剤!G$4,錠剤_バラ!$A342,0),"")</f>
        <v/>
      </c>
      <c r="H342" s="27" t="str">
        <f ca="1">IFERROR(OFFSET(錠剤!H$4,錠剤_バラ!$A342,0),"")</f>
        <v/>
      </c>
      <c r="I342" s="27" t="str">
        <f ca="1">IFERROR(OFFSET(錠剤!I$4,錠剤_バラ!$A342,0),"")</f>
        <v/>
      </c>
      <c r="J342" s="27" t="str">
        <f ca="1">IFERROR(OFFSET(錠剤!J$4,錠剤_バラ!$A342,0),"")</f>
        <v/>
      </c>
      <c r="K342" s="77"/>
      <c r="L342" s="65"/>
      <c r="M342" s="54">
        <f t="shared" si="10"/>
        <v>0</v>
      </c>
    </row>
    <row r="343" spans="1:13">
      <c r="A343" s="66" t="e" cm="1">
        <f t="array" aca="1" ref="A343" ca="1">IFERROR(
   _xlfn.AGGREGATE(
      15, 6,
      ROW(錠剤!$J$5:$J$999)/
      (ISNUMBER(SEARCH("バラ", 錠剤!$J$5:$J$999))),
      ROW(A339)
   ),
"")-4</f>
        <v>#VALUE!</v>
      </c>
      <c r="B343" s="27">
        <f t="shared" si="11"/>
        <v>339</v>
      </c>
      <c r="C343" s="27" t="str">
        <f ca="1">IFERROR(OFFSET(錠剤!C$4,錠剤_バラ!$A343,0),"")</f>
        <v/>
      </c>
      <c r="D343" s="27" t="str">
        <f ca="1">IFERROR(OFFSET(錠剤!D$4,錠剤_バラ!$A343,0),"")</f>
        <v/>
      </c>
      <c r="E343" s="27" t="str">
        <f ca="1">IFERROR(OFFSET(錠剤!E$4,錠剤_バラ!$A343,0),"")</f>
        <v/>
      </c>
      <c r="F343" s="27" t="str">
        <f ca="1">IFERROR(OFFSET(錠剤!F$4,錠剤_バラ!$A343,0),"")</f>
        <v/>
      </c>
      <c r="G343" s="27" t="str">
        <f ca="1">IFERROR(OFFSET(錠剤!G$4,錠剤_バラ!$A343,0),"")</f>
        <v/>
      </c>
      <c r="H343" s="27" t="str">
        <f ca="1">IFERROR(OFFSET(錠剤!H$4,錠剤_バラ!$A343,0),"")</f>
        <v/>
      </c>
      <c r="I343" s="27" t="str">
        <f ca="1">IFERROR(OFFSET(錠剤!I$4,錠剤_バラ!$A343,0),"")</f>
        <v/>
      </c>
      <c r="J343" s="27" t="str">
        <f ca="1">IFERROR(OFFSET(錠剤!J$4,錠剤_バラ!$A343,0),"")</f>
        <v/>
      </c>
      <c r="K343" s="77"/>
      <c r="L343" s="65"/>
      <c r="M343" s="54">
        <f t="shared" si="10"/>
        <v>0</v>
      </c>
    </row>
    <row r="344" spans="1:13">
      <c r="A344" s="66" t="e" cm="1">
        <f t="array" aca="1" ref="A344" ca="1">IFERROR(
   _xlfn.AGGREGATE(
      15, 6,
      ROW(錠剤!$J$5:$J$999)/
      (ISNUMBER(SEARCH("バラ", 錠剤!$J$5:$J$999))),
      ROW(A340)
   ),
"")-4</f>
        <v>#VALUE!</v>
      </c>
      <c r="B344" s="27">
        <f t="shared" si="11"/>
        <v>340</v>
      </c>
      <c r="C344" s="27" t="str">
        <f ca="1">IFERROR(OFFSET(錠剤!C$4,錠剤_バラ!$A344,0),"")</f>
        <v/>
      </c>
      <c r="D344" s="27" t="str">
        <f ca="1">IFERROR(OFFSET(錠剤!D$4,錠剤_バラ!$A344,0),"")</f>
        <v/>
      </c>
      <c r="E344" s="27" t="str">
        <f ca="1">IFERROR(OFFSET(錠剤!E$4,錠剤_バラ!$A344,0),"")</f>
        <v/>
      </c>
      <c r="F344" s="27" t="str">
        <f ca="1">IFERROR(OFFSET(錠剤!F$4,錠剤_バラ!$A344,0),"")</f>
        <v/>
      </c>
      <c r="G344" s="27" t="str">
        <f ca="1">IFERROR(OFFSET(錠剤!G$4,錠剤_バラ!$A344,0),"")</f>
        <v/>
      </c>
      <c r="H344" s="27" t="str">
        <f ca="1">IFERROR(OFFSET(錠剤!H$4,錠剤_バラ!$A344,0),"")</f>
        <v/>
      </c>
      <c r="I344" s="27" t="str">
        <f ca="1">IFERROR(OFFSET(錠剤!I$4,錠剤_バラ!$A344,0),"")</f>
        <v/>
      </c>
      <c r="J344" s="27" t="str">
        <f ca="1">IFERROR(OFFSET(錠剤!J$4,錠剤_バラ!$A344,0),"")</f>
        <v/>
      </c>
      <c r="K344" s="77"/>
      <c r="L344" s="65"/>
      <c r="M344" s="54">
        <f t="shared" si="10"/>
        <v>0</v>
      </c>
    </row>
    <row r="345" spans="1:13">
      <c r="A345" s="66" t="e" cm="1">
        <f t="array" aca="1" ref="A345" ca="1">IFERROR(
   _xlfn.AGGREGATE(
      15, 6,
      ROW(錠剤!$J$5:$J$999)/
      (ISNUMBER(SEARCH("バラ", 錠剤!$J$5:$J$999))),
      ROW(A341)
   ),
"")-4</f>
        <v>#VALUE!</v>
      </c>
      <c r="B345" s="27">
        <f t="shared" si="11"/>
        <v>341</v>
      </c>
      <c r="C345" s="27" t="str">
        <f ca="1">IFERROR(OFFSET(錠剤!C$4,錠剤_バラ!$A345,0),"")</f>
        <v/>
      </c>
      <c r="D345" s="27" t="str">
        <f ca="1">IFERROR(OFFSET(錠剤!D$4,錠剤_バラ!$A345,0),"")</f>
        <v/>
      </c>
      <c r="E345" s="27" t="str">
        <f ca="1">IFERROR(OFFSET(錠剤!E$4,錠剤_バラ!$A345,0),"")</f>
        <v/>
      </c>
      <c r="F345" s="27" t="str">
        <f ca="1">IFERROR(OFFSET(錠剤!F$4,錠剤_バラ!$A345,0),"")</f>
        <v/>
      </c>
      <c r="G345" s="27" t="str">
        <f ca="1">IFERROR(OFFSET(錠剤!G$4,錠剤_バラ!$A345,0),"")</f>
        <v/>
      </c>
      <c r="H345" s="27" t="str">
        <f ca="1">IFERROR(OFFSET(錠剤!H$4,錠剤_バラ!$A345,0),"")</f>
        <v/>
      </c>
      <c r="I345" s="27" t="str">
        <f ca="1">IFERROR(OFFSET(錠剤!I$4,錠剤_バラ!$A345,0),"")</f>
        <v/>
      </c>
      <c r="J345" s="27" t="str">
        <f ca="1">IFERROR(OFFSET(錠剤!J$4,錠剤_バラ!$A345,0),"")</f>
        <v/>
      </c>
      <c r="K345" s="77"/>
      <c r="L345" s="65"/>
      <c r="M345" s="54">
        <f t="shared" si="10"/>
        <v>0</v>
      </c>
    </row>
    <row r="346" spans="1:13">
      <c r="A346" s="66" t="e" cm="1">
        <f t="array" aca="1" ref="A346" ca="1">IFERROR(
   _xlfn.AGGREGATE(
      15, 6,
      ROW(錠剤!$J$5:$J$999)/
      (ISNUMBER(SEARCH("バラ", 錠剤!$J$5:$J$999))),
      ROW(A342)
   ),
"")-4</f>
        <v>#VALUE!</v>
      </c>
      <c r="B346" s="27">
        <f t="shared" si="11"/>
        <v>342</v>
      </c>
      <c r="C346" s="27" t="str">
        <f ca="1">IFERROR(OFFSET(錠剤!C$4,錠剤_バラ!$A346,0),"")</f>
        <v/>
      </c>
      <c r="D346" s="27" t="str">
        <f ca="1">IFERROR(OFFSET(錠剤!D$4,錠剤_バラ!$A346,0),"")</f>
        <v/>
      </c>
      <c r="E346" s="27" t="str">
        <f ca="1">IFERROR(OFFSET(錠剤!E$4,錠剤_バラ!$A346,0),"")</f>
        <v/>
      </c>
      <c r="F346" s="27" t="str">
        <f ca="1">IFERROR(OFFSET(錠剤!F$4,錠剤_バラ!$A346,0),"")</f>
        <v/>
      </c>
      <c r="G346" s="27" t="str">
        <f ca="1">IFERROR(OFFSET(錠剤!G$4,錠剤_バラ!$A346,0),"")</f>
        <v/>
      </c>
      <c r="H346" s="27" t="str">
        <f ca="1">IFERROR(OFFSET(錠剤!H$4,錠剤_バラ!$A346,0),"")</f>
        <v/>
      </c>
      <c r="I346" s="27" t="str">
        <f ca="1">IFERROR(OFFSET(錠剤!I$4,錠剤_バラ!$A346,0),"")</f>
        <v/>
      </c>
      <c r="J346" s="27" t="str">
        <f ca="1">IFERROR(OFFSET(錠剤!J$4,錠剤_バラ!$A346,0),"")</f>
        <v/>
      </c>
      <c r="K346" s="77"/>
      <c r="L346" s="65"/>
      <c r="M346" s="54">
        <f t="shared" si="10"/>
        <v>0</v>
      </c>
    </row>
    <row r="347" spans="1:13">
      <c r="A347" s="66" t="e" cm="1">
        <f t="array" aca="1" ref="A347" ca="1">IFERROR(
   _xlfn.AGGREGATE(
      15, 6,
      ROW(錠剤!$J$5:$J$999)/
      (ISNUMBER(SEARCH("バラ", 錠剤!$J$5:$J$999))),
      ROW(A343)
   ),
"")-4</f>
        <v>#VALUE!</v>
      </c>
      <c r="B347" s="27">
        <f t="shared" si="11"/>
        <v>343</v>
      </c>
      <c r="C347" s="27" t="str">
        <f ca="1">IFERROR(OFFSET(錠剤!C$4,錠剤_バラ!$A347,0),"")</f>
        <v/>
      </c>
      <c r="D347" s="27" t="str">
        <f ca="1">IFERROR(OFFSET(錠剤!D$4,錠剤_バラ!$A347,0),"")</f>
        <v/>
      </c>
      <c r="E347" s="27" t="str">
        <f ca="1">IFERROR(OFFSET(錠剤!E$4,錠剤_バラ!$A347,0),"")</f>
        <v/>
      </c>
      <c r="F347" s="27" t="str">
        <f ca="1">IFERROR(OFFSET(錠剤!F$4,錠剤_バラ!$A347,0),"")</f>
        <v/>
      </c>
      <c r="G347" s="27" t="str">
        <f ca="1">IFERROR(OFFSET(錠剤!G$4,錠剤_バラ!$A347,0),"")</f>
        <v/>
      </c>
      <c r="H347" s="27" t="str">
        <f ca="1">IFERROR(OFFSET(錠剤!H$4,錠剤_バラ!$A347,0),"")</f>
        <v/>
      </c>
      <c r="I347" s="27" t="str">
        <f ca="1">IFERROR(OFFSET(錠剤!I$4,錠剤_バラ!$A347,0),"")</f>
        <v/>
      </c>
      <c r="J347" s="27" t="str">
        <f ca="1">IFERROR(OFFSET(錠剤!J$4,錠剤_バラ!$A347,0),"")</f>
        <v/>
      </c>
      <c r="K347" s="77"/>
      <c r="L347" s="65"/>
      <c r="M347" s="54">
        <f t="shared" si="10"/>
        <v>0</v>
      </c>
    </row>
    <row r="348" spans="1:13">
      <c r="A348" s="66" t="e" cm="1">
        <f t="array" aca="1" ref="A348" ca="1">IFERROR(
   _xlfn.AGGREGATE(
      15, 6,
      ROW(錠剤!$J$5:$J$999)/
      (ISNUMBER(SEARCH("バラ", 錠剤!$J$5:$J$999))),
      ROW(A344)
   ),
"")-4</f>
        <v>#VALUE!</v>
      </c>
      <c r="B348" s="27">
        <f t="shared" si="11"/>
        <v>344</v>
      </c>
      <c r="C348" s="27" t="str">
        <f ca="1">IFERROR(OFFSET(錠剤!C$4,錠剤_バラ!$A348,0),"")</f>
        <v/>
      </c>
      <c r="D348" s="27" t="str">
        <f ca="1">IFERROR(OFFSET(錠剤!D$4,錠剤_バラ!$A348,0),"")</f>
        <v/>
      </c>
      <c r="E348" s="27" t="str">
        <f ca="1">IFERROR(OFFSET(錠剤!E$4,錠剤_バラ!$A348,0),"")</f>
        <v/>
      </c>
      <c r="F348" s="27" t="str">
        <f ca="1">IFERROR(OFFSET(錠剤!F$4,錠剤_バラ!$A348,0),"")</f>
        <v/>
      </c>
      <c r="G348" s="27" t="str">
        <f ca="1">IFERROR(OFFSET(錠剤!G$4,錠剤_バラ!$A348,0),"")</f>
        <v/>
      </c>
      <c r="H348" s="27" t="str">
        <f ca="1">IFERROR(OFFSET(錠剤!H$4,錠剤_バラ!$A348,0),"")</f>
        <v/>
      </c>
      <c r="I348" s="27" t="str">
        <f ca="1">IFERROR(OFFSET(錠剤!I$4,錠剤_バラ!$A348,0),"")</f>
        <v/>
      </c>
      <c r="J348" s="27" t="str">
        <f ca="1">IFERROR(OFFSET(錠剤!J$4,錠剤_バラ!$A348,0),"")</f>
        <v/>
      </c>
      <c r="K348" s="77"/>
      <c r="L348" s="65"/>
      <c r="M348" s="54">
        <f t="shared" si="10"/>
        <v>0</v>
      </c>
    </row>
    <row r="349" spans="1:13">
      <c r="A349" s="66" t="e" cm="1">
        <f t="array" aca="1" ref="A349" ca="1">IFERROR(
   _xlfn.AGGREGATE(
      15, 6,
      ROW(錠剤!$J$5:$J$999)/
      (ISNUMBER(SEARCH("バラ", 錠剤!$J$5:$J$999))),
      ROW(A345)
   ),
"")-4</f>
        <v>#VALUE!</v>
      </c>
      <c r="B349" s="27">
        <f t="shared" si="11"/>
        <v>345</v>
      </c>
      <c r="C349" s="27" t="str">
        <f ca="1">IFERROR(OFFSET(錠剤!C$4,錠剤_バラ!$A349,0),"")</f>
        <v/>
      </c>
      <c r="D349" s="27" t="str">
        <f ca="1">IFERROR(OFFSET(錠剤!D$4,錠剤_バラ!$A349,0),"")</f>
        <v/>
      </c>
      <c r="E349" s="27" t="str">
        <f ca="1">IFERROR(OFFSET(錠剤!E$4,錠剤_バラ!$A349,0),"")</f>
        <v/>
      </c>
      <c r="F349" s="27" t="str">
        <f ca="1">IFERROR(OFFSET(錠剤!F$4,錠剤_バラ!$A349,0),"")</f>
        <v/>
      </c>
      <c r="G349" s="27" t="str">
        <f ca="1">IFERROR(OFFSET(錠剤!G$4,錠剤_バラ!$A349,0),"")</f>
        <v/>
      </c>
      <c r="H349" s="27" t="str">
        <f ca="1">IFERROR(OFFSET(錠剤!H$4,錠剤_バラ!$A349,0),"")</f>
        <v/>
      </c>
      <c r="I349" s="27" t="str">
        <f ca="1">IFERROR(OFFSET(錠剤!I$4,錠剤_バラ!$A349,0),"")</f>
        <v/>
      </c>
      <c r="J349" s="27" t="str">
        <f ca="1">IFERROR(OFFSET(錠剤!J$4,錠剤_バラ!$A349,0),"")</f>
        <v/>
      </c>
      <c r="K349" s="77"/>
      <c r="L349" s="65"/>
      <c r="M349" s="54">
        <f t="shared" si="10"/>
        <v>0</v>
      </c>
    </row>
    <row r="350" spans="1:13">
      <c r="A350" s="66" t="e" cm="1">
        <f t="array" aca="1" ref="A350" ca="1">IFERROR(
   _xlfn.AGGREGATE(
      15, 6,
      ROW(錠剤!$J$5:$J$999)/
      (ISNUMBER(SEARCH("バラ", 錠剤!$J$5:$J$999))),
      ROW(A346)
   ),
"")-4</f>
        <v>#VALUE!</v>
      </c>
      <c r="B350" s="27">
        <f t="shared" si="11"/>
        <v>346</v>
      </c>
      <c r="C350" s="27" t="str">
        <f ca="1">IFERROR(OFFSET(錠剤!C$4,錠剤_バラ!$A350,0),"")</f>
        <v/>
      </c>
      <c r="D350" s="27" t="str">
        <f ca="1">IFERROR(OFFSET(錠剤!D$4,錠剤_バラ!$A350,0),"")</f>
        <v/>
      </c>
      <c r="E350" s="27" t="str">
        <f ca="1">IFERROR(OFFSET(錠剤!E$4,錠剤_バラ!$A350,0),"")</f>
        <v/>
      </c>
      <c r="F350" s="27" t="str">
        <f ca="1">IFERROR(OFFSET(錠剤!F$4,錠剤_バラ!$A350,0),"")</f>
        <v/>
      </c>
      <c r="G350" s="27" t="str">
        <f ca="1">IFERROR(OFFSET(錠剤!G$4,錠剤_バラ!$A350,0),"")</f>
        <v/>
      </c>
      <c r="H350" s="27" t="str">
        <f ca="1">IFERROR(OFFSET(錠剤!H$4,錠剤_バラ!$A350,0),"")</f>
        <v/>
      </c>
      <c r="I350" s="27" t="str">
        <f ca="1">IFERROR(OFFSET(錠剤!I$4,錠剤_バラ!$A350,0),"")</f>
        <v/>
      </c>
      <c r="J350" s="27" t="str">
        <f ca="1">IFERROR(OFFSET(錠剤!J$4,錠剤_バラ!$A350,0),"")</f>
        <v/>
      </c>
      <c r="K350" s="77"/>
      <c r="L350" s="65"/>
      <c r="M350" s="54">
        <f t="shared" si="10"/>
        <v>0</v>
      </c>
    </row>
    <row r="351" spans="1:13">
      <c r="A351" s="66" t="e" cm="1">
        <f t="array" aca="1" ref="A351" ca="1">IFERROR(
   _xlfn.AGGREGATE(
      15, 6,
      ROW(錠剤!$J$5:$J$999)/
      (ISNUMBER(SEARCH("バラ", 錠剤!$J$5:$J$999))),
      ROW(A347)
   ),
"")-4</f>
        <v>#VALUE!</v>
      </c>
      <c r="B351" s="27">
        <f t="shared" si="11"/>
        <v>347</v>
      </c>
      <c r="C351" s="27" t="str">
        <f ca="1">IFERROR(OFFSET(錠剤!C$4,錠剤_バラ!$A351,0),"")</f>
        <v/>
      </c>
      <c r="D351" s="27" t="str">
        <f ca="1">IFERROR(OFFSET(錠剤!D$4,錠剤_バラ!$A351,0),"")</f>
        <v/>
      </c>
      <c r="E351" s="27" t="str">
        <f ca="1">IFERROR(OFFSET(錠剤!E$4,錠剤_バラ!$A351,0),"")</f>
        <v/>
      </c>
      <c r="F351" s="27" t="str">
        <f ca="1">IFERROR(OFFSET(錠剤!F$4,錠剤_バラ!$A351,0),"")</f>
        <v/>
      </c>
      <c r="G351" s="27" t="str">
        <f ca="1">IFERROR(OFFSET(錠剤!G$4,錠剤_バラ!$A351,0),"")</f>
        <v/>
      </c>
      <c r="H351" s="27" t="str">
        <f ca="1">IFERROR(OFFSET(錠剤!H$4,錠剤_バラ!$A351,0),"")</f>
        <v/>
      </c>
      <c r="I351" s="27" t="str">
        <f ca="1">IFERROR(OFFSET(錠剤!I$4,錠剤_バラ!$A351,0),"")</f>
        <v/>
      </c>
      <c r="J351" s="27" t="str">
        <f ca="1">IFERROR(OFFSET(錠剤!J$4,錠剤_バラ!$A351,0),"")</f>
        <v/>
      </c>
      <c r="K351" s="77"/>
      <c r="L351" s="65"/>
      <c r="M351" s="54">
        <f t="shared" si="10"/>
        <v>0</v>
      </c>
    </row>
    <row r="352" spans="1:13">
      <c r="A352" s="66" t="e" cm="1">
        <f t="array" aca="1" ref="A352" ca="1">IFERROR(
   _xlfn.AGGREGATE(
      15, 6,
      ROW(錠剤!$J$5:$J$999)/
      (ISNUMBER(SEARCH("バラ", 錠剤!$J$5:$J$999))),
      ROW(A348)
   ),
"")-4</f>
        <v>#VALUE!</v>
      </c>
      <c r="B352" s="27">
        <f t="shared" si="11"/>
        <v>348</v>
      </c>
      <c r="C352" s="27" t="str">
        <f ca="1">IFERROR(OFFSET(錠剤!C$4,錠剤_バラ!$A352,0),"")</f>
        <v/>
      </c>
      <c r="D352" s="27" t="str">
        <f ca="1">IFERROR(OFFSET(錠剤!D$4,錠剤_バラ!$A352,0),"")</f>
        <v/>
      </c>
      <c r="E352" s="27" t="str">
        <f ca="1">IFERROR(OFFSET(錠剤!E$4,錠剤_バラ!$A352,0),"")</f>
        <v/>
      </c>
      <c r="F352" s="27" t="str">
        <f ca="1">IFERROR(OFFSET(錠剤!F$4,錠剤_バラ!$A352,0),"")</f>
        <v/>
      </c>
      <c r="G352" s="27" t="str">
        <f ca="1">IFERROR(OFFSET(錠剤!G$4,錠剤_バラ!$A352,0),"")</f>
        <v/>
      </c>
      <c r="H352" s="27" t="str">
        <f ca="1">IFERROR(OFFSET(錠剤!H$4,錠剤_バラ!$A352,0),"")</f>
        <v/>
      </c>
      <c r="I352" s="27" t="str">
        <f ca="1">IFERROR(OFFSET(錠剤!I$4,錠剤_バラ!$A352,0),"")</f>
        <v/>
      </c>
      <c r="J352" s="27" t="str">
        <f ca="1">IFERROR(OFFSET(錠剤!J$4,錠剤_バラ!$A352,0),"")</f>
        <v/>
      </c>
      <c r="K352" s="77"/>
      <c r="L352" s="65"/>
      <c r="M352" s="54">
        <f t="shared" si="10"/>
        <v>0</v>
      </c>
    </row>
    <row r="353" spans="1:13">
      <c r="A353" s="66" t="e" cm="1">
        <f t="array" aca="1" ref="A353" ca="1">IFERROR(
   _xlfn.AGGREGATE(
      15, 6,
      ROW(錠剤!$J$5:$J$999)/
      (ISNUMBER(SEARCH("バラ", 錠剤!$J$5:$J$999))),
      ROW(A349)
   ),
"")-4</f>
        <v>#VALUE!</v>
      </c>
      <c r="B353" s="27">
        <f t="shared" si="11"/>
        <v>349</v>
      </c>
      <c r="C353" s="27" t="str">
        <f ca="1">IFERROR(OFFSET(錠剤!C$4,錠剤_バラ!$A353,0),"")</f>
        <v/>
      </c>
      <c r="D353" s="27" t="str">
        <f ca="1">IFERROR(OFFSET(錠剤!D$4,錠剤_バラ!$A353,0),"")</f>
        <v/>
      </c>
      <c r="E353" s="27" t="str">
        <f ca="1">IFERROR(OFFSET(錠剤!E$4,錠剤_バラ!$A353,0),"")</f>
        <v/>
      </c>
      <c r="F353" s="27" t="str">
        <f ca="1">IFERROR(OFFSET(錠剤!F$4,錠剤_バラ!$A353,0),"")</f>
        <v/>
      </c>
      <c r="G353" s="27" t="str">
        <f ca="1">IFERROR(OFFSET(錠剤!G$4,錠剤_バラ!$A353,0),"")</f>
        <v/>
      </c>
      <c r="H353" s="27" t="str">
        <f ca="1">IFERROR(OFFSET(錠剤!H$4,錠剤_バラ!$A353,0),"")</f>
        <v/>
      </c>
      <c r="I353" s="27" t="str">
        <f ca="1">IFERROR(OFFSET(錠剤!I$4,錠剤_バラ!$A353,0),"")</f>
        <v/>
      </c>
      <c r="J353" s="27" t="str">
        <f ca="1">IFERROR(OFFSET(錠剤!J$4,錠剤_バラ!$A353,0),"")</f>
        <v/>
      </c>
      <c r="K353" s="77"/>
      <c r="L353" s="65"/>
      <c r="M353" s="54">
        <f t="shared" si="10"/>
        <v>0</v>
      </c>
    </row>
    <row r="354" spans="1:13">
      <c r="A354" s="66" t="e" cm="1">
        <f t="array" aca="1" ref="A354" ca="1">IFERROR(
   _xlfn.AGGREGATE(
      15, 6,
      ROW(錠剤!$J$5:$J$999)/
      (ISNUMBER(SEARCH("バラ", 錠剤!$J$5:$J$999))),
      ROW(A350)
   ),
"")-4</f>
        <v>#VALUE!</v>
      </c>
      <c r="B354" s="27">
        <f t="shared" si="11"/>
        <v>350</v>
      </c>
      <c r="C354" s="27" t="str">
        <f ca="1">IFERROR(OFFSET(錠剤!C$4,錠剤_バラ!$A354,0),"")</f>
        <v/>
      </c>
      <c r="D354" s="27" t="str">
        <f ca="1">IFERROR(OFFSET(錠剤!D$4,錠剤_バラ!$A354,0),"")</f>
        <v/>
      </c>
      <c r="E354" s="27" t="str">
        <f ca="1">IFERROR(OFFSET(錠剤!E$4,錠剤_バラ!$A354,0),"")</f>
        <v/>
      </c>
      <c r="F354" s="27" t="str">
        <f ca="1">IFERROR(OFFSET(錠剤!F$4,錠剤_バラ!$A354,0),"")</f>
        <v/>
      </c>
      <c r="G354" s="27" t="str">
        <f ca="1">IFERROR(OFFSET(錠剤!G$4,錠剤_バラ!$A354,0),"")</f>
        <v/>
      </c>
      <c r="H354" s="27" t="str">
        <f ca="1">IFERROR(OFFSET(錠剤!H$4,錠剤_バラ!$A354,0),"")</f>
        <v/>
      </c>
      <c r="I354" s="27" t="str">
        <f ca="1">IFERROR(OFFSET(錠剤!I$4,錠剤_バラ!$A354,0),"")</f>
        <v/>
      </c>
      <c r="J354" s="27" t="str">
        <f ca="1">IFERROR(OFFSET(錠剤!J$4,錠剤_バラ!$A354,0),"")</f>
        <v/>
      </c>
      <c r="K354" s="77"/>
      <c r="L354" s="65"/>
      <c r="M354" s="54">
        <f t="shared" si="10"/>
        <v>0</v>
      </c>
    </row>
    <row r="355" spans="1:13">
      <c r="A355" s="66" t="e" cm="1">
        <f t="array" aca="1" ref="A355" ca="1">IFERROR(
   _xlfn.AGGREGATE(
      15, 6,
      ROW(錠剤!$J$5:$J$999)/
      (ISNUMBER(SEARCH("バラ", 錠剤!$J$5:$J$999))),
      ROW(A351)
   ),
"")-4</f>
        <v>#VALUE!</v>
      </c>
      <c r="B355" s="27">
        <f t="shared" si="11"/>
        <v>351</v>
      </c>
      <c r="C355" s="27" t="str">
        <f ca="1">IFERROR(OFFSET(錠剤!C$4,錠剤_バラ!$A355,0),"")</f>
        <v/>
      </c>
      <c r="D355" s="27" t="str">
        <f ca="1">IFERROR(OFFSET(錠剤!D$4,錠剤_バラ!$A355,0),"")</f>
        <v/>
      </c>
      <c r="E355" s="27" t="str">
        <f ca="1">IFERROR(OFFSET(錠剤!E$4,錠剤_バラ!$A355,0),"")</f>
        <v/>
      </c>
      <c r="F355" s="27" t="str">
        <f ca="1">IFERROR(OFFSET(錠剤!F$4,錠剤_バラ!$A355,0),"")</f>
        <v/>
      </c>
      <c r="G355" s="27" t="str">
        <f ca="1">IFERROR(OFFSET(錠剤!G$4,錠剤_バラ!$A355,0),"")</f>
        <v/>
      </c>
      <c r="H355" s="27" t="str">
        <f ca="1">IFERROR(OFFSET(錠剤!H$4,錠剤_バラ!$A355,0),"")</f>
        <v/>
      </c>
      <c r="I355" s="27" t="str">
        <f ca="1">IFERROR(OFFSET(錠剤!I$4,錠剤_バラ!$A355,0),"")</f>
        <v/>
      </c>
      <c r="J355" s="27" t="str">
        <f ca="1">IFERROR(OFFSET(錠剤!J$4,錠剤_バラ!$A355,0),"")</f>
        <v/>
      </c>
      <c r="K355" s="77"/>
      <c r="L355" s="65"/>
      <c r="M355" s="54">
        <f t="shared" si="10"/>
        <v>0</v>
      </c>
    </row>
    <row r="356" spans="1:13">
      <c r="A356" s="66" t="e" cm="1">
        <f t="array" aca="1" ref="A356" ca="1">IFERROR(
   _xlfn.AGGREGATE(
      15, 6,
      ROW(錠剤!$J$5:$J$999)/
      (ISNUMBER(SEARCH("バラ", 錠剤!$J$5:$J$999))),
      ROW(A352)
   ),
"")-4</f>
        <v>#VALUE!</v>
      </c>
      <c r="B356" s="27">
        <f t="shared" si="11"/>
        <v>352</v>
      </c>
      <c r="C356" s="27" t="str">
        <f ca="1">IFERROR(OFFSET(錠剤!C$4,錠剤_バラ!$A356,0),"")</f>
        <v/>
      </c>
      <c r="D356" s="27" t="str">
        <f ca="1">IFERROR(OFFSET(錠剤!D$4,錠剤_バラ!$A356,0),"")</f>
        <v/>
      </c>
      <c r="E356" s="27" t="str">
        <f ca="1">IFERROR(OFFSET(錠剤!E$4,錠剤_バラ!$A356,0),"")</f>
        <v/>
      </c>
      <c r="F356" s="27" t="str">
        <f ca="1">IFERROR(OFFSET(錠剤!F$4,錠剤_バラ!$A356,0),"")</f>
        <v/>
      </c>
      <c r="G356" s="27" t="str">
        <f ca="1">IFERROR(OFFSET(錠剤!G$4,錠剤_バラ!$A356,0),"")</f>
        <v/>
      </c>
      <c r="H356" s="27" t="str">
        <f ca="1">IFERROR(OFFSET(錠剤!H$4,錠剤_バラ!$A356,0),"")</f>
        <v/>
      </c>
      <c r="I356" s="27" t="str">
        <f ca="1">IFERROR(OFFSET(錠剤!I$4,錠剤_バラ!$A356,0),"")</f>
        <v/>
      </c>
      <c r="J356" s="27" t="str">
        <f ca="1">IFERROR(OFFSET(錠剤!J$4,錠剤_バラ!$A356,0),"")</f>
        <v/>
      </c>
      <c r="K356" s="77"/>
      <c r="L356" s="65"/>
      <c r="M356" s="54">
        <f t="shared" si="10"/>
        <v>0</v>
      </c>
    </row>
    <row r="357" spans="1:13">
      <c r="A357" s="66" t="e" cm="1">
        <f t="array" aca="1" ref="A357" ca="1">IFERROR(
   _xlfn.AGGREGATE(
      15, 6,
      ROW(錠剤!$J$5:$J$999)/
      (ISNUMBER(SEARCH("バラ", 錠剤!$J$5:$J$999))),
      ROW(A353)
   ),
"")-4</f>
        <v>#VALUE!</v>
      </c>
      <c r="B357" s="27">
        <f t="shared" si="11"/>
        <v>353</v>
      </c>
      <c r="C357" s="27" t="str">
        <f ca="1">IFERROR(OFFSET(錠剤!C$4,錠剤_バラ!$A357,0),"")</f>
        <v/>
      </c>
      <c r="D357" s="27" t="str">
        <f ca="1">IFERROR(OFFSET(錠剤!D$4,錠剤_バラ!$A357,0),"")</f>
        <v/>
      </c>
      <c r="E357" s="27" t="str">
        <f ca="1">IFERROR(OFFSET(錠剤!E$4,錠剤_バラ!$A357,0),"")</f>
        <v/>
      </c>
      <c r="F357" s="27" t="str">
        <f ca="1">IFERROR(OFFSET(錠剤!F$4,錠剤_バラ!$A357,0),"")</f>
        <v/>
      </c>
      <c r="G357" s="27" t="str">
        <f ca="1">IFERROR(OFFSET(錠剤!G$4,錠剤_バラ!$A357,0),"")</f>
        <v/>
      </c>
      <c r="H357" s="27" t="str">
        <f ca="1">IFERROR(OFFSET(錠剤!H$4,錠剤_バラ!$A357,0),"")</f>
        <v/>
      </c>
      <c r="I357" s="27" t="str">
        <f ca="1">IFERROR(OFFSET(錠剤!I$4,錠剤_バラ!$A357,0),"")</f>
        <v/>
      </c>
      <c r="J357" s="27" t="str">
        <f ca="1">IFERROR(OFFSET(錠剤!J$4,錠剤_バラ!$A357,0),"")</f>
        <v/>
      </c>
      <c r="K357" s="77"/>
      <c r="L357" s="65"/>
      <c r="M357" s="54">
        <f t="shared" si="10"/>
        <v>0</v>
      </c>
    </row>
    <row r="358" spans="1:13">
      <c r="A358" s="66" t="e" cm="1">
        <f t="array" aca="1" ref="A358" ca="1">IFERROR(
   _xlfn.AGGREGATE(
      15, 6,
      ROW(錠剤!$J$5:$J$999)/
      (ISNUMBER(SEARCH("バラ", 錠剤!$J$5:$J$999))),
      ROW(A354)
   ),
"")-4</f>
        <v>#VALUE!</v>
      </c>
      <c r="B358" s="27">
        <f t="shared" si="11"/>
        <v>354</v>
      </c>
      <c r="C358" s="27" t="str">
        <f ca="1">IFERROR(OFFSET(錠剤!C$4,錠剤_バラ!$A358,0),"")</f>
        <v/>
      </c>
      <c r="D358" s="27" t="str">
        <f ca="1">IFERROR(OFFSET(錠剤!D$4,錠剤_バラ!$A358,0),"")</f>
        <v/>
      </c>
      <c r="E358" s="27" t="str">
        <f ca="1">IFERROR(OFFSET(錠剤!E$4,錠剤_バラ!$A358,0),"")</f>
        <v/>
      </c>
      <c r="F358" s="27" t="str">
        <f ca="1">IFERROR(OFFSET(錠剤!F$4,錠剤_バラ!$A358,0),"")</f>
        <v/>
      </c>
      <c r="G358" s="27" t="str">
        <f ca="1">IFERROR(OFFSET(錠剤!G$4,錠剤_バラ!$A358,0),"")</f>
        <v/>
      </c>
      <c r="H358" s="27" t="str">
        <f ca="1">IFERROR(OFFSET(錠剤!H$4,錠剤_バラ!$A358,0),"")</f>
        <v/>
      </c>
      <c r="I358" s="27" t="str">
        <f ca="1">IFERROR(OFFSET(錠剤!I$4,錠剤_バラ!$A358,0),"")</f>
        <v/>
      </c>
      <c r="J358" s="27" t="str">
        <f ca="1">IFERROR(OFFSET(錠剤!J$4,錠剤_バラ!$A358,0),"")</f>
        <v/>
      </c>
      <c r="K358" s="77"/>
      <c r="L358" s="65"/>
      <c r="M358" s="54">
        <f t="shared" si="10"/>
        <v>0</v>
      </c>
    </row>
    <row r="359" spans="1:13">
      <c r="A359" s="66" t="e" cm="1">
        <f t="array" aca="1" ref="A359" ca="1">IFERROR(
   _xlfn.AGGREGATE(
      15, 6,
      ROW(錠剤!$J$5:$J$999)/
      (ISNUMBER(SEARCH("バラ", 錠剤!$J$5:$J$999))),
      ROW(A355)
   ),
"")-4</f>
        <v>#VALUE!</v>
      </c>
      <c r="B359" s="27">
        <f t="shared" si="11"/>
        <v>355</v>
      </c>
      <c r="C359" s="27" t="str">
        <f ca="1">IFERROR(OFFSET(錠剤!C$4,錠剤_バラ!$A359,0),"")</f>
        <v/>
      </c>
      <c r="D359" s="27" t="str">
        <f ca="1">IFERROR(OFFSET(錠剤!D$4,錠剤_バラ!$A359,0),"")</f>
        <v/>
      </c>
      <c r="E359" s="27" t="str">
        <f ca="1">IFERROR(OFFSET(錠剤!E$4,錠剤_バラ!$A359,0),"")</f>
        <v/>
      </c>
      <c r="F359" s="27" t="str">
        <f ca="1">IFERROR(OFFSET(錠剤!F$4,錠剤_バラ!$A359,0),"")</f>
        <v/>
      </c>
      <c r="G359" s="27" t="str">
        <f ca="1">IFERROR(OFFSET(錠剤!G$4,錠剤_バラ!$A359,0),"")</f>
        <v/>
      </c>
      <c r="H359" s="27" t="str">
        <f ca="1">IFERROR(OFFSET(錠剤!H$4,錠剤_バラ!$A359,0),"")</f>
        <v/>
      </c>
      <c r="I359" s="27" t="str">
        <f ca="1">IFERROR(OFFSET(錠剤!I$4,錠剤_バラ!$A359,0),"")</f>
        <v/>
      </c>
      <c r="J359" s="27" t="str">
        <f ca="1">IFERROR(OFFSET(錠剤!J$4,錠剤_バラ!$A359,0),"")</f>
        <v/>
      </c>
      <c r="K359" s="77"/>
      <c r="L359" s="65"/>
      <c r="M359" s="54">
        <f t="shared" si="10"/>
        <v>0</v>
      </c>
    </row>
    <row r="360" spans="1:13">
      <c r="A360" s="66" t="e" cm="1">
        <f t="array" aca="1" ref="A360" ca="1">IFERROR(
   _xlfn.AGGREGATE(
      15, 6,
      ROW(錠剤!$J$5:$J$999)/
      (ISNUMBER(SEARCH("バラ", 錠剤!$J$5:$J$999))),
      ROW(A356)
   ),
"")-4</f>
        <v>#VALUE!</v>
      </c>
      <c r="B360" s="27">
        <f t="shared" si="11"/>
        <v>356</v>
      </c>
      <c r="C360" s="27" t="str">
        <f ca="1">IFERROR(OFFSET(錠剤!C$4,錠剤_バラ!$A360,0),"")</f>
        <v/>
      </c>
      <c r="D360" s="27" t="str">
        <f ca="1">IFERROR(OFFSET(錠剤!D$4,錠剤_バラ!$A360,0),"")</f>
        <v/>
      </c>
      <c r="E360" s="27" t="str">
        <f ca="1">IFERROR(OFFSET(錠剤!E$4,錠剤_バラ!$A360,0),"")</f>
        <v/>
      </c>
      <c r="F360" s="27" t="str">
        <f ca="1">IFERROR(OFFSET(錠剤!F$4,錠剤_バラ!$A360,0),"")</f>
        <v/>
      </c>
      <c r="G360" s="27" t="str">
        <f ca="1">IFERROR(OFFSET(錠剤!G$4,錠剤_バラ!$A360,0),"")</f>
        <v/>
      </c>
      <c r="H360" s="27" t="str">
        <f ca="1">IFERROR(OFFSET(錠剤!H$4,錠剤_バラ!$A360,0),"")</f>
        <v/>
      </c>
      <c r="I360" s="27" t="str">
        <f ca="1">IFERROR(OFFSET(錠剤!I$4,錠剤_バラ!$A360,0),"")</f>
        <v/>
      </c>
      <c r="J360" s="27" t="str">
        <f ca="1">IFERROR(OFFSET(錠剤!J$4,錠剤_バラ!$A360,0),"")</f>
        <v/>
      </c>
      <c r="K360" s="77"/>
      <c r="L360" s="65"/>
      <c r="M360" s="54">
        <f t="shared" si="10"/>
        <v>0</v>
      </c>
    </row>
    <row r="361" spans="1:13">
      <c r="A361" s="66" t="e" cm="1">
        <f t="array" aca="1" ref="A361" ca="1">IFERROR(
   _xlfn.AGGREGATE(
      15, 6,
      ROW(錠剤!$J$5:$J$999)/
      (ISNUMBER(SEARCH("バラ", 錠剤!$J$5:$J$999))),
      ROW(A357)
   ),
"")-4</f>
        <v>#VALUE!</v>
      </c>
      <c r="B361" s="27">
        <f t="shared" si="11"/>
        <v>357</v>
      </c>
      <c r="C361" s="27" t="str">
        <f ca="1">IFERROR(OFFSET(錠剤!C$4,錠剤_バラ!$A361,0),"")</f>
        <v/>
      </c>
      <c r="D361" s="27" t="str">
        <f ca="1">IFERROR(OFFSET(錠剤!D$4,錠剤_バラ!$A361,0),"")</f>
        <v/>
      </c>
      <c r="E361" s="27" t="str">
        <f ca="1">IFERROR(OFFSET(錠剤!E$4,錠剤_バラ!$A361,0),"")</f>
        <v/>
      </c>
      <c r="F361" s="27" t="str">
        <f ca="1">IFERROR(OFFSET(錠剤!F$4,錠剤_バラ!$A361,0),"")</f>
        <v/>
      </c>
      <c r="G361" s="27" t="str">
        <f ca="1">IFERROR(OFFSET(錠剤!G$4,錠剤_バラ!$A361,0),"")</f>
        <v/>
      </c>
      <c r="H361" s="27" t="str">
        <f ca="1">IFERROR(OFFSET(錠剤!H$4,錠剤_バラ!$A361,0),"")</f>
        <v/>
      </c>
      <c r="I361" s="27" t="str">
        <f ca="1">IFERROR(OFFSET(錠剤!I$4,錠剤_バラ!$A361,0),"")</f>
        <v/>
      </c>
      <c r="J361" s="27" t="str">
        <f ca="1">IFERROR(OFFSET(錠剤!J$4,錠剤_バラ!$A361,0),"")</f>
        <v/>
      </c>
      <c r="K361" s="77"/>
      <c r="L361" s="65"/>
      <c r="M361" s="54">
        <f t="shared" si="10"/>
        <v>0</v>
      </c>
    </row>
    <row r="362" spans="1:13">
      <c r="A362" s="66" t="e" cm="1">
        <f t="array" aca="1" ref="A362" ca="1">IFERROR(
   _xlfn.AGGREGATE(
      15, 6,
      ROW(錠剤!$J$5:$J$999)/
      (ISNUMBER(SEARCH("バラ", 錠剤!$J$5:$J$999))),
      ROW(A358)
   ),
"")-4</f>
        <v>#VALUE!</v>
      </c>
      <c r="B362" s="27">
        <f t="shared" si="11"/>
        <v>358</v>
      </c>
      <c r="C362" s="27" t="str">
        <f ca="1">IFERROR(OFFSET(錠剤!C$4,錠剤_バラ!$A362,0),"")</f>
        <v/>
      </c>
      <c r="D362" s="27" t="str">
        <f ca="1">IFERROR(OFFSET(錠剤!D$4,錠剤_バラ!$A362,0),"")</f>
        <v/>
      </c>
      <c r="E362" s="27" t="str">
        <f ca="1">IFERROR(OFFSET(錠剤!E$4,錠剤_バラ!$A362,0),"")</f>
        <v/>
      </c>
      <c r="F362" s="27" t="str">
        <f ca="1">IFERROR(OFFSET(錠剤!F$4,錠剤_バラ!$A362,0),"")</f>
        <v/>
      </c>
      <c r="G362" s="27" t="str">
        <f ca="1">IFERROR(OFFSET(錠剤!G$4,錠剤_バラ!$A362,0),"")</f>
        <v/>
      </c>
      <c r="H362" s="27" t="str">
        <f ca="1">IFERROR(OFFSET(錠剤!H$4,錠剤_バラ!$A362,0),"")</f>
        <v/>
      </c>
      <c r="I362" s="27" t="str">
        <f ca="1">IFERROR(OFFSET(錠剤!I$4,錠剤_バラ!$A362,0),"")</f>
        <v/>
      </c>
      <c r="J362" s="27" t="str">
        <f ca="1">IFERROR(OFFSET(錠剤!J$4,錠剤_バラ!$A362,0),"")</f>
        <v/>
      </c>
      <c r="K362" s="77"/>
      <c r="L362" s="65"/>
      <c r="M362" s="54">
        <f t="shared" si="10"/>
        <v>0</v>
      </c>
    </row>
    <row r="363" spans="1:13">
      <c r="A363" s="66" t="e" cm="1">
        <f t="array" aca="1" ref="A363" ca="1">IFERROR(
   _xlfn.AGGREGATE(
      15, 6,
      ROW(錠剤!$J$5:$J$999)/
      (ISNUMBER(SEARCH("バラ", 錠剤!$J$5:$J$999))),
      ROW(A359)
   ),
"")-4</f>
        <v>#VALUE!</v>
      </c>
      <c r="B363" s="27">
        <f t="shared" si="11"/>
        <v>359</v>
      </c>
      <c r="C363" s="27" t="str">
        <f ca="1">IFERROR(OFFSET(錠剤!C$4,錠剤_バラ!$A363,0),"")</f>
        <v/>
      </c>
      <c r="D363" s="27" t="str">
        <f ca="1">IFERROR(OFFSET(錠剤!D$4,錠剤_バラ!$A363,0),"")</f>
        <v/>
      </c>
      <c r="E363" s="27" t="str">
        <f ca="1">IFERROR(OFFSET(錠剤!E$4,錠剤_バラ!$A363,0),"")</f>
        <v/>
      </c>
      <c r="F363" s="27" t="str">
        <f ca="1">IFERROR(OFFSET(錠剤!F$4,錠剤_バラ!$A363,0),"")</f>
        <v/>
      </c>
      <c r="G363" s="27" t="str">
        <f ca="1">IFERROR(OFFSET(錠剤!G$4,錠剤_バラ!$A363,0),"")</f>
        <v/>
      </c>
      <c r="H363" s="27" t="str">
        <f ca="1">IFERROR(OFFSET(錠剤!H$4,錠剤_バラ!$A363,0),"")</f>
        <v/>
      </c>
      <c r="I363" s="27" t="str">
        <f ca="1">IFERROR(OFFSET(錠剤!I$4,錠剤_バラ!$A363,0),"")</f>
        <v/>
      </c>
      <c r="J363" s="27" t="str">
        <f ca="1">IFERROR(OFFSET(錠剤!J$4,錠剤_バラ!$A363,0),"")</f>
        <v/>
      </c>
      <c r="K363" s="77"/>
      <c r="L363" s="65"/>
      <c r="M363" s="54">
        <f t="shared" si="10"/>
        <v>0</v>
      </c>
    </row>
    <row r="364" spans="1:13">
      <c r="A364" s="66" t="e" cm="1">
        <f t="array" aca="1" ref="A364" ca="1">IFERROR(
   _xlfn.AGGREGATE(
      15, 6,
      ROW(錠剤!$J$5:$J$999)/
      (ISNUMBER(SEARCH("バラ", 錠剤!$J$5:$J$999))),
      ROW(A360)
   ),
"")-4</f>
        <v>#VALUE!</v>
      </c>
      <c r="B364" s="27">
        <f t="shared" si="11"/>
        <v>360</v>
      </c>
      <c r="C364" s="27" t="str">
        <f ca="1">IFERROR(OFFSET(錠剤!C$4,錠剤_バラ!$A364,0),"")</f>
        <v/>
      </c>
      <c r="D364" s="27" t="str">
        <f ca="1">IFERROR(OFFSET(錠剤!D$4,錠剤_バラ!$A364,0),"")</f>
        <v/>
      </c>
      <c r="E364" s="27" t="str">
        <f ca="1">IFERROR(OFFSET(錠剤!E$4,錠剤_バラ!$A364,0),"")</f>
        <v/>
      </c>
      <c r="F364" s="27" t="str">
        <f ca="1">IFERROR(OFFSET(錠剤!F$4,錠剤_バラ!$A364,0),"")</f>
        <v/>
      </c>
      <c r="G364" s="27" t="str">
        <f ca="1">IFERROR(OFFSET(錠剤!G$4,錠剤_バラ!$A364,0),"")</f>
        <v/>
      </c>
      <c r="H364" s="27" t="str">
        <f ca="1">IFERROR(OFFSET(錠剤!H$4,錠剤_バラ!$A364,0),"")</f>
        <v/>
      </c>
      <c r="I364" s="27" t="str">
        <f ca="1">IFERROR(OFFSET(錠剤!I$4,錠剤_バラ!$A364,0),"")</f>
        <v/>
      </c>
      <c r="J364" s="27" t="str">
        <f ca="1">IFERROR(OFFSET(錠剤!J$4,錠剤_バラ!$A364,0),"")</f>
        <v/>
      </c>
      <c r="K364" s="77"/>
      <c r="L364" s="65"/>
      <c r="M364" s="54">
        <f t="shared" si="10"/>
        <v>0</v>
      </c>
    </row>
    <row r="365" spans="1:13">
      <c r="A365" s="66" t="e" cm="1">
        <f t="array" aca="1" ref="A365" ca="1">IFERROR(
   _xlfn.AGGREGATE(
      15, 6,
      ROW(錠剤!$J$5:$J$999)/
      (ISNUMBER(SEARCH("バラ", 錠剤!$J$5:$J$999))),
      ROW(A361)
   ),
"")-4</f>
        <v>#VALUE!</v>
      </c>
      <c r="B365" s="27">
        <f t="shared" si="11"/>
        <v>361</v>
      </c>
      <c r="C365" s="27" t="str">
        <f ca="1">IFERROR(OFFSET(錠剤!C$4,錠剤_バラ!$A365,0),"")</f>
        <v/>
      </c>
      <c r="D365" s="27" t="str">
        <f ca="1">IFERROR(OFFSET(錠剤!D$4,錠剤_バラ!$A365,0),"")</f>
        <v/>
      </c>
      <c r="E365" s="27" t="str">
        <f ca="1">IFERROR(OFFSET(錠剤!E$4,錠剤_バラ!$A365,0),"")</f>
        <v/>
      </c>
      <c r="F365" s="27" t="str">
        <f ca="1">IFERROR(OFFSET(錠剤!F$4,錠剤_バラ!$A365,0),"")</f>
        <v/>
      </c>
      <c r="G365" s="27" t="str">
        <f ca="1">IFERROR(OFFSET(錠剤!G$4,錠剤_バラ!$A365,0),"")</f>
        <v/>
      </c>
      <c r="H365" s="27" t="str">
        <f ca="1">IFERROR(OFFSET(錠剤!H$4,錠剤_バラ!$A365,0),"")</f>
        <v/>
      </c>
      <c r="I365" s="27" t="str">
        <f ca="1">IFERROR(OFFSET(錠剤!I$4,錠剤_バラ!$A365,0),"")</f>
        <v/>
      </c>
      <c r="J365" s="27" t="str">
        <f ca="1">IFERROR(OFFSET(錠剤!J$4,錠剤_バラ!$A365,0),"")</f>
        <v/>
      </c>
      <c r="K365" s="77"/>
      <c r="L365" s="65"/>
      <c r="M365" s="54">
        <f t="shared" si="10"/>
        <v>0</v>
      </c>
    </row>
    <row r="366" spans="1:13">
      <c r="A366" s="66" t="e" cm="1">
        <f t="array" aca="1" ref="A366" ca="1">IFERROR(
   _xlfn.AGGREGATE(
      15, 6,
      ROW(錠剤!$J$5:$J$999)/
      (ISNUMBER(SEARCH("バラ", 錠剤!$J$5:$J$999))),
      ROW(A362)
   ),
"")-4</f>
        <v>#VALUE!</v>
      </c>
      <c r="B366" s="27">
        <f t="shared" si="11"/>
        <v>362</v>
      </c>
      <c r="C366" s="27" t="str">
        <f ca="1">IFERROR(OFFSET(錠剤!C$4,錠剤_バラ!$A366,0),"")</f>
        <v/>
      </c>
      <c r="D366" s="27" t="str">
        <f ca="1">IFERROR(OFFSET(錠剤!D$4,錠剤_バラ!$A366,0),"")</f>
        <v/>
      </c>
      <c r="E366" s="27" t="str">
        <f ca="1">IFERROR(OFFSET(錠剤!E$4,錠剤_バラ!$A366,0),"")</f>
        <v/>
      </c>
      <c r="F366" s="27" t="str">
        <f ca="1">IFERROR(OFFSET(錠剤!F$4,錠剤_バラ!$A366,0),"")</f>
        <v/>
      </c>
      <c r="G366" s="27" t="str">
        <f ca="1">IFERROR(OFFSET(錠剤!G$4,錠剤_バラ!$A366,0),"")</f>
        <v/>
      </c>
      <c r="H366" s="27" t="str">
        <f ca="1">IFERROR(OFFSET(錠剤!H$4,錠剤_バラ!$A366,0),"")</f>
        <v/>
      </c>
      <c r="I366" s="27" t="str">
        <f ca="1">IFERROR(OFFSET(錠剤!I$4,錠剤_バラ!$A366,0),"")</f>
        <v/>
      </c>
      <c r="J366" s="27" t="str">
        <f ca="1">IFERROR(OFFSET(錠剤!J$4,錠剤_バラ!$A366,0),"")</f>
        <v/>
      </c>
      <c r="K366" s="77"/>
      <c r="L366" s="65"/>
      <c r="M366" s="54">
        <f t="shared" si="10"/>
        <v>0</v>
      </c>
    </row>
    <row r="367" spans="1:13">
      <c r="A367" s="66" t="e" cm="1">
        <f t="array" aca="1" ref="A367" ca="1">IFERROR(
   _xlfn.AGGREGATE(
      15, 6,
      ROW(錠剤!$J$5:$J$999)/
      (ISNUMBER(SEARCH("バラ", 錠剤!$J$5:$J$999))),
      ROW(A363)
   ),
"")-4</f>
        <v>#VALUE!</v>
      </c>
      <c r="B367" s="27">
        <f t="shared" si="11"/>
        <v>363</v>
      </c>
      <c r="C367" s="27" t="str">
        <f ca="1">IFERROR(OFFSET(錠剤!C$4,錠剤_バラ!$A367,0),"")</f>
        <v/>
      </c>
      <c r="D367" s="27" t="str">
        <f ca="1">IFERROR(OFFSET(錠剤!D$4,錠剤_バラ!$A367,0),"")</f>
        <v/>
      </c>
      <c r="E367" s="27" t="str">
        <f ca="1">IFERROR(OFFSET(錠剤!E$4,錠剤_バラ!$A367,0),"")</f>
        <v/>
      </c>
      <c r="F367" s="27" t="str">
        <f ca="1">IFERROR(OFFSET(錠剤!F$4,錠剤_バラ!$A367,0),"")</f>
        <v/>
      </c>
      <c r="G367" s="27" t="str">
        <f ca="1">IFERROR(OFFSET(錠剤!G$4,錠剤_バラ!$A367,0),"")</f>
        <v/>
      </c>
      <c r="H367" s="27" t="str">
        <f ca="1">IFERROR(OFFSET(錠剤!H$4,錠剤_バラ!$A367,0),"")</f>
        <v/>
      </c>
      <c r="I367" s="27" t="str">
        <f ca="1">IFERROR(OFFSET(錠剤!I$4,錠剤_バラ!$A367,0),"")</f>
        <v/>
      </c>
      <c r="J367" s="27" t="str">
        <f ca="1">IFERROR(OFFSET(錠剤!J$4,錠剤_バラ!$A367,0),"")</f>
        <v/>
      </c>
      <c r="K367" s="77"/>
      <c r="L367" s="65"/>
      <c r="M367" s="54">
        <f t="shared" si="10"/>
        <v>0</v>
      </c>
    </row>
    <row r="368" spans="1:13">
      <c r="A368" s="66" t="e" cm="1">
        <f t="array" aca="1" ref="A368" ca="1">IFERROR(
   _xlfn.AGGREGATE(
      15, 6,
      ROW(錠剤!$J$5:$J$999)/
      (ISNUMBER(SEARCH("バラ", 錠剤!$J$5:$J$999))),
      ROW(A364)
   ),
"")-4</f>
        <v>#VALUE!</v>
      </c>
      <c r="B368" s="27">
        <f t="shared" si="11"/>
        <v>364</v>
      </c>
      <c r="C368" s="27" t="str">
        <f ca="1">IFERROR(OFFSET(錠剤!C$4,錠剤_バラ!$A368,0),"")</f>
        <v/>
      </c>
      <c r="D368" s="27" t="str">
        <f ca="1">IFERROR(OFFSET(錠剤!D$4,錠剤_バラ!$A368,0),"")</f>
        <v/>
      </c>
      <c r="E368" s="27" t="str">
        <f ca="1">IFERROR(OFFSET(錠剤!E$4,錠剤_バラ!$A368,0),"")</f>
        <v/>
      </c>
      <c r="F368" s="27" t="str">
        <f ca="1">IFERROR(OFFSET(錠剤!F$4,錠剤_バラ!$A368,0),"")</f>
        <v/>
      </c>
      <c r="G368" s="27" t="str">
        <f ca="1">IFERROR(OFFSET(錠剤!G$4,錠剤_バラ!$A368,0),"")</f>
        <v/>
      </c>
      <c r="H368" s="27" t="str">
        <f ca="1">IFERROR(OFFSET(錠剤!H$4,錠剤_バラ!$A368,0),"")</f>
        <v/>
      </c>
      <c r="I368" s="27" t="str">
        <f ca="1">IFERROR(OFFSET(錠剤!I$4,錠剤_バラ!$A368,0),"")</f>
        <v/>
      </c>
      <c r="J368" s="27" t="str">
        <f ca="1">IFERROR(OFFSET(錠剤!J$4,錠剤_バラ!$A368,0),"")</f>
        <v/>
      </c>
      <c r="K368" s="77"/>
      <c r="L368" s="65"/>
      <c r="M368" s="54">
        <f t="shared" si="10"/>
        <v>0</v>
      </c>
    </row>
    <row r="369" spans="1:13">
      <c r="A369" s="66" t="e" cm="1">
        <f t="array" aca="1" ref="A369" ca="1">IFERROR(
   _xlfn.AGGREGATE(
      15, 6,
      ROW(錠剤!$J$5:$J$999)/
      (ISNUMBER(SEARCH("バラ", 錠剤!$J$5:$J$999))),
      ROW(A365)
   ),
"")-4</f>
        <v>#VALUE!</v>
      </c>
      <c r="B369" s="27">
        <f t="shared" si="11"/>
        <v>365</v>
      </c>
      <c r="C369" s="27" t="str">
        <f ca="1">IFERROR(OFFSET(錠剤!C$4,錠剤_バラ!$A369,0),"")</f>
        <v/>
      </c>
      <c r="D369" s="27" t="str">
        <f ca="1">IFERROR(OFFSET(錠剤!D$4,錠剤_バラ!$A369,0),"")</f>
        <v/>
      </c>
      <c r="E369" s="27" t="str">
        <f ca="1">IFERROR(OFFSET(錠剤!E$4,錠剤_バラ!$A369,0),"")</f>
        <v/>
      </c>
      <c r="F369" s="27" t="str">
        <f ca="1">IFERROR(OFFSET(錠剤!F$4,錠剤_バラ!$A369,0),"")</f>
        <v/>
      </c>
      <c r="G369" s="27" t="str">
        <f ca="1">IFERROR(OFFSET(錠剤!G$4,錠剤_バラ!$A369,0),"")</f>
        <v/>
      </c>
      <c r="H369" s="27" t="str">
        <f ca="1">IFERROR(OFFSET(錠剤!H$4,錠剤_バラ!$A369,0),"")</f>
        <v/>
      </c>
      <c r="I369" s="27" t="str">
        <f ca="1">IFERROR(OFFSET(錠剤!I$4,錠剤_バラ!$A369,0),"")</f>
        <v/>
      </c>
      <c r="J369" s="27" t="str">
        <f ca="1">IFERROR(OFFSET(錠剤!J$4,錠剤_バラ!$A369,0),"")</f>
        <v/>
      </c>
      <c r="K369" s="77"/>
      <c r="L369" s="65"/>
      <c r="M369" s="54">
        <f t="shared" si="10"/>
        <v>0</v>
      </c>
    </row>
    <row r="370" spans="1:13">
      <c r="A370" s="66" t="e" cm="1">
        <f t="array" aca="1" ref="A370" ca="1">IFERROR(
   _xlfn.AGGREGATE(
      15, 6,
      ROW(錠剤!$J$5:$J$999)/
      (ISNUMBER(SEARCH("バラ", 錠剤!$J$5:$J$999))),
      ROW(A366)
   ),
"")-4</f>
        <v>#VALUE!</v>
      </c>
      <c r="B370" s="27">
        <f t="shared" si="11"/>
        <v>366</v>
      </c>
      <c r="C370" s="27" t="str">
        <f ca="1">IFERROR(OFFSET(錠剤!C$4,錠剤_バラ!$A370,0),"")</f>
        <v/>
      </c>
      <c r="D370" s="27" t="str">
        <f ca="1">IFERROR(OFFSET(錠剤!D$4,錠剤_バラ!$A370,0),"")</f>
        <v/>
      </c>
      <c r="E370" s="27" t="str">
        <f ca="1">IFERROR(OFFSET(錠剤!E$4,錠剤_バラ!$A370,0),"")</f>
        <v/>
      </c>
      <c r="F370" s="27" t="str">
        <f ca="1">IFERROR(OFFSET(錠剤!F$4,錠剤_バラ!$A370,0),"")</f>
        <v/>
      </c>
      <c r="G370" s="27" t="str">
        <f ca="1">IFERROR(OFFSET(錠剤!G$4,錠剤_バラ!$A370,0),"")</f>
        <v/>
      </c>
      <c r="H370" s="27" t="str">
        <f ca="1">IFERROR(OFFSET(錠剤!H$4,錠剤_バラ!$A370,0),"")</f>
        <v/>
      </c>
      <c r="I370" s="27" t="str">
        <f ca="1">IFERROR(OFFSET(錠剤!I$4,錠剤_バラ!$A370,0),"")</f>
        <v/>
      </c>
      <c r="J370" s="27" t="str">
        <f ca="1">IFERROR(OFFSET(錠剤!J$4,錠剤_バラ!$A370,0),"")</f>
        <v/>
      </c>
      <c r="K370" s="77"/>
      <c r="L370" s="65"/>
      <c r="M370" s="54">
        <f t="shared" si="10"/>
        <v>0</v>
      </c>
    </row>
    <row r="371" spans="1:13">
      <c r="A371" s="66" t="e" cm="1">
        <f t="array" aca="1" ref="A371" ca="1">IFERROR(
   _xlfn.AGGREGATE(
      15, 6,
      ROW(錠剤!$J$5:$J$999)/
      (ISNUMBER(SEARCH("バラ", 錠剤!$J$5:$J$999))),
      ROW(A367)
   ),
"")-4</f>
        <v>#VALUE!</v>
      </c>
      <c r="B371" s="27">
        <f t="shared" si="11"/>
        <v>367</v>
      </c>
      <c r="C371" s="27" t="str">
        <f ca="1">IFERROR(OFFSET(錠剤!C$4,錠剤_バラ!$A371,0),"")</f>
        <v/>
      </c>
      <c r="D371" s="27" t="str">
        <f ca="1">IFERROR(OFFSET(錠剤!D$4,錠剤_バラ!$A371,0),"")</f>
        <v/>
      </c>
      <c r="E371" s="27" t="str">
        <f ca="1">IFERROR(OFFSET(錠剤!E$4,錠剤_バラ!$A371,0),"")</f>
        <v/>
      </c>
      <c r="F371" s="27" t="str">
        <f ca="1">IFERROR(OFFSET(錠剤!F$4,錠剤_バラ!$A371,0),"")</f>
        <v/>
      </c>
      <c r="G371" s="27" t="str">
        <f ca="1">IFERROR(OFFSET(錠剤!G$4,錠剤_バラ!$A371,0),"")</f>
        <v/>
      </c>
      <c r="H371" s="27" t="str">
        <f ca="1">IFERROR(OFFSET(錠剤!H$4,錠剤_バラ!$A371,0),"")</f>
        <v/>
      </c>
      <c r="I371" s="27" t="str">
        <f ca="1">IFERROR(OFFSET(錠剤!I$4,錠剤_バラ!$A371,0),"")</f>
        <v/>
      </c>
      <c r="J371" s="27" t="str">
        <f ca="1">IFERROR(OFFSET(錠剤!J$4,錠剤_バラ!$A371,0),"")</f>
        <v/>
      </c>
      <c r="K371" s="77"/>
      <c r="L371" s="65"/>
      <c r="M371" s="54">
        <f t="shared" si="10"/>
        <v>0</v>
      </c>
    </row>
    <row r="372" spans="1:13">
      <c r="A372" s="66" t="e" cm="1">
        <f t="array" aca="1" ref="A372" ca="1">IFERROR(
   _xlfn.AGGREGATE(
      15, 6,
      ROW(錠剤!$J$5:$J$999)/
      (ISNUMBER(SEARCH("バラ", 錠剤!$J$5:$J$999))),
      ROW(A368)
   ),
"")-4</f>
        <v>#VALUE!</v>
      </c>
      <c r="B372" s="27">
        <f t="shared" si="11"/>
        <v>368</v>
      </c>
      <c r="C372" s="27" t="str">
        <f ca="1">IFERROR(OFFSET(錠剤!C$4,錠剤_バラ!$A372,0),"")</f>
        <v/>
      </c>
      <c r="D372" s="27" t="str">
        <f ca="1">IFERROR(OFFSET(錠剤!D$4,錠剤_バラ!$A372,0),"")</f>
        <v/>
      </c>
      <c r="E372" s="27" t="str">
        <f ca="1">IFERROR(OFFSET(錠剤!E$4,錠剤_バラ!$A372,0),"")</f>
        <v/>
      </c>
      <c r="F372" s="27" t="str">
        <f ca="1">IFERROR(OFFSET(錠剤!F$4,錠剤_バラ!$A372,0),"")</f>
        <v/>
      </c>
      <c r="G372" s="27" t="str">
        <f ca="1">IFERROR(OFFSET(錠剤!G$4,錠剤_バラ!$A372,0),"")</f>
        <v/>
      </c>
      <c r="H372" s="27" t="str">
        <f ca="1">IFERROR(OFFSET(錠剤!H$4,錠剤_バラ!$A372,0),"")</f>
        <v/>
      </c>
      <c r="I372" s="27" t="str">
        <f ca="1">IFERROR(OFFSET(錠剤!I$4,錠剤_バラ!$A372,0),"")</f>
        <v/>
      </c>
      <c r="J372" s="27" t="str">
        <f ca="1">IFERROR(OFFSET(錠剤!J$4,錠剤_バラ!$A372,0),"")</f>
        <v/>
      </c>
      <c r="K372" s="77"/>
      <c r="L372" s="65"/>
      <c r="M372" s="54">
        <f t="shared" si="10"/>
        <v>0</v>
      </c>
    </row>
    <row r="373" spans="1:13">
      <c r="A373" s="66" t="e" cm="1">
        <f t="array" aca="1" ref="A373" ca="1">IFERROR(
   _xlfn.AGGREGATE(
      15, 6,
      ROW(錠剤!$J$5:$J$999)/
      (ISNUMBER(SEARCH("バラ", 錠剤!$J$5:$J$999))),
      ROW(A369)
   ),
"")-4</f>
        <v>#VALUE!</v>
      </c>
      <c r="B373" s="27">
        <f t="shared" si="11"/>
        <v>369</v>
      </c>
      <c r="C373" s="27" t="str">
        <f ca="1">IFERROR(OFFSET(錠剤!C$4,錠剤_バラ!$A373,0),"")</f>
        <v/>
      </c>
      <c r="D373" s="27" t="str">
        <f ca="1">IFERROR(OFFSET(錠剤!D$4,錠剤_バラ!$A373,0),"")</f>
        <v/>
      </c>
      <c r="E373" s="27" t="str">
        <f ca="1">IFERROR(OFFSET(錠剤!E$4,錠剤_バラ!$A373,0),"")</f>
        <v/>
      </c>
      <c r="F373" s="27" t="str">
        <f ca="1">IFERROR(OFFSET(錠剤!F$4,錠剤_バラ!$A373,0),"")</f>
        <v/>
      </c>
      <c r="G373" s="27" t="str">
        <f ca="1">IFERROR(OFFSET(錠剤!G$4,錠剤_バラ!$A373,0),"")</f>
        <v/>
      </c>
      <c r="H373" s="27" t="str">
        <f ca="1">IFERROR(OFFSET(錠剤!H$4,錠剤_バラ!$A373,0),"")</f>
        <v/>
      </c>
      <c r="I373" s="27" t="str">
        <f ca="1">IFERROR(OFFSET(錠剤!I$4,錠剤_バラ!$A373,0),"")</f>
        <v/>
      </c>
      <c r="J373" s="27" t="str">
        <f ca="1">IFERROR(OFFSET(錠剤!J$4,錠剤_バラ!$A373,0),"")</f>
        <v/>
      </c>
      <c r="K373" s="77"/>
      <c r="L373" s="65"/>
      <c r="M373" s="54">
        <f t="shared" si="10"/>
        <v>0</v>
      </c>
    </row>
    <row r="374" spans="1:13">
      <c r="A374" s="66" t="e" cm="1">
        <f t="array" aca="1" ref="A374" ca="1">IFERROR(
   _xlfn.AGGREGATE(
      15, 6,
      ROW(錠剤!$J$5:$J$999)/
      (ISNUMBER(SEARCH("バラ", 錠剤!$J$5:$J$999))),
      ROW(A370)
   ),
"")-4</f>
        <v>#VALUE!</v>
      </c>
      <c r="B374" s="27">
        <f t="shared" si="11"/>
        <v>370</v>
      </c>
      <c r="C374" s="27" t="str">
        <f ca="1">IFERROR(OFFSET(錠剤!C$4,錠剤_バラ!$A374,0),"")</f>
        <v/>
      </c>
      <c r="D374" s="27" t="str">
        <f ca="1">IFERROR(OFFSET(錠剤!D$4,錠剤_バラ!$A374,0),"")</f>
        <v/>
      </c>
      <c r="E374" s="27" t="str">
        <f ca="1">IFERROR(OFFSET(錠剤!E$4,錠剤_バラ!$A374,0),"")</f>
        <v/>
      </c>
      <c r="F374" s="27" t="str">
        <f ca="1">IFERROR(OFFSET(錠剤!F$4,錠剤_バラ!$A374,0),"")</f>
        <v/>
      </c>
      <c r="G374" s="27" t="str">
        <f ca="1">IFERROR(OFFSET(錠剤!G$4,錠剤_バラ!$A374,0),"")</f>
        <v/>
      </c>
      <c r="H374" s="27" t="str">
        <f ca="1">IFERROR(OFFSET(錠剤!H$4,錠剤_バラ!$A374,0),"")</f>
        <v/>
      </c>
      <c r="I374" s="27" t="str">
        <f ca="1">IFERROR(OFFSET(錠剤!I$4,錠剤_バラ!$A374,0),"")</f>
        <v/>
      </c>
      <c r="J374" s="27" t="str">
        <f ca="1">IFERROR(OFFSET(錠剤!J$4,錠剤_バラ!$A374,0),"")</f>
        <v/>
      </c>
      <c r="K374" s="77"/>
      <c r="L374" s="65"/>
      <c r="M374" s="54">
        <f t="shared" si="10"/>
        <v>0</v>
      </c>
    </row>
    <row r="375" spans="1:13">
      <c r="A375" s="66" t="e" cm="1">
        <f t="array" aca="1" ref="A375" ca="1">IFERROR(
   _xlfn.AGGREGATE(
      15, 6,
      ROW(錠剤!$J$5:$J$999)/
      (ISNUMBER(SEARCH("バラ", 錠剤!$J$5:$J$999))),
      ROW(A371)
   ),
"")-4</f>
        <v>#VALUE!</v>
      </c>
      <c r="B375" s="27">
        <f t="shared" si="11"/>
        <v>371</v>
      </c>
      <c r="C375" s="27" t="str">
        <f ca="1">IFERROR(OFFSET(錠剤!C$4,錠剤_バラ!$A375,0),"")</f>
        <v/>
      </c>
      <c r="D375" s="27" t="str">
        <f ca="1">IFERROR(OFFSET(錠剤!D$4,錠剤_バラ!$A375,0),"")</f>
        <v/>
      </c>
      <c r="E375" s="27" t="str">
        <f ca="1">IFERROR(OFFSET(錠剤!E$4,錠剤_バラ!$A375,0),"")</f>
        <v/>
      </c>
      <c r="F375" s="27" t="str">
        <f ca="1">IFERROR(OFFSET(錠剤!F$4,錠剤_バラ!$A375,0),"")</f>
        <v/>
      </c>
      <c r="G375" s="27" t="str">
        <f ca="1">IFERROR(OFFSET(錠剤!G$4,錠剤_バラ!$A375,0),"")</f>
        <v/>
      </c>
      <c r="H375" s="27" t="str">
        <f ca="1">IFERROR(OFFSET(錠剤!H$4,錠剤_バラ!$A375,0),"")</f>
        <v/>
      </c>
      <c r="I375" s="27" t="str">
        <f ca="1">IFERROR(OFFSET(錠剤!I$4,錠剤_バラ!$A375,0),"")</f>
        <v/>
      </c>
      <c r="J375" s="27" t="str">
        <f ca="1">IFERROR(OFFSET(錠剤!J$4,錠剤_バラ!$A375,0),"")</f>
        <v/>
      </c>
      <c r="K375" s="77"/>
      <c r="L375" s="65"/>
      <c r="M375" s="54">
        <f t="shared" si="10"/>
        <v>0</v>
      </c>
    </row>
    <row r="376" spans="1:13">
      <c r="A376" s="66" t="e" cm="1">
        <f t="array" aca="1" ref="A376" ca="1">IFERROR(
   _xlfn.AGGREGATE(
      15, 6,
      ROW(錠剤!$J$5:$J$999)/
      (ISNUMBER(SEARCH("バラ", 錠剤!$J$5:$J$999))),
      ROW(A372)
   ),
"")-4</f>
        <v>#VALUE!</v>
      </c>
      <c r="B376" s="27">
        <f t="shared" si="11"/>
        <v>372</v>
      </c>
      <c r="C376" s="27" t="str">
        <f ca="1">IFERROR(OFFSET(錠剤!C$4,錠剤_バラ!$A376,0),"")</f>
        <v/>
      </c>
      <c r="D376" s="27" t="str">
        <f ca="1">IFERROR(OFFSET(錠剤!D$4,錠剤_バラ!$A376,0),"")</f>
        <v/>
      </c>
      <c r="E376" s="27" t="str">
        <f ca="1">IFERROR(OFFSET(錠剤!E$4,錠剤_バラ!$A376,0),"")</f>
        <v/>
      </c>
      <c r="F376" s="27" t="str">
        <f ca="1">IFERROR(OFFSET(錠剤!F$4,錠剤_バラ!$A376,0),"")</f>
        <v/>
      </c>
      <c r="G376" s="27" t="str">
        <f ca="1">IFERROR(OFFSET(錠剤!G$4,錠剤_バラ!$A376,0),"")</f>
        <v/>
      </c>
      <c r="H376" s="27" t="str">
        <f ca="1">IFERROR(OFFSET(錠剤!H$4,錠剤_バラ!$A376,0),"")</f>
        <v/>
      </c>
      <c r="I376" s="27" t="str">
        <f ca="1">IFERROR(OFFSET(錠剤!I$4,錠剤_バラ!$A376,0),"")</f>
        <v/>
      </c>
      <c r="J376" s="27" t="str">
        <f ca="1">IFERROR(OFFSET(錠剤!J$4,錠剤_バラ!$A376,0),"")</f>
        <v/>
      </c>
      <c r="K376" s="77"/>
      <c r="L376" s="65"/>
      <c r="M376" s="54">
        <f t="shared" si="10"/>
        <v>0</v>
      </c>
    </row>
    <row r="377" spans="1:13">
      <c r="A377" s="66" t="e" cm="1">
        <f t="array" aca="1" ref="A377" ca="1">IFERROR(
   _xlfn.AGGREGATE(
      15, 6,
      ROW(錠剤!$J$5:$J$999)/
      (ISNUMBER(SEARCH("バラ", 錠剤!$J$5:$J$999))),
      ROW(A373)
   ),
"")-4</f>
        <v>#VALUE!</v>
      </c>
      <c r="B377" s="27">
        <f t="shared" si="11"/>
        <v>373</v>
      </c>
      <c r="C377" s="27" t="str">
        <f ca="1">IFERROR(OFFSET(錠剤!C$4,錠剤_バラ!$A377,0),"")</f>
        <v/>
      </c>
      <c r="D377" s="27" t="str">
        <f ca="1">IFERROR(OFFSET(錠剤!D$4,錠剤_バラ!$A377,0),"")</f>
        <v/>
      </c>
      <c r="E377" s="27" t="str">
        <f ca="1">IFERROR(OFFSET(錠剤!E$4,錠剤_バラ!$A377,0),"")</f>
        <v/>
      </c>
      <c r="F377" s="27" t="str">
        <f ca="1">IFERROR(OFFSET(錠剤!F$4,錠剤_バラ!$A377,0),"")</f>
        <v/>
      </c>
      <c r="G377" s="27" t="str">
        <f ca="1">IFERROR(OFFSET(錠剤!G$4,錠剤_バラ!$A377,0),"")</f>
        <v/>
      </c>
      <c r="H377" s="27" t="str">
        <f ca="1">IFERROR(OFFSET(錠剤!H$4,錠剤_バラ!$A377,0),"")</f>
        <v/>
      </c>
      <c r="I377" s="27" t="str">
        <f ca="1">IFERROR(OFFSET(錠剤!I$4,錠剤_バラ!$A377,0),"")</f>
        <v/>
      </c>
      <c r="J377" s="27" t="str">
        <f ca="1">IFERROR(OFFSET(錠剤!J$4,錠剤_バラ!$A377,0),"")</f>
        <v/>
      </c>
      <c r="K377" s="77"/>
      <c r="L377" s="65"/>
      <c r="M377" s="54">
        <f t="shared" si="10"/>
        <v>0</v>
      </c>
    </row>
    <row r="378" spans="1:13">
      <c r="A378" s="66" t="e" cm="1">
        <f t="array" aca="1" ref="A378" ca="1">IFERROR(
   _xlfn.AGGREGATE(
      15, 6,
      ROW(錠剤!$J$5:$J$999)/
      (ISNUMBER(SEARCH("バラ", 錠剤!$J$5:$J$999))),
      ROW(A374)
   ),
"")-4</f>
        <v>#VALUE!</v>
      </c>
      <c r="B378" s="27">
        <f t="shared" si="11"/>
        <v>374</v>
      </c>
      <c r="C378" s="27" t="str">
        <f ca="1">IFERROR(OFFSET(錠剤!C$4,錠剤_バラ!$A378,0),"")</f>
        <v/>
      </c>
      <c r="D378" s="27" t="str">
        <f ca="1">IFERROR(OFFSET(錠剤!D$4,錠剤_バラ!$A378,0),"")</f>
        <v/>
      </c>
      <c r="E378" s="27" t="str">
        <f ca="1">IFERROR(OFFSET(錠剤!E$4,錠剤_バラ!$A378,0),"")</f>
        <v/>
      </c>
      <c r="F378" s="27" t="str">
        <f ca="1">IFERROR(OFFSET(錠剤!F$4,錠剤_バラ!$A378,0),"")</f>
        <v/>
      </c>
      <c r="G378" s="27" t="str">
        <f ca="1">IFERROR(OFFSET(錠剤!G$4,錠剤_バラ!$A378,0),"")</f>
        <v/>
      </c>
      <c r="H378" s="27" t="str">
        <f ca="1">IFERROR(OFFSET(錠剤!H$4,錠剤_バラ!$A378,0),"")</f>
        <v/>
      </c>
      <c r="I378" s="27" t="str">
        <f ca="1">IFERROR(OFFSET(錠剤!I$4,錠剤_バラ!$A378,0),"")</f>
        <v/>
      </c>
      <c r="J378" s="27" t="str">
        <f ca="1">IFERROR(OFFSET(錠剤!J$4,錠剤_バラ!$A378,0),"")</f>
        <v/>
      </c>
      <c r="K378" s="77"/>
      <c r="L378" s="65"/>
      <c r="M378" s="54">
        <f t="shared" si="10"/>
        <v>0</v>
      </c>
    </row>
    <row r="379" spans="1:13">
      <c r="A379" s="66" t="e" cm="1">
        <f t="array" aca="1" ref="A379" ca="1">IFERROR(
   _xlfn.AGGREGATE(
      15, 6,
      ROW(錠剤!$J$5:$J$999)/
      (ISNUMBER(SEARCH("バラ", 錠剤!$J$5:$J$999))),
      ROW(A375)
   ),
"")-4</f>
        <v>#VALUE!</v>
      </c>
      <c r="B379" s="27">
        <f t="shared" si="11"/>
        <v>375</v>
      </c>
      <c r="C379" s="27" t="str">
        <f ca="1">IFERROR(OFFSET(錠剤!C$4,錠剤_バラ!$A379,0),"")</f>
        <v/>
      </c>
      <c r="D379" s="27" t="str">
        <f ca="1">IFERROR(OFFSET(錠剤!D$4,錠剤_バラ!$A379,0),"")</f>
        <v/>
      </c>
      <c r="E379" s="27" t="str">
        <f ca="1">IFERROR(OFFSET(錠剤!E$4,錠剤_バラ!$A379,0),"")</f>
        <v/>
      </c>
      <c r="F379" s="27" t="str">
        <f ca="1">IFERROR(OFFSET(錠剤!F$4,錠剤_バラ!$A379,0),"")</f>
        <v/>
      </c>
      <c r="G379" s="27" t="str">
        <f ca="1">IFERROR(OFFSET(錠剤!G$4,錠剤_バラ!$A379,0),"")</f>
        <v/>
      </c>
      <c r="H379" s="27" t="str">
        <f ca="1">IFERROR(OFFSET(錠剤!H$4,錠剤_バラ!$A379,0),"")</f>
        <v/>
      </c>
      <c r="I379" s="27" t="str">
        <f ca="1">IFERROR(OFFSET(錠剤!I$4,錠剤_バラ!$A379,0),"")</f>
        <v/>
      </c>
      <c r="J379" s="27" t="str">
        <f ca="1">IFERROR(OFFSET(錠剤!J$4,錠剤_バラ!$A379,0),"")</f>
        <v/>
      </c>
      <c r="K379" s="77"/>
      <c r="L379" s="65"/>
      <c r="M379" s="54">
        <f t="shared" si="10"/>
        <v>0</v>
      </c>
    </row>
    <row r="380" spans="1:13">
      <c r="A380" s="66" t="e" cm="1">
        <f t="array" aca="1" ref="A380" ca="1">IFERROR(
   _xlfn.AGGREGATE(
      15, 6,
      ROW(錠剤!$J$5:$J$999)/
      (ISNUMBER(SEARCH("バラ", 錠剤!$J$5:$J$999))),
      ROW(A376)
   ),
"")-4</f>
        <v>#VALUE!</v>
      </c>
      <c r="B380" s="27">
        <f t="shared" si="11"/>
        <v>376</v>
      </c>
      <c r="C380" s="27" t="str">
        <f ca="1">IFERROR(OFFSET(錠剤!C$4,錠剤_バラ!$A380,0),"")</f>
        <v/>
      </c>
      <c r="D380" s="27" t="str">
        <f ca="1">IFERROR(OFFSET(錠剤!D$4,錠剤_バラ!$A380,0),"")</f>
        <v/>
      </c>
      <c r="E380" s="27" t="str">
        <f ca="1">IFERROR(OFFSET(錠剤!E$4,錠剤_バラ!$A380,0),"")</f>
        <v/>
      </c>
      <c r="F380" s="27" t="str">
        <f ca="1">IFERROR(OFFSET(錠剤!F$4,錠剤_バラ!$A380,0),"")</f>
        <v/>
      </c>
      <c r="G380" s="27" t="str">
        <f ca="1">IFERROR(OFFSET(錠剤!G$4,錠剤_バラ!$A380,0),"")</f>
        <v/>
      </c>
      <c r="H380" s="27" t="str">
        <f ca="1">IFERROR(OFFSET(錠剤!H$4,錠剤_バラ!$A380,0),"")</f>
        <v/>
      </c>
      <c r="I380" s="27" t="str">
        <f ca="1">IFERROR(OFFSET(錠剤!I$4,錠剤_バラ!$A380,0),"")</f>
        <v/>
      </c>
      <c r="J380" s="27" t="str">
        <f ca="1">IFERROR(OFFSET(錠剤!J$4,錠剤_バラ!$A380,0),"")</f>
        <v/>
      </c>
      <c r="K380" s="77"/>
      <c r="L380" s="65"/>
      <c r="M380" s="54">
        <f t="shared" si="10"/>
        <v>0</v>
      </c>
    </row>
    <row r="381" spans="1:13">
      <c r="A381" s="66" t="e" cm="1">
        <f t="array" aca="1" ref="A381" ca="1">IFERROR(
   _xlfn.AGGREGATE(
      15, 6,
      ROW(錠剤!$J$5:$J$999)/
      (ISNUMBER(SEARCH("バラ", 錠剤!$J$5:$J$999))),
      ROW(A377)
   ),
"")-4</f>
        <v>#VALUE!</v>
      </c>
      <c r="B381" s="27">
        <f t="shared" si="11"/>
        <v>377</v>
      </c>
      <c r="C381" s="27" t="str">
        <f ca="1">IFERROR(OFFSET(錠剤!C$4,錠剤_バラ!$A381,0),"")</f>
        <v/>
      </c>
      <c r="D381" s="27" t="str">
        <f ca="1">IFERROR(OFFSET(錠剤!D$4,錠剤_バラ!$A381,0),"")</f>
        <v/>
      </c>
      <c r="E381" s="27" t="str">
        <f ca="1">IFERROR(OFFSET(錠剤!E$4,錠剤_バラ!$A381,0),"")</f>
        <v/>
      </c>
      <c r="F381" s="27" t="str">
        <f ca="1">IFERROR(OFFSET(錠剤!F$4,錠剤_バラ!$A381,0),"")</f>
        <v/>
      </c>
      <c r="G381" s="27" t="str">
        <f ca="1">IFERROR(OFFSET(錠剤!G$4,錠剤_バラ!$A381,0),"")</f>
        <v/>
      </c>
      <c r="H381" s="27" t="str">
        <f ca="1">IFERROR(OFFSET(錠剤!H$4,錠剤_バラ!$A381,0),"")</f>
        <v/>
      </c>
      <c r="I381" s="27" t="str">
        <f ca="1">IFERROR(OFFSET(錠剤!I$4,錠剤_バラ!$A381,0),"")</f>
        <v/>
      </c>
      <c r="J381" s="27" t="str">
        <f ca="1">IFERROR(OFFSET(錠剤!J$4,錠剤_バラ!$A381,0),"")</f>
        <v/>
      </c>
      <c r="K381" s="77"/>
      <c r="L381" s="65"/>
      <c r="M381" s="54">
        <f t="shared" si="10"/>
        <v>0</v>
      </c>
    </row>
    <row r="382" spans="1:13">
      <c r="A382" s="66" t="e" cm="1">
        <f t="array" aca="1" ref="A382" ca="1">IFERROR(
   _xlfn.AGGREGATE(
      15, 6,
      ROW(錠剤!$J$5:$J$999)/
      (ISNUMBER(SEARCH("バラ", 錠剤!$J$5:$J$999))),
      ROW(A378)
   ),
"")-4</f>
        <v>#VALUE!</v>
      </c>
      <c r="B382" s="27">
        <f t="shared" si="11"/>
        <v>378</v>
      </c>
      <c r="C382" s="27" t="str">
        <f ca="1">IFERROR(OFFSET(錠剤!C$4,錠剤_バラ!$A382,0),"")</f>
        <v/>
      </c>
      <c r="D382" s="27" t="str">
        <f ca="1">IFERROR(OFFSET(錠剤!D$4,錠剤_バラ!$A382,0),"")</f>
        <v/>
      </c>
      <c r="E382" s="27" t="str">
        <f ca="1">IFERROR(OFFSET(錠剤!E$4,錠剤_バラ!$A382,0),"")</f>
        <v/>
      </c>
      <c r="F382" s="27" t="str">
        <f ca="1">IFERROR(OFFSET(錠剤!F$4,錠剤_バラ!$A382,0),"")</f>
        <v/>
      </c>
      <c r="G382" s="27" t="str">
        <f ca="1">IFERROR(OFFSET(錠剤!G$4,錠剤_バラ!$A382,0),"")</f>
        <v/>
      </c>
      <c r="H382" s="27" t="str">
        <f ca="1">IFERROR(OFFSET(錠剤!H$4,錠剤_バラ!$A382,0),"")</f>
        <v/>
      </c>
      <c r="I382" s="27" t="str">
        <f ca="1">IFERROR(OFFSET(錠剤!I$4,錠剤_バラ!$A382,0),"")</f>
        <v/>
      </c>
      <c r="J382" s="27" t="str">
        <f ca="1">IFERROR(OFFSET(錠剤!J$4,錠剤_バラ!$A382,0),"")</f>
        <v/>
      </c>
      <c r="K382" s="77"/>
      <c r="L382" s="65"/>
      <c r="M382" s="54">
        <f t="shared" si="10"/>
        <v>0</v>
      </c>
    </row>
    <row r="383" spans="1:13">
      <c r="A383" s="66" t="e" cm="1">
        <f t="array" aca="1" ref="A383" ca="1">IFERROR(
   _xlfn.AGGREGATE(
      15, 6,
      ROW(錠剤!$J$5:$J$999)/
      (ISNUMBER(SEARCH("バラ", 錠剤!$J$5:$J$999))),
      ROW(A379)
   ),
"")-4</f>
        <v>#VALUE!</v>
      </c>
      <c r="B383" s="27">
        <f t="shared" si="11"/>
        <v>379</v>
      </c>
      <c r="C383" s="27" t="str">
        <f ca="1">IFERROR(OFFSET(錠剤!C$4,錠剤_バラ!$A383,0),"")</f>
        <v/>
      </c>
      <c r="D383" s="27" t="str">
        <f ca="1">IFERROR(OFFSET(錠剤!D$4,錠剤_バラ!$A383,0),"")</f>
        <v/>
      </c>
      <c r="E383" s="27" t="str">
        <f ca="1">IFERROR(OFFSET(錠剤!E$4,錠剤_バラ!$A383,0),"")</f>
        <v/>
      </c>
      <c r="F383" s="27" t="str">
        <f ca="1">IFERROR(OFFSET(錠剤!F$4,錠剤_バラ!$A383,0),"")</f>
        <v/>
      </c>
      <c r="G383" s="27" t="str">
        <f ca="1">IFERROR(OFFSET(錠剤!G$4,錠剤_バラ!$A383,0),"")</f>
        <v/>
      </c>
      <c r="H383" s="27" t="str">
        <f ca="1">IFERROR(OFFSET(錠剤!H$4,錠剤_バラ!$A383,0),"")</f>
        <v/>
      </c>
      <c r="I383" s="27" t="str">
        <f ca="1">IFERROR(OFFSET(錠剤!I$4,錠剤_バラ!$A383,0),"")</f>
        <v/>
      </c>
      <c r="J383" s="27" t="str">
        <f ca="1">IFERROR(OFFSET(錠剤!J$4,錠剤_バラ!$A383,0),"")</f>
        <v/>
      </c>
      <c r="K383" s="77"/>
      <c r="L383" s="65"/>
      <c r="M383" s="54">
        <f t="shared" si="10"/>
        <v>0</v>
      </c>
    </row>
    <row r="384" spans="1:13">
      <c r="A384" s="66" t="e" cm="1">
        <f t="array" aca="1" ref="A384" ca="1">IFERROR(
   _xlfn.AGGREGATE(
      15, 6,
      ROW(錠剤!$J$5:$J$999)/
      (ISNUMBER(SEARCH("バラ", 錠剤!$J$5:$J$999))),
      ROW(A380)
   ),
"")-4</f>
        <v>#VALUE!</v>
      </c>
      <c r="B384" s="27">
        <f t="shared" si="11"/>
        <v>380</v>
      </c>
      <c r="C384" s="27" t="str">
        <f ca="1">IFERROR(OFFSET(錠剤!C$4,錠剤_バラ!$A384,0),"")</f>
        <v/>
      </c>
      <c r="D384" s="27" t="str">
        <f ca="1">IFERROR(OFFSET(錠剤!D$4,錠剤_バラ!$A384,0),"")</f>
        <v/>
      </c>
      <c r="E384" s="27" t="str">
        <f ca="1">IFERROR(OFFSET(錠剤!E$4,錠剤_バラ!$A384,0),"")</f>
        <v/>
      </c>
      <c r="F384" s="27" t="str">
        <f ca="1">IFERROR(OFFSET(錠剤!F$4,錠剤_バラ!$A384,0),"")</f>
        <v/>
      </c>
      <c r="G384" s="27" t="str">
        <f ca="1">IFERROR(OFFSET(錠剤!G$4,錠剤_バラ!$A384,0),"")</f>
        <v/>
      </c>
      <c r="H384" s="27" t="str">
        <f ca="1">IFERROR(OFFSET(錠剤!H$4,錠剤_バラ!$A384,0),"")</f>
        <v/>
      </c>
      <c r="I384" s="27" t="str">
        <f ca="1">IFERROR(OFFSET(錠剤!I$4,錠剤_バラ!$A384,0),"")</f>
        <v/>
      </c>
      <c r="J384" s="27" t="str">
        <f ca="1">IFERROR(OFFSET(錠剤!J$4,錠剤_バラ!$A384,0),"")</f>
        <v/>
      </c>
      <c r="K384" s="77"/>
      <c r="L384" s="65"/>
      <c r="M384" s="54">
        <f t="shared" si="10"/>
        <v>0</v>
      </c>
    </row>
    <row r="385" spans="1:13">
      <c r="A385" s="66" t="e" cm="1">
        <f t="array" aca="1" ref="A385" ca="1">IFERROR(
   _xlfn.AGGREGATE(
      15, 6,
      ROW(錠剤!$J$5:$J$999)/
      (ISNUMBER(SEARCH("バラ", 錠剤!$J$5:$J$999))),
      ROW(A381)
   ),
"")-4</f>
        <v>#VALUE!</v>
      </c>
      <c r="B385" s="27">
        <f t="shared" si="11"/>
        <v>381</v>
      </c>
      <c r="C385" s="27" t="str">
        <f ca="1">IFERROR(OFFSET(錠剤!C$4,錠剤_バラ!$A385,0),"")</f>
        <v/>
      </c>
      <c r="D385" s="27" t="str">
        <f ca="1">IFERROR(OFFSET(錠剤!D$4,錠剤_バラ!$A385,0),"")</f>
        <v/>
      </c>
      <c r="E385" s="27" t="str">
        <f ca="1">IFERROR(OFFSET(錠剤!E$4,錠剤_バラ!$A385,0),"")</f>
        <v/>
      </c>
      <c r="F385" s="27" t="str">
        <f ca="1">IFERROR(OFFSET(錠剤!F$4,錠剤_バラ!$A385,0),"")</f>
        <v/>
      </c>
      <c r="G385" s="27" t="str">
        <f ca="1">IFERROR(OFFSET(錠剤!G$4,錠剤_バラ!$A385,0),"")</f>
        <v/>
      </c>
      <c r="H385" s="27" t="str">
        <f ca="1">IFERROR(OFFSET(錠剤!H$4,錠剤_バラ!$A385,0),"")</f>
        <v/>
      </c>
      <c r="I385" s="27" t="str">
        <f ca="1">IFERROR(OFFSET(錠剤!I$4,錠剤_バラ!$A385,0),"")</f>
        <v/>
      </c>
      <c r="J385" s="27" t="str">
        <f ca="1">IFERROR(OFFSET(錠剤!J$4,錠剤_バラ!$A385,0),"")</f>
        <v/>
      </c>
      <c r="K385" s="77"/>
      <c r="L385" s="65"/>
      <c r="M385" s="54">
        <f t="shared" si="10"/>
        <v>0</v>
      </c>
    </row>
    <row r="386" spans="1:13">
      <c r="A386" s="66" t="e" cm="1">
        <f t="array" aca="1" ref="A386" ca="1">IFERROR(
   _xlfn.AGGREGATE(
      15, 6,
      ROW(錠剤!$J$5:$J$999)/
      (ISNUMBER(SEARCH("バラ", 錠剤!$J$5:$J$999))),
      ROW(A382)
   ),
"")-4</f>
        <v>#VALUE!</v>
      </c>
      <c r="B386" s="27">
        <f t="shared" si="11"/>
        <v>382</v>
      </c>
      <c r="C386" s="27" t="str">
        <f ca="1">IFERROR(OFFSET(錠剤!C$4,錠剤_バラ!$A386,0),"")</f>
        <v/>
      </c>
      <c r="D386" s="27" t="str">
        <f ca="1">IFERROR(OFFSET(錠剤!D$4,錠剤_バラ!$A386,0),"")</f>
        <v/>
      </c>
      <c r="E386" s="27" t="str">
        <f ca="1">IFERROR(OFFSET(錠剤!E$4,錠剤_バラ!$A386,0),"")</f>
        <v/>
      </c>
      <c r="F386" s="27" t="str">
        <f ca="1">IFERROR(OFFSET(錠剤!F$4,錠剤_バラ!$A386,0),"")</f>
        <v/>
      </c>
      <c r="G386" s="27" t="str">
        <f ca="1">IFERROR(OFFSET(錠剤!G$4,錠剤_バラ!$A386,0),"")</f>
        <v/>
      </c>
      <c r="H386" s="27" t="str">
        <f ca="1">IFERROR(OFFSET(錠剤!H$4,錠剤_バラ!$A386,0),"")</f>
        <v/>
      </c>
      <c r="I386" s="27" t="str">
        <f ca="1">IFERROR(OFFSET(錠剤!I$4,錠剤_バラ!$A386,0),"")</f>
        <v/>
      </c>
      <c r="J386" s="27" t="str">
        <f ca="1">IFERROR(OFFSET(錠剤!J$4,錠剤_バラ!$A386,0),"")</f>
        <v/>
      </c>
      <c r="K386" s="77"/>
      <c r="L386" s="65"/>
      <c r="M386" s="54">
        <f t="shared" si="10"/>
        <v>0</v>
      </c>
    </row>
    <row r="387" spans="1:13">
      <c r="A387" s="66" t="e" cm="1">
        <f t="array" aca="1" ref="A387" ca="1">IFERROR(
   _xlfn.AGGREGATE(
      15, 6,
      ROW(錠剤!$J$5:$J$999)/
      (ISNUMBER(SEARCH("バラ", 錠剤!$J$5:$J$999))),
      ROW(A383)
   ),
"")-4</f>
        <v>#VALUE!</v>
      </c>
      <c r="B387" s="27">
        <f t="shared" si="11"/>
        <v>383</v>
      </c>
      <c r="C387" s="27" t="str">
        <f ca="1">IFERROR(OFFSET(錠剤!C$4,錠剤_バラ!$A387,0),"")</f>
        <v/>
      </c>
      <c r="D387" s="27" t="str">
        <f ca="1">IFERROR(OFFSET(錠剤!D$4,錠剤_バラ!$A387,0),"")</f>
        <v/>
      </c>
      <c r="E387" s="27" t="str">
        <f ca="1">IFERROR(OFFSET(錠剤!E$4,錠剤_バラ!$A387,0),"")</f>
        <v/>
      </c>
      <c r="F387" s="27" t="str">
        <f ca="1">IFERROR(OFFSET(錠剤!F$4,錠剤_バラ!$A387,0),"")</f>
        <v/>
      </c>
      <c r="G387" s="27" t="str">
        <f ca="1">IFERROR(OFFSET(錠剤!G$4,錠剤_バラ!$A387,0),"")</f>
        <v/>
      </c>
      <c r="H387" s="27" t="str">
        <f ca="1">IFERROR(OFFSET(錠剤!H$4,錠剤_バラ!$A387,0),"")</f>
        <v/>
      </c>
      <c r="I387" s="27" t="str">
        <f ca="1">IFERROR(OFFSET(錠剤!I$4,錠剤_バラ!$A387,0),"")</f>
        <v/>
      </c>
      <c r="J387" s="27" t="str">
        <f ca="1">IFERROR(OFFSET(錠剤!J$4,錠剤_バラ!$A387,0),"")</f>
        <v/>
      </c>
      <c r="K387" s="77"/>
      <c r="L387" s="65"/>
      <c r="M387" s="54">
        <f t="shared" si="10"/>
        <v>0</v>
      </c>
    </row>
    <row r="388" spans="1:13">
      <c r="A388" s="66" t="e" cm="1">
        <f t="array" aca="1" ref="A388" ca="1">IFERROR(
   _xlfn.AGGREGATE(
      15, 6,
      ROW(錠剤!$J$5:$J$999)/
      (ISNUMBER(SEARCH("バラ", 錠剤!$J$5:$J$999))),
      ROW(A384)
   ),
"")-4</f>
        <v>#VALUE!</v>
      </c>
      <c r="B388" s="27">
        <f t="shared" si="11"/>
        <v>384</v>
      </c>
      <c r="C388" s="27" t="str">
        <f ca="1">IFERROR(OFFSET(錠剤!C$4,錠剤_バラ!$A388,0),"")</f>
        <v/>
      </c>
      <c r="D388" s="27" t="str">
        <f ca="1">IFERROR(OFFSET(錠剤!D$4,錠剤_バラ!$A388,0),"")</f>
        <v/>
      </c>
      <c r="E388" s="27" t="str">
        <f ca="1">IFERROR(OFFSET(錠剤!E$4,錠剤_バラ!$A388,0),"")</f>
        <v/>
      </c>
      <c r="F388" s="27" t="str">
        <f ca="1">IFERROR(OFFSET(錠剤!F$4,錠剤_バラ!$A388,0),"")</f>
        <v/>
      </c>
      <c r="G388" s="27" t="str">
        <f ca="1">IFERROR(OFFSET(錠剤!G$4,錠剤_バラ!$A388,0),"")</f>
        <v/>
      </c>
      <c r="H388" s="27" t="str">
        <f ca="1">IFERROR(OFFSET(錠剤!H$4,錠剤_バラ!$A388,0),"")</f>
        <v/>
      </c>
      <c r="I388" s="27" t="str">
        <f ca="1">IFERROR(OFFSET(錠剤!I$4,錠剤_バラ!$A388,0),"")</f>
        <v/>
      </c>
      <c r="J388" s="27" t="str">
        <f ca="1">IFERROR(OFFSET(錠剤!J$4,錠剤_バラ!$A388,0),"")</f>
        <v/>
      </c>
      <c r="K388" s="77"/>
      <c r="L388" s="65"/>
      <c r="M388" s="54">
        <f t="shared" si="10"/>
        <v>0</v>
      </c>
    </row>
    <row r="389" spans="1:13">
      <c r="A389" s="66" t="e" cm="1">
        <f t="array" aca="1" ref="A389" ca="1">IFERROR(
   _xlfn.AGGREGATE(
      15, 6,
      ROW(錠剤!$J$5:$J$999)/
      (ISNUMBER(SEARCH("バラ", 錠剤!$J$5:$J$999))),
      ROW(A385)
   ),
"")-4</f>
        <v>#VALUE!</v>
      </c>
      <c r="B389" s="27">
        <f t="shared" si="11"/>
        <v>385</v>
      </c>
      <c r="C389" s="27" t="str">
        <f ca="1">IFERROR(OFFSET(錠剤!C$4,錠剤_バラ!$A389,0),"")</f>
        <v/>
      </c>
      <c r="D389" s="27" t="str">
        <f ca="1">IFERROR(OFFSET(錠剤!D$4,錠剤_バラ!$A389,0),"")</f>
        <v/>
      </c>
      <c r="E389" s="27" t="str">
        <f ca="1">IFERROR(OFFSET(錠剤!E$4,錠剤_バラ!$A389,0),"")</f>
        <v/>
      </c>
      <c r="F389" s="27" t="str">
        <f ca="1">IFERROR(OFFSET(錠剤!F$4,錠剤_バラ!$A389,0),"")</f>
        <v/>
      </c>
      <c r="G389" s="27" t="str">
        <f ca="1">IFERROR(OFFSET(錠剤!G$4,錠剤_バラ!$A389,0),"")</f>
        <v/>
      </c>
      <c r="H389" s="27" t="str">
        <f ca="1">IFERROR(OFFSET(錠剤!H$4,錠剤_バラ!$A389,0),"")</f>
        <v/>
      </c>
      <c r="I389" s="27" t="str">
        <f ca="1">IFERROR(OFFSET(錠剤!I$4,錠剤_バラ!$A389,0),"")</f>
        <v/>
      </c>
      <c r="J389" s="27" t="str">
        <f ca="1">IFERROR(OFFSET(錠剤!J$4,錠剤_バラ!$A389,0),"")</f>
        <v/>
      </c>
      <c r="K389" s="77"/>
      <c r="L389" s="65"/>
      <c r="M389" s="54">
        <f t="shared" si="10"/>
        <v>0</v>
      </c>
    </row>
    <row r="390" spans="1:13">
      <c r="A390" s="66" t="e" cm="1">
        <f t="array" aca="1" ref="A390" ca="1">IFERROR(
   _xlfn.AGGREGATE(
      15, 6,
      ROW(錠剤!$J$5:$J$999)/
      (ISNUMBER(SEARCH("バラ", 錠剤!$J$5:$J$999))),
      ROW(A386)
   ),
"")-4</f>
        <v>#VALUE!</v>
      </c>
      <c r="B390" s="27">
        <f t="shared" si="11"/>
        <v>386</v>
      </c>
      <c r="C390" s="27" t="str">
        <f ca="1">IFERROR(OFFSET(錠剤!C$4,錠剤_バラ!$A390,0),"")</f>
        <v/>
      </c>
      <c r="D390" s="27" t="str">
        <f ca="1">IFERROR(OFFSET(錠剤!D$4,錠剤_バラ!$A390,0),"")</f>
        <v/>
      </c>
      <c r="E390" s="27" t="str">
        <f ca="1">IFERROR(OFFSET(錠剤!E$4,錠剤_バラ!$A390,0),"")</f>
        <v/>
      </c>
      <c r="F390" s="27" t="str">
        <f ca="1">IFERROR(OFFSET(錠剤!F$4,錠剤_バラ!$A390,0),"")</f>
        <v/>
      </c>
      <c r="G390" s="27" t="str">
        <f ca="1">IFERROR(OFFSET(錠剤!G$4,錠剤_バラ!$A390,0),"")</f>
        <v/>
      </c>
      <c r="H390" s="27" t="str">
        <f ca="1">IFERROR(OFFSET(錠剤!H$4,錠剤_バラ!$A390,0),"")</f>
        <v/>
      </c>
      <c r="I390" s="27" t="str">
        <f ca="1">IFERROR(OFFSET(錠剤!I$4,錠剤_バラ!$A390,0),"")</f>
        <v/>
      </c>
      <c r="J390" s="27" t="str">
        <f ca="1">IFERROR(OFFSET(錠剤!J$4,錠剤_バラ!$A390,0),"")</f>
        <v/>
      </c>
      <c r="K390" s="77"/>
      <c r="L390" s="65"/>
      <c r="M390" s="54">
        <f t="shared" ref="M390:M453" si="12">SUM(K390:L390)</f>
        <v>0</v>
      </c>
    </row>
    <row r="391" spans="1:13">
      <c r="A391" s="66" t="e" cm="1">
        <f t="array" aca="1" ref="A391" ca="1">IFERROR(
   _xlfn.AGGREGATE(
      15, 6,
      ROW(錠剤!$J$5:$J$999)/
      (ISNUMBER(SEARCH("バラ", 錠剤!$J$5:$J$999))),
      ROW(A387)
   ),
"")-4</f>
        <v>#VALUE!</v>
      </c>
      <c r="B391" s="27">
        <f t="shared" ref="B391:B454" si="13">B390+1</f>
        <v>387</v>
      </c>
      <c r="C391" s="27" t="str">
        <f ca="1">IFERROR(OFFSET(錠剤!C$4,錠剤_バラ!$A391,0),"")</f>
        <v/>
      </c>
      <c r="D391" s="27" t="str">
        <f ca="1">IFERROR(OFFSET(錠剤!D$4,錠剤_バラ!$A391,0),"")</f>
        <v/>
      </c>
      <c r="E391" s="27" t="str">
        <f ca="1">IFERROR(OFFSET(錠剤!E$4,錠剤_バラ!$A391,0),"")</f>
        <v/>
      </c>
      <c r="F391" s="27" t="str">
        <f ca="1">IFERROR(OFFSET(錠剤!F$4,錠剤_バラ!$A391,0),"")</f>
        <v/>
      </c>
      <c r="G391" s="27" t="str">
        <f ca="1">IFERROR(OFFSET(錠剤!G$4,錠剤_バラ!$A391,0),"")</f>
        <v/>
      </c>
      <c r="H391" s="27" t="str">
        <f ca="1">IFERROR(OFFSET(錠剤!H$4,錠剤_バラ!$A391,0),"")</f>
        <v/>
      </c>
      <c r="I391" s="27" t="str">
        <f ca="1">IFERROR(OFFSET(錠剤!I$4,錠剤_バラ!$A391,0),"")</f>
        <v/>
      </c>
      <c r="J391" s="27" t="str">
        <f ca="1">IFERROR(OFFSET(錠剤!J$4,錠剤_バラ!$A391,0),"")</f>
        <v/>
      </c>
      <c r="K391" s="77"/>
      <c r="L391" s="65"/>
      <c r="M391" s="54">
        <f t="shared" si="12"/>
        <v>0</v>
      </c>
    </row>
    <row r="392" spans="1:13">
      <c r="A392" s="66" t="e" cm="1">
        <f t="array" aca="1" ref="A392" ca="1">IFERROR(
   _xlfn.AGGREGATE(
      15, 6,
      ROW(錠剤!$J$5:$J$999)/
      (ISNUMBER(SEARCH("バラ", 錠剤!$J$5:$J$999))),
      ROW(A388)
   ),
"")-4</f>
        <v>#VALUE!</v>
      </c>
      <c r="B392" s="27">
        <f t="shared" si="13"/>
        <v>388</v>
      </c>
      <c r="C392" s="27" t="str">
        <f ca="1">IFERROR(OFFSET(錠剤!C$4,錠剤_バラ!$A392,0),"")</f>
        <v/>
      </c>
      <c r="D392" s="27" t="str">
        <f ca="1">IFERROR(OFFSET(錠剤!D$4,錠剤_バラ!$A392,0),"")</f>
        <v/>
      </c>
      <c r="E392" s="27" t="str">
        <f ca="1">IFERROR(OFFSET(錠剤!E$4,錠剤_バラ!$A392,0),"")</f>
        <v/>
      </c>
      <c r="F392" s="27" t="str">
        <f ca="1">IFERROR(OFFSET(錠剤!F$4,錠剤_バラ!$A392,0),"")</f>
        <v/>
      </c>
      <c r="G392" s="27" t="str">
        <f ca="1">IFERROR(OFFSET(錠剤!G$4,錠剤_バラ!$A392,0),"")</f>
        <v/>
      </c>
      <c r="H392" s="27" t="str">
        <f ca="1">IFERROR(OFFSET(錠剤!H$4,錠剤_バラ!$A392,0),"")</f>
        <v/>
      </c>
      <c r="I392" s="27" t="str">
        <f ca="1">IFERROR(OFFSET(錠剤!I$4,錠剤_バラ!$A392,0),"")</f>
        <v/>
      </c>
      <c r="J392" s="27" t="str">
        <f ca="1">IFERROR(OFFSET(錠剤!J$4,錠剤_バラ!$A392,0),"")</f>
        <v/>
      </c>
      <c r="K392" s="77"/>
      <c r="L392" s="65"/>
      <c r="M392" s="54">
        <f t="shared" si="12"/>
        <v>0</v>
      </c>
    </row>
    <row r="393" spans="1:13">
      <c r="A393" s="66" t="e" cm="1">
        <f t="array" aca="1" ref="A393" ca="1">IFERROR(
   _xlfn.AGGREGATE(
      15, 6,
      ROW(錠剤!$J$5:$J$999)/
      (ISNUMBER(SEARCH("バラ", 錠剤!$J$5:$J$999))),
      ROW(A389)
   ),
"")-4</f>
        <v>#VALUE!</v>
      </c>
      <c r="B393" s="27">
        <f t="shared" si="13"/>
        <v>389</v>
      </c>
      <c r="C393" s="27" t="str">
        <f ca="1">IFERROR(OFFSET(錠剤!C$4,錠剤_バラ!$A393,0),"")</f>
        <v/>
      </c>
      <c r="D393" s="27" t="str">
        <f ca="1">IFERROR(OFFSET(錠剤!D$4,錠剤_バラ!$A393,0),"")</f>
        <v/>
      </c>
      <c r="E393" s="27" t="str">
        <f ca="1">IFERROR(OFFSET(錠剤!E$4,錠剤_バラ!$A393,0),"")</f>
        <v/>
      </c>
      <c r="F393" s="27" t="str">
        <f ca="1">IFERROR(OFFSET(錠剤!F$4,錠剤_バラ!$A393,0),"")</f>
        <v/>
      </c>
      <c r="G393" s="27" t="str">
        <f ca="1">IFERROR(OFFSET(錠剤!G$4,錠剤_バラ!$A393,0),"")</f>
        <v/>
      </c>
      <c r="H393" s="27" t="str">
        <f ca="1">IFERROR(OFFSET(錠剤!H$4,錠剤_バラ!$A393,0),"")</f>
        <v/>
      </c>
      <c r="I393" s="27" t="str">
        <f ca="1">IFERROR(OFFSET(錠剤!I$4,錠剤_バラ!$A393,0),"")</f>
        <v/>
      </c>
      <c r="J393" s="27" t="str">
        <f ca="1">IFERROR(OFFSET(錠剤!J$4,錠剤_バラ!$A393,0),"")</f>
        <v/>
      </c>
      <c r="K393" s="77"/>
      <c r="L393" s="65"/>
      <c r="M393" s="54">
        <f t="shared" si="12"/>
        <v>0</v>
      </c>
    </row>
    <row r="394" spans="1:13">
      <c r="A394" s="66" t="e" cm="1">
        <f t="array" aca="1" ref="A394" ca="1">IFERROR(
   _xlfn.AGGREGATE(
      15, 6,
      ROW(錠剤!$J$5:$J$999)/
      (ISNUMBER(SEARCH("バラ", 錠剤!$J$5:$J$999))),
      ROW(A390)
   ),
"")-4</f>
        <v>#VALUE!</v>
      </c>
      <c r="B394" s="27">
        <f t="shared" si="13"/>
        <v>390</v>
      </c>
      <c r="C394" s="27" t="str">
        <f ca="1">IFERROR(OFFSET(錠剤!C$4,錠剤_バラ!$A394,0),"")</f>
        <v/>
      </c>
      <c r="D394" s="27" t="str">
        <f ca="1">IFERROR(OFFSET(錠剤!D$4,錠剤_バラ!$A394,0),"")</f>
        <v/>
      </c>
      <c r="E394" s="27" t="str">
        <f ca="1">IFERROR(OFFSET(錠剤!E$4,錠剤_バラ!$A394,0),"")</f>
        <v/>
      </c>
      <c r="F394" s="27" t="str">
        <f ca="1">IFERROR(OFFSET(錠剤!F$4,錠剤_バラ!$A394,0),"")</f>
        <v/>
      </c>
      <c r="G394" s="27" t="str">
        <f ca="1">IFERROR(OFFSET(錠剤!G$4,錠剤_バラ!$A394,0),"")</f>
        <v/>
      </c>
      <c r="H394" s="27" t="str">
        <f ca="1">IFERROR(OFFSET(錠剤!H$4,錠剤_バラ!$A394,0),"")</f>
        <v/>
      </c>
      <c r="I394" s="27" t="str">
        <f ca="1">IFERROR(OFFSET(錠剤!I$4,錠剤_バラ!$A394,0),"")</f>
        <v/>
      </c>
      <c r="J394" s="27" t="str">
        <f ca="1">IFERROR(OFFSET(錠剤!J$4,錠剤_バラ!$A394,0),"")</f>
        <v/>
      </c>
      <c r="K394" s="77"/>
      <c r="L394" s="65"/>
      <c r="M394" s="54">
        <f t="shared" si="12"/>
        <v>0</v>
      </c>
    </row>
    <row r="395" spans="1:13">
      <c r="A395" s="66" t="e" cm="1">
        <f t="array" aca="1" ref="A395" ca="1">IFERROR(
   _xlfn.AGGREGATE(
      15, 6,
      ROW(錠剤!$J$5:$J$999)/
      (ISNUMBER(SEARCH("バラ", 錠剤!$J$5:$J$999))),
      ROW(A391)
   ),
"")-4</f>
        <v>#VALUE!</v>
      </c>
      <c r="B395" s="27">
        <f t="shared" si="13"/>
        <v>391</v>
      </c>
      <c r="C395" s="27" t="str">
        <f ca="1">IFERROR(OFFSET(錠剤!C$4,錠剤_バラ!$A395,0),"")</f>
        <v/>
      </c>
      <c r="D395" s="27" t="str">
        <f ca="1">IFERROR(OFFSET(錠剤!D$4,錠剤_バラ!$A395,0),"")</f>
        <v/>
      </c>
      <c r="E395" s="27" t="str">
        <f ca="1">IFERROR(OFFSET(錠剤!E$4,錠剤_バラ!$A395,0),"")</f>
        <v/>
      </c>
      <c r="F395" s="27" t="str">
        <f ca="1">IFERROR(OFFSET(錠剤!F$4,錠剤_バラ!$A395,0),"")</f>
        <v/>
      </c>
      <c r="G395" s="27" t="str">
        <f ca="1">IFERROR(OFFSET(錠剤!G$4,錠剤_バラ!$A395,0),"")</f>
        <v/>
      </c>
      <c r="H395" s="27" t="str">
        <f ca="1">IFERROR(OFFSET(錠剤!H$4,錠剤_バラ!$A395,0),"")</f>
        <v/>
      </c>
      <c r="I395" s="27" t="str">
        <f ca="1">IFERROR(OFFSET(錠剤!I$4,錠剤_バラ!$A395,0),"")</f>
        <v/>
      </c>
      <c r="J395" s="27" t="str">
        <f ca="1">IFERROR(OFFSET(錠剤!J$4,錠剤_バラ!$A395,0),"")</f>
        <v/>
      </c>
      <c r="K395" s="77"/>
      <c r="L395" s="65"/>
      <c r="M395" s="54">
        <f t="shared" si="12"/>
        <v>0</v>
      </c>
    </row>
    <row r="396" spans="1:13">
      <c r="A396" s="66" t="e" cm="1">
        <f t="array" aca="1" ref="A396" ca="1">IFERROR(
   _xlfn.AGGREGATE(
      15, 6,
      ROW(錠剤!$J$5:$J$999)/
      (ISNUMBER(SEARCH("バラ", 錠剤!$J$5:$J$999))),
      ROW(A392)
   ),
"")-4</f>
        <v>#VALUE!</v>
      </c>
      <c r="B396" s="27">
        <f t="shared" si="13"/>
        <v>392</v>
      </c>
      <c r="C396" s="27" t="str">
        <f ca="1">IFERROR(OFFSET(錠剤!C$4,錠剤_バラ!$A396,0),"")</f>
        <v/>
      </c>
      <c r="D396" s="27" t="str">
        <f ca="1">IFERROR(OFFSET(錠剤!D$4,錠剤_バラ!$A396,0),"")</f>
        <v/>
      </c>
      <c r="E396" s="27" t="str">
        <f ca="1">IFERROR(OFFSET(錠剤!E$4,錠剤_バラ!$A396,0),"")</f>
        <v/>
      </c>
      <c r="F396" s="27" t="str">
        <f ca="1">IFERROR(OFFSET(錠剤!F$4,錠剤_バラ!$A396,0),"")</f>
        <v/>
      </c>
      <c r="G396" s="27" t="str">
        <f ca="1">IFERROR(OFFSET(錠剤!G$4,錠剤_バラ!$A396,0),"")</f>
        <v/>
      </c>
      <c r="H396" s="27" t="str">
        <f ca="1">IFERROR(OFFSET(錠剤!H$4,錠剤_バラ!$A396,0),"")</f>
        <v/>
      </c>
      <c r="I396" s="27" t="str">
        <f ca="1">IFERROR(OFFSET(錠剤!I$4,錠剤_バラ!$A396,0),"")</f>
        <v/>
      </c>
      <c r="J396" s="27" t="str">
        <f ca="1">IFERROR(OFFSET(錠剤!J$4,錠剤_バラ!$A396,0),"")</f>
        <v/>
      </c>
      <c r="K396" s="77"/>
      <c r="L396" s="65"/>
      <c r="M396" s="54">
        <f t="shared" si="12"/>
        <v>0</v>
      </c>
    </row>
    <row r="397" spans="1:13">
      <c r="A397" s="66" t="e" cm="1">
        <f t="array" aca="1" ref="A397" ca="1">IFERROR(
   _xlfn.AGGREGATE(
      15, 6,
      ROW(錠剤!$J$5:$J$999)/
      (ISNUMBER(SEARCH("バラ", 錠剤!$J$5:$J$999))),
      ROW(A393)
   ),
"")-4</f>
        <v>#VALUE!</v>
      </c>
      <c r="B397" s="27">
        <f t="shared" si="13"/>
        <v>393</v>
      </c>
      <c r="C397" s="27" t="str">
        <f ca="1">IFERROR(OFFSET(錠剤!C$4,錠剤_バラ!$A397,0),"")</f>
        <v/>
      </c>
      <c r="D397" s="27" t="str">
        <f ca="1">IFERROR(OFFSET(錠剤!D$4,錠剤_バラ!$A397,0),"")</f>
        <v/>
      </c>
      <c r="E397" s="27" t="str">
        <f ca="1">IFERROR(OFFSET(錠剤!E$4,錠剤_バラ!$A397,0),"")</f>
        <v/>
      </c>
      <c r="F397" s="27" t="str">
        <f ca="1">IFERROR(OFFSET(錠剤!F$4,錠剤_バラ!$A397,0),"")</f>
        <v/>
      </c>
      <c r="G397" s="27" t="str">
        <f ca="1">IFERROR(OFFSET(錠剤!G$4,錠剤_バラ!$A397,0),"")</f>
        <v/>
      </c>
      <c r="H397" s="27" t="str">
        <f ca="1">IFERROR(OFFSET(錠剤!H$4,錠剤_バラ!$A397,0),"")</f>
        <v/>
      </c>
      <c r="I397" s="27" t="str">
        <f ca="1">IFERROR(OFFSET(錠剤!I$4,錠剤_バラ!$A397,0),"")</f>
        <v/>
      </c>
      <c r="J397" s="27" t="str">
        <f ca="1">IFERROR(OFFSET(錠剤!J$4,錠剤_バラ!$A397,0),"")</f>
        <v/>
      </c>
      <c r="K397" s="77"/>
      <c r="L397" s="65"/>
      <c r="M397" s="54">
        <f t="shared" si="12"/>
        <v>0</v>
      </c>
    </row>
    <row r="398" spans="1:13">
      <c r="A398" s="66" t="e" cm="1">
        <f t="array" aca="1" ref="A398" ca="1">IFERROR(
   _xlfn.AGGREGATE(
      15, 6,
      ROW(錠剤!$J$5:$J$999)/
      (ISNUMBER(SEARCH("バラ", 錠剤!$J$5:$J$999))),
      ROW(A394)
   ),
"")-4</f>
        <v>#VALUE!</v>
      </c>
      <c r="B398" s="27">
        <f t="shared" si="13"/>
        <v>394</v>
      </c>
      <c r="C398" s="27" t="str">
        <f ca="1">IFERROR(OFFSET(錠剤!C$4,錠剤_バラ!$A398,0),"")</f>
        <v/>
      </c>
      <c r="D398" s="27" t="str">
        <f ca="1">IFERROR(OFFSET(錠剤!D$4,錠剤_バラ!$A398,0),"")</f>
        <v/>
      </c>
      <c r="E398" s="27" t="str">
        <f ca="1">IFERROR(OFFSET(錠剤!E$4,錠剤_バラ!$A398,0),"")</f>
        <v/>
      </c>
      <c r="F398" s="27" t="str">
        <f ca="1">IFERROR(OFFSET(錠剤!F$4,錠剤_バラ!$A398,0),"")</f>
        <v/>
      </c>
      <c r="G398" s="27" t="str">
        <f ca="1">IFERROR(OFFSET(錠剤!G$4,錠剤_バラ!$A398,0),"")</f>
        <v/>
      </c>
      <c r="H398" s="27" t="str">
        <f ca="1">IFERROR(OFFSET(錠剤!H$4,錠剤_バラ!$A398,0),"")</f>
        <v/>
      </c>
      <c r="I398" s="27" t="str">
        <f ca="1">IFERROR(OFFSET(錠剤!I$4,錠剤_バラ!$A398,0),"")</f>
        <v/>
      </c>
      <c r="J398" s="27" t="str">
        <f ca="1">IFERROR(OFFSET(錠剤!J$4,錠剤_バラ!$A398,0),"")</f>
        <v/>
      </c>
      <c r="K398" s="77"/>
      <c r="L398" s="65"/>
      <c r="M398" s="54">
        <f t="shared" si="12"/>
        <v>0</v>
      </c>
    </row>
    <row r="399" spans="1:13">
      <c r="A399" s="66" t="e" cm="1">
        <f t="array" aca="1" ref="A399" ca="1">IFERROR(
   _xlfn.AGGREGATE(
      15, 6,
      ROW(錠剤!$J$5:$J$999)/
      (ISNUMBER(SEARCH("バラ", 錠剤!$J$5:$J$999))),
      ROW(A395)
   ),
"")-4</f>
        <v>#VALUE!</v>
      </c>
      <c r="B399" s="27">
        <f t="shared" si="13"/>
        <v>395</v>
      </c>
      <c r="C399" s="27" t="str">
        <f ca="1">IFERROR(OFFSET(錠剤!C$4,錠剤_バラ!$A399,0),"")</f>
        <v/>
      </c>
      <c r="D399" s="27" t="str">
        <f ca="1">IFERROR(OFFSET(錠剤!D$4,錠剤_バラ!$A399,0),"")</f>
        <v/>
      </c>
      <c r="E399" s="27" t="str">
        <f ca="1">IFERROR(OFFSET(錠剤!E$4,錠剤_バラ!$A399,0),"")</f>
        <v/>
      </c>
      <c r="F399" s="27" t="str">
        <f ca="1">IFERROR(OFFSET(錠剤!F$4,錠剤_バラ!$A399,0),"")</f>
        <v/>
      </c>
      <c r="G399" s="27" t="str">
        <f ca="1">IFERROR(OFFSET(錠剤!G$4,錠剤_バラ!$A399,0),"")</f>
        <v/>
      </c>
      <c r="H399" s="27" t="str">
        <f ca="1">IFERROR(OFFSET(錠剤!H$4,錠剤_バラ!$A399,0),"")</f>
        <v/>
      </c>
      <c r="I399" s="27" t="str">
        <f ca="1">IFERROR(OFFSET(錠剤!I$4,錠剤_バラ!$A399,0),"")</f>
        <v/>
      </c>
      <c r="J399" s="27" t="str">
        <f ca="1">IFERROR(OFFSET(錠剤!J$4,錠剤_バラ!$A399,0),"")</f>
        <v/>
      </c>
      <c r="K399" s="77"/>
      <c r="L399" s="65"/>
      <c r="M399" s="54">
        <f t="shared" si="12"/>
        <v>0</v>
      </c>
    </row>
    <row r="400" spans="1:13">
      <c r="A400" s="66" t="e" cm="1">
        <f t="array" aca="1" ref="A400" ca="1">IFERROR(
   _xlfn.AGGREGATE(
      15, 6,
      ROW(錠剤!$J$5:$J$999)/
      (ISNUMBER(SEARCH("バラ", 錠剤!$J$5:$J$999))),
      ROW(A396)
   ),
"")-4</f>
        <v>#VALUE!</v>
      </c>
      <c r="B400" s="27">
        <f t="shared" si="13"/>
        <v>396</v>
      </c>
      <c r="C400" s="27" t="str">
        <f ca="1">IFERROR(OFFSET(錠剤!C$4,錠剤_バラ!$A400,0),"")</f>
        <v/>
      </c>
      <c r="D400" s="27" t="str">
        <f ca="1">IFERROR(OFFSET(錠剤!D$4,錠剤_バラ!$A400,0),"")</f>
        <v/>
      </c>
      <c r="E400" s="27" t="str">
        <f ca="1">IFERROR(OFFSET(錠剤!E$4,錠剤_バラ!$A400,0),"")</f>
        <v/>
      </c>
      <c r="F400" s="27" t="str">
        <f ca="1">IFERROR(OFFSET(錠剤!F$4,錠剤_バラ!$A400,0),"")</f>
        <v/>
      </c>
      <c r="G400" s="27" t="str">
        <f ca="1">IFERROR(OFFSET(錠剤!G$4,錠剤_バラ!$A400,0),"")</f>
        <v/>
      </c>
      <c r="H400" s="27" t="str">
        <f ca="1">IFERROR(OFFSET(錠剤!H$4,錠剤_バラ!$A400,0),"")</f>
        <v/>
      </c>
      <c r="I400" s="27" t="str">
        <f ca="1">IFERROR(OFFSET(錠剤!I$4,錠剤_バラ!$A400,0),"")</f>
        <v/>
      </c>
      <c r="J400" s="27" t="str">
        <f ca="1">IFERROR(OFFSET(錠剤!J$4,錠剤_バラ!$A400,0),"")</f>
        <v/>
      </c>
      <c r="K400" s="77"/>
      <c r="L400" s="65"/>
      <c r="M400" s="54">
        <f t="shared" si="12"/>
        <v>0</v>
      </c>
    </row>
    <row r="401" spans="1:13">
      <c r="A401" s="66" t="e" cm="1">
        <f t="array" aca="1" ref="A401" ca="1">IFERROR(
   _xlfn.AGGREGATE(
      15, 6,
      ROW(錠剤!$J$5:$J$999)/
      (ISNUMBER(SEARCH("バラ", 錠剤!$J$5:$J$999))),
      ROW(A397)
   ),
"")-4</f>
        <v>#VALUE!</v>
      </c>
      <c r="B401" s="27">
        <f t="shared" si="13"/>
        <v>397</v>
      </c>
      <c r="C401" s="27" t="str">
        <f ca="1">IFERROR(OFFSET(錠剤!C$4,錠剤_バラ!$A401,0),"")</f>
        <v/>
      </c>
      <c r="D401" s="27" t="str">
        <f ca="1">IFERROR(OFFSET(錠剤!D$4,錠剤_バラ!$A401,0),"")</f>
        <v/>
      </c>
      <c r="E401" s="27" t="str">
        <f ca="1">IFERROR(OFFSET(錠剤!E$4,錠剤_バラ!$A401,0),"")</f>
        <v/>
      </c>
      <c r="F401" s="27" t="str">
        <f ca="1">IFERROR(OFFSET(錠剤!F$4,錠剤_バラ!$A401,0),"")</f>
        <v/>
      </c>
      <c r="G401" s="27" t="str">
        <f ca="1">IFERROR(OFFSET(錠剤!G$4,錠剤_バラ!$A401,0),"")</f>
        <v/>
      </c>
      <c r="H401" s="27" t="str">
        <f ca="1">IFERROR(OFFSET(錠剤!H$4,錠剤_バラ!$A401,0),"")</f>
        <v/>
      </c>
      <c r="I401" s="27" t="str">
        <f ca="1">IFERROR(OFFSET(錠剤!I$4,錠剤_バラ!$A401,0),"")</f>
        <v/>
      </c>
      <c r="J401" s="27" t="str">
        <f ca="1">IFERROR(OFFSET(錠剤!J$4,錠剤_バラ!$A401,0),"")</f>
        <v/>
      </c>
      <c r="K401" s="77"/>
      <c r="L401" s="65"/>
      <c r="M401" s="54">
        <f t="shared" si="12"/>
        <v>0</v>
      </c>
    </row>
    <row r="402" spans="1:13">
      <c r="A402" s="66" t="e" cm="1">
        <f t="array" aca="1" ref="A402" ca="1">IFERROR(
   _xlfn.AGGREGATE(
      15, 6,
      ROW(錠剤!$J$5:$J$999)/
      (ISNUMBER(SEARCH("バラ", 錠剤!$J$5:$J$999))),
      ROW(A398)
   ),
"")-4</f>
        <v>#VALUE!</v>
      </c>
      <c r="B402" s="27">
        <f t="shared" si="13"/>
        <v>398</v>
      </c>
      <c r="C402" s="27" t="str">
        <f ca="1">IFERROR(OFFSET(錠剤!C$4,錠剤_バラ!$A402,0),"")</f>
        <v/>
      </c>
      <c r="D402" s="27" t="str">
        <f ca="1">IFERROR(OFFSET(錠剤!D$4,錠剤_バラ!$A402,0),"")</f>
        <v/>
      </c>
      <c r="E402" s="27" t="str">
        <f ca="1">IFERROR(OFFSET(錠剤!E$4,錠剤_バラ!$A402,0),"")</f>
        <v/>
      </c>
      <c r="F402" s="27" t="str">
        <f ca="1">IFERROR(OFFSET(錠剤!F$4,錠剤_バラ!$A402,0),"")</f>
        <v/>
      </c>
      <c r="G402" s="27" t="str">
        <f ca="1">IFERROR(OFFSET(錠剤!G$4,錠剤_バラ!$A402,0),"")</f>
        <v/>
      </c>
      <c r="H402" s="27" t="str">
        <f ca="1">IFERROR(OFFSET(錠剤!H$4,錠剤_バラ!$A402,0),"")</f>
        <v/>
      </c>
      <c r="I402" s="27" t="str">
        <f ca="1">IFERROR(OFFSET(錠剤!I$4,錠剤_バラ!$A402,0),"")</f>
        <v/>
      </c>
      <c r="J402" s="27" t="str">
        <f ca="1">IFERROR(OFFSET(錠剤!J$4,錠剤_バラ!$A402,0),"")</f>
        <v/>
      </c>
      <c r="K402" s="77"/>
      <c r="L402" s="65"/>
      <c r="M402" s="54">
        <f t="shared" si="12"/>
        <v>0</v>
      </c>
    </row>
    <row r="403" spans="1:13">
      <c r="A403" s="66" t="e" cm="1">
        <f t="array" aca="1" ref="A403" ca="1">IFERROR(
   _xlfn.AGGREGATE(
      15, 6,
      ROW(錠剤!$J$5:$J$999)/
      (ISNUMBER(SEARCH("バラ", 錠剤!$J$5:$J$999))),
      ROW(A399)
   ),
"")-4</f>
        <v>#VALUE!</v>
      </c>
      <c r="B403" s="27">
        <f t="shared" si="13"/>
        <v>399</v>
      </c>
      <c r="C403" s="27" t="str">
        <f ca="1">IFERROR(OFFSET(錠剤!C$4,錠剤_バラ!$A403,0),"")</f>
        <v/>
      </c>
      <c r="D403" s="27" t="str">
        <f ca="1">IFERROR(OFFSET(錠剤!D$4,錠剤_バラ!$A403,0),"")</f>
        <v/>
      </c>
      <c r="E403" s="27" t="str">
        <f ca="1">IFERROR(OFFSET(錠剤!E$4,錠剤_バラ!$A403,0),"")</f>
        <v/>
      </c>
      <c r="F403" s="27" t="str">
        <f ca="1">IFERROR(OFFSET(錠剤!F$4,錠剤_バラ!$A403,0),"")</f>
        <v/>
      </c>
      <c r="G403" s="27" t="str">
        <f ca="1">IFERROR(OFFSET(錠剤!G$4,錠剤_バラ!$A403,0),"")</f>
        <v/>
      </c>
      <c r="H403" s="27" t="str">
        <f ca="1">IFERROR(OFFSET(錠剤!H$4,錠剤_バラ!$A403,0),"")</f>
        <v/>
      </c>
      <c r="I403" s="27" t="str">
        <f ca="1">IFERROR(OFFSET(錠剤!I$4,錠剤_バラ!$A403,0),"")</f>
        <v/>
      </c>
      <c r="J403" s="27" t="str">
        <f ca="1">IFERROR(OFFSET(錠剤!J$4,錠剤_バラ!$A403,0),"")</f>
        <v/>
      </c>
      <c r="K403" s="77"/>
      <c r="L403" s="65"/>
      <c r="M403" s="54">
        <f t="shared" si="12"/>
        <v>0</v>
      </c>
    </row>
    <row r="404" spans="1:13">
      <c r="A404" s="66" t="e" cm="1">
        <f t="array" aca="1" ref="A404" ca="1">IFERROR(
   _xlfn.AGGREGATE(
      15, 6,
      ROW(錠剤!$J$5:$J$999)/
      (ISNUMBER(SEARCH("バラ", 錠剤!$J$5:$J$999))),
      ROW(A400)
   ),
"")-4</f>
        <v>#VALUE!</v>
      </c>
      <c r="B404" s="27">
        <f t="shared" si="13"/>
        <v>400</v>
      </c>
      <c r="C404" s="27" t="str">
        <f ca="1">IFERROR(OFFSET(錠剤!C$4,錠剤_バラ!$A404,0),"")</f>
        <v/>
      </c>
      <c r="D404" s="27" t="str">
        <f ca="1">IFERROR(OFFSET(錠剤!D$4,錠剤_バラ!$A404,0),"")</f>
        <v/>
      </c>
      <c r="E404" s="27" t="str">
        <f ca="1">IFERROR(OFFSET(錠剤!E$4,錠剤_バラ!$A404,0),"")</f>
        <v/>
      </c>
      <c r="F404" s="27" t="str">
        <f ca="1">IFERROR(OFFSET(錠剤!F$4,錠剤_バラ!$A404,0),"")</f>
        <v/>
      </c>
      <c r="G404" s="27" t="str">
        <f ca="1">IFERROR(OFFSET(錠剤!G$4,錠剤_バラ!$A404,0),"")</f>
        <v/>
      </c>
      <c r="H404" s="27" t="str">
        <f ca="1">IFERROR(OFFSET(錠剤!H$4,錠剤_バラ!$A404,0),"")</f>
        <v/>
      </c>
      <c r="I404" s="27" t="str">
        <f ca="1">IFERROR(OFFSET(錠剤!I$4,錠剤_バラ!$A404,0),"")</f>
        <v/>
      </c>
      <c r="J404" s="27" t="str">
        <f ca="1">IFERROR(OFFSET(錠剤!J$4,錠剤_バラ!$A404,0),"")</f>
        <v/>
      </c>
      <c r="K404" s="77"/>
      <c r="L404" s="65"/>
      <c r="M404" s="54">
        <f t="shared" si="12"/>
        <v>0</v>
      </c>
    </row>
    <row r="405" spans="1:13">
      <c r="A405" s="66" t="e" cm="1">
        <f t="array" aca="1" ref="A405" ca="1">IFERROR(
   _xlfn.AGGREGATE(
      15, 6,
      ROW(錠剤!$J$5:$J$999)/
      (ISNUMBER(SEARCH("バラ", 錠剤!$J$5:$J$999))),
      ROW(A401)
   ),
"")-4</f>
        <v>#VALUE!</v>
      </c>
      <c r="B405" s="27">
        <f t="shared" si="13"/>
        <v>401</v>
      </c>
      <c r="C405" s="27" t="str">
        <f ca="1">IFERROR(OFFSET(錠剤!C$4,錠剤_バラ!$A405,0),"")</f>
        <v/>
      </c>
      <c r="D405" s="27" t="str">
        <f ca="1">IFERROR(OFFSET(錠剤!D$4,錠剤_バラ!$A405,0),"")</f>
        <v/>
      </c>
      <c r="E405" s="27" t="str">
        <f ca="1">IFERROR(OFFSET(錠剤!E$4,錠剤_バラ!$A405,0),"")</f>
        <v/>
      </c>
      <c r="F405" s="27" t="str">
        <f ca="1">IFERROR(OFFSET(錠剤!F$4,錠剤_バラ!$A405,0),"")</f>
        <v/>
      </c>
      <c r="G405" s="27" t="str">
        <f ca="1">IFERROR(OFFSET(錠剤!G$4,錠剤_バラ!$A405,0),"")</f>
        <v/>
      </c>
      <c r="H405" s="27" t="str">
        <f ca="1">IFERROR(OFFSET(錠剤!H$4,錠剤_バラ!$A405,0),"")</f>
        <v/>
      </c>
      <c r="I405" s="27" t="str">
        <f ca="1">IFERROR(OFFSET(錠剤!I$4,錠剤_バラ!$A405,0),"")</f>
        <v/>
      </c>
      <c r="J405" s="27" t="str">
        <f ca="1">IFERROR(OFFSET(錠剤!J$4,錠剤_バラ!$A405,0),"")</f>
        <v/>
      </c>
      <c r="K405" s="77"/>
      <c r="L405" s="65"/>
      <c r="M405" s="54">
        <f t="shared" si="12"/>
        <v>0</v>
      </c>
    </row>
    <row r="406" spans="1:13">
      <c r="A406" s="66" t="e" cm="1">
        <f t="array" aca="1" ref="A406" ca="1">IFERROR(
   _xlfn.AGGREGATE(
      15, 6,
      ROW(錠剤!$J$5:$J$999)/
      (ISNUMBER(SEARCH("バラ", 錠剤!$J$5:$J$999))),
      ROW(A402)
   ),
"")-4</f>
        <v>#VALUE!</v>
      </c>
      <c r="B406" s="27">
        <f t="shared" si="13"/>
        <v>402</v>
      </c>
      <c r="C406" s="27" t="str">
        <f ca="1">IFERROR(OFFSET(錠剤!C$4,錠剤_バラ!$A406,0),"")</f>
        <v/>
      </c>
      <c r="D406" s="27" t="str">
        <f ca="1">IFERROR(OFFSET(錠剤!D$4,錠剤_バラ!$A406,0),"")</f>
        <v/>
      </c>
      <c r="E406" s="27" t="str">
        <f ca="1">IFERROR(OFFSET(錠剤!E$4,錠剤_バラ!$A406,0),"")</f>
        <v/>
      </c>
      <c r="F406" s="27" t="str">
        <f ca="1">IFERROR(OFFSET(錠剤!F$4,錠剤_バラ!$A406,0),"")</f>
        <v/>
      </c>
      <c r="G406" s="27" t="str">
        <f ca="1">IFERROR(OFFSET(錠剤!G$4,錠剤_バラ!$A406,0),"")</f>
        <v/>
      </c>
      <c r="H406" s="27" t="str">
        <f ca="1">IFERROR(OFFSET(錠剤!H$4,錠剤_バラ!$A406,0),"")</f>
        <v/>
      </c>
      <c r="I406" s="27" t="str">
        <f ca="1">IFERROR(OFFSET(錠剤!I$4,錠剤_バラ!$A406,0),"")</f>
        <v/>
      </c>
      <c r="J406" s="27" t="str">
        <f ca="1">IFERROR(OFFSET(錠剤!J$4,錠剤_バラ!$A406,0),"")</f>
        <v/>
      </c>
      <c r="K406" s="77"/>
      <c r="L406" s="65"/>
      <c r="M406" s="54">
        <f t="shared" si="12"/>
        <v>0</v>
      </c>
    </row>
    <row r="407" spans="1:13">
      <c r="A407" s="66" t="e" cm="1">
        <f t="array" aca="1" ref="A407" ca="1">IFERROR(
   _xlfn.AGGREGATE(
      15, 6,
      ROW(錠剤!$J$5:$J$999)/
      (ISNUMBER(SEARCH("バラ", 錠剤!$J$5:$J$999))),
      ROW(A403)
   ),
"")-4</f>
        <v>#VALUE!</v>
      </c>
      <c r="B407" s="27">
        <f t="shared" si="13"/>
        <v>403</v>
      </c>
      <c r="C407" s="27" t="str">
        <f ca="1">IFERROR(OFFSET(錠剤!C$4,錠剤_バラ!$A407,0),"")</f>
        <v/>
      </c>
      <c r="D407" s="27" t="str">
        <f ca="1">IFERROR(OFFSET(錠剤!D$4,錠剤_バラ!$A407,0),"")</f>
        <v/>
      </c>
      <c r="E407" s="27" t="str">
        <f ca="1">IFERROR(OFFSET(錠剤!E$4,錠剤_バラ!$A407,0),"")</f>
        <v/>
      </c>
      <c r="F407" s="27" t="str">
        <f ca="1">IFERROR(OFFSET(錠剤!F$4,錠剤_バラ!$A407,0),"")</f>
        <v/>
      </c>
      <c r="G407" s="27" t="str">
        <f ca="1">IFERROR(OFFSET(錠剤!G$4,錠剤_バラ!$A407,0),"")</f>
        <v/>
      </c>
      <c r="H407" s="27" t="str">
        <f ca="1">IFERROR(OFFSET(錠剤!H$4,錠剤_バラ!$A407,0),"")</f>
        <v/>
      </c>
      <c r="I407" s="27" t="str">
        <f ca="1">IFERROR(OFFSET(錠剤!I$4,錠剤_バラ!$A407,0),"")</f>
        <v/>
      </c>
      <c r="J407" s="27" t="str">
        <f ca="1">IFERROR(OFFSET(錠剤!J$4,錠剤_バラ!$A407,0),"")</f>
        <v/>
      </c>
      <c r="K407" s="77"/>
      <c r="L407" s="65"/>
      <c r="M407" s="54">
        <f t="shared" si="12"/>
        <v>0</v>
      </c>
    </row>
    <row r="408" spans="1:13">
      <c r="A408" s="66" t="e" cm="1">
        <f t="array" aca="1" ref="A408" ca="1">IFERROR(
   _xlfn.AGGREGATE(
      15, 6,
      ROW(錠剤!$J$5:$J$999)/
      (ISNUMBER(SEARCH("バラ", 錠剤!$J$5:$J$999))),
      ROW(A404)
   ),
"")-4</f>
        <v>#VALUE!</v>
      </c>
      <c r="B408" s="27">
        <f t="shared" si="13"/>
        <v>404</v>
      </c>
      <c r="C408" s="27" t="str">
        <f ca="1">IFERROR(OFFSET(錠剤!C$4,錠剤_バラ!$A408,0),"")</f>
        <v/>
      </c>
      <c r="D408" s="27" t="str">
        <f ca="1">IFERROR(OFFSET(錠剤!D$4,錠剤_バラ!$A408,0),"")</f>
        <v/>
      </c>
      <c r="E408" s="27" t="str">
        <f ca="1">IFERROR(OFFSET(錠剤!E$4,錠剤_バラ!$A408,0),"")</f>
        <v/>
      </c>
      <c r="F408" s="27" t="str">
        <f ca="1">IFERROR(OFFSET(錠剤!F$4,錠剤_バラ!$A408,0),"")</f>
        <v/>
      </c>
      <c r="G408" s="27" t="str">
        <f ca="1">IFERROR(OFFSET(錠剤!G$4,錠剤_バラ!$A408,0),"")</f>
        <v/>
      </c>
      <c r="H408" s="27" t="str">
        <f ca="1">IFERROR(OFFSET(錠剤!H$4,錠剤_バラ!$A408,0),"")</f>
        <v/>
      </c>
      <c r="I408" s="27" t="str">
        <f ca="1">IFERROR(OFFSET(錠剤!I$4,錠剤_バラ!$A408,0),"")</f>
        <v/>
      </c>
      <c r="J408" s="27" t="str">
        <f ca="1">IFERROR(OFFSET(錠剤!J$4,錠剤_バラ!$A408,0),"")</f>
        <v/>
      </c>
      <c r="K408" s="77"/>
      <c r="L408" s="65"/>
      <c r="M408" s="54">
        <f t="shared" si="12"/>
        <v>0</v>
      </c>
    </row>
    <row r="409" spans="1:13">
      <c r="A409" s="66" t="e" cm="1">
        <f t="array" aca="1" ref="A409" ca="1">IFERROR(
   _xlfn.AGGREGATE(
      15, 6,
      ROW(錠剤!$J$5:$J$999)/
      (ISNUMBER(SEARCH("バラ", 錠剤!$J$5:$J$999))),
      ROW(A405)
   ),
"")-4</f>
        <v>#VALUE!</v>
      </c>
      <c r="B409" s="27">
        <f t="shared" si="13"/>
        <v>405</v>
      </c>
      <c r="C409" s="27" t="str">
        <f ca="1">IFERROR(OFFSET(錠剤!C$4,錠剤_バラ!$A409,0),"")</f>
        <v/>
      </c>
      <c r="D409" s="27" t="str">
        <f ca="1">IFERROR(OFFSET(錠剤!D$4,錠剤_バラ!$A409,0),"")</f>
        <v/>
      </c>
      <c r="E409" s="27" t="str">
        <f ca="1">IFERROR(OFFSET(錠剤!E$4,錠剤_バラ!$A409,0),"")</f>
        <v/>
      </c>
      <c r="F409" s="27" t="str">
        <f ca="1">IFERROR(OFFSET(錠剤!F$4,錠剤_バラ!$A409,0),"")</f>
        <v/>
      </c>
      <c r="G409" s="27" t="str">
        <f ca="1">IFERROR(OFFSET(錠剤!G$4,錠剤_バラ!$A409,0),"")</f>
        <v/>
      </c>
      <c r="H409" s="27" t="str">
        <f ca="1">IFERROR(OFFSET(錠剤!H$4,錠剤_バラ!$A409,0),"")</f>
        <v/>
      </c>
      <c r="I409" s="27" t="str">
        <f ca="1">IFERROR(OFFSET(錠剤!I$4,錠剤_バラ!$A409,0),"")</f>
        <v/>
      </c>
      <c r="J409" s="27" t="str">
        <f ca="1">IFERROR(OFFSET(錠剤!J$4,錠剤_バラ!$A409,0),"")</f>
        <v/>
      </c>
      <c r="K409" s="77"/>
      <c r="L409" s="65"/>
      <c r="M409" s="54">
        <f t="shared" si="12"/>
        <v>0</v>
      </c>
    </row>
    <row r="410" spans="1:13">
      <c r="A410" s="66" t="e" cm="1">
        <f t="array" aca="1" ref="A410" ca="1">IFERROR(
   _xlfn.AGGREGATE(
      15, 6,
      ROW(錠剤!$J$5:$J$999)/
      (ISNUMBER(SEARCH("バラ", 錠剤!$J$5:$J$999))),
      ROW(A406)
   ),
"")-4</f>
        <v>#VALUE!</v>
      </c>
      <c r="B410" s="27">
        <f t="shared" si="13"/>
        <v>406</v>
      </c>
      <c r="C410" s="27" t="str">
        <f ca="1">IFERROR(OFFSET(錠剤!C$4,錠剤_バラ!$A410,0),"")</f>
        <v/>
      </c>
      <c r="D410" s="27" t="str">
        <f ca="1">IFERROR(OFFSET(錠剤!D$4,錠剤_バラ!$A410,0),"")</f>
        <v/>
      </c>
      <c r="E410" s="27" t="str">
        <f ca="1">IFERROR(OFFSET(錠剤!E$4,錠剤_バラ!$A410,0),"")</f>
        <v/>
      </c>
      <c r="F410" s="27" t="str">
        <f ca="1">IFERROR(OFFSET(錠剤!F$4,錠剤_バラ!$A410,0),"")</f>
        <v/>
      </c>
      <c r="G410" s="27" t="str">
        <f ca="1">IFERROR(OFFSET(錠剤!G$4,錠剤_バラ!$A410,0),"")</f>
        <v/>
      </c>
      <c r="H410" s="27" t="str">
        <f ca="1">IFERROR(OFFSET(錠剤!H$4,錠剤_バラ!$A410,0),"")</f>
        <v/>
      </c>
      <c r="I410" s="27" t="str">
        <f ca="1">IFERROR(OFFSET(錠剤!I$4,錠剤_バラ!$A410,0),"")</f>
        <v/>
      </c>
      <c r="J410" s="27" t="str">
        <f ca="1">IFERROR(OFFSET(錠剤!J$4,錠剤_バラ!$A410,0),"")</f>
        <v/>
      </c>
      <c r="K410" s="77"/>
      <c r="L410" s="65"/>
      <c r="M410" s="54">
        <f t="shared" si="12"/>
        <v>0</v>
      </c>
    </row>
    <row r="411" spans="1:13">
      <c r="A411" s="66" t="e" cm="1">
        <f t="array" aca="1" ref="A411" ca="1">IFERROR(
   _xlfn.AGGREGATE(
      15, 6,
      ROW(錠剤!$J$5:$J$999)/
      (ISNUMBER(SEARCH("バラ", 錠剤!$J$5:$J$999))),
      ROW(A407)
   ),
"")-4</f>
        <v>#VALUE!</v>
      </c>
      <c r="B411" s="27">
        <f t="shared" si="13"/>
        <v>407</v>
      </c>
      <c r="C411" s="27" t="str">
        <f ca="1">IFERROR(OFFSET(錠剤!C$4,錠剤_バラ!$A411,0),"")</f>
        <v/>
      </c>
      <c r="D411" s="27" t="str">
        <f ca="1">IFERROR(OFFSET(錠剤!D$4,錠剤_バラ!$A411,0),"")</f>
        <v/>
      </c>
      <c r="E411" s="27" t="str">
        <f ca="1">IFERROR(OFFSET(錠剤!E$4,錠剤_バラ!$A411,0),"")</f>
        <v/>
      </c>
      <c r="F411" s="27" t="str">
        <f ca="1">IFERROR(OFFSET(錠剤!F$4,錠剤_バラ!$A411,0),"")</f>
        <v/>
      </c>
      <c r="G411" s="27" t="str">
        <f ca="1">IFERROR(OFFSET(錠剤!G$4,錠剤_バラ!$A411,0),"")</f>
        <v/>
      </c>
      <c r="H411" s="27" t="str">
        <f ca="1">IFERROR(OFFSET(錠剤!H$4,錠剤_バラ!$A411,0),"")</f>
        <v/>
      </c>
      <c r="I411" s="27" t="str">
        <f ca="1">IFERROR(OFFSET(錠剤!I$4,錠剤_バラ!$A411,0),"")</f>
        <v/>
      </c>
      <c r="J411" s="27" t="str">
        <f ca="1">IFERROR(OFFSET(錠剤!J$4,錠剤_バラ!$A411,0),"")</f>
        <v/>
      </c>
      <c r="K411" s="77"/>
      <c r="L411" s="65"/>
      <c r="M411" s="54">
        <f t="shared" si="12"/>
        <v>0</v>
      </c>
    </row>
    <row r="412" spans="1:13">
      <c r="A412" s="66" t="e" cm="1">
        <f t="array" aca="1" ref="A412" ca="1">IFERROR(
   _xlfn.AGGREGATE(
      15, 6,
      ROW(錠剤!$J$5:$J$999)/
      (ISNUMBER(SEARCH("バラ", 錠剤!$J$5:$J$999))),
      ROW(A408)
   ),
"")-4</f>
        <v>#VALUE!</v>
      </c>
      <c r="B412" s="27">
        <f t="shared" si="13"/>
        <v>408</v>
      </c>
      <c r="C412" s="27" t="str">
        <f ca="1">IFERROR(OFFSET(錠剤!C$4,錠剤_バラ!$A412,0),"")</f>
        <v/>
      </c>
      <c r="D412" s="27" t="str">
        <f ca="1">IFERROR(OFFSET(錠剤!D$4,錠剤_バラ!$A412,0),"")</f>
        <v/>
      </c>
      <c r="E412" s="27" t="str">
        <f ca="1">IFERROR(OFFSET(錠剤!E$4,錠剤_バラ!$A412,0),"")</f>
        <v/>
      </c>
      <c r="F412" s="27" t="str">
        <f ca="1">IFERROR(OFFSET(錠剤!F$4,錠剤_バラ!$A412,0),"")</f>
        <v/>
      </c>
      <c r="G412" s="27" t="str">
        <f ca="1">IFERROR(OFFSET(錠剤!G$4,錠剤_バラ!$A412,0),"")</f>
        <v/>
      </c>
      <c r="H412" s="27" t="str">
        <f ca="1">IFERROR(OFFSET(錠剤!H$4,錠剤_バラ!$A412,0),"")</f>
        <v/>
      </c>
      <c r="I412" s="27" t="str">
        <f ca="1">IFERROR(OFFSET(錠剤!I$4,錠剤_バラ!$A412,0),"")</f>
        <v/>
      </c>
      <c r="J412" s="27" t="str">
        <f ca="1">IFERROR(OFFSET(錠剤!J$4,錠剤_バラ!$A412,0),"")</f>
        <v/>
      </c>
      <c r="K412" s="77"/>
      <c r="L412" s="65"/>
      <c r="M412" s="54">
        <f t="shared" si="12"/>
        <v>0</v>
      </c>
    </row>
    <row r="413" spans="1:13">
      <c r="A413" s="66" t="e" cm="1">
        <f t="array" aca="1" ref="A413" ca="1">IFERROR(
   _xlfn.AGGREGATE(
      15, 6,
      ROW(錠剤!$J$5:$J$999)/
      (ISNUMBER(SEARCH("バラ", 錠剤!$J$5:$J$999))),
      ROW(A409)
   ),
"")-4</f>
        <v>#VALUE!</v>
      </c>
      <c r="B413" s="27">
        <f t="shared" si="13"/>
        <v>409</v>
      </c>
      <c r="C413" s="27" t="str">
        <f ca="1">IFERROR(OFFSET(錠剤!C$4,錠剤_バラ!$A413,0),"")</f>
        <v/>
      </c>
      <c r="D413" s="27" t="str">
        <f ca="1">IFERROR(OFFSET(錠剤!D$4,錠剤_バラ!$A413,0),"")</f>
        <v/>
      </c>
      <c r="E413" s="27" t="str">
        <f ca="1">IFERROR(OFFSET(錠剤!E$4,錠剤_バラ!$A413,0),"")</f>
        <v/>
      </c>
      <c r="F413" s="27" t="str">
        <f ca="1">IFERROR(OFFSET(錠剤!F$4,錠剤_バラ!$A413,0),"")</f>
        <v/>
      </c>
      <c r="G413" s="27" t="str">
        <f ca="1">IFERROR(OFFSET(錠剤!G$4,錠剤_バラ!$A413,0),"")</f>
        <v/>
      </c>
      <c r="H413" s="27" t="str">
        <f ca="1">IFERROR(OFFSET(錠剤!H$4,錠剤_バラ!$A413,0),"")</f>
        <v/>
      </c>
      <c r="I413" s="27" t="str">
        <f ca="1">IFERROR(OFFSET(錠剤!I$4,錠剤_バラ!$A413,0),"")</f>
        <v/>
      </c>
      <c r="J413" s="27" t="str">
        <f ca="1">IFERROR(OFFSET(錠剤!J$4,錠剤_バラ!$A413,0),"")</f>
        <v/>
      </c>
      <c r="K413" s="77"/>
      <c r="L413" s="65"/>
      <c r="M413" s="54">
        <f t="shared" si="12"/>
        <v>0</v>
      </c>
    </row>
    <row r="414" spans="1:13">
      <c r="A414" s="66" t="e" cm="1">
        <f t="array" aca="1" ref="A414" ca="1">IFERROR(
   _xlfn.AGGREGATE(
      15, 6,
      ROW(錠剤!$J$5:$J$999)/
      (ISNUMBER(SEARCH("バラ", 錠剤!$J$5:$J$999))),
      ROW(A410)
   ),
"")-4</f>
        <v>#VALUE!</v>
      </c>
      <c r="B414" s="27">
        <f t="shared" si="13"/>
        <v>410</v>
      </c>
      <c r="C414" s="27" t="str">
        <f ca="1">IFERROR(OFFSET(錠剤!C$4,錠剤_バラ!$A414,0),"")</f>
        <v/>
      </c>
      <c r="D414" s="27" t="str">
        <f ca="1">IFERROR(OFFSET(錠剤!D$4,錠剤_バラ!$A414,0),"")</f>
        <v/>
      </c>
      <c r="E414" s="27" t="str">
        <f ca="1">IFERROR(OFFSET(錠剤!E$4,錠剤_バラ!$A414,0),"")</f>
        <v/>
      </c>
      <c r="F414" s="27" t="str">
        <f ca="1">IFERROR(OFFSET(錠剤!F$4,錠剤_バラ!$A414,0),"")</f>
        <v/>
      </c>
      <c r="G414" s="27" t="str">
        <f ca="1">IFERROR(OFFSET(錠剤!G$4,錠剤_バラ!$A414,0),"")</f>
        <v/>
      </c>
      <c r="H414" s="27" t="str">
        <f ca="1">IFERROR(OFFSET(錠剤!H$4,錠剤_バラ!$A414,0),"")</f>
        <v/>
      </c>
      <c r="I414" s="27" t="str">
        <f ca="1">IFERROR(OFFSET(錠剤!I$4,錠剤_バラ!$A414,0),"")</f>
        <v/>
      </c>
      <c r="J414" s="27" t="str">
        <f ca="1">IFERROR(OFFSET(錠剤!J$4,錠剤_バラ!$A414,0),"")</f>
        <v/>
      </c>
      <c r="K414" s="77"/>
      <c r="L414" s="65"/>
      <c r="M414" s="54">
        <f t="shared" si="12"/>
        <v>0</v>
      </c>
    </row>
    <row r="415" spans="1:13">
      <c r="A415" s="66" t="e" cm="1">
        <f t="array" aca="1" ref="A415" ca="1">IFERROR(
   _xlfn.AGGREGATE(
      15, 6,
      ROW(錠剤!$J$5:$J$999)/
      (ISNUMBER(SEARCH("バラ", 錠剤!$J$5:$J$999))),
      ROW(A411)
   ),
"")-4</f>
        <v>#VALUE!</v>
      </c>
      <c r="B415" s="27">
        <f t="shared" si="13"/>
        <v>411</v>
      </c>
      <c r="C415" s="27" t="str">
        <f ca="1">IFERROR(OFFSET(錠剤!C$4,錠剤_バラ!$A415,0),"")</f>
        <v/>
      </c>
      <c r="D415" s="27" t="str">
        <f ca="1">IFERROR(OFFSET(錠剤!D$4,錠剤_バラ!$A415,0),"")</f>
        <v/>
      </c>
      <c r="E415" s="27" t="str">
        <f ca="1">IFERROR(OFFSET(錠剤!E$4,錠剤_バラ!$A415,0),"")</f>
        <v/>
      </c>
      <c r="F415" s="27" t="str">
        <f ca="1">IFERROR(OFFSET(錠剤!F$4,錠剤_バラ!$A415,0),"")</f>
        <v/>
      </c>
      <c r="G415" s="27" t="str">
        <f ca="1">IFERROR(OFFSET(錠剤!G$4,錠剤_バラ!$A415,0),"")</f>
        <v/>
      </c>
      <c r="H415" s="27" t="str">
        <f ca="1">IFERROR(OFFSET(錠剤!H$4,錠剤_バラ!$A415,0),"")</f>
        <v/>
      </c>
      <c r="I415" s="27" t="str">
        <f ca="1">IFERROR(OFFSET(錠剤!I$4,錠剤_バラ!$A415,0),"")</f>
        <v/>
      </c>
      <c r="J415" s="27" t="str">
        <f ca="1">IFERROR(OFFSET(錠剤!J$4,錠剤_バラ!$A415,0),"")</f>
        <v/>
      </c>
      <c r="K415" s="77"/>
      <c r="L415" s="65"/>
      <c r="M415" s="54">
        <f t="shared" si="12"/>
        <v>0</v>
      </c>
    </row>
    <row r="416" spans="1:13">
      <c r="A416" s="66" t="e" cm="1">
        <f t="array" aca="1" ref="A416" ca="1">IFERROR(
   _xlfn.AGGREGATE(
      15, 6,
      ROW(錠剤!$J$5:$J$999)/
      (ISNUMBER(SEARCH("バラ", 錠剤!$J$5:$J$999))),
      ROW(A412)
   ),
"")-4</f>
        <v>#VALUE!</v>
      </c>
      <c r="B416" s="27">
        <f t="shared" si="13"/>
        <v>412</v>
      </c>
      <c r="C416" s="27" t="str">
        <f ca="1">IFERROR(OFFSET(錠剤!C$4,錠剤_バラ!$A416,0),"")</f>
        <v/>
      </c>
      <c r="D416" s="27" t="str">
        <f ca="1">IFERROR(OFFSET(錠剤!D$4,錠剤_バラ!$A416,0),"")</f>
        <v/>
      </c>
      <c r="E416" s="27" t="str">
        <f ca="1">IFERROR(OFFSET(錠剤!E$4,錠剤_バラ!$A416,0),"")</f>
        <v/>
      </c>
      <c r="F416" s="27" t="str">
        <f ca="1">IFERROR(OFFSET(錠剤!F$4,錠剤_バラ!$A416,0),"")</f>
        <v/>
      </c>
      <c r="G416" s="27" t="str">
        <f ca="1">IFERROR(OFFSET(錠剤!G$4,錠剤_バラ!$A416,0),"")</f>
        <v/>
      </c>
      <c r="H416" s="27" t="str">
        <f ca="1">IFERROR(OFFSET(錠剤!H$4,錠剤_バラ!$A416,0),"")</f>
        <v/>
      </c>
      <c r="I416" s="27" t="str">
        <f ca="1">IFERROR(OFFSET(錠剤!I$4,錠剤_バラ!$A416,0),"")</f>
        <v/>
      </c>
      <c r="J416" s="27" t="str">
        <f ca="1">IFERROR(OFFSET(錠剤!J$4,錠剤_バラ!$A416,0),"")</f>
        <v/>
      </c>
      <c r="K416" s="77"/>
      <c r="L416" s="65"/>
      <c r="M416" s="54">
        <f t="shared" si="12"/>
        <v>0</v>
      </c>
    </row>
    <row r="417" spans="1:13">
      <c r="A417" s="66" t="e" cm="1">
        <f t="array" aca="1" ref="A417" ca="1">IFERROR(
   _xlfn.AGGREGATE(
      15, 6,
      ROW(錠剤!$J$5:$J$999)/
      (ISNUMBER(SEARCH("バラ", 錠剤!$J$5:$J$999))),
      ROW(A413)
   ),
"")-4</f>
        <v>#VALUE!</v>
      </c>
      <c r="B417" s="27">
        <f t="shared" si="13"/>
        <v>413</v>
      </c>
      <c r="C417" s="27" t="str">
        <f ca="1">IFERROR(OFFSET(錠剤!C$4,錠剤_バラ!$A417,0),"")</f>
        <v/>
      </c>
      <c r="D417" s="27" t="str">
        <f ca="1">IFERROR(OFFSET(錠剤!D$4,錠剤_バラ!$A417,0),"")</f>
        <v/>
      </c>
      <c r="E417" s="27" t="str">
        <f ca="1">IFERROR(OFFSET(錠剤!E$4,錠剤_バラ!$A417,0),"")</f>
        <v/>
      </c>
      <c r="F417" s="27" t="str">
        <f ca="1">IFERROR(OFFSET(錠剤!F$4,錠剤_バラ!$A417,0),"")</f>
        <v/>
      </c>
      <c r="G417" s="27" t="str">
        <f ca="1">IFERROR(OFFSET(錠剤!G$4,錠剤_バラ!$A417,0),"")</f>
        <v/>
      </c>
      <c r="H417" s="27" t="str">
        <f ca="1">IFERROR(OFFSET(錠剤!H$4,錠剤_バラ!$A417,0),"")</f>
        <v/>
      </c>
      <c r="I417" s="27" t="str">
        <f ca="1">IFERROR(OFFSET(錠剤!I$4,錠剤_バラ!$A417,0),"")</f>
        <v/>
      </c>
      <c r="J417" s="27" t="str">
        <f ca="1">IFERROR(OFFSET(錠剤!J$4,錠剤_バラ!$A417,0),"")</f>
        <v/>
      </c>
      <c r="K417" s="77"/>
      <c r="L417" s="65"/>
      <c r="M417" s="54">
        <f t="shared" si="12"/>
        <v>0</v>
      </c>
    </row>
    <row r="418" spans="1:13">
      <c r="A418" s="66" t="e" cm="1">
        <f t="array" aca="1" ref="A418" ca="1">IFERROR(
   _xlfn.AGGREGATE(
      15, 6,
      ROW(錠剤!$J$5:$J$999)/
      (ISNUMBER(SEARCH("バラ", 錠剤!$J$5:$J$999))),
      ROW(A414)
   ),
"")-4</f>
        <v>#VALUE!</v>
      </c>
      <c r="B418" s="27">
        <f t="shared" si="13"/>
        <v>414</v>
      </c>
      <c r="C418" s="27" t="str">
        <f ca="1">IFERROR(OFFSET(錠剤!C$4,錠剤_バラ!$A418,0),"")</f>
        <v/>
      </c>
      <c r="D418" s="27" t="str">
        <f ca="1">IFERROR(OFFSET(錠剤!D$4,錠剤_バラ!$A418,0),"")</f>
        <v/>
      </c>
      <c r="E418" s="27" t="str">
        <f ca="1">IFERROR(OFFSET(錠剤!E$4,錠剤_バラ!$A418,0),"")</f>
        <v/>
      </c>
      <c r="F418" s="27" t="str">
        <f ca="1">IFERROR(OFFSET(錠剤!F$4,錠剤_バラ!$A418,0),"")</f>
        <v/>
      </c>
      <c r="G418" s="27" t="str">
        <f ca="1">IFERROR(OFFSET(錠剤!G$4,錠剤_バラ!$A418,0),"")</f>
        <v/>
      </c>
      <c r="H418" s="27" t="str">
        <f ca="1">IFERROR(OFFSET(錠剤!H$4,錠剤_バラ!$A418,0),"")</f>
        <v/>
      </c>
      <c r="I418" s="27" t="str">
        <f ca="1">IFERROR(OFFSET(錠剤!I$4,錠剤_バラ!$A418,0),"")</f>
        <v/>
      </c>
      <c r="J418" s="27" t="str">
        <f ca="1">IFERROR(OFFSET(錠剤!J$4,錠剤_バラ!$A418,0),"")</f>
        <v/>
      </c>
      <c r="K418" s="77"/>
      <c r="L418" s="65"/>
      <c r="M418" s="54">
        <f t="shared" si="12"/>
        <v>0</v>
      </c>
    </row>
    <row r="419" spans="1:13">
      <c r="A419" s="66" t="e" cm="1">
        <f t="array" aca="1" ref="A419" ca="1">IFERROR(
   _xlfn.AGGREGATE(
      15, 6,
      ROW(錠剤!$J$5:$J$999)/
      (ISNUMBER(SEARCH("バラ", 錠剤!$J$5:$J$999))),
      ROW(A415)
   ),
"")-4</f>
        <v>#VALUE!</v>
      </c>
      <c r="B419" s="27">
        <f t="shared" si="13"/>
        <v>415</v>
      </c>
      <c r="C419" s="27" t="str">
        <f ca="1">IFERROR(OFFSET(錠剤!C$4,錠剤_バラ!$A419,0),"")</f>
        <v/>
      </c>
      <c r="D419" s="27" t="str">
        <f ca="1">IFERROR(OFFSET(錠剤!D$4,錠剤_バラ!$A419,0),"")</f>
        <v/>
      </c>
      <c r="E419" s="27" t="str">
        <f ca="1">IFERROR(OFFSET(錠剤!E$4,錠剤_バラ!$A419,0),"")</f>
        <v/>
      </c>
      <c r="F419" s="27" t="str">
        <f ca="1">IFERROR(OFFSET(錠剤!F$4,錠剤_バラ!$A419,0),"")</f>
        <v/>
      </c>
      <c r="G419" s="27" t="str">
        <f ca="1">IFERROR(OFFSET(錠剤!G$4,錠剤_バラ!$A419,0),"")</f>
        <v/>
      </c>
      <c r="H419" s="27" t="str">
        <f ca="1">IFERROR(OFFSET(錠剤!H$4,錠剤_バラ!$A419,0),"")</f>
        <v/>
      </c>
      <c r="I419" s="27" t="str">
        <f ca="1">IFERROR(OFFSET(錠剤!I$4,錠剤_バラ!$A419,0),"")</f>
        <v/>
      </c>
      <c r="J419" s="27" t="str">
        <f ca="1">IFERROR(OFFSET(錠剤!J$4,錠剤_バラ!$A419,0),"")</f>
        <v/>
      </c>
      <c r="K419" s="77"/>
      <c r="L419" s="65"/>
      <c r="M419" s="54">
        <f t="shared" si="12"/>
        <v>0</v>
      </c>
    </row>
    <row r="420" spans="1:13">
      <c r="A420" s="66" t="e" cm="1">
        <f t="array" aca="1" ref="A420" ca="1">IFERROR(
   _xlfn.AGGREGATE(
      15, 6,
      ROW(錠剤!$J$5:$J$999)/
      (ISNUMBER(SEARCH("バラ", 錠剤!$J$5:$J$999))),
      ROW(A416)
   ),
"")-4</f>
        <v>#VALUE!</v>
      </c>
      <c r="B420" s="27">
        <f t="shared" si="13"/>
        <v>416</v>
      </c>
      <c r="C420" s="27" t="str">
        <f ca="1">IFERROR(OFFSET(錠剤!C$4,錠剤_バラ!$A420,0),"")</f>
        <v/>
      </c>
      <c r="D420" s="27" t="str">
        <f ca="1">IFERROR(OFFSET(錠剤!D$4,錠剤_バラ!$A420,0),"")</f>
        <v/>
      </c>
      <c r="E420" s="27" t="str">
        <f ca="1">IFERROR(OFFSET(錠剤!E$4,錠剤_バラ!$A420,0),"")</f>
        <v/>
      </c>
      <c r="F420" s="27" t="str">
        <f ca="1">IFERROR(OFFSET(錠剤!F$4,錠剤_バラ!$A420,0),"")</f>
        <v/>
      </c>
      <c r="G420" s="27" t="str">
        <f ca="1">IFERROR(OFFSET(錠剤!G$4,錠剤_バラ!$A420,0),"")</f>
        <v/>
      </c>
      <c r="H420" s="27" t="str">
        <f ca="1">IFERROR(OFFSET(錠剤!H$4,錠剤_バラ!$A420,0),"")</f>
        <v/>
      </c>
      <c r="I420" s="27" t="str">
        <f ca="1">IFERROR(OFFSET(錠剤!I$4,錠剤_バラ!$A420,0),"")</f>
        <v/>
      </c>
      <c r="J420" s="27" t="str">
        <f ca="1">IFERROR(OFFSET(錠剤!J$4,錠剤_バラ!$A420,0),"")</f>
        <v/>
      </c>
      <c r="K420" s="77"/>
      <c r="L420" s="65"/>
      <c r="M420" s="54">
        <f t="shared" si="12"/>
        <v>0</v>
      </c>
    </row>
    <row r="421" spans="1:13">
      <c r="A421" s="66" t="e" cm="1">
        <f t="array" aca="1" ref="A421" ca="1">IFERROR(
   _xlfn.AGGREGATE(
      15, 6,
      ROW(錠剤!$J$5:$J$999)/
      (ISNUMBER(SEARCH("バラ", 錠剤!$J$5:$J$999))),
      ROW(A417)
   ),
"")-4</f>
        <v>#VALUE!</v>
      </c>
      <c r="B421" s="27">
        <f t="shared" si="13"/>
        <v>417</v>
      </c>
      <c r="C421" s="27" t="str">
        <f ca="1">IFERROR(OFFSET(錠剤!C$4,錠剤_バラ!$A421,0),"")</f>
        <v/>
      </c>
      <c r="D421" s="27" t="str">
        <f ca="1">IFERROR(OFFSET(錠剤!D$4,錠剤_バラ!$A421,0),"")</f>
        <v/>
      </c>
      <c r="E421" s="27" t="str">
        <f ca="1">IFERROR(OFFSET(錠剤!E$4,錠剤_バラ!$A421,0),"")</f>
        <v/>
      </c>
      <c r="F421" s="27" t="str">
        <f ca="1">IFERROR(OFFSET(錠剤!F$4,錠剤_バラ!$A421,0),"")</f>
        <v/>
      </c>
      <c r="G421" s="27" t="str">
        <f ca="1">IFERROR(OFFSET(錠剤!G$4,錠剤_バラ!$A421,0),"")</f>
        <v/>
      </c>
      <c r="H421" s="27" t="str">
        <f ca="1">IFERROR(OFFSET(錠剤!H$4,錠剤_バラ!$A421,0),"")</f>
        <v/>
      </c>
      <c r="I421" s="27" t="str">
        <f ca="1">IFERROR(OFFSET(錠剤!I$4,錠剤_バラ!$A421,0),"")</f>
        <v/>
      </c>
      <c r="J421" s="27" t="str">
        <f ca="1">IFERROR(OFFSET(錠剤!J$4,錠剤_バラ!$A421,0),"")</f>
        <v/>
      </c>
      <c r="K421" s="77"/>
      <c r="L421" s="65"/>
      <c r="M421" s="54">
        <f t="shared" si="12"/>
        <v>0</v>
      </c>
    </row>
    <row r="422" spans="1:13">
      <c r="A422" s="66" t="e" cm="1">
        <f t="array" aca="1" ref="A422" ca="1">IFERROR(
   _xlfn.AGGREGATE(
      15, 6,
      ROW(錠剤!$J$5:$J$999)/
      (ISNUMBER(SEARCH("バラ", 錠剤!$J$5:$J$999))),
      ROW(A418)
   ),
"")-4</f>
        <v>#VALUE!</v>
      </c>
      <c r="B422" s="27">
        <f t="shared" si="13"/>
        <v>418</v>
      </c>
      <c r="C422" s="27" t="str">
        <f ca="1">IFERROR(OFFSET(錠剤!C$4,錠剤_バラ!$A422,0),"")</f>
        <v/>
      </c>
      <c r="D422" s="27" t="str">
        <f ca="1">IFERROR(OFFSET(錠剤!D$4,錠剤_バラ!$A422,0),"")</f>
        <v/>
      </c>
      <c r="E422" s="27" t="str">
        <f ca="1">IFERROR(OFFSET(錠剤!E$4,錠剤_バラ!$A422,0),"")</f>
        <v/>
      </c>
      <c r="F422" s="27" t="str">
        <f ca="1">IFERROR(OFFSET(錠剤!F$4,錠剤_バラ!$A422,0),"")</f>
        <v/>
      </c>
      <c r="G422" s="27" t="str">
        <f ca="1">IFERROR(OFFSET(錠剤!G$4,錠剤_バラ!$A422,0),"")</f>
        <v/>
      </c>
      <c r="H422" s="27" t="str">
        <f ca="1">IFERROR(OFFSET(錠剤!H$4,錠剤_バラ!$A422,0),"")</f>
        <v/>
      </c>
      <c r="I422" s="27" t="str">
        <f ca="1">IFERROR(OFFSET(錠剤!I$4,錠剤_バラ!$A422,0),"")</f>
        <v/>
      </c>
      <c r="J422" s="27" t="str">
        <f ca="1">IFERROR(OFFSET(錠剤!J$4,錠剤_バラ!$A422,0),"")</f>
        <v/>
      </c>
      <c r="K422" s="77"/>
      <c r="L422" s="65"/>
      <c r="M422" s="54">
        <f t="shared" si="12"/>
        <v>0</v>
      </c>
    </row>
    <row r="423" spans="1:13">
      <c r="A423" s="66" t="e" cm="1">
        <f t="array" aca="1" ref="A423" ca="1">IFERROR(
   _xlfn.AGGREGATE(
      15, 6,
      ROW(錠剤!$J$5:$J$999)/
      (ISNUMBER(SEARCH("バラ", 錠剤!$J$5:$J$999))),
      ROW(A419)
   ),
"")-4</f>
        <v>#VALUE!</v>
      </c>
      <c r="B423" s="27">
        <f t="shared" si="13"/>
        <v>419</v>
      </c>
      <c r="C423" s="27" t="str">
        <f ca="1">IFERROR(OFFSET(錠剤!C$4,錠剤_バラ!$A423,0),"")</f>
        <v/>
      </c>
      <c r="D423" s="27" t="str">
        <f ca="1">IFERROR(OFFSET(錠剤!D$4,錠剤_バラ!$A423,0),"")</f>
        <v/>
      </c>
      <c r="E423" s="27" t="str">
        <f ca="1">IFERROR(OFFSET(錠剤!E$4,錠剤_バラ!$A423,0),"")</f>
        <v/>
      </c>
      <c r="F423" s="27" t="str">
        <f ca="1">IFERROR(OFFSET(錠剤!F$4,錠剤_バラ!$A423,0),"")</f>
        <v/>
      </c>
      <c r="G423" s="27" t="str">
        <f ca="1">IFERROR(OFFSET(錠剤!G$4,錠剤_バラ!$A423,0),"")</f>
        <v/>
      </c>
      <c r="H423" s="27" t="str">
        <f ca="1">IFERROR(OFFSET(錠剤!H$4,錠剤_バラ!$A423,0),"")</f>
        <v/>
      </c>
      <c r="I423" s="27" t="str">
        <f ca="1">IFERROR(OFFSET(錠剤!I$4,錠剤_バラ!$A423,0),"")</f>
        <v/>
      </c>
      <c r="J423" s="27" t="str">
        <f ca="1">IFERROR(OFFSET(錠剤!J$4,錠剤_バラ!$A423,0),"")</f>
        <v/>
      </c>
      <c r="K423" s="77"/>
      <c r="L423" s="65"/>
      <c r="M423" s="54">
        <f t="shared" si="12"/>
        <v>0</v>
      </c>
    </row>
    <row r="424" spans="1:13">
      <c r="A424" s="66" t="e" cm="1">
        <f t="array" aca="1" ref="A424" ca="1">IFERROR(
   _xlfn.AGGREGATE(
      15, 6,
      ROW(錠剤!$J$5:$J$999)/
      (ISNUMBER(SEARCH("バラ", 錠剤!$J$5:$J$999))),
      ROW(A420)
   ),
"")-4</f>
        <v>#VALUE!</v>
      </c>
      <c r="B424" s="27">
        <f t="shared" si="13"/>
        <v>420</v>
      </c>
      <c r="C424" s="27" t="str">
        <f ca="1">IFERROR(OFFSET(錠剤!C$4,錠剤_バラ!$A424,0),"")</f>
        <v/>
      </c>
      <c r="D424" s="27" t="str">
        <f ca="1">IFERROR(OFFSET(錠剤!D$4,錠剤_バラ!$A424,0),"")</f>
        <v/>
      </c>
      <c r="E424" s="27" t="str">
        <f ca="1">IFERROR(OFFSET(錠剤!E$4,錠剤_バラ!$A424,0),"")</f>
        <v/>
      </c>
      <c r="F424" s="27" t="str">
        <f ca="1">IFERROR(OFFSET(錠剤!F$4,錠剤_バラ!$A424,0),"")</f>
        <v/>
      </c>
      <c r="G424" s="27" t="str">
        <f ca="1">IFERROR(OFFSET(錠剤!G$4,錠剤_バラ!$A424,0),"")</f>
        <v/>
      </c>
      <c r="H424" s="27" t="str">
        <f ca="1">IFERROR(OFFSET(錠剤!H$4,錠剤_バラ!$A424,0),"")</f>
        <v/>
      </c>
      <c r="I424" s="27" t="str">
        <f ca="1">IFERROR(OFFSET(錠剤!I$4,錠剤_バラ!$A424,0),"")</f>
        <v/>
      </c>
      <c r="J424" s="27" t="str">
        <f ca="1">IFERROR(OFFSET(錠剤!J$4,錠剤_バラ!$A424,0),"")</f>
        <v/>
      </c>
      <c r="K424" s="77"/>
      <c r="L424" s="65"/>
      <c r="M424" s="54">
        <f t="shared" si="12"/>
        <v>0</v>
      </c>
    </row>
    <row r="425" spans="1:13">
      <c r="A425" s="66" t="e" cm="1">
        <f t="array" aca="1" ref="A425" ca="1">IFERROR(
   _xlfn.AGGREGATE(
      15, 6,
      ROW(錠剤!$J$5:$J$999)/
      (ISNUMBER(SEARCH("バラ", 錠剤!$J$5:$J$999))),
      ROW(A421)
   ),
"")-4</f>
        <v>#VALUE!</v>
      </c>
      <c r="B425" s="27">
        <f t="shared" si="13"/>
        <v>421</v>
      </c>
      <c r="C425" s="27" t="str">
        <f ca="1">IFERROR(OFFSET(錠剤!C$4,錠剤_バラ!$A425,0),"")</f>
        <v/>
      </c>
      <c r="D425" s="27" t="str">
        <f ca="1">IFERROR(OFFSET(錠剤!D$4,錠剤_バラ!$A425,0),"")</f>
        <v/>
      </c>
      <c r="E425" s="27" t="str">
        <f ca="1">IFERROR(OFFSET(錠剤!E$4,錠剤_バラ!$A425,0),"")</f>
        <v/>
      </c>
      <c r="F425" s="27" t="str">
        <f ca="1">IFERROR(OFFSET(錠剤!F$4,錠剤_バラ!$A425,0),"")</f>
        <v/>
      </c>
      <c r="G425" s="27" t="str">
        <f ca="1">IFERROR(OFFSET(錠剤!G$4,錠剤_バラ!$A425,0),"")</f>
        <v/>
      </c>
      <c r="H425" s="27" t="str">
        <f ca="1">IFERROR(OFFSET(錠剤!H$4,錠剤_バラ!$A425,0),"")</f>
        <v/>
      </c>
      <c r="I425" s="27" t="str">
        <f ca="1">IFERROR(OFFSET(錠剤!I$4,錠剤_バラ!$A425,0),"")</f>
        <v/>
      </c>
      <c r="J425" s="27" t="str">
        <f ca="1">IFERROR(OFFSET(錠剤!J$4,錠剤_バラ!$A425,0),"")</f>
        <v/>
      </c>
      <c r="K425" s="77"/>
      <c r="L425" s="65"/>
      <c r="M425" s="54">
        <f t="shared" si="12"/>
        <v>0</v>
      </c>
    </row>
    <row r="426" spans="1:13">
      <c r="A426" s="66" t="e" cm="1">
        <f t="array" aca="1" ref="A426" ca="1">IFERROR(
   _xlfn.AGGREGATE(
      15, 6,
      ROW(錠剤!$J$5:$J$999)/
      (ISNUMBER(SEARCH("バラ", 錠剤!$J$5:$J$999))),
      ROW(A422)
   ),
"")-4</f>
        <v>#VALUE!</v>
      </c>
      <c r="B426" s="27">
        <f t="shared" si="13"/>
        <v>422</v>
      </c>
      <c r="C426" s="27" t="str">
        <f ca="1">IFERROR(OFFSET(錠剤!C$4,錠剤_バラ!$A426,0),"")</f>
        <v/>
      </c>
      <c r="D426" s="27" t="str">
        <f ca="1">IFERROR(OFFSET(錠剤!D$4,錠剤_バラ!$A426,0),"")</f>
        <v/>
      </c>
      <c r="E426" s="27" t="str">
        <f ca="1">IFERROR(OFFSET(錠剤!E$4,錠剤_バラ!$A426,0),"")</f>
        <v/>
      </c>
      <c r="F426" s="27" t="str">
        <f ca="1">IFERROR(OFFSET(錠剤!F$4,錠剤_バラ!$A426,0),"")</f>
        <v/>
      </c>
      <c r="G426" s="27" t="str">
        <f ca="1">IFERROR(OFFSET(錠剤!G$4,錠剤_バラ!$A426,0),"")</f>
        <v/>
      </c>
      <c r="H426" s="27" t="str">
        <f ca="1">IFERROR(OFFSET(錠剤!H$4,錠剤_バラ!$A426,0),"")</f>
        <v/>
      </c>
      <c r="I426" s="27" t="str">
        <f ca="1">IFERROR(OFFSET(錠剤!I$4,錠剤_バラ!$A426,0),"")</f>
        <v/>
      </c>
      <c r="J426" s="27" t="str">
        <f ca="1">IFERROR(OFFSET(錠剤!J$4,錠剤_バラ!$A426,0),"")</f>
        <v/>
      </c>
      <c r="K426" s="77"/>
      <c r="L426" s="65"/>
      <c r="M426" s="54">
        <f t="shared" si="12"/>
        <v>0</v>
      </c>
    </row>
    <row r="427" spans="1:13">
      <c r="A427" s="66" t="e" cm="1">
        <f t="array" aca="1" ref="A427" ca="1">IFERROR(
   _xlfn.AGGREGATE(
      15, 6,
      ROW(錠剤!$J$5:$J$999)/
      (ISNUMBER(SEARCH("バラ", 錠剤!$J$5:$J$999))),
      ROW(A423)
   ),
"")-4</f>
        <v>#VALUE!</v>
      </c>
      <c r="B427" s="27">
        <f t="shared" si="13"/>
        <v>423</v>
      </c>
      <c r="C427" s="27" t="str">
        <f ca="1">IFERROR(OFFSET(錠剤!C$4,錠剤_バラ!$A427,0),"")</f>
        <v/>
      </c>
      <c r="D427" s="27" t="str">
        <f ca="1">IFERROR(OFFSET(錠剤!D$4,錠剤_バラ!$A427,0),"")</f>
        <v/>
      </c>
      <c r="E427" s="27" t="str">
        <f ca="1">IFERROR(OFFSET(錠剤!E$4,錠剤_バラ!$A427,0),"")</f>
        <v/>
      </c>
      <c r="F427" s="27" t="str">
        <f ca="1">IFERROR(OFFSET(錠剤!F$4,錠剤_バラ!$A427,0),"")</f>
        <v/>
      </c>
      <c r="G427" s="27" t="str">
        <f ca="1">IFERROR(OFFSET(錠剤!G$4,錠剤_バラ!$A427,0),"")</f>
        <v/>
      </c>
      <c r="H427" s="27" t="str">
        <f ca="1">IFERROR(OFFSET(錠剤!H$4,錠剤_バラ!$A427,0),"")</f>
        <v/>
      </c>
      <c r="I427" s="27" t="str">
        <f ca="1">IFERROR(OFFSET(錠剤!I$4,錠剤_バラ!$A427,0),"")</f>
        <v/>
      </c>
      <c r="J427" s="27" t="str">
        <f ca="1">IFERROR(OFFSET(錠剤!J$4,錠剤_バラ!$A427,0),"")</f>
        <v/>
      </c>
      <c r="K427" s="77"/>
      <c r="L427" s="65"/>
      <c r="M427" s="54">
        <f t="shared" si="12"/>
        <v>0</v>
      </c>
    </row>
    <row r="428" spans="1:13">
      <c r="A428" s="66" t="e" cm="1">
        <f t="array" aca="1" ref="A428" ca="1">IFERROR(
   _xlfn.AGGREGATE(
      15, 6,
      ROW(錠剤!$J$5:$J$999)/
      (ISNUMBER(SEARCH("バラ", 錠剤!$J$5:$J$999))),
      ROW(A424)
   ),
"")-4</f>
        <v>#VALUE!</v>
      </c>
      <c r="B428" s="27">
        <f t="shared" si="13"/>
        <v>424</v>
      </c>
      <c r="C428" s="27" t="str">
        <f ca="1">IFERROR(OFFSET(錠剤!C$4,錠剤_バラ!$A428,0),"")</f>
        <v/>
      </c>
      <c r="D428" s="27" t="str">
        <f ca="1">IFERROR(OFFSET(錠剤!D$4,錠剤_バラ!$A428,0),"")</f>
        <v/>
      </c>
      <c r="E428" s="27" t="str">
        <f ca="1">IFERROR(OFFSET(錠剤!E$4,錠剤_バラ!$A428,0),"")</f>
        <v/>
      </c>
      <c r="F428" s="27" t="str">
        <f ca="1">IFERROR(OFFSET(錠剤!F$4,錠剤_バラ!$A428,0),"")</f>
        <v/>
      </c>
      <c r="G428" s="27" t="str">
        <f ca="1">IFERROR(OFFSET(錠剤!G$4,錠剤_バラ!$A428,0),"")</f>
        <v/>
      </c>
      <c r="H428" s="27" t="str">
        <f ca="1">IFERROR(OFFSET(錠剤!H$4,錠剤_バラ!$A428,0),"")</f>
        <v/>
      </c>
      <c r="I428" s="27" t="str">
        <f ca="1">IFERROR(OFFSET(錠剤!I$4,錠剤_バラ!$A428,0),"")</f>
        <v/>
      </c>
      <c r="J428" s="27" t="str">
        <f ca="1">IFERROR(OFFSET(錠剤!J$4,錠剤_バラ!$A428,0),"")</f>
        <v/>
      </c>
      <c r="K428" s="77"/>
      <c r="L428" s="65"/>
      <c r="M428" s="54">
        <f t="shared" si="12"/>
        <v>0</v>
      </c>
    </row>
    <row r="429" spans="1:13">
      <c r="A429" s="66" t="e" cm="1">
        <f t="array" aca="1" ref="A429" ca="1">IFERROR(
   _xlfn.AGGREGATE(
      15, 6,
      ROW(錠剤!$J$5:$J$999)/
      (ISNUMBER(SEARCH("バラ", 錠剤!$J$5:$J$999))),
      ROW(A425)
   ),
"")-4</f>
        <v>#VALUE!</v>
      </c>
      <c r="B429" s="27">
        <f t="shared" si="13"/>
        <v>425</v>
      </c>
      <c r="C429" s="27" t="str">
        <f ca="1">IFERROR(OFFSET(錠剤!C$4,錠剤_バラ!$A429,0),"")</f>
        <v/>
      </c>
      <c r="D429" s="27" t="str">
        <f ca="1">IFERROR(OFFSET(錠剤!D$4,錠剤_バラ!$A429,0),"")</f>
        <v/>
      </c>
      <c r="E429" s="27" t="str">
        <f ca="1">IFERROR(OFFSET(錠剤!E$4,錠剤_バラ!$A429,0),"")</f>
        <v/>
      </c>
      <c r="F429" s="27" t="str">
        <f ca="1">IFERROR(OFFSET(錠剤!F$4,錠剤_バラ!$A429,0),"")</f>
        <v/>
      </c>
      <c r="G429" s="27" t="str">
        <f ca="1">IFERROR(OFFSET(錠剤!G$4,錠剤_バラ!$A429,0),"")</f>
        <v/>
      </c>
      <c r="H429" s="27" t="str">
        <f ca="1">IFERROR(OFFSET(錠剤!H$4,錠剤_バラ!$A429,0),"")</f>
        <v/>
      </c>
      <c r="I429" s="27" t="str">
        <f ca="1">IFERROR(OFFSET(錠剤!I$4,錠剤_バラ!$A429,0),"")</f>
        <v/>
      </c>
      <c r="J429" s="27" t="str">
        <f ca="1">IFERROR(OFFSET(錠剤!J$4,錠剤_バラ!$A429,0),"")</f>
        <v/>
      </c>
      <c r="K429" s="77"/>
      <c r="L429" s="65"/>
      <c r="M429" s="54">
        <f t="shared" si="12"/>
        <v>0</v>
      </c>
    </row>
    <row r="430" spans="1:13">
      <c r="A430" s="66" t="e" cm="1">
        <f t="array" aca="1" ref="A430" ca="1">IFERROR(
   _xlfn.AGGREGATE(
      15, 6,
      ROW(錠剤!$J$5:$J$999)/
      (ISNUMBER(SEARCH("バラ", 錠剤!$J$5:$J$999))),
      ROW(A426)
   ),
"")-4</f>
        <v>#VALUE!</v>
      </c>
      <c r="B430" s="27">
        <f t="shared" si="13"/>
        <v>426</v>
      </c>
      <c r="C430" s="27" t="str">
        <f ca="1">IFERROR(OFFSET(錠剤!C$4,錠剤_バラ!$A430,0),"")</f>
        <v/>
      </c>
      <c r="D430" s="27" t="str">
        <f ca="1">IFERROR(OFFSET(錠剤!D$4,錠剤_バラ!$A430,0),"")</f>
        <v/>
      </c>
      <c r="E430" s="27" t="str">
        <f ca="1">IFERROR(OFFSET(錠剤!E$4,錠剤_バラ!$A430,0),"")</f>
        <v/>
      </c>
      <c r="F430" s="27" t="str">
        <f ca="1">IFERROR(OFFSET(錠剤!F$4,錠剤_バラ!$A430,0),"")</f>
        <v/>
      </c>
      <c r="G430" s="27" t="str">
        <f ca="1">IFERROR(OFFSET(錠剤!G$4,錠剤_バラ!$A430,0),"")</f>
        <v/>
      </c>
      <c r="H430" s="27" t="str">
        <f ca="1">IFERROR(OFFSET(錠剤!H$4,錠剤_バラ!$A430,0),"")</f>
        <v/>
      </c>
      <c r="I430" s="27" t="str">
        <f ca="1">IFERROR(OFFSET(錠剤!I$4,錠剤_バラ!$A430,0),"")</f>
        <v/>
      </c>
      <c r="J430" s="27" t="str">
        <f ca="1">IFERROR(OFFSET(錠剤!J$4,錠剤_バラ!$A430,0),"")</f>
        <v/>
      </c>
      <c r="K430" s="77"/>
      <c r="L430" s="65"/>
      <c r="M430" s="54">
        <f t="shared" si="12"/>
        <v>0</v>
      </c>
    </row>
    <row r="431" spans="1:13">
      <c r="A431" s="66" t="e" cm="1">
        <f t="array" aca="1" ref="A431" ca="1">IFERROR(
   _xlfn.AGGREGATE(
      15, 6,
      ROW(錠剤!$J$5:$J$999)/
      (ISNUMBER(SEARCH("バラ", 錠剤!$J$5:$J$999))),
      ROW(A427)
   ),
"")-4</f>
        <v>#VALUE!</v>
      </c>
      <c r="B431" s="27">
        <f t="shared" si="13"/>
        <v>427</v>
      </c>
      <c r="C431" s="27" t="str">
        <f ca="1">IFERROR(OFFSET(錠剤!C$4,錠剤_バラ!$A431,0),"")</f>
        <v/>
      </c>
      <c r="D431" s="27" t="str">
        <f ca="1">IFERROR(OFFSET(錠剤!D$4,錠剤_バラ!$A431,0),"")</f>
        <v/>
      </c>
      <c r="E431" s="27" t="str">
        <f ca="1">IFERROR(OFFSET(錠剤!E$4,錠剤_バラ!$A431,0),"")</f>
        <v/>
      </c>
      <c r="F431" s="27" t="str">
        <f ca="1">IFERROR(OFFSET(錠剤!F$4,錠剤_バラ!$A431,0),"")</f>
        <v/>
      </c>
      <c r="G431" s="27" t="str">
        <f ca="1">IFERROR(OFFSET(錠剤!G$4,錠剤_バラ!$A431,0),"")</f>
        <v/>
      </c>
      <c r="H431" s="27" t="str">
        <f ca="1">IFERROR(OFFSET(錠剤!H$4,錠剤_バラ!$A431,0),"")</f>
        <v/>
      </c>
      <c r="I431" s="27" t="str">
        <f ca="1">IFERROR(OFFSET(錠剤!I$4,錠剤_バラ!$A431,0),"")</f>
        <v/>
      </c>
      <c r="J431" s="27" t="str">
        <f ca="1">IFERROR(OFFSET(錠剤!J$4,錠剤_バラ!$A431,0),"")</f>
        <v/>
      </c>
      <c r="K431" s="77"/>
      <c r="L431" s="65"/>
      <c r="M431" s="54">
        <f t="shared" si="12"/>
        <v>0</v>
      </c>
    </row>
    <row r="432" spans="1:13">
      <c r="A432" s="66" t="e" cm="1">
        <f t="array" aca="1" ref="A432" ca="1">IFERROR(
   _xlfn.AGGREGATE(
      15, 6,
      ROW(錠剤!$J$5:$J$999)/
      (ISNUMBER(SEARCH("バラ", 錠剤!$J$5:$J$999))),
      ROW(A428)
   ),
"")-4</f>
        <v>#VALUE!</v>
      </c>
      <c r="B432" s="27">
        <f t="shared" si="13"/>
        <v>428</v>
      </c>
      <c r="C432" s="27" t="str">
        <f ca="1">IFERROR(OFFSET(錠剤!C$4,錠剤_バラ!$A432,0),"")</f>
        <v/>
      </c>
      <c r="D432" s="27" t="str">
        <f ca="1">IFERROR(OFFSET(錠剤!D$4,錠剤_バラ!$A432,0),"")</f>
        <v/>
      </c>
      <c r="E432" s="27" t="str">
        <f ca="1">IFERROR(OFFSET(錠剤!E$4,錠剤_バラ!$A432,0),"")</f>
        <v/>
      </c>
      <c r="F432" s="27" t="str">
        <f ca="1">IFERROR(OFFSET(錠剤!F$4,錠剤_バラ!$A432,0),"")</f>
        <v/>
      </c>
      <c r="G432" s="27" t="str">
        <f ca="1">IFERROR(OFFSET(錠剤!G$4,錠剤_バラ!$A432,0),"")</f>
        <v/>
      </c>
      <c r="H432" s="27" t="str">
        <f ca="1">IFERROR(OFFSET(錠剤!H$4,錠剤_バラ!$A432,0),"")</f>
        <v/>
      </c>
      <c r="I432" s="27" t="str">
        <f ca="1">IFERROR(OFFSET(錠剤!I$4,錠剤_バラ!$A432,0),"")</f>
        <v/>
      </c>
      <c r="J432" s="27" t="str">
        <f ca="1">IFERROR(OFFSET(錠剤!J$4,錠剤_バラ!$A432,0),"")</f>
        <v/>
      </c>
      <c r="K432" s="77"/>
      <c r="L432" s="65"/>
      <c r="M432" s="54">
        <f t="shared" si="12"/>
        <v>0</v>
      </c>
    </row>
    <row r="433" spans="1:13">
      <c r="A433" s="66" t="e" cm="1">
        <f t="array" aca="1" ref="A433" ca="1">IFERROR(
   _xlfn.AGGREGATE(
      15, 6,
      ROW(錠剤!$J$5:$J$999)/
      (ISNUMBER(SEARCH("バラ", 錠剤!$J$5:$J$999))),
      ROW(A429)
   ),
"")-4</f>
        <v>#VALUE!</v>
      </c>
      <c r="B433" s="27">
        <f t="shared" si="13"/>
        <v>429</v>
      </c>
      <c r="C433" s="27" t="str">
        <f ca="1">IFERROR(OFFSET(錠剤!C$4,錠剤_バラ!$A433,0),"")</f>
        <v/>
      </c>
      <c r="D433" s="27" t="str">
        <f ca="1">IFERROR(OFFSET(錠剤!D$4,錠剤_バラ!$A433,0),"")</f>
        <v/>
      </c>
      <c r="E433" s="27" t="str">
        <f ca="1">IFERROR(OFFSET(錠剤!E$4,錠剤_バラ!$A433,0),"")</f>
        <v/>
      </c>
      <c r="F433" s="27" t="str">
        <f ca="1">IFERROR(OFFSET(錠剤!F$4,錠剤_バラ!$A433,0),"")</f>
        <v/>
      </c>
      <c r="G433" s="27" t="str">
        <f ca="1">IFERROR(OFFSET(錠剤!G$4,錠剤_バラ!$A433,0),"")</f>
        <v/>
      </c>
      <c r="H433" s="27" t="str">
        <f ca="1">IFERROR(OFFSET(錠剤!H$4,錠剤_バラ!$A433,0),"")</f>
        <v/>
      </c>
      <c r="I433" s="27" t="str">
        <f ca="1">IFERROR(OFFSET(錠剤!I$4,錠剤_バラ!$A433,0),"")</f>
        <v/>
      </c>
      <c r="J433" s="27" t="str">
        <f ca="1">IFERROR(OFFSET(錠剤!J$4,錠剤_バラ!$A433,0),"")</f>
        <v/>
      </c>
      <c r="K433" s="77"/>
      <c r="L433" s="65"/>
      <c r="M433" s="54">
        <f t="shared" si="12"/>
        <v>0</v>
      </c>
    </row>
    <row r="434" spans="1:13">
      <c r="A434" s="66" t="e" cm="1">
        <f t="array" aca="1" ref="A434" ca="1">IFERROR(
   _xlfn.AGGREGATE(
      15, 6,
      ROW(錠剤!$J$5:$J$999)/
      (ISNUMBER(SEARCH("バラ", 錠剤!$J$5:$J$999))),
      ROW(A430)
   ),
"")-4</f>
        <v>#VALUE!</v>
      </c>
      <c r="B434" s="27">
        <f t="shared" si="13"/>
        <v>430</v>
      </c>
      <c r="C434" s="27" t="str">
        <f ca="1">IFERROR(OFFSET(錠剤!C$4,錠剤_バラ!$A434,0),"")</f>
        <v/>
      </c>
      <c r="D434" s="27" t="str">
        <f ca="1">IFERROR(OFFSET(錠剤!D$4,錠剤_バラ!$A434,0),"")</f>
        <v/>
      </c>
      <c r="E434" s="27" t="str">
        <f ca="1">IFERROR(OFFSET(錠剤!E$4,錠剤_バラ!$A434,0),"")</f>
        <v/>
      </c>
      <c r="F434" s="27" t="str">
        <f ca="1">IFERROR(OFFSET(錠剤!F$4,錠剤_バラ!$A434,0),"")</f>
        <v/>
      </c>
      <c r="G434" s="27" t="str">
        <f ca="1">IFERROR(OFFSET(錠剤!G$4,錠剤_バラ!$A434,0),"")</f>
        <v/>
      </c>
      <c r="H434" s="27" t="str">
        <f ca="1">IFERROR(OFFSET(錠剤!H$4,錠剤_バラ!$A434,0),"")</f>
        <v/>
      </c>
      <c r="I434" s="27" t="str">
        <f ca="1">IFERROR(OFFSET(錠剤!I$4,錠剤_バラ!$A434,0),"")</f>
        <v/>
      </c>
      <c r="J434" s="27" t="str">
        <f ca="1">IFERROR(OFFSET(錠剤!J$4,錠剤_バラ!$A434,0),"")</f>
        <v/>
      </c>
      <c r="K434" s="77"/>
      <c r="L434" s="65"/>
      <c r="M434" s="54">
        <f t="shared" si="12"/>
        <v>0</v>
      </c>
    </row>
    <row r="435" spans="1:13">
      <c r="A435" s="66" t="e" cm="1">
        <f t="array" aca="1" ref="A435" ca="1">IFERROR(
   _xlfn.AGGREGATE(
      15, 6,
      ROW(錠剤!$J$5:$J$999)/
      (ISNUMBER(SEARCH("バラ", 錠剤!$J$5:$J$999))),
      ROW(A431)
   ),
"")-4</f>
        <v>#VALUE!</v>
      </c>
      <c r="B435" s="27">
        <f t="shared" si="13"/>
        <v>431</v>
      </c>
      <c r="C435" s="27" t="str">
        <f ca="1">IFERROR(OFFSET(錠剤!C$4,錠剤_バラ!$A435,0),"")</f>
        <v/>
      </c>
      <c r="D435" s="27" t="str">
        <f ca="1">IFERROR(OFFSET(錠剤!D$4,錠剤_バラ!$A435,0),"")</f>
        <v/>
      </c>
      <c r="E435" s="27" t="str">
        <f ca="1">IFERROR(OFFSET(錠剤!E$4,錠剤_バラ!$A435,0),"")</f>
        <v/>
      </c>
      <c r="F435" s="27" t="str">
        <f ca="1">IFERROR(OFFSET(錠剤!F$4,錠剤_バラ!$A435,0),"")</f>
        <v/>
      </c>
      <c r="G435" s="27" t="str">
        <f ca="1">IFERROR(OFFSET(錠剤!G$4,錠剤_バラ!$A435,0),"")</f>
        <v/>
      </c>
      <c r="H435" s="27" t="str">
        <f ca="1">IFERROR(OFFSET(錠剤!H$4,錠剤_バラ!$A435,0),"")</f>
        <v/>
      </c>
      <c r="I435" s="27" t="str">
        <f ca="1">IFERROR(OFFSET(錠剤!I$4,錠剤_バラ!$A435,0),"")</f>
        <v/>
      </c>
      <c r="J435" s="27" t="str">
        <f ca="1">IFERROR(OFFSET(錠剤!J$4,錠剤_バラ!$A435,0),"")</f>
        <v/>
      </c>
      <c r="K435" s="77"/>
      <c r="L435" s="65"/>
      <c r="M435" s="54">
        <f t="shared" si="12"/>
        <v>0</v>
      </c>
    </row>
    <row r="436" spans="1:13">
      <c r="A436" s="66" t="e" cm="1">
        <f t="array" aca="1" ref="A436" ca="1">IFERROR(
   _xlfn.AGGREGATE(
      15, 6,
      ROW(錠剤!$J$5:$J$999)/
      (ISNUMBER(SEARCH("バラ", 錠剤!$J$5:$J$999))),
      ROW(A432)
   ),
"")-4</f>
        <v>#VALUE!</v>
      </c>
      <c r="B436" s="27">
        <f t="shared" si="13"/>
        <v>432</v>
      </c>
      <c r="C436" s="27" t="str">
        <f ca="1">IFERROR(OFFSET(錠剤!C$4,錠剤_バラ!$A436,0),"")</f>
        <v/>
      </c>
      <c r="D436" s="27" t="str">
        <f ca="1">IFERROR(OFFSET(錠剤!D$4,錠剤_バラ!$A436,0),"")</f>
        <v/>
      </c>
      <c r="E436" s="27" t="str">
        <f ca="1">IFERROR(OFFSET(錠剤!E$4,錠剤_バラ!$A436,0),"")</f>
        <v/>
      </c>
      <c r="F436" s="27" t="str">
        <f ca="1">IFERROR(OFFSET(錠剤!F$4,錠剤_バラ!$A436,0),"")</f>
        <v/>
      </c>
      <c r="G436" s="27" t="str">
        <f ca="1">IFERROR(OFFSET(錠剤!G$4,錠剤_バラ!$A436,0),"")</f>
        <v/>
      </c>
      <c r="H436" s="27" t="str">
        <f ca="1">IFERROR(OFFSET(錠剤!H$4,錠剤_バラ!$A436,0),"")</f>
        <v/>
      </c>
      <c r="I436" s="27" t="str">
        <f ca="1">IFERROR(OFFSET(錠剤!I$4,錠剤_バラ!$A436,0),"")</f>
        <v/>
      </c>
      <c r="J436" s="27" t="str">
        <f ca="1">IFERROR(OFFSET(錠剤!J$4,錠剤_バラ!$A436,0),"")</f>
        <v/>
      </c>
      <c r="K436" s="77"/>
      <c r="L436" s="65"/>
      <c r="M436" s="54">
        <f t="shared" si="12"/>
        <v>0</v>
      </c>
    </row>
    <row r="437" spans="1:13">
      <c r="A437" s="66" t="e" cm="1">
        <f t="array" aca="1" ref="A437" ca="1">IFERROR(
   _xlfn.AGGREGATE(
      15, 6,
      ROW(錠剤!$J$5:$J$999)/
      (ISNUMBER(SEARCH("バラ", 錠剤!$J$5:$J$999))),
      ROW(A433)
   ),
"")-4</f>
        <v>#VALUE!</v>
      </c>
      <c r="B437" s="27">
        <f t="shared" si="13"/>
        <v>433</v>
      </c>
      <c r="C437" s="27" t="str">
        <f ca="1">IFERROR(OFFSET(錠剤!C$4,錠剤_バラ!$A437,0),"")</f>
        <v/>
      </c>
      <c r="D437" s="27" t="str">
        <f ca="1">IFERROR(OFFSET(錠剤!D$4,錠剤_バラ!$A437,0),"")</f>
        <v/>
      </c>
      <c r="E437" s="27" t="str">
        <f ca="1">IFERROR(OFFSET(錠剤!E$4,錠剤_バラ!$A437,0),"")</f>
        <v/>
      </c>
      <c r="F437" s="27" t="str">
        <f ca="1">IFERROR(OFFSET(錠剤!F$4,錠剤_バラ!$A437,0),"")</f>
        <v/>
      </c>
      <c r="G437" s="27" t="str">
        <f ca="1">IFERROR(OFFSET(錠剤!G$4,錠剤_バラ!$A437,0),"")</f>
        <v/>
      </c>
      <c r="H437" s="27" t="str">
        <f ca="1">IFERROR(OFFSET(錠剤!H$4,錠剤_バラ!$A437,0),"")</f>
        <v/>
      </c>
      <c r="I437" s="27" t="str">
        <f ca="1">IFERROR(OFFSET(錠剤!I$4,錠剤_バラ!$A437,0),"")</f>
        <v/>
      </c>
      <c r="J437" s="27" t="str">
        <f ca="1">IFERROR(OFFSET(錠剤!J$4,錠剤_バラ!$A437,0),"")</f>
        <v/>
      </c>
      <c r="K437" s="77"/>
      <c r="L437" s="65"/>
      <c r="M437" s="54">
        <f t="shared" si="12"/>
        <v>0</v>
      </c>
    </row>
    <row r="438" spans="1:13">
      <c r="A438" s="66" t="e" cm="1">
        <f t="array" aca="1" ref="A438" ca="1">IFERROR(
   _xlfn.AGGREGATE(
      15, 6,
      ROW(錠剤!$J$5:$J$999)/
      (ISNUMBER(SEARCH("バラ", 錠剤!$J$5:$J$999))),
      ROW(A434)
   ),
"")-4</f>
        <v>#VALUE!</v>
      </c>
      <c r="B438" s="27">
        <f t="shared" si="13"/>
        <v>434</v>
      </c>
      <c r="C438" s="27" t="str">
        <f ca="1">IFERROR(OFFSET(錠剤!C$4,錠剤_バラ!$A438,0),"")</f>
        <v/>
      </c>
      <c r="D438" s="27" t="str">
        <f ca="1">IFERROR(OFFSET(錠剤!D$4,錠剤_バラ!$A438,0),"")</f>
        <v/>
      </c>
      <c r="E438" s="27" t="str">
        <f ca="1">IFERROR(OFFSET(錠剤!E$4,錠剤_バラ!$A438,0),"")</f>
        <v/>
      </c>
      <c r="F438" s="27" t="str">
        <f ca="1">IFERROR(OFFSET(錠剤!F$4,錠剤_バラ!$A438,0),"")</f>
        <v/>
      </c>
      <c r="G438" s="27" t="str">
        <f ca="1">IFERROR(OFFSET(錠剤!G$4,錠剤_バラ!$A438,0),"")</f>
        <v/>
      </c>
      <c r="H438" s="27" t="str">
        <f ca="1">IFERROR(OFFSET(錠剤!H$4,錠剤_バラ!$A438,0),"")</f>
        <v/>
      </c>
      <c r="I438" s="27" t="str">
        <f ca="1">IFERROR(OFFSET(錠剤!I$4,錠剤_バラ!$A438,0),"")</f>
        <v/>
      </c>
      <c r="J438" s="27" t="str">
        <f ca="1">IFERROR(OFFSET(錠剤!J$4,錠剤_バラ!$A438,0),"")</f>
        <v/>
      </c>
      <c r="K438" s="77"/>
      <c r="L438" s="65"/>
      <c r="M438" s="54">
        <f t="shared" si="12"/>
        <v>0</v>
      </c>
    </row>
    <row r="439" spans="1:13">
      <c r="A439" s="66" t="e" cm="1">
        <f t="array" aca="1" ref="A439" ca="1">IFERROR(
   _xlfn.AGGREGATE(
      15, 6,
      ROW(錠剤!$J$5:$J$999)/
      (ISNUMBER(SEARCH("バラ", 錠剤!$J$5:$J$999))),
      ROW(A435)
   ),
"")-4</f>
        <v>#VALUE!</v>
      </c>
      <c r="B439" s="27">
        <f t="shared" si="13"/>
        <v>435</v>
      </c>
      <c r="C439" s="27" t="str">
        <f ca="1">IFERROR(OFFSET(錠剤!C$4,錠剤_バラ!$A439,0),"")</f>
        <v/>
      </c>
      <c r="D439" s="27" t="str">
        <f ca="1">IFERROR(OFFSET(錠剤!D$4,錠剤_バラ!$A439,0),"")</f>
        <v/>
      </c>
      <c r="E439" s="27" t="str">
        <f ca="1">IFERROR(OFFSET(錠剤!E$4,錠剤_バラ!$A439,0),"")</f>
        <v/>
      </c>
      <c r="F439" s="27" t="str">
        <f ca="1">IFERROR(OFFSET(錠剤!F$4,錠剤_バラ!$A439,0),"")</f>
        <v/>
      </c>
      <c r="G439" s="27" t="str">
        <f ca="1">IFERROR(OFFSET(錠剤!G$4,錠剤_バラ!$A439,0),"")</f>
        <v/>
      </c>
      <c r="H439" s="27" t="str">
        <f ca="1">IFERROR(OFFSET(錠剤!H$4,錠剤_バラ!$A439,0),"")</f>
        <v/>
      </c>
      <c r="I439" s="27" t="str">
        <f ca="1">IFERROR(OFFSET(錠剤!I$4,錠剤_バラ!$A439,0),"")</f>
        <v/>
      </c>
      <c r="J439" s="27" t="str">
        <f ca="1">IFERROR(OFFSET(錠剤!J$4,錠剤_バラ!$A439,0),"")</f>
        <v/>
      </c>
      <c r="K439" s="77"/>
      <c r="L439" s="65"/>
      <c r="M439" s="54">
        <f t="shared" si="12"/>
        <v>0</v>
      </c>
    </row>
    <row r="440" spans="1:13">
      <c r="A440" s="66" t="e" cm="1">
        <f t="array" aca="1" ref="A440" ca="1">IFERROR(
   _xlfn.AGGREGATE(
      15, 6,
      ROW(錠剤!$J$5:$J$999)/
      (ISNUMBER(SEARCH("バラ", 錠剤!$J$5:$J$999))),
      ROW(A436)
   ),
"")-4</f>
        <v>#VALUE!</v>
      </c>
      <c r="B440" s="27">
        <f t="shared" si="13"/>
        <v>436</v>
      </c>
      <c r="C440" s="27" t="str">
        <f ca="1">IFERROR(OFFSET(錠剤!C$4,錠剤_バラ!$A440,0),"")</f>
        <v/>
      </c>
      <c r="D440" s="27" t="str">
        <f ca="1">IFERROR(OFFSET(錠剤!D$4,錠剤_バラ!$A440,0),"")</f>
        <v/>
      </c>
      <c r="E440" s="27" t="str">
        <f ca="1">IFERROR(OFFSET(錠剤!E$4,錠剤_バラ!$A440,0),"")</f>
        <v/>
      </c>
      <c r="F440" s="27" t="str">
        <f ca="1">IFERROR(OFFSET(錠剤!F$4,錠剤_バラ!$A440,0),"")</f>
        <v/>
      </c>
      <c r="G440" s="27" t="str">
        <f ca="1">IFERROR(OFFSET(錠剤!G$4,錠剤_バラ!$A440,0),"")</f>
        <v/>
      </c>
      <c r="H440" s="27" t="str">
        <f ca="1">IFERROR(OFFSET(錠剤!H$4,錠剤_バラ!$A440,0),"")</f>
        <v/>
      </c>
      <c r="I440" s="27" t="str">
        <f ca="1">IFERROR(OFFSET(錠剤!I$4,錠剤_バラ!$A440,0),"")</f>
        <v/>
      </c>
      <c r="J440" s="27" t="str">
        <f ca="1">IFERROR(OFFSET(錠剤!J$4,錠剤_バラ!$A440,0),"")</f>
        <v/>
      </c>
      <c r="K440" s="77"/>
      <c r="L440" s="65"/>
      <c r="M440" s="54">
        <f t="shared" si="12"/>
        <v>0</v>
      </c>
    </row>
    <row r="441" spans="1:13">
      <c r="A441" s="66" t="e" cm="1">
        <f t="array" aca="1" ref="A441" ca="1">IFERROR(
   _xlfn.AGGREGATE(
      15, 6,
      ROW(錠剤!$J$5:$J$999)/
      (ISNUMBER(SEARCH("バラ", 錠剤!$J$5:$J$999))),
      ROW(A437)
   ),
"")-4</f>
        <v>#VALUE!</v>
      </c>
      <c r="B441" s="27">
        <f t="shared" si="13"/>
        <v>437</v>
      </c>
      <c r="C441" s="27" t="str">
        <f ca="1">IFERROR(OFFSET(錠剤!C$4,錠剤_バラ!$A441,0),"")</f>
        <v/>
      </c>
      <c r="D441" s="27" t="str">
        <f ca="1">IFERROR(OFFSET(錠剤!D$4,錠剤_バラ!$A441,0),"")</f>
        <v/>
      </c>
      <c r="E441" s="27" t="str">
        <f ca="1">IFERROR(OFFSET(錠剤!E$4,錠剤_バラ!$A441,0),"")</f>
        <v/>
      </c>
      <c r="F441" s="27" t="str">
        <f ca="1">IFERROR(OFFSET(錠剤!F$4,錠剤_バラ!$A441,0),"")</f>
        <v/>
      </c>
      <c r="G441" s="27" t="str">
        <f ca="1">IFERROR(OFFSET(錠剤!G$4,錠剤_バラ!$A441,0),"")</f>
        <v/>
      </c>
      <c r="H441" s="27" t="str">
        <f ca="1">IFERROR(OFFSET(錠剤!H$4,錠剤_バラ!$A441,0),"")</f>
        <v/>
      </c>
      <c r="I441" s="27" t="str">
        <f ca="1">IFERROR(OFFSET(錠剤!I$4,錠剤_バラ!$A441,0),"")</f>
        <v/>
      </c>
      <c r="J441" s="27" t="str">
        <f ca="1">IFERROR(OFFSET(錠剤!J$4,錠剤_バラ!$A441,0),"")</f>
        <v/>
      </c>
      <c r="K441" s="77"/>
      <c r="L441" s="65"/>
      <c r="M441" s="54">
        <f t="shared" si="12"/>
        <v>0</v>
      </c>
    </row>
    <row r="442" spans="1:13">
      <c r="A442" s="66" t="e" cm="1">
        <f t="array" aca="1" ref="A442" ca="1">IFERROR(
   _xlfn.AGGREGATE(
      15, 6,
      ROW(錠剤!$J$5:$J$999)/
      (ISNUMBER(SEARCH("バラ", 錠剤!$J$5:$J$999))),
      ROW(A438)
   ),
"")-4</f>
        <v>#VALUE!</v>
      </c>
      <c r="B442" s="27">
        <f t="shared" si="13"/>
        <v>438</v>
      </c>
      <c r="C442" s="27" t="str">
        <f ca="1">IFERROR(OFFSET(錠剤!C$4,錠剤_バラ!$A442,0),"")</f>
        <v/>
      </c>
      <c r="D442" s="27" t="str">
        <f ca="1">IFERROR(OFFSET(錠剤!D$4,錠剤_バラ!$A442,0),"")</f>
        <v/>
      </c>
      <c r="E442" s="27" t="str">
        <f ca="1">IFERROR(OFFSET(錠剤!E$4,錠剤_バラ!$A442,0),"")</f>
        <v/>
      </c>
      <c r="F442" s="27" t="str">
        <f ca="1">IFERROR(OFFSET(錠剤!F$4,錠剤_バラ!$A442,0),"")</f>
        <v/>
      </c>
      <c r="G442" s="27" t="str">
        <f ca="1">IFERROR(OFFSET(錠剤!G$4,錠剤_バラ!$A442,0),"")</f>
        <v/>
      </c>
      <c r="H442" s="27" t="str">
        <f ca="1">IFERROR(OFFSET(錠剤!H$4,錠剤_バラ!$A442,0),"")</f>
        <v/>
      </c>
      <c r="I442" s="27" t="str">
        <f ca="1">IFERROR(OFFSET(錠剤!I$4,錠剤_バラ!$A442,0),"")</f>
        <v/>
      </c>
      <c r="J442" s="27" t="str">
        <f ca="1">IFERROR(OFFSET(錠剤!J$4,錠剤_バラ!$A442,0),"")</f>
        <v/>
      </c>
      <c r="K442" s="77"/>
      <c r="L442" s="65"/>
      <c r="M442" s="54">
        <f t="shared" si="12"/>
        <v>0</v>
      </c>
    </row>
    <row r="443" spans="1:13">
      <c r="A443" s="66" t="e" cm="1">
        <f t="array" aca="1" ref="A443" ca="1">IFERROR(
   _xlfn.AGGREGATE(
      15, 6,
      ROW(錠剤!$J$5:$J$999)/
      (ISNUMBER(SEARCH("バラ", 錠剤!$J$5:$J$999))),
      ROW(A439)
   ),
"")-4</f>
        <v>#VALUE!</v>
      </c>
      <c r="B443" s="27">
        <f t="shared" si="13"/>
        <v>439</v>
      </c>
      <c r="C443" s="27" t="str">
        <f ca="1">IFERROR(OFFSET(錠剤!C$4,錠剤_バラ!$A443,0),"")</f>
        <v/>
      </c>
      <c r="D443" s="27" t="str">
        <f ca="1">IFERROR(OFFSET(錠剤!D$4,錠剤_バラ!$A443,0),"")</f>
        <v/>
      </c>
      <c r="E443" s="27" t="str">
        <f ca="1">IFERROR(OFFSET(錠剤!E$4,錠剤_バラ!$A443,0),"")</f>
        <v/>
      </c>
      <c r="F443" s="27" t="str">
        <f ca="1">IFERROR(OFFSET(錠剤!F$4,錠剤_バラ!$A443,0),"")</f>
        <v/>
      </c>
      <c r="G443" s="27" t="str">
        <f ca="1">IFERROR(OFFSET(錠剤!G$4,錠剤_バラ!$A443,0),"")</f>
        <v/>
      </c>
      <c r="H443" s="27" t="str">
        <f ca="1">IFERROR(OFFSET(錠剤!H$4,錠剤_バラ!$A443,0),"")</f>
        <v/>
      </c>
      <c r="I443" s="27" t="str">
        <f ca="1">IFERROR(OFFSET(錠剤!I$4,錠剤_バラ!$A443,0),"")</f>
        <v/>
      </c>
      <c r="J443" s="27" t="str">
        <f ca="1">IFERROR(OFFSET(錠剤!J$4,錠剤_バラ!$A443,0),"")</f>
        <v/>
      </c>
      <c r="K443" s="77"/>
      <c r="L443" s="65"/>
      <c r="M443" s="54">
        <f t="shared" si="12"/>
        <v>0</v>
      </c>
    </row>
    <row r="444" spans="1:13">
      <c r="A444" s="66" t="e" cm="1">
        <f t="array" aca="1" ref="A444" ca="1">IFERROR(
   _xlfn.AGGREGATE(
      15, 6,
      ROW(錠剤!$J$5:$J$999)/
      (ISNUMBER(SEARCH("バラ", 錠剤!$J$5:$J$999))),
      ROW(A440)
   ),
"")-4</f>
        <v>#VALUE!</v>
      </c>
      <c r="B444" s="27">
        <f t="shared" si="13"/>
        <v>440</v>
      </c>
      <c r="C444" s="27" t="str">
        <f ca="1">IFERROR(OFFSET(錠剤!C$4,錠剤_バラ!$A444,0),"")</f>
        <v/>
      </c>
      <c r="D444" s="27" t="str">
        <f ca="1">IFERROR(OFFSET(錠剤!D$4,錠剤_バラ!$A444,0),"")</f>
        <v/>
      </c>
      <c r="E444" s="27" t="str">
        <f ca="1">IFERROR(OFFSET(錠剤!E$4,錠剤_バラ!$A444,0),"")</f>
        <v/>
      </c>
      <c r="F444" s="27" t="str">
        <f ca="1">IFERROR(OFFSET(錠剤!F$4,錠剤_バラ!$A444,0),"")</f>
        <v/>
      </c>
      <c r="G444" s="27" t="str">
        <f ca="1">IFERROR(OFFSET(錠剤!G$4,錠剤_バラ!$A444,0),"")</f>
        <v/>
      </c>
      <c r="H444" s="27" t="str">
        <f ca="1">IFERROR(OFFSET(錠剤!H$4,錠剤_バラ!$A444,0),"")</f>
        <v/>
      </c>
      <c r="I444" s="27" t="str">
        <f ca="1">IFERROR(OFFSET(錠剤!I$4,錠剤_バラ!$A444,0),"")</f>
        <v/>
      </c>
      <c r="J444" s="27" t="str">
        <f ca="1">IFERROR(OFFSET(錠剤!J$4,錠剤_バラ!$A444,0),"")</f>
        <v/>
      </c>
      <c r="K444" s="77"/>
      <c r="L444" s="65"/>
      <c r="M444" s="54">
        <f t="shared" si="12"/>
        <v>0</v>
      </c>
    </row>
    <row r="445" spans="1:13">
      <c r="A445" s="66" t="e" cm="1">
        <f t="array" aca="1" ref="A445" ca="1">IFERROR(
   _xlfn.AGGREGATE(
      15, 6,
      ROW(錠剤!$J$5:$J$999)/
      (ISNUMBER(SEARCH("バラ", 錠剤!$J$5:$J$999))),
      ROW(A441)
   ),
"")-4</f>
        <v>#VALUE!</v>
      </c>
      <c r="B445" s="27">
        <f t="shared" si="13"/>
        <v>441</v>
      </c>
      <c r="C445" s="27" t="str">
        <f ca="1">IFERROR(OFFSET(錠剤!C$4,錠剤_バラ!$A445,0),"")</f>
        <v/>
      </c>
      <c r="D445" s="27" t="str">
        <f ca="1">IFERROR(OFFSET(錠剤!D$4,錠剤_バラ!$A445,0),"")</f>
        <v/>
      </c>
      <c r="E445" s="27" t="str">
        <f ca="1">IFERROR(OFFSET(錠剤!E$4,錠剤_バラ!$A445,0),"")</f>
        <v/>
      </c>
      <c r="F445" s="27" t="str">
        <f ca="1">IFERROR(OFFSET(錠剤!F$4,錠剤_バラ!$A445,0),"")</f>
        <v/>
      </c>
      <c r="G445" s="27" t="str">
        <f ca="1">IFERROR(OFFSET(錠剤!G$4,錠剤_バラ!$A445,0),"")</f>
        <v/>
      </c>
      <c r="H445" s="27" t="str">
        <f ca="1">IFERROR(OFFSET(錠剤!H$4,錠剤_バラ!$A445,0),"")</f>
        <v/>
      </c>
      <c r="I445" s="27" t="str">
        <f ca="1">IFERROR(OFFSET(錠剤!I$4,錠剤_バラ!$A445,0),"")</f>
        <v/>
      </c>
      <c r="J445" s="27" t="str">
        <f ca="1">IFERROR(OFFSET(錠剤!J$4,錠剤_バラ!$A445,0),"")</f>
        <v/>
      </c>
      <c r="K445" s="77"/>
      <c r="L445" s="65"/>
      <c r="M445" s="54">
        <f t="shared" si="12"/>
        <v>0</v>
      </c>
    </row>
    <row r="446" spans="1:13">
      <c r="A446" s="66" t="e" cm="1">
        <f t="array" aca="1" ref="A446" ca="1">IFERROR(
   _xlfn.AGGREGATE(
      15, 6,
      ROW(錠剤!$J$5:$J$999)/
      (ISNUMBER(SEARCH("バラ", 錠剤!$J$5:$J$999))),
      ROW(A442)
   ),
"")-4</f>
        <v>#VALUE!</v>
      </c>
      <c r="B446" s="27">
        <f t="shared" si="13"/>
        <v>442</v>
      </c>
      <c r="C446" s="27" t="str">
        <f ca="1">IFERROR(OFFSET(錠剤!C$4,錠剤_バラ!$A446,0),"")</f>
        <v/>
      </c>
      <c r="D446" s="27" t="str">
        <f ca="1">IFERROR(OFFSET(錠剤!D$4,錠剤_バラ!$A446,0),"")</f>
        <v/>
      </c>
      <c r="E446" s="27" t="str">
        <f ca="1">IFERROR(OFFSET(錠剤!E$4,錠剤_バラ!$A446,0),"")</f>
        <v/>
      </c>
      <c r="F446" s="27" t="str">
        <f ca="1">IFERROR(OFFSET(錠剤!F$4,錠剤_バラ!$A446,0),"")</f>
        <v/>
      </c>
      <c r="G446" s="27" t="str">
        <f ca="1">IFERROR(OFFSET(錠剤!G$4,錠剤_バラ!$A446,0),"")</f>
        <v/>
      </c>
      <c r="H446" s="27" t="str">
        <f ca="1">IFERROR(OFFSET(錠剤!H$4,錠剤_バラ!$A446,0),"")</f>
        <v/>
      </c>
      <c r="I446" s="27" t="str">
        <f ca="1">IFERROR(OFFSET(錠剤!I$4,錠剤_バラ!$A446,0),"")</f>
        <v/>
      </c>
      <c r="J446" s="27" t="str">
        <f ca="1">IFERROR(OFFSET(錠剤!J$4,錠剤_バラ!$A446,0),"")</f>
        <v/>
      </c>
      <c r="K446" s="77"/>
      <c r="L446" s="65"/>
      <c r="M446" s="54">
        <f t="shared" si="12"/>
        <v>0</v>
      </c>
    </row>
    <row r="447" spans="1:13">
      <c r="A447" s="66" t="e" cm="1">
        <f t="array" aca="1" ref="A447" ca="1">IFERROR(
   _xlfn.AGGREGATE(
      15, 6,
      ROW(錠剤!$J$5:$J$999)/
      (ISNUMBER(SEARCH("バラ", 錠剤!$J$5:$J$999))),
      ROW(A443)
   ),
"")-4</f>
        <v>#VALUE!</v>
      </c>
      <c r="B447" s="27">
        <f t="shared" si="13"/>
        <v>443</v>
      </c>
      <c r="C447" s="27" t="str">
        <f ca="1">IFERROR(OFFSET(錠剤!C$4,錠剤_バラ!$A447,0),"")</f>
        <v/>
      </c>
      <c r="D447" s="27" t="str">
        <f ca="1">IFERROR(OFFSET(錠剤!D$4,錠剤_バラ!$A447,0),"")</f>
        <v/>
      </c>
      <c r="E447" s="27" t="str">
        <f ca="1">IFERROR(OFFSET(錠剤!E$4,錠剤_バラ!$A447,0),"")</f>
        <v/>
      </c>
      <c r="F447" s="27" t="str">
        <f ca="1">IFERROR(OFFSET(錠剤!F$4,錠剤_バラ!$A447,0),"")</f>
        <v/>
      </c>
      <c r="G447" s="27" t="str">
        <f ca="1">IFERROR(OFFSET(錠剤!G$4,錠剤_バラ!$A447,0),"")</f>
        <v/>
      </c>
      <c r="H447" s="27" t="str">
        <f ca="1">IFERROR(OFFSET(錠剤!H$4,錠剤_バラ!$A447,0),"")</f>
        <v/>
      </c>
      <c r="I447" s="27" t="str">
        <f ca="1">IFERROR(OFFSET(錠剤!I$4,錠剤_バラ!$A447,0),"")</f>
        <v/>
      </c>
      <c r="J447" s="27" t="str">
        <f ca="1">IFERROR(OFFSET(錠剤!J$4,錠剤_バラ!$A447,0),"")</f>
        <v/>
      </c>
      <c r="K447" s="77"/>
      <c r="L447" s="65"/>
      <c r="M447" s="54">
        <f t="shared" si="12"/>
        <v>0</v>
      </c>
    </row>
    <row r="448" spans="1:13">
      <c r="A448" s="66" t="e" cm="1">
        <f t="array" aca="1" ref="A448" ca="1">IFERROR(
   _xlfn.AGGREGATE(
      15, 6,
      ROW(錠剤!$J$5:$J$999)/
      (ISNUMBER(SEARCH("バラ", 錠剤!$J$5:$J$999))),
      ROW(A444)
   ),
"")-4</f>
        <v>#VALUE!</v>
      </c>
      <c r="B448" s="27">
        <f t="shared" si="13"/>
        <v>444</v>
      </c>
      <c r="C448" s="27" t="str">
        <f ca="1">IFERROR(OFFSET(錠剤!C$4,錠剤_バラ!$A448,0),"")</f>
        <v/>
      </c>
      <c r="D448" s="27" t="str">
        <f ca="1">IFERROR(OFFSET(錠剤!D$4,錠剤_バラ!$A448,0),"")</f>
        <v/>
      </c>
      <c r="E448" s="27" t="str">
        <f ca="1">IFERROR(OFFSET(錠剤!E$4,錠剤_バラ!$A448,0),"")</f>
        <v/>
      </c>
      <c r="F448" s="27" t="str">
        <f ca="1">IFERROR(OFFSET(錠剤!F$4,錠剤_バラ!$A448,0),"")</f>
        <v/>
      </c>
      <c r="G448" s="27" t="str">
        <f ca="1">IFERROR(OFFSET(錠剤!G$4,錠剤_バラ!$A448,0),"")</f>
        <v/>
      </c>
      <c r="H448" s="27" t="str">
        <f ca="1">IFERROR(OFFSET(錠剤!H$4,錠剤_バラ!$A448,0),"")</f>
        <v/>
      </c>
      <c r="I448" s="27" t="str">
        <f ca="1">IFERROR(OFFSET(錠剤!I$4,錠剤_バラ!$A448,0),"")</f>
        <v/>
      </c>
      <c r="J448" s="27" t="str">
        <f ca="1">IFERROR(OFFSET(錠剤!J$4,錠剤_バラ!$A448,0),"")</f>
        <v/>
      </c>
      <c r="K448" s="77"/>
      <c r="L448" s="65"/>
      <c r="M448" s="54">
        <f t="shared" si="12"/>
        <v>0</v>
      </c>
    </row>
    <row r="449" spans="1:13">
      <c r="A449" s="66" t="e" cm="1">
        <f t="array" aca="1" ref="A449" ca="1">IFERROR(
   _xlfn.AGGREGATE(
      15, 6,
      ROW(錠剤!$J$5:$J$999)/
      (ISNUMBER(SEARCH("バラ", 錠剤!$J$5:$J$999))),
      ROW(A445)
   ),
"")-4</f>
        <v>#VALUE!</v>
      </c>
      <c r="B449" s="27">
        <f t="shared" si="13"/>
        <v>445</v>
      </c>
      <c r="C449" s="27" t="str">
        <f ca="1">IFERROR(OFFSET(錠剤!C$4,錠剤_バラ!$A449,0),"")</f>
        <v/>
      </c>
      <c r="D449" s="27" t="str">
        <f ca="1">IFERROR(OFFSET(錠剤!D$4,錠剤_バラ!$A449,0),"")</f>
        <v/>
      </c>
      <c r="E449" s="27" t="str">
        <f ca="1">IFERROR(OFFSET(錠剤!E$4,錠剤_バラ!$A449,0),"")</f>
        <v/>
      </c>
      <c r="F449" s="27" t="str">
        <f ca="1">IFERROR(OFFSET(錠剤!F$4,錠剤_バラ!$A449,0),"")</f>
        <v/>
      </c>
      <c r="G449" s="27" t="str">
        <f ca="1">IFERROR(OFFSET(錠剤!G$4,錠剤_バラ!$A449,0),"")</f>
        <v/>
      </c>
      <c r="H449" s="27" t="str">
        <f ca="1">IFERROR(OFFSET(錠剤!H$4,錠剤_バラ!$A449,0),"")</f>
        <v/>
      </c>
      <c r="I449" s="27" t="str">
        <f ca="1">IFERROR(OFFSET(錠剤!I$4,錠剤_バラ!$A449,0),"")</f>
        <v/>
      </c>
      <c r="J449" s="27" t="str">
        <f ca="1">IFERROR(OFFSET(錠剤!J$4,錠剤_バラ!$A449,0),"")</f>
        <v/>
      </c>
      <c r="K449" s="77"/>
      <c r="L449" s="65"/>
      <c r="M449" s="54">
        <f t="shared" si="12"/>
        <v>0</v>
      </c>
    </row>
    <row r="450" spans="1:13">
      <c r="A450" s="66" t="e" cm="1">
        <f t="array" aca="1" ref="A450" ca="1">IFERROR(
   _xlfn.AGGREGATE(
      15, 6,
      ROW(錠剤!$J$5:$J$999)/
      (ISNUMBER(SEARCH("バラ", 錠剤!$J$5:$J$999))),
      ROW(A446)
   ),
"")-4</f>
        <v>#VALUE!</v>
      </c>
      <c r="B450" s="27">
        <f t="shared" si="13"/>
        <v>446</v>
      </c>
      <c r="C450" s="27" t="str">
        <f ca="1">IFERROR(OFFSET(錠剤!C$4,錠剤_バラ!$A450,0),"")</f>
        <v/>
      </c>
      <c r="D450" s="27" t="str">
        <f ca="1">IFERROR(OFFSET(錠剤!D$4,錠剤_バラ!$A450,0),"")</f>
        <v/>
      </c>
      <c r="E450" s="27" t="str">
        <f ca="1">IFERROR(OFFSET(錠剤!E$4,錠剤_バラ!$A450,0),"")</f>
        <v/>
      </c>
      <c r="F450" s="27" t="str">
        <f ca="1">IFERROR(OFFSET(錠剤!F$4,錠剤_バラ!$A450,0),"")</f>
        <v/>
      </c>
      <c r="G450" s="27" t="str">
        <f ca="1">IFERROR(OFFSET(錠剤!G$4,錠剤_バラ!$A450,0),"")</f>
        <v/>
      </c>
      <c r="H450" s="27" t="str">
        <f ca="1">IFERROR(OFFSET(錠剤!H$4,錠剤_バラ!$A450,0),"")</f>
        <v/>
      </c>
      <c r="I450" s="27" t="str">
        <f ca="1">IFERROR(OFFSET(錠剤!I$4,錠剤_バラ!$A450,0),"")</f>
        <v/>
      </c>
      <c r="J450" s="27" t="str">
        <f ca="1">IFERROR(OFFSET(錠剤!J$4,錠剤_バラ!$A450,0),"")</f>
        <v/>
      </c>
      <c r="K450" s="77"/>
      <c r="L450" s="65"/>
      <c r="M450" s="54">
        <f t="shared" si="12"/>
        <v>0</v>
      </c>
    </row>
    <row r="451" spans="1:13">
      <c r="A451" s="66" t="e" cm="1">
        <f t="array" aca="1" ref="A451" ca="1">IFERROR(
   _xlfn.AGGREGATE(
      15, 6,
      ROW(錠剤!$J$5:$J$999)/
      (ISNUMBER(SEARCH("バラ", 錠剤!$J$5:$J$999))),
      ROW(A447)
   ),
"")-4</f>
        <v>#VALUE!</v>
      </c>
      <c r="B451" s="27">
        <f t="shared" si="13"/>
        <v>447</v>
      </c>
      <c r="C451" s="27" t="str">
        <f ca="1">IFERROR(OFFSET(錠剤!C$4,錠剤_バラ!$A451,0),"")</f>
        <v/>
      </c>
      <c r="D451" s="27" t="str">
        <f ca="1">IFERROR(OFFSET(錠剤!D$4,錠剤_バラ!$A451,0),"")</f>
        <v/>
      </c>
      <c r="E451" s="27" t="str">
        <f ca="1">IFERROR(OFFSET(錠剤!E$4,錠剤_バラ!$A451,0),"")</f>
        <v/>
      </c>
      <c r="F451" s="27" t="str">
        <f ca="1">IFERROR(OFFSET(錠剤!F$4,錠剤_バラ!$A451,0),"")</f>
        <v/>
      </c>
      <c r="G451" s="27" t="str">
        <f ca="1">IFERROR(OFFSET(錠剤!G$4,錠剤_バラ!$A451,0),"")</f>
        <v/>
      </c>
      <c r="H451" s="27" t="str">
        <f ca="1">IFERROR(OFFSET(錠剤!H$4,錠剤_バラ!$A451,0),"")</f>
        <v/>
      </c>
      <c r="I451" s="27" t="str">
        <f ca="1">IFERROR(OFFSET(錠剤!I$4,錠剤_バラ!$A451,0),"")</f>
        <v/>
      </c>
      <c r="J451" s="27" t="str">
        <f ca="1">IFERROR(OFFSET(錠剤!J$4,錠剤_バラ!$A451,0),"")</f>
        <v/>
      </c>
      <c r="K451" s="77"/>
      <c r="L451" s="65"/>
      <c r="M451" s="54">
        <f t="shared" si="12"/>
        <v>0</v>
      </c>
    </row>
    <row r="452" spans="1:13">
      <c r="A452" s="66" t="e" cm="1">
        <f t="array" aca="1" ref="A452" ca="1">IFERROR(
   _xlfn.AGGREGATE(
      15, 6,
      ROW(錠剤!$J$5:$J$999)/
      (ISNUMBER(SEARCH("バラ", 錠剤!$J$5:$J$999))),
      ROW(A448)
   ),
"")-4</f>
        <v>#VALUE!</v>
      </c>
      <c r="B452" s="27">
        <f t="shared" si="13"/>
        <v>448</v>
      </c>
      <c r="C452" s="27" t="str">
        <f ca="1">IFERROR(OFFSET(錠剤!C$4,錠剤_バラ!$A452,0),"")</f>
        <v/>
      </c>
      <c r="D452" s="27" t="str">
        <f ca="1">IFERROR(OFFSET(錠剤!D$4,錠剤_バラ!$A452,0),"")</f>
        <v/>
      </c>
      <c r="E452" s="27" t="str">
        <f ca="1">IFERROR(OFFSET(錠剤!E$4,錠剤_バラ!$A452,0),"")</f>
        <v/>
      </c>
      <c r="F452" s="27" t="str">
        <f ca="1">IFERROR(OFFSET(錠剤!F$4,錠剤_バラ!$A452,0),"")</f>
        <v/>
      </c>
      <c r="G452" s="27" t="str">
        <f ca="1">IFERROR(OFFSET(錠剤!G$4,錠剤_バラ!$A452,0),"")</f>
        <v/>
      </c>
      <c r="H452" s="27" t="str">
        <f ca="1">IFERROR(OFFSET(錠剤!H$4,錠剤_バラ!$A452,0),"")</f>
        <v/>
      </c>
      <c r="I452" s="27" t="str">
        <f ca="1">IFERROR(OFFSET(錠剤!I$4,錠剤_バラ!$A452,0),"")</f>
        <v/>
      </c>
      <c r="J452" s="27" t="str">
        <f ca="1">IFERROR(OFFSET(錠剤!J$4,錠剤_バラ!$A452,0),"")</f>
        <v/>
      </c>
      <c r="K452" s="77"/>
      <c r="L452" s="65"/>
      <c r="M452" s="54">
        <f t="shared" si="12"/>
        <v>0</v>
      </c>
    </row>
    <row r="453" spans="1:13">
      <c r="A453" s="66" t="e" cm="1">
        <f t="array" aca="1" ref="A453" ca="1">IFERROR(
   _xlfn.AGGREGATE(
      15, 6,
      ROW(錠剤!$J$5:$J$999)/
      (ISNUMBER(SEARCH("バラ", 錠剤!$J$5:$J$999))),
      ROW(A449)
   ),
"")-4</f>
        <v>#VALUE!</v>
      </c>
      <c r="B453" s="27">
        <f t="shared" si="13"/>
        <v>449</v>
      </c>
      <c r="C453" s="27" t="str">
        <f ca="1">IFERROR(OFFSET(錠剤!C$4,錠剤_バラ!$A453,0),"")</f>
        <v/>
      </c>
      <c r="D453" s="27" t="str">
        <f ca="1">IFERROR(OFFSET(錠剤!D$4,錠剤_バラ!$A453,0),"")</f>
        <v/>
      </c>
      <c r="E453" s="27" t="str">
        <f ca="1">IFERROR(OFFSET(錠剤!E$4,錠剤_バラ!$A453,0),"")</f>
        <v/>
      </c>
      <c r="F453" s="27" t="str">
        <f ca="1">IFERROR(OFFSET(錠剤!F$4,錠剤_バラ!$A453,0),"")</f>
        <v/>
      </c>
      <c r="G453" s="27" t="str">
        <f ca="1">IFERROR(OFFSET(錠剤!G$4,錠剤_バラ!$A453,0),"")</f>
        <v/>
      </c>
      <c r="H453" s="27" t="str">
        <f ca="1">IFERROR(OFFSET(錠剤!H$4,錠剤_バラ!$A453,0),"")</f>
        <v/>
      </c>
      <c r="I453" s="27" t="str">
        <f ca="1">IFERROR(OFFSET(錠剤!I$4,錠剤_バラ!$A453,0),"")</f>
        <v/>
      </c>
      <c r="J453" s="27" t="str">
        <f ca="1">IFERROR(OFFSET(錠剤!J$4,錠剤_バラ!$A453,0),"")</f>
        <v/>
      </c>
      <c r="K453" s="77"/>
      <c r="L453" s="65"/>
      <c r="M453" s="54">
        <f t="shared" si="12"/>
        <v>0</v>
      </c>
    </row>
    <row r="454" spans="1:13">
      <c r="A454" s="66" t="e" cm="1">
        <f t="array" aca="1" ref="A454" ca="1">IFERROR(
   _xlfn.AGGREGATE(
      15, 6,
      ROW(錠剤!$J$5:$J$999)/
      (ISNUMBER(SEARCH("バラ", 錠剤!$J$5:$J$999))),
      ROW(A450)
   ),
"")-4</f>
        <v>#VALUE!</v>
      </c>
      <c r="B454" s="27">
        <f t="shared" si="13"/>
        <v>450</v>
      </c>
      <c r="C454" s="27" t="str">
        <f ca="1">IFERROR(OFFSET(錠剤!C$4,錠剤_バラ!$A454,0),"")</f>
        <v/>
      </c>
      <c r="D454" s="27" t="str">
        <f ca="1">IFERROR(OFFSET(錠剤!D$4,錠剤_バラ!$A454,0),"")</f>
        <v/>
      </c>
      <c r="E454" s="27" t="str">
        <f ca="1">IFERROR(OFFSET(錠剤!E$4,錠剤_バラ!$A454,0),"")</f>
        <v/>
      </c>
      <c r="F454" s="27" t="str">
        <f ca="1">IFERROR(OFFSET(錠剤!F$4,錠剤_バラ!$A454,0),"")</f>
        <v/>
      </c>
      <c r="G454" s="27" t="str">
        <f ca="1">IFERROR(OFFSET(錠剤!G$4,錠剤_バラ!$A454,0),"")</f>
        <v/>
      </c>
      <c r="H454" s="27" t="str">
        <f ca="1">IFERROR(OFFSET(錠剤!H$4,錠剤_バラ!$A454,0),"")</f>
        <v/>
      </c>
      <c r="I454" s="27" t="str">
        <f ca="1">IFERROR(OFFSET(錠剤!I$4,錠剤_バラ!$A454,0),"")</f>
        <v/>
      </c>
      <c r="J454" s="27" t="str">
        <f ca="1">IFERROR(OFFSET(錠剤!J$4,錠剤_バラ!$A454,0),"")</f>
        <v/>
      </c>
      <c r="K454" s="77"/>
      <c r="L454" s="65"/>
      <c r="M454" s="54">
        <f t="shared" ref="M454:M504" si="14">SUM(K454:L454)</f>
        <v>0</v>
      </c>
    </row>
    <row r="455" spans="1:13">
      <c r="A455" s="66" t="e" cm="1">
        <f t="array" aca="1" ref="A455" ca="1">IFERROR(
   _xlfn.AGGREGATE(
      15, 6,
      ROW(錠剤!$J$5:$J$999)/
      (ISNUMBER(SEARCH("バラ", 錠剤!$J$5:$J$999))),
      ROW(A451)
   ),
"")-4</f>
        <v>#VALUE!</v>
      </c>
      <c r="B455" s="27">
        <f t="shared" ref="B455:B504" si="15">B454+1</f>
        <v>451</v>
      </c>
      <c r="C455" s="27" t="str">
        <f ca="1">IFERROR(OFFSET(錠剤!C$4,錠剤_バラ!$A455,0),"")</f>
        <v/>
      </c>
      <c r="D455" s="27" t="str">
        <f ca="1">IFERROR(OFFSET(錠剤!D$4,錠剤_バラ!$A455,0),"")</f>
        <v/>
      </c>
      <c r="E455" s="27" t="str">
        <f ca="1">IFERROR(OFFSET(錠剤!E$4,錠剤_バラ!$A455,0),"")</f>
        <v/>
      </c>
      <c r="F455" s="27" t="str">
        <f ca="1">IFERROR(OFFSET(錠剤!F$4,錠剤_バラ!$A455,0),"")</f>
        <v/>
      </c>
      <c r="G455" s="27" t="str">
        <f ca="1">IFERROR(OFFSET(錠剤!G$4,錠剤_バラ!$A455,0),"")</f>
        <v/>
      </c>
      <c r="H455" s="27" t="str">
        <f ca="1">IFERROR(OFFSET(錠剤!H$4,錠剤_バラ!$A455,0),"")</f>
        <v/>
      </c>
      <c r="I455" s="27" t="str">
        <f ca="1">IFERROR(OFFSET(錠剤!I$4,錠剤_バラ!$A455,0),"")</f>
        <v/>
      </c>
      <c r="J455" s="27" t="str">
        <f ca="1">IFERROR(OFFSET(錠剤!J$4,錠剤_バラ!$A455,0),"")</f>
        <v/>
      </c>
      <c r="K455" s="77"/>
      <c r="L455" s="65"/>
      <c r="M455" s="54">
        <f t="shared" si="14"/>
        <v>0</v>
      </c>
    </row>
    <row r="456" spans="1:13">
      <c r="A456" s="66" t="e" cm="1">
        <f t="array" aca="1" ref="A456" ca="1">IFERROR(
   _xlfn.AGGREGATE(
      15, 6,
      ROW(錠剤!$J$5:$J$999)/
      (ISNUMBER(SEARCH("バラ", 錠剤!$J$5:$J$999))),
      ROW(A452)
   ),
"")-4</f>
        <v>#VALUE!</v>
      </c>
      <c r="B456" s="27">
        <f t="shared" si="15"/>
        <v>452</v>
      </c>
      <c r="C456" s="27" t="str">
        <f ca="1">IFERROR(OFFSET(錠剤!C$4,錠剤_バラ!$A456,0),"")</f>
        <v/>
      </c>
      <c r="D456" s="27" t="str">
        <f ca="1">IFERROR(OFFSET(錠剤!D$4,錠剤_バラ!$A456,0),"")</f>
        <v/>
      </c>
      <c r="E456" s="27" t="str">
        <f ca="1">IFERROR(OFFSET(錠剤!E$4,錠剤_バラ!$A456,0),"")</f>
        <v/>
      </c>
      <c r="F456" s="27" t="str">
        <f ca="1">IFERROR(OFFSET(錠剤!F$4,錠剤_バラ!$A456,0),"")</f>
        <v/>
      </c>
      <c r="G456" s="27" t="str">
        <f ca="1">IFERROR(OFFSET(錠剤!G$4,錠剤_バラ!$A456,0),"")</f>
        <v/>
      </c>
      <c r="H456" s="27" t="str">
        <f ca="1">IFERROR(OFFSET(錠剤!H$4,錠剤_バラ!$A456,0),"")</f>
        <v/>
      </c>
      <c r="I456" s="27" t="str">
        <f ca="1">IFERROR(OFFSET(錠剤!I$4,錠剤_バラ!$A456,0),"")</f>
        <v/>
      </c>
      <c r="J456" s="27" t="str">
        <f ca="1">IFERROR(OFFSET(錠剤!J$4,錠剤_バラ!$A456,0),"")</f>
        <v/>
      </c>
      <c r="K456" s="77"/>
      <c r="L456" s="65"/>
      <c r="M456" s="54">
        <f t="shared" si="14"/>
        <v>0</v>
      </c>
    </row>
    <row r="457" spans="1:13">
      <c r="A457" s="66" t="e" cm="1">
        <f t="array" aca="1" ref="A457" ca="1">IFERROR(
   _xlfn.AGGREGATE(
      15, 6,
      ROW(錠剤!$J$5:$J$999)/
      (ISNUMBER(SEARCH("バラ", 錠剤!$J$5:$J$999))),
      ROW(A453)
   ),
"")-4</f>
        <v>#VALUE!</v>
      </c>
      <c r="B457" s="27">
        <f t="shared" si="15"/>
        <v>453</v>
      </c>
      <c r="C457" s="27" t="str">
        <f ca="1">IFERROR(OFFSET(錠剤!C$4,錠剤_バラ!$A457,0),"")</f>
        <v/>
      </c>
      <c r="D457" s="27" t="str">
        <f ca="1">IFERROR(OFFSET(錠剤!D$4,錠剤_バラ!$A457,0),"")</f>
        <v/>
      </c>
      <c r="E457" s="27" t="str">
        <f ca="1">IFERROR(OFFSET(錠剤!E$4,錠剤_バラ!$A457,0),"")</f>
        <v/>
      </c>
      <c r="F457" s="27" t="str">
        <f ca="1">IFERROR(OFFSET(錠剤!F$4,錠剤_バラ!$A457,0),"")</f>
        <v/>
      </c>
      <c r="G457" s="27" t="str">
        <f ca="1">IFERROR(OFFSET(錠剤!G$4,錠剤_バラ!$A457,0),"")</f>
        <v/>
      </c>
      <c r="H457" s="27" t="str">
        <f ca="1">IFERROR(OFFSET(錠剤!H$4,錠剤_バラ!$A457,0),"")</f>
        <v/>
      </c>
      <c r="I457" s="27" t="str">
        <f ca="1">IFERROR(OFFSET(錠剤!I$4,錠剤_バラ!$A457,0),"")</f>
        <v/>
      </c>
      <c r="J457" s="27" t="str">
        <f ca="1">IFERROR(OFFSET(錠剤!J$4,錠剤_バラ!$A457,0),"")</f>
        <v/>
      </c>
      <c r="K457" s="77"/>
      <c r="L457" s="65"/>
      <c r="M457" s="54">
        <f t="shared" si="14"/>
        <v>0</v>
      </c>
    </row>
    <row r="458" spans="1:13">
      <c r="A458" s="66" t="e" cm="1">
        <f t="array" aca="1" ref="A458" ca="1">IFERROR(
   _xlfn.AGGREGATE(
      15, 6,
      ROW(錠剤!$J$5:$J$999)/
      (ISNUMBER(SEARCH("バラ", 錠剤!$J$5:$J$999))),
      ROW(A454)
   ),
"")-4</f>
        <v>#VALUE!</v>
      </c>
      <c r="B458" s="27">
        <f t="shared" si="15"/>
        <v>454</v>
      </c>
      <c r="C458" s="27" t="str">
        <f ca="1">IFERROR(OFFSET(錠剤!C$4,錠剤_バラ!$A458,0),"")</f>
        <v/>
      </c>
      <c r="D458" s="27" t="str">
        <f ca="1">IFERROR(OFFSET(錠剤!D$4,錠剤_バラ!$A458,0),"")</f>
        <v/>
      </c>
      <c r="E458" s="27" t="str">
        <f ca="1">IFERROR(OFFSET(錠剤!E$4,錠剤_バラ!$A458,0),"")</f>
        <v/>
      </c>
      <c r="F458" s="27" t="str">
        <f ca="1">IFERROR(OFFSET(錠剤!F$4,錠剤_バラ!$A458,0),"")</f>
        <v/>
      </c>
      <c r="G458" s="27" t="str">
        <f ca="1">IFERROR(OFFSET(錠剤!G$4,錠剤_バラ!$A458,0),"")</f>
        <v/>
      </c>
      <c r="H458" s="27" t="str">
        <f ca="1">IFERROR(OFFSET(錠剤!H$4,錠剤_バラ!$A458,0),"")</f>
        <v/>
      </c>
      <c r="I458" s="27" t="str">
        <f ca="1">IFERROR(OFFSET(錠剤!I$4,錠剤_バラ!$A458,0),"")</f>
        <v/>
      </c>
      <c r="J458" s="27" t="str">
        <f ca="1">IFERROR(OFFSET(錠剤!J$4,錠剤_バラ!$A458,0),"")</f>
        <v/>
      </c>
      <c r="K458" s="77"/>
      <c r="L458" s="65"/>
      <c r="M458" s="54">
        <f t="shared" si="14"/>
        <v>0</v>
      </c>
    </row>
    <row r="459" spans="1:13">
      <c r="A459" s="66" t="e" cm="1">
        <f t="array" aca="1" ref="A459" ca="1">IFERROR(
   _xlfn.AGGREGATE(
      15, 6,
      ROW(錠剤!$J$5:$J$999)/
      (ISNUMBER(SEARCH("バラ", 錠剤!$J$5:$J$999))),
      ROW(A455)
   ),
"")-4</f>
        <v>#VALUE!</v>
      </c>
      <c r="B459" s="27">
        <f t="shared" si="15"/>
        <v>455</v>
      </c>
      <c r="C459" s="27" t="str">
        <f ca="1">IFERROR(OFFSET(錠剤!C$4,錠剤_バラ!$A459,0),"")</f>
        <v/>
      </c>
      <c r="D459" s="27" t="str">
        <f ca="1">IFERROR(OFFSET(錠剤!D$4,錠剤_バラ!$A459,0),"")</f>
        <v/>
      </c>
      <c r="E459" s="27" t="str">
        <f ca="1">IFERROR(OFFSET(錠剤!E$4,錠剤_バラ!$A459,0),"")</f>
        <v/>
      </c>
      <c r="F459" s="27" t="str">
        <f ca="1">IFERROR(OFFSET(錠剤!F$4,錠剤_バラ!$A459,0),"")</f>
        <v/>
      </c>
      <c r="G459" s="27" t="str">
        <f ca="1">IFERROR(OFFSET(錠剤!G$4,錠剤_バラ!$A459,0),"")</f>
        <v/>
      </c>
      <c r="H459" s="27" t="str">
        <f ca="1">IFERROR(OFFSET(錠剤!H$4,錠剤_バラ!$A459,0),"")</f>
        <v/>
      </c>
      <c r="I459" s="27" t="str">
        <f ca="1">IFERROR(OFFSET(錠剤!I$4,錠剤_バラ!$A459,0),"")</f>
        <v/>
      </c>
      <c r="J459" s="27" t="str">
        <f ca="1">IFERROR(OFFSET(錠剤!J$4,錠剤_バラ!$A459,0),"")</f>
        <v/>
      </c>
      <c r="K459" s="77"/>
      <c r="L459" s="65"/>
      <c r="M459" s="54">
        <f t="shared" si="14"/>
        <v>0</v>
      </c>
    </row>
    <row r="460" spans="1:13">
      <c r="A460" s="66" t="e" cm="1">
        <f t="array" aca="1" ref="A460" ca="1">IFERROR(
   _xlfn.AGGREGATE(
      15, 6,
      ROW(錠剤!$J$5:$J$999)/
      (ISNUMBER(SEARCH("バラ", 錠剤!$J$5:$J$999))),
      ROW(A456)
   ),
"")-4</f>
        <v>#VALUE!</v>
      </c>
      <c r="B460" s="27">
        <f t="shared" si="15"/>
        <v>456</v>
      </c>
      <c r="C460" s="27" t="str">
        <f ca="1">IFERROR(OFFSET(錠剤!C$4,錠剤_バラ!$A460,0),"")</f>
        <v/>
      </c>
      <c r="D460" s="27" t="str">
        <f ca="1">IFERROR(OFFSET(錠剤!D$4,錠剤_バラ!$A460,0),"")</f>
        <v/>
      </c>
      <c r="E460" s="27" t="str">
        <f ca="1">IFERROR(OFFSET(錠剤!E$4,錠剤_バラ!$A460,0),"")</f>
        <v/>
      </c>
      <c r="F460" s="27" t="str">
        <f ca="1">IFERROR(OFFSET(錠剤!F$4,錠剤_バラ!$A460,0),"")</f>
        <v/>
      </c>
      <c r="G460" s="27" t="str">
        <f ca="1">IFERROR(OFFSET(錠剤!G$4,錠剤_バラ!$A460,0),"")</f>
        <v/>
      </c>
      <c r="H460" s="27" t="str">
        <f ca="1">IFERROR(OFFSET(錠剤!H$4,錠剤_バラ!$A460,0),"")</f>
        <v/>
      </c>
      <c r="I460" s="27" t="str">
        <f ca="1">IFERROR(OFFSET(錠剤!I$4,錠剤_バラ!$A460,0),"")</f>
        <v/>
      </c>
      <c r="J460" s="27" t="str">
        <f ca="1">IFERROR(OFFSET(錠剤!J$4,錠剤_バラ!$A460,0),"")</f>
        <v/>
      </c>
      <c r="K460" s="77"/>
      <c r="L460" s="65"/>
      <c r="M460" s="54">
        <f t="shared" si="14"/>
        <v>0</v>
      </c>
    </row>
    <row r="461" spans="1:13">
      <c r="A461" s="66" t="e" cm="1">
        <f t="array" aca="1" ref="A461" ca="1">IFERROR(
   _xlfn.AGGREGATE(
      15, 6,
      ROW(錠剤!$J$5:$J$999)/
      (ISNUMBER(SEARCH("バラ", 錠剤!$J$5:$J$999))),
      ROW(A457)
   ),
"")-4</f>
        <v>#VALUE!</v>
      </c>
      <c r="B461" s="27">
        <f t="shared" si="15"/>
        <v>457</v>
      </c>
      <c r="C461" s="27" t="str">
        <f ca="1">IFERROR(OFFSET(錠剤!C$4,錠剤_バラ!$A461,0),"")</f>
        <v/>
      </c>
      <c r="D461" s="27" t="str">
        <f ca="1">IFERROR(OFFSET(錠剤!D$4,錠剤_バラ!$A461,0),"")</f>
        <v/>
      </c>
      <c r="E461" s="27" t="str">
        <f ca="1">IFERROR(OFFSET(錠剤!E$4,錠剤_バラ!$A461,0),"")</f>
        <v/>
      </c>
      <c r="F461" s="27" t="str">
        <f ca="1">IFERROR(OFFSET(錠剤!F$4,錠剤_バラ!$A461,0),"")</f>
        <v/>
      </c>
      <c r="G461" s="27" t="str">
        <f ca="1">IFERROR(OFFSET(錠剤!G$4,錠剤_バラ!$A461,0),"")</f>
        <v/>
      </c>
      <c r="H461" s="27" t="str">
        <f ca="1">IFERROR(OFFSET(錠剤!H$4,錠剤_バラ!$A461,0),"")</f>
        <v/>
      </c>
      <c r="I461" s="27" t="str">
        <f ca="1">IFERROR(OFFSET(錠剤!I$4,錠剤_バラ!$A461,0),"")</f>
        <v/>
      </c>
      <c r="J461" s="27" t="str">
        <f ca="1">IFERROR(OFFSET(錠剤!J$4,錠剤_バラ!$A461,0),"")</f>
        <v/>
      </c>
      <c r="K461" s="77"/>
      <c r="L461" s="65"/>
      <c r="M461" s="54">
        <f t="shared" si="14"/>
        <v>0</v>
      </c>
    </row>
    <row r="462" spans="1:13">
      <c r="A462" s="66" t="e" cm="1">
        <f t="array" aca="1" ref="A462" ca="1">IFERROR(
   _xlfn.AGGREGATE(
      15, 6,
      ROW(錠剤!$J$5:$J$999)/
      (ISNUMBER(SEARCH("バラ", 錠剤!$J$5:$J$999))),
      ROW(A458)
   ),
"")-4</f>
        <v>#VALUE!</v>
      </c>
      <c r="B462" s="27">
        <f t="shared" si="15"/>
        <v>458</v>
      </c>
      <c r="C462" s="27" t="str">
        <f ca="1">IFERROR(OFFSET(錠剤!C$4,錠剤_バラ!$A462,0),"")</f>
        <v/>
      </c>
      <c r="D462" s="27" t="str">
        <f ca="1">IFERROR(OFFSET(錠剤!D$4,錠剤_バラ!$A462,0),"")</f>
        <v/>
      </c>
      <c r="E462" s="27" t="str">
        <f ca="1">IFERROR(OFFSET(錠剤!E$4,錠剤_バラ!$A462,0),"")</f>
        <v/>
      </c>
      <c r="F462" s="27" t="str">
        <f ca="1">IFERROR(OFFSET(錠剤!F$4,錠剤_バラ!$A462,0),"")</f>
        <v/>
      </c>
      <c r="G462" s="27" t="str">
        <f ca="1">IFERROR(OFFSET(錠剤!G$4,錠剤_バラ!$A462,0),"")</f>
        <v/>
      </c>
      <c r="H462" s="27" t="str">
        <f ca="1">IFERROR(OFFSET(錠剤!H$4,錠剤_バラ!$A462,0),"")</f>
        <v/>
      </c>
      <c r="I462" s="27" t="str">
        <f ca="1">IFERROR(OFFSET(錠剤!I$4,錠剤_バラ!$A462,0),"")</f>
        <v/>
      </c>
      <c r="J462" s="27" t="str">
        <f ca="1">IFERROR(OFFSET(錠剤!J$4,錠剤_バラ!$A462,0),"")</f>
        <v/>
      </c>
      <c r="K462" s="77"/>
      <c r="L462" s="65"/>
      <c r="M462" s="54">
        <f t="shared" si="14"/>
        <v>0</v>
      </c>
    </row>
    <row r="463" spans="1:13">
      <c r="A463" s="66" t="e" cm="1">
        <f t="array" aca="1" ref="A463" ca="1">IFERROR(
   _xlfn.AGGREGATE(
      15, 6,
      ROW(錠剤!$J$5:$J$999)/
      (ISNUMBER(SEARCH("バラ", 錠剤!$J$5:$J$999))),
      ROW(A459)
   ),
"")-4</f>
        <v>#VALUE!</v>
      </c>
      <c r="B463" s="27">
        <f t="shared" si="15"/>
        <v>459</v>
      </c>
      <c r="C463" s="27" t="str">
        <f ca="1">IFERROR(OFFSET(錠剤!C$4,錠剤_バラ!$A463,0),"")</f>
        <v/>
      </c>
      <c r="D463" s="27" t="str">
        <f ca="1">IFERROR(OFFSET(錠剤!D$4,錠剤_バラ!$A463,0),"")</f>
        <v/>
      </c>
      <c r="E463" s="27" t="str">
        <f ca="1">IFERROR(OFFSET(錠剤!E$4,錠剤_バラ!$A463,0),"")</f>
        <v/>
      </c>
      <c r="F463" s="27" t="str">
        <f ca="1">IFERROR(OFFSET(錠剤!F$4,錠剤_バラ!$A463,0),"")</f>
        <v/>
      </c>
      <c r="G463" s="27" t="str">
        <f ca="1">IFERROR(OFFSET(錠剤!G$4,錠剤_バラ!$A463,0),"")</f>
        <v/>
      </c>
      <c r="H463" s="27" t="str">
        <f ca="1">IFERROR(OFFSET(錠剤!H$4,錠剤_バラ!$A463,0),"")</f>
        <v/>
      </c>
      <c r="I463" s="27" t="str">
        <f ca="1">IFERROR(OFFSET(錠剤!I$4,錠剤_バラ!$A463,0),"")</f>
        <v/>
      </c>
      <c r="J463" s="27" t="str">
        <f ca="1">IFERROR(OFFSET(錠剤!J$4,錠剤_バラ!$A463,0),"")</f>
        <v/>
      </c>
      <c r="K463" s="77"/>
      <c r="L463" s="65"/>
      <c r="M463" s="54">
        <f t="shared" si="14"/>
        <v>0</v>
      </c>
    </row>
    <row r="464" spans="1:13">
      <c r="A464" s="66" t="e" cm="1">
        <f t="array" aca="1" ref="A464" ca="1">IFERROR(
   _xlfn.AGGREGATE(
      15, 6,
      ROW(錠剤!$J$5:$J$999)/
      (ISNUMBER(SEARCH("バラ", 錠剤!$J$5:$J$999))),
      ROW(A460)
   ),
"")-4</f>
        <v>#VALUE!</v>
      </c>
      <c r="B464" s="27">
        <f t="shared" si="15"/>
        <v>460</v>
      </c>
      <c r="C464" s="27" t="str">
        <f ca="1">IFERROR(OFFSET(錠剤!C$4,錠剤_バラ!$A464,0),"")</f>
        <v/>
      </c>
      <c r="D464" s="27" t="str">
        <f ca="1">IFERROR(OFFSET(錠剤!D$4,錠剤_バラ!$A464,0),"")</f>
        <v/>
      </c>
      <c r="E464" s="27" t="str">
        <f ca="1">IFERROR(OFFSET(錠剤!E$4,錠剤_バラ!$A464,0),"")</f>
        <v/>
      </c>
      <c r="F464" s="27" t="str">
        <f ca="1">IFERROR(OFFSET(錠剤!F$4,錠剤_バラ!$A464,0),"")</f>
        <v/>
      </c>
      <c r="G464" s="27" t="str">
        <f ca="1">IFERROR(OFFSET(錠剤!G$4,錠剤_バラ!$A464,0),"")</f>
        <v/>
      </c>
      <c r="H464" s="27" t="str">
        <f ca="1">IFERROR(OFFSET(錠剤!H$4,錠剤_バラ!$A464,0),"")</f>
        <v/>
      </c>
      <c r="I464" s="27" t="str">
        <f ca="1">IFERROR(OFFSET(錠剤!I$4,錠剤_バラ!$A464,0),"")</f>
        <v/>
      </c>
      <c r="J464" s="27" t="str">
        <f ca="1">IFERROR(OFFSET(錠剤!J$4,錠剤_バラ!$A464,0),"")</f>
        <v/>
      </c>
      <c r="K464" s="77"/>
      <c r="L464" s="65"/>
      <c r="M464" s="54">
        <f t="shared" si="14"/>
        <v>0</v>
      </c>
    </row>
    <row r="465" spans="1:13">
      <c r="A465" s="66" t="e" cm="1">
        <f t="array" aca="1" ref="A465" ca="1">IFERROR(
   _xlfn.AGGREGATE(
      15, 6,
      ROW(錠剤!$J$5:$J$999)/
      (ISNUMBER(SEARCH("バラ", 錠剤!$J$5:$J$999))),
      ROW(A461)
   ),
"")-4</f>
        <v>#VALUE!</v>
      </c>
      <c r="B465" s="27">
        <f t="shared" si="15"/>
        <v>461</v>
      </c>
      <c r="C465" s="27" t="str">
        <f ca="1">IFERROR(OFFSET(錠剤!C$4,錠剤_バラ!$A465,0),"")</f>
        <v/>
      </c>
      <c r="D465" s="27" t="str">
        <f ca="1">IFERROR(OFFSET(錠剤!D$4,錠剤_バラ!$A465,0),"")</f>
        <v/>
      </c>
      <c r="E465" s="27" t="str">
        <f ca="1">IFERROR(OFFSET(錠剤!E$4,錠剤_バラ!$A465,0),"")</f>
        <v/>
      </c>
      <c r="F465" s="27" t="str">
        <f ca="1">IFERROR(OFFSET(錠剤!F$4,錠剤_バラ!$A465,0),"")</f>
        <v/>
      </c>
      <c r="G465" s="27" t="str">
        <f ca="1">IFERROR(OFFSET(錠剤!G$4,錠剤_バラ!$A465,0),"")</f>
        <v/>
      </c>
      <c r="H465" s="27" t="str">
        <f ca="1">IFERROR(OFFSET(錠剤!H$4,錠剤_バラ!$A465,0),"")</f>
        <v/>
      </c>
      <c r="I465" s="27" t="str">
        <f ca="1">IFERROR(OFFSET(錠剤!I$4,錠剤_バラ!$A465,0),"")</f>
        <v/>
      </c>
      <c r="J465" s="27" t="str">
        <f ca="1">IFERROR(OFFSET(錠剤!J$4,錠剤_バラ!$A465,0),"")</f>
        <v/>
      </c>
      <c r="K465" s="77"/>
      <c r="L465" s="65"/>
      <c r="M465" s="54">
        <f t="shared" si="14"/>
        <v>0</v>
      </c>
    </row>
    <row r="466" spans="1:13">
      <c r="A466" s="66" t="e" cm="1">
        <f t="array" aca="1" ref="A466" ca="1">IFERROR(
   _xlfn.AGGREGATE(
      15, 6,
      ROW(錠剤!$J$5:$J$999)/
      (ISNUMBER(SEARCH("バラ", 錠剤!$J$5:$J$999))),
      ROW(A462)
   ),
"")-4</f>
        <v>#VALUE!</v>
      </c>
      <c r="B466" s="27">
        <f t="shared" si="15"/>
        <v>462</v>
      </c>
      <c r="C466" s="27" t="str">
        <f ca="1">IFERROR(OFFSET(錠剤!C$4,錠剤_バラ!$A466,0),"")</f>
        <v/>
      </c>
      <c r="D466" s="27" t="str">
        <f ca="1">IFERROR(OFFSET(錠剤!D$4,錠剤_バラ!$A466,0),"")</f>
        <v/>
      </c>
      <c r="E466" s="27" t="str">
        <f ca="1">IFERROR(OFFSET(錠剤!E$4,錠剤_バラ!$A466,0),"")</f>
        <v/>
      </c>
      <c r="F466" s="27" t="str">
        <f ca="1">IFERROR(OFFSET(錠剤!F$4,錠剤_バラ!$A466,0),"")</f>
        <v/>
      </c>
      <c r="G466" s="27" t="str">
        <f ca="1">IFERROR(OFFSET(錠剤!G$4,錠剤_バラ!$A466,0),"")</f>
        <v/>
      </c>
      <c r="H466" s="27" t="str">
        <f ca="1">IFERROR(OFFSET(錠剤!H$4,錠剤_バラ!$A466,0),"")</f>
        <v/>
      </c>
      <c r="I466" s="27" t="str">
        <f ca="1">IFERROR(OFFSET(錠剤!I$4,錠剤_バラ!$A466,0),"")</f>
        <v/>
      </c>
      <c r="J466" s="27" t="str">
        <f ca="1">IFERROR(OFFSET(錠剤!J$4,錠剤_バラ!$A466,0),"")</f>
        <v/>
      </c>
      <c r="K466" s="77"/>
      <c r="L466" s="65"/>
      <c r="M466" s="54">
        <f t="shared" si="14"/>
        <v>0</v>
      </c>
    </row>
    <row r="467" spans="1:13">
      <c r="A467" s="66" t="e" cm="1">
        <f t="array" aca="1" ref="A467" ca="1">IFERROR(
   _xlfn.AGGREGATE(
      15, 6,
      ROW(錠剤!$J$5:$J$999)/
      (ISNUMBER(SEARCH("バラ", 錠剤!$J$5:$J$999))),
      ROW(A463)
   ),
"")-4</f>
        <v>#VALUE!</v>
      </c>
      <c r="B467" s="27">
        <f t="shared" si="15"/>
        <v>463</v>
      </c>
      <c r="C467" s="27" t="str">
        <f ca="1">IFERROR(OFFSET(錠剤!C$4,錠剤_バラ!$A467,0),"")</f>
        <v/>
      </c>
      <c r="D467" s="27" t="str">
        <f ca="1">IFERROR(OFFSET(錠剤!D$4,錠剤_バラ!$A467,0),"")</f>
        <v/>
      </c>
      <c r="E467" s="27" t="str">
        <f ca="1">IFERROR(OFFSET(錠剤!E$4,錠剤_バラ!$A467,0),"")</f>
        <v/>
      </c>
      <c r="F467" s="27" t="str">
        <f ca="1">IFERROR(OFFSET(錠剤!F$4,錠剤_バラ!$A467,0),"")</f>
        <v/>
      </c>
      <c r="G467" s="27" t="str">
        <f ca="1">IFERROR(OFFSET(錠剤!G$4,錠剤_バラ!$A467,0),"")</f>
        <v/>
      </c>
      <c r="H467" s="27" t="str">
        <f ca="1">IFERROR(OFFSET(錠剤!H$4,錠剤_バラ!$A467,0),"")</f>
        <v/>
      </c>
      <c r="I467" s="27" t="str">
        <f ca="1">IFERROR(OFFSET(錠剤!I$4,錠剤_バラ!$A467,0),"")</f>
        <v/>
      </c>
      <c r="J467" s="27" t="str">
        <f ca="1">IFERROR(OFFSET(錠剤!J$4,錠剤_バラ!$A467,0),"")</f>
        <v/>
      </c>
      <c r="K467" s="77"/>
      <c r="L467" s="65"/>
      <c r="M467" s="54">
        <f t="shared" si="14"/>
        <v>0</v>
      </c>
    </row>
    <row r="468" spans="1:13">
      <c r="A468" s="66" t="e" cm="1">
        <f t="array" aca="1" ref="A468" ca="1">IFERROR(
   _xlfn.AGGREGATE(
      15, 6,
      ROW(錠剤!$J$5:$J$999)/
      (ISNUMBER(SEARCH("バラ", 錠剤!$J$5:$J$999))),
      ROW(A464)
   ),
"")-4</f>
        <v>#VALUE!</v>
      </c>
      <c r="B468" s="27">
        <f t="shared" si="15"/>
        <v>464</v>
      </c>
      <c r="C468" s="27" t="str">
        <f ca="1">IFERROR(OFFSET(錠剤!C$4,錠剤_バラ!$A468,0),"")</f>
        <v/>
      </c>
      <c r="D468" s="27" t="str">
        <f ca="1">IFERROR(OFFSET(錠剤!D$4,錠剤_バラ!$A468,0),"")</f>
        <v/>
      </c>
      <c r="E468" s="27" t="str">
        <f ca="1">IFERROR(OFFSET(錠剤!E$4,錠剤_バラ!$A468,0),"")</f>
        <v/>
      </c>
      <c r="F468" s="27" t="str">
        <f ca="1">IFERROR(OFFSET(錠剤!F$4,錠剤_バラ!$A468,0),"")</f>
        <v/>
      </c>
      <c r="G468" s="27" t="str">
        <f ca="1">IFERROR(OFFSET(錠剤!G$4,錠剤_バラ!$A468,0),"")</f>
        <v/>
      </c>
      <c r="H468" s="27" t="str">
        <f ca="1">IFERROR(OFFSET(錠剤!H$4,錠剤_バラ!$A468,0),"")</f>
        <v/>
      </c>
      <c r="I468" s="27" t="str">
        <f ca="1">IFERROR(OFFSET(錠剤!I$4,錠剤_バラ!$A468,0),"")</f>
        <v/>
      </c>
      <c r="J468" s="27" t="str">
        <f ca="1">IFERROR(OFFSET(錠剤!J$4,錠剤_バラ!$A468,0),"")</f>
        <v/>
      </c>
      <c r="K468" s="77"/>
      <c r="L468" s="65"/>
      <c r="M468" s="54">
        <f t="shared" si="14"/>
        <v>0</v>
      </c>
    </row>
    <row r="469" spans="1:13">
      <c r="A469" s="66" t="e" cm="1">
        <f t="array" aca="1" ref="A469" ca="1">IFERROR(
   _xlfn.AGGREGATE(
      15, 6,
      ROW(錠剤!$J$5:$J$999)/
      (ISNUMBER(SEARCH("バラ", 錠剤!$J$5:$J$999))),
      ROW(A465)
   ),
"")-4</f>
        <v>#VALUE!</v>
      </c>
      <c r="B469" s="27">
        <f t="shared" si="15"/>
        <v>465</v>
      </c>
      <c r="C469" s="27" t="str">
        <f ca="1">IFERROR(OFFSET(錠剤!C$4,錠剤_バラ!$A469,0),"")</f>
        <v/>
      </c>
      <c r="D469" s="27" t="str">
        <f ca="1">IFERROR(OFFSET(錠剤!D$4,錠剤_バラ!$A469,0),"")</f>
        <v/>
      </c>
      <c r="E469" s="27" t="str">
        <f ca="1">IFERROR(OFFSET(錠剤!E$4,錠剤_バラ!$A469,0),"")</f>
        <v/>
      </c>
      <c r="F469" s="27" t="str">
        <f ca="1">IFERROR(OFFSET(錠剤!F$4,錠剤_バラ!$A469,0),"")</f>
        <v/>
      </c>
      <c r="G469" s="27" t="str">
        <f ca="1">IFERROR(OFFSET(錠剤!G$4,錠剤_バラ!$A469,0),"")</f>
        <v/>
      </c>
      <c r="H469" s="27" t="str">
        <f ca="1">IFERROR(OFFSET(錠剤!H$4,錠剤_バラ!$A469,0),"")</f>
        <v/>
      </c>
      <c r="I469" s="27" t="str">
        <f ca="1">IFERROR(OFFSET(錠剤!I$4,錠剤_バラ!$A469,0),"")</f>
        <v/>
      </c>
      <c r="J469" s="27" t="str">
        <f ca="1">IFERROR(OFFSET(錠剤!J$4,錠剤_バラ!$A469,0),"")</f>
        <v/>
      </c>
      <c r="K469" s="77"/>
      <c r="L469" s="65"/>
      <c r="M469" s="54">
        <f t="shared" si="14"/>
        <v>0</v>
      </c>
    </row>
    <row r="470" spans="1:13">
      <c r="A470" s="66" t="e" cm="1">
        <f t="array" aca="1" ref="A470" ca="1">IFERROR(
   _xlfn.AGGREGATE(
      15, 6,
      ROW(錠剤!$J$5:$J$999)/
      (ISNUMBER(SEARCH("バラ", 錠剤!$J$5:$J$999))),
      ROW(A466)
   ),
"")-4</f>
        <v>#VALUE!</v>
      </c>
      <c r="B470" s="27">
        <f t="shared" si="15"/>
        <v>466</v>
      </c>
      <c r="C470" s="27" t="str">
        <f ca="1">IFERROR(OFFSET(錠剤!C$4,錠剤_バラ!$A470,0),"")</f>
        <v/>
      </c>
      <c r="D470" s="27" t="str">
        <f ca="1">IFERROR(OFFSET(錠剤!D$4,錠剤_バラ!$A470,0),"")</f>
        <v/>
      </c>
      <c r="E470" s="27" t="str">
        <f ca="1">IFERROR(OFFSET(錠剤!E$4,錠剤_バラ!$A470,0),"")</f>
        <v/>
      </c>
      <c r="F470" s="27" t="str">
        <f ca="1">IFERROR(OFFSET(錠剤!F$4,錠剤_バラ!$A470,0),"")</f>
        <v/>
      </c>
      <c r="G470" s="27" t="str">
        <f ca="1">IFERROR(OFFSET(錠剤!G$4,錠剤_バラ!$A470,0),"")</f>
        <v/>
      </c>
      <c r="H470" s="27" t="str">
        <f ca="1">IFERROR(OFFSET(錠剤!H$4,錠剤_バラ!$A470,0),"")</f>
        <v/>
      </c>
      <c r="I470" s="27" t="str">
        <f ca="1">IFERROR(OFFSET(錠剤!I$4,錠剤_バラ!$A470,0),"")</f>
        <v/>
      </c>
      <c r="J470" s="27" t="str">
        <f ca="1">IFERROR(OFFSET(錠剤!J$4,錠剤_バラ!$A470,0),"")</f>
        <v/>
      </c>
      <c r="K470" s="77"/>
      <c r="L470" s="65"/>
      <c r="M470" s="54">
        <f t="shared" si="14"/>
        <v>0</v>
      </c>
    </row>
    <row r="471" spans="1:13">
      <c r="A471" s="66" t="e" cm="1">
        <f t="array" aca="1" ref="A471" ca="1">IFERROR(
   _xlfn.AGGREGATE(
      15, 6,
      ROW(錠剤!$J$5:$J$999)/
      (ISNUMBER(SEARCH("バラ", 錠剤!$J$5:$J$999))),
      ROW(A467)
   ),
"")-4</f>
        <v>#VALUE!</v>
      </c>
      <c r="B471" s="27">
        <f t="shared" si="15"/>
        <v>467</v>
      </c>
      <c r="C471" s="27" t="str">
        <f ca="1">IFERROR(OFFSET(錠剤!C$4,錠剤_バラ!$A471,0),"")</f>
        <v/>
      </c>
      <c r="D471" s="27" t="str">
        <f ca="1">IFERROR(OFFSET(錠剤!D$4,錠剤_バラ!$A471,0),"")</f>
        <v/>
      </c>
      <c r="E471" s="27" t="str">
        <f ca="1">IFERROR(OFFSET(錠剤!E$4,錠剤_バラ!$A471,0),"")</f>
        <v/>
      </c>
      <c r="F471" s="27" t="str">
        <f ca="1">IFERROR(OFFSET(錠剤!F$4,錠剤_バラ!$A471,0),"")</f>
        <v/>
      </c>
      <c r="G471" s="27" t="str">
        <f ca="1">IFERROR(OFFSET(錠剤!G$4,錠剤_バラ!$A471,0),"")</f>
        <v/>
      </c>
      <c r="H471" s="27" t="str">
        <f ca="1">IFERROR(OFFSET(錠剤!H$4,錠剤_バラ!$A471,0),"")</f>
        <v/>
      </c>
      <c r="I471" s="27" t="str">
        <f ca="1">IFERROR(OFFSET(錠剤!I$4,錠剤_バラ!$A471,0),"")</f>
        <v/>
      </c>
      <c r="J471" s="27" t="str">
        <f ca="1">IFERROR(OFFSET(錠剤!J$4,錠剤_バラ!$A471,0),"")</f>
        <v/>
      </c>
      <c r="K471" s="77"/>
      <c r="L471" s="65"/>
      <c r="M471" s="54">
        <f t="shared" si="14"/>
        <v>0</v>
      </c>
    </row>
    <row r="472" spans="1:13">
      <c r="A472" s="66" t="e" cm="1">
        <f t="array" aca="1" ref="A472" ca="1">IFERROR(
   _xlfn.AGGREGATE(
      15, 6,
      ROW(錠剤!$J$5:$J$999)/
      (ISNUMBER(SEARCH("バラ", 錠剤!$J$5:$J$999))),
      ROW(A468)
   ),
"")-4</f>
        <v>#VALUE!</v>
      </c>
      <c r="B472" s="27">
        <f t="shared" si="15"/>
        <v>468</v>
      </c>
      <c r="C472" s="27" t="str">
        <f ca="1">IFERROR(OFFSET(錠剤!C$4,錠剤_バラ!$A472,0),"")</f>
        <v/>
      </c>
      <c r="D472" s="27" t="str">
        <f ca="1">IFERROR(OFFSET(錠剤!D$4,錠剤_バラ!$A472,0),"")</f>
        <v/>
      </c>
      <c r="E472" s="27" t="str">
        <f ca="1">IFERROR(OFFSET(錠剤!E$4,錠剤_バラ!$A472,0),"")</f>
        <v/>
      </c>
      <c r="F472" s="27" t="str">
        <f ca="1">IFERROR(OFFSET(錠剤!F$4,錠剤_バラ!$A472,0),"")</f>
        <v/>
      </c>
      <c r="G472" s="27" t="str">
        <f ca="1">IFERROR(OFFSET(錠剤!G$4,錠剤_バラ!$A472,0),"")</f>
        <v/>
      </c>
      <c r="H472" s="27" t="str">
        <f ca="1">IFERROR(OFFSET(錠剤!H$4,錠剤_バラ!$A472,0),"")</f>
        <v/>
      </c>
      <c r="I472" s="27" t="str">
        <f ca="1">IFERROR(OFFSET(錠剤!I$4,錠剤_バラ!$A472,0),"")</f>
        <v/>
      </c>
      <c r="J472" s="27" t="str">
        <f ca="1">IFERROR(OFFSET(錠剤!J$4,錠剤_バラ!$A472,0),"")</f>
        <v/>
      </c>
      <c r="K472" s="77"/>
      <c r="L472" s="65"/>
      <c r="M472" s="54">
        <f t="shared" si="14"/>
        <v>0</v>
      </c>
    </row>
    <row r="473" spans="1:13">
      <c r="A473" s="66" t="e" cm="1">
        <f t="array" aca="1" ref="A473" ca="1">IFERROR(
   _xlfn.AGGREGATE(
      15, 6,
      ROW(錠剤!$J$5:$J$999)/
      (ISNUMBER(SEARCH("バラ", 錠剤!$J$5:$J$999))),
      ROW(A469)
   ),
"")-4</f>
        <v>#VALUE!</v>
      </c>
      <c r="B473" s="27">
        <f t="shared" si="15"/>
        <v>469</v>
      </c>
      <c r="C473" s="27" t="str">
        <f ca="1">IFERROR(OFFSET(錠剤!C$4,錠剤_バラ!$A473,0),"")</f>
        <v/>
      </c>
      <c r="D473" s="27" t="str">
        <f ca="1">IFERROR(OFFSET(錠剤!D$4,錠剤_バラ!$A473,0),"")</f>
        <v/>
      </c>
      <c r="E473" s="27" t="str">
        <f ca="1">IFERROR(OFFSET(錠剤!E$4,錠剤_バラ!$A473,0),"")</f>
        <v/>
      </c>
      <c r="F473" s="27" t="str">
        <f ca="1">IFERROR(OFFSET(錠剤!F$4,錠剤_バラ!$A473,0),"")</f>
        <v/>
      </c>
      <c r="G473" s="27" t="str">
        <f ca="1">IFERROR(OFFSET(錠剤!G$4,錠剤_バラ!$A473,0),"")</f>
        <v/>
      </c>
      <c r="H473" s="27" t="str">
        <f ca="1">IFERROR(OFFSET(錠剤!H$4,錠剤_バラ!$A473,0),"")</f>
        <v/>
      </c>
      <c r="I473" s="27" t="str">
        <f ca="1">IFERROR(OFFSET(錠剤!I$4,錠剤_バラ!$A473,0),"")</f>
        <v/>
      </c>
      <c r="J473" s="27" t="str">
        <f ca="1">IFERROR(OFFSET(錠剤!J$4,錠剤_バラ!$A473,0),"")</f>
        <v/>
      </c>
      <c r="K473" s="77"/>
      <c r="L473" s="65"/>
      <c r="M473" s="54">
        <f t="shared" si="14"/>
        <v>0</v>
      </c>
    </row>
    <row r="474" spans="1:13">
      <c r="A474" s="66" t="e" cm="1">
        <f t="array" aca="1" ref="A474" ca="1">IFERROR(
   _xlfn.AGGREGATE(
      15, 6,
      ROW(錠剤!$J$5:$J$999)/
      (ISNUMBER(SEARCH("バラ", 錠剤!$J$5:$J$999))),
      ROW(A470)
   ),
"")-4</f>
        <v>#VALUE!</v>
      </c>
      <c r="B474" s="27">
        <f t="shared" si="15"/>
        <v>470</v>
      </c>
      <c r="C474" s="27" t="str">
        <f ca="1">IFERROR(OFFSET(錠剤!C$4,錠剤_バラ!$A474,0),"")</f>
        <v/>
      </c>
      <c r="D474" s="27" t="str">
        <f ca="1">IFERROR(OFFSET(錠剤!D$4,錠剤_バラ!$A474,0),"")</f>
        <v/>
      </c>
      <c r="E474" s="27" t="str">
        <f ca="1">IFERROR(OFFSET(錠剤!E$4,錠剤_バラ!$A474,0),"")</f>
        <v/>
      </c>
      <c r="F474" s="27" t="str">
        <f ca="1">IFERROR(OFFSET(錠剤!F$4,錠剤_バラ!$A474,0),"")</f>
        <v/>
      </c>
      <c r="G474" s="27" t="str">
        <f ca="1">IFERROR(OFFSET(錠剤!G$4,錠剤_バラ!$A474,0),"")</f>
        <v/>
      </c>
      <c r="H474" s="27" t="str">
        <f ca="1">IFERROR(OFFSET(錠剤!H$4,錠剤_バラ!$A474,0),"")</f>
        <v/>
      </c>
      <c r="I474" s="27" t="str">
        <f ca="1">IFERROR(OFFSET(錠剤!I$4,錠剤_バラ!$A474,0),"")</f>
        <v/>
      </c>
      <c r="J474" s="27" t="str">
        <f ca="1">IFERROR(OFFSET(錠剤!J$4,錠剤_バラ!$A474,0),"")</f>
        <v/>
      </c>
      <c r="K474" s="77"/>
      <c r="L474" s="65"/>
      <c r="M474" s="54">
        <f t="shared" si="14"/>
        <v>0</v>
      </c>
    </row>
    <row r="475" spans="1:13">
      <c r="A475" s="66" t="e" cm="1">
        <f t="array" aca="1" ref="A475" ca="1">IFERROR(
   _xlfn.AGGREGATE(
      15, 6,
      ROW(錠剤!$J$5:$J$999)/
      (ISNUMBER(SEARCH("バラ", 錠剤!$J$5:$J$999))),
      ROW(A471)
   ),
"")-4</f>
        <v>#VALUE!</v>
      </c>
      <c r="B475" s="27">
        <f t="shared" si="15"/>
        <v>471</v>
      </c>
      <c r="C475" s="27" t="str">
        <f ca="1">IFERROR(OFFSET(錠剤!C$4,錠剤_バラ!$A475,0),"")</f>
        <v/>
      </c>
      <c r="D475" s="27" t="str">
        <f ca="1">IFERROR(OFFSET(錠剤!D$4,錠剤_バラ!$A475,0),"")</f>
        <v/>
      </c>
      <c r="E475" s="27" t="str">
        <f ca="1">IFERROR(OFFSET(錠剤!E$4,錠剤_バラ!$A475,0),"")</f>
        <v/>
      </c>
      <c r="F475" s="27" t="str">
        <f ca="1">IFERROR(OFFSET(錠剤!F$4,錠剤_バラ!$A475,0),"")</f>
        <v/>
      </c>
      <c r="G475" s="27" t="str">
        <f ca="1">IFERROR(OFFSET(錠剤!G$4,錠剤_バラ!$A475,0),"")</f>
        <v/>
      </c>
      <c r="H475" s="27" t="str">
        <f ca="1">IFERROR(OFFSET(錠剤!H$4,錠剤_バラ!$A475,0),"")</f>
        <v/>
      </c>
      <c r="I475" s="27" t="str">
        <f ca="1">IFERROR(OFFSET(錠剤!I$4,錠剤_バラ!$A475,0),"")</f>
        <v/>
      </c>
      <c r="J475" s="27" t="str">
        <f ca="1">IFERROR(OFFSET(錠剤!J$4,錠剤_バラ!$A475,0),"")</f>
        <v/>
      </c>
      <c r="K475" s="77"/>
      <c r="L475" s="65"/>
      <c r="M475" s="54">
        <f t="shared" si="14"/>
        <v>0</v>
      </c>
    </row>
    <row r="476" spans="1:13">
      <c r="A476" s="66" t="e" cm="1">
        <f t="array" aca="1" ref="A476" ca="1">IFERROR(
   _xlfn.AGGREGATE(
      15, 6,
      ROW(錠剤!$J$5:$J$999)/
      (ISNUMBER(SEARCH("バラ", 錠剤!$J$5:$J$999))),
      ROW(A472)
   ),
"")-4</f>
        <v>#VALUE!</v>
      </c>
      <c r="B476" s="27">
        <f t="shared" si="15"/>
        <v>472</v>
      </c>
      <c r="C476" s="27" t="str">
        <f ca="1">IFERROR(OFFSET(錠剤!C$4,錠剤_バラ!$A476,0),"")</f>
        <v/>
      </c>
      <c r="D476" s="27" t="str">
        <f ca="1">IFERROR(OFFSET(錠剤!D$4,錠剤_バラ!$A476,0),"")</f>
        <v/>
      </c>
      <c r="E476" s="27" t="str">
        <f ca="1">IFERROR(OFFSET(錠剤!E$4,錠剤_バラ!$A476,0),"")</f>
        <v/>
      </c>
      <c r="F476" s="27" t="str">
        <f ca="1">IFERROR(OFFSET(錠剤!F$4,錠剤_バラ!$A476,0),"")</f>
        <v/>
      </c>
      <c r="G476" s="27" t="str">
        <f ca="1">IFERROR(OFFSET(錠剤!G$4,錠剤_バラ!$A476,0),"")</f>
        <v/>
      </c>
      <c r="H476" s="27" t="str">
        <f ca="1">IFERROR(OFFSET(錠剤!H$4,錠剤_バラ!$A476,0),"")</f>
        <v/>
      </c>
      <c r="I476" s="27" t="str">
        <f ca="1">IFERROR(OFFSET(錠剤!I$4,錠剤_バラ!$A476,0),"")</f>
        <v/>
      </c>
      <c r="J476" s="27" t="str">
        <f ca="1">IFERROR(OFFSET(錠剤!J$4,錠剤_バラ!$A476,0),"")</f>
        <v/>
      </c>
      <c r="K476" s="77"/>
      <c r="L476" s="65"/>
      <c r="M476" s="54">
        <f t="shared" si="14"/>
        <v>0</v>
      </c>
    </row>
    <row r="477" spans="1:13">
      <c r="A477" s="66" t="e" cm="1">
        <f t="array" aca="1" ref="A477" ca="1">IFERROR(
   _xlfn.AGGREGATE(
      15, 6,
      ROW(錠剤!$J$5:$J$999)/
      (ISNUMBER(SEARCH("バラ", 錠剤!$J$5:$J$999))),
      ROW(A473)
   ),
"")-4</f>
        <v>#VALUE!</v>
      </c>
      <c r="B477" s="27">
        <f t="shared" si="15"/>
        <v>473</v>
      </c>
      <c r="C477" s="27" t="str">
        <f ca="1">IFERROR(OFFSET(錠剤!C$4,錠剤_バラ!$A477,0),"")</f>
        <v/>
      </c>
      <c r="D477" s="27" t="str">
        <f ca="1">IFERROR(OFFSET(錠剤!D$4,錠剤_バラ!$A477,0),"")</f>
        <v/>
      </c>
      <c r="E477" s="27" t="str">
        <f ca="1">IFERROR(OFFSET(錠剤!E$4,錠剤_バラ!$A477,0),"")</f>
        <v/>
      </c>
      <c r="F477" s="27" t="str">
        <f ca="1">IFERROR(OFFSET(錠剤!F$4,錠剤_バラ!$A477,0),"")</f>
        <v/>
      </c>
      <c r="G477" s="27" t="str">
        <f ca="1">IFERROR(OFFSET(錠剤!G$4,錠剤_バラ!$A477,0),"")</f>
        <v/>
      </c>
      <c r="H477" s="27" t="str">
        <f ca="1">IFERROR(OFFSET(錠剤!H$4,錠剤_バラ!$A477,0),"")</f>
        <v/>
      </c>
      <c r="I477" s="27" t="str">
        <f ca="1">IFERROR(OFFSET(錠剤!I$4,錠剤_バラ!$A477,0),"")</f>
        <v/>
      </c>
      <c r="J477" s="27" t="str">
        <f ca="1">IFERROR(OFFSET(錠剤!J$4,錠剤_バラ!$A477,0),"")</f>
        <v/>
      </c>
      <c r="K477" s="77"/>
      <c r="L477" s="65"/>
      <c r="M477" s="54">
        <f t="shared" si="14"/>
        <v>0</v>
      </c>
    </row>
    <row r="478" spans="1:13">
      <c r="A478" s="66" t="e" cm="1">
        <f t="array" aca="1" ref="A478" ca="1">IFERROR(
   _xlfn.AGGREGATE(
      15, 6,
      ROW(錠剤!$J$5:$J$999)/
      (ISNUMBER(SEARCH("バラ", 錠剤!$J$5:$J$999))),
      ROW(A474)
   ),
"")-4</f>
        <v>#VALUE!</v>
      </c>
      <c r="B478" s="27">
        <f t="shared" si="15"/>
        <v>474</v>
      </c>
      <c r="C478" s="27" t="str">
        <f ca="1">IFERROR(OFFSET(錠剤!C$4,錠剤_バラ!$A478,0),"")</f>
        <v/>
      </c>
      <c r="D478" s="27" t="str">
        <f ca="1">IFERROR(OFFSET(錠剤!D$4,錠剤_バラ!$A478,0),"")</f>
        <v/>
      </c>
      <c r="E478" s="27" t="str">
        <f ca="1">IFERROR(OFFSET(錠剤!E$4,錠剤_バラ!$A478,0),"")</f>
        <v/>
      </c>
      <c r="F478" s="27" t="str">
        <f ca="1">IFERROR(OFFSET(錠剤!F$4,錠剤_バラ!$A478,0),"")</f>
        <v/>
      </c>
      <c r="G478" s="27" t="str">
        <f ca="1">IFERROR(OFFSET(錠剤!G$4,錠剤_バラ!$A478,0),"")</f>
        <v/>
      </c>
      <c r="H478" s="27" t="str">
        <f ca="1">IFERROR(OFFSET(錠剤!H$4,錠剤_バラ!$A478,0),"")</f>
        <v/>
      </c>
      <c r="I478" s="27" t="str">
        <f ca="1">IFERROR(OFFSET(錠剤!I$4,錠剤_バラ!$A478,0),"")</f>
        <v/>
      </c>
      <c r="J478" s="27" t="str">
        <f ca="1">IFERROR(OFFSET(錠剤!J$4,錠剤_バラ!$A478,0),"")</f>
        <v/>
      </c>
      <c r="K478" s="77"/>
      <c r="L478" s="65"/>
      <c r="M478" s="54">
        <f t="shared" si="14"/>
        <v>0</v>
      </c>
    </row>
    <row r="479" spans="1:13">
      <c r="A479" s="66" t="e" cm="1">
        <f t="array" aca="1" ref="A479" ca="1">IFERROR(
   _xlfn.AGGREGATE(
      15, 6,
      ROW(錠剤!$J$5:$J$999)/
      (ISNUMBER(SEARCH("バラ", 錠剤!$J$5:$J$999))),
      ROW(A475)
   ),
"")-4</f>
        <v>#VALUE!</v>
      </c>
      <c r="B479" s="27">
        <f t="shared" si="15"/>
        <v>475</v>
      </c>
      <c r="C479" s="27" t="str">
        <f ca="1">IFERROR(OFFSET(錠剤!C$4,錠剤_バラ!$A479,0),"")</f>
        <v/>
      </c>
      <c r="D479" s="27" t="str">
        <f ca="1">IFERROR(OFFSET(錠剤!D$4,錠剤_バラ!$A479,0),"")</f>
        <v/>
      </c>
      <c r="E479" s="27" t="str">
        <f ca="1">IFERROR(OFFSET(錠剤!E$4,錠剤_バラ!$A479,0),"")</f>
        <v/>
      </c>
      <c r="F479" s="27" t="str">
        <f ca="1">IFERROR(OFFSET(錠剤!F$4,錠剤_バラ!$A479,0),"")</f>
        <v/>
      </c>
      <c r="G479" s="27" t="str">
        <f ca="1">IFERROR(OFFSET(錠剤!G$4,錠剤_バラ!$A479,0),"")</f>
        <v/>
      </c>
      <c r="H479" s="27" t="str">
        <f ca="1">IFERROR(OFFSET(錠剤!H$4,錠剤_バラ!$A479,0),"")</f>
        <v/>
      </c>
      <c r="I479" s="27" t="str">
        <f ca="1">IFERROR(OFFSET(錠剤!I$4,錠剤_バラ!$A479,0),"")</f>
        <v/>
      </c>
      <c r="J479" s="27" t="str">
        <f ca="1">IFERROR(OFFSET(錠剤!J$4,錠剤_バラ!$A479,0),"")</f>
        <v/>
      </c>
      <c r="K479" s="77"/>
      <c r="L479" s="65"/>
      <c r="M479" s="54">
        <f t="shared" si="14"/>
        <v>0</v>
      </c>
    </row>
    <row r="480" spans="1:13">
      <c r="A480" s="66" t="e" cm="1">
        <f t="array" aca="1" ref="A480" ca="1">IFERROR(
   _xlfn.AGGREGATE(
      15, 6,
      ROW(錠剤!$J$5:$J$999)/
      (ISNUMBER(SEARCH("バラ", 錠剤!$J$5:$J$999))),
      ROW(A476)
   ),
"")-4</f>
        <v>#VALUE!</v>
      </c>
      <c r="B480" s="27">
        <f t="shared" si="15"/>
        <v>476</v>
      </c>
      <c r="C480" s="27" t="str">
        <f ca="1">IFERROR(OFFSET(錠剤!C$4,錠剤_バラ!$A480,0),"")</f>
        <v/>
      </c>
      <c r="D480" s="27" t="str">
        <f ca="1">IFERROR(OFFSET(錠剤!D$4,錠剤_バラ!$A480,0),"")</f>
        <v/>
      </c>
      <c r="E480" s="27" t="str">
        <f ca="1">IFERROR(OFFSET(錠剤!E$4,錠剤_バラ!$A480,0),"")</f>
        <v/>
      </c>
      <c r="F480" s="27" t="str">
        <f ca="1">IFERROR(OFFSET(錠剤!F$4,錠剤_バラ!$A480,0),"")</f>
        <v/>
      </c>
      <c r="G480" s="27" t="str">
        <f ca="1">IFERROR(OFFSET(錠剤!G$4,錠剤_バラ!$A480,0),"")</f>
        <v/>
      </c>
      <c r="H480" s="27" t="str">
        <f ca="1">IFERROR(OFFSET(錠剤!H$4,錠剤_バラ!$A480,0),"")</f>
        <v/>
      </c>
      <c r="I480" s="27" t="str">
        <f ca="1">IFERROR(OFFSET(錠剤!I$4,錠剤_バラ!$A480,0),"")</f>
        <v/>
      </c>
      <c r="J480" s="27" t="str">
        <f ca="1">IFERROR(OFFSET(錠剤!J$4,錠剤_バラ!$A480,0),"")</f>
        <v/>
      </c>
      <c r="K480" s="77"/>
      <c r="L480" s="65"/>
      <c r="M480" s="54">
        <f t="shared" si="14"/>
        <v>0</v>
      </c>
    </row>
    <row r="481" spans="1:13">
      <c r="A481" s="66" t="e" cm="1">
        <f t="array" aca="1" ref="A481" ca="1">IFERROR(
   _xlfn.AGGREGATE(
      15, 6,
      ROW(錠剤!$J$5:$J$999)/
      (ISNUMBER(SEARCH("バラ", 錠剤!$J$5:$J$999))),
      ROW(A477)
   ),
"")-4</f>
        <v>#VALUE!</v>
      </c>
      <c r="B481" s="27">
        <f t="shared" si="15"/>
        <v>477</v>
      </c>
      <c r="C481" s="27" t="str">
        <f ca="1">IFERROR(OFFSET(錠剤!C$4,錠剤_バラ!$A481,0),"")</f>
        <v/>
      </c>
      <c r="D481" s="27" t="str">
        <f ca="1">IFERROR(OFFSET(錠剤!D$4,錠剤_バラ!$A481,0),"")</f>
        <v/>
      </c>
      <c r="E481" s="27" t="str">
        <f ca="1">IFERROR(OFFSET(錠剤!E$4,錠剤_バラ!$A481,0),"")</f>
        <v/>
      </c>
      <c r="F481" s="27" t="str">
        <f ca="1">IFERROR(OFFSET(錠剤!F$4,錠剤_バラ!$A481,0),"")</f>
        <v/>
      </c>
      <c r="G481" s="27" t="str">
        <f ca="1">IFERROR(OFFSET(錠剤!G$4,錠剤_バラ!$A481,0),"")</f>
        <v/>
      </c>
      <c r="H481" s="27" t="str">
        <f ca="1">IFERROR(OFFSET(錠剤!H$4,錠剤_バラ!$A481,0),"")</f>
        <v/>
      </c>
      <c r="I481" s="27" t="str">
        <f ca="1">IFERROR(OFFSET(錠剤!I$4,錠剤_バラ!$A481,0),"")</f>
        <v/>
      </c>
      <c r="J481" s="27" t="str">
        <f ca="1">IFERROR(OFFSET(錠剤!J$4,錠剤_バラ!$A481,0),"")</f>
        <v/>
      </c>
      <c r="K481" s="77"/>
      <c r="L481" s="65"/>
      <c r="M481" s="54">
        <f t="shared" si="14"/>
        <v>0</v>
      </c>
    </row>
    <row r="482" spans="1:13">
      <c r="A482" s="66" t="e" cm="1">
        <f t="array" aca="1" ref="A482" ca="1">IFERROR(
   _xlfn.AGGREGATE(
      15, 6,
      ROW(錠剤!$J$5:$J$999)/
      (ISNUMBER(SEARCH("バラ", 錠剤!$J$5:$J$999))),
      ROW(A478)
   ),
"")-4</f>
        <v>#VALUE!</v>
      </c>
      <c r="B482" s="27">
        <f t="shared" si="15"/>
        <v>478</v>
      </c>
      <c r="C482" s="27" t="str">
        <f ca="1">IFERROR(OFFSET(錠剤!C$4,錠剤_バラ!$A482,0),"")</f>
        <v/>
      </c>
      <c r="D482" s="27" t="str">
        <f ca="1">IFERROR(OFFSET(錠剤!D$4,錠剤_バラ!$A482,0),"")</f>
        <v/>
      </c>
      <c r="E482" s="27" t="str">
        <f ca="1">IFERROR(OFFSET(錠剤!E$4,錠剤_バラ!$A482,0),"")</f>
        <v/>
      </c>
      <c r="F482" s="27" t="str">
        <f ca="1">IFERROR(OFFSET(錠剤!F$4,錠剤_バラ!$A482,0),"")</f>
        <v/>
      </c>
      <c r="G482" s="27" t="str">
        <f ca="1">IFERROR(OFFSET(錠剤!G$4,錠剤_バラ!$A482,0),"")</f>
        <v/>
      </c>
      <c r="H482" s="27" t="str">
        <f ca="1">IFERROR(OFFSET(錠剤!H$4,錠剤_バラ!$A482,0),"")</f>
        <v/>
      </c>
      <c r="I482" s="27" t="str">
        <f ca="1">IFERROR(OFFSET(錠剤!I$4,錠剤_バラ!$A482,0),"")</f>
        <v/>
      </c>
      <c r="J482" s="27" t="str">
        <f ca="1">IFERROR(OFFSET(錠剤!J$4,錠剤_バラ!$A482,0),"")</f>
        <v/>
      </c>
      <c r="K482" s="77"/>
      <c r="L482" s="65"/>
      <c r="M482" s="54">
        <f t="shared" si="14"/>
        <v>0</v>
      </c>
    </row>
    <row r="483" spans="1:13">
      <c r="A483" s="66" t="e" cm="1">
        <f t="array" aca="1" ref="A483" ca="1">IFERROR(
   _xlfn.AGGREGATE(
      15, 6,
      ROW(錠剤!$J$5:$J$999)/
      (ISNUMBER(SEARCH("バラ", 錠剤!$J$5:$J$999))),
      ROW(A479)
   ),
"")-4</f>
        <v>#VALUE!</v>
      </c>
      <c r="B483" s="27">
        <f t="shared" si="15"/>
        <v>479</v>
      </c>
      <c r="C483" s="27" t="str">
        <f ca="1">IFERROR(OFFSET(錠剤!C$4,錠剤_バラ!$A483,0),"")</f>
        <v/>
      </c>
      <c r="D483" s="27" t="str">
        <f ca="1">IFERROR(OFFSET(錠剤!D$4,錠剤_バラ!$A483,0),"")</f>
        <v/>
      </c>
      <c r="E483" s="27" t="str">
        <f ca="1">IFERROR(OFFSET(錠剤!E$4,錠剤_バラ!$A483,0),"")</f>
        <v/>
      </c>
      <c r="F483" s="27" t="str">
        <f ca="1">IFERROR(OFFSET(錠剤!F$4,錠剤_バラ!$A483,0),"")</f>
        <v/>
      </c>
      <c r="G483" s="27" t="str">
        <f ca="1">IFERROR(OFFSET(錠剤!G$4,錠剤_バラ!$A483,0),"")</f>
        <v/>
      </c>
      <c r="H483" s="27" t="str">
        <f ca="1">IFERROR(OFFSET(錠剤!H$4,錠剤_バラ!$A483,0),"")</f>
        <v/>
      </c>
      <c r="I483" s="27" t="str">
        <f ca="1">IFERROR(OFFSET(錠剤!I$4,錠剤_バラ!$A483,0),"")</f>
        <v/>
      </c>
      <c r="J483" s="27" t="str">
        <f ca="1">IFERROR(OFFSET(錠剤!J$4,錠剤_バラ!$A483,0),"")</f>
        <v/>
      </c>
      <c r="K483" s="77"/>
      <c r="L483" s="65"/>
      <c r="M483" s="54">
        <f t="shared" si="14"/>
        <v>0</v>
      </c>
    </row>
    <row r="484" spans="1:13">
      <c r="A484" s="66" t="e" cm="1">
        <f t="array" aca="1" ref="A484" ca="1">IFERROR(
   _xlfn.AGGREGATE(
      15, 6,
      ROW(錠剤!$J$5:$J$999)/
      (ISNUMBER(SEARCH("バラ", 錠剤!$J$5:$J$999))),
      ROW(A480)
   ),
"")-4</f>
        <v>#VALUE!</v>
      </c>
      <c r="B484" s="27">
        <f t="shared" si="15"/>
        <v>480</v>
      </c>
      <c r="C484" s="27" t="str">
        <f ca="1">IFERROR(OFFSET(錠剤!C$4,錠剤_バラ!$A484,0),"")</f>
        <v/>
      </c>
      <c r="D484" s="27" t="str">
        <f ca="1">IFERROR(OFFSET(錠剤!D$4,錠剤_バラ!$A484,0),"")</f>
        <v/>
      </c>
      <c r="E484" s="27" t="str">
        <f ca="1">IFERROR(OFFSET(錠剤!E$4,錠剤_バラ!$A484,0),"")</f>
        <v/>
      </c>
      <c r="F484" s="27" t="str">
        <f ca="1">IFERROR(OFFSET(錠剤!F$4,錠剤_バラ!$A484,0),"")</f>
        <v/>
      </c>
      <c r="G484" s="27" t="str">
        <f ca="1">IFERROR(OFFSET(錠剤!G$4,錠剤_バラ!$A484,0),"")</f>
        <v/>
      </c>
      <c r="H484" s="27" t="str">
        <f ca="1">IFERROR(OFFSET(錠剤!H$4,錠剤_バラ!$A484,0),"")</f>
        <v/>
      </c>
      <c r="I484" s="27" t="str">
        <f ca="1">IFERROR(OFFSET(錠剤!I$4,錠剤_バラ!$A484,0),"")</f>
        <v/>
      </c>
      <c r="J484" s="27" t="str">
        <f ca="1">IFERROR(OFFSET(錠剤!J$4,錠剤_バラ!$A484,0),"")</f>
        <v/>
      </c>
      <c r="K484" s="77"/>
      <c r="L484" s="65"/>
      <c r="M484" s="54">
        <f t="shared" si="14"/>
        <v>0</v>
      </c>
    </row>
    <row r="485" spans="1:13">
      <c r="A485" s="66" t="e" cm="1">
        <f t="array" aca="1" ref="A485" ca="1">IFERROR(
   _xlfn.AGGREGATE(
      15, 6,
      ROW(錠剤!$J$5:$J$999)/
      (ISNUMBER(SEARCH("バラ", 錠剤!$J$5:$J$999))),
      ROW(A481)
   ),
"")-4</f>
        <v>#VALUE!</v>
      </c>
      <c r="B485" s="27">
        <f t="shared" si="15"/>
        <v>481</v>
      </c>
      <c r="C485" s="27" t="str">
        <f ca="1">IFERROR(OFFSET(錠剤!C$4,錠剤_バラ!$A485,0),"")</f>
        <v/>
      </c>
      <c r="D485" s="27" t="str">
        <f ca="1">IFERROR(OFFSET(錠剤!D$4,錠剤_バラ!$A485,0),"")</f>
        <v/>
      </c>
      <c r="E485" s="27" t="str">
        <f ca="1">IFERROR(OFFSET(錠剤!E$4,錠剤_バラ!$A485,0),"")</f>
        <v/>
      </c>
      <c r="F485" s="27" t="str">
        <f ca="1">IFERROR(OFFSET(錠剤!F$4,錠剤_バラ!$A485,0),"")</f>
        <v/>
      </c>
      <c r="G485" s="27" t="str">
        <f ca="1">IFERROR(OFFSET(錠剤!G$4,錠剤_バラ!$A485,0),"")</f>
        <v/>
      </c>
      <c r="H485" s="27" t="str">
        <f ca="1">IFERROR(OFFSET(錠剤!H$4,錠剤_バラ!$A485,0),"")</f>
        <v/>
      </c>
      <c r="I485" s="27" t="str">
        <f ca="1">IFERROR(OFFSET(錠剤!I$4,錠剤_バラ!$A485,0),"")</f>
        <v/>
      </c>
      <c r="J485" s="27" t="str">
        <f ca="1">IFERROR(OFFSET(錠剤!J$4,錠剤_バラ!$A485,0),"")</f>
        <v/>
      </c>
      <c r="K485" s="77"/>
      <c r="L485" s="65"/>
      <c r="M485" s="54">
        <f t="shared" si="14"/>
        <v>0</v>
      </c>
    </row>
    <row r="486" spans="1:13">
      <c r="A486" s="66" t="e" cm="1">
        <f t="array" aca="1" ref="A486" ca="1">IFERROR(
   _xlfn.AGGREGATE(
      15, 6,
      ROW(錠剤!$J$5:$J$999)/
      (ISNUMBER(SEARCH("バラ", 錠剤!$J$5:$J$999))),
      ROW(A482)
   ),
"")-4</f>
        <v>#VALUE!</v>
      </c>
      <c r="B486" s="27">
        <f t="shared" si="15"/>
        <v>482</v>
      </c>
      <c r="C486" s="27" t="str">
        <f ca="1">IFERROR(OFFSET(錠剤!C$4,錠剤_バラ!$A486,0),"")</f>
        <v/>
      </c>
      <c r="D486" s="27" t="str">
        <f ca="1">IFERROR(OFFSET(錠剤!D$4,錠剤_バラ!$A486,0),"")</f>
        <v/>
      </c>
      <c r="E486" s="27" t="str">
        <f ca="1">IFERROR(OFFSET(錠剤!E$4,錠剤_バラ!$A486,0),"")</f>
        <v/>
      </c>
      <c r="F486" s="27" t="str">
        <f ca="1">IFERROR(OFFSET(錠剤!F$4,錠剤_バラ!$A486,0),"")</f>
        <v/>
      </c>
      <c r="G486" s="27" t="str">
        <f ca="1">IFERROR(OFFSET(錠剤!G$4,錠剤_バラ!$A486,0),"")</f>
        <v/>
      </c>
      <c r="H486" s="27" t="str">
        <f ca="1">IFERROR(OFFSET(錠剤!H$4,錠剤_バラ!$A486,0),"")</f>
        <v/>
      </c>
      <c r="I486" s="27" t="str">
        <f ca="1">IFERROR(OFFSET(錠剤!I$4,錠剤_バラ!$A486,0),"")</f>
        <v/>
      </c>
      <c r="J486" s="27" t="str">
        <f ca="1">IFERROR(OFFSET(錠剤!J$4,錠剤_バラ!$A486,0),"")</f>
        <v/>
      </c>
      <c r="K486" s="77"/>
      <c r="L486" s="65"/>
      <c r="M486" s="54">
        <f t="shared" si="14"/>
        <v>0</v>
      </c>
    </row>
    <row r="487" spans="1:13">
      <c r="A487" s="66" t="e" cm="1">
        <f t="array" aca="1" ref="A487" ca="1">IFERROR(
   _xlfn.AGGREGATE(
      15, 6,
      ROW(錠剤!$J$5:$J$999)/
      (ISNUMBER(SEARCH("バラ", 錠剤!$J$5:$J$999))),
      ROW(A483)
   ),
"")-4</f>
        <v>#VALUE!</v>
      </c>
      <c r="B487" s="27">
        <f t="shared" si="15"/>
        <v>483</v>
      </c>
      <c r="C487" s="27" t="str">
        <f ca="1">IFERROR(OFFSET(錠剤!C$4,錠剤_バラ!$A487,0),"")</f>
        <v/>
      </c>
      <c r="D487" s="27" t="str">
        <f ca="1">IFERROR(OFFSET(錠剤!D$4,錠剤_バラ!$A487,0),"")</f>
        <v/>
      </c>
      <c r="E487" s="27" t="str">
        <f ca="1">IFERROR(OFFSET(錠剤!E$4,錠剤_バラ!$A487,0),"")</f>
        <v/>
      </c>
      <c r="F487" s="27" t="str">
        <f ca="1">IFERROR(OFFSET(錠剤!F$4,錠剤_バラ!$A487,0),"")</f>
        <v/>
      </c>
      <c r="G487" s="27" t="str">
        <f ca="1">IFERROR(OFFSET(錠剤!G$4,錠剤_バラ!$A487,0),"")</f>
        <v/>
      </c>
      <c r="H487" s="27" t="str">
        <f ca="1">IFERROR(OFFSET(錠剤!H$4,錠剤_バラ!$A487,0),"")</f>
        <v/>
      </c>
      <c r="I487" s="27" t="str">
        <f ca="1">IFERROR(OFFSET(錠剤!I$4,錠剤_バラ!$A487,0),"")</f>
        <v/>
      </c>
      <c r="J487" s="27" t="str">
        <f ca="1">IFERROR(OFFSET(錠剤!J$4,錠剤_バラ!$A487,0),"")</f>
        <v/>
      </c>
      <c r="K487" s="77"/>
      <c r="L487" s="65"/>
      <c r="M487" s="54">
        <f t="shared" si="14"/>
        <v>0</v>
      </c>
    </row>
    <row r="488" spans="1:13">
      <c r="A488" s="66" t="e" cm="1">
        <f t="array" aca="1" ref="A488" ca="1">IFERROR(
   _xlfn.AGGREGATE(
      15, 6,
      ROW(錠剤!$J$5:$J$999)/
      (ISNUMBER(SEARCH("バラ", 錠剤!$J$5:$J$999))),
      ROW(A484)
   ),
"")-4</f>
        <v>#VALUE!</v>
      </c>
      <c r="B488" s="27">
        <f t="shared" si="15"/>
        <v>484</v>
      </c>
      <c r="C488" s="27" t="str">
        <f ca="1">IFERROR(OFFSET(錠剤!C$4,錠剤_バラ!$A488,0),"")</f>
        <v/>
      </c>
      <c r="D488" s="27" t="str">
        <f ca="1">IFERROR(OFFSET(錠剤!D$4,錠剤_バラ!$A488,0),"")</f>
        <v/>
      </c>
      <c r="E488" s="27" t="str">
        <f ca="1">IFERROR(OFFSET(錠剤!E$4,錠剤_バラ!$A488,0),"")</f>
        <v/>
      </c>
      <c r="F488" s="27" t="str">
        <f ca="1">IFERROR(OFFSET(錠剤!F$4,錠剤_バラ!$A488,0),"")</f>
        <v/>
      </c>
      <c r="G488" s="27" t="str">
        <f ca="1">IFERROR(OFFSET(錠剤!G$4,錠剤_バラ!$A488,0),"")</f>
        <v/>
      </c>
      <c r="H488" s="27" t="str">
        <f ca="1">IFERROR(OFFSET(錠剤!H$4,錠剤_バラ!$A488,0),"")</f>
        <v/>
      </c>
      <c r="I488" s="27" t="str">
        <f ca="1">IFERROR(OFFSET(錠剤!I$4,錠剤_バラ!$A488,0),"")</f>
        <v/>
      </c>
      <c r="J488" s="27" t="str">
        <f ca="1">IFERROR(OFFSET(錠剤!J$4,錠剤_バラ!$A488,0),"")</f>
        <v/>
      </c>
      <c r="K488" s="77"/>
      <c r="L488" s="65"/>
      <c r="M488" s="54">
        <f t="shared" si="14"/>
        <v>0</v>
      </c>
    </row>
    <row r="489" spans="1:13">
      <c r="A489" s="66" t="e" cm="1">
        <f t="array" aca="1" ref="A489" ca="1">IFERROR(
   _xlfn.AGGREGATE(
      15, 6,
      ROW(錠剤!$J$5:$J$999)/
      (ISNUMBER(SEARCH("バラ", 錠剤!$J$5:$J$999))),
      ROW(A485)
   ),
"")-4</f>
        <v>#VALUE!</v>
      </c>
      <c r="B489" s="27">
        <f t="shared" si="15"/>
        <v>485</v>
      </c>
      <c r="C489" s="27" t="str">
        <f ca="1">IFERROR(OFFSET(錠剤!C$4,錠剤_バラ!$A489,0),"")</f>
        <v/>
      </c>
      <c r="D489" s="27" t="str">
        <f ca="1">IFERROR(OFFSET(錠剤!D$4,錠剤_バラ!$A489,0),"")</f>
        <v/>
      </c>
      <c r="E489" s="27" t="str">
        <f ca="1">IFERROR(OFFSET(錠剤!E$4,錠剤_バラ!$A489,0),"")</f>
        <v/>
      </c>
      <c r="F489" s="27" t="str">
        <f ca="1">IFERROR(OFFSET(錠剤!F$4,錠剤_バラ!$A489,0),"")</f>
        <v/>
      </c>
      <c r="G489" s="27" t="str">
        <f ca="1">IFERROR(OFFSET(錠剤!G$4,錠剤_バラ!$A489,0),"")</f>
        <v/>
      </c>
      <c r="H489" s="27" t="str">
        <f ca="1">IFERROR(OFFSET(錠剤!H$4,錠剤_バラ!$A489,0),"")</f>
        <v/>
      </c>
      <c r="I489" s="27" t="str">
        <f ca="1">IFERROR(OFFSET(錠剤!I$4,錠剤_バラ!$A489,0),"")</f>
        <v/>
      </c>
      <c r="J489" s="27" t="str">
        <f ca="1">IFERROR(OFFSET(錠剤!J$4,錠剤_バラ!$A489,0),"")</f>
        <v/>
      </c>
      <c r="K489" s="77"/>
      <c r="L489" s="65"/>
      <c r="M489" s="54">
        <f t="shared" si="14"/>
        <v>0</v>
      </c>
    </row>
    <row r="490" spans="1:13">
      <c r="A490" s="66" t="e" cm="1">
        <f t="array" aca="1" ref="A490" ca="1">IFERROR(
   _xlfn.AGGREGATE(
      15, 6,
      ROW(錠剤!$J$5:$J$999)/
      (ISNUMBER(SEARCH("バラ", 錠剤!$J$5:$J$999))),
      ROW(A486)
   ),
"")-4</f>
        <v>#VALUE!</v>
      </c>
      <c r="B490" s="27">
        <f t="shared" si="15"/>
        <v>486</v>
      </c>
      <c r="C490" s="27" t="str">
        <f ca="1">IFERROR(OFFSET(錠剤!C$4,錠剤_バラ!$A490,0),"")</f>
        <v/>
      </c>
      <c r="D490" s="27" t="str">
        <f ca="1">IFERROR(OFFSET(錠剤!D$4,錠剤_バラ!$A490,0),"")</f>
        <v/>
      </c>
      <c r="E490" s="27" t="str">
        <f ca="1">IFERROR(OFFSET(錠剤!E$4,錠剤_バラ!$A490,0),"")</f>
        <v/>
      </c>
      <c r="F490" s="27" t="str">
        <f ca="1">IFERROR(OFFSET(錠剤!F$4,錠剤_バラ!$A490,0),"")</f>
        <v/>
      </c>
      <c r="G490" s="27" t="str">
        <f ca="1">IFERROR(OFFSET(錠剤!G$4,錠剤_バラ!$A490,0),"")</f>
        <v/>
      </c>
      <c r="H490" s="27" t="str">
        <f ca="1">IFERROR(OFFSET(錠剤!H$4,錠剤_バラ!$A490,0),"")</f>
        <v/>
      </c>
      <c r="I490" s="27" t="str">
        <f ca="1">IFERROR(OFFSET(錠剤!I$4,錠剤_バラ!$A490,0),"")</f>
        <v/>
      </c>
      <c r="J490" s="27" t="str">
        <f ca="1">IFERROR(OFFSET(錠剤!J$4,錠剤_バラ!$A490,0),"")</f>
        <v/>
      </c>
      <c r="K490" s="77"/>
      <c r="L490" s="65"/>
      <c r="M490" s="54">
        <f t="shared" si="14"/>
        <v>0</v>
      </c>
    </row>
    <row r="491" spans="1:13">
      <c r="A491" s="66" t="e" cm="1">
        <f t="array" aca="1" ref="A491" ca="1">IFERROR(
   _xlfn.AGGREGATE(
      15, 6,
      ROW(錠剤!$J$5:$J$999)/
      (ISNUMBER(SEARCH("バラ", 錠剤!$J$5:$J$999))),
      ROW(A487)
   ),
"")-4</f>
        <v>#VALUE!</v>
      </c>
      <c r="B491" s="27">
        <f t="shared" si="15"/>
        <v>487</v>
      </c>
      <c r="C491" s="27" t="str">
        <f ca="1">IFERROR(OFFSET(錠剤!C$4,錠剤_バラ!$A491,0),"")</f>
        <v/>
      </c>
      <c r="D491" s="27" t="str">
        <f ca="1">IFERROR(OFFSET(錠剤!D$4,錠剤_バラ!$A491,0),"")</f>
        <v/>
      </c>
      <c r="E491" s="27" t="str">
        <f ca="1">IFERROR(OFFSET(錠剤!E$4,錠剤_バラ!$A491,0),"")</f>
        <v/>
      </c>
      <c r="F491" s="27" t="str">
        <f ca="1">IFERROR(OFFSET(錠剤!F$4,錠剤_バラ!$A491,0),"")</f>
        <v/>
      </c>
      <c r="G491" s="27" t="str">
        <f ca="1">IFERROR(OFFSET(錠剤!G$4,錠剤_バラ!$A491,0),"")</f>
        <v/>
      </c>
      <c r="H491" s="27" t="str">
        <f ca="1">IFERROR(OFFSET(錠剤!H$4,錠剤_バラ!$A491,0),"")</f>
        <v/>
      </c>
      <c r="I491" s="27" t="str">
        <f ca="1">IFERROR(OFFSET(錠剤!I$4,錠剤_バラ!$A491,0),"")</f>
        <v/>
      </c>
      <c r="J491" s="27" t="str">
        <f ca="1">IFERROR(OFFSET(錠剤!J$4,錠剤_バラ!$A491,0),"")</f>
        <v/>
      </c>
      <c r="K491" s="77"/>
      <c r="L491" s="65"/>
      <c r="M491" s="54">
        <f t="shared" si="14"/>
        <v>0</v>
      </c>
    </row>
    <row r="492" spans="1:13">
      <c r="A492" s="66" t="e" cm="1">
        <f t="array" aca="1" ref="A492" ca="1">IFERROR(
   _xlfn.AGGREGATE(
      15, 6,
      ROW(錠剤!$J$5:$J$999)/
      (ISNUMBER(SEARCH("バラ", 錠剤!$J$5:$J$999))),
      ROW(A488)
   ),
"")-4</f>
        <v>#VALUE!</v>
      </c>
      <c r="B492" s="27">
        <f t="shared" si="15"/>
        <v>488</v>
      </c>
      <c r="C492" s="27" t="str">
        <f ca="1">IFERROR(OFFSET(錠剤!C$4,錠剤_バラ!$A492,0),"")</f>
        <v/>
      </c>
      <c r="D492" s="27" t="str">
        <f ca="1">IFERROR(OFFSET(錠剤!D$4,錠剤_バラ!$A492,0),"")</f>
        <v/>
      </c>
      <c r="E492" s="27" t="str">
        <f ca="1">IFERROR(OFFSET(錠剤!E$4,錠剤_バラ!$A492,0),"")</f>
        <v/>
      </c>
      <c r="F492" s="27" t="str">
        <f ca="1">IFERROR(OFFSET(錠剤!F$4,錠剤_バラ!$A492,0),"")</f>
        <v/>
      </c>
      <c r="G492" s="27" t="str">
        <f ca="1">IFERROR(OFFSET(錠剤!G$4,錠剤_バラ!$A492,0),"")</f>
        <v/>
      </c>
      <c r="H492" s="27" t="str">
        <f ca="1">IFERROR(OFFSET(錠剤!H$4,錠剤_バラ!$A492,0),"")</f>
        <v/>
      </c>
      <c r="I492" s="27" t="str">
        <f ca="1">IFERROR(OFFSET(錠剤!I$4,錠剤_バラ!$A492,0),"")</f>
        <v/>
      </c>
      <c r="J492" s="27" t="str">
        <f ca="1">IFERROR(OFFSET(錠剤!J$4,錠剤_バラ!$A492,0),"")</f>
        <v/>
      </c>
      <c r="K492" s="77"/>
      <c r="L492" s="65"/>
      <c r="M492" s="54">
        <f t="shared" si="14"/>
        <v>0</v>
      </c>
    </row>
    <row r="493" spans="1:13">
      <c r="A493" s="66" t="e" cm="1">
        <f t="array" aca="1" ref="A493" ca="1">IFERROR(
   _xlfn.AGGREGATE(
      15, 6,
      ROW(錠剤!$J$5:$J$999)/
      (ISNUMBER(SEARCH("バラ", 錠剤!$J$5:$J$999))),
      ROW(A489)
   ),
"")-4</f>
        <v>#VALUE!</v>
      </c>
      <c r="B493" s="27">
        <f t="shared" si="15"/>
        <v>489</v>
      </c>
      <c r="C493" s="27" t="str">
        <f ca="1">IFERROR(OFFSET(錠剤!C$4,錠剤_バラ!$A493,0),"")</f>
        <v/>
      </c>
      <c r="D493" s="27" t="str">
        <f ca="1">IFERROR(OFFSET(錠剤!D$4,錠剤_バラ!$A493,0),"")</f>
        <v/>
      </c>
      <c r="E493" s="27" t="str">
        <f ca="1">IFERROR(OFFSET(錠剤!E$4,錠剤_バラ!$A493,0),"")</f>
        <v/>
      </c>
      <c r="F493" s="27" t="str">
        <f ca="1">IFERROR(OFFSET(錠剤!F$4,錠剤_バラ!$A493,0),"")</f>
        <v/>
      </c>
      <c r="G493" s="27" t="str">
        <f ca="1">IFERROR(OFFSET(錠剤!G$4,錠剤_バラ!$A493,0),"")</f>
        <v/>
      </c>
      <c r="H493" s="27" t="str">
        <f ca="1">IFERROR(OFFSET(錠剤!H$4,錠剤_バラ!$A493,0),"")</f>
        <v/>
      </c>
      <c r="I493" s="27" t="str">
        <f ca="1">IFERROR(OFFSET(錠剤!I$4,錠剤_バラ!$A493,0),"")</f>
        <v/>
      </c>
      <c r="J493" s="27" t="str">
        <f ca="1">IFERROR(OFFSET(錠剤!J$4,錠剤_バラ!$A493,0),"")</f>
        <v/>
      </c>
      <c r="K493" s="77"/>
      <c r="L493" s="65"/>
      <c r="M493" s="54">
        <f t="shared" si="14"/>
        <v>0</v>
      </c>
    </row>
    <row r="494" spans="1:13">
      <c r="A494" s="66" t="e" cm="1">
        <f t="array" aca="1" ref="A494" ca="1">IFERROR(
   _xlfn.AGGREGATE(
      15, 6,
      ROW(錠剤!$J$5:$J$999)/
      (ISNUMBER(SEARCH("バラ", 錠剤!$J$5:$J$999))),
      ROW(A490)
   ),
"")-4</f>
        <v>#VALUE!</v>
      </c>
      <c r="B494" s="27">
        <f t="shared" si="15"/>
        <v>490</v>
      </c>
      <c r="C494" s="27" t="str">
        <f ca="1">IFERROR(OFFSET(錠剤!C$4,錠剤_バラ!$A494,0),"")</f>
        <v/>
      </c>
      <c r="D494" s="27" t="str">
        <f ca="1">IFERROR(OFFSET(錠剤!D$4,錠剤_バラ!$A494,0),"")</f>
        <v/>
      </c>
      <c r="E494" s="27" t="str">
        <f ca="1">IFERROR(OFFSET(錠剤!E$4,錠剤_バラ!$A494,0),"")</f>
        <v/>
      </c>
      <c r="F494" s="27" t="str">
        <f ca="1">IFERROR(OFFSET(錠剤!F$4,錠剤_バラ!$A494,0),"")</f>
        <v/>
      </c>
      <c r="G494" s="27" t="str">
        <f ca="1">IFERROR(OFFSET(錠剤!G$4,錠剤_バラ!$A494,0),"")</f>
        <v/>
      </c>
      <c r="H494" s="27" t="str">
        <f ca="1">IFERROR(OFFSET(錠剤!H$4,錠剤_バラ!$A494,0),"")</f>
        <v/>
      </c>
      <c r="I494" s="27" t="str">
        <f ca="1">IFERROR(OFFSET(錠剤!I$4,錠剤_バラ!$A494,0),"")</f>
        <v/>
      </c>
      <c r="J494" s="27" t="str">
        <f ca="1">IFERROR(OFFSET(錠剤!J$4,錠剤_バラ!$A494,0),"")</f>
        <v/>
      </c>
      <c r="K494" s="77"/>
      <c r="L494" s="65"/>
      <c r="M494" s="54">
        <f t="shared" si="14"/>
        <v>0</v>
      </c>
    </row>
    <row r="495" spans="1:13">
      <c r="A495" s="66" t="e" cm="1">
        <f t="array" aca="1" ref="A495" ca="1">IFERROR(
   _xlfn.AGGREGATE(
      15, 6,
      ROW(錠剤!$J$5:$J$999)/
      (ISNUMBER(SEARCH("バラ", 錠剤!$J$5:$J$999))),
      ROW(A491)
   ),
"")-4</f>
        <v>#VALUE!</v>
      </c>
      <c r="B495" s="27">
        <f t="shared" si="15"/>
        <v>491</v>
      </c>
      <c r="C495" s="27" t="str">
        <f ca="1">IFERROR(OFFSET(錠剤!C$4,錠剤_バラ!$A495,0),"")</f>
        <v/>
      </c>
      <c r="D495" s="27" t="str">
        <f ca="1">IFERROR(OFFSET(錠剤!D$4,錠剤_バラ!$A495,0),"")</f>
        <v/>
      </c>
      <c r="E495" s="27" t="str">
        <f ca="1">IFERROR(OFFSET(錠剤!E$4,錠剤_バラ!$A495,0),"")</f>
        <v/>
      </c>
      <c r="F495" s="27" t="str">
        <f ca="1">IFERROR(OFFSET(錠剤!F$4,錠剤_バラ!$A495,0),"")</f>
        <v/>
      </c>
      <c r="G495" s="27" t="str">
        <f ca="1">IFERROR(OFFSET(錠剤!G$4,錠剤_バラ!$A495,0),"")</f>
        <v/>
      </c>
      <c r="H495" s="27" t="str">
        <f ca="1">IFERROR(OFFSET(錠剤!H$4,錠剤_バラ!$A495,0),"")</f>
        <v/>
      </c>
      <c r="I495" s="27" t="str">
        <f ca="1">IFERROR(OFFSET(錠剤!I$4,錠剤_バラ!$A495,0),"")</f>
        <v/>
      </c>
      <c r="J495" s="27" t="str">
        <f ca="1">IFERROR(OFFSET(錠剤!J$4,錠剤_バラ!$A495,0),"")</f>
        <v/>
      </c>
      <c r="K495" s="77"/>
      <c r="L495" s="65"/>
      <c r="M495" s="54">
        <f t="shared" si="14"/>
        <v>0</v>
      </c>
    </row>
    <row r="496" spans="1:13">
      <c r="A496" s="66" t="e" cm="1">
        <f t="array" aca="1" ref="A496" ca="1">IFERROR(
   _xlfn.AGGREGATE(
      15, 6,
      ROW(錠剤!$J$5:$J$999)/
      (ISNUMBER(SEARCH("バラ", 錠剤!$J$5:$J$999))),
      ROW(A492)
   ),
"")-4</f>
        <v>#VALUE!</v>
      </c>
      <c r="B496" s="27">
        <f t="shared" si="15"/>
        <v>492</v>
      </c>
      <c r="C496" s="27" t="str">
        <f ca="1">IFERROR(OFFSET(錠剤!C$4,錠剤_バラ!$A496,0),"")</f>
        <v/>
      </c>
      <c r="D496" s="27" t="str">
        <f ca="1">IFERROR(OFFSET(錠剤!D$4,錠剤_バラ!$A496,0),"")</f>
        <v/>
      </c>
      <c r="E496" s="27" t="str">
        <f ca="1">IFERROR(OFFSET(錠剤!E$4,錠剤_バラ!$A496,0),"")</f>
        <v/>
      </c>
      <c r="F496" s="27" t="str">
        <f ca="1">IFERROR(OFFSET(錠剤!F$4,錠剤_バラ!$A496,0),"")</f>
        <v/>
      </c>
      <c r="G496" s="27" t="str">
        <f ca="1">IFERROR(OFFSET(錠剤!G$4,錠剤_バラ!$A496,0),"")</f>
        <v/>
      </c>
      <c r="H496" s="27" t="str">
        <f ca="1">IFERROR(OFFSET(錠剤!H$4,錠剤_バラ!$A496,0),"")</f>
        <v/>
      </c>
      <c r="I496" s="27" t="str">
        <f ca="1">IFERROR(OFFSET(錠剤!I$4,錠剤_バラ!$A496,0),"")</f>
        <v/>
      </c>
      <c r="J496" s="27" t="str">
        <f ca="1">IFERROR(OFFSET(錠剤!J$4,錠剤_バラ!$A496,0),"")</f>
        <v/>
      </c>
      <c r="K496" s="77"/>
      <c r="L496" s="65"/>
      <c r="M496" s="54">
        <f t="shared" si="14"/>
        <v>0</v>
      </c>
    </row>
    <row r="497" spans="1:13">
      <c r="A497" s="66" t="e" cm="1">
        <f t="array" aca="1" ref="A497" ca="1">IFERROR(
   _xlfn.AGGREGATE(
      15, 6,
      ROW(錠剤!$J$5:$J$999)/
      (ISNUMBER(SEARCH("バラ", 錠剤!$J$5:$J$999))),
      ROW(A493)
   ),
"")-4</f>
        <v>#VALUE!</v>
      </c>
      <c r="B497" s="27">
        <f t="shared" si="15"/>
        <v>493</v>
      </c>
      <c r="C497" s="27" t="str">
        <f ca="1">IFERROR(OFFSET(錠剤!C$4,錠剤_バラ!$A497,0),"")</f>
        <v/>
      </c>
      <c r="D497" s="27" t="str">
        <f ca="1">IFERROR(OFFSET(錠剤!D$4,錠剤_バラ!$A497,0),"")</f>
        <v/>
      </c>
      <c r="E497" s="27" t="str">
        <f ca="1">IFERROR(OFFSET(錠剤!E$4,錠剤_バラ!$A497,0),"")</f>
        <v/>
      </c>
      <c r="F497" s="27" t="str">
        <f ca="1">IFERROR(OFFSET(錠剤!F$4,錠剤_バラ!$A497,0),"")</f>
        <v/>
      </c>
      <c r="G497" s="27" t="str">
        <f ca="1">IFERROR(OFFSET(錠剤!G$4,錠剤_バラ!$A497,0),"")</f>
        <v/>
      </c>
      <c r="H497" s="27" t="str">
        <f ca="1">IFERROR(OFFSET(錠剤!H$4,錠剤_バラ!$A497,0),"")</f>
        <v/>
      </c>
      <c r="I497" s="27" t="str">
        <f ca="1">IFERROR(OFFSET(錠剤!I$4,錠剤_バラ!$A497,0),"")</f>
        <v/>
      </c>
      <c r="J497" s="27" t="str">
        <f ca="1">IFERROR(OFFSET(錠剤!J$4,錠剤_バラ!$A497,0),"")</f>
        <v/>
      </c>
      <c r="K497" s="77"/>
      <c r="L497" s="65"/>
      <c r="M497" s="54">
        <f t="shared" si="14"/>
        <v>0</v>
      </c>
    </row>
    <row r="498" spans="1:13">
      <c r="A498" s="66" t="e" cm="1">
        <f t="array" aca="1" ref="A498" ca="1">IFERROR(
   _xlfn.AGGREGATE(
      15, 6,
      ROW(錠剤!$J$5:$J$999)/
      (ISNUMBER(SEARCH("バラ", 錠剤!$J$5:$J$999))),
      ROW(A494)
   ),
"")-4</f>
        <v>#VALUE!</v>
      </c>
      <c r="B498" s="27">
        <f t="shared" si="15"/>
        <v>494</v>
      </c>
      <c r="C498" s="27" t="str">
        <f ca="1">IFERROR(OFFSET(錠剤!C$4,錠剤_バラ!$A498,0),"")</f>
        <v/>
      </c>
      <c r="D498" s="27" t="str">
        <f ca="1">IFERROR(OFFSET(錠剤!D$4,錠剤_バラ!$A498,0),"")</f>
        <v/>
      </c>
      <c r="E498" s="27" t="str">
        <f ca="1">IFERROR(OFFSET(錠剤!E$4,錠剤_バラ!$A498,0),"")</f>
        <v/>
      </c>
      <c r="F498" s="27" t="str">
        <f ca="1">IFERROR(OFFSET(錠剤!F$4,錠剤_バラ!$A498,0),"")</f>
        <v/>
      </c>
      <c r="G498" s="27" t="str">
        <f ca="1">IFERROR(OFFSET(錠剤!G$4,錠剤_バラ!$A498,0),"")</f>
        <v/>
      </c>
      <c r="H498" s="27" t="str">
        <f ca="1">IFERROR(OFFSET(錠剤!H$4,錠剤_バラ!$A498,0),"")</f>
        <v/>
      </c>
      <c r="I498" s="27" t="str">
        <f ca="1">IFERROR(OFFSET(錠剤!I$4,錠剤_バラ!$A498,0),"")</f>
        <v/>
      </c>
      <c r="J498" s="27" t="str">
        <f ca="1">IFERROR(OFFSET(錠剤!J$4,錠剤_バラ!$A498,0),"")</f>
        <v/>
      </c>
      <c r="K498" s="77"/>
      <c r="L498" s="65"/>
      <c r="M498" s="54">
        <f t="shared" si="14"/>
        <v>0</v>
      </c>
    </row>
    <row r="499" spans="1:13">
      <c r="A499" s="66" t="e" cm="1">
        <f t="array" aca="1" ref="A499" ca="1">IFERROR(
   _xlfn.AGGREGATE(
      15, 6,
      ROW(錠剤!$J$5:$J$999)/
      (ISNUMBER(SEARCH("バラ", 錠剤!$J$5:$J$999))),
      ROW(A495)
   ),
"")-4</f>
        <v>#VALUE!</v>
      </c>
      <c r="B499" s="27">
        <f t="shared" si="15"/>
        <v>495</v>
      </c>
      <c r="C499" s="27" t="str">
        <f ca="1">IFERROR(OFFSET(錠剤!C$4,錠剤_バラ!$A499,0),"")</f>
        <v/>
      </c>
      <c r="D499" s="27" t="str">
        <f ca="1">IFERROR(OFFSET(錠剤!D$4,錠剤_バラ!$A499,0),"")</f>
        <v/>
      </c>
      <c r="E499" s="27" t="str">
        <f ca="1">IFERROR(OFFSET(錠剤!E$4,錠剤_バラ!$A499,0),"")</f>
        <v/>
      </c>
      <c r="F499" s="27" t="str">
        <f ca="1">IFERROR(OFFSET(錠剤!F$4,錠剤_バラ!$A499,0),"")</f>
        <v/>
      </c>
      <c r="G499" s="27" t="str">
        <f ca="1">IFERROR(OFFSET(錠剤!G$4,錠剤_バラ!$A499,0),"")</f>
        <v/>
      </c>
      <c r="H499" s="27" t="str">
        <f ca="1">IFERROR(OFFSET(錠剤!H$4,錠剤_バラ!$A499,0),"")</f>
        <v/>
      </c>
      <c r="I499" s="27" t="str">
        <f ca="1">IFERROR(OFFSET(錠剤!I$4,錠剤_バラ!$A499,0),"")</f>
        <v/>
      </c>
      <c r="J499" s="27" t="str">
        <f ca="1">IFERROR(OFFSET(錠剤!J$4,錠剤_バラ!$A499,0),"")</f>
        <v/>
      </c>
      <c r="K499" s="77"/>
      <c r="L499" s="65"/>
      <c r="M499" s="54">
        <f t="shared" si="14"/>
        <v>0</v>
      </c>
    </row>
    <row r="500" spans="1:13">
      <c r="A500" s="66" t="e" cm="1">
        <f t="array" aca="1" ref="A500" ca="1">IFERROR(
   _xlfn.AGGREGATE(
      15, 6,
      ROW(錠剤!$J$5:$J$999)/
      (ISNUMBER(SEARCH("バラ", 錠剤!$J$5:$J$999))),
      ROW(A496)
   ),
"")-4</f>
        <v>#VALUE!</v>
      </c>
      <c r="B500" s="27">
        <f t="shared" si="15"/>
        <v>496</v>
      </c>
      <c r="C500" s="27" t="str">
        <f ca="1">IFERROR(OFFSET(錠剤!C$4,錠剤_バラ!$A500,0),"")</f>
        <v/>
      </c>
      <c r="D500" s="27" t="str">
        <f ca="1">IFERROR(OFFSET(錠剤!D$4,錠剤_バラ!$A500,0),"")</f>
        <v/>
      </c>
      <c r="E500" s="27" t="str">
        <f ca="1">IFERROR(OFFSET(錠剤!E$4,錠剤_バラ!$A500,0),"")</f>
        <v/>
      </c>
      <c r="F500" s="27" t="str">
        <f ca="1">IFERROR(OFFSET(錠剤!F$4,錠剤_バラ!$A500,0),"")</f>
        <v/>
      </c>
      <c r="G500" s="27" t="str">
        <f ca="1">IFERROR(OFFSET(錠剤!G$4,錠剤_バラ!$A500,0),"")</f>
        <v/>
      </c>
      <c r="H500" s="27" t="str">
        <f ca="1">IFERROR(OFFSET(錠剤!H$4,錠剤_バラ!$A500,0),"")</f>
        <v/>
      </c>
      <c r="I500" s="27" t="str">
        <f ca="1">IFERROR(OFFSET(錠剤!I$4,錠剤_バラ!$A500,0),"")</f>
        <v/>
      </c>
      <c r="J500" s="27" t="str">
        <f ca="1">IFERROR(OFFSET(錠剤!J$4,錠剤_バラ!$A500,0),"")</f>
        <v/>
      </c>
      <c r="K500" s="77"/>
      <c r="L500" s="65"/>
      <c r="M500" s="54">
        <f t="shared" si="14"/>
        <v>0</v>
      </c>
    </row>
    <row r="501" spans="1:13">
      <c r="A501" s="66" t="e" cm="1">
        <f t="array" aca="1" ref="A501" ca="1">IFERROR(
   _xlfn.AGGREGATE(
      15, 6,
      ROW(錠剤!$J$5:$J$999)/
      (ISNUMBER(SEARCH("バラ", 錠剤!$J$5:$J$999))),
      ROW(A497)
   ),
"")-4</f>
        <v>#VALUE!</v>
      </c>
      <c r="B501" s="27">
        <f t="shared" si="15"/>
        <v>497</v>
      </c>
      <c r="C501" s="27" t="str">
        <f ca="1">IFERROR(OFFSET(錠剤!C$4,錠剤_バラ!$A501,0),"")</f>
        <v/>
      </c>
      <c r="D501" s="27" t="str">
        <f ca="1">IFERROR(OFFSET(錠剤!D$4,錠剤_バラ!$A501,0),"")</f>
        <v/>
      </c>
      <c r="E501" s="27" t="str">
        <f ca="1">IFERROR(OFFSET(錠剤!E$4,錠剤_バラ!$A501,0),"")</f>
        <v/>
      </c>
      <c r="F501" s="27" t="str">
        <f ca="1">IFERROR(OFFSET(錠剤!F$4,錠剤_バラ!$A501,0),"")</f>
        <v/>
      </c>
      <c r="G501" s="27" t="str">
        <f ca="1">IFERROR(OFFSET(錠剤!G$4,錠剤_バラ!$A501,0),"")</f>
        <v/>
      </c>
      <c r="H501" s="27" t="str">
        <f ca="1">IFERROR(OFFSET(錠剤!H$4,錠剤_バラ!$A501,0),"")</f>
        <v/>
      </c>
      <c r="I501" s="27" t="str">
        <f ca="1">IFERROR(OFFSET(錠剤!I$4,錠剤_バラ!$A501,0),"")</f>
        <v/>
      </c>
      <c r="J501" s="27" t="str">
        <f ca="1">IFERROR(OFFSET(錠剤!J$4,錠剤_バラ!$A501,0),"")</f>
        <v/>
      </c>
      <c r="K501" s="77"/>
      <c r="L501" s="65"/>
      <c r="M501" s="54">
        <f t="shared" si="14"/>
        <v>0</v>
      </c>
    </row>
    <row r="502" spans="1:13">
      <c r="A502" s="66" t="e" cm="1">
        <f t="array" aca="1" ref="A502" ca="1">IFERROR(
   _xlfn.AGGREGATE(
      15, 6,
      ROW(錠剤!$J$5:$J$999)/
      (ISNUMBER(SEARCH("バラ", 錠剤!$J$5:$J$999))),
      ROW(A498)
   ),
"")-4</f>
        <v>#VALUE!</v>
      </c>
      <c r="B502" s="27">
        <f t="shared" si="15"/>
        <v>498</v>
      </c>
      <c r="C502" s="27" t="str">
        <f ca="1">IFERROR(OFFSET(錠剤!C$4,錠剤_バラ!$A502,0),"")</f>
        <v/>
      </c>
      <c r="D502" s="27" t="str">
        <f ca="1">IFERROR(OFFSET(錠剤!D$4,錠剤_バラ!$A502,0),"")</f>
        <v/>
      </c>
      <c r="E502" s="27" t="str">
        <f ca="1">IFERROR(OFFSET(錠剤!E$4,錠剤_バラ!$A502,0),"")</f>
        <v/>
      </c>
      <c r="F502" s="27" t="str">
        <f ca="1">IFERROR(OFFSET(錠剤!F$4,錠剤_バラ!$A502,0),"")</f>
        <v/>
      </c>
      <c r="G502" s="27" t="str">
        <f ca="1">IFERROR(OFFSET(錠剤!G$4,錠剤_バラ!$A502,0),"")</f>
        <v/>
      </c>
      <c r="H502" s="27" t="str">
        <f ca="1">IFERROR(OFFSET(錠剤!H$4,錠剤_バラ!$A502,0),"")</f>
        <v/>
      </c>
      <c r="I502" s="27" t="str">
        <f ca="1">IFERROR(OFFSET(錠剤!I$4,錠剤_バラ!$A502,0),"")</f>
        <v/>
      </c>
      <c r="J502" s="27" t="str">
        <f ca="1">IFERROR(OFFSET(錠剤!J$4,錠剤_バラ!$A502,0),"")</f>
        <v/>
      </c>
      <c r="K502" s="77"/>
      <c r="L502" s="65"/>
      <c r="M502" s="54">
        <f t="shared" si="14"/>
        <v>0</v>
      </c>
    </row>
    <row r="503" spans="1:13">
      <c r="A503" s="66" t="e" cm="1">
        <f t="array" aca="1" ref="A503" ca="1">IFERROR(
   _xlfn.AGGREGATE(
      15, 6,
      ROW(錠剤!$J$5:$J$999)/
      (ISNUMBER(SEARCH("バラ", 錠剤!$J$5:$J$999))),
      ROW(A499)
   ),
"")-4</f>
        <v>#VALUE!</v>
      </c>
      <c r="B503" s="27">
        <f t="shared" si="15"/>
        <v>499</v>
      </c>
      <c r="C503" s="27" t="str">
        <f ca="1">IFERROR(OFFSET(錠剤!C$4,錠剤_バラ!$A503,0),"")</f>
        <v/>
      </c>
      <c r="D503" s="27" t="str">
        <f ca="1">IFERROR(OFFSET(錠剤!D$4,錠剤_バラ!$A503,0),"")</f>
        <v/>
      </c>
      <c r="E503" s="27" t="str">
        <f ca="1">IFERROR(OFFSET(錠剤!E$4,錠剤_バラ!$A503,0),"")</f>
        <v/>
      </c>
      <c r="F503" s="27" t="str">
        <f ca="1">IFERROR(OFFSET(錠剤!F$4,錠剤_バラ!$A503,0),"")</f>
        <v/>
      </c>
      <c r="G503" s="27" t="str">
        <f ca="1">IFERROR(OFFSET(錠剤!G$4,錠剤_バラ!$A503,0),"")</f>
        <v/>
      </c>
      <c r="H503" s="27" t="str">
        <f ca="1">IFERROR(OFFSET(錠剤!H$4,錠剤_バラ!$A503,0),"")</f>
        <v/>
      </c>
      <c r="I503" s="27" t="str">
        <f ca="1">IFERROR(OFFSET(錠剤!I$4,錠剤_バラ!$A503,0),"")</f>
        <v/>
      </c>
      <c r="J503" s="27" t="str">
        <f ca="1">IFERROR(OFFSET(錠剤!J$4,錠剤_バラ!$A503,0),"")</f>
        <v/>
      </c>
      <c r="K503" s="77"/>
      <c r="L503" s="65"/>
      <c r="M503" s="54">
        <f t="shared" si="14"/>
        <v>0</v>
      </c>
    </row>
    <row r="504" spans="1:13">
      <c r="A504" s="66" t="e" cm="1">
        <f t="array" aca="1" ref="A504" ca="1">IFERROR(
   _xlfn.AGGREGATE(
      15, 6,
      ROW(錠剤!$J$5:$J$999)/
      (ISNUMBER(SEARCH("バラ", 錠剤!$J$5:$J$999))),
      ROW(A500)
   ),
"")-4</f>
        <v>#VALUE!</v>
      </c>
      <c r="B504" s="27">
        <f t="shared" si="15"/>
        <v>500</v>
      </c>
      <c r="C504" s="27" t="str">
        <f ca="1">IFERROR(OFFSET(錠剤!C$4,錠剤_バラ!$A504,0),"")</f>
        <v/>
      </c>
      <c r="D504" s="27" t="str">
        <f ca="1">IFERROR(OFFSET(錠剤!D$4,錠剤_バラ!$A504,0),"")</f>
        <v/>
      </c>
      <c r="E504" s="27" t="str">
        <f ca="1">IFERROR(OFFSET(錠剤!E$4,錠剤_バラ!$A504,0),"")</f>
        <v/>
      </c>
      <c r="F504" s="27" t="str">
        <f ca="1">IFERROR(OFFSET(錠剤!F$4,錠剤_バラ!$A504,0),"")</f>
        <v/>
      </c>
      <c r="G504" s="27" t="str">
        <f ca="1">IFERROR(OFFSET(錠剤!G$4,錠剤_バラ!$A504,0),"")</f>
        <v/>
      </c>
      <c r="H504" s="27" t="str">
        <f ca="1">IFERROR(OFFSET(錠剤!H$4,錠剤_バラ!$A504,0),"")</f>
        <v/>
      </c>
      <c r="I504" s="27" t="str">
        <f ca="1">IFERROR(OFFSET(錠剤!I$4,錠剤_バラ!$A504,0),"")</f>
        <v/>
      </c>
      <c r="J504" s="27" t="str">
        <f ca="1">IFERROR(OFFSET(錠剤!J$4,錠剤_バラ!$A504,0),"")</f>
        <v/>
      </c>
      <c r="K504" s="77"/>
      <c r="L504" s="65"/>
      <c r="M504" s="54">
        <f t="shared" si="14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M304"/>
  <sheetViews>
    <sheetView topLeftCell="A52" zoomScale="120" zoomScaleNormal="120" workbookViewId="0">
      <selection activeCell="M88" sqref="M88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注射</v>
      </c>
      <c r="C2" s="28"/>
    </row>
    <row r="4" spans="1:12" s="62" customFormat="1" ht="54">
      <c r="A4" s="67" t="s">
        <v>4212</v>
      </c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 cm="1">
        <f t="array" aca="1" ref="A5" ca="1">IFERROR(
    SMALL(
        IF((統合マスタ!$R$5:$R$1500=1)*
           (ISNUMBER(MATCH(統合マスタ!$V$5:$V$1500, 分類!$Q$8:$Q$15, 0))),
           統合マスタ!$AC$5:$AC$1500),
        ROW(A1)
    ),
"")</f>
        <v>33</v>
      </c>
      <c r="B5" s="27">
        <v>1</v>
      </c>
      <c r="C5" s="27">
        <f ca="1">IF($A5="","",OFFSET(統合マスタ!$B$4,MATCH($A5,統合マスタ!$AC$5:$AC$1500,0),0))</f>
        <v>33</v>
      </c>
      <c r="D5" s="27" t="str">
        <f ca="1">IF($A5="","",OFFSET(統合マスタ!$C$4,MATCH($A5,統合マスタ!$AC$5:$AC$1500,0),0))</f>
        <v>アクチット輸液　　　　　　　　　　　　　　</v>
      </c>
      <c r="E5" s="27">
        <f ca="1">IF($A5="","",OFFSET(統合マスタ!$X$4,MATCH($A5,統合マスタ!$AC$5:$AC$1500,0),0))</f>
        <v>0</v>
      </c>
      <c r="F5" s="27">
        <f ca="1">IF($A5="","",OFFSET(統合マスタ!$Z$4,MATCH($A5,統合マスタ!$AC$5:$AC$1500,0),0))</f>
        <v>10</v>
      </c>
      <c r="G5" s="27" t="str">
        <f ca="1">IF($A5="","",OFFSET(統合マスタ!$E$4,MATCH($A5,統合マスタ!$AC$5:$AC$1500,0),0))</f>
        <v/>
      </c>
      <c r="H5" s="27" t="str">
        <f ca="1">IF($A5="","",OFFSET(統合マスタ!$F$4,MATCH($A5,統合マスタ!$AC$5:$AC$1500,0),0))</f>
        <v>５００ｍｌｘ２０袋</v>
      </c>
      <c r="I5" s="27" t="str">
        <f ca="1">IF($A5="","",OFFSET(統合マスタ!$K$4,MATCH($A5,統合マスタ!$AC$5:$AC$1500,0),0))</f>
        <v>袋</v>
      </c>
      <c r="J5" s="54" t="str">
        <f ca="1">IF(F5="","",OFFSET(分類!$B$29,MATCH(F5,分類!$A$30:$A$46,0),0))</f>
        <v>輸液</v>
      </c>
      <c r="K5" s="65"/>
      <c r="L5" s="54">
        <f>SUM(K5)</f>
        <v>0</v>
      </c>
    </row>
    <row r="6" spans="1:12">
      <c r="A6" s="66" cm="1">
        <f t="array" aca="1" ref="A6" ca="1">IFERROR(
    SMALL(
        IF((統合マスタ!$R$5:$R$1500=1)*
           (ISNUMBER(MATCH(統合マスタ!$V$5:$V$1500, 分類!$Q$8:$Q$15, 0))),
           統合マスタ!$AC$5:$AC$1500),
        ROW(A2)
    ),
"")</f>
        <v>40</v>
      </c>
      <c r="B6" s="27">
        <f>B5+1</f>
        <v>2</v>
      </c>
      <c r="C6" s="27">
        <f ca="1">IF($A6="","",OFFSET(統合マスタ!$B$4,MATCH($A6,統合マスタ!$AC$5:$AC$1500,0),0))</f>
        <v>40</v>
      </c>
      <c r="D6" s="27" t="str">
        <f ca="1">IF($A6="","",OFFSET(統合マスタ!$C$4,MATCH($A6,統合マスタ!$AC$5:$AC$1500,0),0))</f>
        <v>アスコルビン酸注５００ｍｇ「イセイ」　</v>
      </c>
      <c r="E6" s="27">
        <f ca="1">IF($A6="","",OFFSET(統合マスタ!$X$4,MATCH($A6,統合マスタ!$AC$5:$AC$1500,0),0))</f>
        <v>0</v>
      </c>
      <c r="F6" s="27">
        <f ca="1">IF($A6="","",OFFSET(統合マスタ!$Z$4,MATCH($A6,統合マスタ!$AC$5:$AC$1500,0),0))</f>
        <v>11</v>
      </c>
      <c r="G6" s="27" t="str">
        <f ca="1">IF($A6="","",OFFSET(統合マスタ!$E$4,MATCH($A6,統合マスタ!$AC$5:$AC$1500,0),0))</f>
        <v/>
      </c>
      <c r="H6" s="27" t="str">
        <f ca="1">IF($A6="","",OFFSET(統合マスタ!$F$4,MATCH($A6,統合マスタ!$AC$5:$AC$1500,0),0))</f>
        <v>２ｍｌｘ５０Ａ</v>
      </c>
      <c r="I6" s="27" t="str">
        <f ca="1">IF($A6="","",OFFSET(統合マスタ!$K$4,MATCH($A6,統合マスタ!$AC$5:$AC$1500,0),0))</f>
        <v>A</v>
      </c>
      <c r="J6" s="54" t="str">
        <f ca="1">IF(F6="","",OFFSET(分類!$B$29,MATCH(F6,分類!$A$30:$A$46,0),0))</f>
        <v>冷蔵庫</v>
      </c>
      <c r="K6" s="65"/>
      <c r="L6" s="54">
        <f t="shared" ref="L6:L69" si="0">SUM(K6)</f>
        <v>0</v>
      </c>
    </row>
    <row r="7" spans="1:12">
      <c r="A7" s="66" cm="1">
        <f t="array" aca="1" ref="A7" ca="1">IFERROR(
    SMALL(
        IF((統合マスタ!$R$5:$R$1500=1)*
           (ISNUMBER(MATCH(統合マスタ!$V$5:$V$1500, 分類!$Q$8:$Q$15, 0))),
           統合マスタ!$AC$5:$AC$1500),
        ROW(A3)
    ),
"")</f>
        <v>48</v>
      </c>
      <c r="B7" s="27">
        <f t="shared" ref="B7:B70" si="1">B6+1</f>
        <v>3</v>
      </c>
      <c r="C7" s="27">
        <f ca="1">IF($A7="","",OFFSET(統合マスタ!$B$4,MATCH($A7,統合マスタ!$AC$5:$AC$1500,0),0))</f>
        <v>48</v>
      </c>
      <c r="D7" s="27" t="str">
        <f ca="1">IF($A7="","",OFFSET(統合マスタ!$C$4,MATCH($A7,統合マスタ!$AC$5:$AC$1500,0),0))</f>
        <v>アスパラギン酸カリウム注　１０ＭＥＱキット「テルモ」</v>
      </c>
      <c r="E7" s="27">
        <f ca="1">IF($A7="","",OFFSET(統合マスタ!$X$4,MATCH($A7,統合マスタ!$AC$5:$AC$1500,0),0))</f>
        <v>0</v>
      </c>
      <c r="F7" s="27">
        <f ca="1">IF($A7="","",OFFSET(統合マスタ!$Z$4,MATCH($A7,統合マスタ!$AC$5:$AC$1500,0),0))</f>
        <v>9</v>
      </c>
      <c r="G7" s="27" t="str">
        <f ca="1">IF($A7="","",OFFSET(統合マスタ!$E$4,MATCH($A7,統合マスタ!$AC$5:$AC$1500,0),0))</f>
        <v/>
      </c>
      <c r="H7" s="27" t="str">
        <f ca="1">IF($A7="","",OFFSET(統合マスタ!$F$4,MATCH($A7,統合マスタ!$AC$5:$AC$1500,0),0))</f>
        <v>１０ｍｌｘ１０</v>
      </c>
      <c r="I7" s="27" t="str">
        <f ca="1">IF($A7="","",OFFSET(統合マスタ!$K$4,MATCH($A7,統合マスタ!$AC$5:$AC$1500,0),0))</f>
        <v>10ｍｌ</v>
      </c>
      <c r="J7" s="54" t="str">
        <f ca="1">IF(F7="","",OFFSET(分類!$B$29,MATCH(F7,分類!$A$30:$A$46,0),0))</f>
        <v>注射</v>
      </c>
      <c r="K7" s="65"/>
      <c r="L7" s="54">
        <f t="shared" si="0"/>
        <v>0</v>
      </c>
    </row>
    <row r="8" spans="1:12">
      <c r="A8" s="66" cm="1">
        <f t="array" aca="1" ref="A8" ca="1">IFERROR(
    SMALL(
        IF((統合マスタ!$R$5:$R$1500=1)*
           (ISNUMBER(MATCH(統合マスタ!$V$5:$V$1500, 分類!$Q$8:$Q$15, 0))),
           統合マスタ!$AC$5:$AC$1500),
        ROW(A4)
    ),
"")</f>
        <v>60</v>
      </c>
      <c r="B8" s="27">
        <f t="shared" si="1"/>
        <v>4</v>
      </c>
      <c r="C8" s="27">
        <f ca="1">IF($A8="","",OFFSET(統合マスタ!$B$4,MATCH($A8,統合マスタ!$AC$5:$AC$1500,0),0))</f>
        <v>60</v>
      </c>
      <c r="D8" s="27" t="str">
        <f ca="1">IF($A8="","",OFFSET(統合マスタ!$C$4,MATCH($A8,統合マスタ!$AC$5:$AC$1500,0),0))</f>
        <v>アドナ注（静脈用）５０ｍｇ　　　　　　　</v>
      </c>
      <c r="E8" s="27">
        <f ca="1">IF($A8="","",OFFSET(統合マスタ!$X$4,MATCH($A8,統合マスタ!$AC$5:$AC$1500,0),0))</f>
        <v>0</v>
      </c>
      <c r="F8" s="27">
        <f ca="1">IF($A8="","",OFFSET(統合マスタ!$Z$4,MATCH($A8,統合マスタ!$AC$5:$AC$1500,0),0))</f>
        <v>9</v>
      </c>
      <c r="G8" s="27" t="str">
        <f ca="1">IF($A8="","",OFFSET(統合マスタ!$E$4,MATCH($A8,統合マスタ!$AC$5:$AC$1500,0),0))</f>
        <v/>
      </c>
      <c r="H8" s="27" t="str">
        <f ca="1">IF($A8="","",OFFSET(統合マスタ!$F$4,MATCH($A8,統合マスタ!$AC$5:$AC$1500,0),0))</f>
        <v>１０ｍｌ×１０Ａ</v>
      </c>
      <c r="I8" s="27" t="str">
        <f ca="1">IF($A8="","",OFFSET(統合マスタ!$K$4,MATCH($A8,統合マスタ!$AC$5:$AC$1500,0),0))</f>
        <v>A</v>
      </c>
      <c r="J8" s="54" t="str">
        <f ca="1">IF(F8="","",OFFSET(分類!$B$29,MATCH(F8,分類!$A$30:$A$46,0),0))</f>
        <v>注射</v>
      </c>
      <c r="K8" s="65"/>
      <c r="L8" s="54">
        <f t="shared" si="0"/>
        <v>0</v>
      </c>
    </row>
    <row r="9" spans="1:12">
      <c r="A9" s="66" cm="1">
        <f t="array" aca="1" ref="A9" ca="1">IFERROR(
    SMALL(
        IF((統合マスタ!$R$5:$R$1500=1)*
           (ISNUMBER(MATCH(統合マスタ!$V$5:$V$1500, 分類!$Q$8:$Q$15, 0))),
           統合マスタ!$AC$5:$AC$1500),
        ROW(A5)
    ),
"")</f>
        <v>61</v>
      </c>
      <c r="B9" s="27">
        <f t="shared" si="1"/>
        <v>5</v>
      </c>
      <c r="C9" s="27">
        <f ca="1">IF($A9="","",OFFSET(統合マスタ!$B$4,MATCH($A9,統合マスタ!$AC$5:$AC$1500,0),0))</f>
        <v>61</v>
      </c>
      <c r="D9" s="27" t="str">
        <f ca="1">IF($A9="","",OFFSET(統合マスタ!$C$4,MATCH($A9,統合マスタ!$AC$5:$AC$1500,0),0))</f>
        <v>アドナ注（静脈用）５０ｍｇ　　　　　　　</v>
      </c>
      <c r="E9" s="27">
        <f ca="1">IF($A9="","",OFFSET(統合マスタ!$X$4,MATCH($A9,統合マスタ!$AC$5:$AC$1500,0),0))</f>
        <v>0</v>
      </c>
      <c r="F9" s="27">
        <f ca="1">IF($A9="","",OFFSET(統合マスタ!$Z$4,MATCH($A9,統合マスタ!$AC$5:$AC$1500,0),0))</f>
        <v>9</v>
      </c>
      <c r="G9" s="27" t="str">
        <f ca="1">IF($A9="","",OFFSET(統合マスタ!$E$4,MATCH($A9,統合マスタ!$AC$5:$AC$1500,0),0))</f>
        <v/>
      </c>
      <c r="H9" s="27" t="str">
        <f ca="1">IF($A9="","",OFFSET(統合マスタ!$F$4,MATCH($A9,統合マスタ!$AC$5:$AC$1500,0),0))</f>
        <v>１０ｍｌ×５０Ａ</v>
      </c>
      <c r="I9" s="27" t="str">
        <f ca="1">IF($A9="","",OFFSET(統合マスタ!$K$4,MATCH($A9,統合マスタ!$AC$5:$AC$1500,0),0))</f>
        <v>A</v>
      </c>
      <c r="J9" s="54" t="str">
        <f ca="1">IF(F9="","",OFFSET(分類!$B$29,MATCH(F9,分類!$A$30:$A$46,0),0))</f>
        <v>注射</v>
      </c>
      <c r="K9" s="65"/>
      <c r="L9" s="54">
        <f t="shared" si="0"/>
        <v>0</v>
      </c>
    </row>
    <row r="10" spans="1:12">
      <c r="A10" s="66" cm="1">
        <f t="array" aca="1" ref="A10" ca="1">IFERROR(
    SMALL(
        IF((統合マスタ!$R$5:$R$1500=1)*
           (ISNUMBER(MATCH(統合マスタ!$V$5:$V$1500, 分類!$Q$8:$Q$15, 0))),
           統合マスタ!$AC$5:$AC$1500),
        ROW(A6)
    ),
"")</f>
        <v>92</v>
      </c>
      <c r="B10" s="27">
        <f t="shared" si="1"/>
        <v>6</v>
      </c>
      <c r="C10" s="27">
        <f ca="1">IF($A10="","",OFFSET(統合マスタ!$B$4,MATCH($A10,統合マスタ!$AC$5:$AC$1500,0),0))</f>
        <v>92</v>
      </c>
      <c r="D10" s="27" t="str">
        <f ca="1">IF($A10="","",OFFSET(統合マスタ!$C$4,MATCH($A10,統合マスタ!$AC$5:$AC$1500,0),0))</f>
        <v>アルブミナー２５％静注１２．５ｇ／５０ｍｌ</v>
      </c>
      <c r="E10" s="27">
        <f ca="1">IF($A10="","",OFFSET(統合マスタ!$X$4,MATCH($A10,統合マスタ!$AC$5:$AC$1500,0),0))</f>
        <v>0</v>
      </c>
      <c r="F10" s="27">
        <f ca="1">IF($A10="","",OFFSET(統合マスタ!$Z$4,MATCH($A10,統合マスタ!$AC$5:$AC$1500,0),0))</f>
        <v>6</v>
      </c>
      <c r="G10" s="27" t="str">
        <f ca="1">IF($A10="","",OFFSET(統合マスタ!$E$4,MATCH($A10,統合マスタ!$AC$5:$AC$1500,0),0))</f>
        <v/>
      </c>
      <c r="H10" s="27" t="str">
        <f ca="1">IF($A10="","",OFFSET(統合マスタ!$F$4,MATCH($A10,統合マスタ!$AC$5:$AC$1500,0),0))</f>
        <v>５０ｍｌｘ１Ｖ</v>
      </c>
      <c r="I10" s="27" t="str">
        <f ca="1">IF($A10="","",OFFSET(統合マスタ!$K$4,MATCH($A10,統合マスタ!$AC$5:$AC$1500,0),0))</f>
        <v>V</v>
      </c>
      <c r="J10" s="54" t="str">
        <f ca="1">IF(F10="","",OFFSET(分類!$B$29,MATCH(F10,分類!$A$30:$A$46,0),0))</f>
        <v>劇薬バラ</v>
      </c>
      <c r="K10" s="65"/>
      <c r="L10" s="54">
        <f t="shared" si="0"/>
        <v>0</v>
      </c>
    </row>
    <row r="11" spans="1:12">
      <c r="A11" s="66" cm="1">
        <f t="array" aca="1" ref="A11" ca="1">IFERROR(
    SMALL(
        IF((統合マスタ!$R$5:$R$1500=1)*
           (ISNUMBER(MATCH(統合マスタ!$V$5:$V$1500, 分類!$Q$8:$Q$15, 0))),
           統合マスタ!$AC$5:$AC$1500),
        ROW(A7)
    ),
"")</f>
        <v>109</v>
      </c>
      <c r="B11" s="27">
        <f t="shared" si="1"/>
        <v>7</v>
      </c>
      <c r="C11" s="27">
        <f ca="1">IF($A11="","",OFFSET(統合マスタ!$B$4,MATCH($A11,統合マスタ!$AC$5:$AC$1500,0),0))</f>
        <v>109</v>
      </c>
      <c r="D11" s="27" t="str">
        <f ca="1">IF($A11="","",OFFSET(統合マスタ!$C$4,MATCH($A11,統合マスタ!$AC$5:$AC$1500,0),0))</f>
        <v>イベニティ皮下注１０５ｍｇシリンジ</v>
      </c>
      <c r="E11" s="27">
        <f ca="1">IF($A11="","",OFFSET(統合マスタ!$X$4,MATCH($A11,統合マスタ!$AC$5:$AC$1500,0),0))</f>
        <v>0</v>
      </c>
      <c r="F11" s="27">
        <f ca="1">IF($A11="","",OFFSET(統合マスタ!$Z$4,MATCH($A11,統合マスタ!$AC$5:$AC$1500,0),0))</f>
        <v>11</v>
      </c>
      <c r="G11" s="27" t="str">
        <f ca="1">IF($A11="","",OFFSET(統合マスタ!$E$4,MATCH($A11,統合マスタ!$AC$5:$AC$1500,0),0))</f>
        <v/>
      </c>
      <c r="H11" s="27" t="str">
        <f ca="1">IF($A11="","",OFFSET(統合マスタ!$F$4,MATCH($A11,統合マスタ!$AC$5:$AC$1500,0),0))</f>
        <v>２筒</v>
      </c>
      <c r="I11" s="27" t="str">
        <f ca="1">IF($A11="","",OFFSET(統合マスタ!$K$4,MATCH($A11,統合マスタ!$AC$5:$AC$1500,0),0))</f>
        <v>本</v>
      </c>
      <c r="J11" s="54" t="str">
        <f ca="1">IF(F11="","",OFFSET(分類!$B$29,MATCH(F11,分類!$A$30:$A$46,0),0))</f>
        <v>冷蔵庫</v>
      </c>
      <c r="K11" s="65"/>
      <c r="L11" s="54">
        <f t="shared" si="0"/>
        <v>0</v>
      </c>
    </row>
    <row r="12" spans="1:12">
      <c r="A12" s="66" cm="1">
        <f t="array" aca="1" ref="A12" ca="1">IFERROR(
    SMALL(
        IF((統合マスタ!$R$5:$R$1500=1)*
           (ISNUMBER(MATCH(統合マスタ!$V$5:$V$1500, 分類!$Q$8:$Q$15, 0))),
           統合マスタ!$AC$5:$AC$1500),
        ROW(A8)
    ),
"")</f>
        <v>207</v>
      </c>
      <c r="B12" s="27">
        <f t="shared" si="1"/>
        <v>8</v>
      </c>
      <c r="C12" s="27">
        <f ca="1">IF($A12="","",OFFSET(統合マスタ!$B$4,MATCH($A12,統合マスタ!$AC$5:$AC$1500,0),0))</f>
        <v>207</v>
      </c>
      <c r="D12" s="27" t="str">
        <f ca="1">IF($A12="","",OFFSET(統合マスタ!$C$4,MATCH($A12,統合マスタ!$AC$5:$AC$1500,0),0))</f>
        <v>グリセオール注</v>
      </c>
      <c r="E12" s="27">
        <f ca="1">IF($A12="","",OFFSET(統合マスタ!$X$4,MATCH($A12,統合マスタ!$AC$5:$AC$1500,0),0))</f>
        <v>0</v>
      </c>
      <c r="F12" s="27">
        <f ca="1">IF($A12="","",OFFSET(統合マスタ!$Z$4,MATCH($A12,統合マスタ!$AC$5:$AC$1500,0),0))</f>
        <v>9</v>
      </c>
      <c r="G12" s="27" t="str">
        <f ca="1">IF($A12="","",OFFSET(統合マスタ!$E$4,MATCH($A12,統合マスタ!$AC$5:$AC$1500,0),0))</f>
        <v/>
      </c>
      <c r="H12" s="27" t="str">
        <f ca="1">IF($A12="","",OFFSET(統合マスタ!$F$4,MATCH($A12,統合マスタ!$AC$5:$AC$1500,0),0))</f>
        <v>２００ｍｌｘ１０</v>
      </c>
      <c r="I12" s="27" t="str">
        <f ca="1">IF($A12="","",OFFSET(統合マスタ!$K$4,MATCH($A12,統合マスタ!$AC$5:$AC$1500,0),0))</f>
        <v>袋</v>
      </c>
      <c r="J12" s="54" t="str">
        <f ca="1">IF(F12="","",OFFSET(分類!$B$29,MATCH(F12,分類!$A$30:$A$46,0),0))</f>
        <v>注射</v>
      </c>
      <c r="K12" s="65"/>
      <c r="L12" s="54">
        <f t="shared" si="0"/>
        <v>0</v>
      </c>
    </row>
    <row r="13" spans="1:12">
      <c r="A13" s="66" cm="1">
        <f t="array" aca="1" ref="A13" ca="1">IFERROR(
    SMALL(
        IF((統合マスタ!$R$5:$R$1500=1)*
           (ISNUMBER(MATCH(統合マスタ!$V$5:$V$1500, 分類!$Q$8:$Q$15, 0))),
           統合マスタ!$AC$5:$AC$1500),
        ROW(A9)
    ),
"")</f>
        <v>221</v>
      </c>
      <c r="B13" s="27">
        <f t="shared" si="1"/>
        <v>9</v>
      </c>
      <c r="C13" s="27">
        <f ca="1">IF($A13="","",OFFSET(統合マスタ!$B$4,MATCH($A13,統合マスタ!$AC$5:$AC$1500,0),0))</f>
        <v>221</v>
      </c>
      <c r="D13" s="27" t="str">
        <f ca="1">IF($A13="","",OFFSET(統合マスタ!$C$4,MATCH($A13,統合マスタ!$AC$5:$AC$1500,0),0))</f>
        <v>ケイツーＮ静注１０ｍｇ</v>
      </c>
      <c r="E13" s="27">
        <f ca="1">IF($A13="","",OFFSET(統合マスタ!$X$4,MATCH($A13,統合マスタ!$AC$5:$AC$1500,0),0))</f>
        <v>0</v>
      </c>
      <c r="F13" s="27">
        <f ca="1">IF($A13="","",OFFSET(統合マスタ!$Z$4,MATCH($A13,統合マスタ!$AC$5:$AC$1500,0),0))</f>
        <v>9</v>
      </c>
      <c r="G13" s="27" t="str">
        <f ca="1">IF($A13="","",OFFSET(統合マスタ!$E$4,MATCH($A13,統合マスタ!$AC$5:$AC$1500,0),0))</f>
        <v/>
      </c>
      <c r="H13" s="27" t="str">
        <f ca="1">IF($A13="","",OFFSET(統合マスタ!$F$4,MATCH($A13,統合マスタ!$AC$5:$AC$1500,0),0))</f>
        <v>２ｍｌｘ１０管</v>
      </c>
      <c r="I13" s="27" t="str">
        <f ca="1">IF($A13="","",OFFSET(統合マスタ!$K$4,MATCH($A13,統合マスタ!$AC$5:$AC$1500,0),0))</f>
        <v>A</v>
      </c>
      <c r="J13" s="54" t="str">
        <f ca="1">IF(F13="","",OFFSET(分類!$B$29,MATCH(F13,分類!$A$30:$A$46,0),0))</f>
        <v>注射</v>
      </c>
      <c r="K13" s="65"/>
      <c r="L13" s="54">
        <f t="shared" si="0"/>
        <v>0</v>
      </c>
    </row>
    <row r="14" spans="1:12">
      <c r="A14" s="66" cm="1">
        <f t="array" aca="1" ref="A14" ca="1">IFERROR(
    SMALL(
        IF((統合マスタ!$R$5:$R$1500=1)*
           (ISNUMBER(MATCH(統合マスタ!$V$5:$V$1500, 分類!$Q$8:$Q$15, 0))),
           統合マスタ!$AC$5:$AC$1500),
        ROW(A10)
    ),
"")</f>
        <v>246</v>
      </c>
      <c r="B14" s="27">
        <f t="shared" si="1"/>
        <v>10</v>
      </c>
      <c r="C14" s="27">
        <f ca="1">IF($A14="","",OFFSET(統合マスタ!$B$4,MATCH($A14,統合マスタ!$AC$5:$AC$1500,0),0))</f>
        <v>246</v>
      </c>
      <c r="D14" s="27" t="str">
        <f ca="1">IF($A14="","",OFFSET(統合マスタ!$C$4,MATCH($A14,統合マスタ!$AC$5:$AC$1500,0),0))</f>
        <v>ジアゼパム注射液５ｍｇ「ＮＩＧ」</v>
      </c>
      <c r="E14" s="27">
        <f ca="1">IF($A14="","",OFFSET(統合マスタ!$X$4,MATCH($A14,統合マスタ!$AC$5:$AC$1500,0),0))</f>
        <v>0</v>
      </c>
      <c r="F14" s="27">
        <f ca="1">IF($A14="","",OFFSET(統合マスタ!$Z$4,MATCH($A14,統合マスタ!$AC$5:$AC$1500,0),0))</f>
        <v>9</v>
      </c>
      <c r="G14" s="27" t="str">
        <f ca="1">IF($A14="","",OFFSET(統合マスタ!$E$4,MATCH($A14,統合マスタ!$AC$5:$AC$1500,0),0))</f>
        <v/>
      </c>
      <c r="H14" s="27" t="str">
        <f ca="1">IF($A14="","",OFFSET(統合マスタ!$F$4,MATCH($A14,統合マスタ!$AC$5:$AC$1500,0),0))</f>
        <v>１ｍｌｘ１０Ａ</v>
      </c>
      <c r="I14" s="27" t="str">
        <f ca="1">IF($A14="","",OFFSET(統合マスタ!$K$4,MATCH($A14,統合マスタ!$AC$5:$AC$1500,0),0))</f>
        <v>管</v>
      </c>
      <c r="J14" s="54" t="str">
        <f ca="1">IF(F14="","",OFFSET(分類!$B$29,MATCH(F14,分類!$A$30:$A$46,0),0))</f>
        <v>注射</v>
      </c>
      <c r="K14" s="65"/>
      <c r="L14" s="54">
        <f t="shared" si="0"/>
        <v>0</v>
      </c>
    </row>
    <row r="15" spans="1:12">
      <c r="A15" s="66" cm="1">
        <f t="array" aca="1" ref="A15" ca="1">IFERROR(
    SMALL(
        IF((統合マスタ!$R$5:$R$1500=1)*
           (ISNUMBER(MATCH(統合マスタ!$V$5:$V$1500, 分類!$Q$8:$Q$15, 0))),
           統合マスタ!$AC$5:$AC$1500),
        ROW(A11)
    ),
"")</f>
        <v>277</v>
      </c>
      <c r="B15" s="27">
        <f t="shared" si="1"/>
        <v>11</v>
      </c>
      <c r="C15" s="27">
        <f ca="1">IF($A15="","",OFFSET(統合マスタ!$B$4,MATCH($A15,統合マスタ!$AC$5:$AC$1500,0),0))</f>
        <v>277</v>
      </c>
      <c r="D15" s="27" t="str">
        <f ca="1">IF($A15="","",OFFSET(統合マスタ!$C$4,MATCH($A15,統合マスタ!$AC$5:$AC$1500,0),0))</f>
        <v>スルバシリン静注用１．５ｇ</v>
      </c>
      <c r="E15" s="27">
        <f ca="1">IF($A15="","",OFFSET(統合マスタ!$X$4,MATCH($A15,統合マスタ!$AC$5:$AC$1500,0),0))</f>
        <v>0</v>
      </c>
      <c r="F15" s="27">
        <f ca="1">IF($A15="","",OFFSET(統合マスタ!$Z$4,MATCH($A15,統合マスタ!$AC$5:$AC$1500,0),0))</f>
        <v>8</v>
      </c>
      <c r="G15" s="27" t="str">
        <f ca="1">IF($A15="","",OFFSET(統合マスタ!$E$4,MATCH($A15,統合マスタ!$AC$5:$AC$1500,0),0))</f>
        <v/>
      </c>
      <c r="H15" s="27" t="str">
        <f ca="1">IF($A15="","",OFFSET(統合マスタ!$F$4,MATCH($A15,統合マスタ!$AC$5:$AC$1500,0),0))</f>
        <v>１０瓶</v>
      </c>
      <c r="I15" s="27" t="str">
        <f ca="1">IF($A15="","",OFFSET(統合マスタ!$K$4,MATCH($A15,統合マスタ!$AC$5:$AC$1500,0),0))</f>
        <v>V</v>
      </c>
      <c r="J15" s="54" t="str">
        <f ca="1">IF(F15="","",OFFSET(分類!$B$29,MATCH(F15,分類!$A$30:$A$46,0),0))</f>
        <v>抗生剤.小輸液</v>
      </c>
      <c r="K15" s="65"/>
      <c r="L15" s="54">
        <f t="shared" si="0"/>
        <v>0</v>
      </c>
    </row>
    <row r="16" spans="1:12">
      <c r="A16" s="66" cm="1">
        <f t="array" aca="1" ref="A16" ca="1">IFERROR(
    SMALL(
        IF((統合マスタ!$R$5:$R$1500=1)*
           (ISNUMBER(MATCH(統合マスタ!$V$5:$V$1500, 分類!$Q$8:$Q$15, 0))),
           統合マスタ!$AC$5:$AC$1500),
        ROW(A12)
    ),
"")</f>
        <v>290</v>
      </c>
      <c r="B16" s="27">
        <f t="shared" si="1"/>
        <v>12</v>
      </c>
      <c r="C16" s="27">
        <f ca="1">IF($A16="","",OFFSET(統合マスタ!$B$4,MATCH($A16,統合マスタ!$AC$5:$AC$1500,0),0))</f>
        <v>290</v>
      </c>
      <c r="D16" s="27" t="str">
        <f ca="1">IF($A16="","",OFFSET(統合マスタ!$C$4,MATCH($A16,統合マスタ!$AC$5:$AC$1500,0),0))</f>
        <v>セフェピム塩酸塩静注用１ｇ「サンド」</v>
      </c>
      <c r="E16" s="27">
        <f ca="1">IF($A16="","",OFFSET(統合マスタ!$X$4,MATCH($A16,統合マスタ!$AC$5:$AC$1500,0),0))</f>
        <v>0</v>
      </c>
      <c r="F16" s="27">
        <f ca="1">IF($A16="","",OFFSET(統合マスタ!$Z$4,MATCH($A16,統合マスタ!$AC$5:$AC$1500,0),0))</f>
        <v>8</v>
      </c>
      <c r="G16" s="27" t="str">
        <f ca="1">IF($A16="","",OFFSET(統合マスタ!$E$4,MATCH($A16,統合マスタ!$AC$5:$AC$1500,0),0))</f>
        <v/>
      </c>
      <c r="H16" s="27" t="str">
        <f ca="1">IF($A16="","",OFFSET(統合マスタ!$F$4,MATCH($A16,統合マスタ!$AC$5:$AC$1500,0),0))</f>
        <v>１０Ｖ</v>
      </c>
      <c r="I16" s="27" t="str">
        <f ca="1">IF($A16="","",OFFSET(統合マスタ!$K$4,MATCH($A16,統合マスタ!$AC$5:$AC$1500,0),0))</f>
        <v>瓶</v>
      </c>
      <c r="J16" s="54" t="str">
        <f ca="1">IF(F16="","",OFFSET(分類!$B$29,MATCH(F16,分類!$A$30:$A$46,0),0))</f>
        <v>抗生剤.小輸液</v>
      </c>
      <c r="K16" s="65"/>
      <c r="L16" s="54">
        <f t="shared" si="0"/>
        <v>0</v>
      </c>
    </row>
    <row r="17" spans="1:12">
      <c r="A17" s="66" cm="1">
        <f t="array" aca="1" ref="A17" ca="1">IFERROR(
    SMALL(
        IF((統合マスタ!$R$5:$R$1500=1)*
           (ISNUMBER(MATCH(統合マスタ!$V$5:$V$1500, 分類!$Q$8:$Q$15, 0))),
           統合マスタ!$AC$5:$AC$1500),
        ROW(A13)
    ),
"")</f>
        <v>291</v>
      </c>
      <c r="B17" s="27">
        <f t="shared" si="1"/>
        <v>13</v>
      </c>
      <c r="C17" s="27">
        <f ca="1">IF($A17="","",OFFSET(統合マスタ!$B$4,MATCH($A17,統合マスタ!$AC$5:$AC$1500,0),0))</f>
        <v>291</v>
      </c>
      <c r="D17" s="27" t="str">
        <f ca="1">IF($A17="","",OFFSET(統合マスタ!$C$4,MATCH($A17,統合マスタ!$AC$5:$AC$1500,0),0))</f>
        <v>セフタジジム静注用１ｇ「ＶＴＲＳ」</v>
      </c>
      <c r="E17" s="27">
        <f ca="1">IF($A17="","",OFFSET(統合マスタ!$X$4,MATCH($A17,統合マスタ!$AC$5:$AC$1500,0),0))</f>
        <v>0</v>
      </c>
      <c r="F17" s="27">
        <f ca="1">IF($A17="","",OFFSET(統合マスタ!$Z$4,MATCH($A17,統合マスタ!$AC$5:$AC$1500,0),0))</f>
        <v>8</v>
      </c>
      <c r="G17" s="27" t="str">
        <f ca="1">IF($A17="","",OFFSET(統合マスタ!$E$4,MATCH($A17,統合マスタ!$AC$5:$AC$1500,0),0))</f>
        <v/>
      </c>
      <c r="H17" s="27" t="str">
        <f ca="1">IF($A17="","",OFFSET(統合マスタ!$F$4,MATCH($A17,統合マスタ!$AC$5:$AC$1500,0),0))</f>
        <v>１０Ｖ</v>
      </c>
      <c r="I17" s="27" t="str">
        <f ca="1">IF($A17="","",OFFSET(統合マスタ!$K$4,MATCH($A17,統合マスタ!$AC$5:$AC$1500,0),0))</f>
        <v>V</v>
      </c>
      <c r="J17" s="54" t="str">
        <f ca="1">IF(F17="","",OFFSET(分類!$B$29,MATCH(F17,分類!$A$30:$A$46,0),0))</f>
        <v>抗生剤.小輸液</v>
      </c>
      <c r="K17" s="65"/>
      <c r="L17" s="54">
        <f t="shared" si="0"/>
        <v>0</v>
      </c>
    </row>
    <row r="18" spans="1:12">
      <c r="A18" s="66" cm="1">
        <f t="array" aca="1" ref="A18" ca="1">IFERROR(
    SMALL(
        IF((統合マスタ!$R$5:$R$1500=1)*
           (ISNUMBER(MATCH(統合マスタ!$V$5:$V$1500, 分類!$Q$8:$Q$15, 0))),
           統合マスタ!$AC$5:$AC$1500),
        ROW(A14)
    ),
"")</f>
        <v>292</v>
      </c>
      <c r="B18" s="27">
        <f t="shared" si="1"/>
        <v>14</v>
      </c>
      <c r="C18" s="27">
        <f ca="1">IF($A18="","",OFFSET(統合マスタ!$B$4,MATCH($A18,統合マスタ!$AC$5:$AC$1500,0),0))</f>
        <v>292</v>
      </c>
      <c r="D18" s="27" t="str">
        <f ca="1">IF($A18="","",OFFSET(統合マスタ!$C$4,MATCH($A18,統合マスタ!$AC$5:$AC$1500,0),0))</f>
        <v>セフトリアキソンＮａ静注１Ｇ「ニチイコウ」</v>
      </c>
      <c r="E18" s="27">
        <f ca="1">IF($A18="","",OFFSET(統合マスタ!$X$4,MATCH($A18,統合マスタ!$AC$5:$AC$1500,0),0))</f>
        <v>0</v>
      </c>
      <c r="F18" s="27">
        <f ca="1">IF($A18="","",OFFSET(統合マスタ!$Z$4,MATCH($A18,統合マスタ!$AC$5:$AC$1500,0),0))</f>
        <v>8</v>
      </c>
      <c r="G18" s="27" t="str">
        <f ca="1">IF($A18="","",OFFSET(統合マスタ!$E$4,MATCH($A18,統合マスタ!$AC$5:$AC$1500,0),0))</f>
        <v/>
      </c>
      <c r="H18" s="27" t="str">
        <f ca="1">IF($A18="","",OFFSET(統合マスタ!$F$4,MATCH($A18,統合マスタ!$AC$5:$AC$1500,0),0))</f>
        <v>１Ｇ　　　１０Ｖ</v>
      </c>
      <c r="I18" s="27" t="str">
        <f ca="1">IF($A18="","",OFFSET(統合マスタ!$K$4,MATCH($A18,統合マスタ!$AC$5:$AC$1500,0),0))</f>
        <v>V</v>
      </c>
      <c r="J18" s="54" t="str">
        <f ca="1">IF(F18="","",OFFSET(分類!$B$29,MATCH(F18,分類!$A$30:$A$46,0),0))</f>
        <v>抗生剤.小輸液</v>
      </c>
      <c r="K18" s="65"/>
      <c r="L18" s="54">
        <f t="shared" si="0"/>
        <v>0</v>
      </c>
    </row>
    <row r="19" spans="1:12">
      <c r="A19" s="66" cm="1">
        <f t="array" aca="1" ref="A19" ca="1">IFERROR(
    SMALL(
        IF((統合マスタ!$R$5:$R$1500=1)*
           (ISNUMBER(MATCH(統合マスタ!$V$5:$V$1500, 分類!$Q$8:$Q$15, 0))),
           統合マスタ!$AC$5:$AC$1500),
        ROW(A15)
    ),
"")</f>
        <v>309</v>
      </c>
      <c r="B19" s="27">
        <f t="shared" si="1"/>
        <v>15</v>
      </c>
      <c r="C19" s="27">
        <f ca="1">IF($A19="","",OFFSET(統合マスタ!$B$4,MATCH($A19,統合マスタ!$AC$5:$AC$1500,0),0))</f>
        <v>309</v>
      </c>
      <c r="D19" s="27" t="str">
        <f ca="1">IF($A19="","",OFFSET(統合マスタ!$C$4,MATCH($A19,統合マスタ!$AC$5:$AC$1500,0),0))</f>
        <v>ゾシン静注用４．５</v>
      </c>
      <c r="E19" s="27">
        <f ca="1">IF($A19="","",OFFSET(統合マスタ!$X$4,MATCH($A19,統合マスタ!$AC$5:$AC$1500,0),0))</f>
        <v>0</v>
      </c>
      <c r="F19" s="27">
        <f ca="1">IF($A19="","",OFFSET(統合マスタ!$Z$4,MATCH($A19,統合マスタ!$AC$5:$AC$1500,0),0))</f>
        <v>8</v>
      </c>
      <c r="G19" s="27" t="str">
        <f ca="1">IF($A19="","",OFFSET(統合マスタ!$E$4,MATCH($A19,統合マスタ!$AC$5:$AC$1500,0),0))</f>
        <v/>
      </c>
      <c r="H19" s="27" t="str">
        <f ca="1">IF($A19="","",OFFSET(統合マスタ!$F$4,MATCH($A19,統合マスタ!$AC$5:$AC$1500,0),0))</f>
        <v>１０Ｖ</v>
      </c>
      <c r="I19" s="27" t="str">
        <f ca="1">IF($A19="","",OFFSET(統合マスタ!$K$4,MATCH($A19,統合マスタ!$AC$5:$AC$1500,0),0))</f>
        <v>V</v>
      </c>
      <c r="J19" s="54" t="str">
        <f ca="1">IF(F19="","",OFFSET(分類!$B$29,MATCH(F19,分類!$A$30:$A$46,0),0))</f>
        <v>抗生剤.小輸液</v>
      </c>
      <c r="K19" s="65"/>
      <c r="L19" s="54">
        <f t="shared" si="0"/>
        <v>0</v>
      </c>
    </row>
    <row r="20" spans="1:12">
      <c r="A20" s="66" cm="1">
        <f t="array" aca="1" ref="A20" ca="1">IFERROR(
    SMALL(
        IF((統合マスタ!$R$5:$R$1500=1)*
           (ISNUMBER(MATCH(統合マスタ!$V$5:$V$1500, 分類!$Q$8:$Q$15, 0))),
           統合マスタ!$AC$5:$AC$1500),
        ROW(A16)
    ),
"")</f>
        <v>323</v>
      </c>
      <c r="B20" s="27">
        <f t="shared" si="1"/>
        <v>16</v>
      </c>
      <c r="C20" s="27">
        <f ca="1">IF($A20="","",OFFSET(統合マスタ!$B$4,MATCH($A20,統合マスタ!$AC$5:$AC$1500,0),0))</f>
        <v>323</v>
      </c>
      <c r="D20" s="27" t="str">
        <f ca="1">IF($A20="","",OFFSET(統合マスタ!$C$4,MATCH($A20,統合マスタ!$AC$5:$AC$1500,0),0))</f>
        <v>ソルデム－１輸液　２００ｍｌ</v>
      </c>
      <c r="E20" s="27">
        <f ca="1">IF($A20="","",OFFSET(統合マスタ!$X$4,MATCH($A20,統合マスタ!$AC$5:$AC$1500,0),0))</f>
        <v>0</v>
      </c>
      <c r="F20" s="27">
        <f ca="1">IF($A20="","",OFFSET(統合マスタ!$Z$4,MATCH($A20,統合マスタ!$AC$5:$AC$1500,0),0))</f>
        <v>10</v>
      </c>
      <c r="G20" s="27" t="str">
        <f ca="1">IF($A20="","",OFFSET(統合マスタ!$E$4,MATCH($A20,統合マスタ!$AC$5:$AC$1500,0),0))</f>
        <v/>
      </c>
      <c r="H20" s="27" t="str">
        <f ca="1">IF($A20="","",OFFSET(統合マスタ!$F$4,MATCH($A20,統合マスタ!$AC$5:$AC$1500,0),0))</f>
        <v>２００ＭＬＸ３０</v>
      </c>
      <c r="I20" s="27" t="str">
        <f ca="1">IF($A20="","",OFFSET(統合マスタ!$K$4,MATCH($A20,統合マスタ!$AC$5:$AC$1500,0),0))</f>
        <v>袋</v>
      </c>
      <c r="J20" s="54" t="str">
        <f ca="1">IF(F20="","",OFFSET(分類!$B$29,MATCH(F20,分類!$A$30:$A$46,0),0))</f>
        <v>輸液</v>
      </c>
      <c r="K20" s="65"/>
      <c r="L20" s="54">
        <f t="shared" si="0"/>
        <v>0</v>
      </c>
    </row>
    <row r="21" spans="1:12">
      <c r="A21" s="66" cm="1">
        <f t="array" aca="1" ref="A21" ca="1">IFERROR(
    SMALL(
        IF((統合マスタ!$R$5:$R$1500=1)*
           (ISNUMBER(MATCH(統合マスタ!$V$5:$V$1500, 分類!$Q$8:$Q$15, 0))),
           統合マスタ!$AC$5:$AC$1500),
        ROW(A17)
    ),
"")</f>
        <v>324</v>
      </c>
      <c r="B21" s="27">
        <f t="shared" si="1"/>
        <v>17</v>
      </c>
      <c r="C21" s="27">
        <f ca="1">IF($A21="","",OFFSET(統合マスタ!$B$4,MATCH($A21,統合マスタ!$AC$5:$AC$1500,0),0))</f>
        <v>324</v>
      </c>
      <c r="D21" s="27" t="str">
        <f ca="1">IF($A21="","",OFFSET(統合マスタ!$C$4,MATCH($A21,統合マスタ!$AC$5:$AC$1500,0),0))</f>
        <v>ソルデム１輸液　５００ｍｌ</v>
      </c>
      <c r="E21" s="27">
        <f ca="1">IF($A21="","",OFFSET(統合マスタ!$X$4,MATCH($A21,統合マスタ!$AC$5:$AC$1500,0),0))</f>
        <v>0</v>
      </c>
      <c r="F21" s="27">
        <f ca="1">IF($A21="","",OFFSET(統合マスタ!$Z$4,MATCH($A21,統合マスタ!$AC$5:$AC$1500,0),0))</f>
        <v>10</v>
      </c>
      <c r="G21" s="27" t="str">
        <f ca="1">IF($A21="","",OFFSET(統合マスタ!$E$4,MATCH($A21,統合マスタ!$AC$5:$AC$1500,0),0))</f>
        <v/>
      </c>
      <c r="H21" s="27" t="str">
        <f ca="1">IF($A21="","",OFFSET(統合マスタ!$F$4,MATCH($A21,統合マスタ!$AC$5:$AC$1500,0),0))</f>
        <v>２０袋</v>
      </c>
      <c r="I21" s="27" t="str">
        <f ca="1">IF($A21="","",OFFSET(統合マスタ!$K$4,MATCH($A21,統合マスタ!$AC$5:$AC$1500,0),0))</f>
        <v>袋</v>
      </c>
      <c r="J21" s="54" t="str">
        <f ca="1">IF(F21="","",OFFSET(分類!$B$29,MATCH(F21,分類!$A$30:$A$46,0),0))</f>
        <v>輸液</v>
      </c>
      <c r="K21" s="65"/>
      <c r="L21" s="54">
        <f t="shared" si="0"/>
        <v>0</v>
      </c>
    </row>
    <row r="22" spans="1:12">
      <c r="A22" s="66" cm="1">
        <f t="array" aca="1" ref="A22" ca="1">IFERROR(
    SMALL(
        IF((統合マスタ!$R$5:$R$1500=1)*
           (ISNUMBER(MATCH(統合マスタ!$V$5:$V$1500, 分類!$Q$8:$Q$15, 0))),
           統合マスタ!$AC$5:$AC$1500),
        ROW(A18)
    ),
"")</f>
        <v>327</v>
      </c>
      <c r="B22" s="27">
        <f t="shared" si="1"/>
        <v>18</v>
      </c>
      <c r="C22" s="27">
        <f ca="1">IF($A22="","",OFFSET(統合マスタ!$B$4,MATCH($A22,統合マスタ!$AC$5:$AC$1500,0),0))</f>
        <v>327</v>
      </c>
      <c r="D22" s="27" t="str">
        <f ca="1">IF($A22="","",OFFSET(統合マスタ!$C$4,MATCH($A22,統合マスタ!$AC$5:$AC$1500,0),0))</f>
        <v>ダイビタミックス注</v>
      </c>
      <c r="E22" s="27">
        <f ca="1">IF($A22="","",OFFSET(統合マスタ!$X$4,MATCH($A22,統合マスタ!$AC$5:$AC$1500,0),0))</f>
        <v>0</v>
      </c>
      <c r="F22" s="27">
        <f ca="1">IF($A22="","",OFFSET(統合マスタ!$Z$4,MATCH($A22,統合マスタ!$AC$5:$AC$1500,0),0))</f>
        <v>11</v>
      </c>
      <c r="G22" s="27" t="str">
        <f ca="1">IF($A22="","",OFFSET(統合マスタ!$E$4,MATCH($A22,統合マスタ!$AC$5:$AC$1500,0),0))</f>
        <v/>
      </c>
      <c r="H22" s="27" t="str">
        <f ca="1">IF($A22="","",OFFSET(統合マスタ!$F$4,MATCH($A22,統合マスタ!$AC$5:$AC$1500,0),0))</f>
        <v>２ｍｌｘ５０管</v>
      </c>
      <c r="I22" s="27" t="str">
        <f ca="1">IF($A22="","",OFFSET(統合マスタ!$K$4,MATCH($A22,統合マスタ!$AC$5:$AC$1500,0),0))</f>
        <v>管</v>
      </c>
      <c r="J22" s="54" t="str">
        <f ca="1">IF(F22="","",OFFSET(分類!$B$29,MATCH(F22,分類!$A$30:$A$46,0),0))</f>
        <v>冷蔵庫</v>
      </c>
      <c r="K22" s="65"/>
      <c r="L22" s="54">
        <f t="shared" si="0"/>
        <v>0</v>
      </c>
    </row>
    <row r="23" spans="1:12">
      <c r="A23" s="66" cm="1">
        <f t="array" aca="1" ref="A23" ca="1">IFERROR(
    SMALL(
        IF((統合マスタ!$R$5:$R$1500=1)*
           (ISNUMBER(MATCH(統合マスタ!$V$5:$V$1500, 分類!$Q$8:$Q$15, 0))),
           統合マスタ!$AC$5:$AC$1500),
        ROW(A19)
    ),
"")</f>
        <v>333</v>
      </c>
      <c r="B23" s="27">
        <f t="shared" si="1"/>
        <v>19</v>
      </c>
      <c r="C23" s="27">
        <f ca="1">IF($A23="","",OFFSET(統合マスタ!$B$4,MATCH($A23,統合マスタ!$AC$5:$AC$1500,0),0))</f>
        <v>333</v>
      </c>
      <c r="D23" s="27" t="str">
        <f ca="1">IF($A23="","",OFFSET(統合マスタ!$C$4,MATCH($A23,統合マスタ!$AC$5:$AC$1500,0),0))</f>
        <v>タケプロン静注用３０ｍｇ</v>
      </c>
      <c r="E23" s="27">
        <f ca="1">IF($A23="","",OFFSET(統合マスタ!$X$4,MATCH($A23,統合マスタ!$AC$5:$AC$1500,0),0))</f>
        <v>0</v>
      </c>
      <c r="F23" s="27">
        <f ca="1">IF($A23="","",OFFSET(統合マスタ!$Z$4,MATCH($A23,統合マスタ!$AC$5:$AC$1500,0),0))</f>
        <v>9</v>
      </c>
      <c r="G23" s="27" t="str">
        <f ca="1">IF($A23="","",OFFSET(統合マスタ!$E$4,MATCH($A23,統合マスタ!$AC$5:$AC$1500,0),0))</f>
        <v/>
      </c>
      <c r="H23" s="27" t="str">
        <f ca="1">IF($A23="","",OFFSET(統合マスタ!$F$4,MATCH($A23,統合マスタ!$AC$5:$AC$1500,0),0))</f>
        <v>１Ｖｘ１０</v>
      </c>
      <c r="I23" s="27" t="str">
        <f ca="1">IF($A23="","",OFFSET(統合マスタ!$K$4,MATCH($A23,統合マスタ!$AC$5:$AC$1500,0),0))</f>
        <v>V</v>
      </c>
      <c r="J23" s="54" t="str">
        <f ca="1">IF(F23="","",OFFSET(分類!$B$29,MATCH(F23,分類!$A$30:$A$46,0),0))</f>
        <v>注射</v>
      </c>
      <c r="K23" s="65"/>
      <c r="L23" s="54">
        <f t="shared" si="0"/>
        <v>0</v>
      </c>
    </row>
    <row r="24" spans="1:12">
      <c r="A24" s="66" cm="1">
        <f t="array" aca="1" ref="A24" ca="1">IFERROR(
    SMALL(
        IF((統合マスタ!$R$5:$R$1500=1)*
           (ISNUMBER(MATCH(統合マスタ!$V$5:$V$1500, 分類!$Q$8:$Q$15, 0))),
           統合マスタ!$AC$5:$AC$1500),
        ROW(A20)
    ),
"")</f>
        <v>345</v>
      </c>
      <c r="B24" s="27">
        <f t="shared" si="1"/>
        <v>20</v>
      </c>
      <c r="C24" s="27">
        <f ca="1">IF($A24="","",OFFSET(統合マスタ!$B$4,MATCH($A24,統合マスタ!$AC$5:$AC$1500,0),0))</f>
        <v>345</v>
      </c>
      <c r="D24" s="27" t="str">
        <f ca="1">IF($A24="","",OFFSET(統合マスタ!$C$4,MATCH($A24,統合マスタ!$AC$5:$AC$1500,0),0))</f>
        <v>ダントリウム静注用２０ＭＧ</v>
      </c>
      <c r="E24" s="27">
        <f ca="1">IF($A24="","",OFFSET(統合マスタ!$X$4,MATCH($A24,統合マスタ!$AC$5:$AC$1500,0),0))</f>
        <v>0</v>
      </c>
      <c r="F24" s="27">
        <f ca="1">IF($A24="","",OFFSET(統合マスタ!$Z$4,MATCH($A24,統合マスタ!$AC$5:$AC$1500,0),0))</f>
        <v>9</v>
      </c>
      <c r="G24" s="27" t="str">
        <f ca="1">IF($A24="","",OFFSET(統合マスタ!$E$4,MATCH($A24,統合マスタ!$AC$5:$AC$1500,0),0))</f>
        <v/>
      </c>
      <c r="H24" s="27" t="str">
        <f ca="1">IF($A24="","",OFFSET(統合マスタ!$F$4,MATCH($A24,統合マスタ!$AC$5:$AC$1500,0),0))</f>
        <v>５Ｖ</v>
      </c>
      <c r="I24" s="27" t="str">
        <f ca="1">IF($A24="","",OFFSET(統合マスタ!$K$4,MATCH($A24,統合マスタ!$AC$5:$AC$1500,0),0))</f>
        <v>V</v>
      </c>
      <c r="J24" s="54" t="str">
        <f ca="1">IF(F24="","",OFFSET(分類!$B$29,MATCH(F24,分類!$A$30:$A$46,0),0))</f>
        <v>注射</v>
      </c>
      <c r="K24" s="65"/>
      <c r="L24" s="54">
        <f t="shared" si="0"/>
        <v>0</v>
      </c>
    </row>
    <row r="25" spans="1:12">
      <c r="A25" s="66" cm="1">
        <f t="array" aca="1" ref="A25" ca="1">IFERROR(
    SMALL(
        IF((統合マスタ!$R$5:$R$1500=1)*
           (ISNUMBER(MATCH(統合マスタ!$V$5:$V$1500, 分類!$Q$8:$Q$15, 0))),
           統合マスタ!$AC$5:$AC$1500),
        ROW(A21)
    ),
"")</f>
        <v>363</v>
      </c>
      <c r="B25" s="27">
        <f t="shared" si="1"/>
        <v>21</v>
      </c>
      <c r="C25" s="27">
        <f ca="1">IF($A25="","",OFFSET(統合マスタ!$B$4,MATCH($A25,統合マスタ!$AC$5:$AC$1500,0),0))</f>
        <v>363</v>
      </c>
      <c r="D25" s="27" t="str">
        <f ca="1">IF($A25="","",OFFSET(統合マスタ!$C$4,MATCH($A25,統合マスタ!$AC$5:$AC$1500,0),0))</f>
        <v>デカドロン注射液３．３ｍｇ</v>
      </c>
      <c r="E25" s="27">
        <f ca="1">IF($A25="","",OFFSET(統合マスタ!$X$4,MATCH($A25,統合マスタ!$AC$5:$AC$1500,0),0))</f>
        <v>0</v>
      </c>
      <c r="F25" s="27">
        <f ca="1">IF($A25="","",OFFSET(統合マスタ!$Z$4,MATCH($A25,統合マスタ!$AC$5:$AC$1500,0),0))</f>
        <v>11</v>
      </c>
      <c r="G25" s="27" t="str">
        <f ca="1">IF($A25="","",OFFSET(統合マスタ!$E$4,MATCH($A25,統合マスタ!$AC$5:$AC$1500,0),0))</f>
        <v/>
      </c>
      <c r="H25" s="27" t="str">
        <f ca="1">IF($A25="","",OFFSET(統合マスタ!$F$4,MATCH($A25,統合マスタ!$AC$5:$AC$1500,0),0))</f>
        <v>１ｍｌｘ１０Ａ</v>
      </c>
      <c r="I25" s="27" t="str">
        <f ca="1">IF($A25="","",OFFSET(統合マスタ!$K$4,MATCH($A25,統合マスタ!$AC$5:$AC$1500,0),0))</f>
        <v>管</v>
      </c>
      <c r="J25" s="54" t="str">
        <f ca="1">IF(F25="","",OFFSET(分類!$B$29,MATCH(F25,分類!$A$30:$A$46,0),0))</f>
        <v>冷蔵庫</v>
      </c>
      <c r="K25" s="65"/>
      <c r="L25" s="54">
        <f t="shared" si="0"/>
        <v>0</v>
      </c>
    </row>
    <row r="26" spans="1:12">
      <c r="A26" s="66" cm="1">
        <f t="array" aca="1" ref="A26" ca="1">IFERROR(
    SMALL(
        IF((統合マスタ!$R$5:$R$1500=1)*
           (ISNUMBER(MATCH(統合マスタ!$V$5:$V$1500, 分類!$Q$8:$Q$15, 0))),
           統合マスタ!$AC$5:$AC$1500),
        ROW(A22)
    ),
"")</f>
        <v>408</v>
      </c>
      <c r="B26" s="27">
        <f t="shared" si="1"/>
        <v>22</v>
      </c>
      <c r="C26" s="27">
        <f ca="1">IF($A26="","",OFFSET(統合マスタ!$B$4,MATCH($A26,統合マスタ!$AC$5:$AC$1500,0),0))</f>
        <v>408</v>
      </c>
      <c r="D26" s="27" t="str">
        <f ca="1">IF($A26="","",OFFSET(統合マスタ!$C$4,MATCH($A26,統合マスタ!$AC$5:$AC$1500,0),0))</f>
        <v>トランサミン注５％　　　　　　　　　　</v>
      </c>
      <c r="E26" s="27">
        <f ca="1">IF($A26="","",OFFSET(統合マスタ!$X$4,MATCH($A26,統合マスタ!$AC$5:$AC$1500,0),0))</f>
        <v>0</v>
      </c>
      <c r="F26" s="27">
        <f ca="1">IF($A26="","",OFFSET(統合マスタ!$Z$4,MATCH($A26,統合マスタ!$AC$5:$AC$1500,0),0))</f>
        <v>9</v>
      </c>
      <c r="G26" s="27" t="str">
        <f ca="1">IF($A26="","",OFFSET(統合マスタ!$E$4,MATCH($A26,統合マスタ!$AC$5:$AC$1500,0),0))</f>
        <v/>
      </c>
      <c r="H26" s="27" t="str">
        <f ca="1">IF($A26="","",OFFSET(統合マスタ!$F$4,MATCH($A26,統合マスタ!$AC$5:$AC$1500,0),0))</f>
        <v>５ｍｌ×１０Ａ</v>
      </c>
      <c r="I26" s="27" t="str">
        <f ca="1">IF($A26="","",OFFSET(統合マスタ!$K$4,MATCH($A26,統合マスタ!$AC$5:$AC$1500,0),0))</f>
        <v>A</v>
      </c>
      <c r="J26" s="54" t="str">
        <f ca="1">IF(F26="","",OFFSET(分類!$B$29,MATCH(F26,分類!$A$30:$A$46,0),0))</f>
        <v>注射</v>
      </c>
      <c r="K26" s="65"/>
      <c r="L26" s="54">
        <f t="shared" si="0"/>
        <v>0</v>
      </c>
    </row>
    <row r="27" spans="1:12">
      <c r="A27" s="66" cm="1">
        <f t="array" aca="1" ref="A27" ca="1">IFERROR(
    SMALL(
        IF((統合マスタ!$R$5:$R$1500=1)*
           (ISNUMBER(MATCH(統合マスタ!$V$5:$V$1500, 分類!$Q$8:$Q$15, 0))),
           統合マスタ!$AC$5:$AC$1500),
        ROW(A23)
    ),
"")</f>
        <v>413</v>
      </c>
      <c r="B27" s="27">
        <f t="shared" si="1"/>
        <v>23</v>
      </c>
      <c r="C27" s="27">
        <f ca="1">IF($A27="","",OFFSET(統合マスタ!$B$4,MATCH($A27,統合マスタ!$AC$5:$AC$1500,0),0))</f>
        <v>413</v>
      </c>
      <c r="D27" s="27" t="str">
        <f ca="1">IF($A27="","",OFFSET(統合マスタ!$C$4,MATCH($A27,統合マスタ!$AC$5:$AC$1500,0),0))</f>
        <v>トリフリード輸液（１）</v>
      </c>
      <c r="E27" s="27">
        <f ca="1">IF($A27="","",OFFSET(統合マスタ!$X$4,MATCH($A27,統合マスタ!$AC$5:$AC$1500,0),0))</f>
        <v>0</v>
      </c>
      <c r="F27" s="27">
        <f ca="1">IF($A27="","",OFFSET(統合マスタ!$Z$4,MATCH($A27,統合マスタ!$AC$5:$AC$1500,0),0))</f>
        <v>10</v>
      </c>
      <c r="G27" s="27" t="str">
        <f ca="1">IF($A27="","",OFFSET(統合マスタ!$E$4,MATCH($A27,統合マスタ!$AC$5:$AC$1500,0),0))</f>
        <v/>
      </c>
      <c r="H27" s="27" t="str">
        <f ca="1">IF($A27="","",OFFSET(統合マスタ!$F$4,MATCH($A27,統合マスタ!$AC$5:$AC$1500,0),0))</f>
        <v>５００ｍｌｘ２０</v>
      </c>
      <c r="I27" s="27" t="str">
        <f ca="1">IF($A27="","",OFFSET(統合マスタ!$K$4,MATCH($A27,統合マスタ!$AC$5:$AC$1500,0),0))</f>
        <v>袋</v>
      </c>
      <c r="J27" s="54" t="str">
        <f ca="1">IF(F27="","",OFFSET(分類!$B$29,MATCH(F27,分類!$A$30:$A$46,0),0))</f>
        <v>輸液</v>
      </c>
      <c r="K27" s="65"/>
      <c r="L27" s="54">
        <f t="shared" si="0"/>
        <v>0</v>
      </c>
    </row>
    <row r="28" spans="1:12">
      <c r="A28" s="66" cm="1">
        <f t="array" aca="1" ref="A28" ca="1">IFERROR(
    SMALL(
        IF((統合マスタ!$R$5:$R$1500=1)*
           (ISNUMBER(MATCH(統合マスタ!$V$5:$V$1500, 分類!$Q$8:$Q$15, 0))),
           統合マスタ!$AC$5:$AC$1500),
        ROW(A24)
    ),
"")</f>
        <v>442</v>
      </c>
      <c r="B28" s="27">
        <f t="shared" si="1"/>
        <v>24</v>
      </c>
      <c r="C28" s="27">
        <f ca="1">IF($A28="","",OFFSET(統合マスタ!$B$4,MATCH($A28,統合マスタ!$AC$5:$AC$1500,0),0))</f>
        <v>442</v>
      </c>
      <c r="D28" s="27" t="str">
        <f ca="1">IF($A28="","",OFFSET(統合マスタ!$C$4,MATCH($A28,統合マスタ!$AC$5:$AC$1500,0),0))</f>
        <v>ネオファーゲン静注２０ｍｌ</v>
      </c>
      <c r="E28" s="27">
        <f ca="1">IF($A28="","",OFFSET(統合マスタ!$X$4,MATCH($A28,統合マスタ!$AC$5:$AC$1500,0),0))</f>
        <v>0</v>
      </c>
      <c r="F28" s="27">
        <f ca="1">IF($A28="","",OFFSET(統合マスタ!$Z$4,MATCH($A28,統合マスタ!$AC$5:$AC$1500,0),0))</f>
        <v>8</v>
      </c>
      <c r="G28" s="27" t="str">
        <f ca="1">IF($A28="","",OFFSET(統合マスタ!$E$4,MATCH($A28,統合マスタ!$AC$5:$AC$1500,0),0))</f>
        <v/>
      </c>
      <c r="H28" s="27" t="str">
        <f ca="1">IF($A28="","",OFFSET(統合マスタ!$F$4,MATCH($A28,統合マスタ!$AC$5:$AC$1500,0),0))</f>
        <v>２０ｍｌｘ５０Ａ</v>
      </c>
      <c r="I28" s="27" t="str">
        <f ca="1">IF($A28="","",OFFSET(統合マスタ!$K$4,MATCH($A28,統合マスタ!$AC$5:$AC$1500,0),0))</f>
        <v>A</v>
      </c>
      <c r="J28" s="54" t="str">
        <f ca="1">IF(F28="","",OFFSET(分類!$B$29,MATCH(F28,分類!$A$30:$A$46,0),0))</f>
        <v>抗生剤.小輸液</v>
      </c>
      <c r="K28" s="65"/>
      <c r="L28" s="54">
        <f t="shared" si="0"/>
        <v>0</v>
      </c>
    </row>
    <row r="29" spans="1:12">
      <c r="A29" s="66" cm="1">
        <f t="array" aca="1" ref="A29" ca="1">IFERROR(
    SMALL(
        IF((統合マスタ!$R$5:$R$1500=1)*
           (ISNUMBER(MATCH(統合マスタ!$V$5:$V$1500, 分類!$Q$8:$Q$15, 0))),
           統合マスタ!$AC$5:$AC$1500),
        ROW(A25)
    ),
"")</f>
        <v>443</v>
      </c>
      <c r="B29" s="27">
        <f t="shared" si="1"/>
        <v>25</v>
      </c>
      <c r="C29" s="27">
        <f ca="1">IF($A29="","",OFFSET(統合マスタ!$B$4,MATCH($A29,統合マスタ!$AC$5:$AC$1500,0),0))</f>
        <v>443</v>
      </c>
      <c r="D29" s="27" t="str">
        <f ca="1">IF($A29="","",OFFSET(統合マスタ!$C$4,MATCH($A29,統合マスタ!$AC$5:$AC$1500,0),0))</f>
        <v>ネオフィリン注２５０ｍｇ</v>
      </c>
      <c r="E29" s="27">
        <f ca="1">IF($A29="","",OFFSET(統合マスタ!$X$4,MATCH($A29,統合マスタ!$AC$5:$AC$1500,0),0))</f>
        <v>0</v>
      </c>
      <c r="F29" s="27">
        <f ca="1">IF($A29="","",OFFSET(統合マスタ!$Z$4,MATCH($A29,統合マスタ!$AC$5:$AC$1500,0),0))</f>
        <v>15</v>
      </c>
      <c r="G29" s="27" t="str">
        <f ca="1">IF($A29="","",OFFSET(統合マスタ!$E$4,MATCH($A29,統合マスタ!$AC$5:$AC$1500,0),0))</f>
        <v/>
      </c>
      <c r="H29" s="27" t="str">
        <f ca="1">IF($A29="","",OFFSET(統合マスタ!$F$4,MATCH($A29,統合マスタ!$AC$5:$AC$1500,0),0))</f>
        <v>１０ｍｌｘ１０</v>
      </c>
      <c r="I29" s="27" t="str">
        <f ca="1">IF($A29="","",OFFSET(統合マスタ!$K$4,MATCH($A29,統合マスタ!$AC$5:$AC$1500,0),0))</f>
        <v>管</v>
      </c>
      <c r="J29" s="54" t="str">
        <f ca="1">IF(F29="","",OFFSET(分類!$B$29,MATCH(F29,分類!$A$30:$A$46,0),0))</f>
        <v>不良在庫</v>
      </c>
      <c r="K29" s="65"/>
      <c r="L29" s="54">
        <f t="shared" si="0"/>
        <v>0</v>
      </c>
    </row>
    <row r="30" spans="1:12">
      <c r="A30" s="66" cm="1">
        <f t="array" aca="1" ref="A30" ca="1">IFERROR(
    SMALL(
        IF((統合マスタ!$R$5:$R$1500=1)*
           (ISNUMBER(MATCH(統合マスタ!$V$5:$V$1500, 分類!$Q$8:$Q$15, 0))),
           統合マスタ!$AC$5:$AC$1500),
        ROW(A26)
    ),
"")</f>
        <v>462</v>
      </c>
      <c r="B30" s="27">
        <f t="shared" si="1"/>
        <v>26</v>
      </c>
      <c r="C30" s="27">
        <f ca="1">IF($A30="","",OFFSET(統合マスタ!$B$4,MATCH($A30,統合マスタ!$AC$5:$AC$1500,0),0))</f>
        <v>462</v>
      </c>
      <c r="D30" s="27" t="str">
        <f ca="1">IF($A30="","",OFFSET(統合マスタ!$C$4,MATCH($A30,統合マスタ!$AC$5:$AC$1500,0),0))</f>
        <v>パレプラス輸液</v>
      </c>
      <c r="E30" s="27">
        <f ca="1">IF($A30="","",OFFSET(統合マスタ!$X$4,MATCH($A30,統合マスタ!$AC$5:$AC$1500,0),0))</f>
        <v>0</v>
      </c>
      <c r="F30" s="27">
        <f ca="1">IF($A30="","",OFFSET(統合マスタ!$Z$4,MATCH($A30,統合マスタ!$AC$5:$AC$1500,0),0))</f>
        <v>10</v>
      </c>
      <c r="G30" s="27" t="str">
        <f ca="1">IF($A30="","",OFFSET(統合マスタ!$E$4,MATCH($A30,統合マスタ!$AC$5:$AC$1500,0),0))</f>
        <v/>
      </c>
      <c r="H30" s="27" t="str">
        <f ca="1">IF($A30="","",OFFSET(統合マスタ!$F$4,MATCH($A30,統合マスタ!$AC$5:$AC$1500,0),0))</f>
        <v>５００ｍｌｘ２０</v>
      </c>
      <c r="I30" s="27" t="str">
        <f ca="1">IF($A30="","",OFFSET(統合マスタ!$K$4,MATCH($A30,統合マスタ!$AC$5:$AC$1500,0),0))</f>
        <v>袋</v>
      </c>
      <c r="J30" s="54" t="str">
        <f ca="1">IF(F30="","",OFFSET(分類!$B$29,MATCH(F30,分類!$A$30:$A$46,0),0))</f>
        <v>輸液</v>
      </c>
      <c r="K30" s="65"/>
      <c r="L30" s="54">
        <f t="shared" si="0"/>
        <v>0</v>
      </c>
    </row>
    <row r="31" spans="1:12">
      <c r="A31" s="66" cm="1">
        <f t="array" aca="1" ref="A31" ca="1">IFERROR(
    SMALL(
        IF((統合マスタ!$R$5:$R$1500=1)*
           (ISNUMBER(MATCH(統合マスタ!$V$5:$V$1500, 分類!$Q$8:$Q$15, 0))),
           統合マスタ!$AC$5:$AC$1500),
        ROW(A27)
    ),
"")</f>
        <v>473</v>
      </c>
      <c r="B31" s="27">
        <f t="shared" si="1"/>
        <v>27</v>
      </c>
      <c r="C31" s="27">
        <f ca="1">IF($A31="","",OFFSET(統合マスタ!$B$4,MATCH($A31,統合マスタ!$AC$5:$AC$1500,0),0))</f>
        <v>473</v>
      </c>
      <c r="D31" s="27" t="str">
        <f ca="1">IF($A31="","",OFFSET(統合マスタ!$C$4,MATCH($A31,統合マスタ!$AC$5:$AC$1500,0),0))</f>
        <v>バンコマイシン塩酸塩点滴静注用０．５ｇ「ＶＴＲＳ」</v>
      </c>
      <c r="E31" s="27">
        <f ca="1">IF($A31="","",OFFSET(統合マスタ!$X$4,MATCH($A31,統合マスタ!$AC$5:$AC$1500,0),0))</f>
        <v>0</v>
      </c>
      <c r="F31" s="27">
        <f ca="1">IF($A31="","",OFFSET(統合マスタ!$Z$4,MATCH($A31,統合マスタ!$AC$5:$AC$1500,0),0))</f>
        <v>8</v>
      </c>
      <c r="G31" s="27" t="str">
        <f ca="1">IF($A31="","",OFFSET(統合マスタ!$E$4,MATCH($A31,統合マスタ!$AC$5:$AC$1500,0),0))</f>
        <v/>
      </c>
      <c r="H31" s="27" t="str">
        <f ca="1">IF($A31="","",OFFSET(統合マスタ!$F$4,MATCH($A31,統合マスタ!$AC$5:$AC$1500,0),0))</f>
        <v>１０Ｖ</v>
      </c>
      <c r="I31" s="27" t="str">
        <f ca="1">IF($A31="","",OFFSET(統合マスタ!$K$4,MATCH($A31,統合マスタ!$AC$5:$AC$1500,0),0))</f>
        <v>V</v>
      </c>
      <c r="J31" s="54" t="str">
        <f ca="1">IF(F31="","",OFFSET(分類!$B$29,MATCH(F31,分類!$A$30:$A$46,0),0))</f>
        <v>抗生剤.小輸液</v>
      </c>
      <c r="K31" s="65"/>
      <c r="L31" s="54">
        <f t="shared" si="0"/>
        <v>0</v>
      </c>
    </row>
    <row r="32" spans="1:12">
      <c r="A32" s="66" cm="1">
        <f t="array" aca="1" ref="A32" ca="1">IFERROR(
    SMALL(
        IF((統合マスタ!$R$5:$R$1500=1)*
           (ISNUMBER(MATCH(統合マスタ!$V$5:$V$1500, 分類!$Q$8:$Q$15, 0))),
           統合マスタ!$AC$5:$AC$1500),
        ROW(A28)
    ),
"")</f>
        <v>474</v>
      </c>
      <c r="B32" s="27">
        <f t="shared" si="1"/>
        <v>28</v>
      </c>
      <c r="C32" s="27">
        <f ca="1">IF($A32="","",OFFSET(統合マスタ!$B$4,MATCH($A32,統合マスタ!$AC$5:$AC$1500,0),0))</f>
        <v>474</v>
      </c>
      <c r="D32" s="27" t="str">
        <f ca="1">IF($A32="","",OFFSET(統合マスタ!$C$4,MATCH($A32,統合マスタ!$AC$5:$AC$1500,0),0))</f>
        <v>パントール注射液５００ＭＧ</v>
      </c>
      <c r="E32" s="27">
        <f ca="1">IF($A32="","",OFFSET(統合マスタ!$X$4,MATCH($A32,統合マスタ!$AC$5:$AC$1500,0),0))</f>
        <v>0</v>
      </c>
      <c r="F32" s="27">
        <f ca="1">IF($A32="","",OFFSET(統合マスタ!$Z$4,MATCH($A32,統合マスタ!$AC$5:$AC$1500,0),0))</f>
        <v>9</v>
      </c>
      <c r="G32" s="27" t="str">
        <f ca="1">IF($A32="","",OFFSET(統合マスタ!$E$4,MATCH($A32,統合マスタ!$AC$5:$AC$1500,0),0))</f>
        <v/>
      </c>
      <c r="H32" s="27" t="str">
        <f ca="1">IF($A32="","",OFFSET(統合マスタ!$F$4,MATCH($A32,統合マスタ!$AC$5:$AC$1500,0),0))</f>
        <v>２ｍｌｘ５０Ａ</v>
      </c>
      <c r="I32" s="27" t="str">
        <f ca="1">IF($A32="","",OFFSET(統合マスタ!$K$4,MATCH($A32,統合マスタ!$AC$5:$AC$1500,0),0))</f>
        <v>A</v>
      </c>
      <c r="J32" s="54" t="str">
        <f ca="1">IF(F32="","",OFFSET(分類!$B$29,MATCH(F32,分類!$A$30:$A$46,0),0))</f>
        <v>注射</v>
      </c>
      <c r="K32" s="65"/>
      <c r="L32" s="54">
        <f t="shared" si="0"/>
        <v>0</v>
      </c>
    </row>
    <row r="33" spans="1:12">
      <c r="A33" s="66" cm="1">
        <f t="array" aca="1" ref="A33" ca="1">IFERROR(
    SMALL(
        IF((統合マスタ!$R$5:$R$1500=1)*
           (ISNUMBER(MATCH(統合マスタ!$V$5:$V$1500, 分類!$Q$8:$Q$15, 0))),
           統合マスタ!$AC$5:$AC$1500),
        ROW(A29)
    ),
"")</f>
        <v>526</v>
      </c>
      <c r="B33" s="27">
        <f t="shared" si="1"/>
        <v>29</v>
      </c>
      <c r="C33" s="27">
        <f ca="1">IF($A33="","",OFFSET(統合マスタ!$B$4,MATCH($A33,統合マスタ!$AC$5:$AC$1500,0),0))</f>
        <v>526</v>
      </c>
      <c r="D33" s="27" t="str">
        <f ca="1">IF($A33="","",OFFSET(統合マスタ!$C$4,MATCH($A33,統合マスタ!$AC$5:$AC$1500,0),0))</f>
        <v>ファモチジン静注液２０ｍｇ「サワイ」</v>
      </c>
      <c r="E33" s="27">
        <f ca="1">IF($A33="","",OFFSET(統合マスタ!$X$4,MATCH($A33,統合マスタ!$AC$5:$AC$1500,0),0))</f>
        <v>0</v>
      </c>
      <c r="F33" s="27">
        <f ca="1">IF($A33="","",OFFSET(統合マスタ!$Z$4,MATCH($A33,統合マスタ!$AC$5:$AC$1500,0),0))</f>
        <v>9</v>
      </c>
      <c r="G33" s="27" t="str">
        <f ca="1">IF($A33="","",OFFSET(統合マスタ!$E$4,MATCH($A33,統合マスタ!$AC$5:$AC$1500,0),0))</f>
        <v/>
      </c>
      <c r="H33" s="27" t="str">
        <f ca="1">IF($A33="","",OFFSET(統合マスタ!$F$4,MATCH($A33,統合マスタ!$AC$5:$AC$1500,0),0))</f>
        <v>２０ｍｇｘ１０Ａ</v>
      </c>
      <c r="I33" s="27" t="str">
        <f ca="1">IF($A33="","",OFFSET(統合マスタ!$K$4,MATCH($A33,統合マスタ!$AC$5:$AC$1500,0),0))</f>
        <v>A</v>
      </c>
      <c r="J33" s="54" t="str">
        <f ca="1">IF(F33="","",OFFSET(分類!$B$29,MATCH(F33,分類!$A$30:$A$46,0),0))</f>
        <v>注射</v>
      </c>
      <c r="K33" s="65"/>
      <c r="L33" s="54">
        <f t="shared" si="0"/>
        <v>0</v>
      </c>
    </row>
    <row r="34" spans="1:12">
      <c r="A34" s="66" cm="1">
        <f t="array" aca="1" ref="A34" ca="1">IFERROR(
    SMALL(
        IF((統合マスタ!$R$5:$R$1500=1)*
           (ISNUMBER(MATCH(統合マスタ!$V$5:$V$1500, 分類!$Q$8:$Q$15, 0))),
           統合マスタ!$AC$5:$AC$1500),
        ROW(A30)
    ),
"")</f>
        <v>529</v>
      </c>
      <c r="B34" s="27">
        <f t="shared" si="1"/>
        <v>30</v>
      </c>
      <c r="C34" s="27">
        <f ca="1">IF($A34="","",OFFSET(統合マスタ!$B$4,MATCH($A34,統合マスタ!$AC$5:$AC$1500,0),0))</f>
        <v>529</v>
      </c>
      <c r="D34" s="27" t="str">
        <f ca="1">IF($A34="","",OFFSET(統合マスタ!$C$4,MATCH($A34,統合マスタ!$AC$5:$AC$1500,0),0))</f>
        <v>フェジン静注４０ｍｇ</v>
      </c>
      <c r="E34" s="27">
        <f ca="1">IF($A34="","",OFFSET(統合マスタ!$X$4,MATCH($A34,統合マスタ!$AC$5:$AC$1500,0),0))</f>
        <v>0</v>
      </c>
      <c r="F34" s="27">
        <f ca="1">IF($A34="","",OFFSET(統合マスタ!$Z$4,MATCH($A34,統合マスタ!$AC$5:$AC$1500,0),0))</f>
        <v>9</v>
      </c>
      <c r="G34" s="27" t="str">
        <f ca="1">IF($A34="","",OFFSET(統合マスタ!$E$4,MATCH($A34,統合マスタ!$AC$5:$AC$1500,0),0))</f>
        <v/>
      </c>
      <c r="H34" s="27" t="str">
        <f ca="1">IF($A34="","",OFFSET(統合マスタ!$F$4,MATCH($A34,統合マスタ!$AC$5:$AC$1500,0),0))</f>
        <v>　２ＭＬＸ１０Ａ</v>
      </c>
      <c r="I34" s="27" t="str">
        <f ca="1">IF($A34="","",OFFSET(統合マスタ!$K$4,MATCH($A34,統合マスタ!$AC$5:$AC$1500,0),0))</f>
        <v>Ａ</v>
      </c>
      <c r="J34" s="54" t="str">
        <f ca="1">IF(F34="","",OFFSET(分類!$B$29,MATCH(F34,分類!$A$30:$A$46,0),0))</f>
        <v>注射</v>
      </c>
      <c r="K34" s="65"/>
      <c r="L34" s="54">
        <f t="shared" si="0"/>
        <v>0</v>
      </c>
    </row>
    <row r="35" spans="1:12">
      <c r="A35" s="66" cm="1">
        <f t="array" aca="1" ref="A35" ca="1">IFERROR(
    SMALL(
        IF((統合マスタ!$R$5:$R$1500=1)*
           (ISNUMBER(MATCH(統合マスタ!$V$5:$V$1500, 分類!$Q$8:$Q$15, 0))),
           統合マスタ!$AC$5:$AC$1500),
        ROW(A31)
    ),
"")</f>
        <v>543</v>
      </c>
      <c r="B35" s="27">
        <f t="shared" si="1"/>
        <v>31</v>
      </c>
      <c r="C35" s="27">
        <f ca="1">IF($A35="","",OFFSET(統合マスタ!$B$4,MATCH($A35,統合マスタ!$AC$5:$AC$1500,0),0))</f>
        <v>543</v>
      </c>
      <c r="D35" s="27" t="str">
        <f ca="1">IF($A35="","",OFFSET(統合マスタ!$C$4,MATCH($A35,統合マスタ!$AC$5:$AC$1500,0),0))</f>
        <v>ブドウ糖注５％ＰＬ「フソー」　　　　　　</v>
      </c>
      <c r="E35" s="27">
        <f ca="1">IF($A35="","",OFFSET(統合マスタ!$X$4,MATCH($A35,統合マスタ!$AC$5:$AC$1500,0),0))</f>
        <v>0</v>
      </c>
      <c r="F35" s="27">
        <f ca="1">IF($A35="","",OFFSET(統合マスタ!$Z$4,MATCH($A35,統合マスタ!$AC$5:$AC$1500,0),0))</f>
        <v>8</v>
      </c>
      <c r="G35" s="27" t="str">
        <f ca="1">IF($A35="","",OFFSET(統合マスタ!$E$4,MATCH($A35,統合マスタ!$AC$5:$AC$1500,0),0))</f>
        <v/>
      </c>
      <c r="H35" s="27" t="str">
        <f ca="1">IF($A35="","",OFFSET(統合マスタ!$F$4,MATCH($A35,統合マスタ!$AC$5:$AC$1500,0),0))</f>
        <v>１００ｍｌ×１０Ｐ</v>
      </c>
      <c r="I35" s="27" t="str">
        <f ca="1">IF($A35="","",OFFSET(統合マスタ!$K$4,MATCH($A35,統合マスタ!$AC$5:$AC$1500,0),0))</f>
        <v>瓶</v>
      </c>
      <c r="J35" s="54" t="str">
        <f ca="1">IF(F35="","",OFFSET(分類!$B$29,MATCH(F35,分類!$A$30:$A$46,0),0))</f>
        <v>抗生剤.小輸液</v>
      </c>
      <c r="K35" s="65"/>
      <c r="L35" s="54">
        <f t="shared" si="0"/>
        <v>0</v>
      </c>
    </row>
    <row r="36" spans="1:12">
      <c r="A36" s="66" cm="1">
        <f t="array" aca="1" ref="A36" ca="1">IFERROR(
    SMALL(
        IF((統合マスタ!$R$5:$R$1500=1)*
           (ISNUMBER(MATCH(統合マスタ!$V$5:$V$1500, 分類!$Q$8:$Q$15, 0))),
           統合マスタ!$AC$5:$AC$1500),
        ROW(A32)
    ),
"")</f>
        <v>544</v>
      </c>
      <c r="B36" s="27">
        <f t="shared" si="1"/>
        <v>32</v>
      </c>
      <c r="C36" s="27">
        <f ca="1">IF($A36="","",OFFSET(統合マスタ!$B$4,MATCH($A36,統合マスタ!$AC$5:$AC$1500,0),0))</f>
        <v>544</v>
      </c>
      <c r="D36" s="27" t="str">
        <f ca="1">IF($A36="","",OFFSET(統合マスタ!$C$4,MATCH($A36,統合マスタ!$AC$5:$AC$1500,0),0))</f>
        <v>ブドウ糖注５％ＰＬ「フソー」２０ｍｌ</v>
      </c>
      <c r="E36" s="27">
        <f ca="1">IF($A36="","",OFFSET(統合マスタ!$X$4,MATCH($A36,統合マスタ!$AC$5:$AC$1500,0),0))</f>
        <v>0</v>
      </c>
      <c r="F36" s="27">
        <f ca="1">IF($A36="","",OFFSET(統合マスタ!$Z$4,MATCH($A36,統合マスタ!$AC$5:$AC$1500,0),0))</f>
        <v>8</v>
      </c>
      <c r="G36" s="27" t="str">
        <f ca="1">IF($A36="","",OFFSET(統合マスタ!$E$4,MATCH($A36,統合マスタ!$AC$5:$AC$1500,0),0))</f>
        <v/>
      </c>
      <c r="H36" s="27" t="str">
        <f ca="1">IF($A36="","",OFFSET(統合マスタ!$F$4,MATCH($A36,統合マスタ!$AC$5:$AC$1500,0),0))</f>
        <v>２０ｍｌｘ１０</v>
      </c>
      <c r="I36" s="27" t="str">
        <f ca="1">IF($A36="","",OFFSET(統合マスタ!$K$4,MATCH($A36,統合マスタ!$AC$5:$AC$1500,0),0))</f>
        <v>筒</v>
      </c>
      <c r="J36" s="54" t="str">
        <f ca="1">IF(F36="","",OFFSET(分類!$B$29,MATCH(F36,分類!$A$30:$A$46,0),0))</f>
        <v>抗生剤.小輸液</v>
      </c>
      <c r="K36" s="65"/>
      <c r="L36" s="54">
        <f t="shared" si="0"/>
        <v>0</v>
      </c>
    </row>
    <row r="37" spans="1:12">
      <c r="A37" s="66" cm="1">
        <f t="array" aca="1" ref="A37" ca="1">IFERROR(
    SMALL(
        IF((統合マスタ!$R$5:$R$1500=1)*
           (ISNUMBER(MATCH(統合マスタ!$V$5:$V$1500, 分類!$Q$8:$Q$15, 0))),
           統合マスタ!$AC$5:$AC$1500),
        ROW(A33)
    ),
"")</f>
        <v>551</v>
      </c>
      <c r="B37" s="27">
        <f t="shared" si="1"/>
        <v>33</v>
      </c>
      <c r="C37" s="27">
        <f ca="1">IF($A37="","",OFFSET(統合マスタ!$B$4,MATCH($A37,統合マスタ!$AC$5:$AC$1500,0),0))</f>
        <v>551</v>
      </c>
      <c r="D37" s="27" t="str">
        <f ca="1">IF($A37="","",OFFSET(統合マスタ!$C$4,MATCH($A37,統合マスタ!$AC$5:$AC$1500,0),0))</f>
        <v>プリンペラン注射液１０ｍｇ</v>
      </c>
      <c r="E37" s="27">
        <f ca="1">IF($A37="","",OFFSET(統合マスタ!$X$4,MATCH($A37,統合マスタ!$AC$5:$AC$1500,0),0))</f>
        <v>0</v>
      </c>
      <c r="F37" s="27">
        <f ca="1">IF($A37="","",OFFSET(統合マスタ!$Z$4,MATCH($A37,統合マスタ!$AC$5:$AC$1500,0),0))</f>
        <v>9</v>
      </c>
      <c r="G37" s="27" t="str">
        <f ca="1">IF($A37="","",OFFSET(統合マスタ!$E$4,MATCH($A37,統合マスタ!$AC$5:$AC$1500,0),0))</f>
        <v/>
      </c>
      <c r="H37" s="27" t="str">
        <f ca="1">IF($A37="","",OFFSET(統合マスタ!$F$4,MATCH($A37,統合マスタ!$AC$5:$AC$1500,0),0))</f>
        <v>２ｍｌｘ１０Ａ</v>
      </c>
      <c r="I37" s="27" t="str">
        <f ca="1">IF($A37="","",OFFSET(統合マスタ!$K$4,MATCH($A37,統合マスタ!$AC$5:$AC$1500,0),0))</f>
        <v>A</v>
      </c>
      <c r="J37" s="54" t="str">
        <f ca="1">IF(F37="","",OFFSET(分類!$B$29,MATCH(F37,分類!$A$30:$A$46,0),0))</f>
        <v>注射</v>
      </c>
      <c r="K37" s="65"/>
      <c r="L37" s="54">
        <f t="shared" si="0"/>
        <v>0</v>
      </c>
    </row>
    <row r="38" spans="1:12">
      <c r="A38" s="66" cm="1">
        <f t="array" aca="1" ref="A38" ca="1">IFERROR(
    SMALL(
        IF((統合マスタ!$R$5:$R$1500=1)*
           (ISNUMBER(MATCH(統合マスタ!$V$5:$V$1500, 分類!$Q$8:$Q$15, 0))),
           統合マスタ!$AC$5:$AC$1500),
        ROW(A34)
    ),
"")</f>
        <v>567</v>
      </c>
      <c r="B38" s="27">
        <f t="shared" si="1"/>
        <v>34</v>
      </c>
      <c r="C38" s="27">
        <f ca="1">IF($A38="","",OFFSET(統合マスタ!$B$4,MATCH($A38,統合マスタ!$AC$5:$AC$1500,0),0))</f>
        <v>567</v>
      </c>
      <c r="D38" s="27" t="str">
        <f ca="1">IF($A38="","",OFFSET(統合マスタ!$C$4,MATCH($A38,統合マスタ!$AC$5:$AC$1500,0),0))</f>
        <v>フロセミド注２０ｍｇ「トーワ」</v>
      </c>
      <c r="E38" s="27">
        <f ca="1">IF($A38="","",OFFSET(統合マスタ!$X$4,MATCH($A38,統合マスタ!$AC$5:$AC$1500,0),0))</f>
        <v>0</v>
      </c>
      <c r="F38" s="27">
        <f ca="1">IF($A38="","",OFFSET(統合マスタ!$Z$4,MATCH($A38,統合マスタ!$AC$5:$AC$1500,0),0))</f>
        <v>9</v>
      </c>
      <c r="G38" s="27" t="str">
        <f ca="1">IF($A38="","",OFFSET(統合マスタ!$E$4,MATCH($A38,統合マスタ!$AC$5:$AC$1500,0),0))</f>
        <v/>
      </c>
      <c r="H38" s="27" t="str">
        <f ca="1">IF($A38="","",OFFSET(統合マスタ!$F$4,MATCH($A38,統合マスタ!$AC$5:$AC$1500,0),0))</f>
        <v>２ｍｌｘ５０管</v>
      </c>
      <c r="I38" s="27" t="str">
        <f ca="1">IF($A38="","",OFFSET(統合マスタ!$K$4,MATCH($A38,統合マスタ!$AC$5:$AC$1500,0),0))</f>
        <v>A</v>
      </c>
      <c r="J38" s="54" t="str">
        <f ca="1">IF(F38="","",OFFSET(分類!$B$29,MATCH(F38,分類!$A$30:$A$46,0),0))</f>
        <v>注射</v>
      </c>
      <c r="K38" s="65"/>
      <c r="L38" s="54">
        <f t="shared" si="0"/>
        <v>0</v>
      </c>
    </row>
    <row r="39" spans="1:12">
      <c r="A39" s="66" cm="1">
        <f t="array" aca="1" ref="A39" ca="1">IFERROR(
    SMALL(
        IF((統合マスタ!$R$5:$R$1500=1)*
           (ISNUMBER(MATCH(統合マスタ!$V$5:$V$1500, 分類!$Q$8:$Q$15, 0))),
           統合マスタ!$AC$5:$AC$1500),
        ROW(A35)
    ),
"")</f>
        <v>582</v>
      </c>
      <c r="B39" s="27">
        <f t="shared" si="1"/>
        <v>35</v>
      </c>
      <c r="C39" s="27">
        <f ca="1">IF($A39="","",OFFSET(統合マスタ!$B$4,MATCH($A39,統合マスタ!$AC$5:$AC$1500,0),0))</f>
        <v>582</v>
      </c>
      <c r="D39" s="27" t="str">
        <f ca="1">IF($A39="","",OFFSET(統合マスタ!$C$4,MATCH($A39,統合マスタ!$AC$5:$AC$1500,0),0))</f>
        <v>ブロムヘキシン塩酸塩注射液４ｍｇ「タイヨー」</v>
      </c>
      <c r="E39" s="27">
        <f ca="1">IF($A39="","",OFFSET(統合マスタ!$X$4,MATCH($A39,統合マスタ!$AC$5:$AC$1500,0),0))</f>
        <v>0</v>
      </c>
      <c r="F39" s="27">
        <f ca="1">IF($A39="","",OFFSET(統合マスタ!$Z$4,MATCH($A39,統合マスタ!$AC$5:$AC$1500,0),0))</f>
        <v>9</v>
      </c>
      <c r="G39" s="27" t="str">
        <f ca="1">IF($A39="","",OFFSET(統合マスタ!$E$4,MATCH($A39,統合マスタ!$AC$5:$AC$1500,0),0))</f>
        <v/>
      </c>
      <c r="H39" s="27" t="str">
        <f ca="1">IF($A39="","",OFFSET(統合マスタ!$F$4,MATCH($A39,統合マスタ!$AC$5:$AC$1500,0),0))</f>
        <v>２ｍｌｘ５０Ａ</v>
      </c>
      <c r="I39" s="27" t="str">
        <f ca="1">IF($A39="","",OFFSET(統合マスタ!$K$4,MATCH($A39,統合マスタ!$AC$5:$AC$1500,0),0))</f>
        <v>A</v>
      </c>
      <c r="J39" s="54" t="str">
        <f ca="1">IF(F39="","",OFFSET(分類!$B$29,MATCH(F39,分類!$A$30:$A$46,0),0))</f>
        <v>注射</v>
      </c>
      <c r="K39" s="65"/>
      <c r="L39" s="54">
        <f t="shared" si="0"/>
        <v>0</v>
      </c>
    </row>
    <row r="40" spans="1:12">
      <c r="A40" s="66" cm="1">
        <f t="array" aca="1" ref="A40" ca="1">IFERROR(
    SMALL(
        IF((統合マスタ!$R$5:$R$1500=1)*
           (ISNUMBER(MATCH(統合マスタ!$V$5:$V$1500, 分類!$Q$8:$Q$15, 0))),
           統合マスタ!$AC$5:$AC$1500),
        ROW(A36)
    ),
"")</f>
        <v>585</v>
      </c>
      <c r="B40" s="27">
        <f t="shared" si="1"/>
        <v>36</v>
      </c>
      <c r="C40" s="27">
        <f ca="1">IF($A40="","",OFFSET(統合マスタ!$B$4,MATCH($A40,統合マスタ!$AC$5:$AC$1500,0),0))</f>
        <v>585</v>
      </c>
      <c r="D40" s="27" t="str">
        <f ca="1">IF($A40="","",OFFSET(統合マスタ!$C$4,MATCH($A40,統合マスタ!$AC$5:$AC$1500,0),0))</f>
        <v>ベクルリー点滴静注用１００ｍｇ</v>
      </c>
      <c r="E40" s="27">
        <f ca="1">IF($A40="","",OFFSET(統合マスタ!$X$4,MATCH($A40,統合マスタ!$AC$5:$AC$1500,0),0))</f>
        <v>0</v>
      </c>
      <c r="F40" s="27">
        <f ca="1">IF($A40="","",OFFSET(統合マスタ!$Z$4,MATCH($A40,統合マスタ!$AC$5:$AC$1500,0),0))</f>
        <v>6</v>
      </c>
      <c r="G40" s="27" t="str">
        <f ca="1">IF($A40="","",OFFSET(統合マスタ!$E$4,MATCH($A40,統合マスタ!$AC$5:$AC$1500,0),0))</f>
        <v/>
      </c>
      <c r="H40" s="27" t="str">
        <f ca="1">IF($A40="","",OFFSET(統合マスタ!$F$4,MATCH($A40,統合マスタ!$AC$5:$AC$1500,0),0))</f>
        <v>１Ｖ</v>
      </c>
      <c r="I40" s="27" t="str">
        <f ca="1">IF($A40="","",OFFSET(統合マスタ!$K$4,MATCH($A40,統合マスタ!$AC$5:$AC$1500,0),0))</f>
        <v>瓶</v>
      </c>
      <c r="J40" s="54" t="str">
        <f ca="1">IF(F40="","",OFFSET(分類!$B$29,MATCH(F40,分類!$A$30:$A$46,0),0))</f>
        <v>劇薬バラ</v>
      </c>
      <c r="K40" s="65"/>
      <c r="L40" s="54">
        <f t="shared" si="0"/>
        <v>0</v>
      </c>
    </row>
    <row r="41" spans="1:12">
      <c r="A41" s="66" cm="1">
        <f t="array" aca="1" ref="A41" ca="1">IFERROR(
    SMALL(
        IF((統合マスタ!$R$5:$R$1500=1)*
           (ISNUMBER(MATCH(統合マスタ!$V$5:$V$1500, 分類!$Q$8:$Q$15, 0))),
           統合マスタ!$AC$5:$AC$1500),
        ROW(A37)
    ),
"")</f>
        <v>591</v>
      </c>
      <c r="B41" s="27">
        <f t="shared" si="1"/>
        <v>37</v>
      </c>
      <c r="C41" s="27">
        <f ca="1">IF($A41="","",OFFSET(統合マスタ!$B$4,MATCH($A41,統合マスタ!$AC$5:$AC$1500,0),0))</f>
        <v>591</v>
      </c>
      <c r="D41" s="27" t="str">
        <f ca="1">IF($A41="","",OFFSET(統合マスタ!$C$4,MATCH($A41,統合マスタ!$AC$5:$AC$1500,0),0))</f>
        <v>ヘパリンＮＡロック用１０単位／ｍｌ「オーツカ」　１００単位</v>
      </c>
      <c r="E41" s="27">
        <f ca="1">IF($A41="","",OFFSET(統合マスタ!$X$4,MATCH($A41,統合マスタ!$AC$5:$AC$1500,0),0))</f>
        <v>0</v>
      </c>
      <c r="F41" s="27">
        <f ca="1">IF($A41="","",OFFSET(統合マスタ!$Z$4,MATCH($A41,統合マスタ!$AC$5:$AC$1500,0),0))</f>
        <v>8</v>
      </c>
      <c r="G41" s="27" t="str">
        <f ca="1">IF($A41="","",OFFSET(統合マスタ!$E$4,MATCH($A41,統合マスタ!$AC$5:$AC$1500,0),0))</f>
        <v/>
      </c>
      <c r="H41" s="27" t="str">
        <f ca="1">IF($A41="","",OFFSET(統合マスタ!$F$4,MATCH($A41,統合マスタ!$AC$5:$AC$1500,0),0))</f>
        <v>１０ｍｌｘ１０</v>
      </c>
      <c r="I41" s="27" t="str">
        <f ca="1">IF($A41="","",OFFSET(統合マスタ!$K$4,MATCH($A41,統合マスタ!$AC$5:$AC$1500,0),0))</f>
        <v>10ｍｌ</v>
      </c>
      <c r="J41" s="54" t="str">
        <f ca="1">IF(F41="","",OFFSET(分類!$B$29,MATCH(F41,分類!$A$30:$A$46,0),0))</f>
        <v>抗生剤.小輸液</v>
      </c>
      <c r="K41" s="65"/>
      <c r="L41" s="54">
        <f t="shared" si="0"/>
        <v>0</v>
      </c>
    </row>
    <row r="42" spans="1:12">
      <c r="A42" s="66" cm="1">
        <f t="array" aca="1" ref="A42" ca="1">IFERROR(
    SMALL(
        IF((統合マスタ!$R$5:$R$1500=1)*
           (ISNUMBER(MATCH(統合マスタ!$V$5:$V$1500, 分類!$Q$8:$Q$15, 0))),
           統合マスタ!$AC$5:$AC$1500),
        ROW(A38)
    ),
"")</f>
        <v>592</v>
      </c>
      <c r="B42" s="27">
        <f t="shared" si="1"/>
        <v>38</v>
      </c>
      <c r="C42" s="27">
        <f ca="1">IF($A42="","",OFFSET(統合マスタ!$B$4,MATCH($A42,統合マスタ!$AC$5:$AC$1500,0),0))</f>
        <v>592</v>
      </c>
      <c r="D42" s="27" t="str">
        <f ca="1">IF($A42="","",OFFSET(統合マスタ!$C$4,MATCH($A42,統合マスタ!$AC$5:$AC$1500,0),0))</f>
        <v>ヘパリンＮａ注５千単位／５ｍｌ「モチダ」</v>
      </c>
      <c r="E42" s="27">
        <f ca="1">IF($A42="","",OFFSET(統合マスタ!$X$4,MATCH($A42,統合マスタ!$AC$5:$AC$1500,0),0))</f>
        <v>0</v>
      </c>
      <c r="F42" s="27">
        <f ca="1">IF($A42="","",OFFSET(統合マスタ!$Z$4,MATCH($A42,統合マスタ!$AC$5:$AC$1500,0),0))</f>
        <v>9</v>
      </c>
      <c r="G42" s="27" t="str">
        <f ca="1">IF($A42="","",OFFSET(統合マスタ!$E$4,MATCH($A42,統合マスタ!$AC$5:$AC$1500,0),0))</f>
        <v/>
      </c>
      <c r="H42" s="27" t="str">
        <f ca="1">IF($A42="","",OFFSET(統合マスタ!$F$4,MATCH($A42,統合マスタ!$AC$5:$AC$1500,0),0))</f>
        <v>５ｍｌｘ５Ｖ</v>
      </c>
      <c r="I42" s="27" t="str">
        <f ca="1">IF($A42="","",OFFSET(統合マスタ!$K$4,MATCH($A42,統合マスタ!$AC$5:$AC$1500,0),0))</f>
        <v>V</v>
      </c>
      <c r="J42" s="54" t="str">
        <f ca="1">IF(F42="","",OFFSET(分類!$B$29,MATCH(F42,分類!$A$30:$A$46,0),0))</f>
        <v>注射</v>
      </c>
      <c r="K42" s="65"/>
      <c r="L42" s="54">
        <f t="shared" si="0"/>
        <v>0</v>
      </c>
    </row>
    <row r="43" spans="1:12">
      <c r="A43" s="66" cm="1">
        <f t="array" aca="1" ref="A43" ca="1">IFERROR(
    SMALL(
        IF((統合マスタ!$R$5:$R$1500=1)*
           (ISNUMBER(MATCH(統合マスタ!$V$5:$V$1500, 分類!$Q$8:$Q$15, 0))),
           統合マスタ!$AC$5:$AC$1500),
        ROW(A39)
    ),
"")</f>
        <v>596</v>
      </c>
      <c r="B43" s="27">
        <f t="shared" si="1"/>
        <v>39</v>
      </c>
      <c r="C43" s="27">
        <f ca="1">IF($A43="","",OFFSET(統合マスタ!$B$4,MATCH($A43,統合マスタ!$AC$5:$AC$1500,0),0))</f>
        <v>596</v>
      </c>
      <c r="D43" s="27" t="str">
        <f ca="1">IF($A43="","",OFFSET(統合マスタ!$C$4,MATCH($A43,統合マスタ!$AC$5:$AC$1500,0),0))</f>
        <v>ヘブスブリンＩＨ静注１０００単位</v>
      </c>
      <c r="E43" s="27">
        <f ca="1">IF($A43="","",OFFSET(統合マスタ!$X$4,MATCH($A43,統合マスタ!$AC$5:$AC$1500,0),0))</f>
        <v>0</v>
      </c>
      <c r="F43" s="27">
        <f ca="1">IF($A43="","",OFFSET(統合マスタ!$Z$4,MATCH($A43,統合マスタ!$AC$5:$AC$1500,0),0))</f>
        <v>11</v>
      </c>
      <c r="G43" s="27" t="str">
        <f ca="1">IF($A43="","",OFFSET(統合マスタ!$E$4,MATCH($A43,統合マスタ!$AC$5:$AC$1500,0),0))</f>
        <v/>
      </c>
      <c r="H43" s="27" t="str">
        <f ca="1">IF($A43="","",OFFSET(統合マスタ!$F$4,MATCH($A43,統合マスタ!$AC$5:$AC$1500,0),0))</f>
        <v>５ｍｌｘ１Ｖ</v>
      </c>
      <c r="I43" s="27" t="str">
        <f ca="1">IF($A43="","",OFFSET(統合マスタ!$K$4,MATCH($A43,統合マスタ!$AC$5:$AC$1500,0),0))</f>
        <v>V</v>
      </c>
      <c r="J43" s="54" t="str">
        <f ca="1">IF(F43="","",OFFSET(分類!$B$29,MATCH(F43,分類!$A$30:$A$46,0),0))</f>
        <v>冷蔵庫</v>
      </c>
      <c r="K43" s="65"/>
      <c r="L43" s="54">
        <f t="shared" si="0"/>
        <v>0</v>
      </c>
    </row>
    <row r="44" spans="1:12">
      <c r="A44" s="66" cm="1">
        <f t="array" aca="1" ref="A44" ca="1">IFERROR(
    SMALL(
        IF((統合マスタ!$R$5:$R$1500=1)*
           (ISNUMBER(MATCH(統合マスタ!$V$5:$V$1500, 分類!$Q$8:$Q$15, 0))),
           統合マスタ!$AC$5:$AC$1500),
        ROW(A40)
    ),
"")</f>
        <v>608</v>
      </c>
      <c r="B44" s="27">
        <f t="shared" si="1"/>
        <v>40</v>
      </c>
      <c r="C44" s="27">
        <f ca="1">IF($A44="","",OFFSET(統合マスタ!$B$4,MATCH($A44,統合マスタ!$AC$5:$AC$1500,0),0))</f>
        <v>608</v>
      </c>
      <c r="D44" s="27" t="str">
        <f ca="1">IF($A44="","",OFFSET(統合マスタ!$C$4,MATCH($A44,統合マスタ!$AC$5:$AC$1500,0),0))</f>
        <v>ペントシリン注射用１ｇ　　　　　　　　　</v>
      </c>
      <c r="E44" s="27">
        <f ca="1">IF($A44="","",OFFSET(統合マスタ!$X$4,MATCH($A44,統合マスタ!$AC$5:$AC$1500,0),0))</f>
        <v>0</v>
      </c>
      <c r="F44" s="27">
        <f ca="1">IF($A44="","",OFFSET(統合マスタ!$Z$4,MATCH($A44,統合マスタ!$AC$5:$AC$1500,0),0))</f>
        <v>8</v>
      </c>
      <c r="G44" s="27" t="str">
        <f ca="1">IF($A44="","",OFFSET(統合マスタ!$E$4,MATCH($A44,統合マスタ!$AC$5:$AC$1500,0),0))</f>
        <v/>
      </c>
      <c r="H44" s="27" t="str">
        <f ca="1">IF($A44="","",OFFSET(統合マスタ!$F$4,MATCH($A44,統合マスタ!$AC$5:$AC$1500,0),0))</f>
        <v>１０Ｖ</v>
      </c>
      <c r="I44" s="27" t="str">
        <f ca="1">IF($A44="","",OFFSET(統合マスタ!$K$4,MATCH($A44,統合マスタ!$AC$5:$AC$1500,0),0))</f>
        <v>V</v>
      </c>
      <c r="J44" s="54" t="str">
        <f ca="1">IF(F44="","",OFFSET(分類!$B$29,MATCH(F44,分類!$A$30:$A$46,0),0))</f>
        <v>抗生剤.小輸液</v>
      </c>
      <c r="K44" s="65"/>
      <c r="L44" s="54">
        <f t="shared" si="0"/>
        <v>0</v>
      </c>
    </row>
    <row r="45" spans="1:12">
      <c r="A45" s="66" cm="1">
        <f t="array" aca="1" ref="A45" ca="1">IFERROR(
    SMALL(
        IF((統合マスタ!$R$5:$R$1500=1)*
           (ISNUMBER(MATCH(統合マスタ!$V$5:$V$1500, 分類!$Q$8:$Q$15, 0))),
           統合マスタ!$AC$5:$AC$1500),
        ROW(A41)
    ),
"")</f>
        <v>613</v>
      </c>
      <c r="B45" s="27">
        <f t="shared" si="1"/>
        <v>41</v>
      </c>
      <c r="C45" s="27">
        <f ca="1">IF($A45="","",OFFSET(統合マスタ!$B$4,MATCH($A45,統合マスタ!$AC$5:$AC$1500,0),0))</f>
        <v>613</v>
      </c>
      <c r="D45" s="27" t="str">
        <f ca="1">IF($A45="","",OFFSET(統合マスタ!$C$4,MATCH($A45,統合マスタ!$AC$5:$AC$1500,0),0))</f>
        <v>ホスホマイシンナトリウム静注用２ｇ「日医工」</v>
      </c>
      <c r="E45" s="27">
        <f ca="1">IF($A45="","",OFFSET(統合マスタ!$X$4,MATCH($A45,統合マスタ!$AC$5:$AC$1500,0),0))</f>
        <v>0</v>
      </c>
      <c r="F45" s="27">
        <f ca="1">IF($A45="","",OFFSET(統合マスタ!$Z$4,MATCH($A45,統合マスタ!$AC$5:$AC$1500,0),0))</f>
        <v>8</v>
      </c>
      <c r="G45" s="27" t="str">
        <f ca="1">IF($A45="","",OFFSET(統合マスタ!$E$4,MATCH($A45,統合マスタ!$AC$5:$AC$1500,0),0))</f>
        <v/>
      </c>
      <c r="H45" s="27" t="str">
        <f ca="1">IF($A45="","",OFFSET(統合マスタ!$F$4,MATCH($A45,統合マスタ!$AC$5:$AC$1500,0),0))</f>
        <v>２ｇ×１０Ｖ</v>
      </c>
      <c r="I45" s="27" t="str">
        <f ca="1">IF($A45="","",OFFSET(統合マスタ!$K$4,MATCH($A45,統合マスタ!$AC$5:$AC$1500,0),0))</f>
        <v>V</v>
      </c>
      <c r="J45" s="54" t="str">
        <f ca="1">IF(F45="","",OFFSET(分類!$B$29,MATCH(F45,分類!$A$30:$A$46,0),0))</f>
        <v>抗生剤.小輸液</v>
      </c>
      <c r="K45" s="65"/>
      <c r="L45" s="54">
        <f t="shared" si="0"/>
        <v>0</v>
      </c>
    </row>
    <row r="46" spans="1:12">
      <c r="A46" s="66" cm="1">
        <f t="array" aca="1" ref="A46" ca="1">IFERROR(
    SMALL(
        IF((統合マスタ!$R$5:$R$1500=1)*
           (ISNUMBER(MATCH(統合マスタ!$V$5:$V$1500, 分類!$Q$8:$Q$15, 0))),
           統合マスタ!$AC$5:$AC$1500),
        ROW(A42)
    ),
"")</f>
        <v>616</v>
      </c>
      <c r="B46" s="27">
        <f t="shared" si="1"/>
        <v>42</v>
      </c>
      <c r="C46" s="27">
        <f ca="1">IF($A46="","",OFFSET(統合マスタ!$B$4,MATCH($A46,統合マスタ!$AC$5:$AC$1500,0),0))</f>
        <v>616</v>
      </c>
      <c r="D46" s="27" t="str">
        <f ca="1">IF($A46="","",OFFSET(統合マスタ!$C$4,MATCH($A46,統合マスタ!$AC$5:$AC$1500,0),0))</f>
        <v>ポタコールＲ輸液　２５０ｍｌ</v>
      </c>
      <c r="E46" s="27">
        <f ca="1">IF($A46="","",OFFSET(統合マスタ!$X$4,MATCH($A46,統合マスタ!$AC$5:$AC$1500,0),0))</f>
        <v>0</v>
      </c>
      <c r="F46" s="27">
        <f ca="1">IF($A46="","",OFFSET(統合マスタ!$Z$4,MATCH($A46,統合マスタ!$AC$5:$AC$1500,0),0))</f>
        <v>10</v>
      </c>
      <c r="G46" s="27" t="str">
        <f ca="1">IF($A46="","",OFFSET(統合マスタ!$E$4,MATCH($A46,統合マスタ!$AC$5:$AC$1500,0),0))</f>
        <v/>
      </c>
      <c r="H46" s="27" t="str">
        <f ca="1">IF($A46="","",OFFSET(統合マスタ!$F$4,MATCH($A46,統合マスタ!$AC$5:$AC$1500,0),0))</f>
        <v>２５０ｍｌＸ２０Ｂ</v>
      </c>
      <c r="I46" s="27" t="str">
        <f ca="1">IF($A46="","",OFFSET(統合マスタ!$K$4,MATCH($A46,統合マスタ!$AC$5:$AC$1500,0),0))</f>
        <v>袋</v>
      </c>
      <c r="J46" s="54" t="str">
        <f ca="1">IF(F46="","",OFFSET(分類!$B$29,MATCH(F46,分類!$A$30:$A$46,0),0))</f>
        <v>輸液</v>
      </c>
      <c r="K46" s="65"/>
      <c r="L46" s="54">
        <f t="shared" si="0"/>
        <v>0</v>
      </c>
    </row>
    <row r="47" spans="1:12">
      <c r="A47" s="66" cm="1">
        <f t="array" aca="1" ref="A47" ca="1">IFERROR(
    SMALL(
        IF((統合マスタ!$R$5:$R$1500=1)*
           (ISNUMBER(MATCH(統合マスタ!$V$5:$V$1500, 分類!$Q$8:$Q$15, 0))),
           統合マスタ!$AC$5:$AC$1500),
        ROW(A43)
    ),
"")</f>
        <v>617</v>
      </c>
      <c r="B47" s="27">
        <f t="shared" si="1"/>
        <v>43</v>
      </c>
      <c r="C47" s="27">
        <f ca="1">IF($A47="","",OFFSET(統合マスタ!$B$4,MATCH($A47,統合マスタ!$AC$5:$AC$1500,0),0))</f>
        <v>617</v>
      </c>
      <c r="D47" s="27" t="str">
        <f ca="1">IF($A47="","",OFFSET(統合マスタ!$C$4,MATCH($A47,統合マスタ!$AC$5:$AC$1500,0),0))</f>
        <v>ポタコールＲ輸液　５００ｍｌ</v>
      </c>
      <c r="E47" s="27">
        <f ca="1">IF($A47="","",OFFSET(統合マスタ!$X$4,MATCH($A47,統合マスタ!$AC$5:$AC$1500,0),0))</f>
        <v>0</v>
      </c>
      <c r="F47" s="27">
        <f ca="1">IF($A47="","",OFFSET(統合マスタ!$Z$4,MATCH($A47,統合マスタ!$AC$5:$AC$1500,0),0))</f>
        <v>10</v>
      </c>
      <c r="G47" s="27" t="str">
        <f ca="1">IF($A47="","",OFFSET(統合マスタ!$E$4,MATCH($A47,統合マスタ!$AC$5:$AC$1500,0),0))</f>
        <v/>
      </c>
      <c r="H47" s="27" t="str">
        <f ca="1">IF($A47="","",OFFSET(統合マスタ!$F$4,MATCH($A47,統合マスタ!$AC$5:$AC$1500,0),0))</f>
        <v>５００ｍｌｘ２０</v>
      </c>
      <c r="I47" s="27" t="str">
        <f ca="1">IF($A47="","",OFFSET(統合マスタ!$K$4,MATCH($A47,統合マスタ!$AC$5:$AC$1500,0),0))</f>
        <v>袋</v>
      </c>
      <c r="J47" s="54" t="str">
        <f ca="1">IF(F47="","",OFFSET(分類!$B$29,MATCH(F47,分類!$A$30:$A$46,0),0))</f>
        <v>輸液</v>
      </c>
      <c r="K47" s="65"/>
      <c r="L47" s="54">
        <f t="shared" si="0"/>
        <v>0</v>
      </c>
    </row>
    <row r="48" spans="1:12">
      <c r="A48" s="66" cm="1">
        <f t="array" aca="1" ref="A48" ca="1">IFERROR(
    SMALL(
        IF((統合マスタ!$R$5:$R$1500=1)*
           (ISNUMBER(MATCH(統合マスタ!$V$5:$V$1500, 分類!$Q$8:$Q$15, 0))),
           統合マスタ!$AC$5:$AC$1500),
        ROW(A44)
    ),
"")</f>
        <v>640</v>
      </c>
      <c r="B48" s="27">
        <f t="shared" si="1"/>
        <v>44</v>
      </c>
      <c r="C48" s="27">
        <f ca="1">IF($A48="","",OFFSET(統合マスタ!$B$4,MATCH($A48,統合マスタ!$AC$5:$AC$1500,0),0))</f>
        <v>640</v>
      </c>
      <c r="D48" s="27" t="str">
        <f ca="1">IF($A48="","",OFFSET(統合マスタ!$C$4,MATCH($A48,統合マスタ!$AC$5:$AC$1500,0),0))</f>
        <v>ミノサイクリン塩酸塩点滴静注用１００ｍｇ「日医工」</v>
      </c>
      <c r="E48" s="27">
        <f ca="1">IF($A48="","",OFFSET(統合マスタ!$X$4,MATCH($A48,統合マスタ!$AC$5:$AC$1500,0),0))</f>
        <v>0</v>
      </c>
      <c r="F48" s="27">
        <f ca="1">IF($A48="","",OFFSET(統合マスタ!$Z$4,MATCH($A48,統合マスタ!$AC$5:$AC$1500,0),0))</f>
        <v>8</v>
      </c>
      <c r="G48" s="27" t="str">
        <f ca="1">IF($A48="","",OFFSET(統合マスタ!$E$4,MATCH($A48,統合マスタ!$AC$5:$AC$1500,0),0))</f>
        <v/>
      </c>
      <c r="H48" s="27" t="str">
        <f ca="1">IF($A48="","",OFFSET(統合マスタ!$F$4,MATCH($A48,統合マスタ!$AC$5:$AC$1500,0),0))</f>
        <v>１０Ｖ</v>
      </c>
      <c r="I48" s="27" t="str">
        <f ca="1">IF($A48="","",OFFSET(統合マスタ!$K$4,MATCH($A48,統合マスタ!$AC$5:$AC$1500,0),0))</f>
        <v>V</v>
      </c>
      <c r="J48" s="54" t="str">
        <f ca="1">IF(F48="","",OFFSET(分類!$B$29,MATCH(F48,分類!$A$30:$A$46,0),0))</f>
        <v>抗生剤.小輸液</v>
      </c>
      <c r="K48" s="65"/>
      <c r="L48" s="54">
        <f t="shared" si="0"/>
        <v>0</v>
      </c>
    </row>
    <row r="49" spans="1:13">
      <c r="A49" s="66" cm="1">
        <f t="array" aca="1" ref="A49" ca="1">IFERROR(
    SMALL(
        IF((統合マスタ!$R$5:$R$1500=1)*
           (ISNUMBER(MATCH(統合マスタ!$V$5:$V$1500, 分類!$Q$8:$Q$15, 0))),
           統合マスタ!$AC$5:$AC$1500),
        ROW(A45)
    ),
"")</f>
        <v>646</v>
      </c>
      <c r="B49" s="27">
        <f t="shared" si="1"/>
        <v>45</v>
      </c>
      <c r="C49" s="27">
        <f ca="1">IF($A49="","",OFFSET(統合マスタ!$B$4,MATCH($A49,統合マスタ!$AC$5:$AC$1500,0),0))</f>
        <v>646</v>
      </c>
      <c r="D49" s="27" t="str">
        <f ca="1">IF($A49="","",OFFSET(統合マスタ!$C$4,MATCH($A49,統合マスタ!$AC$5:$AC$1500,0),0))</f>
        <v>メイロン静注７％　プラアンプル</v>
      </c>
      <c r="E49" s="27">
        <f ca="1">IF($A49="","",OFFSET(統合マスタ!$X$4,MATCH($A49,統合マスタ!$AC$5:$AC$1500,0),0))</f>
        <v>0</v>
      </c>
      <c r="F49" s="27">
        <f ca="1">IF($A49="","",OFFSET(統合マスタ!$Z$4,MATCH($A49,統合マスタ!$AC$5:$AC$1500,0),0))</f>
        <v>9</v>
      </c>
      <c r="G49" s="27" t="str">
        <f ca="1">IF($A49="","",OFFSET(統合マスタ!$E$4,MATCH($A49,統合マスタ!$AC$5:$AC$1500,0),0))</f>
        <v/>
      </c>
      <c r="H49" s="27" t="str">
        <f ca="1">IF($A49="","",OFFSET(統合マスタ!$F$4,MATCH($A49,統合マスタ!$AC$5:$AC$1500,0),0))</f>
        <v>２０ＭＬＸ１０Ａ</v>
      </c>
      <c r="I49" s="27" t="str">
        <f ca="1">IF($A49="","",OFFSET(統合マスタ!$K$4,MATCH($A49,統合マスタ!$AC$5:$AC$1500,0),0))</f>
        <v>A</v>
      </c>
      <c r="J49" s="54" t="str">
        <f ca="1">IF(F49="","",OFFSET(分類!$B$29,MATCH(F49,分類!$A$30:$A$46,0),0))</f>
        <v>注射</v>
      </c>
      <c r="K49" s="65"/>
      <c r="L49" s="54">
        <f t="shared" si="0"/>
        <v>0</v>
      </c>
    </row>
    <row r="50" spans="1:13">
      <c r="A50" s="66" cm="1">
        <f t="array" aca="1" ref="A50" ca="1">IFERROR(
    SMALL(
        IF((統合マスタ!$R$5:$R$1500=1)*
           (ISNUMBER(MATCH(統合マスタ!$V$5:$V$1500, 分類!$Q$8:$Q$15, 0))),
           統合マスタ!$AC$5:$AC$1500),
        ROW(A46)
    ),
"")</f>
        <v>659</v>
      </c>
      <c r="B50" s="27">
        <f t="shared" si="1"/>
        <v>46</v>
      </c>
      <c r="C50" s="27">
        <f ca="1">IF($A50="","",OFFSET(統合マスタ!$B$4,MATCH($A50,統合マスタ!$AC$5:$AC$1500,0),0))</f>
        <v>659</v>
      </c>
      <c r="D50" s="27" t="str">
        <f ca="1">IF($A50="","",OFFSET(統合マスタ!$C$4,MATCH($A50,統合マスタ!$AC$5:$AC$1500,0),0))</f>
        <v>メロペネム点滴静注用０．５ｇ「サワイ」</v>
      </c>
      <c r="E50" s="27">
        <f ca="1">IF($A50="","",OFFSET(統合マスタ!$X$4,MATCH($A50,統合マスタ!$AC$5:$AC$1500,0),0))</f>
        <v>0</v>
      </c>
      <c r="F50" s="27">
        <f ca="1">IF($A50="","",OFFSET(統合マスタ!$Z$4,MATCH($A50,統合マスタ!$AC$5:$AC$1500,0),0))</f>
        <v>8</v>
      </c>
      <c r="G50" s="27" t="str">
        <f ca="1">IF($A50="","",OFFSET(統合マスタ!$E$4,MATCH($A50,統合マスタ!$AC$5:$AC$1500,0),0))</f>
        <v/>
      </c>
      <c r="H50" s="27" t="str">
        <f ca="1">IF($A50="","",OFFSET(統合マスタ!$F$4,MATCH($A50,統合マスタ!$AC$5:$AC$1500,0),0))</f>
        <v>５００ｍｇｘ１０Ｖ</v>
      </c>
      <c r="I50" s="27" t="str">
        <f ca="1">IF($A50="","",OFFSET(統合マスタ!$K$4,MATCH($A50,統合マスタ!$AC$5:$AC$1500,0),0))</f>
        <v>V</v>
      </c>
      <c r="J50" s="54" t="str">
        <f ca="1">IF(F50="","",OFFSET(分類!$B$29,MATCH(F50,分類!$A$30:$A$46,0),0))</f>
        <v>抗生剤.小輸液</v>
      </c>
      <c r="K50" s="65"/>
      <c r="L50" s="54">
        <f t="shared" si="0"/>
        <v>0</v>
      </c>
    </row>
    <row r="51" spans="1:13">
      <c r="A51" s="66" cm="1">
        <f t="array" aca="1" ref="A51" ca="1">IFERROR(
    SMALL(
        IF((統合マスタ!$R$5:$R$1500=1)*
           (ISNUMBER(MATCH(統合マスタ!$V$5:$V$1500, 分類!$Q$8:$Q$15, 0))),
           統合マスタ!$AC$5:$AC$1500),
        ROW(A47)
    ),
"")</f>
        <v>767</v>
      </c>
      <c r="B51" s="27">
        <f t="shared" si="1"/>
        <v>47</v>
      </c>
      <c r="C51" s="27">
        <f ca="1">IF($A51="","",OFFSET(統合マスタ!$B$4,MATCH($A51,統合マスタ!$AC$5:$AC$1500,0),0))</f>
        <v>767</v>
      </c>
      <c r="D51" s="27" t="str">
        <f ca="1">IF($A51="","",OFFSET(統合マスタ!$C$4,MATCH($A51,統合マスタ!$AC$5:$AC$1500,0),0))</f>
        <v>レベチラセタム点滴静注５００ｍｇ「明治」</v>
      </c>
      <c r="E51" s="27">
        <f ca="1">IF($A51="","",OFFSET(統合マスタ!$X$4,MATCH($A51,統合マスタ!$AC$5:$AC$1500,0),0))</f>
        <v>0</v>
      </c>
      <c r="F51" s="27">
        <f ca="1">IF($A51="","",OFFSET(統合マスタ!$Z$4,MATCH($A51,統合マスタ!$AC$5:$AC$1500,0),0))</f>
        <v>9</v>
      </c>
      <c r="G51" s="27" t="str">
        <f ca="1">IF($A51="","",OFFSET(統合マスタ!$E$4,MATCH($A51,統合マスタ!$AC$5:$AC$1500,0),0))</f>
        <v/>
      </c>
      <c r="H51" s="27" t="str">
        <f ca="1">IF($A51="","",OFFSET(統合マスタ!$F$4,MATCH($A51,統合マスタ!$AC$5:$AC$1500,0),0))</f>
        <v>５ｍｌｘ１０Ａ</v>
      </c>
      <c r="I51" s="27" t="str">
        <f ca="1">IF($A51="","",OFFSET(統合マスタ!$K$4,MATCH($A51,統合マスタ!$AC$5:$AC$1500,0),0))</f>
        <v>A</v>
      </c>
      <c r="J51" s="54" t="str">
        <f ca="1">IF(F51="","",OFFSET(分類!$B$29,MATCH(F51,分類!$A$30:$A$46,0),0))</f>
        <v>注射</v>
      </c>
      <c r="K51" s="65"/>
      <c r="L51" s="54">
        <f t="shared" si="0"/>
        <v>0</v>
      </c>
    </row>
    <row r="52" spans="1:13">
      <c r="A52" s="66" cm="1">
        <f t="array" aca="1" ref="A52" ca="1">IFERROR(
    SMALL(
        IF((統合マスタ!$R$5:$R$1500=1)*
           (ISNUMBER(MATCH(統合マスタ!$V$5:$V$1500, 分類!$Q$8:$Q$15, 0))),
           統合マスタ!$AC$5:$AC$1500),
        ROW(A48)
    ),
"")</f>
        <v>772</v>
      </c>
      <c r="B52" s="27">
        <f t="shared" si="1"/>
        <v>48</v>
      </c>
      <c r="C52" s="27">
        <f ca="1">IF($A52="","",OFFSET(統合マスタ!$B$4,MATCH($A52,統合マスタ!$AC$5:$AC$1500,0),0))</f>
        <v>772</v>
      </c>
      <c r="D52" s="27" t="str">
        <f ca="1">IF($A52="","",OFFSET(統合マスタ!$C$4,MATCH($A52,統合マスタ!$AC$5:$AC$1500,0),0))</f>
        <v>レボフロキサシン点滴静注バッグ５００ｍｇ／１００ｍｌ「ＤＳＥＰ」</v>
      </c>
      <c r="E52" s="27">
        <f ca="1">IF($A52="","",OFFSET(統合マスタ!$X$4,MATCH($A52,統合マスタ!$AC$5:$AC$1500,0),0))</f>
        <v>0</v>
      </c>
      <c r="F52" s="27">
        <f ca="1">IF($A52="","",OFFSET(統合マスタ!$Z$4,MATCH($A52,統合マスタ!$AC$5:$AC$1500,0),0))</f>
        <v>9</v>
      </c>
      <c r="G52" s="27" t="str">
        <f ca="1">IF($A52="","",OFFSET(統合マスタ!$E$4,MATCH($A52,統合マスタ!$AC$5:$AC$1500,0),0))</f>
        <v/>
      </c>
      <c r="H52" s="27" t="str">
        <f ca="1">IF($A52="","",OFFSET(統合マスタ!$F$4,MATCH($A52,統合マスタ!$AC$5:$AC$1500,0),0))</f>
        <v>１０袋</v>
      </c>
      <c r="I52" s="27" t="str">
        <f ca="1">IF($A52="","",OFFSET(統合マスタ!$K$4,MATCH($A52,統合マスタ!$AC$5:$AC$1500,0),0))</f>
        <v>袋</v>
      </c>
      <c r="J52" s="54" t="str">
        <f ca="1">IF(F52="","",OFFSET(分類!$B$29,MATCH(F52,分類!$A$30:$A$46,0),0))</f>
        <v>注射</v>
      </c>
      <c r="K52" s="65"/>
      <c r="L52" s="54">
        <f t="shared" si="0"/>
        <v>0</v>
      </c>
    </row>
    <row r="53" spans="1:13">
      <c r="A53" s="66" cm="1">
        <f t="array" aca="1" ref="A53" ca="1">IFERROR(
    SMALL(
        IF((統合マスタ!$R$5:$R$1500=1)*
           (ISNUMBER(MATCH(統合マスタ!$V$5:$V$1500, 分類!$Q$8:$Q$15, 0))),
           統合マスタ!$AC$5:$AC$1500),
        ROW(A49)
    ),
"")</f>
        <v>802</v>
      </c>
      <c r="B53" s="27">
        <f t="shared" si="1"/>
        <v>49</v>
      </c>
      <c r="C53" s="27">
        <f ca="1">IF($A53="","",OFFSET(統合マスタ!$B$4,MATCH($A53,統合マスタ!$AC$5:$AC$1500,0),0))</f>
        <v>802</v>
      </c>
      <c r="D53" s="27" t="str">
        <f ca="1">IF($A53="","",OFFSET(統合マスタ!$C$4,MATCH($A53,統合マスタ!$AC$5:$AC$1500,0),0))</f>
        <v>ワンパル２号輸液（１）</v>
      </c>
      <c r="E53" s="27">
        <f ca="1">IF($A53="","",OFFSET(統合マスタ!$X$4,MATCH($A53,統合マスタ!$AC$5:$AC$1500,0),0))</f>
        <v>0</v>
      </c>
      <c r="F53" s="27">
        <f ca="1">IF($A53="","",OFFSET(統合マスタ!$Z$4,MATCH($A53,統合マスタ!$AC$5:$AC$1500,0),0))</f>
        <v>10</v>
      </c>
      <c r="G53" s="27" t="str">
        <f ca="1">IF($A53="","",OFFSET(統合マスタ!$E$4,MATCH($A53,統合マスタ!$AC$5:$AC$1500,0),0))</f>
        <v/>
      </c>
      <c r="H53" s="27" t="str">
        <f ca="1">IF($A53="","",OFFSET(統合マスタ!$F$4,MATCH($A53,統合マスタ!$AC$5:$AC$1500,0),0))</f>
        <v>８００ｍｌｘ１０袋</v>
      </c>
      <c r="I53" s="27" t="str">
        <f ca="1">IF($A53="","",OFFSET(統合マスタ!$K$4,MATCH($A53,統合マスタ!$AC$5:$AC$1500,0),0))</f>
        <v>袋</v>
      </c>
      <c r="J53" s="54" t="str">
        <f ca="1">IF(F53="","",OFFSET(分類!$B$29,MATCH(F53,分類!$A$30:$A$46,0),0))</f>
        <v>輸液</v>
      </c>
      <c r="K53" s="65"/>
      <c r="L53" s="54">
        <f t="shared" si="0"/>
        <v>0</v>
      </c>
    </row>
    <row r="54" spans="1:13">
      <c r="A54" s="66" cm="1">
        <f t="array" aca="1" ref="A54" ca="1">IFERROR(
    SMALL(
        IF((統合マスタ!$R$5:$R$1500=1)*
           (ISNUMBER(MATCH(統合マスタ!$V$5:$V$1500, 分類!$Q$8:$Q$15, 0))),
           統合マスタ!$AC$5:$AC$1500),
        ROW(A50)
    ),
"")</f>
        <v>803</v>
      </c>
      <c r="B54" s="27">
        <f t="shared" si="1"/>
        <v>50</v>
      </c>
      <c r="C54" s="27">
        <f ca="1">IF($A54="","",OFFSET(統合マスタ!$B$4,MATCH($A54,統合マスタ!$AC$5:$AC$1500,0),0))</f>
        <v>803</v>
      </c>
      <c r="D54" s="27" t="str">
        <f ca="1">IF($A54="","",OFFSET(統合マスタ!$C$4,MATCH($A54,統合マスタ!$AC$5:$AC$1500,0),0))</f>
        <v>ワンパル２号輸液１２００ｍｌ</v>
      </c>
      <c r="E54" s="27">
        <f ca="1">IF($A54="","",OFFSET(統合マスタ!$X$4,MATCH($A54,統合マスタ!$AC$5:$AC$1500,0),0))</f>
        <v>0</v>
      </c>
      <c r="F54" s="27">
        <f ca="1">IF($A54="","",OFFSET(統合マスタ!$Z$4,MATCH($A54,統合マスタ!$AC$5:$AC$1500,0),0))</f>
        <v>10</v>
      </c>
      <c r="G54" s="27" t="str">
        <f ca="1">IF($A54="","",OFFSET(統合マスタ!$E$4,MATCH($A54,統合マスタ!$AC$5:$AC$1500,0),0))</f>
        <v/>
      </c>
      <c r="H54" s="27" t="str">
        <f ca="1">IF($A54="","",OFFSET(統合マスタ!$F$4,MATCH($A54,統合マスタ!$AC$5:$AC$1500,0),0))</f>
        <v>１２００ｍｌｘ７</v>
      </c>
      <c r="I54" s="27" t="str">
        <f ca="1">IF($A54="","",OFFSET(統合マスタ!$K$4,MATCH($A54,統合マスタ!$AC$5:$AC$1500,0),0))</f>
        <v>袋</v>
      </c>
      <c r="J54" s="54" t="str">
        <f ca="1">IF(F54="","",OFFSET(分類!$B$29,MATCH(F54,分類!$A$30:$A$46,0),0))</f>
        <v>輸液</v>
      </c>
      <c r="K54" s="65"/>
      <c r="L54" s="54">
        <f t="shared" si="0"/>
        <v>0</v>
      </c>
    </row>
    <row r="55" spans="1:13">
      <c r="A55" s="66" cm="1">
        <f t="array" aca="1" ref="A55" ca="1">IFERROR(
    SMALL(
        IF((統合マスタ!$R$5:$R$1500=1)*
           (ISNUMBER(MATCH(統合マスタ!$V$5:$V$1500, 分類!$Q$8:$Q$15, 0))),
           統合マスタ!$AC$5:$AC$1500),
        ROW(A51)
    ),
"")</f>
        <v>812</v>
      </c>
      <c r="B55" s="27">
        <f t="shared" si="1"/>
        <v>51</v>
      </c>
      <c r="C55" s="27">
        <f ca="1">IF($A55="","",OFFSET(統合マスタ!$B$4,MATCH($A55,統合マスタ!$AC$5:$AC$1500,0),0))</f>
        <v>812</v>
      </c>
      <c r="D55" s="27" t="str">
        <f ca="1">IF($A55="","",OFFSET(統合マスタ!$C$4,MATCH($A55,統合マスタ!$AC$5:$AC$1500,0),0))</f>
        <v>水溶性ハイドロコートン注射１００ｍｇ</v>
      </c>
      <c r="E55" s="27">
        <f ca="1">IF($A55="","",OFFSET(統合マスタ!$X$4,MATCH($A55,統合マスタ!$AC$5:$AC$1500,0),0))</f>
        <v>0</v>
      </c>
      <c r="F55" s="27">
        <f ca="1">IF($A55="","",OFFSET(統合マスタ!$Z$4,MATCH($A55,統合マスタ!$AC$5:$AC$1500,0),0))</f>
        <v>9</v>
      </c>
      <c r="G55" s="27" t="str">
        <f ca="1">IF($A55="","",OFFSET(統合マスタ!$E$4,MATCH($A55,統合マスタ!$AC$5:$AC$1500,0),0))</f>
        <v/>
      </c>
      <c r="H55" s="27" t="str">
        <f ca="1">IF($A55="","",OFFSET(統合マスタ!$F$4,MATCH($A55,統合マスタ!$AC$5:$AC$1500,0),0))</f>
        <v>２ｍＬＸ１０瓶</v>
      </c>
      <c r="I55" s="27" t="str">
        <f ca="1">IF($A55="","",OFFSET(統合マスタ!$K$4,MATCH($A55,統合マスタ!$AC$5:$AC$1500,0),0))</f>
        <v>A</v>
      </c>
      <c r="J55" s="54" t="str">
        <f ca="1">IF(F55="","",OFFSET(分類!$B$29,MATCH(F55,分類!$A$30:$A$46,0),0))</f>
        <v>注射</v>
      </c>
      <c r="K55" s="65"/>
      <c r="L55" s="54">
        <f t="shared" si="0"/>
        <v>0</v>
      </c>
    </row>
    <row r="56" spans="1:13">
      <c r="A56" s="66" cm="1">
        <f t="array" aca="1" ref="A56" ca="1">IFERROR(
    SMALL(
        IF((統合マスタ!$R$5:$R$1500=1)*
           (ISNUMBER(MATCH(統合マスタ!$V$5:$V$1500, 分類!$Q$8:$Q$15, 0))),
           統合マスタ!$AC$5:$AC$1500),
        ROW(A52)
    ),
"")</f>
        <v>815</v>
      </c>
      <c r="B56" s="27">
        <f t="shared" si="1"/>
        <v>52</v>
      </c>
      <c r="C56" s="27">
        <f ca="1">IF($A56="","",OFFSET(統合マスタ!$B$4,MATCH($A56,統合マスタ!$AC$5:$AC$1500,0),0))</f>
        <v>815</v>
      </c>
      <c r="D56" s="27" t="str">
        <f ca="1">IF($A56="","",OFFSET(統合マスタ!$C$4,MATCH($A56,統合マスタ!$AC$5:$AC$1500,0),0))</f>
        <v>生食溶解液キットＨ（１）</v>
      </c>
      <c r="E56" s="27">
        <f ca="1">IF($A56="","",OFFSET(統合マスタ!$X$4,MATCH($A56,統合マスタ!$AC$5:$AC$1500,0),0))</f>
        <v>0</v>
      </c>
      <c r="F56" s="27">
        <f ca="1">IF($A56="","",OFFSET(統合マスタ!$Z$4,MATCH($A56,統合マスタ!$AC$5:$AC$1500,0),0))</f>
        <v>9</v>
      </c>
      <c r="G56" s="27" t="str">
        <f ca="1">IF($A56="","",OFFSET(統合マスタ!$E$4,MATCH($A56,統合マスタ!$AC$5:$AC$1500,0),0))</f>
        <v/>
      </c>
      <c r="H56" s="27" t="str">
        <f ca="1">IF($A56="","",OFFSET(統合マスタ!$F$4,MATCH($A56,統合マスタ!$AC$5:$AC$1500,0),0))</f>
        <v>１００ｍｌｘ１０</v>
      </c>
      <c r="I56" s="27" t="str">
        <f ca="1">IF($A56="","",OFFSET(統合マスタ!$K$4,MATCH($A56,統合マスタ!$AC$5:$AC$1500,0),0))</f>
        <v>瓶</v>
      </c>
      <c r="J56" s="54" t="str">
        <f ca="1">IF(F56="","",OFFSET(分類!$B$29,MATCH(F56,分類!$A$30:$A$46,0),0))</f>
        <v>注射</v>
      </c>
      <c r="K56" s="65"/>
      <c r="L56" s="54">
        <f t="shared" si="0"/>
        <v>0</v>
      </c>
    </row>
    <row r="57" spans="1:13">
      <c r="A57" s="66" cm="1">
        <f t="array" aca="1" ref="A57" ca="1">IFERROR(
    SMALL(
        IF((統合マスタ!$R$5:$R$1500=1)*
           (ISNUMBER(MATCH(統合マスタ!$V$5:$V$1500, 分類!$Q$8:$Q$15, 0))),
           統合マスタ!$AC$5:$AC$1500),
        ROW(A53)
    ),
"")</f>
        <v>816</v>
      </c>
      <c r="B57" s="27">
        <f t="shared" si="1"/>
        <v>53</v>
      </c>
      <c r="C57" s="27">
        <f ca="1">IF($A57="","",OFFSET(統合マスタ!$B$4,MATCH($A57,統合マスタ!$AC$5:$AC$1500,0),0))</f>
        <v>816</v>
      </c>
      <c r="D57" s="27" t="str">
        <f ca="1">IF($A57="","",OFFSET(統合マスタ!$C$4,MATCH($A57,統合マスタ!$AC$5:$AC$1500,0),0))</f>
        <v>生理食塩液「ＶＴＲＳ」１００ｍｌ</v>
      </c>
      <c r="E57" s="27">
        <f ca="1">IF($A57="","",OFFSET(統合マスタ!$X$4,MATCH($A57,統合マスタ!$AC$5:$AC$1500,0),0))</f>
        <v>0</v>
      </c>
      <c r="F57" s="27">
        <f ca="1">IF($A57="","",OFFSET(統合マスタ!$Z$4,MATCH($A57,統合マスタ!$AC$5:$AC$1500,0),0))</f>
        <v>9</v>
      </c>
      <c r="G57" s="27" t="str">
        <f ca="1">IF($A57="","",OFFSET(統合マスタ!$E$4,MATCH($A57,統合マスタ!$AC$5:$AC$1500,0),0))</f>
        <v/>
      </c>
      <c r="H57" s="27" t="str">
        <f ca="1">IF($A57="","",OFFSET(統合マスタ!$F$4,MATCH($A57,統合マスタ!$AC$5:$AC$1500,0),0))</f>
        <v>１００ｍｌｘ１０Ｖ</v>
      </c>
      <c r="I57" s="27" t="str">
        <f ca="1">IF($A57="","",OFFSET(統合マスタ!$K$4,MATCH($A57,統合マスタ!$AC$5:$AC$1500,0),0))</f>
        <v>瓶</v>
      </c>
      <c r="J57" s="54" t="str">
        <f ca="1">IF(F57="","",OFFSET(分類!$B$29,MATCH(F57,分類!$A$30:$A$46,0),0))</f>
        <v>注射</v>
      </c>
      <c r="K57" s="65"/>
      <c r="L57" s="54">
        <f t="shared" si="0"/>
        <v>0</v>
      </c>
    </row>
    <row r="58" spans="1:13" s="83" customFormat="1">
      <c r="A58" s="83" cm="1">
        <f t="array" aca="1" ref="A58" ca="1">IFERROR(
    SMALL(
        IF((統合マスタ!$R$5:$R$1500=1)*
           (ISNUMBER(MATCH(統合マスタ!$V$5:$V$1500, 分類!$Q$8:$Q$15, 0))),
           統合マスタ!$AC$5:$AC$1500),
        ROW(A54)
    ),
"")</f>
        <v>817</v>
      </c>
      <c r="B58" s="84">
        <f t="shared" si="1"/>
        <v>54</v>
      </c>
      <c r="C58" s="84">
        <f ca="1">IF($A58="","",OFFSET(統合マスタ!$B$4,MATCH($A58,統合マスタ!$AC$5:$AC$1500,0),0))</f>
        <v>817</v>
      </c>
      <c r="D58" s="84" t="str">
        <f ca="1">IF($A58="","",OFFSET(統合マスタ!$C$4,MATCH($A58,統合マスタ!$AC$5:$AC$1500,0),0))</f>
        <v>生理食塩液「ＶＴＲＳ」２０ｍｌ</v>
      </c>
      <c r="E58" s="84">
        <f ca="1">IF($A58="","",OFFSET(統合マスタ!$X$4,MATCH($A58,統合マスタ!$AC$5:$AC$1500,0),0))</f>
        <v>0</v>
      </c>
      <c r="F58" s="84">
        <f ca="1">IF($A58="","",OFFSET(統合マスタ!$Z$4,MATCH($A58,統合マスタ!$AC$5:$AC$1500,0),0))</f>
        <v>8</v>
      </c>
      <c r="G58" s="84" t="str">
        <f ca="1">IF($A58="","",OFFSET(統合マスタ!$E$4,MATCH($A58,統合マスタ!$AC$5:$AC$1500,0),0))</f>
        <v/>
      </c>
      <c r="H58" s="84" t="str">
        <f ca="1">IF($A58="","",OFFSET(統合マスタ!$F$4,MATCH($A58,統合マスタ!$AC$5:$AC$1500,0),0))</f>
        <v>２０ｍｌ×１００Ａ</v>
      </c>
      <c r="I58" s="84" t="str">
        <f ca="1">IF($A58="","",OFFSET(統合マスタ!$K$4,MATCH($A58,統合マスタ!$AC$5:$AC$1500,0),0))</f>
        <v>A</v>
      </c>
      <c r="J58" s="85" t="str">
        <f ca="1">IF(F58="","",OFFSET(分類!$B$29,MATCH(F58,分類!$A$30:$A$46,0),0))</f>
        <v>抗生剤.小輸液</v>
      </c>
      <c r="K58" s="85"/>
      <c r="L58" s="85">
        <f t="shared" si="0"/>
        <v>0</v>
      </c>
      <c r="M58" s="83" t="str">
        <f ca="1">I58</f>
        <v>A</v>
      </c>
    </row>
    <row r="59" spans="1:13" s="83" customFormat="1">
      <c r="A59" s="83" cm="1">
        <f t="array" aca="1" ref="A59" ca="1">IFERROR(
    SMALL(
        IF((統合マスタ!$R$5:$R$1500=1)*
           (ISNUMBER(MATCH(統合マスタ!$V$5:$V$1500, 分類!$Q$8:$Q$15, 0))),
           統合マスタ!$AC$5:$AC$1500),
        ROW(A55)
    ),
"")</f>
        <v>820</v>
      </c>
      <c r="B59" s="84">
        <f t="shared" si="1"/>
        <v>55</v>
      </c>
      <c r="C59" s="84">
        <f ca="1">IF($A59="","",OFFSET(統合マスタ!$B$4,MATCH($A59,統合マスタ!$AC$5:$AC$1500,0),0))</f>
        <v>820</v>
      </c>
      <c r="D59" s="84" t="str">
        <f ca="1">IF($A59="","",OFFSET(統合マスタ!$C$4,MATCH($A59,統合マスタ!$AC$5:$AC$1500,0),0))</f>
        <v>大塚生食注　　プラ細口　</v>
      </c>
      <c r="E59" s="84">
        <f ca="1">IF($A59="","",OFFSET(統合マスタ!$X$4,MATCH($A59,統合マスタ!$AC$5:$AC$1500,0),0))</f>
        <v>0</v>
      </c>
      <c r="F59" s="84">
        <f ca="1">IF($A59="","",OFFSET(統合マスタ!$Z$4,MATCH($A59,統合マスタ!$AC$5:$AC$1500,0),0))</f>
        <v>8</v>
      </c>
      <c r="G59" s="84" t="str">
        <f ca="1">IF($A59="","",OFFSET(統合マスタ!$E$4,MATCH($A59,統合マスタ!$AC$5:$AC$1500,0),0))</f>
        <v/>
      </c>
      <c r="H59" s="84" t="str">
        <f ca="1">IF($A59="","",OFFSET(統合マスタ!$F$4,MATCH($A59,統合マスタ!$AC$5:$AC$1500,0),0))</f>
        <v>５００ｍｌ×２０Ｂ　</v>
      </c>
      <c r="I59" s="84" t="str">
        <f ca="1">IF($A59="","",OFFSET(統合マスタ!$K$4,MATCH($A59,統合マスタ!$AC$5:$AC$1500,0),0))</f>
        <v>瓶</v>
      </c>
      <c r="J59" s="85" t="str">
        <f ca="1">IF(F59="","",OFFSET(分類!$B$29,MATCH(F59,分類!$A$30:$A$46,0),0))</f>
        <v>抗生剤.小輸液</v>
      </c>
      <c r="K59" s="85"/>
      <c r="L59" s="85">
        <f t="shared" si="0"/>
        <v>0</v>
      </c>
      <c r="M59" s="83" t="str">
        <f ca="1">I59</f>
        <v>瓶</v>
      </c>
    </row>
    <row r="60" spans="1:13" s="83" customFormat="1">
      <c r="A60" s="83" cm="1">
        <f t="array" aca="1" ref="A60" ca="1">IFERROR(
    SMALL(
        IF((統合マスタ!$R$5:$R$1500=1)*
           (ISNUMBER(MATCH(統合マスタ!$V$5:$V$1500, 分類!$Q$8:$Q$15, 0))),
           統合マスタ!$AC$5:$AC$1500),
        ROW(A56)
    ),
"")</f>
        <v>821</v>
      </c>
      <c r="B60" s="84">
        <f t="shared" si="1"/>
        <v>56</v>
      </c>
      <c r="C60" s="84">
        <f ca="1">IF($A60="","",OFFSET(統合マスタ!$B$4,MATCH($A60,統合マスタ!$AC$5:$AC$1500,0),0))</f>
        <v>821</v>
      </c>
      <c r="D60" s="84" t="str">
        <f ca="1">IF($A60="","",OFFSET(統合マスタ!$C$4,MATCH($A60,統合マスタ!$AC$5:$AC$1500,0),0))</f>
        <v>大塚生食注　ソフトバッグ</v>
      </c>
      <c r="E60" s="84">
        <f ca="1">IF($A60="","",OFFSET(統合マスタ!$X$4,MATCH($A60,統合マスタ!$AC$5:$AC$1500,0),0))</f>
        <v>0</v>
      </c>
      <c r="F60" s="84">
        <f ca="1">IF($A60="","",OFFSET(統合マスタ!$Z$4,MATCH($A60,統合マスタ!$AC$5:$AC$1500,0),0))</f>
        <v>8</v>
      </c>
      <c r="G60" s="84" t="str">
        <f ca="1">IF($A60="","",OFFSET(統合マスタ!$E$4,MATCH($A60,統合マスタ!$AC$5:$AC$1500,0),0))</f>
        <v/>
      </c>
      <c r="H60" s="84" t="str">
        <f ca="1">IF($A60="","",OFFSET(統合マスタ!$F$4,MATCH($A60,統合マスタ!$AC$5:$AC$1500,0),0))</f>
        <v>５００ｍｌｘ２０袋</v>
      </c>
      <c r="I60" s="84" t="str">
        <f ca="1">IF($A60="","",OFFSET(統合マスタ!$K$4,MATCH($A60,統合マスタ!$AC$5:$AC$1500,0),0))</f>
        <v>袋</v>
      </c>
      <c r="J60" s="85" t="str">
        <f ca="1">IF(F60="","",OFFSET(分類!$B$29,MATCH(F60,分類!$A$30:$A$46,0),0))</f>
        <v>抗生剤.小輸液</v>
      </c>
      <c r="K60" s="85"/>
      <c r="L60" s="85">
        <f t="shared" si="0"/>
        <v>0</v>
      </c>
      <c r="M60" s="83" t="str">
        <f ca="1">I60</f>
        <v>袋</v>
      </c>
    </row>
    <row r="61" spans="1:13">
      <c r="A61" s="66" cm="1">
        <f t="array" aca="1" ref="A61" ca="1">IFERROR(
    SMALL(
        IF((統合マスタ!$R$5:$R$1500=1)*
           (ISNUMBER(MATCH(統合マスタ!$V$5:$V$1500, 分類!$Q$8:$Q$15, 0))),
           統合マスタ!$AC$5:$AC$1500),
        ROW(A57)
    ),
"")</f>
        <v>822</v>
      </c>
      <c r="B61" s="27">
        <f t="shared" si="1"/>
        <v>57</v>
      </c>
      <c r="C61" s="27">
        <f ca="1">IF($A61="","",OFFSET(統合マスタ!$B$4,MATCH($A61,統合マスタ!$AC$5:$AC$1500,0),0))</f>
        <v>822</v>
      </c>
      <c r="D61" s="27" t="str">
        <f ca="1">IF($A61="","",OFFSET(統合マスタ!$C$4,MATCH($A61,統合マスタ!$AC$5:$AC$1500,0),0))</f>
        <v>大塚糖液５％　　　　　　　　　　　　　</v>
      </c>
      <c r="E61" s="27">
        <f ca="1">IF($A61="","",OFFSET(統合マスタ!$X$4,MATCH($A61,統合マスタ!$AC$5:$AC$1500,0),0))</f>
        <v>0</v>
      </c>
      <c r="F61" s="27">
        <f ca="1">IF($A61="","",OFFSET(統合マスタ!$Z$4,MATCH($A61,統合マスタ!$AC$5:$AC$1500,0),0))</f>
        <v>10</v>
      </c>
      <c r="G61" s="27" t="str">
        <f ca="1">IF($A61="","",OFFSET(統合マスタ!$E$4,MATCH($A61,統合マスタ!$AC$5:$AC$1500,0),0))</f>
        <v/>
      </c>
      <c r="H61" s="27" t="str">
        <f ca="1">IF($A61="","",OFFSET(統合マスタ!$F$4,MATCH($A61,統合マスタ!$AC$5:$AC$1500,0),0))</f>
        <v>５００ｍｌｘ２０袋</v>
      </c>
      <c r="I61" s="27" t="str">
        <f ca="1">IF($A61="","",OFFSET(統合マスタ!$K$4,MATCH($A61,統合マスタ!$AC$5:$AC$1500,0),0))</f>
        <v>袋</v>
      </c>
      <c r="J61" s="54" t="str">
        <f ca="1">IF(F61="","",OFFSET(分類!$B$29,MATCH(F61,分類!$A$30:$A$46,0),0))</f>
        <v>輸液</v>
      </c>
      <c r="K61" s="65"/>
      <c r="L61" s="54">
        <f t="shared" si="0"/>
        <v>0</v>
      </c>
    </row>
    <row r="62" spans="1:13">
      <c r="A62" s="66" cm="1">
        <f t="array" aca="1" ref="A62" ca="1">IFERROR(
    SMALL(
        IF((統合マスタ!$R$5:$R$1500=1)*
           (ISNUMBER(MATCH(統合マスタ!$V$5:$V$1500, 分類!$Q$8:$Q$15, 0))),
           統合マスタ!$AC$5:$AC$1500),
        ROW(A58)
    ),
"")</f>
        <v>823</v>
      </c>
      <c r="B62" s="27">
        <f t="shared" si="1"/>
        <v>58</v>
      </c>
      <c r="C62" s="27">
        <f ca="1">IF($A62="","",OFFSET(統合マスタ!$B$4,MATCH($A62,統合マスタ!$AC$5:$AC$1500,0),0))</f>
        <v>823</v>
      </c>
      <c r="D62" s="27" t="str">
        <f ca="1">IF($A62="","",OFFSET(統合マスタ!$C$4,MATCH($A62,統合マスタ!$AC$5:$AC$1500,0),0))</f>
        <v>大塚糖液５％　　　　　　　　　　　　　</v>
      </c>
      <c r="E62" s="27">
        <f ca="1">IF($A62="","",OFFSET(統合マスタ!$X$4,MATCH($A62,統合マスタ!$AC$5:$AC$1500,0),0))</f>
        <v>0</v>
      </c>
      <c r="F62" s="27">
        <f ca="1">IF($A62="","",OFFSET(統合マスタ!$Z$4,MATCH($A62,統合マスタ!$AC$5:$AC$1500,0),0))</f>
        <v>10</v>
      </c>
      <c r="G62" s="27" t="str">
        <f ca="1">IF($A62="","",OFFSET(統合マスタ!$E$4,MATCH($A62,統合マスタ!$AC$5:$AC$1500,0),0))</f>
        <v/>
      </c>
      <c r="H62" s="27" t="str">
        <f ca="1">IF($A62="","",OFFSET(統合マスタ!$F$4,MATCH($A62,統合マスタ!$AC$5:$AC$1500,0),0))</f>
        <v>１００ｍｌｘ１０Ｂ</v>
      </c>
      <c r="I62" s="27" t="str">
        <f ca="1">IF($A62="","",OFFSET(統合マスタ!$K$4,MATCH($A62,統合マスタ!$AC$5:$AC$1500,0),0))</f>
        <v>B</v>
      </c>
      <c r="J62" s="54" t="str">
        <f ca="1">IF(F62="","",OFFSET(分類!$B$29,MATCH(F62,分類!$A$30:$A$46,0),0))</f>
        <v>輸液</v>
      </c>
      <c r="K62" s="65"/>
      <c r="L62" s="54">
        <f t="shared" si="0"/>
        <v>0</v>
      </c>
    </row>
    <row r="63" spans="1:13" s="83" customFormat="1">
      <c r="A63" s="83" cm="1">
        <f t="array" aca="1" ref="A63" ca="1">IFERROR(
    SMALL(
        IF((統合マスタ!$R$5:$R$1500=1)*
           (ISNUMBER(MATCH(統合マスタ!$V$5:$V$1500, 分類!$Q$8:$Q$15, 0))),
           統合マスタ!$AC$5:$AC$1500),
        ROW(A59)
    ),
"")</f>
        <v>830</v>
      </c>
      <c r="B63" s="84">
        <f t="shared" si="1"/>
        <v>59</v>
      </c>
      <c r="C63" s="84">
        <f ca="1">IF($A63="","",OFFSET(統合マスタ!$B$4,MATCH($A63,統合マスタ!$AC$5:$AC$1500,0),0))</f>
        <v>830</v>
      </c>
      <c r="D63" s="84" t="str">
        <f ca="1">IF($A63="","",OFFSET(統合マスタ!$C$4,MATCH($A63,統合マスタ!$AC$5:$AC$1500,0),0))</f>
        <v>注射用水ＰＬ「フソー」２０ｍｌ（スノープル）</v>
      </c>
      <c r="E63" s="84">
        <f ca="1">IF($A63="","",OFFSET(統合マスタ!$X$4,MATCH($A63,統合マスタ!$AC$5:$AC$1500,0),0))</f>
        <v>0</v>
      </c>
      <c r="F63" s="84">
        <f ca="1">IF($A63="","",OFFSET(統合マスタ!$Z$4,MATCH($A63,統合マスタ!$AC$5:$AC$1500,0),0))</f>
        <v>8</v>
      </c>
      <c r="G63" s="84" t="str">
        <f ca="1">IF($A63="","",OFFSET(統合マスタ!$E$4,MATCH($A63,統合マスタ!$AC$5:$AC$1500,0),0))</f>
        <v/>
      </c>
      <c r="H63" s="84" t="str">
        <f ca="1">IF($A63="","",OFFSET(統合マスタ!$F$4,MATCH($A63,統合マスタ!$AC$5:$AC$1500,0),0))</f>
        <v>２０ｍｌ×５０Ｐ　</v>
      </c>
      <c r="I63" s="84" t="str">
        <f ca="1">IF($A63="","",OFFSET(統合マスタ!$K$4,MATCH($A63,統合マスタ!$AC$5:$AC$1500,0),0))</f>
        <v>筒</v>
      </c>
      <c r="J63" s="85" t="str">
        <f ca="1">IF(F63="","",OFFSET(分類!$B$29,MATCH(F63,分類!$A$30:$A$46,0),0))</f>
        <v>抗生剤.小輸液</v>
      </c>
      <c r="K63" s="85"/>
      <c r="L63" s="85">
        <f t="shared" si="0"/>
        <v>0</v>
      </c>
      <c r="M63" s="83" t="str">
        <f ca="1">I63</f>
        <v>筒</v>
      </c>
    </row>
    <row r="64" spans="1:13">
      <c r="A64" s="66" cm="1">
        <f t="array" aca="1" ref="A64" ca="1">IFERROR(
    SMALL(
        IF((統合マスタ!$R$5:$R$1500=1)*
           (ISNUMBER(MATCH(統合マスタ!$V$5:$V$1500, 分類!$Q$8:$Q$15, 0))),
           統合マスタ!$AC$5:$AC$1500),
        ROW(A60)
    ),
"")</f>
        <v>200031</v>
      </c>
      <c r="B64" s="27">
        <f t="shared" si="1"/>
        <v>60</v>
      </c>
      <c r="C64" s="27">
        <f ca="1">IF($A64="","",OFFSET(統合マスタ!$B$4,MATCH($A64,統合マスタ!$AC$5:$AC$1500,0),0))</f>
        <v>31</v>
      </c>
      <c r="D64" s="27" t="str">
        <f ca="1">IF($A64="","",OFFSET(統合マスタ!$C$4,MATCH($A64,統合マスタ!$AC$5:$AC$1500,0),0))</f>
        <v>アキネトン注射液５ｍｇ　　　　　　　　　</v>
      </c>
      <c r="E64" s="27">
        <f ca="1">IF($A64="","",OFFSET(統合マスタ!$X$4,MATCH($A64,統合マスタ!$AC$5:$AC$1500,0),0))</f>
        <v>2</v>
      </c>
      <c r="F64" s="27">
        <f ca="1">IF($A64="","",OFFSET(統合マスタ!$Z$4,MATCH($A64,統合マスタ!$AC$5:$AC$1500,0),0))</f>
        <v>9</v>
      </c>
      <c r="G64" s="27" t="str">
        <f ca="1">IF($A64="","",OFFSET(統合マスタ!$E$4,MATCH($A64,統合マスタ!$AC$5:$AC$1500,0),0))</f>
        <v/>
      </c>
      <c r="H64" s="27" t="str">
        <f ca="1">IF($A64="","",OFFSET(統合マスタ!$F$4,MATCH($A64,統合マスタ!$AC$5:$AC$1500,0),0))</f>
        <v>１ｍＬ×５０Ａ</v>
      </c>
      <c r="I64" s="27" t="str">
        <f ca="1">IF($A64="","",OFFSET(統合マスタ!$K$4,MATCH($A64,統合マスタ!$AC$5:$AC$1500,0),0))</f>
        <v>A</v>
      </c>
      <c r="J64" s="54" t="str">
        <f ca="1">IF(F64="","",OFFSET(分類!$B$29,MATCH(F64,分類!$A$30:$A$46,0),0))</f>
        <v>注射</v>
      </c>
      <c r="K64" s="65"/>
      <c r="L64" s="54">
        <f t="shared" si="0"/>
        <v>0</v>
      </c>
    </row>
    <row r="65" spans="1:12">
      <c r="A65" s="66" cm="1">
        <f t="array" aca="1" ref="A65" ca="1">IFERROR(
    SMALL(
        IF((統合マスタ!$R$5:$R$1500=1)*
           (ISNUMBER(MATCH(統合マスタ!$V$5:$V$1500, 分類!$Q$8:$Q$15, 0))),
           統合マスタ!$AC$5:$AC$1500),
        ROW(A61)
    ),
"")</f>
        <v>200069</v>
      </c>
      <c r="B65" s="27">
        <f t="shared" si="1"/>
        <v>61</v>
      </c>
      <c r="C65" s="27">
        <f ca="1">IF($A65="","",OFFSET(統合マスタ!$B$4,MATCH($A65,統合マスタ!$AC$5:$AC$1500,0),0))</f>
        <v>69</v>
      </c>
      <c r="D65" s="27" t="str">
        <f ca="1">IF($A65="","",OFFSET(統合マスタ!$C$4,MATCH($A65,統合マスタ!$AC$5:$AC$1500,0),0))</f>
        <v>アトロピン硫酸塩注０．５ｍｇ「ニプロ」</v>
      </c>
      <c r="E65" s="27">
        <f ca="1">IF($A65="","",OFFSET(統合マスタ!$X$4,MATCH($A65,統合マスタ!$AC$5:$AC$1500,0),0))</f>
        <v>2</v>
      </c>
      <c r="F65" s="27">
        <f ca="1">IF($A65="","",OFFSET(統合マスタ!$Z$4,MATCH($A65,統合マスタ!$AC$5:$AC$1500,0),0))</f>
        <v>9</v>
      </c>
      <c r="G65" s="27" t="str">
        <f ca="1">IF($A65="","",OFFSET(統合マスタ!$E$4,MATCH($A65,統合マスタ!$AC$5:$AC$1500,0),0))</f>
        <v/>
      </c>
      <c r="H65" s="27" t="str">
        <f ca="1">IF($A65="","",OFFSET(統合マスタ!$F$4,MATCH($A65,統合マスタ!$AC$5:$AC$1500,0),0))</f>
        <v>１ｍｌｘ１０Ａ</v>
      </c>
      <c r="I65" s="27" t="str">
        <f ca="1">IF($A65="","",OFFSET(統合マスタ!$K$4,MATCH($A65,統合マスタ!$AC$5:$AC$1500,0),0))</f>
        <v>A</v>
      </c>
      <c r="J65" s="54" t="str">
        <f ca="1">IF(F65="","",OFFSET(分類!$B$29,MATCH(F65,分類!$A$30:$A$46,0),0))</f>
        <v>注射</v>
      </c>
      <c r="K65" s="65"/>
      <c r="L65" s="54">
        <f t="shared" si="0"/>
        <v>0</v>
      </c>
    </row>
    <row r="66" spans="1:12">
      <c r="A66" s="66" cm="1">
        <f t="array" aca="1" ref="A66" ca="1">IFERROR(
    SMALL(
        IF((統合マスタ!$R$5:$R$1500=1)*
           (ISNUMBER(MATCH(統合マスタ!$V$5:$V$1500, 分類!$Q$8:$Q$15, 0))),
           統合マスタ!$AC$5:$AC$1500),
        ROW(A62)
    ),
"")</f>
        <v>200072</v>
      </c>
      <c r="B66" s="27">
        <f t="shared" si="1"/>
        <v>62</v>
      </c>
      <c r="C66" s="27">
        <f ca="1">IF($A66="","",OFFSET(統合マスタ!$B$4,MATCH($A66,統合マスタ!$AC$5:$AC$1500,0),0))</f>
        <v>72</v>
      </c>
      <c r="D66" s="27" t="str">
        <f ca="1">IF($A66="","",OFFSET(統合マスタ!$C$4,MATCH($A66,統合マスタ!$AC$5:$AC$1500,0),0))</f>
        <v>アネキセート注射液０．５ＭＧ</v>
      </c>
      <c r="E66" s="27">
        <f ca="1">IF($A66="","",OFFSET(統合マスタ!$X$4,MATCH($A66,統合マスタ!$AC$5:$AC$1500,0),0))</f>
        <v>2</v>
      </c>
      <c r="F66" s="27">
        <f ca="1">IF($A66="","",OFFSET(統合マスタ!$Z$4,MATCH($A66,統合マスタ!$AC$5:$AC$1500,0),0))</f>
        <v>9</v>
      </c>
      <c r="G66" s="27" t="str">
        <f ca="1">IF($A66="","",OFFSET(統合マスタ!$E$4,MATCH($A66,統合マスタ!$AC$5:$AC$1500,0),0))</f>
        <v/>
      </c>
      <c r="H66" s="27" t="str">
        <f ca="1">IF($A66="","",OFFSET(統合マスタ!$F$4,MATCH($A66,統合マスタ!$AC$5:$AC$1500,0),0))</f>
        <v>５ＭＬＸ５Ａ</v>
      </c>
      <c r="I66" s="27" t="str">
        <f ca="1">IF($A66="","",OFFSET(統合マスタ!$K$4,MATCH($A66,統合マスタ!$AC$5:$AC$1500,0),0))</f>
        <v>A</v>
      </c>
      <c r="J66" s="54" t="str">
        <f ca="1">IF(F66="","",OFFSET(分類!$B$29,MATCH(F66,分類!$A$30:$A$46,0),0))</f>
        <v>注射</v>
      </c>
      <c r="K66" s="65"/>
      <c r="L66" s="54">
        <f t="shared" si="0"/>
        <v>0</v>
      </c>
    </row>
    <row r="67" spans="1:12">
      <c r="A67" s="66" cm="1">
        <f t="array" aca="1" ref="A67" ca="1">IFERROR(
    SMALL(
        IF((統合マスタ!$R$5:$R$1500=1)*
           (ISNUMBER(MATCH(統合マスタ!$V$5:$V$1500, 分類!$Q$8:$Q$15, 0))),
           統合マスタ!$AC$5:$AC$1500),
        ROW(A63)
    ),
"")</f>
        <v>200097</v>
      </c>
      <c r="B67" s="27">
        <f t="shared" si="1"/>
        <v>63</v>
      </c>
      <c r="C67" s="27">
        <f ca="1">IF($A67="","",OFFSET(統合マスタ!$B$4,MATCH($A67,統合マスタ!$AC$5:$AC$1500,0),0))</f>
        <v>97</v>
      </c>
      <c r="D67" s="27" t="str">
        <f ca="1">IF($A67="","",OFFSET(統合マスタ!$C$4,MATCH($A67,統合マスタ!$AC$5:$AC$1500,0),0))</f>
        <v>アレビアチン注２５０ｍｇ</v>
      </c>
      <c r="E67" s="27">
        <f ca="1">IF($A67="","",OFFSET(統合マスタ!$X$4,MATCH($A67,統合マスタ!$AC$5:$AC$1500,0),0))</f>
        <v>2</v>
      </c>
      <c r="F67" s="27">
        <f ca="1">IF($A67="","",OFFSET(統合マスタ!$Z$4,MATCH($A67,統合マスタ!$AC$5:$AC$1500,0),0))</f>
        <v>9</v>
      </c>
      <c r="G67" s="27" t="str">
        <f ca="1">IF($A67="","",OFFSET(統合マスタ!$E$4,MATCH($A67,統合マスタ!$AC$5:$AC$1500,0),0))</f>
        <v/>
      </c>
      <c r="H67" s="27" t="str">
        <f ca="1">IF($A67="","",OFFSET(統合マスタ!$F$4,MATCH($A67,統合マスタ!$AC$5:$AC$1500,0),0))</f>
        <v>５ｍＬＸ１０管</v>
      </c>
      <c r="I67" s="27" t="str">
        <f ca="1">IF($A67="","",OFFSET(統合マスタ!$K$4,MATCH($A67,統合マスタ!$AC$5:$AC$1500,0),0))</f>
        <v>A</v>
      </c>
      <c r="J67" s="54" t="str">
        <f ca="1">IF(F67="","",OFFSET(分類!$B$29,MATCH(F67,分類!$A$30:$A$46,0),0))</f>
        <v>注射</v>
      </c>
      <c r="K67" s="65"/>
      <c r="L67" s="54">
        <f t="shared" si="0"/>
        <v>0</v>
      </c>
    </row>
    <row r="68" spans="1:12">
      <c r="A68" s="66" cm="1">
        <f t="array" aca="1" ref="A68" ca="1">IFERROR(
    SMALL(
        IF((統合マスタ!$R$5:$R$1500=1)*
           (ISNUMBER(MATCH(統合マスタ!$V$5:$V$1500, 分類!$Q$8:$Q$15, 0))),
           統合マスタ!$AC$5:$AC$1500),
        ROW(A64)
    ),
"")</f>
        <v>200105</v>
      </c>
      <c r="B68" s="27">
        <f t="shared" si="1"/>
        <v>64</v>
      </c>
      <c r="C68" s="27">
        <f ca="1">IF($A68="","",OFFSET(統合マスタ!$B$4,MATCH($A68,統合マスタ!$AC$5:$AC$1500,0),0))</f>
        <v>105</v>
      </c>
      <c r="D68" s="27" t="str">
        <f ca="1">IF($A68="","",OFFSET(統合マスタ!$C$4,MATCH($A68,統合マスタ!$AC$5:$AC$1500,0),0))</f>
        <v>イバンドロン酸静注１ｍｇシリンジ「トーワ」</v>
      </c>
      <c r="E68" s="27">
        <f ca="1">IF($A68="","",OFFSET(統合マスタ!$X$4,MATCH($A68,統合マスタ!$AC$5:$AC$1500,0),0))</f>
        <v>2</v>
      </c>
      <c r="F68" s="27">
        <f ca="1">IF($A68="","",OFFSET(統合マスタ!$Z$4,MATCH($A68,統合マスタ!$AC$5:$AC$1500,0),0))</f>
        <v>9</v>
      </c>
      <c r="G68" s="27" t="str">
        <f ca="1">IF($A68="","",OFFSET(統合マスタ!$E$4,MATCH($A68,統合マスタ!$AC$5:$AC$1500,0),0))</f>
        <v/>
      </c>
      <c r="H68" s="27" t="str">
        <f ca="1">IF($A68="","",OFFSET(統合マスタ!$F$4,MATCH($A68,統合マスタ!$AC$5:$AC$1500,0),0))</f>
        <v>１０シリンジ</v>
      </c>
      <c r="I68" s="27" t="str">
        <f ca="1">IF($A68="","",OFFSET(統合マスタ!$K$4,MATCH($A68,統合マスタ!$AC$5:$AC$1500,0),0))</f>
        <v>ｼﾘﾝｼﾞ</v>
      </c>
      <c r="J68" s="54" t="str">
        <f ca="1">IF(F68="","",OFFSET(分類!$B$29,MATCH(F68,分類!$A$30:$A$46,0),0))</f>
        <v>注射</v>
      </c>
      <c r="K68" s="65"/>
      <c r="L68" s="54">
        <f t="shared" si="0"/>
        <v>0</v>
      </c>
    </row>
    <row r="69" spans="1:12">
      <c r="A69" s="66" cm="1">
        <f t="array" aca="1" ref="A69" ca="1">IFERROR(
    SMALL(
        IF((統合マスタ!$R$5:$R$1500=1)*
           (ISNUMBER(MATCH(統合マスタ!$V$5:$V$1500, 分類!$Q$8:$Q$15, 0))),
           統合マスタ!$AC$5:$AC$1500),
        ROW(A65)
    ),
"")</f>
        <v>200106</v>
      </c>
      <c r="B69" s="27">
        <f t="shared" si="1"/>
        <v>65</v>
      </c>
      <c r="C69" s="27">
        <f ca="1">IF($A69="","",OFFSET(統合マスタ!$B$4,MATCH($A69,統合マスタ!$AC$5:$AC$1500,0),0))</f>
        <v>106</v>
      </c>
      <c r="D69" s="27" t="str">
        <f ca="1">IF($A69="","",OFFSET(統合マスタ!$C$4,MATCH($A69,統合マスタ!$AC$5:$AC$1500,0),0))</f>
        <v>イバンドロン酸静注１ｍｇシリンジ「トーワ」</v>
      </c>
      <c r="E69" s="27">
        <f ca="1">IF($A69="","",OFFSET(統合マスタ!$X$4,MATCH($A69,統合マスタ!$AC$5:$AC$1500,0),0))</f>
        <v>2</v>
      </c>
      <c r="F69" s="27">
        <f ca="1">IF($A69="","",OFFSET(統合マスタ!$Z$4,MATCH($A69,統合マスタ!$AC$5:$AC$1500,0),0))</f>
        <v>9</v>
      </c>
      <c r="G69" s="27" t="str">
        <f ca="1">IF($A69="","",OFFSET(統合マスタ!$E$4,MATCH($A69,統合マスタ!$AC$5:$AC$1500,0),0))</f>
        <v/>
      </c>
      <c r="H69" s="27" t="str">
        <f ca="1">IF($A69="","",OFFSET(統合マスタ!$F$4,MATCH($A69,統合マスタ!$AC$5:$AC$1500,0),0))</f>
        <v>１シリンジ</v>
      </c>
      <c r="I69" s="27" t="str">
        <f ca="1">IF($A69="","",OFFSET(統合マスタ!$K$4,MATCH($A69,統合マスタ!$AC$5:$AC$1500,0),0))</f>
        <v>ｼﾘﾝｼﾞ</v>
      </c>
      <c r="J69" s="54" t="str">
        <f ca="1">IF(F69="","",OFFSET(分類!$B$29,MATCH(F69,分類!$A$30:$A$46,0),0))</f>
        <v>注射</v>
      </c>
      <c r="K69" s="65"/>
      <c r="L69" s="54">
        <f t="shared" si="0"/>
        <v>0</v>
      </c>
    </row>
    <row r="70" spans="1:12">
      <c r="A70" s="66" cm="1">
        <f t="array" aca="1" ref="A70" ca="1">IFERROR(
    SMALL(
        IF((統合マスタ!$R$5:$R$1500=1)*
           (ISNUMBER(MATCH(統合マスタ!$V$5:$V$1500, 分類!$Q$8:$Q$15, 0))),
           統合マスタ!$AC$5:$AC$1500),
        ROW(A66)
    ),
"")</f>
        <v>200139</v>
      </c>
      <c r="B70" s="27">
        <f t="shared" si="1"/>
        <v>66</v>
      </c>
      <c r="C70" s="27">
        <f ca="1">IF($A70="","",OFFSET(統合マスタ!$B$4,MATCH($A70,統合マスタ!$AC$5:$AC$1500,0),0))</f>
        <v>139</v>
      </c>
      <c r="D70" s="27" t="str">
        <f ca="1">IF($A70="","",OFFSET(統合マスタ!$C$4,MATCH($A70,統合マスタ!$AC$5:$AC$1500,0),0))</f>
        <v>エビリファイ持続性水懸筋注用３００ｍｇ　シリンジ</v>
      </c>
      <c r="E70" s="27">
        <f ca="1">IF($A70="","",OFFSET(統合マスタ!$X$4,MATCH($A70,統合マスタ!$AC$5:$AC$1500,0),0))</f>
        <v>2</v>
      </c>
      <c r="F70" s="27">
        <f ca="1">IF($A70="","",OFFSET(統合マスタ!$Z$4,MATCH($A70,統合マスタ!$AC$5:$AC$1500,0),0))</f>
        <v>9</v>
      </c>
      <c r="G70" s="27" t="str">
        <f ca="1">IF($A70="","",OFFSET(統合マスタ!$E$4,MATCH($A70,統合マスタ!$AC$5:$AC$1500,0),0))</f>
        <v/>
      </c>
      <c r="H70" s="27" t="str">
        <f ca="1">IF($A70="","",OFFSET(統合マスタ!$F$4,MATCH($A70,統合マスタ!$AC$5:$AC$1500,0),0))</f>
        <v>１キット</v>
      </c>
      <c r="I70" s="27" t="str">
        <f ca="1">IF($A70="","",OFFSET(統合マスタ!$K$4,MATCH($A70,統合マスタ!$AC$5:$AC$1500,0),0))</f>
        <v>kit</v>
      </c>
      <c r="J70" s="54" t="str">
        <f ca="1">IF(F70="","",OFFSET(分類!$B$29,MATCH(F70,分類!$A$30:$A$46,0),0))</f>
        <v>注射</v>
      </c>
      <c r="K70" s="65"/>
      <c r="L70" s="54">
        <f t="shared" ref="L70:L133" si="2">SUM(K70)</f>
        <v>0</v>
      </c>
    </row>
    <row r="71" spans="1:12">
      <c r="A71" s="66" cm="1">
        <f t="array" aca="1" ref="A71" ca="1">IFERROR(
    SMALL(
        IF((統合マスタ!$R$5:$R$1500=1)*
           (ISNUMBER(MATCH(統合マスタ!$V$5:$V$1500, 分類!$Q$8:$Q$15, 0))),
           統合マスタ!$AC$5:$AC$1500),
        ROW(A67)
    ),
"")</f>
        <v>200140</v>
      </c>
      <c r="B71" s="27">
        <f t="shared" ref="B71:B134" si="3">B70+1</f>
        <v>67</v>
      </c>
      <c r="C71" s="27">
        <f ca="1">IF($A71="","",OFFSET(統合マスタ!$B$4,MATCH($A71,統合マスタ!$AC$5:$AC$1500,0),0))</f>
        <v>140</v>
      </c>
      <c r="D71" s="27" t="str">
        <f ca="1">IF($A71="","",OFFSET(統合マスタ!$C$4,MATCH($A71,統合マスタ!$AC$5:$AC$1500,0),0))</f>
        <v>エビリファイ持続性水懸筋注用４００ｍｇ　シリンジ</v>
      </c>
      <c r="E71" s="27">
        <f ca="1">IF($A71="","",OFFSET(統合マスタ!$X$4,MATCH($A71,統合マスタ!$AC$5:$AC$1500,0),0))</f>
        <v>2</v>
      </c>
      <c r="F71" s="27">
        <f ca="1">IF($A71="","",OFFSET(統合マスタ!$Z$4,MATCH($A71,統合マスタ!$AC$5:$AC$1500,0),0))</f>
        <v>9</v>
      </c>
      <c r="G71" s="27" t="str">
        <f ca="1">IF($A71="","",OFFSET(統合マスタ!$E$4,MATCH($A71,統合マスタ!$AC$5:$AC$1500,0),0))</f>
        <v/>
      </c>
      <c r="H71" s="27" t="str">
        <f ca="1">IF($A71="","",OFFSET(統合マスタ!$F$4,MATCH($A71,統合マスタ!$AC$5:$AC$1500,0),0))</f>
        <v>１キット</v>
      </c>
      <c r="I71" s="27" t="str">
        <f ca="1">IF($A71="","",OFFSET(統合マスタ!$K$4,MATCH($A71,統合マスタ!$AC$5:$AC$1500,0),0))</f>
        <v>kit</v>
      </c>
      <c r="J71" s="54" t="str">
        <f ca="1">IF(F71="","",OFFSET(分類!$B$29,MATCH(F71,分類!$A$30:$A$46,0),0))</f>
        <v>注射</v>
      </c>
      <c r="K71" s="65"/>
      <c r="L71" s="54">
        <f t="shared" si="2"/>
        <v>0</v>
      </c>
    </row>
    <row r="72" spans="1:12">
      <c r="A72" s="66" cm="1">
        <f t="array" aca="1" ref="A72" ca="1">IFERROR(
    SMALL(
        IF((統合マスタ!$R$5:$R$1500=1)*
           (ISNUMBER(MATCH(統合マスタ!$V$5:$V$1500, 分類!$Q$8:$Q$15, 0))),
           統合マスタ!$AC$5:$AC$1500),
        ROW(A68)
    ),
"")</f>
        <v>200147</v>
      </c>
      <c r="B72" s="27">
        <f t="shared" si="3"/>
        <v>68</v>
      </c>
      <c r="C72" s="27">
        <f ca="1">IF($A72="","",OFFSET(統合マスタ!$B$4,MATCH($A72,統合マスタ!$AC$5:$AC$1500,0),0))</f>
        <v>147</v>
      </c>
      <c r="D72" s="27" t="str">
        <f ca="1">IF($A72="","",OFFSET(統合マスタ!$C$4,MATCH($A72,統合マスタ!$AC$5:$AC$1500,0),0))</f>
        <v>エホチール注１０ｍｇ</v>
      </c>
      <c r="E72" s="27">
        <f ca="1">IF($A72="","",OFFSET(統合マスタ!$X$4,MATCH($A72,統合マスタ!$AC$5:$AC$1500,0),0))</f>
        <v>2</v>
      </c>
      <c r="F72" s="27">
        <f ca="1">IF($A72="","",OFFSET(統合マスタ!$Z$4,MATCH($A72,統合マスタ!$AC$5:$AC$1500,0),0))</f>
        <v>9</v>
      </c>
      <c r="G72" s="27" t="str">
        <f ca="1">IF($A72="","",OFFSET(統合マスタ!$E$4,MATCH($A72,統合マスタ!$AC$5:$AC$1500,0),0))</f>
        <v/>
      </c>
      <c r="H72" s="27" t="str">
        <f ca="1">IF($A72="","",OFFSET(統合マスタ!$F$4,MATCH($A72,統合マスタ!$AC$5:$AC$1500,0),0))</f>
        <v>１ｍｌｘ１０Ａ</v>
      </c>
      <c r="I72" s="27" t="str">
        <f ca="1">IF($A72="","",OFFSET(統合マスタ!$K$4,MATCH($A72,統合マスタ!$AC$5:$AC$1500,0),0))</f>
        <v>A</v>
      </c>
      <c r="J72" s="54" t="str">
        <f ca="1">IF(F72="","",OFFSET(分類!$B$29,MATCH(F72,分類!$A$30:$A$46,0),0))</f>
        <v>注射</v>
      </c>
      <c r="K72" s="65"/>
      <c r="L72" s="54">
        <f t="shared" si="2"/>
        <v>0</v>
      </c>
    </row>
    <row r="73" spans="1:12">
      <c r="A73" s="66" cm="1">
        <f t="array" aca="1" ref="A73" ca="1">IFERROR(
    SMALL(
        IF((統合マスタ!$R$5:$R$1500=1)*
           (ISNUMBER(MATCH(統合マスタ!$V$5:$V$1500, 分類!$Q$8:$Q$15, 0))),
           統合マスタ!$AC$5:$AC$1500),
        ROW(A69)
    ),
"")</f>
        <v>200181</v>
      </c>
      <c r="B73" s="27">
        <f t="shared" si="3"/>
        <v>69</v>
      </c>
      <c r="C73" s="27">
        <f ca="1">IF($A73="","",OFFSET(統合マスタ!$B$4,MATCH($A73,統合マスタ!$AC$5:$AC$1500,0),0))</f>
        <v>181</v>
      </c>
      <c r="D73" s="27" t="str">
        <f ca="1">IF($A73="","",OFFSET(統合マスタ!$C$4,MATCH($A73,統合マスタ!$AC$5:$AC$1500,0),0))</f>
        <v>キシロカイン注シリンジ０．５％　　</v>
      </c>
      <c r="E73" s="27">
        <f ca="1">IF($A73="","",OFFSET(統合マスタ!$X$4,MATCH($A73,統合マスタ!$AC$5:$AC$1500,0),0))</f>
        <v>2</v>
      </c>
      <c r="F73" s="27">
        <f ca="1">IF($A73="","",OFFSET(統合マスタ!$Z$4,MATCH($A73,統合マスタ!$AC$5:$AC$1500,0),0))</f>
        <v>9</v>
      </c>
      <c r="G73" s="27" t="str">
        <f ca="1">IF($A73="","",OFFSET(統合マスタ!$E$4,MATCH($A73,統合マスタ!$AC$5:$AC$1500,0),0))</f>
        <v/>
      </c>
      <c r="H73" s="27" t="str">
        <f ca="1">IF($A73="","",OFFSET(統合マスタ!$F$4,MATCH($A73,統合マスタ!$AC$5:$AC$1500,0),0))</f>
        <v>１０ｍｌｘ１０</v>
      </c>
      <c r="I73" s="27" t="str">
        <f ca="1">IF($A73="","",OFFSET(統合マスタ!$K$4,MATCH($A73,統合マスタ!$AC$5:$AC$1500,0),0))</f>
        <v>10ｍｌ</v>
      </c>
      <c r="J73" s="54" t="str">
        <f ca="1">IF(F73="","",OFFSET(分類!$B$29,MATCH(F73,分類!$A$30:$A$46,0),0))</f>
        <v>注射</v>
      </c>
      <c r="K73" s="65"/>
      <c r="L73" s="54">
        <f t="shared" si="2"/>
        <v>0</v>
      </c>
    </row>
    <row r="74" spans="1:12">
      <c r="A74" s="66" cm="1">
        <f t="array" aca="1" ref="A74" ca="1">IFERROR(
    SMALL(
        IF((統合マスタ!$R$5:$R$1500=1)*
           (ISNUMBER(MATCH(統合マスタ!$V$5:$V$1500, 分類!$Q$8:$Q$15, 0))),
           統合マスタ!$AC$5:$AC$1500),
        ROW(A70)
    ),
"")</f>
        <v>200251</v>
      </c>
      <c r="B74" s="27">
        <f t="shared" si="3"/>
        <v>70</v>
      </c>
      <c r="C74" s="27">
        <f ca="1">IF($A74="","",OFFSET(統合マスタ!$B$4,MATCH($A74,統合マスタ!$AC$5:$AC$1500,0),0))</f>
        <v>251</v>
      </c>
      <c r="D74" s="27" t="str">
        <f ca="1">IF($A74="","",OFFSET(統合マスタ!$C$4,MATCH($A74,統合マスタ!$AC$5:$AC$1500,0),0))</f>
        <v>ジギラノゲン注０．４ｍｇ　０．０２％</v>
      </c>
      <c r="E74" s="27">
        <f ca="1">IF($A74="","",OFFSET(統合マスタ!$X$4,MATCH($A74,統合マスタ!$AC$5:$AC$1500,0),0))</f>
        <v>2</v>
      </c>
      <c r="F74" s="27">
        <f ca="1">IF($A74="","",OFFSET(統合マスタ!$Z$4,MATCH($A74,統合マスタ!$AC$5:$AC$1500,0),0))</f>
        <v>9</v>
      </c>
      <c r="G74" s="27" t="str">
        <f ca="1">IF($A74="","",OFFSET(統合マスタ!$E$4,MATCH($A74,統合マスタ!$AC$5:$AC$1500,0),0))</f>
        <v/>
      </c>
      <c r="H74" s="27" t="str">
        <f ca="1">IF($A74="","",OFFSET(統合マスタ!$F$4,MATCH($A74,統合マスタ!$AC$5:$AC$1500,0),0))</f>
        <v>２ｍＬＸ１０管</v>
      </c>
      <c r="I74" s="27" t="str">
        <f ca="1">IF($A74="","",OFFSET(統合マスタ!$K$4,MATCH($A74,統合マスタ!$AC$5:$AC$1500,0),0))</f>
        <v>A</v>
      </c>
      <c r="J74" s="54" t="str">
        <f ca="1">IF(F74="","",OFFSET(分類!$B$29,MATCH(F74,分類!$A$30:$A$46,0),0))</f>
        <v>注射</v>
      </c>
      <c r="K74" s="65"/>
      <c r="L74" s="54">
        <f t="shared" si="2"/>
        <v>0</v>
      </c>
    </row>
    <row r="75" spans="1:12">
      <c r="A75" s="66" cm="1">
        <f t="array" aca="1" ref="A75" ca="1">IFERROR(
    SMALL(
        IF((統合マスタ!$R$5:$R$1500=1)*
           (ISNUMBER(MATCH(統合マスタ!$V$5:$V$1500, 分類!$Q$8:$Q$15, 0))),
           統合マスタ!$AC$5:$AC$1500),
        ROW(A71)
    ),
"")</f>
        <v>200293</v>
      </c>
      <c r="B75" s="27">
        <f t="shared" si="3"/>
        <v>71</v>
      </c>
      <c r="C75" s="27">
        <f ca="1">IF($A75="","",OFFSET(統合マスタ!$B$4,MATCH($A75,統合マスタ!$AC$5:$AC$1500,0),0))</f>
        <v>293</v>
      </c>
      <c r="D75" s="27" t="str">
        <f ca="1">IF($A75="","",OFFSET(統合マスタ!$C$4,MATCH($A75,統合マスタ!$AC$5:$AC$1500,0),0))</f>
        <v>ゼプリオン水懸筋注１００ｍｇ　シリンジ</v>
      </c>
      <c r="E75" s="27">
        <f ca="1">IF($A75="","",OFFSET(統合マスタ!$X$4,MATCH($A75,統合マスタ!$AC$5:$AC$1500,0),0))</f>
        <v>2</v>
      </c>
      <c r="F75" s="27">
        <f ca="1">IF($A75="","",OFFSET(統合マスタ!$Z$4,MATCH($A75,統合マスタ!$AC$5:$AC$1500,0),0))</f>
        <v>9</v>
      </c>
      <c r="G75" s="27" t="str">
        <f ca="1">IF($A75="","",OFFSET(統合マスタ!$E$4,MATCH($A75,統合マスタ!$AC$5:$AC$1500,0),0))</f>
        <v/>
      </c>
      <c r="H75" s="27" t="str">
        <f ca="1">IF($A75="","",OFFSET(統合マスタ!$F$4,MATCH($A75,統合マスタ!$AC$5:$AC$1500,0),0))</f>
        <v>１本</v>
      </c>
      <c r="I75" s="27" t="str">
        <f ca="1">IF($A75="","",OFFSET(統合マスタ!$K$4,MATCH($A75,統合マスタ!$AC$5:$AC$1500,0),0))</f>
        <v>ｼﾘﾝｼﾞ</v>
      </c>
      <c r="J75" s="54" t="str">
        <f ca="1">IF(F75="","",OFFSET(分類!$B$29,MATCH(F75,分類!$A$30:$A$46,0),0))</f>
        <v>注射</v>
      </c>
      <c r="K75" s="65"/>
      <c r="L75" s="54">
        <f t="shared" si="2"/>
        <v>0</v>
      </c>
    </row>
    <row r="76" spans="1:12">
      <c r="A76" s="66" cm="1">
        <f t="array" aca="1" ref="A76" ca="1">IFERROR(
    SMALL(
        IF((統合マスタ!$R$5:$R$1500=1)*
           (ISNUMBER(MATCH(統合マスタ!$V$5:$V$1500, 分類!$Q$8:$Q$15, 0))),
           統合マスタ!$AC$5:$AC$1500),
        ROW(A72)
    ),
"")</f>
        <v>200294</v>
      </c>
      <c r="B76" s="27">
        <f t="shared" si="3"/>
        <v>72</v>
      </c>
      <c r="C76" s="27">
        <f ca="1">IF($A76="","",OFFSET(統合マスタ!$B$4,MATCH($A76,統合マスタ!$AC$5:$AC$1500,0),0))</f>
        <v>294</v>
      </c>
      <c r="D76" s="27" t="str">
        <f ca="1">IF($A76="","",OFFSET(統合マスタ!$C$4,MATCH($A76,統合マスタ!$AC$5:$AC$1500,0),0))</f>
        <v>ゼプリオン水懸筋注１５０ｍｇ　シリンジ</v>
      </c>
      <c r="E76" s="27">
        <f ca="1">IF($A76="","",OFFSET(統合マスタ!$X$4,MATCH($A76,統合マスタ!$AC$5:$AC$1500,0),0))</f>
        <v>2</v>
      </c>
      <c r="F76" s="27">
        <f ca="1">IF($A76="","",OFFSET(統合マスタ!$Z$4,MATCH($A76,統合マスタ!$AC$5:$AC$1500,0),0))</f>
        <v>9</v>
      </c>
      <c r="G76" s="27" t="str">
        <f ca="1">IF($A76="","",OFFSET(統合マスタ!$E$4,MATCH($A76,統合マスタ!$AC$5:$AC$1500,0),0))</f>
        <v/>
      </c>
      <c r="H76" s="27" t="str">
        <f ca="1">IF($A76="","",OFFSET(統合マスタ!$F$4,MATCH($A76,統合マスタ!$AC$5:$AC$1500,0),0))</f>
        <v>１本</v>
      </c>
      <c r="I76" s="27" t="str">
        <f ca="1">IF($A76="","",OFFSET(統合マスタ!$K$4,MATCH($A76,統合マスタ!$AC$5:$AC$1500,0),0))</f>
        <v>ｼﾘﾝｼﾞ</v>
      </c>
      <c r="J76" s="54" t="str">
        <f ca="1">IF(F76="","",OFFSET(分類!$B$29,MATCH(F76,分類!$A$30:$A$46,0),0))</f>
        <v>注射</v>
      </c>
      <c r="K76" s="65"/>
      <c r="L76" s="54">
        <f t="shared" si="2"/>
        <v>0</v>
      </c>
    </row>
    <row r="77" spans="1:12">
      <c r="A77" s="66" cm="1">
        <f t="array" aca="1" ref="A77" ca="1">IFERROR(
    SMALL(
        IF((統合マスタ!$R$5:$R$1500=1)*
           (ISNUMBER(MATCH(統合マスタ!$V$5:$V$1500, 分類!$Q$8:$Q$15, 0))),
           統合マスタ!$AC$5:$AC$1500),
        ROW(A73)
    ),
"")</f>
        <v>200295</v>
      </c>
      <c r="B77" s="27">
        <f t="shared" si="3"/>
        <v>73</v>
      </c>
      <c r="C77" s="27">
        <f ca="1">IF($A77="","",OFFSET(統合マスタ!$B$4,MATCH($A77,統合マスタ!$AC$5:$AC$1500,0),0))</f>
        <v>295</v>
      </c>
      <c r="D77" s="27" t="str">
        <f ca="1">IF($A77="","",OFFSET(統合マスタ!$C$4,MATCH($A77,統合マスタ!$AC$5:$AC$1500,0),0))</f>
        <v>ゼプリオン水懸筋注５０ｍｇシリンジ</v>
      </c>
      <c r="E77" s="27">
        <f ca="1">IF($A77="","",OFFSET(統合マスタ!$X$4,MATCH($A77,統合マスタ!$AC$5:$AC$1500,0),0))</f>
        <v>2</v>
      </c>
      <c r="F77" s="27">
        <f ca="1">IF($A77="","",OFFSET(統合マスタ!$Z$4,MATCH($A77,統合マスタ!$AC$5:$AC$1500,0),0))</f>
        <v>9</v>
      </c>
      <c r="G77" s="27" t="str">
        <f ca="1">IF($A77="","",OFFSET(統合マスタ!$E$4,MATCH($A77,統合マスタ!$AC$5:$AC$1500,0),0))</f>
        <v/>
      </c>
      <c r="H77" s="27" t="str">
        <f ca="1">IF($A77="","",OFFSET(統合マスタ!$F$4,MATCH($A77,統合マスタ!$AC$5:$AC$1500,0),0))</f>
        <v>１シリンジ</v>
      </c>
      <c r="I77" s="27" t="str">
        <f ca="1">IF($A77="","",OFFSET(統合マスタ!$K$4,MATCH($A77,統合マスタ!$AC$5:$AC$1500,0),0))</f>
        <v>kit</v>
      </c>
      <c r="J77" s="54" t="str">
        <f ca="1">IF(F77="","",OFFSET(分類!$B$29,MATCH(F77,分類!$A$30:$A$46,0),0))</f>
        <v>注射</v>
      </c>
      <c r="K77" s="65"/>
      <c r="L77" s="54">
        <f t="shared" si="2"/>
        <v>0</v>
      </c>
    </row>
    <row r="78" spans="1:12">
      <c r="A78" s="66" cm="1">
        <f t="array" aca="1" ref="A78" ca="1">IFERROR(
    SMALL(
        IF((統合マスタ!$R$5:$R$1500=1)*
           (ISNUMBER(MATCH(統合マスタ!$V$5:$V$1500, 分類!$Q$8:$Q$15, 0))),
           統合マスタ!$AC$5:$AC$1500),
        ROW(A74)
    ),
"")</f>
        <v>200296</v>
      </c>
      <c r="B78" s="27">
        <f t="shared" si="3"/>
        <v>74</v>
      </c>
      <c r="C78" s="27">
        <f ca="1">IF($A78="","",OFFSET(統合マスタ!$B$4,MATCH($A78,統合マスタ!$AC$5:$AC$1500,0),0))</f>
        <v>296</v>
      </c>
      <c r="D78" s="27" t="str">
        <f ca="1">IF($A78="","",OFFSET(統合マスタ!$C$4,MATCH($A78,統合マスタ!$AC$5:$AC$1500,0),0))</f>
        <v>ゼプリオン水懸筋注７５ｍｇシリンジ</v>
      </c>
      <c r="E78" s="27">
        <f ca="1">IF($A78="","",OFFSET(統合マスタ!$X$4,MATCH($A78,統合マスタ!$AC$5:$AC$1500,0),0))</f>
        <v>2</v>
      </c>
      <c r="F78" s="27">
        <f ca="1">IF($A78="","",OFFSET(統合マスタ!$Z$4,MATCH($A78,統合マスタ!$AC$5:$AC$1500,0),0))</f>
        <v>9</v>
      </c>
      <c r="G78" s="27" t="str">
        <f ca="1">IF($A78="","",OFFSET(統合マスタ!$E$4,MATCH($A78,統合マスタ!$AC$5:$AC$1500,0),0))</f>
        <v/>
      </c>
      <c r="H78" s="27" t="str">
        <f ca="1">IF($A78="","",OFFSET(統合マスタ!$F$4,MATCH($A78,統合マスタ!$AC$5:$AC$1500,0),0))</f>
        <v>１シリンジ</v>
      </c>
      <c r="I78" s="27" t="str">
        <f ca="1">IF($A78="","",OFFSET(統合マスタ!$K$4,MATCH($A78,統合マスタ!$AC$5:$AC$1500,0),0))</f>
        <v>kit</v>
      </c>
      <c r="J78" s="54" t="str">
        <f ca="1">IF(F78="","",OFFSET(分類!$B$29,MATCH(F78,分類!$A$30:$A$46,0),0))</f>
        <v>注射</v>
      </c>
      <c r="K78" s="65"/>
      <c r="L78" s="54">
        <f t="shared" si="2"/>
        <v>0</v>
      </c>
    </row>
    <row r="79" spans="1:12">
      <c r="A79" s="66" cm="1">
        <f t="array" aca="1" ref="A79" ca="1">IFERROR(
    SMALL(
        IF((統合マスタ!$R$5:$R$1500=1)*
           (ISNUMBER(MATCH(統合マスタ!$V$5:$V$1500, 分類!$Q$8:$Q$15, 0))),
           統合マスタ!$AC$5:$AC$1500),
        ROW(A75)
    ),
"")</f>
        <v>200304</v>
      </c>
      <c r="B79" s="27">
        <f t="shared" si="3"/>
        <v>75</v>
      </c>
      <c r="C79" s="27">
        <f ca="1">IF($A79="","",OFFSET(統合マスタ!$B$4,MATCH($A79,統合マスタ!$AC$5:$AC$1500,0),0))</f>
        <v>304</v>
      </c>
      <c r="D79" s="27" t="str">
        <f ca="1">IF($A79="","",OFFSET(統合マスタ!$C$4,MATCH($A79,統合マスタ!$AC$5:$AC$1500,0),0))</f>
        <v>セレネース注５ｍｇ</v>
      </c>
      <c r="E79" s="27">
        <f ca="1">IF($A79="","",OFFSET(統合マスタ!$X$4,MATCH($A79,統合マスタ!$AC$5:$AC$1500,0),0))</f>
        <v>2</v>
      </c>
      <c r="F79" s="27">
        <f ca="1">IF($A79="","",OFFSET(統合マスタ!$Z$4,MATCH($A79,統合マスタ!$AC$5:$AC$1500,0),0))</f>
        <v>5</v>
      </c>
      <c r="G79" s="27" t="str">
        <f ca="1">IF($A79="","",OFFSET(統合マスタ!$E$4,MATCH($A79,統合マスタ!$AC$5:$AC$1500,0),0))</f>
        <v/>
      </c>
      <c r="H79" s="27" t="str">
        <f ca="1">IF($A79="","",OFFSET(統合マスタ!$F$4,MATCH($A79,統合マスタ!$AC$5:$AC$1500,0),0))</f>
        <v>１ｍＬＸ５０管</v>
      </c>
      <c r="I79" s="27" t="str">
        <f ca="1">IF($A79="","",OFFSET(統合マスタ!$K$4,MATCH($A79,統合マスタ!$AC$5:$AC$1500,0),0))</f>
        <v>A</v>
      </c>
      <c r="J79" s="54" t="str">
        <f ca="1">IF(F79="","",OFFSET(分類!$B$29,MATCH(F79,分類!$A$30:$A$46,0),0))</f>
        <v>普通薬バラ</v>
      </c>
      <c r="K79" s="65"/>
      <c r="L79" s="54">
        <f t="shared" si="2"/>
        <v>0</v>
      </c>
    </row>
    <row r="80" spans="1:12">
      <c r="A80" s="66" cm="1">
        <f t="array" aca="1" ref="A80" ca="1">IFERROR(
    SMALL(
        IF((統合マスタ!$R$5:$R$1500=1)*
           (ISNUMBER(MATCH(統合マスタ!$V$5:$V$1500, 分類!$Q$8:$Q$15, 0))),
           統合マスタ!$AC$5:$AC$1500),
        ROW(A76)
    ),
"")</f>
        <v>200398</v>
      </c>
      <c r="B80" s="27">
        <f t="shared" si="3"/>
        <v>76</v>
      </c>
      <c r="C80" s="27">
        <f ca="1">IF($A80="","",OFFSET(統合マスタ!$B$4,MATCH($A80,統合マスタ!$AC$5:$AC$1500,0),0))</f>
        <v>398</v>
      </c>
      <c r="D80" s="27" t="str">
        <f ca="1">IF($A80="","",OFFSET(統合マスタ!$C$4,MATCH($A80,統合マスタ!$AC$5:$AC$1500,0),0))</f>
        <v>ドパミン塩酸塩点滴静注１００ｍｇ「ＮＰ」</v>
      </c>
      <c r="E80" s="27">
        <f ca="1">IF($A80="","",OFFSET(統合マスタ!$X$4,MATCH($A80,統合マスタ!$AC$5:$AC$1500,0),0))</f>
        <v>2</v>
      </c>
      <c r="F80" s="27">
        <f ca="1">IF($A80="","",OFFSET(統合マスタ!$Z$4,MATCH($A80,統合マスタ!$AC$5:$AC$1500,0),0))</f>
        <v>9</v>
      </c>
      <c r="G80" s="27" t="str">
        <f ca="1">IF($A80="","",OFFSET(統合マスタ!$E$4,MATCH($A80,統合マスタ!$AC$5:$AC$1500,0),0))</f>
        <v/>
      </c>
      <c r="H80" s="27" t="str">
        <f ca="1">IF($A80="","",OFFSET(統合マスタ!$F$4,MATCH($A80,統合マスタ!$AC$5:$AC$1500,0),0))</f>
        <v>５ｍｌｘ１０Ａ</v>
      </c>
      <c r="I80" s="27" t="str">
        <f ca="1">IF($A80="","",OFFSET(統合マスタ!$K$4,MATCH($A80,統合マスタ!$AC$5:$AC$1500,0),0))</f>
        <v>A</v>
      </c>
      <c r="J80" s="54" t="str">
        <f ca="1">IF(F80="","",OFFSET(分類!$B$29,MATCH(F80,分類!$A$30:$A$46,0),0))</f>
        <v>注射</v>
      </c>
      <c r="K80" s="65"/>
      <c r="L80" s="54">
        <f t="shared" si="2"/>
        <v>0</v>
      </c>
    </row>
    <row r="81" spans="1:13">
      <c r="A81" s="66" cm="1">
        <f t="array" aca="1" ref="A81" ca="1">IFERROR(
    SMALL(
        IF((統合マスタ!$R$5:$R$1500=1)*
           (ISNUMBER(MATCH(統合マスタ!$V$5:$V$1500, 分類!$Q$8:$Q$15, 0))),
           統合マスタ!$AC$5:$AC$1500),
        ROW(A77)
    ),
"")</f>
        <v>200450</v>
      </c>
      <c r="B81" s="27">
        <f t="shared" si="3"/>
        <v>77</v>
      </c>
      <c r="C81" s="27">
        <f ca="1">IF($A81="","",OFFSET(統合マスタ!$B$4,MATCH($A81,統合マスタ!$AC$5:$AC$1500,0),0))</f>
        <v>450</v>
      </c>
      <c r="D81" s="27" t="str">
        <f ca="1">IF($A81="","",OFFSET(統合マスタ!$C$4,MATCH($A81,統合マスタ!$AC$5:$AC$1500,0),0))</f>
        <v>ノルアドリナリン注１ｍｇ</v>
      </c>
      <c r="E81" s="27">
        <f ca="1">IF($A81="","",OFFSET(統合マスタ!$X$4,MATCH($A81,統合マスタ!$AC$5:$AC$1500,0),0))</f>
        <v>2</v>
      </c>
      <c r="F81" s="27">
        <f ca="1">IF($A81="","",OFFSET(統合マスタ!$Z$4,MATCH($A81,統合マスタ!$AC$5:$AC$1500,0),0))</f>
        <v>9</v>
      </c>
      <c r="G81" s="27" t="str">
        <f ca="1">IF($A81="","",OFFSET(統合マスタ!$E$4,MATCH($A81,統合マスタ!$AC$5:$AC$1500,0),0))</f>
        <v/>
      </c>
      <c r="H81" s="27" t="str">
        <f ca="1">IF($A81="","",OFFSET(統合マスタ!$F$4,MATCH($A81,統合マスタ!$AC$5:$AC$1500,0),0))</f>
        <v>１ｍＬＸ１０管</v>
      </c>
      <c r="I81" s="27" t="str">
        <f ca="1">IF($A81="","",OFFSET(統合マスタ!$K$4,MATCH($A81,統合マスタ!$AC$5:$AC$1500,0),0))</f>
        <v>A</v>
      </c>
      <c r="J81" s="54" t="str">
        <f ca="1">IF(F81="","",OFFSET(分類!$B$29,MATCH(F81,分類!$A$30:$A$46,0),0))</f>
        <v>注射</v>
      </c>
      <c r="K81" s="65"/>
      <c r="L81" s="54">
        <f t="shared" si="2"/>
        <v>0</v>
      </c>
    </row>
    <row r="82" spans="1:13">
      <c r="A82" s="66" cm="1">
        <f t="array" aca="1" ref="A82" ca="1">IFERROR(
    SMALL(
        IF((統合マスタ!$R$5:$R$1500=1)*
           (ISNUMBER(MATCH(統合マスタ!$V$5:$V$1500, 分類!$Q$8:$Q$15, 0))),
           統合マスタ!$AC$5:$AC$1500),
        ROW(A78)
    ),
"")</f>
        <v>200457</v>
      </c>
      <c r="B82" s="27">
        <f t="shared" si="3"/>
        <v>78</v>
      </c>
      <c r="C82" s="27">
        <f ca="1">IF($A82="","",OFFSET(統合マスタ!$B$4,MATCH($A82,統合マスタ!$AC$5:$AC$1500,0),0))</f>
        <v>457</v>
      </c>
      <c r="D82" s="27" t="str">
        <f ca="1">IF($A82="","",OFFSET(統合マスタ!$C$4,MATCH($A82,統合マスタ!$AC$5:$AC$1500,0),0))</f>
        <v>ハベカシン注射液７５ｍｇ</v>
      </c>
      <c r="E82" s="27">
        <f ca="1">IF($A82="","",OFFSET(統合マスタ!$X$4,MATCH($A82,統合マスタ!$AC$5:$AC$1500,0),0))</f>
        <v>2</v>
      </c>
      <c r="F82" s="27">
        <f ca="1">IF($A82="","",OFFSET(統合マスタ!$Z$4,MATCH($A82,統合マスタ!$AC$5:$AC$1500,0),0))</f>
        <v>8</v>
      </c>
      <c r="G82" s="27" t="str">
        <f ca="1">IF($A82="","",OFFSET(統合マスタ!$E$4,MATCH($A82,統合マスタ!$AC$5:$AC$1500,0),0))</f>
        <v/>
      </c>
      <c r="H82" s="27" t="str">
        <f ca="1">IF($A82="","",OFFSET(統合マスタ!$F$4,MATCH($A82,統合マスタ!$AC$5:$AC$1500,0),0))</f>
        <v>１．５ｍｌｘ１０Ａ</v>
      </c>
      <c r="I82" s="27" t="str">
        <f ca="1">IF($A82="","",OFFSET(統合マスタ!$K$4,MATCH($A82,統合マスタ!$AC$5:$AC$1500,0),0))</f>
        <v>Ａ</v>
      </c>
      <c r="J82" s="54" t="str">
        <f ca="1">IF(F82="","",OFFSET(分類!$B$29,MATCH(F82,分類!$A$30:$A$46,0),0))</f>
        <v>抗生剤.小輸液</v>
      </c>
      <c r="K82" s="65"/>
      <c r="L82" s="54">
        <f t="shared" si="2"/>
        <v>0</v>
      </c>
    </row>
    <row r="83" spans="1:13">
      <c r="A83" s="66" cm="1">
        <f t="array" aca="1" ref="A83" ca="1">IFERROR(
    SMALL(
        IF((統合マスタ!$R$5:$R$1500=1)*
           (ISNUMBER(MATCH(統合マスタ!$V$5:$V$1500, 分類!$Q$8:$Q$15, 0))),
           統合マスタ!$AC$5:$AC$1500),
        ROW(A79)
    ),
"")</f>
        <v>200471</v>
      </c>
      <c r="B83" s="27">
        <f t="shared" si="3"/>
        <v>79</v>
      </c>
      <c r="C83" s="27">
        <f ca="1">IF($A83="","",OFFSET(統合マスタ!$B$4,MATCH($A83,統合マスタ!$AC$5:$AC$1500,0),0))</f>
        <v>471</v>
      </c>
      <c r="D83" s="27" t="str">
        <f ca="1">IF($A83="","",OFFSET(統合マスタ!$C$4,MATCH($A83,統合マスタ!$AC$5:$AC$1500,0),0))</f>
        <v>ハロマンス注１００ｍｇ</v>
      </c>
      <c r="E83" s="27">
        <f ca="1">IF($A83="","",OFFSET(統合マスタ!$X$4,MATCH($A83,統合マスタ!$AC$5:$AC$1500,0),0))</f>
        <v>2</v>
      </c>
      <c r="F83" s="27">
        <f ca="1">IF($A83="","",OFFSET(統合マスタ!$Z$4,MATCH($A83,統合マスタ!$AC$5:$AC$1500,0),0))</f>
        <v>9</v>
      </c>
      <c r="G83" s="27" t="str">
        <f ca="1">IF($A83="","",OFFSET(統合マスタ!$E$4,MATCH($A83,統合マスタ!$AC$5:$AC$1500,0),0))</f>
        <v/>
      </c>
      <c r="H83" s="27" t="str">
        <f ca="1">IF($A83="","",OFFSET(統合マスタ!$F$4,MATCH($A83,統合マスタ!$AC$5:$AC$1500,0),0))</f>
        <v>１ｍｌｘ１０</v>
      </c>
      <c r="I83" s="27" t="str">
        <f ca="1">IF($A83="","",OFFSET(統合マスタ!$K$4,MATCH($A83,統合マスタ!$AC$5:$AC$1500,0),0))</f>
        <v>A</v>
      </c>
      <c r="J83" s="54" t="str">
        <f ca="1">IF(F83="","",OFFSET(分類!$B$29,MATCH(F83,分類!$A$30:$A$46,0),0))</f>
        <v>注射</v>
      </c>
      <c r="K83" s="65"/>
      <c r="L83" s="54">
        <f t="shared" si="2"/>
        <v>0</v>
      </c>
    </row>
    <row r="84" spans="1:13">
      <c r="A84" s="66" cm="1">
        <f t="array" aca="1" ref="A84" ca="1">IFERROR(
    SMALL(
        IF((統合マスタ!$R$5:$R$1500=1)*
           (ISNUMBER(MATCH(統合マスタ!$V$5:$V$1500, 分類!$Q$8:$Q$15, 0))),
           統合マスタ!$AC$5:$AC$1500),
        ROW(A80)
    ),
"")</f>
        <v>200472</v>
      </c>
      <c r="B84" s="27">
        <f t="shared" si="3"/>
        <v>80</v>
      </c>
      <c r="C84" s="27">
        <f ca="1">IF($A84="","",OFFSET(統合マスタ!$B$4,MATCH($A84,統合マスタ!$AC$5:$AC$1500,0),0))</f>
        <v>472</v>
      </c>
      <c r="D84" s="27" t="str">
        <f ca="1">IF($A84="","",OFFSET(統合マスタ!$C$4,MATCH($A84,統合マスタ!$AC$5:$AC$1500,0),0))</f>
        <v>ハロマンス注５０ｍｇ</v>
      </c>
      <c r="E84" s="27">
        <f ca="1">IF($A84="","",OFFSET(統合マスタ!$X$4,MATCH($A84,統合マスタ!$AC$5:$AC$1500,0),0))</f>
        <v>2</v>
      </c>
      <c r="F84" s="27">
        <f ca="1">IF($A84="","",OFFSET(統合マスタ!$Z$4,MATCH($A84,統合マスタ!$AC$5:$AC$1500,0),0))</f>
        <v>9</v>
      </c>
      <c r="G84" s="27" t="str">
        <f ca="1">IF($A84="","",OFFSET(統合マスタ!$E$4,MATCH($A84,統合マスタ!$AC$5:$AC$1500,0),0))</f>
        <v/>
      </c>
      <c r="H84" s="27" t="str">
        <f ca="1">IF($A84="","",OFFSET(統合マスタ!$F$4,MATCH($A84,統合マスタ!$AC$5:$AC$1500,0),0))</f>
        <v>１ｍｌｘ１０</v>
      </c>
      <c r="I84" s="27" t="str">
        <f ca="1">IF($A84="","",OFFSET(統合マスタ!$K$4,MATCH($A84,統合マスタ!$AC$5:$AC$1500,0),0))</f>
        <v>A</v>
      </c>
      <c r="J84" s="54" t="str">
        <f ca="1">IF(F84="","",OFFSET(分類!$B$29,MATCH(F84,分類!$A$30:$A$46,0),0))</f>
        <v>注射</v>
      </c>
      <c r="K84" s="65"/>
      <c r="L84" s="54">
        <f t="shared" si="2"/>
        <v>0</v>
      </c>
    </row>
    <row r="85" spans="1:13">
      <c r="A85" s="66" cm="1">
        <f t="array" aca="1" ref="A85" ca="1">IFERROR(
    SMALL(
        IF((統合マスタ!$R$5:$R$1500=1)*
           (ISNUMBER(MATCH(統合マスタ!$V$5:$V$1500, 分類!$Q$8:$Q$15, 0))),
           統合マスタ!$AC$5:$AC$1500),
        ROW(A81)
    ),
"")</f>
        <v>200510</v>
      </c>
      <c r="B85" s="27">
        <f t="shared" si="3"/>
        <v>81</v>
      </c>
      <c r="C85" s="27">
        <f ca="1">IF($A85="","",OFFSET(統合マスタ!$B$4,MATCH($A85,統合マスタ!$AC$5:$AC$1500,0),0))</f>
        <v>510</v>
      </c>
      <c r="D85" s="27" t="str">
        <f ca="1">IF($A85="","",OFFSET(統合マスタ!$C$4,MATCH($A85,統合マスタ!$AC$5:$AC$1500,0),0))</f>
        <v>ヒューマリンＲ注Ｕ１００単位／ｍｌ　１０ｍｌ</v>
      </c>
      <c r="E85" s="27">
        <f ca="1">IF($A85="","",OFFSET(統合マスタ!$X$4,MATCH($A85,統合マスタ!$AC$5:$AC$1500,0),0))</f>
        <v>2</v>
      </c>
      <c r="F85" s="27">
        <f ca="1">IF($A85="","",OFFSET(統合マスタ!$Z$4,MATCH($A85,統合マスタ!$AC$5:$AC$1500,0),0))</f>
        <v>11</v>
      </c>
      <c r="G85" s="27" t="str">
        <f ca="1">IF($A85="","",OFFSET(統合マスタ!$E$4,MATCH($A85,統合マスタ!$AC$5:$AC$1500,0),0))</f>
        <v/>
      </c>
      <c r="H85" s="27" t="str">
        <f ca="1">IF($A85="","",OFFSET(統合マスタ!$F$4,MATCH($A85,統合マスタ!$AC$5:$AC$1500,0),0))</f>
        <v>１０ＭＬＸ１Ｖ</v>
      </c>
      <c r="I85" s="27" t="str">
        <f ca="1">IF($A85="","",OFFSET(統合マスタ!$K$4,MATCH($A85,統合マスタ!$AC$5:$AC$1500,0),0))</f>
        <v>V</v>
      </c>
      <c r="J85" s="54" t="str">
        <f ca="1">IF(F85="","",OFFSET(分類!$B$29,MATCH(F85,分類!$A$30:$A$46,0),0))</f>
        <v>冷蔵庫</v>
      </c>
      <c r="K85" s="65"/>
      <c r="L85" s="54">
        <f t="shared" si="2"/>
        <v>0</v>
      </c>
    </row>
    <row r="86" spans="1:13">
      <c r="A86" s="66" cm="1">
        <f t="array" aca="1" ref="A86" ca="1">IFERROR(
    SMALL(
        IF((統合マスタ!$R$5:$R$1500=1)*
           (ISNUMBER(MATCH(統合マスタ!$V$5:$V$1500, 分類!$Q$8:$Q$15, 0))),
           統合マスタ!$AC$5:$AC$1500),
        ROW(A82)
    ),
"")</f>
        <v>200531</v>
      </c>
      <c r="B86" s="27">
        <f t="shared" si="3"/>
        <v>82</v>
      </c>
      <c r="C86" s="27">
        <f ca="1">IF($A86="","",OFFSET(統合マスタ!$B$4,MATCH($A86,統合マスタ!$AC$5:$AC$1500,0),0))</f>
        <v>531</v>
      </c>
      <c r="D86" s="27" t="str">
        <f ca="1">IF($A86="","",OFFSET(統合マスタ!$C$4,MATCH($A86,統合マスタ!$AC$5:$AC$1500,0),0))</f>
        <v>フェノバール注射液１００ｍｇ</v>
      </c>
      <c r="E86" s="27">
        <f ca="1">IF($A86="","",OFFSET(統合マスタ!$X$4,MATCH($A86,統合マスタ!$AC$5:$AC$1500,0),0))</f>
        <v>2</v>
      </c>
      <c r="F86" s="27">
        <f ca="1">IF($A86="","",OFFSET(統合マスタ!$Z$4,MATCH($A86,統合マスタ!$AC$5:$AC$1500,0),0))</f>
        <v>9</v>
      </c>
      <c r="G86" s="27" t="str">
        <f ca="1">IF($A86="","",OFFSET(統合マスタ!$E$4,MATCH($A86,統合マスタ!$AC$5:$AC$1500,0),0))</f>
        <v/>
      </c>
      <c r="H86" s="27" t="str">
        <f ca="1">IF($A86="","",OFFSET(統合マスタ!$F$4,MATCH($A86,統合マスタ!$AC$5:$AC$1500,0),0))</f>
        <v>１ｍｌｘ１０Ａ</v>
      </c>
      <c r="I86" s="27" t="str">
        <f ca="1">IF($A86="","",OFFSET(統合マスタ!$K$4,MATCH($A86,統合マスタ!$AC$5:$AC$1500,0),0))</f>
        <v>A</v>
      </c>
      <c r="J86" s="54" t="str">
        <f ca="1">IF(F86="","",OFFSET(分類!$B$29,MATCH(F86,分類!$A$30:$A$46,0),0))</f>
        <v>注射</v>
      </c>
      <c r="K86" s="65"/>
      <c r="L86" s="54">
        <f t="shared" si="2"/>
        <v>0</v>
      </c>
    </row>
    <row r="87" spans="1:13" s="83" customFormat="1">
      <c r="A87" s="83" cm="1">
        <f t="array" aca="1" ref="A87" ca="1">IFERROR(
    SMALL(
        IF((統合マスタ!$R$5:$R$1500=1)*
           (ISNUMBER(MATCH(統合マスタ!$V$5:$V$1500, 分類!$Q$8:$Q$15, 0))),
           統合マスタ!$AC$5:$AC$1500),
        ROW(A83)
    ),
"")</f>
        <v>200540</v>
      </c>
      <c r="B87" s="84">
        <f t="shared" si="3"/>
        <v>83</v>
      </c>
      <c r="C87" s="84">
        <f ca="1">IF($A87="","",OFFSET(統合マスタ!$B$4,MATCH($A87,統合マスタ!$AC$5:$AC$1500,0),0))</f>
        <v>540</v>
      </c>
      <c r="D87" s="84" t="str">
        <f ca="1">IF($A87="","",OFFSET(統合マスタ!$C$4,MATCH($A87,統合マスタ!$AC$5:$AC$1500,0),0))</f>
        <v>ブスコパン注２０ｍｇ　２％</v>
      </c>
      <c r="E87" s="84">
        <f ca="1">IF($A87="","",OFFSET(統合マスタ!$X$4,MATCH($A87,統合マスタ!$AC$5:$AC$1500,0),0))</f>
        <v>2</v>
      </c>
      <c r="F87" s="84">
        <f ca="1">IF($A87="","",OFFSET(統合マスタ!$Z$4,MATCH($A87,統合マスタ!$AC$5:$AC$1500,0),0))</f>
        <v>9</v>
      </c>
      <c r="G87" s="84" t="str">
        <f ca="1">IF($A87="","",OFFSET(統合マスタ!$E$4,MATCH($A87,統合マスタ!$AC$5:$AC$1500,0),0))</f>
        <v/>
      </c>
      <c r="H87" s="84" t="str">
        <f ca="1">IF($A87="","",OFFSET(統合マスタ!$F$4,MATCH($A87,統合マスタ!$AC$5:$AC$1500,0),0))</f>
        <v>１ｍｌｘ１０Ａ</v>
      </c>
      <c r="I87" s="84" t="str">
        <f ca="1">IF($A87="","",OFFSET(統合マスタ!$K$4,MATCH($A87,統合マスタ!$AC$5:$AC$1500,0),0))</f>
        <v>A</v>
      </c>
      <c r="J87" s="85" t="str">
        <f ca="1">IF(F87="","",OFFSET(分類!$B$29,MATCH(F87,分類!$A$30:$A$46,0),0))</f>
        <v>注射</v>
      </c>
      <c r="K87" s="85"/>
      <c r="L87" s="85">
        <f t="shared" si="2"/>
        <v>0</v>
      </c>
      <c r="M87" s="83" t="str">
        <f ca="1">I87</f>
        <v>A</v>
      </c>
    </row>
    <row r="88" spans="1:13">
      <c r="A88" s="66" cm="1">
        <f t="array" aca="1" ref="A88" ca="1">IFERROR(
    SMALL(
        IF((統合マスタ!$R$5:$R$1500=1)*
           (ISNUMBER(MATCH(統合マスタ!$V$5:$V$1500, 分類!$Q$8:$Q$15, 0))),
           統合マスタ!$AC$5:$AC$1500),
        ROW(A84)
    ),
"")</f>
        <v>200554</v>
      </c>
      <c r="B88" s="27">
        <f t="shared" si="3"/>
        <v>84</v>
      </c>
      <c r="C88" s="27">
        <f ca="1">IF($A88="","",OFFSET(統合マスタ!$B$4,MATCH($A88,統合マスタ!$AC$5:$AC$1500,0),0))</f>
        <v>554</v>
      </c>
      <c r="D88" s="27" t="str">
        <f ca="1">IF($A88="","",OFFSET(統合マスタ!$C$4,MATCH($A88,統合マスタ!$AC$5:$AC$1500,0),0))</f>
        <v>フルデカシン筋注２５ｍｇ</v>
      </c>
      <c r="E88" s="27">
        <f ca="1">IF($A88="","",OFFSET(統合マスタ!$X$4,MATCH($A88,統合マスタ!$AC$5:$AC$1500,0),0))</f>
        <v>2</v>
      </c>
      <c r="F88" s="27">
        <f ca="1">IF($A88="","",OFFSET(統合マスタ!$Z$4,MATCH($A88,統合マスタ!$AC$5:$AC$1500,0),0))</f>
        <v>15</v>
      </c>
      <c r="G88" s="27" t="str">
        <f ca="1">IF($A88="","",OFFSET(統合マスタ!$E$4,MATCH($A88,統合マスタ!$AC$5:$AC$1500,0),0))</f>
        <v/>
      </c>
      <c r="H88" s="27" t="str">
        <f ca="1">IF($A88="","",OFFSET(統合マスタ!$F$4,MATCH($A88,統合マスタ!$AC$5:$AC$1500,0),0))</f>
        <v>１ｍＬＸ５瓶</v>
      </c>
      <c r="I88" s="27" t="str">
        <f ca="1">IF($A88="","",OFFSET(統合マスタ!$K$4,MATCH($A88,統合マスタ!$AC$5:$AC$1500,0),0))</f>
        <v>V</v>
      </c>
      <c r="J88" s="54" t="str">
        <f ca="1">IF(F88="","",OFFSET(分類!$B$29,MATCH(F88,分類!$A$30:$A$46,0),0))</f>
        <v>不良在庫</v>
      </c>
      <c r="K88" s="65"/>
      <c r="L88" s="54">
        <f t="shared" si="2"/>
        <v>0</v>
      </c>
    </row>
    <row r="89" spans="1:13">
      <c r="A89" s="66" cm="1">
        <f t="array" aca="1" ref="A89" ca="1">IFERROR(
    SMALL(
        IF((統合マスタ!$R$5:$R$1500=1)*
           (ISNUMBER(MATCH(統合マスタ!$V$5:$V$1500, 分類!$Q$8:$Q$15, 0))),
           統合マスタ!$AC$5:$AC$1500),
        ROW(A85)
    ),
"")</f>
        <v>200603</v>
      </c>
      <c r="B89" s="27">
        <f t="shared" si="3"/>
        <v>85</v>
      </c>
      <c r="C89" s="27">
        <f ca="1">IF($A89="","",OFFSET(統合マスタ!$B$4,MATCH($A89,統合マスタ!$AC$5:$AC$1500,0),0))</f>
        <v>603</v>
      </c>
      <c r="D89" s="27" t="str">
        <f ca="1">IF($A89="","",OFFSET(統合マスタ!$C$4,MATCH($A89,統合マスタ!$AC$5:$AC$1500,0),0))</f>
        <v>ヘルベッサー注射用５０</v>
      </c>
      <c r="E89" s="27">
        <f ca="1">IF($A89="","",OFFSET(統合マスタ!$X$4,MATCH($A89,統合マスタ!$AC$5:$AC$1500,0),0))</f>
        <v>2</v>
      </c>
      <c r="F89" s="27">
        <f ca="1">IF($A89="","",OFFSET(統合マスタ!$Z$4,MATCH($A89,統合マスタ!$AC$5:$AC$1500,0),0))</f>
        <v>9</v>
      </c>
      <c r="G89" s="27" t="str">
        <f ca="1">IF($A89="","",OFFSET(統合マスタ!$E$4,MATCH($A89,統合マスタ!$AC$5:$AC$1500,0),0))</f>
        <v/>
      </c>
      <c r="H89" s="27" t="str">
        <f ca="1">IF($A89="","",OFFSET(統合マスタ!$F$4,MATCH($A89,統合マスタ!$AC$5:$AC$1500,0),0))</f>
        <v>１０瓶</v>
      </c>
      <c r="I89" s="27" t="str">
        <f ca="1">IF($A89="","",OFFSET(統合マスタ!$K$4,MATCH($A89,統合マスタ!$AC$5:$AC$1500,0),0))</f>
        <v>瓶</v>
      </c>
      <c r="J89" s="54" t="str">
        <f ca="1">IF(F89="","",OFFSET(分類!$B$29,MATCH(F89,分類!$A$30:$A$46,0),0))</f>
        <v>注射</v>
      </c>
      <c r="K89" s="65"/>
      <c r="L89" s="54">
        <f t="shared" si="2"/>
        <v>0</v>
      </c>
    </row>
    <row r="90" spans="1:13">
      <c r="A90" s="66" cm="1">
        <f t="array" aca="1" ref="A90" ca="1">IFERROR(
    SMALL(
        IF((統合マスタ!$R$5:$R$1500=1)*
           (ISNUMBER(MATCH(統合マスタ!$V$5:$V$1500, 分類!$Q$8:$Q$15, 0))),
           統合マスタ!$AC$5:$AC$1500),
        ROW(A86)
    ),
"")</f>
        <v>200614</v>
      </c>
      <c r="B90" s="27">
        <f t="shared" si="3"/>
        <v>86</v>
      </c>
      <c r="C90" s="27">
        <f ca="1">IF($A90="","",OFFSET(統合マスタ!$B$4,MATCH($A90,統合マスタ!$AC$5:$AC$1500,0),0))</f>
        <v>614</v>
      </c>
      <c r="D90" s="27" t="str">
        <f ca="1">IF($A90="","",OFFSET(統合マスタ!$C$4,MATCH($A90,統合マスタ!$AC$5:$AC$1500,0),0))</f>
        <v>ボスミン注１ｍｇ　０．１％</v>
      </c>
      <c r="E90" s="27">
        <f ca="1">IF($A90="","",OFFSET(統合マスタ!$X$4,MATCH($A90,統合マスタ!$AC$5:$AC$1500,0),0))</f>
        <v>2</v>
      </c>
      <c r="F90" s="27">
        <f ca="1">IF($A90="","",OFFSET(統合マスタ!$Z$4,MATCH($A90,統合マスタ!$AC$5:$AC$1500,0),0))</f>
        <v>9</v>
      </c>
      <c r="G90" s="27" t="str">
        <f ca="1">IF($A90="","",OFFSET(統合マスタ!$E$4,MATCH($A90,統合マスタ!$AC$5:$AC$1500,0),0))</f>
        <v/>
      </c>
      <c r="H90" s="27" t="str">
        <f ca="1">IF($A90="","",OFFSET(統合マスタ!$F$4,MATCH($A90,統合マスタ!$AC$5:$AC$1500,0),0))</f>
        <v>１ｍｌｘ１０管</v>
      </c>
      <c r="I90" s="27" t="str">
        <f ca="1">IF($A90="","",OFFSET(統合マスタ!$K$4,MATCH($A90,統合マスタ!$AC$5:$AC$1500,0),0))</f>
        <v>A</v>
      </c>
      <c r="J90" s="54" t="str">
        <f ca="1">IF(F90="","",OFFSET(分類!$B$29,MATCH(F90,分類!$A$30:$A$46,0),0))</f>
        <v>注射</v>
      </c>
      <c r="K90" s="65"/>
      <c r="L90" s="54">
        <f t="shared" si="2"/>
        <v>0</v>
      </c>
    </row>
    <row r="91" spans="1:13">
      <c r="A91" s="66" cm="1">
        <f t="array" aca="1" ref="A91" ca="1">IFERROR(
    SMALL(
        IF((統合マスタ!$R$5:$R$1500=1)*
           (ISNUMBER(MATCH(統合マスタ!$V$5:$V$1500, 分類!$Q$8:$Q$15, 0))),
           統合マスタ!$AC$5:$AC$1500),
        ROW(A87)
    ),
"")</f>
        <v>200677</v>
      </c>
      <c r="B91" s="27">
        <f t="shared" si="3"/>
        <v>87</v>
      </c>
      <c r="C91" s="27">
        <f ca="1">IF($A91="","",OFFSET(統合マスタ!$B$4,MATCH($A91,統合マスタ!$AC$5:$AC$1500,0),0))</f>
        <v>677</v>
      </c>
      <c r="D91" s="27" t="str">
        <f ca="1">IF($A91="","",OFFSET(統合マスタ!$C$4,MATCH($A91,統合マスタ!$AC$5:$AC$1500,0),0))</f>
        <v>ラスビック点滴静注キット１５０ｍｇ</v>
      </c>
      <c r="E91" s="27">
        <f ca="1">IF($A91="","",OFFSET(統合マスタ!$X$4,MATCH($A91,統合マスタ!$AC$5:$AC$1500,0),0))</f>
        <v>2</v>
      </c>
      <c r="F91" s="27">
        <f ca="1">IF($A91="","",OFFSET(統合マスタ!$Z$4,MATCH($A91,統合マスタ!$AC$5:$AC$1500,0),0))</f>
        <v>8</v>
      </c>
      <c r="G91" s="27" t="str">
        <f ca="1">IF($A91="","",OFFSET(統合マスタ!$E$4,MATCH($A91,統合マスタ!$AC$5:$AC$1500,0),0))</f>
        <v/>
      </c>
      <c r="H91" s="27" t="str">
        <f ca="1">IF($A91="","",OFFSET(統合マスタ!$F$4,MATCH($A91,統合マスタ!$AC$5:$AC$1500,0),0))</f>
        <v>１キット</v>
      </c>
      <c r="I91" s="27" t="str">
        <f ca="1">IF($A91="","",OFFSET(統合マスタ!$K$4,MATCH($A91,統合マスタ!$AC$5:$AC$1500,0),0))</f>
        <v>kit</v>
      </c>
      <c r="J91" s="54" t="str">
        <f ca="1">IF(F91="","",OFFSET(分類!$B$29,MATCH(F91,分類!$A$30:$A$46,0),0))</f>
        <v>抗生剤.小輸液</v>
      </c>
      <c r="K91" s="65"/>
      <c r="L91" s="54">
        <f t="shared" si="2"/>
        <v>0</v>
      </c>
    </row>
    <row r="92" spans="1:13">
      <c r="A92" s="66" cm="1">
        <f t="array" aca="1" ref="A92" ca="1">IFERROR(
    SMALL(
        IF((統合マスタ!$R$5:$R$1500=1)*
           (ISNUMBER(MATCH(統合マスタ!$V$5:$V$1500, 分類!$Q$8:$Q$15, 0))),
           統合マスタ!$AC$5:$AC$1500),
        ROW(A88)
    ),
"")</f>
        <v>200698</v>
      </c>
      <c r="B92" s="27">
        <f t="shared" si="3"/>
        <v>88</v>
      </c>
      <c r="C92" s="27">
        <f ca="1">IF($A92="","",OFFSET(統合マスタ!$B$4,MATCH($A92,統合マスタ!$AC$5:$AC$1500,0),0))</f>
        <v>698</v>
      </c>
      <c r="D92" s="27" t="str">
        <f ca="1">IF($A92="","",OFFSET(統合マスタ!$C$4,MATCH($A92,統合マスタ!$AC$5:$AC$1500,0),0))</f>
        <v>リスパダールコンスタ筋注用２５ｍｇ</v>
      </c>
      <c r="E92" s="27">
        <f ca="1">IF($A92="","",OFFSET(統合マスタ!$X$4,MATCH($A92,統合マスタ!$AC$5:$AC$1500,0),0))</f>
        <v>2</v>
      </c>
      <c r="F92" s="27">
        <f ca="1">IF($A92="","",OFFSET(統合マスタ!$Z$4,MATCH($A92,統合マスタ!$AC$5:$AC$1500,0),0))</f>
        <v>11</v>
      </c>
      <c r="G92" s="27" t="str">
        <f ca="1">IF($A92="","",OFFSET(統合マスタ!$E$4,MATCH($A92,統合マスタ!$AC$5:$AC$1500,0),0))</f>
        <v/>
      </c>
      <c r="H92" s="27" t="str">
        <f ca="1">IF($A92="","",OFFSET(統合マスタ!$F$4,MATCH($A92,統合マスタ!$AC$5:$AC$1500,0),0))</f>
        <v>１キット</v>
      </c>
      <c r="I92" s="27" t="str">
        <f ca="1">IF($A92="","",OFFSET(統合マスタ!$K$4,MATCH($A92,統合マスタ!$AC$5:$AC$1500,0),0))</f>
        <v>kit</v>
      </c>
      <c r="J92" s="54" t="str">
        <f ca="1">IF(F92="","",OFFSET(分類!$B$29,MATCH(F92,分類!$A$30:$A$46,0),0))</f>
        <v>冷蔵庫</v>
      </c>
      <c r="K92" s="65"/>
      <c r="L92" s="54">
        <f t="shared" si="2"/>
        <v>0</v>
      </c>
    </row>
    <row r="93" spans="1:13">
      <c r="A93" s="66" cm="1">
        <f t="array" aca="1" ref="A93" ca="1">IFERROR(
    SMALL(
        IF((統合マスタ!$R$5:$R$1500=1)*
           (ISNUMBER(MATCH(統合マスタ!$V$5:$V$1500, 分類!$Q$8:$Q$15, 0))),
           統合マスタ!$AC$5:$AC$1500),
        ROW(A89)
    ),
"")</f>
        <v>200699</v>
      </c>
      <c r="B93" s="27">
        <f t="shared" si="3"/>
        <v>89</v>
      </c>
      <c r="C93" s="27">
        <f ca="1">IF($A93="","",OFFSET(統合マスタ!$B$4,MATCH($A93,統合マスタ!$AC$5:$AC$1500,0),0))</f>
        <v>699</v>
      </c>
      <c r="D93" s="27" t="str">
        <f ca="1">IF($A93="","",OFFSET(統合マスタ!$C$4,MATCH($A93,統合マスタ!$AC$5:$AC$1500,0),0))</f>
        <v>リスパダールコンスタ筋注用５０ｍｇ</v>
      </c>
      <c r="E93" s="27">
        <f ca="1">IF($A93="","",OFFSET(統合マスタ!$X$4,MATCH($A93,統合マスタ!$AC$5:$AC$1500,0),0))</f>
        <v>2</v>
      </c>
      <c r="F93" s="27">
        <f ca="1">IF($A93="","",OFFSET(統合マスタ!$Z$4,MATCH($A93,統合マスタ!$AC$5:$AC$1500,0),0))</f>
        <v>11</v>
      </c>
      <c r="G93" s="27" t="str">
        <f ca="1">IF($A93="","",OFFSET(統合マスタ!$E$4,MATCH($A93,統合マスタ!$AC$5:$AC$1500,0),0))</f>
        <v/>
      </c>
      <c r="H93" s="27" t="str">
        <f ca="1">IF($A93="","",OFFSET(統合マスタ!$F$4,MATCH($A93,統合マスタ!$AC$5:$AC$1500,0),0))</f>
        <v>１　キット</v>
      </c>
      <c r="I93" s="27" t="str">
        <f ca="1">IF($A93="","",OFFSET(統合マスタ!$K$4,MATCH($A93,統合マスタ!$AC$5:$AC$1500,0),0))</f>
        <v>kit</v>
      </c>
      <c r="J93" s="54" t="str">
        <f ca="1">IF(F93="","",OFFSET(分類!$B$29,MATCH(F93,分類!$A$30:$A$46,0),0))</f>
        <v>冷蔵庫</v>
      </c>
      <c r="K93" s="65"/>
      <c r="L93" s="54">
        <f t="shared" si="2"/>
        <v>0</v>
      </c>
    </row>
    <row r="94" spans="1:13">
      <c r="A94" s="66" cm="1">
        <f t="array" aca="1" ref="A94" ca="1">IFERROR(
    SMALL(
        IF((統合マスタ!$R$5:$R$1500=1)*
           (ISNUMBER(MATCH(統合マスタ!$V$5:$V$1500, 分類!$Q$8:$Q$15, 0))),
           統合マスタ!$AC$5:$AC$1500),
        ROW(A90)
    ),
"")</f>
        <v>200799</v>
      </c>
      <c r="B94" s="27">
        <f t="shared" si="3"/>
        <v>90</v>
      </c>
      <c r="C94" s="27">
        <f ca="1">IF($A94="","",OFFSET(統合マスタ!$B$4,MATCH($A94,統合マスタ!$AC$5:$AC$1500,0),0))</f>
        <v>799</v>
      </c>
      <c r="D94" s="27" t="str">
        <f ca="1">IF($A94="","",OFFSET(統合マスタ!$C$4,MATCH($A94,統合マスタ!$AC$5:$AC$1500,0),0))</f>
        <v>ワゴスチグミン注　０．５ｍｇ</v>
      </c>
      <c r="E94" s="27">
        <f ca="1">IF($A94="","",OFFSET(統合マスタ!$X$4,MATCH($A94,統合マスタ!$AC$5:$AC$1500,0),0))</f>
        <v>2</v>
      </c>
      <c r="F94" s="27">
        <f ca="1">IF($A94="","",OFFSET(統合マスタ!$Z$4,MATCH($A94,統合マスタ!$AC$5:$AC$1500,0),0))</f>
        <v>15</v>
      </c>
      <c r="G94" s="27" t="str">
        <f ca="1">IF($A94="","",OFFSET(統合マスタ!$E$4,MATCH($A94,統合マスタ!$AC$5:$AC$1500,0),0))</f>
        <v/>
      </c>
      <c r="H94" s="27" t="str">
        <f ca="1">IF($A94="","",OFFSET(統合マスタ!$F$4,MATCH($A94,統合マスタ!$AC$5:$AC$1500,0),0))</f>
        <v>０．５ｍｇｘ１０Ａ</v>
      </c>
      <c r="I94" s="27" t="str">
        <f ca="1">IF($A94="","",OFFSET(統合マスタ!$K$4,MATCH($A94,統合マスタ!$AC$5:$AC$1500,0),0))</f>
        <v>Ａ</v>
      </c>
      <c r="J94" s="54" t="str">
        <f ca="1">IF(F94="","",OFFSET(分類!$B$29,MATCH(F94,分類!$A$30:$A$46,0),0))</f>
        <v>不良在庫</v>
      </c>
      <c r="K94" s="65"/>
      <c r="L94" s="54">
        <f t="shared" si="2"/>
        <v>0</v>
      </c>
    </row>
    <row r="95" spans="1:13">
      <c r="A95" s="66" cm="1">
        <f t="array" aca="1" ref="A95" ca="1">IFERROR(
    SMALL(
        IF((統合マスタ!$R$5:$R$1500=1)*
           (ISNUMBER(MATCH(統合マスタ!$V$5:$V$1500, 分類!$Q$8:$Q$15, 0))),
           統合マスタ!$AC$5:$AC$1500),
        ROW(A91)
    ),
"")</f>
        <v>200801</v>
      </c>
      <c r="B95" s="27">
        <f t="shared" si="3"/>
        <v>91</v>
      </c>
      <c r="C95" s="27">
        <f ca="1">IF($A95="","",OFFSET(統合マスタ!$B$4,MATCH($A95,統合マスタ!$AC$5:$AC$1500,0),0))</f>
        <v>801</v>
      </c>
      <c r="D95" s="27" t="str">
        <f ca="1">IF($A95="","",OFFSET(統合マスタ!$C$4,MATCH($A95,統合マスタ!$AC$5:$AC$1500,0),0))</f>
        <v>ワソラン静注５ｍｇ</v>
      </c>
      <c r="E95" s="27">
        <f ca="1">IF($A95="","",OFFSET(統合マスタ!$X$4,MATCH($A95,統合マスタ!$AC$5:$AC$1500,0),0))</f>
        <v>2</v>
      </c>
      <c r="F95" s="27">
        <f ca="1">IF($A95="","",OFFSET(統合マスタ!$Z$4,MATCH($A95,統合マスタ!$AC$5:$AC$1500,0),0))</f>
        <v>9</v>
      </c>
      <c r="G95" s="27" t="str">
        <f ca="1">IF($A95="","",OFFSET(統合マスタ!$E$4,MATCH($A95,統合マスタ!$AC$5:$AC$1500,0),0))</f>
        <v/>
      </c>
      <c r="H95" s="27" t="str">
        <f ca="1">IF($A95="","",OFFSET(統合マスタ!$F$4,MATCH($A95,統合マスタ!$AC$5:$AC$1500,0),0))</f>
        <v>２ｍｌｘ１０Ａ</v>
      </c>
      <c r="I95" s="27" t="str">
        <f ca="1">IF($A95="","",OFFSET(統合マスタ!$K$4,MATCH($A95,統合マスタ!$AC$5:$AC$1500,0),0))</f>
        <v>A</v>
      </c>
      <c r="J95" s="54" t="str">
        <f ca="1">IF(F95="","",OFFSET(分類!$B$29,MATCH(F95,分類!$A$30:$A$46,0),0))</f>
        <v>注射</v>
      </c>
      <c r="K95" s="65"/>
      <c r="L95" s="54">
        <f t="shared" si="2"/>
        <v>0</v>
      </c>
    </row>
    <row r="96" spans="1:13">
      <c r="A96" s="66" t="str" cm="1">
        <f t="array" aca="1" ref="A96" ca="1">IFERROR(
    SMALL(
        IF((統合マスタ!$R$5:$R$1500=1)*
           (ISNUMBER(MATCH(統合マスタ!$V$5:$V$1500, 分類!$Q$8:$Q$15, 0))),
           統合マスタ!$AC$5:$AC$1500),
        ROW(A92)
    ),
"")</f>
        <v/>
      </c>
      <c r="B96" s="27">
        <f t="shared" si="3"/>
        <v>92</v>
      </c>
      <c r="C96" s="27" t="str">
        <f ca="1">IF($A96="","",OFFSET(統合マスタ!$B$4,MATCH($A96,統合マスタ!$AC$5:$AC$1500,0),0))</f>
        <v/>
      </c>
      <c r="D96" s="27" t="str">
        <f ca="1">IF($A96="","",OFFSET(統合マスタ!$C$4,MATCH($A96,統合マスタ!$AC$5:$AC$1500,0),0))</f>
        <v/>
      </c>
      <c r="E96" s="27" t="str">
        <f ca="1">IF($A96="","",OFFSET(統合マスタ!$X$4,MATCH($A96,統合マスタ!$AC$5:$AC$1500,0),0))</f>
        <v/>
      </c>
      <c r="F96" s="27" t="str">
        <f ca="1">IF($A96="","",OFFSET(統合マスタ!$Z$4,MATCH($A96,統合マスタ!$AC$5:$AC$1500,0),0))</f>
        <v/>
      </c>
      <c r="G96" s="27" t="str">
        <f ca="1">IF($A96="","",OFFSET(統合マスタ!$E$4,MATCH($A96,統合マスタ!$AC$5:$AC$1500,0),0))</f>
        <v/>
      </c>
      <c r="H96" s="27" t="str">
        <f ca="1">IF($A96="","",OFFSET(統合マスタ!$F$4,MATCH($A96,統合マスタ!$AC$5:$AC$1500,0),0))</f>
        <v/>
      </c>
      <c r="I96" s="27" t="str">
        <f ca="1">IF($A96="","",OFFSET(統合マスタ!$K$4,MATCH($A96,統合マスタ!$AC$5:$AC$1500,0),0))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 t="str" cm="1">
        <f t="array" aca="1" ref="A97" ca="1">IFERROR(
    SMALL(
        IF((統合マスタ!$R$5:$R$1500=1)*
           (ISNUMBER(MATCH(統合マスタ!$V$5:$V$1500, 分類!$Q$8:$Q$15, 0))),
           統合マスタ!$AC$5:$AC$1500),
        ROW(A93)
    ),
"")</f>
        <v/>
      </c>
      <c r="B97" s="27">
        <f t="shared" si="3"/>
        <v>93</v>
      </c>
      <c r="C97" s="27" t="str">
        <f ca="1">IF($A97="","",OFFSET(統合マスタ!$B$4,MATCH($A97,統合マスタ!$AC$5:$AC$1500,0),0))</f>
        <v/>
      </c>
      <c r="D97" s="27" t="str">
        <f ca="1">IF($A97="","",OFFSET(統合マスタ!$C$4,MATCH($A97,統合マスタ!$AC$5:$AC$1500,0),0))</f>
        <v/>
      </c>
      <c r="E97" s="27" t="str">
        <f ca="1">IF($A97="","",OFFSET(統合マスタ!$X$4,MATCH($A97,統合マスタ!$AC$5:$AC$1500,0),0))</f>
        <v/>
      </c>
      <c r="F97" s="27" t="str">
        <f ca="1">IF($A97="","",OFFSET(統合マスタ!$Z$4,MATCH($A97,統合マスタ!$AC$5:$AC$1500,0),0))</f>
        <v/>
      </c>
      <c r="G97" s="27" t="str">
        <f ca="1">IF($A97="","",OFFSET(統合マスタ!$E$4,MATCH($A97,統合マスタ!$AC$5:$AC$1500,0),0))</f>
        <v/>
      </c>
      <c r="H97" s="27" t="str">
        <f ca="1">IF($A97="","",OFFSET(統合マスタ!$F$4,MATCH($A97,統合マスタ!$AC$5:$AC$1500,0),0))</f>
        <v/>
      </c>
      <c r="I97" s="27" t="str">
        <f ca="1">IF($A97="","",OFFSET(統合マスタ!$K$4,MATCH($A97,統合マスタ!$AC$5:$AC$1500,0),0))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 t="str" cm="1">
        <f t="array" aca="1" ref="A98" ca="1">IFERROR(
    SMALL(
        IF((統合マスタ!$R$5:$R$1500=1)*
           (ISNUMBER(MATCH(統合マスタ!$V$5:$V$1500, 分類!$Q$8:$Q$15, 0))),
           統合マスタ!$AC$5:$AC$1500),
        ROW(A94)
    ),
"")</f>
        <v/>
      </c>
      <c r="B98" s="27">
        <f t="shared" si="3"/>
        <v>94</v>
      </c>
      <c r="C98" s="27" t="str">
        <f ca="1">IF($A98="","",OFFSET(統合マスタ!$B$4,MATCH($A98,統合マスタ!$AC$5:$AC$1500,0),0))</f>
        <v/>
      </c>
      <c r="D98" s="27" t="str">
        <f ca="1">IF($A98="","",OFFSET(統合マスタ!$C$4,MATCH($A98,統合マスタ!$AC$5:$AC$1500,0),0))</f>
        <v/>
      </c>
      <c r="E98" s="27" t="str">
        <f ca="1">IF($A98="","",OFFSET(統合マスタ!$X$4,MATCH($A98,統合マスタ!$AC$5:$AC$1500,0),0))</f>
        <v/>
      </c>
      <c r="F98" s="27" t="str">
        <f ca="1">IF($A98="","",OFFSET(統合マスタ!$Z$4,MATCH($A98,統合マスタ!$AC$5:$AC$1500,0),0))</f>
        <v/>
      </c>
      <c r="G98" s="27" t="str">
        <f ca="1">IF($A98="","",OFFSET(統合マスタ!$E$4,MATCH($A98,統合マスタ!$AC$5:$AC$1500,0),0))</f>
        <v/>
      </c>
      <c r="H98" s="27" t="str">
        <f ca="1">IF($A98="","",OFFSET(統合マスタ!$F$4,MATCH($A98,統合マスタ!$AC$5:$AC$1500,0),0))</f>
        <v/>
      </c>
      <c r="I98" s="27" t="str">
        <f ca="1">IF($A98="","",OFFSET(統合マスタ!$K$4,MATCH($A98,統合マスタ!$AC$5:$AC$1500,0),0))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 t="str" cm="1">
        <f t="array" aca="1" ref="A99" ca="1">IFERROR(
    SMALL(
        IF((統合マスタ!$R$5:$R$1500=1)*
           (ISNUMBER(MATCH(統合マスタ!$V$5:$V$1500, 分類!$Q$8:$Q$15, 0))),
           統合マスタ!$AC$5:$AC$1500),
        ROW(A95)
    ),
"")</f>
        <v/>
      </c>
      <c r="B99" s="27">
        <f t="shared" si="3"/>
        <v>95</v>
      </c>
      <c r="C99" s="27" t="str">
        <f ca="1">IF($A99="","",OFFSET(統合マスタ!$B$4,MATCH($A99,統合マスタ!$AC$5:$AC$1500,0),0))</f>
        <v/>
      </c>
      <c r="D99" s="27" t="str">
        <f ca="1">IF($A99="","",OFFSET(統合マスタ!$C$4,MATCH($A99,統合マスタ!$AC$5:$AC$1500,0),0))</f>
        <v/>
      </c>
      <c r="E99" s="27" t="str">
        <f ca="1">IF($A99="","",OFFSET(統合マスタ!$X$4,MATCH($A99,統合マスタ!$AC$5:$AC$1500,0),0))</f>
        <v/>
      </c>
      <c r="F99" s="27" t="str">
        <f ca="1">IF($A99="","",OFFSET(統合マスタ!$Z$4,MATCH($A99,統合マスタ!$AC$5:$AC$1500,0),0))</f>
        <v/>
      </c>
      <c r="G99" s="27" t="str">
        <f ca="1">IF($A99="","",OFFSET(統合マスタ!$E$4,MATCH($A99,統合マスタ!$AC$5:$AC$1500,0),0))</f>
        <v/>
      </c>
      <c r="H99" s="27" t="str">
        <f ca="1">IF($A99="","",OFFSET(統合マスタ!$F$4,MATCH($A99,統合マスタ!$AC$5:$AC$1500,0),0))</f>
        <v/>
      </c>
      <c r="I99" s="27" t="str">
        <f ca="1">IF($A99="","",OFFSET(統合マスタ!$K$4,MATCH($A99,統合マスタ!$AC$5:$AC$1500,0),0))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 t="str" cm="1">
        <f t="array" aca="1" ref="A100" ca="1">IFERROR(
    SMALL(
        IF((統合マスタ!$R$5:$R$1500=1)*
           (ISNUMBER(MATCH(統合マスタ!$V$5:$V$1500, 分類!$Q$8:$Q$15, 0))),
           統合マスタ!$AC$5:$AC$1500),
        ROW(A96)
    ),
"")</f>
        <v/>
      </c>
      <c r="B100" s="27">
        <f t="shared" si="3"/>
        <v>96</v>
      </c>
      <c r="C100" s="27" t="str">
        <f ca="1">IF($A100="","",OFFSET(統合マスタ!$B$4,MATCH($A100,統合マスタ!$AC$5:$AC$1500,0),0))</f>
        <v/>
      </c>
      <c r="D100" s="27" t="str">
        <f ca="1">IF($A100="","",OFFSET(統合マスタ!$C$4,MATCH($A100,統合マスタ!$AC$5:$AC$1500,0),0))</f>
        <v/>
      </c>
      <c r="E100" s="27" t="str">
        <f ca="1">IF($A100="","",OFFSET(統合マスタ!$X$4,MATCH($A100,統合マスタ!$AC$5:$AC$1500,0),0))</f>
        <v/>
      </c>
      <c r="F100" s="27" t="str">
        <f ca="1">IF($A100="","",OFFSET(統合マスタ!$Z$4,MATCH($A100,統合マスタ!$AC$5:$AC$1500,0),0))</f>
        <v/>
      </c>
      <c r="G100" s="27" t="str">
        <f ca="1">IF($A100="","",OFFSET(統合マスタ!$E$4,MATCH($A100,統合マスタ!$AC$5:$AC$1500,0),0))</f>
        <v/>
      </c>
      <c r="H100" s="27" t="str">
        <f ca="1">IF($A100="","",OFFSET(統合マスタ!$F$4,MATCH($A100,統合マスタ!$AC$5:$AC$1500,0),0))</f>
        <v/>
      </c>
      <c r="I100" s="27" t="str">
        <f ca="1">IF($A100="","",OFFSET(統合マスタ!$K$4,MATCH($A100,統合マスタ!$AC$5:$AC$1500,0),0))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 t="str" cm="1">
        <f t="array" aca="1" ref="A101" ca="1">IFERROR(
    SMALL(
        IF((統合マスタ!$R$5:$R$1500=1)*
           (ISNUMBER(MATCH(統合マスタ!$V$5:$V$1500, 分類!$Q$8:$Q$15, 0))),
           統合マスタ!$AC$5:$AC$1500),
        ROW(A97)
    ),
"")</f>
        <v/>
      </c>
      <c r="B101" s="27">
        <f t="shared" si="3"/>
        <v>97</v>
      </c>
      <c r="C101" s="27" t="str">
        <f ca="1">IF($A101="","",OFFSET(統合マスタ!$B$4,MATCH($A101,統合マスタ!$AC$5:$AC$1500,0),0))</f>
        <v/>
      </c>
      <c r="D101" s="27" t="str">
        <f ca="1">IF($A101="","",OFFSET(統合マスタ!$C$4,MATCH($A101,統合マスタ!$AC$5:$AC$1500,0),0))</f>
        <v/>
      </c>
      <c r="E101" s="27" t="str">
        <f ca="1">IF($A101="","",OFFSET(統合マスタ!$X$4,MATCH($A101,統合マスタ!$AC$5:$AC$1500,0),0))</f>
        <v/>
      </c>
      <c r="F101" s="27" t="str">
        <f ca="1">IF($A101="","",OFFSET(統合マスタ!$Z$4,MATCH($A101,統合マスタ!$AC$5:$AC$1500,0),0))</f>
        <v/>
      </c>
      <c r="G101" s="27" t="str">
        <f ca="1">IF($A101="","",OFFSET(統合マスタ!$E$4,MATCH($A101,統合マスタ!$AC$5:$AC$1500,0),0))</f>
        <v/>
      </c>
      <c r="H101" s="27" t="str">
        <f ca="1">IF($A101="","",OFFSET(統合マスタ!$F$4,MATCH($A101,統合マスタ!$AC$5:$AC$1500,0),0))</f>
        <v/>
      </c>
      <c r="I101" s="27" t="str">
        <f ca="1">IF($A101="","",OFFSET(統合マスタ!$K$4,MATCH($A101,統合マスタ!$AC$5:$AC$1500,0),0))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 t="str" cm="1">
        <f t="array" aca="1" ref="A102" ca="1">IFERROR(
    SMALL(
        IF((統合マスタ!$R$5:$R$1500=1)*
           (ISNUMBER(MATCH(統合マスタ!$V$5:$V$1500, 分類!$Q$8:$Q$15, 0))),
           統合マスタ!$AC$5:$AC$1500),
        ROW(A98)
    ),
"")</f>
        <v/>
      </c>
      <c r="B102" s="27">
        <f t="shared" si="3"/>
        <v>98</v>
      </c>
      <c r="C102" s="27" t="str">
        <f ca="1">IF($A102="","",OFFSET(統合マスタ!$B$4,MATCH($A102,統合マスタ!$AC$5:$AC$1500,0),0))</f>
        <v/>
      </c>
      <c r="D102" s="27" t="str">
        <f ca="1">IF($A102="","",OFFSET(統合マスタ!$C$4,MATCH($A102,統合マスタ!$AC$5:$AC$1500,0),0))</f>
        <v/>
      </c>
      <c r="E102" s="27" t="str">
        <f ca="1">IF($A102="","",OFFSET(統合マスタ!$X$4,MATCH($A102,統合マスタ!$AC$5:$AC$1500,0),0))</f>
        <v/>
      </c>
      <c r="F102" s="27" t="str">
        <f ca="1">IF($A102="","",OFFSET(統合マスタ!$Z$4,MATCH($A102,統合マスタ!$AC$5:$AC$1500,0),0))</f>
        <v/>
      </c>
      <c r="G102" s="27" t="str">
        <f ca="1">IF($A102="","",OFFSET(統合マスタ!$E$4,MATCH($A102,統合マスタ!$AC$5:$AC$1500,0),0))</f>
        <v/>
      </c>
      <c r="H102" s="27" t="str">
        <f ca="1">IF($A102="","",OFFSET(統合マスタ!$F$4,MATCH($A102,統合マスタ!$AC$5:$AC$1500,0),0))</f>
        <v/>
      </c>
      <c r="I102" s="27" t="str">
        <f ca="1">IF($A102="","",OFFSET(統合マスタ!$K$4,MATCH($A102,統合マスタ!$AC$5:$AC$1500,0),0))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 t="str" cm="1">
        <f t="array" aca="1" ref="A103" ca="1">IFERROR(
    SMALL(
        IF((統合マスタ!$R$5:$R$1500=1)*
           (ISNUMBER(MATCH(統合マスタ!$V$5:$V$1500, 分類!$Q$8:$Q$15, 0))),
           統合マスタ!$AC$5:$AC$1500),
        ROW(A99)
    ),
"")</f>
        <v/>
      </c>
      <c r="B103" s="27">
        <f t="shared" si="3"/>
        <v>99</v>
      </c>
      <c r="C103" s="27" t="str">
        <f ca="1">IF($A103="","",OFFSET(統合マスタ!$B$4,MATCH($A103,統合マスタ!$AC$5:$AC$1500,0),0))</f>
        <v/>
      </c>
      <c r="D103" s="27" t="str">
        <f ca="1">IF($A103="","",OFFSET(統合マスタ!$C$4,MATCH($A103,統合マスタ!$AC$5:$AC$1500,0),0))</f>
        <v/>
      </c>
      <c r="E103" s="27" t="str">
        <f ca="1">IF($A103="","",OFFSET(統合マスタ!$X$4,MATCH($A103,統合マスタ!$AC$5:$AC$1500,0),0))</f>
        <v/>
      </c>
      <c r="F103" s="27" t="str">
        <f ca="1">IF($A103="","",OFFSET(統合マスタ!$Z$4,MATCH($A103,統合マスタ!$AC$5:$AC$1500,0),0))</f>
        <v/>
      </c>
      <c r="G103" s="27" t="str">
        <f ca="1">IF($A103="","",OFFSET(統合マスタ!$E$4,MATCH($A103,統合マスタ!$AC$5:$AC$1500,0),0))</f>
        <v/>
      </c>
      <c r="H103" s="27" t="str">
        <f ca="1">IF($A103="","",OFFSET(統合マスタ!$F$4,MATCH($A103,統合マスタ!$AC$5:$AC$1500,0),0))</f>
        <v/>
      </c>
      <c r="I103" s="27" t="str">
        <f ca="1">IF($A103="","",OFFSET(統合マスタ!$K$4,MATCH($A103,統合マスタ!$AC$5:$AC$1500,0),0))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 t="str" cm="1">
        <f t="array" aca="1" ref="A104" ca="1">IFERROR(
    SMALL(
        IF((統合マスタ!$R$5:$R$1500=1)*
           (ISNUMBER(MATCH(統合マスタ!$V$5:$V$1500, 分類!$Q$8:$Q$15, 0))),
           統合マスタ!$AC$5:$AC$1500),
        ROW(A100)
    ),
"")</f>
        <v/>
      </c>
      <c r="B104" s="27">
        <f t="shared" si="3"/>
        <v>100</v>
      </c>
      <c r="C104" s="27" t="str">
        <f ca="1">IF($A104="","",OFFSET(統合マスタ!$B$4,MATCH($A104,統合マスタ!$AC$5:$AC$1500,0),0))</f>
        <v/>
      </c>
      <c r="D104" s="27" t="str">
        <f ca="1">IF($A104="","",OFFSET(統合マスタ!$C$4,MATCH($A104,統合マスタ!$AC$5:$AC$1500,0),0))</f>
        <v/>
      </c>
      <c r="E104" s="27" t="str">
        <f ca="1">IF($A104="","",OFFSET(統合マスタ!$X$4,MATCH($A104,統合マスタ!$AC$5:$AC$1500,0),0))</f>
        <v/>
      </c>
      <c r="F104" s="27" t="str">
        <f ca="1">IF($A104="","",OFFSET(統合マスタ!$Z$4,MATCH($A104,統合マスタ!$AC$5:$AC$1500,0),0))</f>
        <v/>
      </c>
      <c r="G104" s="27" t="str">
        <f ca="1">IF($A104="","",OFFSET(統合マスタ!$E$4,MATCH($A104,統合マスタ!$AC$5:$AC$1500,0),0))</f>
        <v/>
      </c>
      <c r="H104" s="27" t="str">
        <f ca="1">IF($A104="","",OFFSET(統合マスタ!$F$4,MATCH($A104,統合マスタ!$AC$5:$AC$1500,0),0))</f>
        <v/>
      </c>
      <c r="I104" s="27" t="str">
        <f ca="1">IF($A104="","",OFFSET(統合マスタ!$K$4,MATCH($A104,統合マスタ!$AC$5:$AC$1500,0),0))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 t="str" cm="1">
        <f t="array" aca="1" ref="A105" ca="1">IFERROR(
    SMALL(
        IF((統合マスタ!$R$5:$R$1500=1)*
           (ISNUMBER(MATCH(統合マスタ!$V$5:$V$1500, 分類!$Q$8:$Q$15, 0))),
           統合マスタ!$AC$5:$AC$1500),
        ROW(A101)
    ),
"")</f>
        <v/>
      </c>
      <c r="B105" s="27">
        <f t="shared" si="3"/>
        <v>101</v>
      </c>
      <c r="C105" s="27" t="str">
        <f ca="1">IF($A105="","",OFFSET(統合マスタ!$B$4,MATCH($A105,統合マスタ!$AC$5:$AC$1500,0),0))</f>
        <v/>
      </c>
      <c r="D105" s="27" t="str">
        <f ca="1">IF($A105="","",OFFSET(統合マスタ!$C$4,MATCH($A105,統合マスタ!$AC$5:$AC$1500,0),0))</f>
        <v/>
      </c>
      <c r="E105" s="27" t="str">
        <f ca="1">IF($A105="","",OFFSET(統合マスタ!$X$4,MATCH($A105,統合マスタ!$AC$5:$AC$1500,0),0))</f>
        <v/>
      </c>
      <c r="F105" s="27" t="str">
        <f ca="1">IF($A105="","",OFFSET(統合マスタ!$Z$4,MATCH($A105,統合マスタ!$AC$5:$AC$1500,0),0))</f>
        <v/>
      </c>
      <c r="G105" s="27" t="str">
        <f ca="1">IF($A105="","",OFFSET(統合マスタ!$E$4,MATCH($A105,統合マスタ!$AC$5:$AC$1500,0),0))</f>
        <v/>
      </c>
      <c r="H105" s="27" t="str">
        <f ca="1">IF($A105="","",OFFSET(統合マスタ!$F$4,MATCH($A105,統合マスタ!$AC$5:$AC$1500,0),0))</f>
        <v/>
      </c>
      <c r="I105" s="27" t="str">
        <f ca="1">IF($A105="","",OFFSET(統合マスタ!$K$4,MATCH($A105,統合マスタ!$AC$5:$AC$1500,0),0))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 t="str" cm="1">
        <f t="array" aca="1" ref="A106" ca="1">IFERROR(
    SMALL(
        IF((統合マスタ!$R$5:$R$1500=1)*
           (ISNUMBER(MATCH(統合マスタ!$V$5:$V$1500, 分類!$Q$8:$Q$15, 0))),
           統合マスタ!$AC$5:$AC$1500),
        ROW(A102)
    ),
"")</f>
        <v/>
      </c>
      <c r="B106" s="27">
        <f t="shared" si="3"/>
        <v>102</v>
      </c>
      <c r="C106" s="27" t="str">
        <f ca="1">IF($A106="","",OFFSET(統合マスタ!$B$4,MATCH($A106,統合マスタ!$AC$5:$AC$1500,0),0))</f>
        <v/>
      </c>
      <c r="D106" s="27" t="str">
        <f ca="1">IF($A106="","",OFFSET(統合マスタ!$C$4,MATCH($A106,統合マスタ!$AC$5:$AC$1500,0),0))</f>
        <v/>
      </c>
      <c r="E106" s="27" t="str">
        <f ca="1">IF($A106="","",OFFSET(統合マスタ!$X$4,MATCH($A106,統合マスタ!$AC$5:$AC$1500,0),0))</f>
        <v/>
      </c>
      <c r="F106" s="27" t="str">
        <f ca="1">IF($A106="","",OFFSET(統合マスタ!$Z$4,MATCH($A106,統合マスタ!$AC$5:$AC$1500,0),0))</f>
        <v/>
      </c>
      <c r="G106" s="27" t="str">
        <f ca="1">IF($A106="","",OFFSET(統合マスタ!$E$4,MATCH($A106,統合マスタ!$AC$5:$AC$1500,0),0))</f>
        <v/>
      </c>
      <c r="H106" s="27" t="str">
        <f ca="1">IF($A106="","",OFFSET(統合マスタ!$F$4,MATCH($A106,統合マスタ!$AC$5:$AC$1500,0),0))</f>
        <v/>
      </c>
      <c r="I106" s="27" t="str">
        <f ca="1">IF($A106="","",OFFSET(統合マスタ!$K$4,MATCH($A106,統合マスタ!$AC$5:$AC$1500,0),0))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 t="str" cm="1">
        <f t="array" aca="1" ref="A107" ca="1">IFERROR(
    SMALL(
        IF((統合マスタ!$R$5:$R$1500=1)*
           (ISNUMBER(MATCH(統合マスタ!$V$5:$V$1500, 分類!$Q$8:$Q$15, 0))),
           統合マスタ!$AC$5:$AC$1500),
        ROW(A103)
    ),
"")</f>
        <v/>
      </c>
      <c r="B107" s="27">
        <f t="shared" si="3"/>
        <v>103</v>
      </c>
      <c r="C107" s="27" t="str">
        <f ca="1">IF($A107="","",OFFSET(統合マスタ!$B$4,MATCH($A107,統合マスタ!$AC$5:$AC$1500,0),0))</f>
        <v/>
      </c>
      <c r="D107" s="27" t="str">
        <f ca="1">IF($A107="","",OFFSET(統合マスタ!$C$4,MATCH($A107,統合マスタ!$AC$5:$AC$1500,0),0))</f>
        <v/>
      </c>
      <c r="E107" s="27" t="str">
        <f ca="1">IF($A107="","",OFFSET(統合マスタ!$X$4,MATCH($A107,統合マスタ!$AC$5:$AC$1500,0),0))</f>
        <v/>
      </c>
      <c r="F107" s="27" t="str">
        <f ca="1">IF($A107="","",OFFSET(統合マスタ!$Z$4,MATCH($A107,統合マスタ!$AC$5:$AC$1500,0),0))</f>
        <v/>
      </c>
      <c r="G107" s="27" t="str">
        <f ca="1">IF($A107="","",OFFSET(統合マスタ!$E$4,MATCH($A107,統合マスタ!$AC$5:$AC$1500,0),0))</f>
        <v/>
      </c>
      <c r="H107" s="27" t="str">
        <f ca="1">IF($A107="","",OFFSET(統合マスタ!$F$4,MATCH($A107,統合マスタ!$AC$5:$AC$1500,0),0))</f>
        <v/>
      </c>
      <c r="I107" s="27" t="str">
        <f ca="1">IF($A107="","",OFFSET(統合マスタ!$K$4,MATCH($A107,統合マスタ!$AC$5:$AC$1500,0),0))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 t="str" cm="1">
        <f t="array" aca="1" ref="A108" ca="1">IFERROR(
    SMALL(
        IF((統合マスタ!$R$5:$R$1500=1)*
           (ISNUMBER(MATCH(統合マスタ!$V$5:$V$1500, 分類!$Q$8:$Q$15, 0))),
           統合マスタ!$AC$5:$AC$1500),
        ROW(A104)
    ),
"")</f>
        <v/>
      </c>
      <c r="B108" s="27">
        <f t="shared" si="3"/>
        <v>104</v>
      </c>
      <c r="C108" s="27" t="str">
        <f ca="1">IF($A108="","",OFFSET(統合マスタ!$B$4,MATCH($A108,統合マスタ!$AC$5:$AC$1500,0),0))</f>
        <v/>
      </c>
      <c r="D108" s="27" t="str">
        <f ca="1">IF($A108="","",OFFSET(統合マスタ!$C$4,MATCH($A108,統合マスタ!$AC$5:$AC$1500,0),0))</f>
        <v/>
      </c>
      <c r="E108" s="27" t="str">
        <f ca="1">IF($A108="","",OFFSET(統合マスタ!$X$4,MATCH($A108,統合マスタ!$AC$5:$AC$1500,0),0))</f>
        <v/>
      </c>
      <c r="F108" s="27" t="str">
        <f ca="1">IF($A108="","",OFFSET(統合マスタ!$Z$4,MATCH($A108,統合マスタ!$AC$5:$AC$1500,0),0))</f>
        <v/>
      </c>
      <c r="G108" s="27" t="str">
        <f ca="1">IF($A108="","",OFFSET(統合マスタ!$E$4,MATCH($A108,統合マスタ!$AC$5:$AC$1500,0),0))</f>
        <v/>
      </c>
      <c r="H108" s="27" t="str">
        <f ca="1">IF($A108="","",OFFSET(統合マスタ!$F$4,MATCH($A108,統合マスタ!$AC$5:$AC$1500,0),0))</f>
        <v/>
      </c>
      <c r="I108" s="27" t="str">
        <f ca="1">IF($A108="","",OFFSET(統合マスタ!$K$4,MATCH($A108,統合マスタ!$AC$5:$AC$1500,0),0))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 t="str" cm="1">
        <f t="array" aca="1" ref="A109" ca="1">IFERROR(
    SMALL(
        IF((統合マスタ!$R$5:$R$1500=1)*
           (ISNUMBER(MATCH(統合マスタ!$V$5:$V$1500, 分類!$Q$8:$Q$15, 0))),
           統合マスタ!$AC$5:$AC$1500),
        ROW(A105)
    ),
"")</f>
        <v/>
      </c>
      <c r="B109" s="27">
        <f t="shared" si="3"/>
        <v>105</v>
      </c>
      <c r="C109" s="27" t="str">
        <f ca="1">IF($A109="","",OFFSET(統合マスタ!$B$4,MATCH($A109,統合マスタ!$AC$5:$AC$1500,0),0))</f>
        <v/>
      </c>
      <c r="D109" s="27" t="str">
        <f ca="1">IF($A109="","",OFFSET(統合マスタ!$C$4,MATCH($A109,統合マスタ!$AC$5:$AC$1500,0),0))</f>
        <v/>
      </c>
      <c r="E109" s="27" t="str">
        <f ca="1">IF($A109="","",OFFSET(統合マスタ!$X$4,MATCH($A109,統合マスタ!$AC$5:$AC$1500,0),0))</f>
        <v/>
      </c>
      <c r="F109" s="27" t="str">
        <f ca="1">IF($A109="","",OFFSET(統合マスタ!$Z$4,MATCH($A109,統合マスタ!$AC$5:$AC$1500,0),0))</f>
        <v/>
      </c>
      <c r="G109" s="27" t="str">
        <f ca="1">IF($A109="","",OFFSET(統合マスタ!$E$4,MATCH($A109,統合マスタ!$AC$5:$AC$1500,0),0))</f>
        <v/>
      </c>
      <c r="H109" s="27" t="str">
        <f ca="1">IF($A109="","",OFFSET(統合マスタ!$F$4,MATCH($A109,統合マスタ!$AC$5:$AC$1500,0),0))</f>
        <v/>
      </c>
      <c r="I109" s="27" t="str">
        <f ca="1">IF($A109="","",OFFSET(統合マスタ!$K$4,MATCH($A109,統合マスタ!$AC$5:$AC$1500,0),0))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 t="str" cm="1">
        <f t="array" aca="1" ref="A110" ca="1">IFERROR(
    SMALL(
        IF((統合マスタ!$R$5:$R$1500=1)*
           (ISNUMBER(MATCH(統合マスタ!$V$5:$V$1500, 分類!$Q$8:$Q$15, 0))),
           統合マスタ!$AC$5:$AC$1500),
        ROW(A106)
    ),
"")</f>
        <v/>
      </c>
      <c r="B110" s="27">
        <f t="shared" si="3"/>
        <v>106</v>
      </c>
      <c r="C110" s="27" t="str">
        <f ca="1">IF($A110="","",OFFSET(統合マスタ!$B$4,MATCH($A110,統合マスタ!$AC$5:$AC$1500,0),0))</f>
        <v/>
      </c>
      <c r="D110" s="27" t="str">
        <f ca="1">IF($A110="","",OFFSET(統合マスタ!$C$4,MATCH($A110,統合マスタ!$AC$5:$AC$1500,0),0))</f>
        <v/>
      </c>
      <c r="E110" s="27" t="str">
        <f ca="1">IF($A110="","",OFFSET(統合マスタ!$X$4,MATCH($A110,統合マスタ!$AC$5:$AC$1500,0),0))</f>
        <v/>
      </c>
      <c r="F110" s="27" t="str">
        <f ca="1">IF($A110="","",OFFSET(統合マスタ!$Z$4,MATCH($A110,統合マスタ!$AC$5:$AC$1500,0),0))</f>
        <v/>
      </c>
      <c r="G110" s="27" t="str">
        <f ca="1">IF($A110="","",OFFSET(統合マスタ!$E$4,MATCH($A110,統合マスタ!$AC$5:$AC$1500,0),0))</f>
        <v/>
      </c>
      <c r="H110" s="27" t="str">
        <f ca="1">IF($A110="","",OFFSET(統合マスタ!$F$4,MATCH($A110,統合マスタ!$AC$5:$AC$1500,0),0))</f>
        <v/>
      </c>
      <c r="I110" s="27" t="str">
        <f ca="1">IF($A110="","",OFFSET(統合マスタ!$K$4,MATCH($A110,統合マスタ!$AC$5:$AC$1500,0),0))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 t="str" cm="1">
        <f t="array" aca="1" ref="A111" ca="1">IFERROR(
    SMALL(
        IF((統合マスタ!$R$5:$R$1500=1)*
           (ISNUMBER(MATCH(統合マスタ!$V$5:$V$1500, 分類!$Q$8:$Q$15, 0))),
           統合マスタ!$AC$5:$AC$1500),
        ROW(A107)
    ),
"")</f>
        <v/>
      </c>
      <c r="B111" s="27">
        <f t="shared" si="3"/>
        <v>107</v>
      </c>
      <c r="C111" s="27" t="str">
        <f ca="1">IF($A111="","",OFFSET(統合マスタ!$B$4,MATCH($A111,統合マスタ!$AC$5:$AC$1500,0),0))</f>
        <v/>
      </c>
      <c r="D111" s="27" t="str">
        <f ca="1">IF($A111="","",OFFSET(統合マスタ!$C$4,MATCH($A111,統合マスタ!$AC$5:$AC$1500,0),0))</f>
        <v/>
      </c>
      <c r="E111" s="27" t="str">
        <f ca="1">IF($A111="","",OFFSET(統合マスタ!$X$4,MATCH($A111,統合マスタ!$AC$5:$AC$1500,0),0))</f>
        <v/>
      </c>
      <c r="F111" s="27" t="str">
        <f ca="1">IF($A111="","",OFFSET(統合マスタ!$Z$4,MATCH($A111,統合マスタ!$AC$5:$AC$1500,0),0))</f>
        <v/>
      </c>
      <c r="G111" s="27" t="str">
        <f ca="1">IF($A111="","",OFFSET(統合マスタ!$E$4,MATCH($A111,統合マスタ!$AC$5:$AC$1500,0),0))</f>
        <v/>
      </c>
      <c r="H111" s="27" t="str">
        <f ca="1">IF($A111="","",OFFSET(統合マスタ!$F$4,MATCH($A111,統合マスタ!$AC$5:$AC$1500,0),0))</f>
        <v/>
      </c>
      <c r="I111" s="27" t="str">
        <f ca="1">IF($A111="","",OFFSET(統合マスタ!$K$4,MATCH($A111,統合マスタ!$AC$5:$AC$1500,0),0))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 t="str" cm="1">
        <f t="array" aca="1" ref="A112" ca="1">IFERROR(
    SMALL(
        IF((統合マスタ!$R$5:$R$1500=1)*
           (ISNUMBER(MATCH(統合マスタ!$V$5:$V$1500, 分類!$Q$8:$Q$15, 0))),
           統合マスタ!$AC$5:$AC$1500),
        ROW(A108)
    ),
"")</f>
        <v/>
      </c>
      <c r="B112" s="27">
        <f t="shared" si="3"/>
        <v>108</v>
      </c>
      <c r="C112" s="27" t="str">
        <f ca="1">IF($A112="","",OFFSET(統合マスタ!$B$4,MATCH($A112,統合マスタ!$AC$5:$AC$1500,0),0))</f>
        <v/>
      </c>
      <c r="D112" s="27" t="str">
        <f ca="1">IF($A112="","",OFFSET(統合マスタ!$C$4,MATCH($A112,統合マスタ!$AC$5:$AC$1500,0),0))</f>
        <v/>
      </c>
      <c r="E112" s="27" t="str">
        <f ca="1">IF($A112="","",OFFSET(統合マスタ!$X$4,MATCH($A112,統合マスタ!$AC$5:$AC$1500,0),0))</f>
        <v/>
      </c>
      <c r="F112" s="27" t="str">
        <f ca="1">IF($A112="","",OFFSET(統合マスタ!$Z$4,MATCH($A112,統合マスタ!$AC$5:$AC$1500,0),0))</f>
        <v/>
      </c>
      <c r="G112" s="27" t="str">
        <f ca="1">IF($A112="","",OFFSET(統合マスタ!$E$4,MATCH($A112,統合マスタ!$AC$5:$AC$1500,0),0))</f>
        <v/>
      </c>
      <c r="H112" s="27" t="str">
        <f ca="1">IF($A112="","",OFFSET(統合マスタ!$F$4,MATCH($A112,統合マスタ!$AC$5:$AC$1500,0),0))</f>
        <v/>
      </c>
      <c r="I112" s="27" t="str">
        <f ca="1">IF($A112="","",OFFSET(統合マスタ!$K$4,MATCH($A112,統合マスタ!$AC$5:$AC$1500,0),0))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 t="str" cm="1">
        <f t="array" aca="1" ref="A113" ca="1">IFERROR(
    SMALL(
        IF((統合マスタ!$R$5:$R$1500=1)*
           (ISNUMBER(MATCH(統合マスタ!$V$5:$V$1500, 分類!$Q$8:$Q$15, 0))),
           統合マスタ!$AC$5:$AC$1500),
        ROW(A109)
    ),
"")</f>
        <v/>
      </c>
      <c r="B113" s="27">
        <f t="shared" si="3"/>
        <v>109</v>
      </c>
      <c r="C113" s="27" t="str">
        <f ca="1">IF($A113="","",OFFSET(統合マスタ!$B$4,MATCH($A113,統合マスタ!$AC$5:$AC$1500,0),0))</f>
        <v/>
      </c>
      <c r="D113" s="27" t="str">
        <f ca="1">IF($A113="","",OFFSET(統合マスタ!$C$4,MATCH($A113,統合マスタ!$AC$5:$AC$1500,0),0))</f>
        <v/>
      </c>
      <c r="E113" s="27" t="str">
        <f ca="1">IF($A113="","",OFFSET(統合マスタ!$X$4,MATCH($A113,統合マスタ!$AC$5:$AC$1500,0),0))</f>
        <v/>
      </c>
      <c r="F113" s="27" t="str">
        <f ca="1">IF($A113="","",OFFSET(統合マスタ!$Z$4,MATCH($A113,統合マスタ!$AC$5:$AC$1500,0),0))</f>
        <v/>
      </c>
      <c r="G113" s="27" t="str">
        <f ca="1">IF($A113="","",OFFSET(統合マスタ!$E$4,MATCH($A113,統合マスタ!$AC$5:$AC$1500,0),0))</f>
        <v/>
      </c>
      <c r="H113" s="27" t="str">
        <f ca="1">IF($A113="","",OFFSET(統合マスタ!$F$4,MATCH($A113,統合マスタ!$AC$5:$AC$1500,0),0))</f>
        <v/>
      </c>
      <c r="I113" s="27" t="str">
        <f ca="1">IF($A113="","",OFFSET(統合マスタ!$K$4,MATCH($A113,統合マスタ!$AC$5:$AC$1500,0),0))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 t="str" cm="1">
        <f t="array" aca="1" ref="A114" ca="1">IFERROR(
    SMALL(
        IF((統合マスタ!$R$5:$R$1500=1)*
           (ISNUMBER(MATCH(統合マスタ!$V$5:$V$1500, 分類!$Q$8:$Q$15, 0))),
           統合マスタ!$AC$5:$AC$1500),
        ROW(A110)
    ),
"")</f>
        <v/>
      </c>
      <c r="B114" s="27">
        <f t="shared" si="3"/>
        <v>110</v>
      </c>
      <c r="C114" s="27" t="str">
        <f ca="1">IF($A114="","",OFFSET(統合マスタ!$B$4,MATCH($A114,統合マスタ!$AC$5:$AC$1500,0),0))</f>
        <v/>
      </c>
      <c r="D114" s="27" t="str">
        <f ca="1">IF($A114="","",OFFSET(統合マスタ!$C$4,MATCH($A114,統合マスタ!$AC$5:$AC$1500,0),0))</f>
        <v/>
      </c>
      <c r="E114" s="27" t="str">
        <f ca="1">IF($A114="","",OFFSET(統合マスタ!$X$4,MATCH($A114,統合マスタ!$AC$5:$AC$1500,0),0))</f>
        <v/>
      </c>
      <c r="F114" s="27" t="str">
        <f ca="1">IF($A114="","",OFFSET(統合マスタ!$Z$4,MATCH($A114,統合マスタ!$AC$5:$AC$1500,0),0))</f>
        <v/>
      </c>
      <c r="G114" s="27" t="str">
        <f ca="1">IF($A114="","",OFFSET(統合マスタ!$E$4,MATCH($A114,統合マスタ!$AC$5:$AC$1500,0),0))</f>
        <v/>
      </c>
      <c r="H114" s="27" t="str">
        <f ca="1">IF($A114="","",OFFSET(統合マスタ!$F$4,MATCH($A114,統合マスタ!$AC$5:$AC$1500,0),0))</f>
        <v/>
      </c>
      <c r="I114" s="27" t="str">
        <f ca="1">IF($A114="","",OFFSET(統合マスタ!$K$4,MATCH($A114,統合マスタ!$AC$5:$AC$1500,0),0))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 t="str" cm="1">
        <f t="array" aca="1" ref="A115" ca="1">IFERROR(
    SMALL(
        IF((統合マスタ!$R$5:$R$1500=1)*
           (ISNUMBER(MATCH(統合マスタ!$V$5:$V$1500, 分類!$Q$8:$Q$15, 0))),
           統合マスタ!$AC$5:$AC$1500),
        ROW(A111)
    ),
"")</f>
        <v/>
      </c>
      <c r="B115" s="27">
        <f t="shared" si="3"/>
        <v>111</v>
      </c>
      <c r="C115" s="27" t="str">
        <f ca="1">IF($A115="","",OFFSET(統合マスタ!$B$4,MATCH($A115,統合マスタ!$AC$5:$AC$1500,0),0))</f>
        <v/>
      </c>
      <c r="D115" s="27" t="str">
        <f ca="1">IF($A115="","",OFFSET(統合マスタ!$C$4,MATCH($A115,統合マスタ!$AC$5:$AC$1500,0),0))</f>
        <v/>
      </c>
      <c r="E115" s="27" t="str">
        <f ca="1">IF($A115="","",OFFSET(統合マスタ!$X$4,MATCH($A115,統合マスタ!$AC$5:$AC$1500,0),0))</f>
        <v/>
      </c>
      <c r="F115" s="27" t="str">
        <f ca="1">IF($A115="","",OFFSET(統合マスタ!$Z$4,MATCH($A115,統合マスタ!$AC$5:$AC$1500,0),0))</f>
        <v/>
      </c>
      <c r="G115" s="27" t="str">
        <f ca="1">IF($A115="","",OFFSET(統合マスタ!$E$4,MATCH($A115,統合マスタ!$AC$5:$AC$1500,0),0))</f>
        <v/>
      </c>
      <c r="H115" s="27" t="str">
        <f ca="1">IF($A115="","",OFFSET(統合マスタ!$F$4,MATCH($A115,統合マスタ!$AC$5:$AC$1500,0),0))</f>
        <v/>
      </c>
      <c r="I115" s="27" t="str">
        <f ca="1">IF($A115="","",OFFSET(統合マスタ!$K$4,MATCH($A115,統合マスタ!$AC$5:$AC$1500,0),0))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 t="str" cm="1">
        <f t="array" aca="1" ref="A116" ca="1">IFERROR(
    SMALL(
        IF((統合マスタ!$R$5:$R$1500=1)*
           (ISNUMBER(MATCH(統合マスタ!$V$5:$V$1500, 分類!$Q$8:$Q$15, 0))),
           統合マスタ!$AC$5:$AC$1500),
        ROW(A112)
    ),
"")</f>
        <v/>
      </c>
      <c r="B116" s="27">
        <f t="shared" si="3"/>
        <v>112</v>
      </c>
      <c r="C116" s="27" t="str">
        <f ca="1">IF($A116="","",OFFSET(統合マスタ!$B$4,MATCH($A116,統合マスタ!$AC$5:$AC$1500,0),0))</f>
        <v/>
      </c>
      <c r="D116" s="27" t="str">
        <f ca="1">IF($A116="","",OFFSET(統合マスタ!$C$4,MATCH($A116,統合マスタ!$AC$5:$AC$1500,0),0))</f>
        <v/>
      </c>
      <c r="E116" s="27" t="str">
        <f ca="1">IF($A116="","",OFFSET(統合マスタ!$X$4,MATCH($A116,統合マスタ!$AC$5:$AC$1500,0),0))</f>
        <v/>
      </c>
      <c r="F116" s="27" t="str">
        <f ca="1">IF($A116="","",OFFSET(統合マスタ!$Z$4,MATCH($A116,統合マスタ!$AC$5:$AC$1500,0),0))</f>
        <v/>
      </c>
      <c r="G116" s="27" t="str">
        <f ca="1">IF($A116="","",OFFSET(統合マスタ!$E$4,MATCH($A116,統合マスタ!$AC$5:$AC$1500,0),0))</f>
        <v/>
      </c>
      <c r="H116" s="27" t="str">
        <f ca="1">IF($A116="","",OFFSET(統合マスタ!$F$4,MATCH($A116,統合マスタ!$AC$5:$AC$1500,0),0))</f>
        <v/>
      </c>
      <c r="I116" s="27" t="str">
        <f ca="1">IF($A116="","",OFFSET(統合マスタ!$K$4,MATCH($A116,統合マスタ!$AC$5:$AC$1500,0),0))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 t="str" cm="1">
        <f t="array" aca="1" ref="A117" ca="1">IFERROR(
    SMALL(
        IF((統合マスタ!$R$5:$R$1500=1)*
           (ISNUMBER(MATCH(統合マスタ!$V$5:$V$1500, 分類!$Q$8:$Q$15, 0))),
           統合マスタ!$AC$5:$AC$1500),
        ROW(A113)
    ),
"")</f>
        <v/>
      </c>
      <c r="B117" s="27">
        <f t="shared" si="3"/>
        <v>113</v>
      </c>
      <c r="C117" s="27" t="str">
        <f ca="1">IF($A117="","",OFFSET(統合マスタ!$B$4,MATCH($A117,統合マスタ!$AC$5:$AC$1500,0),0))</f>
        <v/>
      </c>
      <c r="D117" s="27" t="str">
        <f ca="1">IF($A117="","",OFFSET(統合マスタ!$C$4,MATCH($A117,統合マスタ!$AC$5:$AC$1500,0),0))</f>
        <v/>
      </c>
      <c r="E117" s="27" t="str">
        <f ca="1">IF($A117="","",OFFSET(統合マスタ!$X$4,MATCH($A117,統合マスタ!$AC$5:$AC$1500,0),0))</f>
        <v/>
      </c>
      <c r="F117" s="27" t="str">
        <f ca="1">IF($A117="","",OFFSET(統合マスタ!$Z$4,MATCH($A117,統合マスタ!$AC$5:$AC$1500,0),0))</f>
        <v/>
      </c>
      <c r="G117" s="27" t="str">
        <f ca="1">IF($A117="","",OFFSET(統合マスタ!$E$4,MATCH($A117,統合マスタ!$AC$5:$AC$1500,0),0))</f>
        <v/>
      </c>
      <c r="H117" s="27" t="str">
        <f ca="1">IF($A117="","",OFFSET(統合マスタ!$F$4,MATCH($A117,統合マスタ!$AC$5:$AC$1500,0),0))</f>
        <v/>
      </c>
      <c r="I117" s="27" t="str">
        <f ca="1">IF($A117="","",OFFSET(統合マスタ!$K$4,MATCH($A117,統合マスタ!$AC$5:$AC$1500,0),0))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 t="str" cm="1">
        <f t="array" aca="1" ref="A118" ca="1">IFERROR(
    SMALL(
        IF((統合マスタ!$R$5:$R$1500=1)*
           (ISNUMBER(MATCH(統合マスタ!$V$5:$V$1500, 分類!$Q$8:$Q$15, 0))),
           統合マスタ!$AC$5:$AC$1500),
        ROW(A114)
    ),
"")</f>
        <v/>
      </c>
      <c r="B118" s="27">
        <f t="shared" si="3"/>
        <v>114</v>
      </c>
      <c r="C118" s="27" t="str">
        <f ca="1">IF($A118="","",OFFSET(統合マスタ!$B$4,MATCH($A118,統合マスタ!$AC$5:$AC$1500,0),0))</f>
        <v/>
      </c>
      <c r="D118" s="27" t="str">
        <f ca="1">IF($A118="","",OFFSET(統合マスタ!$C$4,MATCH($A118,統合マスタ!$AC$5:$AC$1500,0),0))</f>
        <v/>
      </c>
      <c r="E118" s="27" t="str">
        <f ca="1">IF($A118="","",OFFSET(統合マスタ!$X$4,MATCH($A118,統合マスタ!$AC$5:$AC$1500,0),0))</f>
        <v/>
      </c>
      <c r="F118" s="27" t="str">
        <f ca="1">IF($A118="","",OFFSET(統合マスタ!$Z$4,MATCH($A118,統合マスタ!$AC$5:$AC$1500,0),0))</f>
        <v/>
      </c>
      <c r="G118" s="27" t="str">
        <f ca="1">IF($A118="","",OFFSET(統合マスタ!$E$4,MATCH($A118,統合マスタ!$AC$5:$AC$1500,0),0))</f>
        <v/>
      </c>
      <c r="H118" s="27" t="str">
        <f ca="1">IF($A118="","",OFFSET(統合マスタ!$F$4,MATCH($A118,統合マスタ!$AC$5:$AC$1500,0),0))</f>
        <v/>
      </c>
      <c r="I118" s="27" t="str">
        <f ca="1">IF($A118="","",OFFSET(統合マスタ!$K$4,MATCH($A118,統合マスタ!$AC$5:$AC$1500,0),0))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 t="str" cm="1">
        <f t="array" aca="1" ref="A119" ca="1">IFERROR(
    SMALL(
        IF((統合マスタ!$R$5:$R$1500=1)*
           (ISNUMBER(MATCH(統合マスタ!$V$5:$V$1500, 分類!$Q$8:$Q$15, 0))),
           統合マスタ!$AC$5:$AC$1500),
        ROW(A115)
    ),
"")</f>
        <v/>
      </c>
      <c r="B119" s="27">
        <f t="shared" si="3"/>
        <v>115</v>
      </c>
      <c r="C119" s="27" t="str">
        <f ca="1">IF($A119="","",OFFSET(統合マスタ!$B$4,MATCH($A119,統合マスタ!$AC$5:$AC$1500,0),0))</f>
        <v/>
      </c>
      <c r="D119" s="27" t="str">
        <f ca="1">IF($A119="","",OFFSET(統合マスタ!$C$4,MATCH($A119,統合マスタ!$AC$5:$AC$1500,0),0))</f>
        <v/>
      </c>
      <c r="E119" s="27" t="str">
        <f ca="1">IF($A119="","",OFFSET(統合マスタ!$X$4,MATCH($A119,統合マスタ!$AC$5:$AC$1500,0),0))</f>
        <v/>
      </c>
      <c r="F119" s="27" t="str">
        <f ca="1">IF($A119="","",OFFSET(統合マスタ!$Z$4,MATCH($A119,統合マスタ!$AC$5:$AC$1500,0),0))</f>
        <v/>
      </c>
      <c r="G119" s="27" t="str">
        <f ca="1">IF($A119="","",OFFSET(統合マスタ!$E$4,MATCH($A119,統合マスタ!$AC$5:$AC$1500,0),0))</f>
        <v/>
      </c>
      <c r="H119" s="27" t="str">
        <f ca="1">IF($A119="","",OFFSET(統合マスタ!$F$4,MATCH($A119,統合マスタ!$AC$5:$AC$1500,0),0))</f>
        <v/>
      </c>
      <c r="I119" s="27" t="str">
        <f ca="1">IF($A119="","",OFFSET(統合マスタ!$K$4,MATCH($A119,統合マスタ!$AC$5:$AC$1500,0),0))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 t="str" cm="1">
        <f t="array" aca="1" ref="A120" ca="1">IFERROR(
    SMALL(
        IF((統合マスタ!$R$5:$R$1500=1)*
           (ISNUMBER(MATCH(統合マスタ!$V$5:$V$1500, 分類!$Q$8:$Q$15, 0))),
           統合マスタ!$AC$5:$AC$1500),
        ROW(A116)
    ),
"")</f>
        <v/>
      </c>
      <c r="B120" s="27">
        <f t="shared" si="3"/>
        <v>116</v>
      </c>
      <c r="C120" s="27" t="str">
        <f ca="1">IF($A120="","",OFFSET(統合マスタ!$B$4,MATCH($A120,統合マスタ!$AC$5:$AC$1500,0),0))</f>
        <v/>
      </c>
      <c r="D120" s="27" t="str">
        <f ca="1">IF($A120="","",OFFSET(統合マスタ!$C$4,MATCH($A120,統合マスタ!$AC$5:$AC$1500,0),0))</f>
        <v/>
      </c>
      <c r="E120" s="27" t="str">
        <f ca="1">IF($A120="","",OFFSET(統合マスタ!$X$4,MATCH($A120,統合マスタ!$AC$5:$AC$1500,0),0))</f>
        <v/>
      </c>
      <c r="F120" s="27" t="str">
        <f ca="1">IF($A120="","",OFFSET(統合マスタ!$Z$4,MATCH($A120,統合マスタ!$AC$5:$AC$1500,0),0))</f>
        <v/>
      </c>
      <c r="G120" s="27" t="str">
        <f ca="1">IF($A120="","",OFFSET(統合マスタ!$E$4,MATCH($A120,統合マスタ!$AC$5:$AC$1500,0),0))</f>
        <v/>
      </c>
      <c r="H120" s="27" t="str">
        <f ca="1">IF($A120="","",OFFSET(統合マスタ!$F$4,MATCH($A120,統合マスタ!$AC$5:$AC$1500,0),0))</f>
        <v/>
      </c>
      <c r="I120" s="27" t="str">
        <f ca="1">IF($A120="","",OFFSET(統合マスタ!$K$4,MATCH($A120,統合マスタ!$AC$5:$AC$1500,0),0))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 t="str" cm="1">
        <f t="array" aca="1" ref="A121" ca="1">IFERROR(
    SMALL(
        IF((統合マスタ!$R$5:$R$1500=1)*
           (ISNUMBER(MATCH(統合マスタ!$V$5:$V$1500, 分類!$Q$8:$Q$15, 0))),
           統合マスタ!$AC$5:$AC$1500),
        ROW(A117)
    ),
"")</f>
        <v/>
      </c>
      <c r="B121" s="27">
        <f t="shared" si="3"/>
        <v>117</v>
      </c>
      <c r="C121" s="27" t="str">
        <f ca="1">IF($A121="","",OFFSET(統合マスタ!$B$4,MATCH($A121,統合マスタ!$AC$5:$AC$1500,0),0))</f>
        <v/>
      </c>
      <c r="D121" s="27" t="str">
        <f ca="1">IF($A121="","",OFFSET(統合マスタ!$C$4,MATCH($A121,統合マスタ!$AC$5:$AC$1500,0),0))</f>
        <v/>
      </c>
      <c r="E121" s="27" t="str">
        <f ca="1">IF($A121="","",OFFSET(統合マスタ!$X$4,MATCH($A121,統合マスタ!$AC$5:$AC$1500,0),0))</f>
        <v/>
      </c>
      <c r="F121" s="27" t="str">
        <f ca="1">IF($A121="","",OFFSET(統合マスタ!$Z$4,MATCH($A121,統合マスタ!$AC$5:$AC$1500,0),0))</f>
        <v/>
      </c>
      <c r="G121" s="27" t="str">
        <f ca="1">IF($A121="","",OFFSET(統合マスタ!$E$4,MATCH($A121,統合マスタ!$AC$5:$AC$1500,0),0))</f>
        <v/>
      </c>
      <c r="H121" s="27" t="str">
        <f ca="1">IF($A121="","",OFFSET(統合マスタ!$F$4,MATCH($A121,統合マスタ!$AC$5:$AC$1500,0),0))</f>
        <v/>
      </c>
      <c r="I121" s="27" t="str">
        <f ca="1">IF($A121="","",OFFSET(統合マスタ!$K$4,MATCH($A121,統合マスタ!$AC$5:$AC$1500,0),0))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 t="str" cm="1">
        <f t="array" aca="1" ref="A122" ca="1">IFERROR(
    SMALL(
        IF((統合マスタ!$R$5:$R$1500=1)*
           (ISNUMBER(MATCH(統合マスタ!$V$5:$V$1500, 分類!$Q$8:$Q$15, 0))),
           統合マスタ!$AC$5:$AC$1500),
        ROW(A118)
    ),
"")</f>
        <v/>
      </c>
      <c r="B122" s="27">
        <f t="shared" si="3"/>
        <v>118</v>
      </c>
      <c r="C122" s="27" t="str">
        <f ca="1">IF($A122="","",OFFSET(統合マスタ!$B$4,MATCH($A122,統合マスタ!$AC$5:$AC$1500,0),0))</f>
        <v/>
      </c>
      <c r="D122" s="27" t="str">
        <f ca="1">IF($A122="","",OFFSET(統合マスタ!$C$4,MATCH($A122,統合マスタ!$AC$5:$AC$1500,0),0))</f>
        <v/>
      </c>
      <c r="E122" s="27" t="str">
        <f ca="1">IF($A122="","",OFFSET(統合マスタ!$X$4,MATCH($A122,統合マスタ!$AC$5:$AC$1500,0),0))</f>
        <v/>
      </c>
      <c r="F122" s="27" t="str">
        <f ca="1">IF($A122="","",OFFSET(統合マスタ!$Z$4,MATCH($A122,統合マスタ!$AC$5:$AC$1500,0),0))</f>
        <v/>
      </c>
      <c r="G122" s="27" t="str">
        <f ca="1">IF($A122="","",OFFSET(統合マスタ!$E$4,MATCH($A122,統合マスタ!$AC$5:$AC$1500,0),0))</f>
        <v/>
      </c>
      <c r="H122" s="27" t="str">
        <f ca="1">IF($A122="","",OFFSET(統合マスタ!$F$4,MATCH($A122,統合マスタ!$AC$5:$AC$1500,0),0))</f>
        <v/>
      </c>
      <c r="I122" s="27" t="str">
        <f ca="1">IF($A122="","",OFFSET(統合マスタ!$K$4,MATCH($A122,統合マスタ!$AC$5:$AC$1500,0),0))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 t="str" cm="1">
        <f t="array" aca="1" ref="A123" ca="1">IFERROR(
    SMALL(
        IF((統合マスタ!$R$5:$R$1500=1)*
           (ISNUMBER(MATCH(統合マスタ!$V$5:$V$1500, 分類!$Q$8:$Q$15, 0))),
           統合マスタ!$AC$5:$AC$1500),
        ROW(A119)
    ),
"")</f>
        <v/>
      </c>
      <c r="B123" s="27">
        <f t="shared" si="3"/>
        <v>119</v>
      </c>
      <c r="C123" s="27" t="str">
        <f ca="1">IF($A123="","",OFFSET(統合マスタ!$B$4,MATCH($A123,統合マスタ!$AC$5:$AC$1500,0),0))</f>
        <v/>
      </c>
      <c r="D123" s="27" t="str">
        <f ca="1">IF($A123="","",OFFSET(統合マスタ!$C$4,MATCH($A123,統合マスタ!$AC$5:$AC$1500,0),0))</f>
        <v/>
      </c>
      <c r="E123" s="27" t="str">
        <f ca="1">IF($A123="","",OFFSET(統合マスタ!$X$4,MATCH($A123,統合マスタ!$AC$5:$AC$1500,0),0))</f>
        <v/>
      </c>
      <c r="F123" s="27" t="str">
        <f ca="1">IF($A123="","",OFFSET(統合マスタ!$Z$4,MATCH($A123,統合マスタ!$AC$5:$AC$1500,0),0))</f>
        <v/>
      </c>
      <c r="G123" s="27" t="str">
        <f ca="1">IF($A123="","",OFFSET(統合マスタ!$E$4,MATCH($A123,統合マスタ!$AC$5:$AC$1500,0),0))</f>
        <v/>
      </c>
      <c r="H123" s="27" t="str">
        <f ca="1">IF($A123="","",OFFSET(統合マスタ!$F$4,MATCH($A123,統合マスタ!$AC$5:$AC$1500,0),0))</f>
        <v/>
      </c>
      <c r="I123" s="27" t="str">
        <f ca="1">IF($A123="","",OFFSET(統合マスタ!$K$4,MATCH($A123,統合マスタ!$AC$5:$AC$1500,0),0))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 t="str" cm="1">
        <f t="array" aca="1" ref="A124" ca="1">IFERROR(
    SMALL(
        IF((統合マスタ!$R$5:$R$1500=1)*
           (ISNUMBER(MATCH(統合マスタ!$V$5:$V$1500, 分類!$Q$8:$Q$15, 0))),
           統合マスタ!$AC$5:$AC$1500),
        ROW(A120)
    ),
"")</f>
        <v/>
      </c>
      <c r="B124" s="27">
        <f t="shared" si="3"/>
        <v>120</v>
      </c>
      <c r="C124" s="27" t="str">
        <f ca="1">IF($A124="","",OFFSET(統合マスタ!$B$4,MATCH($A124,統合マスタ!$AC$5:$AC$1500,0),0))</f>
        <v/>
      </c>
      <c r="D124" s="27" t="str">
        <f ca="1">IF($A124="","",OFFSET(統合マスタ!$C$4,MATCH($A124,統合マスタ!$AC$5:$AC$1500,0),0))</f>
        <v/>
      </c>
      <c r="E124" s="27" t="str">
        <f ca="1">IF($A124="","",OFFSET(統合マスタ!$X$4,MATCH($A124,統合マスタ!$AC$5:$AC$1500,0),0))</f>
        <v/>
      </c>
      <c r="F124" s="27" t="str">
        <f ca="1">IF($A124="","",OFFSET(統合マスタ!$Z$4,MATCH($A124,統合マスタ!$AC$5:$AC$1500,0),0))</f>
        <v/>
      </c>
      <c r="G124" s="27" t="str">
        <f ca="1">IF($A124="","",OFFSET(統合マスタ!$E$4,MATCH($A124,統合マスタ!$AC$5:$AC$1500,0),0))</f>
        <v/>
      </c>
      <c r="H124" s="27" t="str">
        <f ca="1">IF($A124="","",OFFSET(統合マスタ!$F$4,MATCH($A124,統合マスタ!$AC$5:$AC$1500,0),0))</f>
        <v/>
      </c>
      <c r="I124" s="27" t="str">
        <f ca="1">IF($A124="","",OFFSET(統合マスタ!$K$4,MATCH($A124,統合マスタ!$AC$5:$AC$1500,0),0))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 t="str" cm="1">
        <f t="array" aca="1" ref="A125" ca="1">IFERROR(
    SMALL(
        IF((統合マスタ!$R$5:$R$1500=1)*
           (ISNUMBER(MATCH(統合マスタ!$V$5:$V$1500, 分類!$Q$8:$Q$15, 0))),
           統合マスタ!$AC$5:$AC$1500),
        ROW(A121)
    ),
"")</f>
        <v/>
      </c>
      <c r="B125" s="27">
        <f t="shared" si="3"/>
        <v>121</v>
      </c>
      <c r="C125" s="27" t="str">
        <f ca="1">IF($A125="","",OFFSET(統合マスタ!$B$4,MATCH($A125,統合マスタ!$AC$5:$AC$1500,0),0))</f>
        <v/>
      </c>
      <c r="D125" s="27" t="str">
        <f ca="1">IF($A125="","",OFFSET(統合マスタ!$C$4,MATCH($A125,統合マスタ!$AC$5:$AC$1500,0),0))</f>
        <v/>
      </c>
      <c r="E125" s="27" t="str">
        <f ca="1">IF($A125="","",OFFSET(統合マスタ!$X$4,MATCH($A125,統合マスタ!$AC$5:$AC$1500,0),0))</f>
        <v/>
      </c>
      <c r="F125" s="27" t="str">
        <f ca="1">IF($A125="","",OFFSET(統合マスタ!$Z$4,MATCH($A125,統合マスタ!$AC$5:$AC$1500,0),0))</f>
        <v/>
      </c>
      <c r="G125" s="27" t="str">
        <f ca="1">IF($A125="","",OFFSET(統合マスタ!$E$4,MATCH($A125,統合マスタ!$AC$5:$AC$1500,0),0))</f>
        <v/>
      </c>
      <c r="H125" s="27" t="str">
        <f ca="1">IF($A125="","",OFFSET(統合マスタ!$F$4,MATCH($A125,統合マスタ!$AC$5:$AC$1500,0),0))</f>
        <v/>
      </c>
      <c r="I125" s="27" t="str">
        <f ca="1">IF($A125="","",OFFSET(統合マスタ!$K$4,MATCH($A125,統合マスタ!$AC$5:$AC$1500,0),0))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 t="str" cm="1">
        <f t="array" aca="1" ref="A126" ca="1">IFERROR(
    SMALL(
        IF((統合マスタ!$R$5:$R$1500=1)*
           (ISNUMBER(MATCH(統合マスタ!$V$5:$V$1500, 分類!$Q$8:$Q$15, 0))),
           統合マスタ!$AC$5:$AC$1500),
        ROW(A122)
    ),
"")</f>
        <v/>
      </c>
      <c r="B126" s="27">
        <f t="shared" si="3"/>
        <v>122</v>
      </c>
      <c r="C126" s="27" t="str">
        <f ca="1">IF($A126="","",OFFSET(統合マスタ!$B$4,MATCH($A126,統合マスタ!$AC$5:$AC$1500,0),0))</f>
        <v/>
      </c>
      <c r="D126" s="27" t="str">
        <f ca="1">IF($A126="","",OFFSET(統合マスタ!$C$4,MATCH($A126,統合マスタ!$AC$5:$AC$1500,0),0))</f>
        <v/>
      </c>
      <c r="E126" s="27" t="str">
        <f ca="1">IF($A126="","",OFFSET(統合マスタ!$X$4,MATCH($A126,統合マスタ!$AC$5:$AC$1500,0),0))</f>
        <v/>
      </c>
      <c r="F126" s="27" t="str">
        <f ca="1">IF($A126="","",OFFSET(統合マスタ!$Z$4,MATCH($A126,統合マスタ!$AC$5:$AC$1500,0),0))</f>
        <v/>
      </c>
      <c r="G126" s="27" t="str">
        <f ca="1">IF($A126="","",OFFSET(統合マスタ!$E$4,MATCH($A126,統合マスタ!$AC$5:$AC$1500,0),0))</f>
        <v/>
      </c>
      <c r="H126" s="27" t="str">
        <f ca="1">IF($A126="","",OFFSET(統合マスタ!$F$4,MATCH($A126,統合マスタ!$AC$5:$AC$1500,0),0))</f>
        <v/>
      </c>
      <c r="I126" s="27" t="str">
        <f ca="1">IF($A126="","",OFFSET(統合マスタ!$K$4,MATCH($A126,統合マスタ!$AC$5:$AC$1500,0),0))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 t="str" cm="1">
        <f t="array" aca="1" ref="A127" ca="1">IFERROR(
    SMALL(
        IF((統合マスタ!$R$5:$R$1500=1)*
           (ISNUMBER(MATCH(統合マスタ!$V$5:$V$1500, 分類!$Q$8:$Q$15, 0))),
           統合マスタ!$AC$5:$AC$1500),
        ROW(A123)
    ),
"")</f>
        <v/>
      </c>
      <c r="B127" s="27">
        <f t="shared" si="3"/>
        <v>123</v>
      </c>
      <c r="C127" s="27" t="str">
        <f ca="1">IF($A127="","",OFFSET(統合マスタ!$B$4,MATCH($A127,統合マスタ!$AC$5:$AC$1500,0),0))</f>
        <v/>
      </c>
      <c r="D127" s="27" t="str">
        <f ca="1">IF($A127="","",OFFSET(統合マスタ!$C$4,MATCH($A127,統合マスタ!$AC$5:$AC$1500,0),0))</f>
        <v/>
      </c>
      <c r="E127" s="27" t="str">
        <f ca="1">IF($A127="","",OFFSET(統合マスタ!$X$4,MATCH($A127,統合マスタ!$AC$5:$AC$1500,0),0))</f>
        <v/>
      </c>
      <c r="F127" s="27" t="str">
        <f ca="1">IF($A127="","",OFFSET(統合マスタ!$Z$4,MATCH($A127,統合マスタ!$AC$5:$AC$1500,0),0))</f>
        <v/>
      </c>
      <c r="G127" s="27" t="str">
        <f ca="1">IF($A127="","",OFFSET(統合マスタ!$E$4,MATCH($A127,統合マスタ!$AC$5:$AC$1500,0),0))</f>
        <v/>
      </c>
      <c r="H127" s="27" t="str">
        <f ca="1">IF($A127="","",OFFSET(統合マスタ!$F$4,MATCH($A127,統合マスタ!$AC$5:$AC$1500,0),0))</f>
        <v/>
      </c>
      <c r="I127" s="27" t="str">
        <f ca="1">IF($A127="","",OFFSET(統合マスタ!$K$4,MATCH($A127,統合マスタ!$AC$5:$AC$1500,0),0))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 t="str" cm="1">
        <f t="array" aca="1" ref="A128" ca="1">IFERROR(
    SMALL(
        IF((統合マスタ!$R$5:$R$1500=1)*
           (ISNUMBER(MATCH(統合マスタ!$V$5:$V$1500, 分類!$Q$8:$Q$15, 0))),
           統合マスタ!$AC$5:$AC$1500),
        ROW(A124)
    ),
"")</f>
        <v/>
      </c>
      <c r="B128" s="27">
        <f t="shared" si="3"/>
        <v>124</v>
      </c>
      <c r="C128" s="27" t="str">
        <f ca="1">IF($A128="","",OFFSET(統合マスタ!$B$4,MATCH($A128,統合マスタ!$AC$5:$AC$1500,0),0))</f>
        <v/>
      </c>
      <c r="D128" s="27" t="str">
        <f ca="1">IF($A128="","",OFFSET(統合マスタ!$C$4,MATCH($A128,統合マスタ!$AC$5:$AC$1500,0),0))</f>
        <v/>
      </c>
      <c r="E128" s="27" t="str">
        <f ca="1">IF($A128="","",OFFSET(統合マスタ!$X$4,MATCH($A128,統合マスタ!$AC$5:$AC$1500,0),0))</f>
        <v/>
      </c>
      <c r="F128" s="27" t="str">
        <f ca="1">IF($A128="","",OFFSET(統合マスタ!$Z$4,MATCH($A128,統合マスタ!$AC$5:$AC$1500,0),0))</f>
        <v/>
      </c>
      <c r="G128" s="27" t="str">
        <f ca="1">IF($A128="","",OFFSET(統合マスタ!$E$4,MATCH($A128,統合マスタ!$AC$5:$AC$1500,0),0))</f>
        <v/>
      </c>
      <c r="H128" s="27" t="str">
        <f ca="1">IF($A128="","",OFFSET(統合マスタ!$F$4,MATCH($A128,統合マスタ!$AC$5:$AC$1500,0),0))</f>
        <v/>
      </c>
      <c r="I128" s="27" t="str">
        <f ca="1">IF($A128="","",OFFSET(統合マスタ!$K$4,MATCH($A128,統合マスタ!$AC$5:$AC$1500,0),0))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 t="str" cm="1">
        <f t="array" aca="1" ref="A129" ca="1">IFERROR(
    SMALL(
        IF((統合マスタ!$R$5:$R$1500=1)*
           (ISNUMBER(MATCH(統合マスタ!$V$5:$V$1500, 分類!$Q$8:$Q$15, 0))),
           統合マスタ!$AC$5:$AC$1500),
        ROW(A125)
    ),
"")</f>
        <v/>
      </c>
      <c r="B129" s="27">
        <f t="shared" si="3"/>
        <v>125</v>
      </c>
      <c r="C129" s="27" t="str">
        <f ca="1">IF($A129="","",OFFSET(統合マスタ!$B$4,MATCH($A129,統合マスタ!$AC$5:$AC$1500,0),0))</f>
        <v/>
      </c>
      <c r="D129" s="27" t="str">
        <f ca="1">IF($A129="","",OFFSET(統合マスタ!$C$4,MATCH($A129,統合マスタ!$AC$5:$AC$1500,0),0))</f>
        <v/>
      </c>
      <c r="E129" s="27" t="str">
        <f ca="1">IF($A129="","",OFFSET(統合マスタ!$X$4,MATCH($A129,統合マスタ!$AC$5:$AC$1500,0),0))</f>
        <v/>
      </c>
      <c r="F129" s="27" t="str">
        <f ca="1">IF($A129="","",OFFSET(統合マスタ!$Z$4,MATCH($A129,統合マスタ!$AC$5:$AC$1500,0),0))</f>
        <v/>
      </c>
      <c r="G129" s="27" t="str">
        <f ca="1">IF($A129="","",OFFSET(統合マスタ!$E$4,MATCH($A129,統合マスタ!$AC$5:$AC$1500,0),0))</f>
        <v/>
      </c>
      <c r="H129" s="27" t="str">
        <f ca="1">IF($A129="","",OFFSET(統合マスタ!$F$4,MATCH($A129,統合マスタ!$AC$5:$AC$1500,0),0))</f>
        <v/>
      </c>
      <c r="I129" s="27" t="str">
        <f ca="1">IF($A129="","",OFFSET(統合マスタ!$K$4,MATCH($A129,統合マスタ!$AC$5:$AC$1500,0),0))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 t="str" cm="1">
        <f t="array" aca="1" ref="A130" ca="1">IFERROR(
    SMALL(
        IF((統合マスタ!$R$5:$R$1500=1)*
           (ISNUMBER(MATCH(統合マスタ!$V$5:$V$1500, 分類!$Q$8:$Q$15, 0))),
           統合マスタ!$AC$5:$AC$1500),
        ROW(A126)
    ),
"")</f>
        <v/>
      </c>
      <c r="B130" s="27">
        <f t="shared" si="3"/>
        <v>126</v>
      </c>
      <c r="C130" s="27" t="str">
        <f ca="1">IF($A130="","",OFFSET(統合マスタ!$B$4,MATCH($A130,統合マスタ!$AC$5:$AC$1500,0),0))</f>
        <v/>
      </c>
      <c r="D130" s="27" t="str">
        <f ca="1">IF($A130="","",OFFSET(統合マスタ!$C$4,MATCH($A130,統合マスタ!$AC$5:$AC$1500,0),0))</f>
        <v/>
      </c>
      <c r="E130" s="27" t="str">
        <f ca="1">IF($A130="","",OFFSET(統合マスタ!$X$4,MATCH($A130,統合マスタ!$AC$5:$AC$1500,0),0))</f>
        <v/>
      </c>
      <c r="F130" s="27" t="str">
        <f ca="1">IF($A130="","",OFFSET(統合マスタ!$Z$4,MATCH($A130,統合マスタ!$AC$5:$AC$1500,0),0))</f>
        <v/>
      </c>
      <c r="G130" s="27" t="str">
        <f ca="1">IF($A130="","",OFFSET(統合マスタ!$E$4,MATCH($A130,統合マスタ!$AC$5:$AC$1500,0),0))</f>
        <v/>
      </c>
      <c r="H130" s="27" t="str">
        <f ca="1">IF($A130="","",OFFSET(統合マスタ!$F$4,MATCH($A130,統合マスタ!$AC$5:$AC$1500,0),0))</f>
        <v/>
      </c>
      <c r="I130" s="27" t="str">
        <f ca="1">IF($A130="","",OFFSET(統合マスタ!$K$4,MATCH($A130,統合マスタ!$AC$5:$AC$1500,0),0))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 t="str" cm="1">
        <f t="array" aca="1" ref="A131" ca="1">IFERROR(
    SMALL(
        IF((統合マスタ!$R$5:$R$1500=1)*
           (ISNUMBER(MATCH(統合マスタ!$V$5:$V$1500, 分類!$Q$8:$Q$15, 0))),
           統合マスタ!$AC$5:$AC$1500),
        ROW(A127)
    ),
"")</f>
        <v/>
      </c>
      <c r="B131" s="27">
        <f t="shared" si="3"/>
        <v>127</v>
      </c>
      <c r="C131" s="27" t="str">
        <f ca="1">IF($A131="","",OFFSET(統合マスタ!$B$4,MATCH($A131,統合マスタ!$AC$5:$AC$1500,0),0))</f>
        <v/>
      </c>
      <c r="D131" s="27" t="str">
        <f ca="1">IF($A131="","",OFFSET(統合マスタ!$C$4,MATCH($A131,統合マスタ!$AC$5:$AC$1500,0),0))</f>
        <v/>
      </c>
      <c r="E131" s="27" t="str">
        <f ca="1">IF($A131="","",OFFSET(統合マスタ!$X$4,MATCH($A131,統合マスタ!$AC$5:$AC$1500,0),0))</f>
        <v/>
      </c>
      <c r="F131" s="27" t="str">
        <f ca="1">IF($A131="","",OFFSET(統合マスタ!$Z$4,MATCH($A131,統合マスタ!$AC$5:$AC$1500,0),0))</f>
        <v/>
      </c>
      <c r="G131" s="27" t="str">
        <f ca="1">IF($A131="","",OFFSET(統合マスタ!$E$4,MATCH($A131,統合マスタ!$AC$5:$AC$1500,0),0))</f>
        <v/>
      </c>
      <c r="H131" s="27" t="str">
        <f ca="1">IF($A131="","",OFFSET(統合マスタ!$F$4,MATCH($A131,統合マスタ!$AC$5:$AC$1500,0),0))</f>
        <v/>
      </c>
      <c r="I131" s="27" t="str">
        <f ca="1">IF($A131="","",OFFSET(統合マスタ!$K$4,MATCH($A131,統合マスタ!$AC$5:$AC$1500,0),0))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 t="str" cm="1">
        <f t="array" aca="1" ref="A132" ca="1">IFERROR(
    SMALL(
        IF((統合マスタ!$R$5:$R$1500=1)*
           (ISNUMBER(MATCH(統合マスタ!$V$5:$V$1500, 分類!$Q$8:$Q$15, 0))),
           統合マスタ!$AC$5:$AC$1500),
        ROW(A128)
    ),
"")</f>
        <v/>
      </c>
      <c r="B132" s="27">
        <f t="shared" si="3"/>
        <v>128</v>
      </c>
      <c r="C132" s="27" t="str">
        <f ca="1">IF($A132="","",OFFSET(統合マスタ!$B$4,MATCH($A132,統合マスタ!$AC$5:$AC$1500,0),0))</f>
        <v/>
      </c>
      <c r="D132" s="27" t="str">
        <f ca="1">IF($A132="","",OFFSET(統合マスタ!$C$4,MATCH($A132,統合マスタ!$AC$5:$AC$1500,0),0))</f>
        <v/>
      </c>
      <c r="E132" s="27" t="str">
        <f ca="1">IF($A132="","",OFFSET(統合マスタ!$X$4,MATCH($A132,統合マスタ!$AC$5:$AC$1500,0),0))</f>
        <v/>
      </c>
      <c r="F132" s="27" t="str">
        <f ca="1">IF($A132="","",OFFSET(統合マスタ!$Z$4,MATCH($A132,統合マスタ!$AC$5:$AC$1500,0),0))</f>
        <v/>
      </c>
      <c r="G132" s="27" t="str">
        <f ca="1">IF($A132="","",OFFSET(統合マスタ!$E$4,MATCH($A132,統合マスタ!$AC$5:$AC$1500,0),0))</f>
        <v/>
      </c>
      <c r="H132" s="27" t="str">
        <f ca="1">IF($A132="","",OFFSET(統合マスタ!$F$4,MATCH($A132,統合マスタ!$AC$5:$AC$1500,0),0))</f>
        <v/>
      </c>
      <c r="I132" s="27" t="str">
        <f ca="1">IF($A132="","",OFFSET(統合マスタ!$K$4,MATCH($A132,統合マスタ!$AC$5:$AC$1500,0),0))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 t="str" cm="1">
        <f t="array" aca="1" ref="A133" ca="1">IFERROR(
    SMALL(
        IF((統合マスタ!$R$5:$R$1500=1)*
           (ISNUMBER(MATCH(統合マスタ!$V$5:$V$1500, 分類!$Q$8:$Q$15, 0))),
           統合マスタ!$AC$5:$AC$1500),
        ROW(A129)
    ),
"")</f>
        <v/>
      </c>
      <c r="B133" s="27">
        <f t="shared" si="3"/>
        <v>129</v>
      </c>
      <c r="C133" s="27" t="str">
        <f ca="1">IF($A133="","",OFFSET(統合マスタ!$B$4,MATCH($A133,統合マスタ!$AC$5:$AC$1500,0),0))</f>
        <v/>
      </c>
      <c r="D133" s="27" t="str">
        <f ca="1">IF($A133="","",OFFSET(統合マスタ!$C$4,MATCH($A133,統合マスタ!$AC$5:$AC$1500,0),0))</f>
        <v/>
      </c>
      <c r="E133" s="27" t="str">
        <f ca="1">IF($A133="","",OFFSET(統合マスタ!$X$4,MATCH($A133,統合マスタ!$AC$5:$AC$1500,0),0))</f>
        <v/>
      </c>
      <c r="F133" s="27" t="str">
        <f ca="1">IF($A133="","",OFFSET(統合マスタ!$Z$4,MATCH($A133,統合マスタ!$AC$5:$AC$1500,0),0))</f>
        <v/>
      </c>
      <c r="G133" s="27" t="str">
        <f ca="1">IF($A133="","",OFFSET(統合マスタ!$E$4,MATCH($A133,統合マスタ!$AC$5:$AC$1500,0),0))</f>
        <v/>
      </c>
      <c r="H133" s="27" t="str">
        <f ca="1">IF($A133="","",OFFSET(統合マスタ!$F$4,MATCH($A133,統合マスタ!$AC$5:$AC$1500,0),0))</f>
        <v/>
      </c>
      <c r="I133" s="27" t="str">
        <f ca="1">IF($A133="","",OFFSET(統合マスタ!$K$4,MATCH($A133,統合マスタ!$AC$5:$AC$1500,0),0))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 t="str" cm="1">
        <f t="array" aca="1" ref="A134" ca="1">IFERROR(
    SMALL(
        IF((統合マスタ!$R$5:$R$1500=1)*
           (ISNUMBER(MATCH(統合マスタ!$V$5:$V$1500, 分類!$Q$8:$Q$15, 0))),
           統合マスタ!$AC$5:$AC$1500),
        ROW(A130)
    ),
"")</f>
        <v/>
      </c>
      <c r="B134" s="27">
        <f t="shared" si="3"/>
        <v>130</v>
      </c>
      <c r="C134" s="27" t="str">
        <f ca="1">IF($A134="","",OFFSET(統合マスタ!$B$4,MATCH($A134,統合マスタ!$AC$5:$AC$1500,0),0))</f>
        <v/>
      </c>
      <c r="D134" s="27" t="str">
        <f ca="1">IF($A134="","",OFFSET(統合マスタ!$C$4,MATCH($A134,統合マスタ!$AC$5:$AC$1500,0),0))</f>
        <v/>
      </c>
      <c r="E134" s="27" t="str">
        <f ca="1">IF($A134="","",OFFSET(統合マスタ!$X$4,MATCH($A134,統合マスタ!$AC$5:$AC$1500,0),0))</f>
        <v/>
      </c>
      <c r="F134" s="27" t="str">
        <f ca="1">IF($A134="","",OFFSET(統合マスタ!$Z$4,MATCH($A134,統合マスタ!$AC$5:$AC$1500,0),0))</f>
        <v/>
      </c>
      <c r="G134" s="27" t="str">
        <f ca="1">IF($A134="","",OFFSET(統合マスタ!$E$4,MATCH($A134,統合マスタ!$AC$5:$AC$1500,0),0))</f>
        <v/>
      </c>
      <c r="H134" s="27" t="str">
        <f ca="1">IF($A134="","",OFFSET(統合マスタ!$F$4,MATCH($A134,統合マスタ!$AC$5:$AC$1500,0),0))</f>
        <v/>
      </c>
      <c r="I134" s="27" t="str">
        <f ca="1">IF($A134="","",OFFSET(統合マスタ!$K$4,MATCH($A134,統合マスタ!$AC$5:$AC$1500,0),0))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 t="str" cm="1">
        <f t="array" aca="1" ref="A135" ca="1">IFERROR(
    SMALL(
        IF((統合マスタ!$R$5:$R$1500=1)*
           (ISNUMBER(MATCH(統合マスタ!$V$5:$V$1500, 分類!$Q$8:$Q$15, 0))),
           統合マスタ!$AC$5:$AC$1500),
        ROW(A131)
    ),
"")</f>
        <v/>
      </c>
      <c r="B135" s="27">
        <f t="shared" ref="B135:B198" si="5">B134+1</f>
        <v>131</v>
      </c>
      <c r="C135" s="27" t="str">
        <f ca="1">IF($A135="","",OFFSET(統合マスタ!$B$4,MATCH($A135,統合マスタ!$AC$5:$AC$1500,0),0))</f>
        <v/>
      </c>
      <c r="D135" s="27" t="str">
        <f ca="1">IF($A135="","",OFFSET(統合マスタ!$C$4,MATCH($A135,統合マスタ!$AC$5:$AC$1500,0),0))</f>
        <v/>
      </c>
      <c r="E135" s="27" t="str">
        <f ca="1">IF($A135="","",OFFSET(統合マスタ!$X$4,MATCH($A135,統合マスタ!$AC$5:$AC$1500,0),0))</f>
        <v/>
      </c>
      <c r="F135" s="27" t="str">
        <f ca="1">IF($A135="","",OFFSET(統合マスタ!$Z$4,MATCH($A135,統合マスタ!$AC$5:$AC$1500,0),0))</f>
        <v/>
      </c>
      <c r="G135" s="27" t="str">
        <f ca="1">IF($A135="","",OFFSET(統合マスタ!$E$4,MATCH($A135,統合マスタ!$AC$5:$AC$1500,0),0))</f>
        <v/>
      </c>
      <c r="H135" s="27" t="str">
        <f ca="1">IF($A135="","",OFFSET(統合マスタ!$F$4,MATCH($A135,統合マスタ!$AC$5:$AC$1500,0),0))</f>
        <v/>
      </c>
      <c r="I135" s="27" t="str">
        <f ca="1">IF($A135="","",OFFSET(統合マスタ!$K$4,MATCH($A135,統合マスタ!$AC$5:$AC$1500,0),0))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 t="str" cm="1">
        <f t="array" aca="1" ref="A136" ca="1">IFERROR(
    SMALL(
        IF((統合マスタ!$R$5:$R$1500=1)*
           (ISNUMBER(MATCH(統合マスタ!$V$5:$V$1500, 分類!$Q$8:$Q$15, 0))),
           統合マスタ!$AC$5:$AC$1500),
        ROW(A132)
    ),
"")</f>
        <v/>
      </c>
      <c r="B136" s="27">
        <f t="shared" si="5"/>
        <v>132</v>
      </c>
      <c r="C136" s="27" t="str">
        <f ca="1">IF($A136="","",OFFSET(統合マスタ!$B$4,MATCH($A136,統合マスタ!$AC$5:$AC$1500,0),0))</f>
        <v/>
      </c>
      <c r="D136" s="27" t="str">
        <f ca="1">IF($A136="","",OFFSET(統合マスタ!$C$4,MATCH($A136,統合マスタ!$AC$5:$AC$1500,0),0))</f>
        <v/>
      </c>
      <c r="E136" s="27" t="str">
        <f ca="1">IF($A136="","",OFFSET(統合マスタ!$X$4,MATCH($A136,統合マスタ!$AC$5:$AC$1500,0),0))</f>
        <v/>
      </c>
      <c r="F136" s="27" t="str">
        <f ca="1">IF($A136="","",OFFSET(統合マスタ!$Z$4,MATCH($A136,統合マスタ!$AC$5:$AC$1500,0),0))</f>
        <v/>
      </c>
      <c r="G136" s="27" t="str">
        <f ca="1">IF($A136="","",OFFSET(統合マスタ!$E$4,MATCH($A136,統合マスタ!$AC$5:$AC$1500,0),0))</f>
        <v/>
      </c>
      <c r="H136" s="27" t="str">
        <f ca="1">IF($A136="","",OFFSET(統合マスタ!$F$4,MATCH($A136,統合マスタ!$AC$5:$AC$1500,0),0))</f>
        <v/>
      </c>
      <c r="I136" s="27" t="str">
        <f ca="1">IF($A136="","",OFFSET(統合マスタ!$K$4,MATCH($A136,統合マスタ!$AC$5:$AC$1500,0),0))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 t="str" cm="1">
        <f t="array" aca="1" ref="A137" ca="1">IFERROR(
    SMALL(
        IF((統合マスタ!$R$5:$R$1500=1)*
           (ISNUMBER(MATCH(統合マスタ!$V$5:$V$1500, 分類!$Q$8:$Q$15, 0))),
           統合マスタ!$AC$5:$AC$1500),
        ROW(A133)
    ),
"")</f>
        <v/>
      </c>
      <c r="B137" s="27">
        <f t="shared" si="5"/>
        <v>133</v>
      </c>
      <c r="C137" s="27" t="str">
        <f ca="1">IF($A137="","",OFFSET(統合マスタ!$B$4,MATCH($A137,統合マスタ!$AC$5:$AC$1500,0),0))</f>
        <v/>
      </c>
      <c r="D137" s="27" t="str">
        <f ca="1">IF($A137="","",OFFSET(統合マスタ!$C$4,MATCH($A137,統合マスタ!$AC$5:$AC$1500,0),0))</f>
        <v/>
      </c>
      <c r="E137" s="27" t="str">
        <f ca="1">IF($A137="","",OFFSET(統合マスタ!$X$4,MATCH($A137,統合マスタ!$AC$5:$AC$1500,0),0))</f>
        <v/>
      </c>
      <c r="F137" s="27" t="str">
        <f ca="1">IF($A137="","",OFFSET(統合マスタ!$Z$4,MATCH($A137,統合マスタ!$AC$5:$AC$1500,0),0))</f>
        <v/>
      </c>
      <c r="G137" s="27" t="str">
        <f ca="1">IF($A137="","",OFFSET(統合マスタ!$E$4,MATCH($A137,統合マスタ!$AC$5:$AC$1500,0),0))</f>
        <v/>
      </c>
      <c r="H137" s="27" t="str">
        <f ca="1">IF($A137="","",OFFSET(統合マスタ!$F$4,MATCH($A137,統合マスタ!$AC$5:$AC$1500,0),0))</f>
        <v/>
      </c>
      <c r="I137" s="27" t="str">
        <f ca="1">IF($A137="","",OFFSET(統合マスタ!$K$4,MATCH($A137,統合マスタ!$AC$5:$AC$1500,0),0))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 t="str" cm="1">
        <f t="array" aca="1" ref="A138" ca="1">IFERROR(
    SMALL(
        IF((統合マスタ!$R$5:$R$1500=1)*
           (ISNUMBER(MATCH(統合マスタ!$V$5:$V$1500, 分類!$Q$8:$Q$15, 0))),
           統合マスタ!$AC$5:$AC$1500),
        ROW(A134)
    ),
"")</f>
        <v/>
      </c>
      <c r="B138" s="27">
        <f t="shared" si="5"/>
        <v>134</v>
      </c>
      <c r="C138" s="27" t="str">
        <f ca="1">IF($A138="","",OFFSET(統合マスタ!$B$4,MATCH($A138,統合マスタ!$AC$5:$AC$1500,0),0))</f>
        <v/>
      </c>
      <c r="D138" s="27" t="str">
        <f ca="1">IF($A138="","",OFFSET(統合マスタ!$C$4,MATCH($A138,統合マスタ!$AC$5:$AC$1500,0),0))</f>
        <v/>
      </c>
      <c r="E138" s="27" t="str">
        <f ca="1">IF($A138="","",OFFSET(統合マスタ!$X$4,MATCH($A138,統合マスタ!$AC$5:$AC$1500,0),0))</f>
        <v/>
      </c>
      <c r="F138" s="27" t="str">
        <f ca="1">IF($A138="","",OFFSET(統合マスタ!$Z$4,MATCH($A138,統合マスタ!$AC$5:$AC$1500,0),0))</f>
        <v/>
      </c>
      <c r="G138" s="27" t="str">
        <f ca="1">IF($A138="","",OFFSET(統合マスタ!$E$4,MATCH($A138,統合マスタ!$AC$5:$AC$1500,0),0))</f>
        <v/>
      </c>
      <c r="H138" s="27" t="str">
        <f ca="1">IF($A138="","",OFFSET(統合マスタ!$F$4,MATCH($A138,統合マスタ!$AC$5:$AC$1500,0),0))</f>
        <v/>
      </c>
      <c r="I138" s="27" t="str">
        <f ca="1">IF($A138="","",OFFSET(統合マスタ!$K$4,MATCH($A138,統合マスタ!$AC$5:$AC$1500,0),0))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 t="str" cm="1">
        <f t="array" aca="1" ref="A139" ca="1">IFERROR(
    SMALL(
        IF((統合マスタ!$R$5:$R$1500=1)*
           (ISNUMBER(MATCH(統合マスタ!$V$5:$V$1500, 分類!$Q$8:$Q$15, 0))),
           統合マスタ!$AC$5:$AC$1500),
        ROW(A135)
    ),
"")</f>
        <v/>
      </c>
      <c r="B139" s="27">
        <f t="shared" si="5"/>
        <v>135</v>
      </c>
      <c r="C139" s="27" t="str">
        <f ca="1">IF($A139="","",OFFSET(統合マスタ!$B$4,MATCH($A139,統合マスタ!$AC$5:$AC$1500,0),0))</f>
        <v/>
      </c>
      <c r="D139" s="27" t="str">
        <f ca="1">IF($A139="","",OFFSET(統合マスタ!$C$4,MATCH($A139,統合マスタ!$AC$5:$AC$1500,0),0))</f>
        <v/>
      </c>
      <c r="E139" s="27" t="str">
        <f ca="1">IF($A139="","",OFFSET(統合マスタ!$X$4,MATCH($A139,統合マスタ!$AC$5:$AC$1500,0),0))</f>
        <v/>
      </c>
      <c r="F139" s="27" t="str">
        <f ca="1">IF($A139="","",OFFSET(統合マスタ!$Z$4,MATCH($A139,統合マスタ!$AC$5:$AC$1500,0),0))</f>
        <v/>
      </c>
      <c r="G139" s="27" t="str">
        <f ca="1">IF($A139="","",OFFSET(統合マスタ!$E$4,MATCH($A139,統合マスタ!$AC$5:$AC$1500,0),0))</f>
        <v/>
      </c>
      <c r="H139" s="27" t="str">
        <f ca="1">IF($A139="","",OFFSET(統合マスタ!$F$4,MATCH($A139,統合マスタ!$AC$5:$AC$1500,0),0))</f>
        <v/>
      </c>
      <c r="I139" s="27" t="str">
        <f ca="1">IF($A139="","",OFFSET(統合マスタ!$K$4,MATCH($A139,統合マスタ!$AC$5:$AC$1500,0),0))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 t="str" cm="1">
        <f t="array" aca="1" ref="A140" ca="1">IFERROR(
    SMALL(
        IF((統合マスタ!$R$5:$R$1500=1)*
           (ISNUMBER(MATCH(統合マスタ!$V$5:$V$1500, 分類!$Q$8:$Q$15, 0))),
           統合マスタ!$AC$5:$AC$1500),
        ROW(A136)
    ),
"")</f>
        <v/>
      </c>
      <c r="B140" s="27">
        <f t="shared" si="5"/>
        <v>136</v>
      </c>
      <c r="C140" s="27" t="str">
        <f ca="1">IF($A140="","",OFFSET(統合マスタ!$B$4,MATCH($A140,統合マスタ!$AC$5:$AC$1500,0),0))</f>
        <v/>
      </c>
      <c r="D140" s="27" t="str">
        <f ca="1">IF($A140="","",OFFSET(統合マスタ!$C$4,MATCH($A140,統合マスタ!$AC$5:$AC$1500,0),0))</f>
        <v/>
      </c>
      <c r="E140" s="27" t="str">
        <f ca="1">IF($A140="","",OFFSET(統合マスタ!$X$4,MATCH($A140,統合マスタ!$AC$5:$AC$1500,0),0))</f>
        <v/>
      </c>
      <c r="F140" s="27" t="str">
        <f ca="1">IF($A140="","",OFFSET(統合マスタ!$Z$4,MATCH($A140,統合マスタ!$AC$5:$AC$1500,0),0))</f>
        <v/>
      </c>
      <c r="G140" s="27" t="str">
        <f ca="1">IF($A140="","",OFFSET(統合マスタ!$E$4,MATCH($A140,統合マスタ!$AC$5:$AC$1500,0),0))</f>
        <v/>
      </c>
      <c r="H140" s="27" t="str">
        <f ca="1">IF($A140="","",OFFSET(統合マスタ!$F$4,MATCH($A140,統合マスタ!$AC$5:$AC$1500,0),0))</f>
        <v/>
      </c>
      <c r="I140" s="27" t="str">
        <f ca="1">IF($A140="","",OFFSET(統合マスタ!$K$4,MATCH($A140,統合マスタ!$AC$5:$AC$1500,0),0))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 t="str" cm="1">
        <f t="array" aca="1" ref="A141" ca="1">IFERROR(
    SMALL(
        IF((統合マスタ!$R$5:$R$1500=1)*
           (ISNUMBER(MATCH(統合マスタ!$V$5:$V$1500, 分類!$Q$8:$Q$15, 0))),
           統合マスタ!$AC$5:$AC$1500),
        ROW(A137)
    ),
"")</f>
        <v/>
      </c>
      <c r="B141" s="27">
        <f t="shared" si="5"/>
        <v>137</v>
      </c>
      <c r="C141" s="27" t="str">
        <f ca="1">IF($A141="","",OFFSET(統合マスタ!$B$4,MATCH($A141,統合マスタ!$AC$5:$AC$1500,0),0))</f>
        <v/>
      </c>
      <c r="D141" s="27" t="str">
        <f ca="1">IF($A141="","",OFFSET(統合マスタ!$C$4,MATCH($A141,統合マスタ!$AC$5:$AC$1500,0),0))</f>
        <v/>
      </c>
      <c r="E141" s="27" t="str">
        <f ca="1">IF($A141="","",OFFSET(統合マスタ!$X$4,MATCH($A141,統合マスタ!$AC$5:$AC$1500,0),0))</f>
        <v/>
      </c>
      <c r="F141" s="27" t="str">
        <f ca="1">IF($A141="","",OFFSET(統合マスタ!$Z$4,MATCH($A141,統合マスタ!$AC$5:$AC$1500,0),0))</f>
        <v/>
      </c>
      <c r="G141" s="27" t="str">
        <f ca="1">IF($A141="","",OFFSET(統合マスタ!$E$4,MATCH($A141,統合マスタ!$AC$5:$AC$1500,0),0))</f>
        <v/>
      </c>
      <c r="H141" s="27" t="str">
        <f ca="1">IF($A141="","",OFFSET(統合マスタ!$F$4,MATCH($A141,統合マスタ!$AC$5:$AC$1500,0),0))</f>
        <v/>
      </c>
      <c r="I141" s="27" t="str">
        <f ca="1">IF($A141="","",OFFSET(統合マスタ!$K$4,MATCH($A141,統合マスタ!$AC$5:$AC$1500,0),0))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 t="str" cm="1">
        <f t="array" aca="1" ref="A142" ca="1">IFERROR(
    SMALL(
        IF((統合マスタ!$R$5:$R$1500=1)*
           (ISNUMBER(MATCH(統合マスタ!$V$5:$V$1500, 分類!$Q$8:$Q$15, 0))),
           統合マスタ!$AC$5:$AC$1500),
        ROW(A138)
    ),
"")</f>
        <v/>
      </c>
      <c r="B142" s="27">
        <f t="shared" si="5"/>
        <v>138</v>
      </c>
      <c r="C142" s="27" t="str">
        <f ca="1">IF($A142="","",OFFSET(統合マスタ!$B$4,MATCH($A142,統合マスタ!$AC$5:$AC$1500,0),0))</f>
        <v/>
      </c>
      <c r="D142" s="27" t="str">
        <f ca="1">IF($A142="","",OFFSET(統合マスタ!$C$4,MATCH($A142,統合マスタ!$AC$5:$AC$1500,0),0))</f>
        <v/>
      </c>
      <c r="E142" s="27" t="str">
        <f ca="1">IF($A142="","",OFFSET(統合マスタ!$X$4,MATCH($A142,統合マスタ!$AC$5:$AC$1500,0),0))</f>
        <v/>
      </c>
      <c r="F142" s="27" t="str">
        <f ca="1">IF($A142="","",OFFSET(統合マスタ!$Z$4,MATCH($A142,統合マスタ!$AC$5:$AC$1500,0),0))</f>
        <v/>
      </c>
      <c r="G142" s="27" t="str">
        <f ca="1">IF($A142="","",OFFSET(統合マスタ!$E$4,MATCH($A142,統合マスタ!$AC$5:$AC$1500,0),0))</f>
        <v/>
      </c>
      <c r="H142" s="27" t="str">
        <f ca="1">IF($A142="","",OFFSET(統合マスタ!$F$4,MATCH($A142,統合マスタ!$AC$5:$AC$1500,0),0))</f>
        <v/>
      </c>
      <c r="I142" s="27" t="str">
        <f ca="1">IF($A142="","",OFFSET(統合マスタ!$K$4,MATCH($A142,統合マスタ!$AC$5:$AC$1500,0),0))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 t="str" cm="1">
        <f t="array" aca="1" ref="A143" ca="1">IFERROR(
    SMALL(
        IF((統合マスタ!$R$5:$R$1500=1)*
           (ISNUMBER(MATCH(統合マスタ!$V$5:$V$1500, 分類!$Q$8:$Q$15, 0))),
           統合マスタ!$AC$5:$AC$1500),
        ROW(A139)
    ),
"")</f>
        <v/>
      </c>
      <c r="B143" s="27">
        <f t="shared" si="5"/>
        <v>139</v>
      </c>
      <c r="C143" s="27" t="str">
        <f ca="1">IF($A143="","",OFFSET(統合マスタ!$B$4,MATCH($A143,統合マスタ!$AC$5:$AC$1500,0),0))</f>
        <v/>
      </c>
      <c r="D143" s="27" t="str">
        <f ca="1">IF($A143="","",OFFSET(統合マスタ!$C$4,MATCH($A143,統合マスタ!$AC$5:$AC$1500,0),0))</f>
        <v/>
      </c>
      <c r="E143" s="27" t="str">
        <f ca="1">IF($A143="","",OFFSET(統合マスタ!$X$4,MATCH($A143,統合マスタ!$AC$5:$AC$1500,0),0))</f>
        <v/>
      </c>
      <c r="F143" s="27" t="str">
        <f ca="1">IF($A143="","",OFFSET(統合マスタ!$Z$4,MATCH($A143,統合マスタ!$AC$5:$AC$1500,0),0))</f>
        <v/>
      </c>
      <c r="G143" s="27" t="str">
        <f ca="1">IF($A143="","",OFFSET(統合マスタ!$E$4,MATCH($A143,統合マスタ!$AC$5:$AC$1500,0),0))</f>
        <v/>
      </c>
      <c r="H143" s="27" t="str">
        <f ca="1">IF($A143="","",OFFSET(統合マスタ!$F$4,MATCH($A143,統合マスタ!$AC$5:$AC$1500,0),0))</f>
        <v/>
      </c>
      <c r="I143" s="27" t="str">
        <f ca="1">IF($A143="","",OFFSET(統合マスタ!$K$4,MATCH($A143,統合マスタ!$AC$5:$AC$1500,0),0))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 t="str" cm="1">
        <f t="array" aca="1" ref="A144" ca="1">IFERROR(
    SMALL(
        IF((統合マスタ!$R$5:$R$1500=1)*
           (ISNUMBER(MATCH(統合マスタ!$V$5:$V$1500, 分類!$Q$8:$Q$15, 0))),
           統合マスタ!$AC$5:$AC$1500),
        ROW(A140)
    ),
"")</f>
        <v/>
      </c>
      <c r="B144" s="27">
        <f t="shared" si="5"/>
        <v>140</v>
      </c>
      <c r="C144" s="27" t="str">
        <f ca="1">IF($A144="","",OFFSET(統合マスタ!$B$4,MATCH($A144,統合マスタ!$AC$5:$AC$1500,0),0))</f>
        <v/>
      </c>
      <c r="D144" s="27" t="str">
        <f ca="1">IF($A144="","",OFFSET(統合マスタ!$C$4,MATCH($A144,統合マスタ!$AC$5:$AC$1500,0),0))</f>
        <v/>
      </c>
      <c r="E144" s="27" t="str">
        <f ca="1">IF($A144="","",OFFSET(統合マスタ!$X$4,MATCH($A144,統合マスタ!$AC$5:$AC$1500,0),0))</f>
        <v/>
      </c>
      <c r="F144" s="27" t="str">
        <f ca="1">IF($A144="","",OFFSET(統合マスタ!$Z$4,MATCH($A144,統合マスタ!$AC$5:$AC$1500,0),0))</f>
        <v/>
      </c>
      <c r="G144" s="27" t="str">
        <f ca="1">IF($A144="","",OFFSET(統合マスタ!$E$4,MATCH($A144,統合マスタ!$AC$5:$AC$1500,0),0))</f>
        <v/>
      </c>
      <c r="H144" s="27" t="str">
        <f ca="1">IF($A144="","",OFFSET(統合マスタ!$F$4,MATCH($A144,統合マスタ!$AC$5:$AC$1500,0),0))</f>
        <v/>
      </c>
      <c r="I144" s="27" t="str">
        <f ca="1">IF($A144="","",OFFSET(統合マスタ!$K$4,MATCH($A144,統合マスタ!$AC$5:$AC$1500,0),0))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 t="str" cm="1">
        <f t="array" aca="1" ref="A145" ca="1">IFERROR(
    SMALL(
        IF((統合マスタ!$R$5:$R$1500=1)*
           (ISNUMBER(MATCH(統合マスタ!$V$5:$V$1500, 分類!$Q$8:$Q$15, 0))),
           統合マスタ!$AC$5:$AC$1500),
        ROW(A141)
    ),
"")</f>
        <v/>
      </c>
      <c r="B145" s="27">
        <f t="shared" si="5"/>
        <v>141</v>
      </c>
      <c r="C145" s="27" t="str">
        <f ca="1">IF($A145="","",OFFSET(統合マスタ!$B$4,MATCH($A145,統合マスタ!$AC$5:$AC$1500,0),0))</f>
        <v/>
      </c>
      <c r="D145" s="27" t="str">
        <f ca="1">IF($A145="","",OFFSET(統合マスタ!$C$4,MATCH($A145,統合マスタ!$AC$5:$AC$1500,0),0))</f>
        <v/>
      </c>
      <c r="E145" s="27" t="str">
        <f ca="1">IF($A145="","",OFFSET(統合マスタ!$X$4,MATCH($A145,統合マスタ!$AC$5:$AC$1500,0),0))</f>
        <v/>
      </c>
      <c r="F145" s="27" t="str">
        <f ca="1">IF($A145="","",OFFSET(統合マスタ!$Z$4,MATCH($A145,統合マスタ!$AC$5:$AC$1500,0),0))</f>
        <v/>
      </c>
      <c r="G145" s="27" t="str">
        <f ca="1">IF($A145="","",OFFSET(統合マスタ!$E$4,MATCH($A145,統合マスタ!$AC$5:$AC$1500,0),0))</f>
        <v/>
      </c>
      <c r="H145" s="27" t="str">
        <f ca="1">IF($A145="","",OFFSET(統合マスタ!$F$4,MATCH($A145,統合マスタ!$AC$5:$AC$1500,0),0))</f>
        <v/>
      </c>
      <c r="I145" s="27" t="str">
        <f ca="1">IF($A145="","",OFFSET(統合マスタ!$K$4,MATCH($A145,統合マスタ!$AC$5:$AC$1500,0),0))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 t="str" cm="1">
        <f t="array" aca="1" ref="A146" ca="1">IFERROR(
    SMALL(
        IF((統合マスタ!$R$5:$R$1500=1)*
           (ISNUMBER(MATCH(統合マスタ!$V$5:$V$1500, 分類!$Q$8:$Q$15, 0))),
           統合マスタ!$AC$5:$AC$1500),
        ROW(A142)
    ),
"")</f>
        <v/>
      </c>
      <c r="B146" s="27">
        <f t="shared" si="5"/>
        <v>142</v>
      </c>
      <c r="C146" s="27" t="str">
        <f ca="1">IF($A146="","",OFFSET(統合マスタ!$B$4,MATCH($A146,統合マスタ!$AC$5:$AC$1500,0),0))</f>
        <v/>
      </c>
      <c r="D146" s="27" t="str">
        <f ca="1">IF($A146="","",OFFSET(統合マスタ!$C$4,MATCH($A146,統合マスタ!$AC$5:$AC$1500,0),0))</f>
        <v/>
      </c>
      <c r="E146" s="27" t="str">
        <f ca="1">IF($A146="","",OFFSET(統合マスタ!$X$4,MATCH($A146,統合マスタ!$AC$5:$AC$1500,0),0))</f>
        <v/>
      </c>
      <c r="F146" s="27" t="str">
        <f ca="1">IF($A146="","",OFFSET(統合マスタ!$Z$4,MATCH($A146,統合マスタ!$AC$5:$AC$1500,0),0))</f>
        <v/>
      </c>
      <c r="G146" s="27" t="str">
        <f ca="1">IF($A146="","",OFFSET(統合マスタ!$E$4,MATCH($A146,統合マスタ!$AC$5:$AC$1500,0),0))</f>
        <v/>
      </c>
      <c r="H146" s="27" t="str">
        <f ca="1">IF($A146="","",OFFSET(統合マスタ!$F$4,MATCH($A146,統合マスタ!$AC$5:$AC$1500,0),0))</f>
        <v/>
      </c>
      <c r="I146" s="27" t="str">
        <f ca="1">IF($A146="","",OFFSET(統合マスタ!$K$4,MATCH($A146,統合マスタ!$AC$5:$AC$1500,0),0))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 t="str" cm="1">
        <f t="array" aca="1" ref="A147" ca="1">IFERROR(
    SMALL(
        IF((統合マスタ!$R$5:$R$1500=1)*
           (ISNUMBER(MATCH(統合マスタ!$V$5:$V$1500, 分類!$Q$8:$Q$15, 0))),
           統合マスタ!$AC$5:$AC$1500),
        ROW(A143)
    ),
"")</f>
        <v/>
      </c>
      <c r="B147" s="27">
        <f t="shared" si="5"/>
        <v>143</v>
      </c>
      <c r="C147" s="27" t="str">
        <f ca="1">IF($A147="","",OFFSET(統合マスタ!$B$4,MATCH($A147,統合マスタ!$AC$5:$AC$1500,0),0))</f>
        <v/>
      </c>
      <c r="D147" s="27" t="str">
        <f ca="1">IF($A147="","",OFFSET(統合マスタ!$C$4,MATCH($A147,統合マスタ!$AC$5:$AC$1500,0),0))</f>
        <v/>
      </c>
      <c r="E147" s="27" t="str">
        <f ca="1">IF($A147="","",OFFSET(統合マスタ!$X$4,MATCH($A147,統合マスタ!$AC$5:$AC$1500,0),0))</f>
        <v/>
      </c>
      <c r="F147" s="27" t="str">
        <f ca="1">IF($A147="","",OFFSET(統合マスタ!$Z$4,MATCH($A147,統合マスタ!$AC$5:$AC$1500,0),0))</f>
        <v/>
      </c>
      <c r="G147" s="27" t="str">
        <f ca="1">IF($A147="","",OFFSET(統合マスタ!$E$4,MATCH($A147,統合マスタ!$AC$5:$AC$1500,0),0))</f>
        <v/>
      </c>
      <c r="H147" s="27" t="str">
        <f ca="1">IF($A147="","",OFFSET(統合マスタ!$F$4,MATCH($A147,統合マスタ!$AC$5:$AC$1500,0),0))</f>
        <v/>
      </c>
      <c r="I147" s="27" t="str">
        <f ca="1">IF($A147="","",OFFSET(統合マスタ!$K$4,MATCH($A147,統合マスタ!$AC$5:$AC$1500,0),0))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 t="str" cm="1">
        <f t="array" aca="1" ref="A148" ca="1">IFERROR(
    SMALL(
        IF((統合マスタ!$R$5:$R$1500=1)*
           (ISNUMBER(MATCH(統合マスタ!$V$5:$V$1500, 分類!$Q$8:$Q$15, 0))),
           統合マスタ!$AC$5:$AC$1500),
        ROW(A144)
    ),
"")</f>
        <v/>
      </c>
      <c r="B148" s="27">
        <f t="shared" si="5"/>
        <v>144</v>
      </c>
      <c r="C148" s="27" t="str">
        <f ca="1">IF($A148="","",OFFSET(統合マスタ!$B$4,MATCH($A148,統合マスタ!$AC$5:$AC$1500,0),0))</f>
        <v/>
      </c>
      <c r="D148" s="27" t="str">
        <f ca="1">IF($A148="","",OFFSET(統合マスタ!$C$4,MATCH($A148,統合マスタ!$AC$5:$AC$1500,0),0))</f>
        <v/>
      </c>
      <c r="E148" s="27" t="str">
        <f ca="1">IF($A148="","",OFFSET(統合マスタ!$X$4,MATCH($A148,統合マスタ!$AC$5:$AC$1500,0),0))</f>
        <v/>
      </c>
      <c r="F148" s="27" t="str">
        <f ca="1">IF($A148="","",OFFSET(統合マスタ!$Z$4,MATCH($A148,統合マスタ!$AC$5:$AC$1500,0),0))</f>
        <v/>
      </c>
      <c r="G148" s="27" t="str">
        <f ca="1">IF($A148="","",OFFSET(統合マスタ!$E$4,MATCH($A148,統合マスタ!$AC$5:$AC$1500,0),0))</f>
        <v/>
      </c>
      <c r="H148" s="27" t="str">
        <f ca="1">IF($A148="","",OFFSET(統合マスタ!$F$4,MATCH($A148,統合マスタ!$AC$5:$AC$1500,0),0))</f>
        <v/>
      </c>
      <c r="I148" s="27" t="str">
        <f ca="1">IF($A148="","",OFFSET(統合マスタ!$K$4,MATCH($A148,統合マスタ!$AC$5:$AC$1500,0),0))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 t="str" cm="1">
        <f t="array" aca="1" ref="A149" ca="1">IFERROR(
    SMALL(
        IF((統合マスタ!$R$5:$R$1500=1)*
           (ISNUMBER(MATCH(統合マスタ!$V$5:$V$1500, 分類!$Q$8:$Q$15, 0))),
           統合マスタ!$AC$5:$AC$1500),
        ROW(A145)
    ),
"")</f>
        <v/>
      </c>
      <c r="B149" s="27">
        <f t="shared" si="5"/>
        <v>145</v>
      </c>
      <c r="C149" s="27" t="str">
        <f ca="1">IF($A149="","",OFFSET(統合マスタ!$B$4,MATCH($A149,統合マスタ!$AC$5:$AC$1500,0),0))</f>
        <v/>
      </c>
      <c r="D149" s="27" t="str">
        <f ca="1">IF($A149="","",OFFSET(統合マスタ!$C$4,MATCH($A149,統合マスタ!$AC$5:$AC$1500,0),0))</f>
        <v/>
      </c>
      <c r="E149" s="27" t="str">
        <f ca="1">IF($A149="","",OFFSET(統合マスタ!$X$4,MATCH($A149,統合マスタ!$AC$5:$AC$1500,0),0))</f>
        <v/>
      </c>
      <c r="F149" s="27" t="str">
        <f ca="1">IF($A149="","",OFFSET(統合マスタ!$Z$4,MATCH($A149,統合マスタ!$AC$5:$AC$1500,0),0))</f>
        <v/>
      </c>
      <c r="G149" s="27" t="str">
        <f ca="1">IF($A149="","",OFFSET(統合マスタ!$E$4,MATCH($A149,統合マスタ!$AC$5:$AC$1500,0),0))</f>
        <v/>
      </c>
      <c r="H149" s="27" t="str">
        <f ca="1">IF($A149="","",OFFSET(統合マスタ!$F$4,MATCH($A149,統合マスタ!$AC$5:$AC$1500,0),0))</f>
        <v/>
      </c>
      <c r="I149" s="27" t="str">
        <f ca="1">IF($A149="","",OFFSET(統合マスタ!$K$4,MATCH($A149,統合マスタ!$AC$5:$AC$1500,0),0))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 t="str" cm="1">
        <f t="array" aca="1" ref="A150" ca="1">IFERROR(
    SMALL(
        IF((統合マスタ!$R$5:$R$1500=1)*
           (ISNUMBER(MATCH(統合マスタ!$V$5:$V$1500, 分類!$Q$8:$Q$15, 0))),
           統合マスタ!$AC$5:$AC$1500),
        ROW(A146)
    ),
"")</f>
        <v/>
      </c>
      <c r="B150" s="27">
        <f t="shared" si="5"/>
        <v>146</v>
      </c>
      <c r="C150" s="27" t="str">
        <f ca="1">IF($A150="","",OFFSET(統合マスタ!$B$4,MATCH($A150,統合マスタ!$AC$5:$AC$1500,0),0))</f>
        <v/>
      </c>
      <c r="D150" s="27" t="str">
        <f ca="1">IF($A150="","",OFFSET(統合マスタ!$C$4,MATCH($A150,統合マスタ!$AC$5:$AC$1500,0),0))</f>
        <v/>
      </c>
      <c r="E150" s="27" t="str">
        <f ca="1">IF($A150="","",OFFSET(統合マスタ!$X$4,MATCH($A150,統合マスタ!$AC$5:$AC$1500,0),0))</f>
        <v/>
      </c>
      <c r="F150" s="27" t="str">
        <f ca="1">IF($A150="","",OFFSET(統合マスタ!$Z$4,MATCH($A150,統合マスタ!$AC$5:$AC$1500,0),0))</f>
        <v/>
      </c>
      <c r="G150" s="27" t="str">
        <f ca="1">IF($A150="","",OFFSET(統合マスタ!$E$4,MATCH($A150,統合マスタ!$AC$5:$AC$1500,0),0))</f>
        <v/>
      </c>
      <c r="H150" s="27" t="str">
        <f ca="1">IF($A150="","",OFFSET(統合マスタ!$F$4,MATCH($A150,統合マスタ!$AC$5:$AC$1500,0),0))</f>
        <v/>
      </c>
      <c r="I150" s="27" t="str">
        <f ca="1">IF($A150="","",OFFSET(統合マスタ!$K$4,MATCH($A150,統合マスタ!$AC$5:$AC$1500,0),0))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 t="str" cm="1">
        <f t="array" aca="1" ref="A151" ca="1">IFERROR(
    SMALL(
        IF((統合マスタ!$R$5:$R$1500=1)*
           (ISNUMBER(MATCH(統合マスタ!$V$5:$V$1500, 分類!$Q$8:$Q$15, 0))),
           統合マスタ!$AC$5:$AC$1500),
        ROW(A147)
    ),
"")</f>
        <v/>
      </c>
      <c r="B151" s="27">
        <f t="shared" si="5"/>
        <v>147</v>
      </c>
      <c r="C151" s="27" t="str">
        <f ca="1">IF($A151="","",OFFSET(統合マスタ!$B$4,MATCH($A151,統合マスタ!$AC$5:$AC$1500,0),0))</f>
        <v/>
      </c>
      <c r="D151" s="27" t="str">
        <f ca="1">IF($A151="","",OFFSET(統合マスタ!$C$4,MATCH($A151,統合マスタ!$AC$5:$AC$1500,0),0))</f>
        <v/>
      </c>
      <c r="E151" s="27" t="str">
        <f ca="1">IF($A151="","",OFFSET(統合マスタ!$X$4,MATCH($A151,統合マスタ!$AC$5:$AC$1500,0),0))</f>
        <v/>
      </c>
      <c r="F151" s="27" t="str">
        <f ca="1">IF($A151="","",OFFSET(統合マスタ!$Z$4,MATCH($A151,統合マスタ!$AC$5:$AC$1500,0),0))</f>
        <v/>
      </c>
      <c r="G151" s="27" t="str">
        <f ca="1">IF($A151="","",OFFSET(統合マスタ!$E$4,MATCH($A151,統合マスタ!$AC$5:$AC$1500,0),0))</f>
        <v/>
      </c>
      <c r="H151" s="27" t="str">
        <f ca="1">IF($A151="","",OFFSET(統合マスタ!$F$4,MATCH($A151,統合マスタ!$AC$5:$AC$1500,0),0))</f>
        <v/>
      </c>
      <c r="I151" s="27" t="str">
        <f ca="1">IF($A151="","",OFFSET(統合マスタ!$K$4,MATCH($A151,統合マスタ!$AC$5:$AC$1500,0),0))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 t="str" cm="1">
        <f t="array" aca="1" ref="A152" ca="1">IFERROR(
    SMALL(
        IF((統合マスタ!$R$5:$R$1500=1)*
           (ISNUMBER(MATCH(統合マスタ!$V$5:$V$1500, 分類!$Q$8:$Q$15, 0))),
           統合マスタ!$AC$5:$AC$1500),
        ROW(A148)
    ),
"")</f>
        <v/>
      </c>
      <c r="B152" s="27">
        <f t="shared" si="5"/>
        <v>148</v>
      </c>
      <c r="C152" s="27" t="str">
        <f ca="1">IF($A152="","",OFFSET(統合マスタ!$B$4,MATCH($A152,統合マスタ!$AC$5:$AC$1500,0),0))</f>
        <v/>
      </c>
      <c r="D152" s="27" t="str">
        <f ca="1">IF($A152="","",OFFSET(統合マスタ!$C$4,MATCH($A152,統合マスタ!$AC$5:$AC$1500,0),0))</f>
        <v/>
      </c>
      <c r="E152" s="27" t="str">
        <f ca="1">IF($A152="","",OFFSET(統合マスタ!$X$4,MATCH($A152,統合マスタ!$AC$5:$AC$1500,0),0))</f>
        <v/>
      </c>
      <c r="F152" s="27" t="str">
        <f ca="1">IF($A152="","",OFFSET(統合マスタ!$Z$4,MATCH($A152,統合マスタ!$AC$5:$AC$1500,0),0))</f>
        <v/>
      </c>
      <c r="G152" s="27" t="str">
        <f ca="1">IF($A152="","",OFFSET(統合マスタ!$E$4,MATCH($A152,統合マスタ!$AC$5:$AC$1500,0),0))</f>
        <v/>
      </c>
      <c r="H152" s="27" t="str">
        <f ca="1">IF($A152="","",OFFSET(統合マスタ!$F$4,MATCH($A152,統合マスタ!$AC$5:$AC$1500,0),0))</f>
        <v/>
      </c>
      <c r="I152" s="27" t="str">
        <f ca="1">IF($A152="","",OFFSET(統合マスタ!$K$4,MATCH($A152,統合マスタ!$AC$5:$AC$1500,0),0))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 t="str" cm="1">
        <f t="array" aca="1" ref="A153" ca="1">IFERROR(
    SMALL(
        IF((統合マスタ!$R$5:$R$1500=1)*
           (ISNUMBER(MATCH(統合マスタ!$V$5:$V$1500, 分類!$Q$8:$Q$15, 0))),
           統合マスタ!$AC$5:$AC$1500),
        ROW(A149)
    ),
"")</f>
        <v/>
      </c>
      <c r="B153" s="27">
        <f t="shared" si="5"/>
        <v>149</v>
      </c>
      <c r="C153" s="27" t="str">
        <f ca="1">IF($A153="","",OFFSET(統合マスタ!$B$4,MATCH($A153,統合マスタ!$AC$5:$AC$1500,0),0))</f>
        <v/>
      </c>
      <c r="D153" s="27" t="str">
        <f ca="1">IF($A153="","",OFFSET(統合マスタ!$C$4,MATCH($A153,統合マスタ!$AC$5:$AC$1500,0),0))</f>
        <v/>
      </c>
      <c r="E153" s="27" t="str">
        <f ca="1">IF($A153="","",OFFSET(統合マスタ!$X$4,MATCH($A153,統合マスタ!$AC$5:$AC$1500,0),0))</f>
        <v/>
      </c>
      <c r="F153" s="27" t="str">
        <f ca="1">IF($A153="","",OFFSET(統合マスタ!$Z$4,MATCH($A153,統合マスタ!$AC$5:$AC$1500,0),0))</f>
        <v/>
      </c>
      <c r="G153" s="27" t="str">
        <f ca="1">IF($A153="","",OFFSET(統合マスタ!$E$4,MATCH($A153,統合マスタ!$AC$5:$AC$1500,0),0))</f>
        <v/>
      </c>
      <c r="H153" s="27" t="str">
        <f ca="1">IF($A153="","",OFFSET(統合マスタ!$F$4,MATCH($A153,統合マスタ!$AC$5:$AC$1500,0),0))</f>
        <v/>
      </c>
      <c r="I153" s="27" t="str">
        <f ca="1">IF($A153="","",OFFSET(統合マスタ!$K$4,MATCH($A153,統合マスタ!$AC$5:$AC$1500,0),0))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 t="str" cm="1">
        <f t="array" aca="1" ref="A154" ca="1">IFERROR(
    SMALL(
        IF((統合マスタ!$R$5:$R$1500=1)*
           (ISNUMBER(MATCH(統合マスタ!$V$5:$V$1500, 分類!$Q$8:$Q$15, 0))),
           統合マスタ!$AC$5:$AC$1500),
        ROW(A150)
    ),
"")</f>
        <v/>
      </c>
      <c r="B154" s="27">
        <f t="shared" si="5"/>
        <v>150</v>
      </c>
      <c r="C154" s="27" t="str">
        <f ca="1">IF($A154="","",OFFSET(統合マスタ!$B$4,MATCH($A154,統合マスタ!$AC$5:$AC$1500,0),0))</f>
        <v/>
      </c>
      <c r="D154" s="27" t="str">
        <f ca="1">IF($A154="","",OFFSET(統合マスタ!$C$4,MATCH($A154,統合マスタ!$AC$5:$AC$1500,0),0))</f>
        <v/>
      </c>
      <c r="E154" s="27" t="str">
        <f ca="1">IF($A154="","",OFFSET(統合マスタ!$X$4,MATCH($A154,統合マスタ!$AC$5:$AC$1500,0),0))</f>
        <v/>
      </c>
      <c r="F154" s="27" t="str">
        <f ca="1">IF($A154="","",OFFSET(統合マスタ!$Z$4,MATCH($A154,統合マスタ!$AC$5:$AC$1500,0),0))</f>
        <v/>
      </c>
      <c r="G154" s="27" t="str">
        <f ca="1">IF($A154="","",OFFSET(統合マスタ!$E$4,MATCH($A154,統合マスタ!$AC$5:$AC$1500,0),0))</f>
        <v/>
      </c>
      <c r="H154" s="27" t="str">
        <f ca="1">IF($A154="","",OFFSET(統合マスタ!$F$4,MATCH($A154,統合マスタ!$AC$5:$AC$1500,0),0))</f>
        <v/>
      </c>
      <c r="I154" s="27" t="str">
        <f ca="1">IF($A154="","",OFFSET(統合マスタ!$K$4,MATCH($A154,統合マスタ!$AC$5:$AC$1500,0),0))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 t="str" cm="1">
        <f t="array" aca="1" ref="A155" ca="1">IFERROR(
    SMALL(
        IF((統合マスタ!$R$5:$R$1500=1)*
           (ISNUMBER(MATCH(統合マスタ!$V$5:$V$1500, 分類!$Q$8:$Q$15, 0))),
           統合マスタ!$AC$5:$AC$1500),
        ROW(A151)
    ),
"")</f>
        <v/>
      </c>
      <c r="B155" s="27">
        <f t="shared" si="5"/>
        <v>151</v>
      </c>
      <c r="C155" s="27" t="str">
        <f ca="1">IF($A155="","",OFFSET(統合マスタ!$B$4,MATCH($A155,統合マスタ!$AC$5:$AC$1500,0),0))</f>
        <v/>
      </c>
      <c r="D155" s="27" t="str">
        <f ca="1">IF($A155="","",OFFSET(統合マスタ!$C$4,MATCH($A155,統合マスタ!$AC$5:$AC$1500,0),0))</f>
        <v/>
      </c>
      <c r="E155" s="27" t="str">
        <f ca="1">IF($A155="","",OFFSET(統合マスタ!$X$4,MATCH($A155,統合マスタ!$AC$5:$AC$1500,0),0))</f>
        <v/>
      </c>
      <c r="F155" s="27" t="str">
        <f ca="1">IF($A155="","",OFFSET(統合マスタ!$Z$4,MATCH($A155,統合マスタ!$AC$5:$AC$1500,0),0))</f>
        <v/>
      </c>
      <c r="G155" s="27" t="str">
        <f ca="1">IF($A155="","",OFFSET(統合マスタ!$E$4,MATCH($A155,統合マスタ!$AC$5:$AC$1500,0),0))</f>
        <v/>
      </c>
      <c r="H155" s="27" t="str">
        <f ca="1">IF($A155="","",OFFSET(統合マスタ!$F$4,MATCH($A155,統合マスタ!$AC$5:$AC$1500,0),0))</f>
        <v/>
      </c>
      <c r="I155" s="27" t="str">
        <f ca="1">IF($A155="","",OFFSET(統合マスタ!$K$4,MATCH($A155,統合マスタ!$AC$5:$AC$1500,0),0))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 t="str" cm="1">
        <f t="array" aca="1" ref="A156" ca="1">IFERROR(
    SMALL(
        IF((統合マスタ!$R$5:$R$1500=1)*
           (ISNUMBER(MATCH(統合マスタ!$V$5:$V$1500, 分類!$Q$8:$Q$15, 0))),
           統合マスタ!$AC$5:$AC$1500),
        ROW(A152)
    ),
"")</f>
        <v/>
      </c>
      <c r="B156" s="27">
        <f t="shared" si="5"/>
        <v>152</v>
      </c>
      <c r="C156" s="27" t="str">
        <f ca="1">IF($A156="","",OFFSET(統合マスタ!$B$4,MATCH($A156,統合マスタ!$AC$5:$AC$1500,0),0))</f>
        <v/>
      </c>
      <c r="D156" s="27" t="str">
        <f ca="1">IF($A156="","",OFFSET(統合マスタ!$C$4,MATCH($A156,統合マスタ!$AC$5:$AC$1500,0),0))</f>
        <v/>
      </c>
      <c r="E156" s="27" t="str">
        <f ca="1">IF($A156="","",OFFSET(統合マスタ!$X$4,MATCH($A156,統合マスタ!$AC$5:$AC$1500,0),0))</f>
        <v/>
      </c>
      <c r="F156" s="27" t="str">
        <f ca="1">IF($A156="","",OFFSET(統合マスタ!$Z$4,MATCH($A156,統合マスタ!$AC$5:$AC$1500,0),0))</f>
        <v/>
      </c>
      <c r="G156" s="27" t="str">
        <f ca="1">IF($A156="","",OFFSET(統合マスタ!$E$4,MATCH($A156,統合マスタ!$AC$5:$AC$1500,0),0))</f>
        <v/>
      </c>
      <c r="H156" s="27" t="str">
        <f ca="1">IF($A156="","",OFFSET(統合マスタ!$F$4,MATCH($A156,統合マスタ!$AC$5:$AC$1500,0),0))</f>
        <v/>
      </c>
      <c r="I156" s="27" t="str">
        <f ca="1">IF($A156="","",OFFSET(統合マスタ!$K$4,MATCH($A156,統合マスタ!$AC$5:$AC$1500,0),0))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 t="str" cm="1">
        <f t="array" aca="1" ref="A157" ca="1">IFERROR(
    SMALL(
        IF((統合マスタ!$R$5:$R$1500=1)*
           (ISNUMBER(MATCH(統合マスタ!$V$5:$V$1500, 分類!$Q$8:$Q$15, 0))),
           統合マスタ!$AC$5:$AC$1500),
        ROW(A153)
    ),
"")</f>
        <v/>
      </c>
      <c r="B157" s="27">
        <f t="shared" si="5"/>
        <v>153</v>
      </c>
      <c r="C157" s="27" t="str">
        <f ca="1">IF($A157="","",OFFSET(統合マスタ!$B$4,MATCH($A157,統合マスタ!$AC$5:$AC$1500,0),0))</f>
        <v/>
      </c>
      <c r="D157" s="27" t="str">
        <f ca="1">IF($A157="","",OFFSET(統合マスタ!$C$4,MATCH($A157,統合マスタ!$AC$5:$AC$1500,0),0))</f>
        <v/>
      </c>
      <c r="E157" s="27" t="str">
        <f ca="1">IF($A157="","",OFFSET(統合マスタ!$X$4,MATCH($A157,統合マスタ!$AC$5:$AC$1500,0),0))</f>
        <v/>
      </c>
      <c r="F157" s="27" t="str">
        <f ca="1">IF($A157="","",OFFSET(統合マスタ!$Z$4,MATCH($A157,統合マスタ!$AC$5:$AC$1500,0),0))</f>
        <v/>
      </c>
      <c r="G157" s="27" t="str">
        <f ca="1">IF($A157="","",OFFSET(統合マスタ!$E$4,MATCH($A157,統合マスタ!$AC$5:$AC$1500,0),0))</f>
        <v/>
      </c>
      <c r="H157" s="27" t="str">
        <f ca="1">IF($A157="","",OFFSET(統合マスタ!$F$4,MATCH($A157,統合マスタ!$AC$5:$AC$1500,0),0))</f>
        <v/>
      </c>
      <c r="I157" s="27" t="str">
        <f ca="1">IF($A157="","",OFFSET(統合マスタ!$K$4,MATCH($A157,統合マスタ!$AC$5:$AC$1500,0),0))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 t="str" cm="1">
        <f t="array" aca="1" ref="A158" ca="1">IFERROR(
    SMALL(
        IF((統合マスタ!$R$5:$R$1500=1)*
           (ISNUMBER(MATCH(統合マスタ!$V$5:$V$1500, 分類!$Q$8:$Q$15, 0))),
           統合マスタ!$AC$5:$AC$1500),
        ROW(A154)
    ),
"")</f>
        <v/>
      </c>
      <c r="B158" s="27">
        <f t="shared" si="5"/>
        <v>154</v>
      </c>
      <c r="C158" s="27" t="str">
        <f ca="1">IF($A158="","",OFFSET(統合マスタ!$B$4,MATCH($A158,統合マスタ!$AC$5:$AC$1500,0),0))</f>
        <v/>
      </c>
      <c r="D158" s="27" t="str">
        <f ca="1">IF($A158="","",OFFSET(統合マスタ!$C$4,MATCH($A158,統合マスタ!$AC$5:$AC$1500,0),0))</f>
        <v/>
      </c>
      <c r="E158" s="27" t="str">
        <f ca="1">IF($A158="","",OFFSET(統合マスタ!$X$4,MATCH($A158,統合マスタ!$AC$5:$AC$1500,0),0))</f>
        <v/>
      </c>
      <c r="F158" s="27" t="str">
        <f ca="1">IF($A158="","",OFFSET(統合マスタ!$Z$4,MATCH($A158,統合マスタ!$AC$5:$AC$1500,0),0))</f>
        <v/>
      </c>
      <c r="G158" s="27" t="str">
        <f ca="1">IF($A158="","",OFFSET(統合マスタ!$E$4,MATCH($A158,統合マスタ!$AC$5:$AC$1500,0),0))</f>
        <v/>
      </c>
      <c r="H158" s="27" t="str">
        <f ca="1">IF($A158="","",OFFSET(統合マスタ!$F$4,MATCH($A158,統合マスタ!$AC$5:$AC$1500,0),0))</f>
        <v/>
      </c>
      <c r="I158" s="27" t="str">
        <f ca="1">IF($A158="","",OFFSET(統合マスタ!$K$4,MATCH($A158,統合マスタ!$AC$5:$AC$1500,0),0))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 t="str" cm="1">
        <f t="array" aca="1" ref="A159" ca="1">IFERROR(
    SMALL(
        IF((統合マスタ!$R$5:$R$1500=1)*
           (ISNUMBER(MATCH(統合マスタ!$V$5:$V$1500, 分類!$Q$8:$Q$15, 0))),
           統合マスタ!$AC$5:$AC$1500),
        ROW(A155)
    ),
"")</f>
        <v/>
      </c>
      <c r="B159" s="27">
        <f t="shared" si="5"/>
        <v>155</v>
      </c>
      <c r="C159" s="27" t="str">
        <f ca="1">IF($A159="","",OFFSET(統合マスタ!$B$4,MATCH($A159,統合マスタ!$AC$5:$AC$1500,0),0))</f>
        <v/>
      </c>
      <c r="D159" s="27" t="str">
        <f ca="1">IF($A159="","",OFFSET(統合マスタ!$C$4,MATCH($A159,統合マスタ!$AC$5:$AC$1500,0),0))</f>
        <v/>
      </c>
      <c r="E159" s="27" t="str">
        <f ca="1">IF($A159="","",OFFSET(統合マスタ!$X$4,MATCH($A159,統合マスタ!$AC$5:$AC$1500,0),0))</f>
        <v/>
      </c>
      <c r="F159" s="27" t="str">
        <f ca="1">IF($A159="","",OFFSET(統合マスタ!$Z$4,MATCH($A159,統合マスタ!$AC$5:$AC$1500,0),0))</f>
        <v/>
      </c>
      <c r="G159" s="27" t="str">
        <f ca="1">IF($A159="","",OFFSET(統合マスタ!$E$4,MATCH($A159,統合マスタ!$AC$5:$AC$1500,0),0))</f>
        <v/>
      </c>
      <c r="H159" s="27" t="str">
        <f ca="1">IF($A159="","",OFFSET(統合マスタ!$F$4,MATCH($A159,統合マスタ!$AC$5:$AC$1500,0),0))</f>
        <v/>
      </c>
      <c r="I159" s="27" t="str">
        <f ca="1">IF($A159="","",OFFSET(統合マスタ!$K$4,MATCH($A159,統合マスタ!$AC$5:$AC$1500,0),0))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 t="str" cm="1">
        <f t="array" aca="1" ref="A160" ca="1">IFERROR(
    SMALL(
        IF((統合マスタ!$R$5:$R$1500=1)*
           (ISNUMBER(MATCH(統合マスタ!$V$5:$V$1500, 分類!$Q$8:$Q$15, 0))),
           統合マスタ!$AC$5:$AC$1500),
        ROW(A156)
    ),
"")</f>
        <v/>
      </c>
      <c r="B160" s="27">
        <f t="shared" si="5"/>
        <v>156</v>
      </c>
      <c r="C160" s="27" t="str">
        <f ca="1">IF($A160="","",OFFSET(統合マスタ!$B$4,MATCH($A160,統合マスタ!$AC$5:$AC$1500,0),0))</f>
        <v/>
      </c>
      <c r="D160" s="27" t="str">
        <f ca="1">IF($A160="","",OFFSET(統合マスタ!$C$4,MATCH($A160,統合マスタ!$AC$5:$AC$1500,0),0))</f>
        <v/>
      </c>
      <c r="E160" s="27" t="str">
        <f ca="1">IF($A160="","",OFFSET(統合マスタ!$X$4,MATCH($A160,統合マスタ!$AC$5:$AC$1500,0),0))</f>
        <v/>
      </c>
      <c r="F160" s="27" t="str">
        <f ca="1">IF($A160="","",OFFSET(統合マスタ!$Z$4,MATCH($A160,統合マスタ!$AC$5:$AC$1500,0),0))</f>
        <v/>
      </c>
      <c r="G160" s="27" t="str">
        <f ca="1">IF($A160="","",OFFSET(統合マスタ!$E$4,MATCH($A160,統合マスタ!$AC$5:$AC$1500,0),0))</f>
        <v/>
      </c>
      <c r="H160" s="27" t="str">
        <f ca="1">IF($A160="","",OFFSET(統合マスタ!$F$4,MATCH($A160,統合マスタ!$AC$5:$AC$1500,0),0))</f>
        <v/>
      </c>
      <c r="I160" s="27" t="str">
        <f ca="1">IF($A160="","",OFFSET(統合マスタ!$K$4,MATCH($A160,統合マスタ!$AC$5:$AC$1500,0),0))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 t="str" cm="1">
        <f t="array" aca="1" ref="A161" ca="1">IFERROR(
    SMALL(
        IF((統合マスタ!$R$5:$R$1500=1)*
           (ISNUMBER(MATCH(統合マスタ!$V$5:$V$1500, 分類!$Q$8:$Q$15, 0))),
           統合マスタ!$AC$5:$AC$1500),
        ROW(A157)
    ),
"")</f>
        <v/>
      </c>
      <c r="B161" s="27">
        <f t="shared" si="5"/>
        <v>157</v>
      </c>
      <c r="C161" s="27" t="str">
        <f ca="1">IF($A161="","",OFFSET(統合マスタ!$B$4,MATCH($A161,統合マスタ!$AC$5:$AC$1500,0),0))</f>
        <v/>
      </c>
      <c r="D161" s="27" t="str">
        <f ca="1">IF($A161="","",OFFSET(統合マスタ!$C$4,MATCH($A161,統合マスタ!$AC$5:$AC$1500,0),0))</f>
        <v/>
      </c>
      <c r="E161" s="27" t="str">
        <f ca="1">IF($A161="","",OFFSET(統合マスタ!$X$4,MATCH($A161,統合マスタ!$AC$5:$AC$1500,0),0))</f>
        <v/>
      </c>
      <c r="F161" s="27" t="str">
        <f ca="1">IF($A161="","",OFFSET(統合マスタ!$Z$4,MATCH($A161,統合マスタ!$AC$5:$AC$1500,0),0))</f>
        <v/>
      </c>
      <c r="G161" s="27" t="str">
        <f ca="1">IF($A161="","",OFFSET(統合マスタ!$E$4,MATCH($A161,統合マスタ!$AC$5:$AC$1500,0),0))</f>
        <v/>
      </c>
      <c r="H161" s="27" t="str">
        <f ca="1">IF($A161="","",OFFSET(統合マスタ!$F$4,MATCH($A161,統合マスタ!$AC$5:$AC$1500,0),0))</f>
        <v/>
      </c>
      <c r="I161" s="27" t="str">
        <f ca="1">IF($A161="","",OFFSET(統合マスタ!$K$4,MATCH($A161,統合マスタ!$AC$5:$AC$1500,0),0))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 t="str" cm="1">
        <f t="array" aca="1" ref="A162" ca="1">IFERROR(
    SMALL(
        IF((統合マスタ!$R$5:$R$1500=1)*
           (ISNUMBER(MATCH(統合マスタ!$V$5:$V$1500, 分類!$Q$8:$Q$15, 0))),
           統合マスタ!$AC$5:$AC$1500),
        ROW(A158)
    ),
"")</f>
        <v/>
      </c>
      <c r="B162" s="27">
        <f t="shared" si="5"/>
        <v>158</v>
      </c>
      <c r="C162" s="27" t="str">
        <f ca="1">IF($A162="","",OFFSET(統合マスタ!$B$4,MATCH($A162,統合マスタ!$AC$5:$AC$1500,0),0))</f>
        <v/>
      </c>
      <c r="D162" s="27" t="str">
        <f ca="1">IF($A162="","",OFFSET(統合マスタ!$C$4,MATCH($A162,統合マスタ!$AC$5:$AC$1500,0),0))</f>
        <v/>
      </c>
      <c r="E162" s="27" t="str">
        <f ca="1">IF($A162="","",OFFSET(統合マスタ!$X$4,MATCH($A162,統合マスタ!$AC$5:$AC$1500,0),0))</f>
        <v/>
      </c>
      <c r="F162" s="27" t="str">
        <f ca="1">IF($A162="","",OFFSET(統合マスタ!$Z$4,MATCH($A162,統合マスタ!$AC$5:$AC$1500,0),0))</f>
        <v/>
      </c>
      <c r="G162" s="27" t="str">
        <f ca="1">IF($A162="","",OFFSET(統合マスタ!$E$4,MATCH($A162,統合マスタ!$AC$5:$AC$1500,0),0))</f>
        <v/>
      </c>
      <c r="H162" s="27" t="str">
        <f ca="1">IF($A162="","",OFFSET(統合マスタ!$F$4,MATCH($A162,統合マスタ!$AC$5:$AC$1500,0),0))</f>
        <v/>
      </c>
      <c r="I162" s="27" t="str">
        <f ca="1">IF($A162="","",OFFSET(統合マスタ!$K$4,MATCH($A162,統合マスタ!$AC$5:$AC$1500,0),0))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 t="str" cm="1">
        <f t="array" aca="1" ref="A163" ca="1">IFERROR(
    SMALL(
        IF((統合マスタ!$R$5:$R$1500=1)*
           (ISNUMBER(MATCH(統合マスタ!$V$5:$V$1500, 分類!$Q$8:$Q$15, 0))),
           統合マスタ!$AC$5:$AC$1500),
        ROW(A159)
    ),
"")</f>
        <v/>
      </c>
      <c r="B163" s="27">
        <f t="shared" si="5"/>
        <v>159</v>
      </c>
      <c r="C163" s="27" t="str">
        <f ca="1">IF($A163="","",OFFSET(統合マスタ!$B$4,MATCH($A163,統合マスタ!$AC$5:$AC$1500,0),0))</f>
        <v/>
      </c>
      <c r="D163" s="27" t="str">
        <f ca="1">IF($A163="","",OFFSET(統合マスタ!$C$4,MATCH($A163,統合マスタ!$AC$5:$AC$1500,0),0))</f>
        <v/>
      </c>
      <c r="E163" s="27" t="str">
        <f ca="1">IF($A163="","",OFFSET(統合マスタ!$X$4,MATCH($A163,統合マスタ!$AC$5:$AC$1500,0),0))</f>
        <v/>
      </c>
      <c r="F163" s="27" t="str">
        <f ca="1">IF($A163="","",OFFSET(統合マスタ!$Z$4,MATCH($A163,統合マスタ!$AC$5:$AC$1500,0),0))</f>
        <v/>
      </c>
      <c r="G163" s="27" t="str">
        <f ca="1">IF($A163="","",OFFSET(統合マスタ!$E$4,MATCH($A163,統合マスタ!$AC$5:$AC$1500,0),0))</f>
        <v/>
      </c>
      <c r="H163" s="27" t="str">
        <f ca="1">IF($A163="","",OFFSET(統合マスタ!$F$4,MATCH($A163,統合マスタ!$AC$5:$AC$1500,0),0))</f>
        <v/>
      </c>
      <c r="I163" s="27" t="str">
        <f ca="1">IF($A163="","",OFFSET(統合マスタ!$K$4,MATCH($A163,統合マスタ!$AC$5:$AC$1500,0),0))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 t="str" cm="1">
        <f t="array" aca="1" ref="A164" ca="1">IFERROR(
    SMALL(
        IF((統合マスタ!$R$5:$R$1500=1)*
           (ISNUMBER(MATCH(統合マスタ!$V$5:$V$1500, 分類!$Q$8:$Q$15, 0))),
           統合マスタ!$AC$5:$AC$1500),
        ROW(A160)
    ),
"")</f>
        <v/>
      </c>
      <c r="B164" s="27">
        <f t="shared" si="5"/>
        <v>160</v>
      </c>
      <c r="C164" s="27" t="str">
        <f ca="1">IF($A164="","",OFFSET(統合マスタ!$B$4,MATCH($A164,統合マスタ!$AC$5:$AC$1500,0),0))</f>
        <v/>
      </c>
      <c r="D164" s="27" t="str">
        <f ca="1">IF($A164="","",OFFSET(統合マスタ!$C$4,MATCH($A164,統合マスタ!$AC$5:$AC$1500,0),0))</f>
        <v/>
      </c>
      <c r="E164" s="27" t="str">
        <f ca="1">IF($A164="","",OFFSET(統合マスタ!$X$4,MATCH($A164,統合マスタ!$AC$5:$AC$1500,0),0))</f>
        <v/>
      </c>
      <c r="F164" s="27" t="str">
        <f ca="1">IF($A164="","",OFFSET(統合マスタ!$Z$4,MATCH($A164,統合マスタ!$AC$5:$AC$1500,0),0))</f>
        <v/>
      </c>
      <c r="G164" s="27" t="str">
        <f ca="1">IF($A164="","",OFFSET(統合マスタ!$E$4,MATCH($A164,統合マスタ!$AC$5:$AC$1500,0),0))</f>
        <v/>
      </c>
      <c r="H164" s="27" t="str">
        <f ca="1">IF($A164="","",OFFSET(統合マスタ!$F$4,MATCH($A164,統合マスタ!$AC$5:$AC$1500,0),0))</f>
        <v/>
      </c>
      <c r="I164" s="27" t="str">
        <f ca="1">IF($A164="","",OFFSET(統合マスタ!$K$4,MATCH($A164,統合マスタ!$AC$5:$AC$1500,0),0))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 t="str" cm="1">
        <f t="array" aca="1" ref="A165" ca="1">IFERROR(
    SMALL(
        IF((統合マスタ!$R$5:$R$1500=1)*
           (ISNUMBER(MATCH(統合マスタ!$V$5:$V$1500, 分類!$Q$8:$Q$15, 0))),
           統合マスタ!$AC$5:$AC$1500),
        ROW(A161)
    ),
"")</f>
        <v/>
      </c>
      <c r="B165" s="27">
        <f t="shared" si="5"/>
        <v>161</v>
      </c>
      <c r="C165" s="27" t="str">
        <f ca="1">IF($A165="","",OFFSET(統合マスタ!$B$4,MATCH($A165,統合マスタ!$AC$5:$AC$1500,0),0))</f>
        <v/>
      </c>
      <c r="D165" s="27" t="str">
        <f ca="1">IF($A165="","",OFFSET(統合マスタ!$C$4,MATCH($A165,統合マスタ!$AC$5:$AC$1500,0),0))</f>
        <v/>
      </c>
      <c r="E165" s="27" t="str">
        <f ca="1">IF($A165="","",OFFSET(統合マスタ!$X$4,MATCH($A165,統合マスタ!$AC$5:$AC$1500,0),0))</f>
        <v/>
      </c>
      <c r="F165" s="27" t="str">
        <f ca="1">IF($A165="","",OFFSET(統合マスタ!$Z$4,MATCH($A165,統合マスタ!$AC$5:$AC$1500,0),0))</f>
        <v/>
      </c>
      <c r="G165" s="27" t="str">
        <f ca="1">IF($A165="","",OFFSET(統合マスタ!$E$4,MATCH($A165,統合マスタ!$AC$5:$AC$1500,0),0))</f>
        <v/>
      </c>
      <c r="H165" s="27" t="str">
        <f ca="1">IF($A165="","",OFFSET(統合マスタ!$F$4,MATCH($A165,統合マスタ!$AC$5:$AC$1500,0),0))</f>
        <v/>
      </c>
      <c r="I165" s="27" t="str">
        <f ca="1">IF($A165="","",OFFSET(統合マスタ!$K$4,MATCH($A165,統合マスタ!$AC$5:$AC$1500,0),0))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 t="str" cm="1">
        <f t="array" aca="1" ref="A166" ca="1">IFERROR(
    SMALL(
        IF((統合マスタ!$R$5:$R$1500=1)*
           (ISNUMBER(MATCH(統合マスタ!$V$5:$V$1500, 分類!$Q$8:$Q$15, 0))),
           統合マスタ!$AC$5:$AC$1500),
        ROW(A162)
    ),
"")</f>
        <v/>
      </c>
      <c r="B166" s="27">
        <f t="shared" si="5"/>
        <v>162</v>
      </c>
      <c r="C166" s="27" t="str">
        <f ca="1">IF($A166="","",OFFSET(統合マスタ!$B$4,MATCH($A166,統合マスタ!$AC$5:$AC$1500,0),0))</f>
        <v/>
      </c>
      <c r="D166" s="27" t="str">
        <f ca="1">IF($A166="","",OFFSET(統合マスタ!$C$4,MATCH($A166,統合マスタ!$AC$5:$AC$1500,0),0))</f>
        <v/>
      </c>
      <c r="E166" s="27" t="str">
        <f ca="1">IF($A166="","",OFFSET(統合マスタ!$X$4,MATCH($A166,統合マスタ!$AC$5:$AC$1500,0),0))</f>
        <v/>
      </c>
      <c r="F166" s="27" t="str">
        <f ca="1">IF($A166="","",OFFSET(統合マスタ!$Z$4,MATCH($A166,統合マスタ!$AC$5:$AC$1500,0),0))</f>
        <v/>
      </c>
      <c r="G166" s="27" t="str">
        <f ca="1">IF($A166="","",OFFSET(統合マスタ!$E$4,MATCH($A166,統合マスタ!$AC$5:$AC$1500,0),0))</f>
        <v/>
      </c>
      <c r="H166" s="27" t="str">
        <f ca="1">IF($A166="","",OFFSET(統合マスタ!$F$4,MATCH($A166,統合マスタ!$AC$5:$AC$1500,0),0))</f>
        <v/>
      </c>
      <c r="I166" s="27" t="str">
        <f ca="1">IF($A166="","",OFFSET(統合マスタ!$K$4,MATCH($A166,統合マスタ!$AC$5:$AC$1500,0),0))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 t="str" cm="1">
        <f t="array" aca="1" ref="A167" ca="1">IFERROR(
    SMALL(
        IF((統合マスタ!$R$5:$R$1500=1)*
           (ISNUMBER(MATCH(統合マスタ!$V$5:$V$1500, 分類!$Q$8:$Q$15, 0))),
           統合マスタ!$AC$5:$AC$1500),
        ROW(A163)
    ),
"")</f>
        <v/>
      </c>
      <c r="B167" s="27">
        <f t="shared" si="5"/>
        <v>163</v>
      </c>
      <c r="C167" s="27" t="str">
        <f ca="1">IF($A167="","",OFFSET(統合マスタ!$B$4,MATCH($A167,統合マスタ!$AC$5:$AC$1500,0),0))</f>
        <v/>
      </c>
      <c r="D167" s="27" t="str">
        <f ca="1">IF($A167="","",OFFSET(統合マスタ!$C$4,MATCH($A167,統合マスタ!$AC$5:$AC$1500,0),0))</f>
        <v/>
      </c>
      <c r="E167" s="27" t="str">
        <f ca="1">IF($A167="","",OFFSET(統合マスタ!$X$4,MATCH($A167,統合マスタ!$AC$5:$AC$1500,0),0))</f>
        <v/>
      </c>
      <c r="F167" s="27" t="str">
        <f ca="1">IF($A167="","",OFFSET(統合マスタ!$Z$4,MATCH($A167,統合マスタ!$AC$5:$AC$1500,0),0))</f>
        <v/>
      </c>
      <c r="G167" s="27" t="str">
        <f ca="1">IF($A167="","",OFFSET(統合マスタ!$E$4,MATCH($A167,統合マスタ!$AC$5:$AC$1500,0),0))</f>
        <v/>
      </c>
      <c r="H167" s="27" t="str">
        <f ca="1">IF($A167="","",OFFSET(統合マスタ!$F$4,MATCH($A167,統合マスタ!$AC$5:$AC$1500,0),0))</f>
        <v/>
      </c>
      <c r="I167" s="27" t="str">
        <f ca="1">IF($A167="","",OFFSET(統合マスタ!$K$4,MATCH($A167,統合マスタ!$AC$5:$AC$1500,0),0))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 t="str" cm="1">
        <f t="array" aca="1" ref="A168" ca="1">IFERROR(
    SMALL(
        IF((統合マスタ!$R$5:$R$1500=1)*
           (ISNUMBER(MATCH(統合マスタ!$V$5:$V$1500, 分類!$Q$8:$Q$15, 0))),
           統合マスタ!$AC$5:$AC$1500),
        ROW(A164)
    ),
"")</f>
        <v/>
      </c>
      <c r="B168" s="27">
        <f t="shared" si="5"/>
        <v>164</v>
      </c>
      <c r="C168" s="27" t="str">
        <f ca="1">IF($A168="","",OFFSET(統合マスタ!$B$4,MATCH($A168,統合マスタ!$AC$5:$AC$1500,0),0))</f>
        <v/>
      </c>
      <c r="D168" s="27" t="str">
        <f ca="1">IF($A168="","",OFFSET(統合マスタ!$C$4,MATCH($A168,統合マスタ!$AC$5:$AC$1500,0),0))</f>
        <v/>
      </c>
      <c r="E168" s="27" t="str">
        <f ca="1">IF($A168="","",OFFSET(統合マスタ!$X$4,MATCH($A168,統合マスタ!$AC$5:$AC$1500,0),0))</f>
        <v/>
      </c>
      <c r="F168" s="27" t="str">
        <f ca="1">IF($A168="","",OFFSET(統合マスタ!$Z$4,MATCH($A168,統合マスタ!$AC$5:$AC$1500,0),0))</f>
        <v/>
      </c>
      <c r="G168" s="27" t="str">
        <f ca="1">IF($A168="","",OFFSET(統合マスタ!$E$4,MATCH($A168,統合マスタ!$AC$5:$AC$1500,0),0))</f>
        <v/>
      </c>
      <c r="H168" s="27" t="str">
        <f ca="1">IF($A168="","",OFFSET(統合マスタ!$F$4,MATCH($A168,統合マスタ!$AC$5:$AC$1500,0),0))</f>
        <v/>
      </c>
      <c r="I168" s="27" t="str">
        <f ca="1">IF($A168="","",OFFSET(統合マスタ!$K$4,MATCH($A168,統合マスタ!$AC$5:$AC$1500,0),0))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 t="str" cm="1">
        <f t="array" aca="1" ref="A169" ca="1">IFERROR(
    SMALL(
        IF((統合マスタ!$R$5:$R$1500=1)*
           (ISNUMBER(MATCH(統合マスタ!$V$5:$V$1500, 分類!$Q$8:$Q$15, 0))),
           統合マスタ!$AC$5:$AC$1500),
        ROW(A165)
    ),
"")</f>
        <v/>
      </c>
      <c r="B169" s="27">
        <f t="shared" si="5"/>
        <v>165</v>
      </c>
      <c r="C169" s="27" t="str">
        <f ca="1">IF($A169="","",OFFSET(統合マスタ!$B$4,MATCH($A169,統合マスタ!$AC$5:$AC$1500,0),0))</f>
        <v/>
      </c>
      <c r="D169" s="27" t="str">
        <f ca="1">IF($A169="","",OFFSET(統合マスタ!$C$4,MATCH($A169,統合マスタ!$AC$5:$AC$1500,0),0))</f>
        <v/>
      </c>
      <c r="E169" s="27" t="str">
        <f ca="1">IF($A169="","",OFFSET(統合マスタ!$X$4,MATCH($A169,統合マスタ!$AC$5:$AC$1500,0),0))</f>
        <v/>
      </c>
      <c r="F169" s="27" t="str">
        <f ca="1">IF($A169="","",OFFSET(統合マスタ!$Z$4,MATCH($A169,統合マスタ!$AC$5:$AC$1500,0),0))</f>
        <v/>
      </c>
      <c r="G169" s="27" t="str">
        <f ca="1">IF($A169="","",OFFSET(統合マスタ!$E$4,MATCH($A169,統合マスタ!$AC$5:$AC$1500,0),0))</f>
        <v/>
      </c>
      <c r="H169" s="27" t="str">
        <f ca="1">IF($A169="","",OFFSET(統合マスタ!$F$4,MATCH($A169,統合マスタ!$AC$5:$AC$1500,0),0))</f>
        <v/>
      </c>
      <c r="I169" s="27" t="str">
        <f ca="1">IF($A169="","",OFFSET(統合マスタ!$K$4,MATCH($A169,統合マスタ!$AC$5:$AC$1500,0),0))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 t="str" cm="1">
        <f t="array" aca="1" ref="A170" ca="1">IFERROR(
    SMALL(
        IF((統合マスタ!$R$5:$R$1500=1)*
           (ISNUMBER(MATCH(統合マスタ!$V$5:$V$1500, 分類!$Q$8:$Q$15, 0))),
           統合マスタ!$AC$5:$AC$1500),
        ROW(A166)
    ),
"")</f>
        <v/>
      </c>
      <c r="B170" s="27">
        <f t="shared" si="5"/>
        <v>166</v>
      </c>
      <c r="C170" s="27" t="str">
        <f ca="1">IF($A170="","",OFFSET(統合マスタ!$B$4,MATCH($A170,統合マスタ!$AC$5:$AC$1500,0),0))</f>
        <v/>
      </c>
      <c r="D170" s="27" t="str">
        <f ca="1">IF($A170="","",OFFSET(統合マスタ!$C$4,MATCH($A170,統合マスタ!$AC$5:$AC$1500,0),0))</f>
        <v/>
      </c>
      <c r="E170" s="27" t="str">
        <f ca="1">IF($A170="","",OFFSET(統合マスタ!$X$4,MATCH($A170,統合マスタ!$AC$5:$AC$1500,0),0))</f>
        <v/>
      </c>
      <c r="F170" s="27" t="str">
        <f ca="1">IF($A170="","",OFFSET(統合マスタ!$Z$4,MATCH($A170,統合マスタ!$AC$5:$AC$1500,0),0))</f>
        <v/>
      </c>
      <c r="G170" s="27" t="str">
        <f ca="1">IF($A170="","",OFFSET(統合マスタ!$E$4,MATCH($A170,統合マスタ!$AC$5:$AC$1500,0),0))</f>
        <v/>
      </c>
      <c r="H170" s="27" t="str">
        <f ca="1">IF($A170="","",OFFSET(統合マスタ!$F$4,MATCH($A170,統合マスタ!$AC$5:$AC$1500,0),0))</f>
        <v/>
      </c>
      <c r="I170" s="27" t="str">
        <f ca="1">IF($A170="","",OFFSET(統合マスタ!$K$4,MATCH($A170,統合マスタ!$AC$5:$AC$1500,0),0))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 t="str" cm="1">
        <f t="array" aca="1" ref="A171" ca="1">IFERROR(
    SMALL(
        IF((統合マスタ!$R$5:$R$1500=1)*
           (ISNUMBER(MATCH(統合マスタ!$V$5:$V$1500, 分類!$Q$8:$Q$15, 0))),
           統合マスタ!$AC$5:$AC$1500),
        ROW(A167)
    ),
"")</f>
        <v/>
      </c>
      <c r="B171" s="27">
        <f t="shared" si="5"/>
        <v>167</v>
      </c>
      <c r="C171" s="27" t="str">
        <f ca="1">IF($A171="","",OFFSET(統合マスタ!$B$4,MATCH($A171,統合マスタ!$AC$5:$AC$1500,0),0))</f>
        <v/>
      </c>
      <c r="D171" s="27" t="str">
        <f ca="1">IF($A171="","",OFFSET(統合マスタ!$C$4,MATCH($A171,統合マスタ!$AC$5:$AC$1500,0),0))</f>
        <v/>
      </c>
      <c r="E171" s="27" t="str">
        <f ca="1">IF($A171="","",OFFSET(統合マスタ!$X$4,MATCH($A171,統合マスタ!$AC$5:$AC$1500,0),0))</f>
        <v/>
      </c>
      <c r="F171" s="27" t="str">
        <f ca="1">IF($A171="","",OFFSET(統合マスタ!$Z$4,MATCH($A171,統合マスタ!$AC$5:$AC$1500,0),0))</f>
        <v/>
      </c>
      <c r="G171" s="27" t="str">
        <f ca="1">IF($A171="","",OFFSET(統合マスタ!$E$4,MATCH($A171,統合マスタ!$AC$5:$AC$1500,0),0))</f>
        <v/>
      </c>
      <c r="H171" s="27" t="str">
        <f ca="1">IF($A171="","",OFFSET(統合マスタ!$F$4,MATCH($A171,統合マスタ!$AC$5:$AC$1500,0),0))</f>
        <v/>
      </c>
      <c r="I171" s="27" t="str">
        <f ca="1">IF($A171="","",OFFSET(統合マスタ!$K$4,MATCH($A171,統合マスタ!$AC$5:$AC$1500,0),0))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 t="str" cm="1">
        <f t="array" aca="1" ref="A172" ca="1">IFERROR(
    SMALL(
        IF((統合マスタ!$R$5:$R$1500=1)*
           (ISNUMBER(MATCH(統合マスタ!$V$5:$V$1500, 分類!$Q$8:$Q$15, 0))),
           統合マスタ!$AC$5:$AC$1500),
        ROW(A168)
    ),
"")</f>
        <v/>
      </c>
      <c r="B172" s="27">
        <f t="shared" si="5"/>
        <v>168</v>
      </c>
      <c r="C172" s="27" t="str">
        <f ca="1">IF($A172="","",OFFSET(統合マスタ!$B$4,MATCH($A172,統合マスタ!$AC$5:$AC$1500,0),0))</f>
        <v/>
      </c>
      <c r="D172" s="27" t="str">
        <f ca="1">IF($A172="","",OFFSET(統合マスタ!$C$4,MATCH($A172,統合マスタ!$AC$5:$AC$1500,0),0))</f>
        <v/>
      </c>
      <c r="E172" s="27" t="str">
        <f ca="1">IF($A172="","",OFFSET(統合マスタ!$X$4,MATCH($A172,統合マスタ!$AC$5:$AC$1500,0),0))</f>
        <v/>
      </c>
      <c r="F172" s="27" t="str">
        <f ca="1">IF($A172="","",OFFSET(統合マスタ!$Z$4,MATCH($A172,統合マスタ!$AC$5:$AC$1500,0),0))</f>
        <v/>
      </c>
      <c r="G172" s="27" t="str">
        <f ca="1">IF($A172="","",OFFSET(統合マスタ!$E$4,MATCH($A172,統合マスタ!$AC$5:$AC$1500,0),0))</f>
        <v/>
      </c>
      <c r="H172" s="27" t="str">
        <f ca="1">IF($A172="","",OFFSET(統合マスタ!$F$4,MATCH($A172,統合マスタ!$AC$5:$AC$1500,0),0))</f>
        <v/>
      </c>
      <c r="I172" s="27" t="str">
        <f ca="1">IF($A172="","",OFFSET(統合マスタ!$K$4,MATCH($A172,統合マスタ!$AC$5:$AC$1500,0),0))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 t="str" cm="1">
        <f t="array" aca="1" ref="A173" ca="1">IFERROR(
    SMALL(
        IF((統合マスタ!$R$5:$R$1500=1)*
           (ISNUMBER(MATCH(統合マスタ!$V$5:$V$1500, 分類!$Q$8:$Q$15, 0))),
           統合マスタ!$AC$5:$AC$1500),
        ROW(A169)
    ),
"")</f>
        <v/>
      </c>
      <c r="B173" s="27">
        <f t="shared" si="5"/>
        <v>169</v>
      </c>
      <c r="C173" s="27" t="str">
        <f ca="1">IF($A173="","",OFFSET(統合マスタ!$B$4,MATCH($A173,統合マスタ!$AC$5:$AC$1500,0),0))</f>
        <v/>
      </c>
      <c r="D173" s="27" t="str">
        <f ca="1">IF($A173="","",OFFSET(統合マスタ!$C$4,MATCH($A173,統合マスタ!$AC$5:$AC$1500,0),0))</f>
        <v/>
      </c>
      <c r="E173" s="27" t="str">
        <f ca="1">IF($A173="","",OFFSET(統合マスタ!$X$4,MATCH($A173,統合マスタ!$AC$5:$AC$1500,0),0))</f>
        <v/>
      </c>
      <c r="F173" s="27" t="str">
        <f ca="1">IF($A173="","",OFFSET(統合マスタ!$Z$4,MATCH($A173,統合マスタ!$AC$5:$AC$1500,0),0))</f>
        <v/>
      </c>
      <c r="G173" s="27" t="str">
        <f ca="1">IF($A173="","",OFFSET(統合マスタ!$E$4,MATCH($A173,統合マスタ!$AC$5:$AC$1500,0),0))</f>
        <v/>
      </c>
      <c r="H173" s="27" t="str">
        <f ca="1">IF($A173="","",OFFSET(統合マスタ!$F$4,MATCH($A173,統合マスタ!$AC$5:$AC$1500,0),0))</f>
        <v/>
      </c>
      <c r="I173" s="27" t="str">
        <f ca="1">IF($A173="","",OFFSET(統合マスタ!$K$4,MATCH($A173,統合マスタ!$AC$5:$AC$1500,0),0))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 t="str" cm="1">
        <f t="array" aca="1" ref="A174" ca="1">IFERROR(
    SMALL(
        IF((統合マスタ!$R$5:$R$1500=1)*
           (ISNUMBER(MATCH(統合マスタ!$V$5:$V$1500, 分類!$Q$8:$Q$15, 0))),
           統合マスタ!$AC$5:$AC$1500),
        ROW(A170)
    ),
"")</f>
        <v/>
      </c>
      <c r="B174" s="27">
        <f t="shared" si="5"/>
        <v>170</v>
      </c>
      <c r="C174" s="27" t="str">
        <f ca="1">IF($A174="","",OFFSET(統合マスタ!$B$4,MATCH($A174,統合マスタ!$AC$5:$AC$1500,0),0))</f>
        <v/>
      </c>
      <c r="D174" s="27" t="str">
        <f ca="1">IF($A174="","",OFFSET(統合マスタ!$C$4,MATCH($A174,統合マスタ!$AC$5:$AC$1500,0),0))</f>
        <v/>
      </c>
      <c r="E174" s="27" t="str">
        <f ca="1">IF($A174="","",OFFSET(統合マスタ!$X$4,MATCH($A174,統合マスタ!$AC$5:$AC$1500,0),0))</f>
        <v/>
      </c>
      <c r="F174" s="27" t="str">
        <f ca="1">IF($A174="","",OFFSET(統合マスタ!$Z$4,MATCH($A174,統合マスタ!$AC$5:$AC$1500,0),0))</f>
        <v/>
      </c>
      <c r="G174" s="27" t="str">
        <f ca="1">IF($A174="","",OFFSET(統合マスタ!$E$4,MATCH($A174,統合マスタ!$AC$5:$AC$1500,0),0))</f>
        <v/>
      </c>
      <c r="H174" s="27" t="str">
        <f ca="1">IF($A174="","",OFFSET(統合マスタ!$F$4,MATCH($A174,統合マスタ!$AC$5:$AC$1500,0),0))</f>
        <v/>
      </c>
      <c r="I174" s="27" t="str">
        <f ca="1">IF($A174="","",OFFSET(統合マスタ!$K$4,MATCH($A174,統合マスタ!$AC$5:$AC$1500,0),0))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 t="str" cm="1">
        <f t="array" aca="1" ref="A175" ca="1">IFERROR(
    SMALL(
        IF((統合マスタ!$R$5:$R$1500=1)*
           (ISNUMBER(MATCH(統合マスタ!$V$5:$V$1500, 分類!$Q$8:$Q$15, 0))),
           統合マスタ!$AC$5:$AC$1500),
        ROW(A171)
    ),
"")</f>
        <v/>
      </c>
      <c r="B175" s="27">
        <f t="shared" si="5"/>
        <v>171</v>
      </c>
      <c r="C175" s="27" t="str">
        <f ca="1">IF($A175="","",OFFSET(統合マスタ!$B$4,MATCH($A175,統合マスタ!$AC$5:$AC$1500,0),0))</f>
        <v/>
      </c>
      <c r="D175" s="27" t="str">
        <f ca="1">IF($A175="","",OFFSET(統合マスタ!$C$4,MATCH($A175,統合マスタ!$AC$5:$AC$1500,0),0))</f>
        <v/>
      </c>
      <c r="E175" s="27" t="str">
        <f ca="1">IF($A175="","",OFFSET(統合マスタ!$X$4,MATCH($A175,統合マスタ!$AC$5:$AC$1500,0),0))</f>
        <v/>
      </c>
      <c r="F175" s="27" t="str">
        <f ca="1">IF($A175="","",OFFSET(統合マスタ!$Z$4,MATCH($A175,統合マスタ!$AC$5:$AC$1500,0),0))</f>
        <v/>
      </c>
      <c r="G175" s="27" t="str">
        <f ca="1">IF($A175="","",OFFSET(統合マスタ!$E$4,MATCH($A175,統合マスタ!$AC$5:$AC$1500,0),0))</f>
        <v/>
      </c>
      <c r="H175" s="27" t="str">
        <f ca="1">IF($A175="","",OFFSET(統合マスタ!$F$4,MATCH($A175,統合マスタ!$AC$5:$AC$1500,0),0))</f>
        <v/>
      </c>
      <c r="I175" s="27" t="str">
        <f ca="1">IF($A175="","",OFFSET(統合マスタ!$K$4,MATCH($A175,統合マスタ!$AC$5:$AC$1500,0),0))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 t="str" cm="1">
        <f t="array" aca="1" ref="A176" ca="1">IFERROR(
    SMALL(
        IF((統合マスタ!$R$5:$R$1500=1)*
           (ISNUMBER(MATCH(統合マスタ!$V$5:$V$1500, 分類!$Q$8:$Q$15, 0))),
           統合マスタ!$AC$5:$AC$1500),
        ROW(A172)
    ),
"")</f>
        <v/>
      </c>
      <c r="B176" s="27">
        <f t="shared" si="5"/>
        <v>172</v>
      </c>
      <c r="C176" s="27" t="str">
        <f ca="1">IF($A176="","",OFFSET(統合マスタ!$B$4,MATCH($A176,統合マスタ!$AC$5:$AC$1500,0),0))</f>
        <v/>
      </c>
      <c r="D176" s="27" t="str">
        <f ca="1">IF($A176="","",OFFSET(統合マスタ!$C$4,MATCH($A176,統合マスタ!$AC$5:$AC$1500,0),0))</f>
        <v/>
      </c>
      <c r="E176" s="27" t="str">
        <f ca="1">IF($A176="","",OFFSET(統合マスタ!$X$4,MATCH($A176,統合マスタ!$AC$5:$AC$1500,0),0))</f>
        <v/>
      </c>
      <c r="F176" s="27" t="str">
        <f ca="1">IF($A176="","",OFFSET(統合マスタ!$Z$4,MATCH($A176,統合マスタ!$AC$5:$AC$1500,0),0))</f>
        <v/>
      </c>
      <c r="G176" s="27" t="str">
        <f ca="1">IF($A176="","",OFFSET(統合マスタ!$E$4,MATCH($A176,統合マスタ!$AC$5:$AC$1500,0),0))</f>
        <v/>
      </c>
      <c r="H176" s="27" t="str">
        <f ca="1">IF($A176="","",OFFSET(統合マスタ!$F$4,MATCH($A176,統合マスタ!$AC$5:$AC$1500,0),0))</f>
        <v/>
      </c>
      <c r="I176" s="27" t="str">
        <f ca="1">IF($A176="","",OFFSET(統合マスタ!$K$4,MATCH($A176,統合マスタ!$AC$5:$AC$1500,0),0))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 t="str" cm="1">
        <f t="array" aca="1" ref="A177" ca="1">IFERROR(
    SMALL(
        IF((統合マスタ!$R$5:$R$1500=1)*
           (ISNUMBER(MATCH(統合マスタ!$V$5:$V$1500, 分類!$Q$8:$Q$15, 0))),
           統合マスタ!$AC$5:$AC$1500),
        ROW(A173)
    ),
"")</f>
        <v/>
      </c>
      <c r="B177" s="27">
        <f t="shared" si="5"/>
        <v>173</v>
      </c>
      <c r="C177" s="27" t="str">
        <f ca="1">IF($A177="","",OFFSET(統合マスタ!$B$4,MATCH($A177,統合マスタ!$AC$5:$AC$1500,0),0))</f>
        <v/>
      </c>
      <c r="D177" s="27" t="str">
        <f ca="1">IF($A177="","",OFFSET(統合マスタ!$C$4,MATCH($A177,統合マスタ!$AC$5:$AC$1500,0),0))</f>
        <v/>
      </c>
      <c r="E177" s="27" t="str">
        <f ca="1">IF($A177="","",OFFSET(統合マスタ!$X$4,MATCH($A177,統合マスタ!$AC$5:$AC$1500,0),0))</f>
        <v/>
      </c>
      <c r="F177" s="27" t="str">
        <f ca="1">IF($A177="","",OFFSET(統合マスタ!$Z$4,MATCH($A177,統合マスタ!$AC$5:$AC$1500,0),0))</f>
        <v/>
      </c>
      <c r="G177" s="27" t="str">
        <f ca="1">IF($A177="","",OFFSET(統合マスタ!$E$4,MATCH($A177,統合マスタ!$AC$5:$AC$1500,0),0))</f>
        <v/>
      </c>
      <c r="H177" s="27" t="str">
        <f ca="1">IF($A177="","",OFFSET(統合マスタ!$F$4,MATCH($A177,統合マスタ!$AC$5:$AC$1500,0),0))</f>
        <v/>
      </c>
      <c r="I177" s="27" t="str">
        <f ca="1">IF($A177="","",OFFSET(統合マスタ!$K$4,MATCH($A177,統合マスタ!$AC$5:$AC$1500,0),0))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 t="str" cm="1">
        <f t="array" aca="1" ref="A178" ca="1">IFERROR(
    SMALL(
        IF((統合マスタ!$R$5:$R$1500=1)*
           (ISNUMBER(MATCH(統合マスタ!$V$5:$V$1500, 分類!$Q$8:$Q$15, 0))),
           統合マスタ!$AC$5:$AC$1500),
        ROW(A174)
    ),
"")</f>
        <v/>
      </c>
      <c r="B178" s="27">
        <f t="shared" si="5"/>
        <v>174</v>
      </c>
      <c r="C178" s="27" t="str">
        <f ca="1">IF($A178="","",OFFSET(統合マスタ!$B$4,MATCH($A178,統合マスタ!$AC$5:$AC$1500,0),0))</f>
        <v/>
      </c>
      <c r="D178" s="27" t="str">
        <f ca="1">IF($A178="","",OFFSET(統合マスタ!$C$4,MATCH($A178,統合マスタ!$AC$5:$AC$1500,0),0))</f>
        <v/>
      </c>
      <c r="E178" s="27" t="str">
        <f ca="1">IF($A178="","",OFFSET(統合マスタ!$X$4,MATCH($A178,統合マスタ!$AC$5:$AC$1500,0),0))</f>
        <v/>
      </c>
      <c r="F178" s="27" t="str">
        <f ca="1">IF($A178="","",OFFSET(統合マスタ!$Z$4,MATCH($A178,統合マスタ!$AC$5:$AC$1500,0),0))</f>
        <v/>
      </c>
      <c r="G178" s="27" t="str">
        <f ca="1">IF($A178="","",OFFSET(統合マスタ!$E$4,MATCH($A178,統合マスタ!$AC$5:$AC$1500,0),0))</f>
        <v/>
      </c>
      <c r="H178" s="27" t="str">
        <f ca="1">IF($A178="","",OFFSET(統合マスタ!$F$4,MATCH($A178,統合マスタ!$AC$5:$AC$1500,0),0))</f>
        <v/>
      </c>
      <c r="I178" s="27" t="str">
        <f ca="1">IF($A178="","",OFFSET(統合マスタ!$K$4,MATCH($A178,統合マスタ!$AC$5:$AC$1500,0),0))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 t="str" cm="1">
        <f t="array" aca="1" ref="A179" ca="1">IFERROR(
    SMALL(
        IF((統合マスタ!$R$5:$R$1500=1)*
           (ISNUMBER(MATCH(統合マスタ!$V$5:$V$1500, 分類!$Q$8:$Q$15, 0))),
           統合マスタ!$AC$5:$AC$1500),
        ROW(A175)
    ),
"")</f>
        <v/>
      </c>
      <c r="B179" s="27">
        <f t="shared" si="5"/>
        <v>175</v>
      </c>
      <c r="C179" s="27" t="str">
        <f ca="1">IF($A179="","",OFFSET(統合マスタ!$B$4,MATCH($A179,統合マスタ!$AC$5:$AC$1500,0),0))</f>
        <v/>
      </c>
      <c r="D179" s="27" t="str">
        <f ca="1">IF($A179="","",OFFSET(統合マスタ!$C$4,MATCH($A179,統合マスタ!$AC$5:$AC$1500,0),0))</f>
        <v/>
      </c>
      <c r="E179" s="27" t="str">
        <f ca="1">IF($A179="","",OFFSET(統合マスタ!$X$4,MATCH($A179,統合マスタ!$AC$5:$AC$1500,0),0))</f>
        <v/>
      </c>
      <c r="F179" s="27" t="str">
        <f ca="1">IF($A179="","",OFFSET(統合マスタ!$Z$4,MATCH($A179,統合マスタ!$AC$5:$AC$1500,0),0))</f>
        <v/>
      </c>
      <c r="G179" s="27" t="str">
        <f ca="1">IF($A179="","",OFFSET(統合マスタ!$E$4,MATCH($A179,統合マスタ!$AC$5:$AC$1500,0),0))</f>
        <v/>
      </c>
      <c r="H179" s="27" t="str">
        <f ca="1">IF($A179="","",OFFSET(統合マスタ!$F$4,MATCH($A179,統合マスタ!$AC$5:$AC$1500,0),0))</f>
        <v/>
      </c>
      <c r="I179" s="27" t="str">
        <f ca="1">IF($A179="","",OFFSET(統合マスタ!$K$4,MATCH($A179,統合マスタ!$AC$5:$AC$1500,0),0))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 t="str" cm="1">
        <f t="array" aca="1" ref="A180" ca="1">IFERROR(
    SMALL(
        IF((統合マスタ!$R$5:$R$1500=1)*
           (ISNUMBER(MATCH(統合マスタ!$V$5:$V$1500, 分類!$Q$8:$Q$15, 0))),
           統合マスタ!$AC$5:$AC$1500),
        ROW(A176)
    ),
"")</f>
        <v/>
      </c>
      <c r="B180" s="27">
        <f t="shared" si="5"/>
        <v>176</v>
      </c>
      <c r="C180" s="27" t="str">
        <f ca="1">IF($A180="","",OFFSET(統合マスタ!$B$4,MATCH($A180,統合マスタ!$AC$5:$AC$1500,0),0))</f>
        <v/>
      </c>
      <c r="D180" s="27" t="str">
        <f ca="1">IF($A180="","",OFFSET(統合マスタ!$C$4,MATCH($A180,統合マスタ!$AC$5:$AC$1500,0),0))</f>
        <v/>
      </c>
      <c r="E180" s="27" t="str">
        <f ca="1">IF($A180="","",OFFSET(統合マスタ!$X$4,MATCH($A180,統合マスタ!$AC$5:$AC$1500,0),0))</f>
        <v/>
      </c>
      <c r="F180" s="27" t="str">
        <f ca="1">IF($A180="","",OFFSET(統合マスタ!$Z$4,MATCH($A180,統合マスタ!$AC$5:$AC$1500,0),0))</f>
        <v/>
      </c>
      <c r="G180" s="27" t="str">
        <f ca="1">IF($A180="","",OFFSET(統合マスタ!$E$4,MATCH($A180,統合マスタ!$AC$5:$AC$1500,0),0))</f>
        <v/>
      </c>
      <c r="H180" s="27" t="str">
        <f ca="1">IF($A180="","",OFFSET(統合マスタ!$F$4,MATCH($A180,統合マスタ!$AC$5:$AC$1500,0),0))</f>
        <v/>
      </c>
      <c r="I180" s="27" t="str">
        <f ca="1">IF($A180="","",OFFSET(統合マスタ!$K$4,MATCH($A180,統合マスタ!$AC$5:$AC$1500,0),0))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 t="str" cm="1">
        <f t="array" aca="1" ref="A181" ca="1">IFERROR(
    SMALL(
        IF((統合マスタ!$R$5:$R$1500=1)*
           (ISNUMBER(MATCH(統合マスタ!$V$5:$V$1500, 分類!$Q$8:$Q$15, 0))),
           統合マスタ!$AC$5:$AC$1500),
        ROW(A177)
    ),
"")</f>
        <v/>
      </c>
      <c r="B181" s="27">
        <f t="shared" si="5"/>
        <v>177</v>
      </c>
      <c r="C181" s="27" t="str">
        <f ca="1">IF($A181="","",OFFSET(統合マスタ!$B$4,MATCH($A181,統合マスタ!$AC$5:$AC$1500,0),0))</f>
        <v/>
      </c>
      <c r="D181" s="27" t="str">
        <f ca="1">IF($A181="","",OFFSET(統合マスタ!$C$4,MATCH($A181,統合マスタ!$AC$5:$AC$1500,0),0))</f>
        <v/>
      </c>
      <c r="E181" s="27" t="str">
        <f ca="1">IF($A181="","",OFFSET(統合マスタ!$X$4,MATCH($A181,統合マスタ!$AC$5:$AC$1500,0),0))</f>
        <v/>
      </c>
      <c r="F181" s="27" t="str">
        <f ca="1">IF($A181="","",OFFSET(統合マスタ!$Z$4,MATCH($A181,統合マスタ!$AC$5:$AC$1500,0),0))</f>
        <v/>
      </c>
      <c r="G181" s="27" t="str">
        <f ca="1">IF($A181="","",OFFSET(統合マスタ!$E$4,MATCH($A181,統合マスタ!$AC$5:$AC$1500,0),0))</f>
        <v/>
      </c>
      <c r="H181" s="27" t="str">
        <f ca="1">IF($A181="","",OFFSET(統合マスタ!$F$4,MATCH($A181,統合マスタ!$AC$5:$AC$1500,0),0))</f>
        <v/>
      </c>
      <c r="I181" s="27" t="str">
        <f ca="1">IF($A181="","",OFFSET(統合マスタ!$K$4,MATCH($A181,統合マスタ!$AC$5:$AC$1500,0),0))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 t="str" cm="1">
        <f t="array" aca="1" ref="A182" ca="1">IFERROR(
    SMALL(
        IF((統合マスタ!$R$5:$R$1500=1)*
           (ISNUMBER(MATCH(統合マスタ!$V$5:$V$1500, 分類!$Q$8:$Q$15, 0))),
           統合マスタ!$AC$5:$AC$1500),
        ROW(A178)
    ),
"")</f>
        <v/>
      </c>
      <c r="B182" s="27">
        <f t="shared" si="5"/>
        <v>178</v>
      </c>
      <c r="C182" s="27" t="str">
        <f ca="1">IF($A182="","",OFFSET(統合マスタ!$B$4,MATCH($A182,統合マスタ!$AC$5:$AC$1500,0),0))</f>
        <v/>
      </c>
      <c r="D182" s="27" t="str">
        <f ca="1">IF($A182="","",OFFSET(統合マスタ!$C$4,MATCH($A182,統合マスタ!$AC$5:$AC$1500,0),0))</f>
        <v/>
      </c>
      <c r="E182" s="27" t="str">
        <f ca="1">IF($A182="","",OFFSET(統合マスタ!$X$4,MATCH($A182,統合マスタ!$AC$5:$AC$1500,0),0))</f>
        <v/>
      </c>
      <c r="F182" s="27" t="str">
        <f ca="1">IF($A182="","",OFFSET(統合マスタ!$Z$4,MATCH($A182,統合マスタ!$AC$5:$AC$1500,0),0))</f>
        <v/>
      </c>
      <c r="G182" s="27" t="str">
        <f ca="1">IF($A182="","",OFFSET(統合マスタ!$E$4,MATCH($A182,統合マスタ!$AC$5:$AC$1500,0),0))</f>
        <v/>
      </c>
      <c r="H182" s="27" t="str">
        <f ca="1">IF($A182="","",OFFSET(統合マスタ!$F$4,MATCH($A182,統合マスタ!$AC$5:$AC$1500,0),0))</f>
        <v/>
      </c>
      <c r="I182" s="27" t="str">
        <f ca="1">IF($A182="","",OFFSET(統合マスタ!$K$4,MATCH($A182,統合マスタ!$AC$5:$AC$1500,0),0))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 t="str" cm="1">
        <f t="array" aca="1" ref="A183" ca="1">IFERROR(
    SMALL(
        IF((統合マスタ!$R$5:$R$1500=1)*
           (ISNUMBER(MATCH(統合マスタ!$V$5:$V$1500, 分類!$Q$8:$Q$15, 0))),
           統合マスタ!$AC$5:$AC$1500),
        ROW(A179)
    ),
"")</f>
        <v/>
      </c>
      <c r="B183" s="27">
        <f t="shared" si="5"/>
        <v>179</v>
      </c>
      <c r="C183" s="27" t="str">
        <f ca="1">IF($A183="","",OFFSET(統合マスタ!$B$4,MATCH($A183,統合マスタ!$AC$5:$AC$1500,0),0))</f>
        <v/>
      </c>
      <c r="D183" s="27" t="str">
        <f ca="1">IF($A183="","",OFFSET(統合マスタ!$C$4,MATCH($A183,統合マスタ!$AC$5:$AC$1500,0),0))</f>
        <v/>
      </c>
      <c r="E183" s="27" t="str">
        <f ca="1">IF($A183="","",OFFSET(統合マスタ!$X$4,MATCH($A183,統合マスタ!$AC$5:$AC$1500,0),0))</f>
        <v/>
      </c>
      <c r="F183" s="27" t="str">
        <f ca="1">IF($A183="","",OFFSET(統合マスタ!$Z$4,MATCH($A183,統合マスタ!$AC$5:$AC$1500,0),0))</f>
        <v/>
      </c>
      <c r="G183" s="27" t="str">
        <f ca="1">IF($A183="","",OFFSET(統合マスタ!$E$4,MATCH($A183,統合マスタ!$AC$5:$AC$1500,0),0))</f>
        <v/>
      </c>
      <c r="H183" s="27" t="str">
        <f ca="1">IF($A183="","",OFFSET(統合マスタ!$F$4,MATCH($A183,統合マスタ!$AC$5:$AC$1500,0),0))</f>
        <v/>
      </c>
      <c r="I183" s="27" t="str">
        <f ca="1">IF($A183="","",OFFSET(統合マスタ!$K$4,MATCH($A183,統合マスタ!$AC$5:$AC$1500,0),0))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 t="str" cm="1">
        <f t="array" aca="1" ref="A184" ca="1">IFERROR(
    SMALL(
        IF((統合マスタ!$R$5:$R$1500=1)*
           (ISNUMBER(MATCH(統合マスタ!$V$5:$V$1500, 分類!$Q$8:$Q$15, 0))),
           統合マスタ!$AC$5:$AC$1500),
        ROW(A180)
    ),
"")</f>
        <v/>
      </c>
      <c r="B184" s="27">
        <f t="shared" si="5"/>
        <v>180</v>
      </c>
      <c r="C184" s="27" t="str">
        <f ca="1">IF($A184="","",OFFSET(統合マスタ!$B$4,MATCH($A184,統合マスタ!$AC$5:$AC$1500,0),0))</f>
        <v/>
      </c>
      <c r="D184" s="27" t="str">
        <f ca="1">IF($A184="","",OFFSET(統合マスタ!$C$4,MATCH($A184,統合マスタ!$AC$5:$AC$1500,0),0))</f>
        <v/>
      </c>
      <c r="E184" s="27" t="str">
        <f ca="1">IF($A184="","",OFFSET(統合マスタ!$X$4,MATCH($A184,統合マスタ!$AC$5:$AC$1500,0),0))</f>
        <v/>
      </c>
      <c r="F184" s="27" t="str">
        <f ca="1">IF($A184="","",OFFSET(統合マスタ!$Z$4,MATCH($A184,統合マスタ!$AC$5:$AC$1500,0),0))</f>
        <v/>
      </c>
      <c r="G184" s="27" t="str">
        <f ca="1">IF($A184="","",OFFSET(統合マスタ!$E$4,MATCH($A184,統合マスタ!$AC$5:$AC$1500,0),0))</f>
        <v/>
      </c>
      <c r="H184" s="27" t="str">
        <f ca="1">IF($A184="","",OFFSET(統合マスタ!$F$4,MATCH($A184,統合マスタ!$AC$5:$AC$1500,0),0))</f>
        <v/>
      </c>
      <c r="I184" s="27" t="str">
        <f ca="1">IF($A184="","",OFFSET(統合マスタ!$K$4,MATCH($A184,統合マスタ!$AC$5:$AC$1500,0),0))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 t="str" cm="1">
        <f t="array" aca="1" ref="A185" ca="1">IFERROR(
    SMALL(
        IF((統合マスタ!$R$5:$R$1500=1)*
           (ISNUMBER(MATCH(統合マスタ!$V$5:$V$1500, 分類!$Q$8:$Q$15, 0))),
           統合マスタ!$AC$5:$AC$1500),
        ROW(A181)
    ),
"")</f>
        <v/>
      </c>
      <c r="B185" s="27">
        <f t="shared" si="5"/>
        <v>181</v>
      </c>
      <c r="C185" s="27" t="str">
        <f ca="1">IF($A185="","",OFFSET(統合マスタ!$B$4,MATCH($A185,統合マスタ!$AC$5:$AC$1500,0),0))</f>
        <v/>
      </c>
      <c r="D185" s="27" t="str">
        <f ca="1">IF($A185="","",OFFSET(統合マスタ!$C$4,MATCH($A185,統合マスタ!$AC$5:$AC$1500,0),0))</f>
        <v/>
      </c>
      <c r="E185" s="27" t="str">
        <f ca="1">IF($A185="","",OFFSET(統合マスタ!$X$4,MATCH($A185,統合マスタ!$AC$5:$AC$1500,0),0))</f>
        <v/>
      </c>
      <c r="F185" s="27" t="str">
        <f ca="1">IF($A185="","",OFFSET(統合マスタ!$Z$4,MATCH($A185,統合マスタ!$AC$5:$AC$1500,0),0))</f>
        <v/>
      </c>
      <c r="G185" s="27" t="str">
        <f ca="1">IF($A185="","",OFFSET(統合マスタ!$E$4,MATCH($A185,統合マスタ!$AC$5:$AC$1500,0),0))</f>
        <v/>
      </c>
      <c r="H185" s="27" t="str">
        <f ca="1">IF($A185="","",OFFSET(統合マスタ!$F$4,MATCH($A185,統合マスタ!$AC$5:$AC$1500,0),0))</f>
        <v/>
      </c>
      <c r="I185" s="27" t="str">
        <f ca="1">IF($A185="","",OFFSET(統合マスタ!$K$4,MATCH($A185,統合マスタ!$AC$5:$AC$1500,0),0))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 t="str" cm="1">
        <f t="array" aca="1" ref="A186" ca="1">IFERROR(
    SMALL(
        IF((統合マスタ!$R$5:$R$1500=1)*
           (ISNUMBER(MATCH(統合マスタ!$V$5:$V$1500, 分類!$Q$8:$Q$15, 0))),
           統合マスタ!$AC$5:$AC$1500),
        ROW(A182)
    ),
"")</f>
        <v/>
      </c>
      <c r="B186" s="27">
        <f t="shared" si="5"/>
        <v>182</v>
      </c>
      <c r="C186" s="27" t="str">
        <f ca="1">IF($A186="","",OFFSET(統合マスタ!$B$4,MATCH($A186,統合マスタ!$AC$5:$AC$1500,0),0))</f>
        <v/>
      </c>
      <c r="D186" s="27" t="str">
        <f ca="1">IF($A186="","",OFFSET(統合マスタ!$C$4,MATCH($A186,統合マスタ!$AC$5:$AC$1500,0),0))</f>
        <v/>
      </c>
      <c r="E186" s="27" t="str">
        <f ca="1">IF($A186="","",OFFSET(統合マスタ!$X$4,MATCH($A186,統合マスタ!$AC$5:$AC$1500,0),0))</f>
        <v/>
      </c>
      <c r="F186" s="27" t="str">
        <f ca="1">IF($A186="","",OFFSET(統合マスタ!$Z$4,MATCH($A186,統合マスタ!$AC$5:$AC$1500,0),0))</f>
        <v/>
      </c>
      <c r="G186" s="27" t="str">
        <f ca="1">IF($A186="","",OFFSET(統合マスタ!$E$4,MATCH($A186,統合マスタ!$AC$5:$AC$1500,0),0))</f>
        <v/>
      </c>
      <c r="H186" s="27" t="str">
        <f ca="1">IF($A186="","",OFFSET(統合マスタ!$F$4,MATCH($A186,統合マスタ!$AC$5:$AC$1500,0),0))</f>
        <v/>
      </c>
      <c r="I186" s="27" t="str">
        <f ca="1">IF($A186="","",OFFSET(統合マスタ!$K$4,MATCH($A186,統合マスタ!$AC$5:$AC$1500,0),0))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 t="str" cm="1">
        <f t="array" aca="1" ref="A187" ca="1">IFERROR(
    SMALL(
        IF((統合マスタ!$R$5:$R$1500=1)*
           (ISNUMBER(MATCH(統合マスタ!$V$5:$V$1500, 分類!$Q$8:$Q$15, 0))),
           統合マスタ!$AC$5:$AC$1500),
        ROW(A183)
    ),
"")</f>
        <v/>
      </c>
      <c r="B187" s="27">
        <f t="shared" si="5"/>
        <v>183</v>
      </c>
      <c r="C187" s="27" t="str">
        <f ca="1">IF($A187="","",OFFSET(統合マスタ!$B$4,MATCH($A187,統合マスタ!$AC$5:$AC$1500,0),0))</f>
        <v/>
      </c>
      <c r="D187" s="27" t="str">
        <f ca="1">IF($A187="","",OFFSET(統合マスタ!$C$4,MATCH($A187,統合マスタ!$AC$5:$AC$1500,0),0))</f>
        <v/>
      </c>
      <c r="E187" s="27" t="str">
        <f ca="1">IF($A187="","",OFFSET(統合マスタ!$X$4,MATCH($A187,統合マスタ!$AC$5:$AC$1500,0),0))</f>
        <v/>
      </c>
      <c r="F187" s="27" t="str">
        <f ca="1">IF($A187="","",OFFSET(統合マスタ!$Z$4,MATCH($A187,統合マスタ!$AC$5:$AC$1500,0),0))</f>
        <v/>
      </c>
      <c r="G187" s="27" t="str">
        <f ca="1">IF($A187="","",OFFSET(統合マスタ!$E$4,MATCH($A187,統合マスタ!$AC$5:$AC$1500,0),0))</f>
        <v/>
      </c>
      <c r="H187" s="27" t="str">
        <f ca="1">IF($A187="","",OFFSET(統合マスタ!$F$4,MATCH($A187,統合マスタ!$AC$5:$AC$1500,0),0))</f>
        <v/>
      </c>
      <c r="I187" s="27" t="str">
        <f ca="1">IF($A187="","",OFFSET(統合マスタ!$K$4,MATCH($A187,統合マスタ!$AC$5:$AC$1500,0),0))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 t="str" cm="1">
        <f t="array" aca="1" ref="A188" ca="1">IFERROR(
    SMALL(
        IF((統合マスタ!$R$5:$R$1500=1)*
           (ISNUMBER(MATCH(統合マスタ!$V$5:$V$1500, 分類!$Q$8:$Q$15, 0))),
           統合マスタ!$AC$5:$AC$1500),
        ROW(A184)
    ),
"")</f>
        <v/>
      </c>
      <c r="B188" s="27">
        <f t="shared" si="5"/>
        <v>184</v>
      </c>
      <c r="C188" s="27" t="str">
        <f ca="1">IF($A188="","",OFFSET(統合マスタ!$B$4,MATCH($A188,統合マスタ!$AC$5:$AC$1500,0),0))</f>
        <v/>
      </c>
      <c r="D188" s="27" t="str">
        <f ca="1">IF($A188="","",OFFSET(統合マスタ!$C$4,MATCH($A188,統合マスタ!$AC$5:$AC$1500,0),0))</f>
        <v/>
      </c>
      <c r="E188" s="27" t="str">
        <f ca="1">IF($A188="","",OFFSET(統合マスタ!$X$4,MATCH($A188,統合マスタ!$AC$5:$AC$1500,0),0))</f>
        <v/>
      </c>
      <c r="F188" s="27" t="str">
        <f ca="1">IF($A188="","",OFFSET(統合マスタ!$Z$4,MATCH($A188,統合マスタ!$AC$5:$AC$1500,0),0))</f>
        <v/>
      </c>
      <c r="G188" s="27" t="str">
        <f ca="1">IF($A188="","",OFFSET(統合マスタ!$E$4,MATCH($A188,統合マスタ!$AC$5:$AC$1500,0),0))</f>
        <v/>
      </c>
      <c r="H188" s="27" t="str">
        <f ca="1">IF($A188="","",OFFSET(統合マスタ!$F$4,MATCH($A188,統合マスタ!$AC$5:$AC$1500,0),0))</f>
        <v/>
      </c>
      <c r="I188" s="27" t="str">
        <f ca="1">IF($A188="","",OFFSET(統合マスタ!$K$4,MATCH($A188,統合マスタ!$AC$5:$AC$1500,0),0))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 t="str" cm="1">
        <f t="array" aca="1" ref="A189" ca="1">IFERROR(
    SMALL(
        IF((統合マスタ!$R$5:$R$1500=1)*
           (ISNUMBER(MATCH(統合マスタ!$V$5:$V$1500, 分類!$Q$8:$Q$15, 0))),
           統合マスタ!$AC$5:$AC$1500),
        ROW(A185)
    ),
"")</f>
        <v/>
      </c>
      <c r="B189" s="27">
        <f t="shared" si="5"/>
        <v>185</v>
      </c>
      <c r="C189" s="27" t="str">
        <f ca="1">IF($A189="","",OFFSET(統合マスタ!$B$4,MATCH($A189,統合マスタ!$AC$5:$AC$1500,0),0))</f>
        <v/>
      </c>
      <c r="D189" s="27" t="str">
        <f ca="1">IF($A189="","",OFFSET(統合マスタ!$C$4,MATCH($A189,統合マスタ!$AC$5:$AC$1500,0),0))</f>
        <v/>
      </c>
      <c r="E189" s="27" t="str">
        <f ca="1">IF($A189="","",OFFSET(統合マスタ!$X$4,MATCH($A189,統合マスタ!$AC$5:$AC$1500,0),0))</f>
        <v/>
      </c>
      <c r="F189" s="27" t="str">
        <f ca="1">IF($A189="","",OFFSET(統合マスタ!$Z$4,MATCH($A189,統合マスタ!$AC$5:$AC$1500,0),0))</f>
        <v/>
      </c>
      <c r="G189" s="27" t="str">
        <f ca="1">IF($A189="","",OFFSET(統合マスタ!$E$4,MATCH($A189,統合マスタ!$AC$5:$AC$1500,0),0))</f>
        <v/>
      </c>
      <c r="H189" s="27" t="str">
        <f ca="1">IF($A189="","",OFFSET(統合マスタ!$F$4,MATCH($A189,統合マスタ!$AC$5:$AC$1500,0),0))</f>
        <v/>
      </c>
      <c r="I189" s="27" t="str">
        <f ca="1">IF($A189="","",OFFSET(統合マスタ!$K$4,MATCH($A189,統合マスタ!$AC$5:$AC$1500,0),0))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 t="str" cm="1">
        <f t="array" aca="1" ref="A190" ca="1">IFERROR(
    SMALL(
        IF((統合マスタ!$R$5:$R$1500=1)*
           (ISNUMBER(MATCH(統合マスタ!$V$5:$V$1500, 分類!$Q$8:$Q$15, 0))),
           統合マスタ!$AC$5:$AC$1500),
        ROW(A186)
    ),
"")</f>
        <v/>
      </c>
      <c r="B190" s="27">
        <f t="shared" si="5"/>
        <v>186</v>
      </c>
      <c r="C190" s="27" t="str">
        <f ca="1">IF($A190="","",OFFSET(統合マスタ!$B$4,MATCH($A190,統合マスタ!$AC$5:$AC$1500,0),0))</f>
        <v/>
      </c>
      <c r="D190" s="27" t="str">
        <f ca="1">IF($A190="","",OFFSET(統合マスタ!$C$4,MATCH($A190,統合マスタ!$AC$5:$AC$1500,0),0))</f>
        <v/>
      </c>
      <c r="E190" s="27" t="str">
        <f ca="1">IF($A190="","",OFFSET(統合マスタ!$X$4,MATCH($A190,統合マスタ!$AC$5:$AC$1500,0),0))</f>
        <v/>
      </c>
      <c r="F190" s="27" t="str">
        <f ca="1">IF($A190="","",OFFSET(統合マスタ!$Z$4,MATCH($A190,統合マスタ!$AC$5:$AC$1500,0),0))</f>
        <v/>
      </c>
      <c r="G190" s="27" t="str">
        <f ca="1">IF($A190="","",OFFSET(統合マスタ!$E$4,MATCH($A190,統合マスタ!$AC$5:$AC$1500,0),0))</f>
        <v/>
      </c>
      <c r="H190" s="27" t="str">
        <f ca="1">IF($A190="","",OFFSET(統合マスタ!$F$4,MATCH($A190,統合マスタ!$AC$5:$AC$1500,0),0))</f>
        <v/>
      </c>
      <c r="I190" s="27" t="str">
        <f ca="1">IF($A190="","",OFFSET(統合マスタ!$K$4,MATCH($A190,統合マスタ!$AC$5:$AC$1500,0),0))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 t="str" cm="1">
        <f t="array" aca="1" ref="A191" ca="1">IFERROR(
    SMALL(
        IF((統合マスタ!$R$5:$R$1500=1)*
           (ISNUMBER(MATCH(統合マスタ!$V$5:$V$1500, 分類!$Q$8:$Q$15, 0))),
           統合マスタ!$AC$5:$AC$1500),
        ROW(A187)
    ),
"")</f>
        <v/>
      </c>
      <c r="B191" s="27">
        <f t="shared" si="5"/>
        <v>187</v>
      </c>
      <c r="C191" s="27" t="str">
        <f ca="1">IF($A191="","",OFFSET(統合マスタ!$B$4,MATCH($A191,統合マスタ!$AC$5:$AC$1500,0),0))</f>
        <v/>
      </c>
      <c r="D191" s="27" t="str">
        <f ca="1">IF($A191="","",OFFSET(統合マスタ!$C$4,MATCH($A191,統合マスタ!$AC$5:$AC$1500,0),0))</f>
        <v/>
      </c>
      <c r="E191" s="27" t="str">
        <f ca="1">IF($A191="","",OFFSET(統合マスタ!$X$4,MATCH($A191,統合マスタ!$AC$5:$AC$1500,0),0))</f>
        <v/>
      </c>
      <c r="F191" s="27" t="str">
        <f ca="1">IF($A191="","",OFFSET(統合マスタ!$Z$4,MATCH($A191,統合マスタ!$AC$5:$AC$1500,0),0))</f>
        <v/>
      </c>
      <c r="G191" s="27" t="str">
        <f ca="1">IF($A191="","",OFFSET(統合マスタ!$E$4,MATCH($A191,統合マスタ!$AC$5:$AC$1500,0),0))</f>
        <v/>
      </c>
      <c r="H191" s="27" t="str">
        <f ca="1">IF($A191="","",OFFSET(統合マスタ!$F$4,MATCH($A191,統合マスタ!$AC$5:$AC$1500,0),0))</f>
        <v/>
      </c>
      <c r="I191" s="27" t="str">
        <f ca="1">IF($A191="","",OFFSET(統合マスタ!$K$4,MATCH($A191,統合マスタ!$AC$5:$AC$1500,0),0))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 t="str" cm="1">
        <f t="array" aca="1" ref="A192" ca="1">IFERROR(
    SMALL(
        IF((統合マスタ!$R$5:$R$1500=1)*
           (ISNUMBER(MATCH(統合マスタ!$V$5:$V$1500, 分類!$Q$8:$Q$15, 0))),
           統合マスタ!$AC$5:$AC$1500),
        ROW(A188)
    ),
"")</f>
        <v/>
      </c>
      <c r="B192" s="27">
        <f t="shared" si="5"/>
        <v>188</v>
      </c>
      <c r="C192" s="27" t="str">
        <f ca="1">IF($A192="","",OFFSET(統合マスタ!$B$4,MATCH($A192,統合マスタ!$AC$5:$AC$1500,0),0))</f>
        <v/>
      </c>
      <c r="D192" s="27" t="str">
        <f ca="1">IF($A192="","",OFFSET(統合マスタ!$C$4,MATCH($A192,統合マスタ!$AC$5:$AC$1500,0),0))</f>
        <v/>
      </c>
      <c r="E192" s="27" t="str">
        <f ca="1">IF($A192="","",OFFSET(統合マスタ!$X$4,MATCH($A192,統合マスタ!$AC$5:$AC$1500,0),0))</f>
        <v/>
      </c>
      <c r="F192" s="27" t="str">
        <f ca="1">IF($A192="","",OFFSET(統合マスタ!$Z$4,MATCH($A192,統合マスタ!$AC$5:$AC$1500,0),0))</f>
        <v/>
      </c>
      <c r="G192" s="27" t="str">
        <f ca="1">IF($A192="","",OFFSET(統合マスタ!$E$4,MATCH($A192,統合マスタ!$AC$5:$AC$1500,0),0))</f>
        <v/>
      </c>
      <c r="H192" s="27" t="str">
        <f ca="1">IF($A192="","",OFFSET(統合マスタ!$F$4,MATCH($A192,統合マスタ!$AC$5:$AC$1500,0),0))</f>
        <v/>
      </c>
      <c r="I192" s="27" t="str">
        <f ca="1">IF($A192="","",OFFSET(統合マスタ!$K$4,MATCH($A192,統合マスタ!$AC$5:$AC$1500,0),0))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 t="str" cm="1">
        <f t="array" aca="1" ref="A193" ca="1">IFERROR(
    SMALL(
        IF((統合マスタ!$R$5:$R$1500=1)*
           (ISNUMBER(MATCH(統合マスタ!$V$5:$V$1500, 分類!$Q$8:$Q$15, 0))),
           統合マスタ!$AC$5:$AC$1500),
        ROW(A189)
    ),
"")</f>
        <v/>
      </c>
      <c r="B193" s="27">
        <f t="shared" si="5"/>
        <v>189</v>
      </c>
      <c r="C193" s="27" t="str">
        <f ca="1">IF($A193="","",OFFSET(統合マスタ!$B$4,MATCH($A193,統合マスタ!$AC$5:$AC$1500,0),0))</f>
        <v/>
      </c>
      <c r="D193" s="27" t="str">
        <f ca="1">IF($A193="","",OFFSET(統合マスタ!$C$4,MATCH($A193,統合マスタ!$AC$5:$AC$1500,0),0))</f>
        <v/>
      </c>
      <c r="E193" s="27" t="str">
        <f ca="1">IF($A193="","",OFFSET(統合マスタ!$X$4,MATCH($A193,統合マスタ!$AC$5:$AC$1500,0),0))</f>
        <v/>
      </c>
      <c r="F193" s="27" t="str">
        <f ca="1">IF($A193="","",OFFSET(統合マスタ!$Z$4,MATCH($A193,統合マスタ!$AC$5:$AC$1500,0),0))</f>
        <v/>
      </c>
      <c r="G193" s="27" t="str">
        <f ca="1">IF($A193="","",OFFSET(統合マスタ!$E$4,MATCH($A193,統合マスタ!$AC$5:$AC$1500,0),0))</f>
        <v/>
      </c>
      <c r="H193" s="27" t="str">
        <f ca="1">IF($A193="","",OFFSET(統合マスタ!$F$4,MATCH($A193,統合マスタ!$AC$5:$AC$1500,0),0))</f>
        <v/>
      </c>
      <c r="I193" s="27" t="str">
        <f ca="1">IF($A193="","",OFFSET(統合マスタ!$K$4,MATCH($A193,統合マスタ!$AC$5:$AC$1500,0),0))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 t="str" cm="1">
        <f t="array" aca="1" ref="A194" ca="1">IFERROR(
    SMALL(
        IF((統合マスタ!$R$5:$R$1500=1)*
           (ISNUMBER(MATCH(統合マスタ!$V$5:$V$1500, 分類!$Q$8:$Q$15, 0))),
           統合マスタ!$AC$5:$AC$1500),
        ROW(A190)
    ),
"")</f>
        <v/>
      </c>
      <c r="B194" s="27">
        <f t="shared" si="5"/>
        <v>190</v>
      </c>
      <c r="C194" s="27" t="str">
        <f ca="1">IF($A194="","",OFFSET(統合マスタ!$B$4,MATCH($A194,統合マスタ!$AC$5:$AC$1500,0),0))</f>
        <v/>
      </c>
      <c r="D194" s="27" t="str">
        <f ca="1">IF($A194="","",OFFSET(統合マスタ!$C$4,MATCH($A194,統合マスタ!$AC$5:$AC$1500,0),0))</f>
        <v/>
      </c>
      <c r="E194" s="27" t="str">
        <f ca="1">IF($A194="","",OFFSET(統合マスタ!$X$4,MATCH($A194,統合マスタ!$AC$5:$AC$1500,0),0))</f>
        <v/>
      </c>
      <c r="F194" s="27" t="str">
        <f ca="1">IF($A194="","",OFFSET(統合マスタ!$Z$4,MATCH($A194,統合マスタ!$AC$5:$AC$1500,0),0))</f>
        <v/>
      </c>
      <c r="G194" s="27" t="str">
        <f ca="1">IF($A194="","",OFFSET(統合マスタ!$E$4,MATCH($A194,統合マスタ!$AC$5:$AC$1500,0),0))</f>
        <v/>
      </c>
      <c r="H194" s="27" t="str">
        <f ca="1">IF($A194="","",OFFSET(統合マスタ!$F$4,MATCH($A194,統合マスタ!$AC$5:$AC$1500,0),0))</f>
        <v/>
      </c>
      <c r="I194" s="27" t="str">
        <f ca="1">IF($A194="","",OFFSET(統合マスタ!$K$4,MATCH($A194,統合マスタ!$AC$5:$AC$1500,0),0))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 t="str" cm="1">
        <f t="array" aca="1" ref="A195" ca="1">IFERROR(
    SMALL(
        IF((統合マスタ!$R$5:$R$1500=1)*
           (ISNUMBER(MATCH(統合マスタ!$V$5:$V$1500, 分類!$Q$8:$Q$15, 0))),
           統合マスタ!$AC$5:$AC$1500),
        ROW(A191)
    ),
"")</f>
        <v/>
      </c>
      <c r="B195" s="27">
        <f t="shared" si="5"/>
        <v>191</v>
      </c>
      <c r="C195" s="27" t="str">
        <f ca="1">IF($A195="","",OFFSET(統合マスタ!$B$4,MATCH($A195,統合マスタ!$AC$5:$AC$1500,0),0))</f>
        <v/>
      </c>
      <c r="D195" s="27" t="str">
        <f ca="1">IF($A195="","",OFFSET(統合マスタ!$C$4,MATCH($A195,統合マスタ!$AC$5:$AC$1500,0),0))</f>
        <v/>
      </c>
      <c r="E195" s="27" t="str">
        <f ca="1">IF($A195="","",OFFSET(統合マスタ!$X$4,MATCH($A195,統合マスタ!$AC$5:$AC$1500,0),0))</f>
        <v/>
      </c>
      <c r="F195" s="27" t="str">
        <f ca="1">IF($A195="","",OFFSET(統合マスタ!$Z$4,MATCH($A195,統合マスタ!$AC$5:$AC$1500,0),0))</f>
        <v/>
      </c>
      <c r="G195" s="27" t="str">
        <f ca="1">IF($A195="","",OFFSET(統合マスタ!$E$4,MATCH($A195,統合マスタ!$AC$5:$AC$1500,0),0))</f>
        <v/>
      </c>
      <c r="H195" s="27" t="str">
        <f ca="1">IF($A195="","",OFFSET(統合マスタ!$F$4,MATCH($A195,統合マスタ!$AC$5:$AC$1500,0),0))</f>
        <v/>
      </c>
      <c r="I195" s="27" t="str">
        <f ca="1">IF($A195="","",OFFSET(統合マスタ!$K$4,MATCH($A195,統合マスタ!$AC$5:$AC$1500,0),0))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 t="str" cm="1">
        <f t="array" aca="1" ref="A196" ca="1">IFERROR(
    SMALL(
        IF((統合マスタ!$R$5:$R$1500=1)*
           (ISNUMBER(MATCH(統合マスタ!$V$5:$V$1500, 分類!$Q$8:$Q$15, 0))),
           統合マスタ!$AC$5:$AC$1500),
        ROW(A192)
    ),
"")</f>
        <v/>
      </c>
      <c r="B196" s="27">
        <f t="shared" si="5"/>
        <v>192</v>
      </c>
      <c r="C196" s="27" t="str">
        <f ca="1">IF($A196="","",OFFSET(統合マスタ!$B$4,MATCH($A196,統合マスタ!$AC$5:$AC$1500,0),0))</f>
        <v/>
      </c>
      <c r="D196" s="27" t="str">
        <f ca="1">IF($A196="","",OFFSET(統合マスタ!$C$4,MATCH($A196,統合マスタ!$AC$5:$AC$1500,0),0))</f>
        <v/>
      </c>
      <c r="E196" s="27" t="str">
        <f ca="1">IF($A196="","",OFFSET(統合マスタ!$X$4,MATCH($A196,統合マスタ!$AC$5:$AC$1500,0),0))</f>
        <v/>
      </c>
      <c r="F196" s="27" t="str">
        <f ca="1">IF($A196="","",OFFSET(統合マスタ!$Z$4,MATCH($A196,統合マスタ!$AC$5:$AC$1500,0),0))</f>
        <v/>
      </c>
      <c r="G196" s="27" t="str">
        <f ca="1">IF($A196="","",OFFSET(統合マスタ!$E$4,MATCH($A196,統合マスタ!$AC$5:$AC$1500,0),0))</f>
        <v/>
      </c>
      <c r="H196" s="27" t="str">
        <f ca="1">IF($A196="","",OFFSET(統合マスタ!$F$4,MATCH($A196,統合マスタ!$AC$5:$AC$1500,0),0))</f>
        <v/>
      </c>
      <c r="I196" s="27" t="str">
        <f ca="1">IF($A196="","",OFFSET(統合マスタ!$K$4,MATCH($A196,統合マスタ!$AC$5:$AC$1500,0),0))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 t="str" cm="1">
        <f t="array" aca="1" ref="A197" ca="1">IFERROR(
    SMALL(
        IF((統合マスタ!$R$5:$R$1500=1)*
           (ISNUMBER(MATCH(統合マスタ!$V$5:$V$1500, 分類!$Q$8:$Q$15, 0))),
           統合マスタ!$AC$5:$AC$1500),
        ROW(A193)
    ),
"")</f>
        <v/>
      </c>
      <c r="B197" s="27">
        <f t="shared" si="5"/>
        <v>193</v>
      </c>
      <c r="C197" s="27" t="str">
        <f ca="1">IF($A197="","",OFFSET(統合マスタ!$B$4,MATCH($A197,統合マスタ!$AC$5:$AC$1500,0),0))</f>
        <v/>
      </c>
      <c r="D197" s="27" t="str">
        <f ca="1">IF($A197="","",OFFSET(統合マスタ!$C$4,MATCH($A197,統合マスタ!$AC$5:$AC$1500,0),0))</f>
        <v/>
      </c>
      <c r="E197" s="27" t="str">
        <f ca="1">IF($A197="","",OFFSET(統合マスタ!$X$4,MATCH($A197,統合マスタ!$AC$5:$AC$1500,0),0))</f>
        <v/>
      </c>
      <c r="F197" s="27" t="str">
        <f ca="1">IF($A197="","",OFFSET(統合マスタ!$Z$4,MATCH($A197,統合マスタ!$AC$5:$AC$1500,0),0))</f>
        <v/>
      </c>
      <c r="G197" s="27" t="str">
        <f ca="1">IF($A197="","",OFFSET(統合マスタ!$E$4,MATCH($A197,統合マスタ!$AC$5:$AC$1500,0),0))</f>
        <v/>
      </c>
      <c r="H197" s="27" t="str">
        <f ca="1">IF($A197="","",OFFSET(統合マスタ!$F$4,MATCH($A197,統合マスタ!$AC$5:$AC$1500,0),0))</f>
        <v/>
      </c>
      <c r="I197" s="27" t="str">
        <f ca="1">IF($A197="","",OFFSET(統合マスタ!$K$4,MATCH($A197,統合マスタ!$AC$5:$AC$1500,0),0))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 t="str" cm="1">
        <f t="array" aca="1" ref="A198" ca="1">IFERROR(
    SMALL(
        IF((統合マスタ!$R$5:$R$1500=1)*
           (ISNUMBER(MATCH(統合マスタ!$V$5:$V$1500, 分類!$Q$8:$Q$15, 0))),
           統合マスタ!$AC$5:$AC$1500),
        ROW(A194)
    ),
"")</f>
        <v/>
      </c>
      <c r="B198" s="27">
        <f t="shared" si="5"/>
        <v>194</v>
      </c>
      <c r="C198" s="27" t="str">
        <f ca="1">IF($A198="","",OFFSET(統合マスタ!$B$4,MATCH($A198,統合マスタ!$AC$5:$AC$1500,0),0))</f>
        <v/>
      </c>
      <c r="D198" s="27" t="str">
        <f ca="1">IF($A198="","",OFFSET(統合マスタ!$C$4,MATCH($A198,統合マスタ!$AC$5:$AC$1500,0),0))</f>
        <v/>
      </c>
      <c r="E198" s="27" t="str">
        <f ca="1">IF($A198="","",OFFSET(統合マスタ!$X$4,MATCH($A198,統合マスタ!$AC$5:$AC$1500,0),0))</f>
        <v/>
      </c>
      <c r="F198" s="27" t="str">
        <f ca="1">IF($A198="","",OFFSET(統合マスタ!$Z$4,MATCH($A198,統合マスタ!$AC$5:$AC$1500,0),0))</f>
        <v/>
      </c>
      <c r="G198" s="27" t="str">
        <f ca="1">IF($A198="","",OFFSET(統合マスタ!$E$4,MATCH($A198,統合マスタ!$AC$5:$AC$1500,0),0))</f>
        <v/>
      </c>
      <c r="H198" s="27" t="str">
        <f ca="1">IF($A198="","",OFFSET(統合マスタ!$F$4,MATCH($A198,統合マスタ!$AC$5:$AC$1500,0),0))</f>
        <v/>
      </c>
      <c r="I198" s="27" t="str">
        <f ca="1">IF($A198="","",OFFSET(統合マスタ!$K$4,MATCH($A198,統合マスタ!$AC$5:$AC$1500,0),0))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 t="str" cm="1">
        <f t="array" aca="1" ref="A199" ca="1">IFERROR(
    SMALL(
        IF((統合マスタ!$R$5:$R$1500=1)*
           (ISNUMBER(MATCH(統合マスタ!$V$5:$V$1500, 分類!$Q$8:$Q$15, 0))),
           統合マスタ!$AC$5:$AC$1500),
        ROW(A195)
    ),
"")</f>
        <v/>
      </c>
      <c r="B199" s="27">
        <f t="shared" ref="B199:B262" si="7">B198+1</f>
        <v>195</v>
      </c>
      <c r="C199" s="27" t="str">
        <f ca="1">IF($A199="","",OFFSET(統合マスタ!$B$4,MATCH($A199,統合マスタ!$AC$5:$AC$1500,0),0))</f>
        <v/>
      </c>
      <c r="D199" s="27" t="str">
        <f ca="1">IF($A199="","",OFFSET(統合マスタ!$C$4,MATCH($A199,統合マスタ!$AC$5:$AC$1500,0),0))</f>
        <v/>
      </c>
      <c r="E199" s="27" t="str">
        <f ca="1">IF($A199="","",OFFSET(統合マスタ!$X$4,MATCH($A199,統合マスタ!$AC$5:$AC$1500,0),0))</f>
        <v/>
      </c>
      <c r="F199" s="27" t="str">
        <f ca="1">IF($A199="","",OFFSET(統合マスタ!$Z$4,MATCH($A199,統合マスタ!$AC$5:$AC$1500,0),0))</f>
        <v/>
      </c>
      <c r="G199" s="27" t="str">
        <f ca="1">IF($A199="","",OFFSET(統合マスタ!$E$4,MATCH($A199,統合マスタ!$AC$5:$AC$1500,0),0))</f>
        <v/>
      </c>
      <c r="H199" s="27" t="str">
        <f ca="1">IF($A199="","",OFFSET(統合マスタ!$F$4,MATCH($A199,統合マスタ!$AC$5:$AC$1500,0),0))</f>
        <v/>
      </c>
      <c r="I199" s="27" t="str">
        <f ca="1">IF($A199="","",OFFSET(統合マスタ!$K$4,MATCH($A199,統合マスタ!$AC$5:$AC$1500,0),0))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 t="str" cm="1">
        <f t="array" aca="1" ref="A200" ca="1">IFERROR(
    SMALL(
        IF((統合マスタ!$R$5:$R$1500=1)*
           (ISNUMBER(MATCH(統合マスタ!$V$5:$V$1500, 分類!$Q$8:$Q$15, 0))),
           統合マスタ!$AC$5:$AC$1500),
        ROW(A196)
    ),
"")</f>
        <v/>
      </c>
      <c r="B200" s="27">
        <f t="shared" si="7"/>
        <v>196</v>
      </c>
      <c r="C200" s="27" t="str">
        <f ca="1">IF($A200="","",OFFSET(統合マスタ!$B$4,MATCH($A200,統合マスタ!$AC$5:$AC$1500,0),0))</f>
        <v/>
      </c>
      <c r="D200" s="27" t="str">
        <f ca="1">IF($A200="","",OFFSET(統合マスタ!$C$4,MATCH($A200,統合マスタ!$AC$5:$AC$1500,0),0))</f>
        <v/>
      </c>
      <c r="E200" s="27" t="str">
        <f ca="1">IF($A200="","",OFFSET(統合マスタ!$X$4,MATCH($A200,統合マスタ!$AC$5:$AC$1500,0),0))</f>
        <v/>
      </c>
      <c r="F200" s="27" t="str">
        <f ca="1">IF($A200="","",OFFSET(統合マスタ!$Z$4,MATCH($A200,統合マスタ!$AC$5:$AC$1500,0),0))</f>
        <v/>
      </c>
      <c r="G200" s="27" t="str">
        <f ca="1">IF($A200="","",OFFSET(統合マスタ!$E$4,MATCH($A200,統合マスタ!$AC$5:$AC$1500,0),0))</f>
        <v/>
      </c>
      <c r="H200" s="27" t="str">
        <f ca="1">IF($A200="","",OFFSET(統合マスタ!$F$4,MATCH($A200,統合マスタ!$AC$5:$AC$1500,0),0))</f>
        <v/>
      </c>
      <c r="I200" s="27" t="str">
        <f ca="1">IF($A200="","",OFFSET(統合マスタ!$K$4,MATCH($A200,統合マスタ!$AC$5:$AC$1500,0),0))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 t="str" cm="1">
        <f t="array" aca="1" ref="A201" ca="1">IFERROR(
    SMALL(
        IF((統合マスタ!$R$5:$R$1500=1)*
           (ISNUMBER(MATCH(統合マスタ!$V$5:$V$1500, 分類!$Q$8:$Q$15, 0))),
           統合マスタ!$AC$5:$AC$1500),
        ROW(A197)
    ),
"")</f>
        <v/>
      </c>
      <c r="B201" s="27">
        <f t="shared" si="7"/>
        <v>197</v>
      </c>
      <c r="C201" s="27" t="str">
        <f ca="1">IF($A201="","",OFFSET(統合マスタ!$B$4,MATCH($A201,統合マスタ!$AC$5:$AC$1500,0),0))</f>
        <v/>
      </c>
      <c r="D201" s="27" t="str">
        <f ca="1">IF($A201="","",OFFSET(統合マスタ!$C$4,MATCH($A201,統合マスタ!$AC$5:$AC$1500,0),0))</f>
        <v/>
      </c>
      <c r="E201" s="27" t="str">
        <f ca="1">IF($A201="","",OFFSET(統合マスタ!$X$4,MATCH($A201,統合マスタ!$AC$5:$AC$1500,0),0))</f>
        <v/>
      </c>
      <c r="F201" s="27" t="str">
        <f ca="1">IF($A201="","",OFFSET(統合マスタ!$Z$4,MATCH($A201,統合マスタ!$AC$5:$AC$1500,0),0))</f>
        <v/>
      </c>
      <c r="G201" s="27" t="str">
        <f ca="1">IF($A201="","",OFFSET(統合マスタ!$E$4,MATCH($A201,統合マスタ!$AC$5:$AC$1500,0),0))</f>
        <v/>
      </c>
      <c r="H201" s="27" t="str">
        <f ca="1">IF($A201="","",OFFSET(統合マスタ!$F$4,MATCH($A201,統合マスタ!$AC$5:$AC$1500,0),0))</f>
        <v/>
      </c>
      <c r="I201" s="27" t="str">
        <f ca="1">IF($A201="","",OFFSET(統合マスタ!$K$4,MATCH($A201,統合マスタ!$AC$5:$AC$1500,0),0))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 t="str" cm="1">
        <f t="array" aca="1" ref="A202" ca="1">IFERROR(
    SMALL(
        IF((統合マスタ!$R$5:$R$1500=1)*
           (ISNUMBER(MATCH(統合マスタ!$V$5:$V$1500, 分類!$Q$8:$Q$15, 0))),
           統合マスタ!$AC$5:$AC$1500),
        ROW(A198)
    ),
"")</f>
        <v/>
      </c>
      <c r="B202" s="27">
        <f t="shared" si="7"/>
        <v>198</v>
      </c>
      <c r="C202" s="27" t="str">
        <f ca="1">IF($A202="","",OFFSET(統合マスタ!$B$4,MATCH($A202,統合マスタ!$AC$5:$AC$1500,0),0))</f>
        <v/>
      </c>
      <c r="D202" s="27" t="str">
        <f ca="1">IF($A202="","",OFFSET(統合マスタ!$C$4,MATCH($A202,統合マスタ!$AC$5:$AC$1500,0),0))</f>
        <v/>
      </c>
      <c r="E202" s="27" t="str">
        <f ca="1">IF($A202="","",OFFSET(統合マスタ!$X$4,MATCH($A202,統合マスタ!$AC$5:$AC$1500,0),0))</f>
        <v/>
      </c>
      <c r="F202" s="27" t="str">
        <f ca="1">IF($A202="","",OFFSET(統合マスタ!$Z$4,MATCH($A202,統合マスタ!$AC$5:$AC$1500,0),0))</f>
        <v/>
      </c>
      <c r="G202" s="27" t="str">
        <f ca="1">IF($A202="","",OFFSET(統合マスタ!$E$4,MATCH($A202,統合マスタ!$AC$5:$AC$1500,0),0))</f>
        <v/>
      </c>
      <c r="H202" s="27" t="str">
        <f ca="1">IF($A202="","",OFFSET(統合マスタ!$F$4,MATCH($A202,統合マスタ!$AC$5:$AC$1500,0),0))</f>
        <v/>
      </c>
      <c r="I202" s="27" t="str">
        <f ca="1">IF($A202="","",OFFSET(統合マスタ!$K$4,MATCH($A202,統合マスタ!$AC$5:$AC$1500,0),0))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 t="str" cm="1">
        <f t="array" aca="1" ref="A203" ca="1">IFERROR(
    SMALL(
        IF((統合マスタ!$R$5:$R$1500=1)*
           (ISNUMBER(MATCH(統合マスタ!$V$5:$V$1500, 分類!$Q$8:$Q$15, 0))),
           統合マスタ!$AC$5:$AC$1500),
        ROW(A199)
    ),
"")</f>
        <v/>
      </c>
      <c r="B203" s="27">
        <f t="shared" si="7"/>
        <v>199</v>
      </c>
      <c r="C203" s="27" t="str">
        <f ca="1">IF($A203="","",OFFSET(統合マスタ!$B$4,MATCH($A203,統合マスタ!$AC$5:$AC$1500,0),0))</f>
        <v/>
      </c>
      <c r="D203" s="27" t="str">
        <f ca="1">IF($A203="","",OFFSET(統合マスタ!$C$4,MATCH($A203,統合マスタ!$AC$5:$AC$1500,0),0))</f>
        <v/>
      </c>
      <c r="E203" s="27" t="str">
        <f ca="1">IF($A203="","",OFFSET(統合マスタ!$X$4,MATCH($A203,統合マスタ!$AC$5:$AC$1500,0),0))</f>
        <v/>
      </c>
      <c r="F203" s="27" t="str">
        <f ca="1">IF($A203="","",OFFSET(統合マスタ!$Z$4,MATCH($A203,統合マスタ!$AC$5:$AC$1500,0),0))</f>
        <v/>
      </c>
      <c r="G203" s="27" t="str">
        <f ca="1">IF($A203="","",OFFSET(統合マスタ!$E$4,MATCH($A203,統合マスタ!$AC$5:$AC$1500,0),0))</f>
        <v/>
      </c>
      <c r="H203" s="27" t="str">
        <f ca="1">IF($A203="","",OFFSET(統合マスタ!$F$4,MATCH($A203,統合マスタ!$AC$5:$AC$1500,0),0))</f>
        <v/>
      </c>
      <c r="I203" s="27" t="str">
        <f ca="1">IF($A203="","",OFFSET(統合マスタ!$K$4,MATCH($A203,統合マスタ!$AC$5:$AC$1500,0),0))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 t="str" cm="1">
        <f t="array" aca="1" ref="A204" ca="1">IFERROR(
    SMALL(
        IF((統合マスタ!$R$5:$R$1500=1)*
           (ISNUMBER(MATCH(統合マスタ!$V$5:$V$1500, 分類!$Q$8:$Q$15, 0))),
           統合マスタ!$AC$5:$AC$1500),
        ROW(A200)
    ),
"")</f>
        <v/>
      </c>
      <c r="B204" s="27">
        <f t="shared" si="7"/>
        <v>200</v>
      </c>
      <c r="C204" s="27" t="str">
        <f ca="1">IF($A204="","",OFFSET(統合マスタ!$B$4,MATCH($A204,統合マスタ!$AC$5:$AC$1500,0),0))</f>
        <v/>
      </c>
      <c r="D204" s="27" t="str">
        <f ca="1">IF($A204="","",OFFSET(統合マスタ!$C$4,MATCH($A204,統合マスタ!$AC$5:$AC$1500,0),0))</f>
        <v/>
      </c>
      <c r="E204" s="27" t="str">
        <f ca="1">IF($A204="","",OFFSET(統合マスタ!$X$4,MATCH($A204,統合マスタ!$AC$5:$AC$1500,0),0))</f>
        <v/>
      </c>
      <c r="F204" s="27" t="str">
        <f ca="1">IF($A204="","",OFFSET(統合マスタ!$Z$4,MATCH($A204,統合マスタ!$AC$5:$AC$1500,0),0))</f>
        <v/>
      </c>
      <c r="G204" s="27" t="str">
        <f ca="1">IF($A204="","",OFFSET(統合マスタ!$E$4,MATCH($A204,統合マスタ!$AC$5:$AC$1500,0),0))</f>
        <v/>
      </c>
      <c r="H204" s="27" t="str">
        <f ca="1">IF($A204="","",OFFSET(統合マスタ!$F$4,MATCH($A204,統合マスタ!$AC$5:$AC$1500,0),0))</f>
        <v/>
      </c>
      <c r="I204" s="27" t="str">
        <f ca="1">IF($A204="","",OFFSET(統合マスタ!$K$4,MATCH($A204,統合マスタ!$AC$5:$AC$1500,0),0))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 t="str" cm="1">
        <f t="array" aca="1" ref="A205" ca="1">IFERROR(
    SMALL(
        IF((統合マスタ!$R$5:$R$1500=1)*
           (ISNUMBER(MATCH(統合マスタ!$V$5:$V$1500, 分類!$Q$8:$Q$15, 0))),
           統合マスタ!$AC$5:$AC$1500),
        ROW(A201)
    ),
"")</f>
        <v/>
      </c>
      <c r="B205" s="27">
        <f t="shared" si="7"/>
        <v>201</v>
      </c>
      <c r="C205" s="27" t="str">
        <f ca="1">IF($A205="","",OFFSET(統合マスタ!$B$4,MATCH($A205,統合マスタ!$AC$5:$AC$1500,0),0))</f>
        <v/>
      </c>
      <c r="D205" s="27" t="str">
        <f ca="1">IF($A205="","",OFFSET(統合マスタ!$C$4,MATCH($A205,統合マスタ!$AC$5:$AC$1500,0),0))</f>
        <v/>
      </c>
      <c r="E205" s="27" t="str">
        <f ca="1">IF($A205="","",OFFSET(統合マスタ!$X$4,MATCH($A205,統合マスタ!$AC$5:$AC$1500,0),0))</f>
        <v/>
      </c>
      <c r="F205" s="27" t="str">
        <f ca="1">IF($A205="","",OFFSET(統合マスタ!$Z$4,MATCH($A205,統合マスタ!$AC$5:$AC$1500,0),0))</f>
        <v/>
      </c>
      <c r="G205" s="27" t="str">
        <f ca="1">IF($A205="","",OFFSET(統合マスタ!$E$4,MATCH($A205,統合マスタ!$AC$5:$AC$1500,0),0))</f>
        <v/>
      </c>
      <c r="H205" s="27" t="str">
        <f ca="1">IF($A205="","",OFFSET(統合マスタ!$F$4,MATCH($A205,統合マスタ!$AC$5:$AC$1500,0),0))</f>
        <v/>
      </c>
      <c r="I205" s="27" t="str">
        <f ca="1">IF($A205="","",OFFSET(統合マスタ!$K$4,MATCH($A205,統合マスタ!$AC$5:$AC$1500,0),0))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 t="str" cm="1">
        <f t="array" aca="1" ref="A206" ca="1">IFERROR(
    SMALL(
        IF((統合マスタ!$R$5:$R$1500=1)*
           (ISNUMBER(MATCH(統合マスタ!$V$5:$V$1500, 分類!$Q$8:$Q$15, 0))),
           統合マスタ!$AC$5:$AC$1500),
        ROW(A202)
    ),
"")</f>
        <v/>
      </c>
      <c r="B206" s="27">
        <f t="shared" si="7"/>
        <v>202</v>
      </c>
      <c r="C206" s="27" t="str">
        <f ca="1">IF($A206="","",OFFSET(統合マスタ!$B$4,MATCH($A206,統合マスタ!$AC$5:$AC$1500,0),0))</f>
        <v/>
      </c>
      <c r="D206" s="27" t="str">
        <f ca="1">IF($A206="","",OFFSET(統合マスタ!$C$4,MATCH($A206,統合マスタ!$AC$5:$AC$1500,0),0))</f>
        <v/>
      </c>
      <c r="E206" s="27" t="str">
        <f ca="1">IF($A206="","",OFFSET(統合マスタ!$X$4,MATCH($A206,統合マスタ!$AC$5:$AC$1500,0),0))</f>
        <v/>
      </c>
      <c r="F206" s="27" t="str">
        <f ca="1">IF($A206="","",OFFSET(統合マスタ!$Z$4,MATCH($A206,統合マスタ!$AC$5:$AC$1500,0),0))</f>
        <v/>
      </c>
      <c r="G206" s="27" t="str">
        <f ca="1">IF($A206="","",OFFSET(統合マスタ!$E$4,MATCH($A206,統合マスタ!$AC$5:$AC$1500,0),0))</f>
        <v/>
      </c>
      <c r="H206" s="27" t="str">
        <f ca="1">IF($A206="","",OFFSET(統合マスタ!$F$4,MATCH($A206,統合マスタ!$AC$5:$AC$1500,0),0))</f>
        <v/>
      </c>
      <c r="I206" s="27" t="str">
        <f ca="1">IF($A206="","",OFFSET(統合マスタ!$K$4,MATCH($A206,統合マスタ!$AC$5:$AC$1500,0),0))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 t="str" cm="1">
        <f t="array" aca="1" ref="A207" ca="1">IFERROR(
    SMALL(
        IF((統合マスタ!$R$5:$R$1500=1)*
           (ISNUMBER(MATCH(統合マスタ!$V$5:$V$1500, 分類!$Q$8:$Q$15, 0))),
           統合マスタ!$AC$5:$AC$1500),
        ROW(A203)
    ),
"")</f>
        <v/>
      </c>
      <c r="B207" s="27">
        <f t="shared" si="7"/>
        <v>203</v>
      </c>
      <c r="C207" s="27" t="str">
        <f ca="1">IF($A207="","",OFFSET(統合マスタ!$B$4,MATCH($A207,統合マスタ!$AC$5:$AC$1500,0),0))</f>
        <v/>
      </c>
      <c r="D207" s="27" t="str">
        <f ca="1">IF($A207="","",OFFSET(統合マスタ!$C$4,MATCH($A207,統合マスタ!$AC$5:$AC$1500,0),0))</f>
        <v/>
      </c>
      <c r="E207" s="27" t="str">
        <f ca="1">IF($A207="","",OFFSET(統合マスタ!$X$4,MATCH($A207,統合マスタ!$AC$5:$AC$1500,0),0))</f>
        <v/>
      </c>
      <c r="F207" s="27" t="str">
        <f ca="1">IF($A207="","",OFFSET(統合マスタ!$Z$4,MATCH($A207,統合マスタ!$AC$5:$AC$1500,0),0))</f>
        <v/>
      </c>
      <c r="G207" s="27" t="str">
        <f ca="1">IF($A207="","",OFFSET(統合マスタ!$E$4,MATCH($A207,統合マスタ!$AC$5:$AC$1500,0),0))</f>
        <v/>
      </c>
      <c r="H207" s="27" t="str">
        <f ca="1">IF($A207="","",OFFSET(統合マスタ!$F$4,MATCH($A207,統合マスタ!$AC$5:$AC$1500,0),0))</f>
        <v/>
      </c>
      <c r="I207" s="27" t="str">
        <f ca="1">IF($A207="","",OFFSET(統合マスタ!$K$4,MATCH($A207,統合マスタ!$AC$5:$AC$1500,0),0))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 t="str" cm="1">
        <f t="array" aca="1" ref="A208" ca="1">IFERROR(
    SMALL(
        IF((統合マスタ!$R$5:$R$1500=1)*
           (ISNUMBER(MATCH(統合マスタ!$V$5:$V$1500, 分類!$Q$8:$Q$15, 0))),
           統合マスタ!$AC$5:$AC$1500),
        ROW(A204)
    ),
"")</f>
        <v/>
      </c>
      <c r="B208" s="27">
        <f t="shared" si="7"/>
        <v>204</v>
      </c>
      <c r="C208" s="27" t="str">
        <f ca="1">IF($A208="","",OFFSET(統合マスタ!$B$4,MATCH($A208,統合マスタ!$AC$5:$AC$1500,0),0))</f>
        <v/>
      </c>
      <c r="D208" s="27" t="str">
        <f ca="1">IF($A208="","",OFFSET(統合マスタ!$C$4,MATCH($A208,統合マスタ!$AC$5:$AC$1500,0),0))</f>
        <v/>
      </c>
      <c r="E208" s="27" t="str">
        <f ca="1">IF($A208="","",OFFSET(統合マスタ!$X$4,MATCH($A208,統合マスタ!$AC$5:$AC$1500,0),0))</f>
        <v/>
      </c>
      <c r="F208" s="27" t="str">
        <f ca="1">IF($A208="","",OFFSET(統合マスタ!$Z$4,MATCH($A208,統合マスタ!$AC$5:$AC$1500,0),0))</f>
        <v/>
      </c>
      <c r="G208" s="27" t="str">
        <f ca="1">IF($A208="","",OFFSET(統合マスタ!$E$4,MATCH($A208,統合マスタ!$AC$5:$AC$1500,0),0))</f>
        <v/>
      </c>
      <c r="H208" s="27" t="str">
        <f ca="1">IF($A208="","",OFFSET(統合マスタ!$F$4,MATCH($A208,統合マスタ!$AC$5:$AC$1500,0),0))</f>
        <v/>
      </c>
      <c r="I208" s="27" t="str">
        <f ca="1">IF($A208="","",OFFSET(統合マスタ!$K$4,MATCH($A208,統合マスタ!$AC$5:$AC$1500,0),0))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 t="str" cm="1">
        <f t="array" aca="1" ref="A209" ca="1">IFERROR(
    SMALL(
        IF((統合マスタ!$R$5:$R$1500=1)*
           (ISNUMBER(MATCH(統合マスタ!$V$5:$V$1500, 分類!$Q$8:$Q$15, 0))),
           統合マスタ!$AC$5:$AC$1500),
        ROW(A205)
    ),
"")</f>
        <v/>
      </c>
      <c r="B209" s="27">
        <f t="shared" si="7"/>
        <v>205</v>
      </c>
      <c r="C209" s="27" t="str">
        <f ca="1">IF($A209="","",OFFSET(統合マスタ!$B$4,MATCH($A209,統合マスタ!$AC$5:$AC$1500,0),0))</f>
        <v/>
      </c>
      <c r="D209" s="27" t="str">
        <f ca="1">IF($A209="","",OFFSET(統合マスタ!$C$4,MATCH($A209,統合マスタ!$AC$5:$AC$1500,0),0))</f>
        <v/>
      </c>
      <c r="E209" s="27" t="str">
        <f ca="1">IF($A209="","",OFFSET(統合マスタ!$X$4,MATCH($A209,統合マスタ!$AC$5:$AC$1500,0),0))</f>
        <v/>
      </c>
      <c r="F209" s="27" t="str">
        <f ca="1">IF($A209="","",OFFSET(統合マスタ!$Z$4,MATCH($A209,統合マスタ!$AC$5:$AC$1500,0),0))</f>
        <v/>
      </c>
      <c r="G209" s="27" t="str">
        <f ca="1">IF($A209="","",OFFSET(統合マスタ!$E$4,MATCH($A209,統合マスタ!$AC$5:$AC$1500,0),0))</f>
        <v/>
      </c>
      <c r="H209" s="27" t="str">
        <f ca="1">IF($A209="","",OFFSET(統合マスタ!$F$4,MATCH($A209,統合マスタ!$AC$5:$AC$1500,0),0))</f>
        <v/>
      </c>
      <c r="I209" s="27" t="str">
        <f ca="1">IF($A209="","",OFFSET(統合マスタ!$K$4,MATCH($A209,統合マスタ!$AC$5:$AC$1500,0),0))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 t="str" cm="1">
        <f t="array" aca="1" ref="A210" ca="1">IFERROR(
    SMALL(
        IF((統合マスタ!$R$5:$R$1500=1)*
           (ISNUMBER(MATCH(統合マスタ!$V$5:$V$1500, 分類!$Q$8:$Q$15, 0))),
           統合マスタ!$AC$5:$AC$1500),
        ROW(A206)
    ),
"")</f>
        <v/>
      </c>
      <c r="B210" s="27">
        <f t="shared" si="7"/>
        <v>206</v>
      </c>
      <c r="C210" s="27" t="str">
        <f ca="1">IF($A210="","",OFFSET(統合マスタ!$B$4,MATCH($A210,統合マスタ!$AC$5:$AC$1500,0),0))</f>
        <v/>
      </c>
      <c r="D210" s="27" t="str">
        <f ca="1">IF($A210="","",OFFSET(統合マスタ!$C$4,MATCH($A210,統合マスタ!$AC$5:$AC$1500,0),0))</f>
        <v/>
      </c>
      <c r="E210" s="27" t="str">
        <f ca="1">IF($A210="","",OFFSET(統合マスタ!$X$4,MATCH($A210,統合マスタ!$AC$5:$AC$1500,0),0))</f>
        <v/>
      </c>
      <c r="F210" s="27" t="str">
        <f ca="1">IF($A210="","",OFFSET(統合マスタ!$Z$4,MATCH($A210,統合マスタ!$AC$5:$AC$1500,0),0))</f>
        <v/>
      </c>
      <c r="G210" s="27" t="str">
        <f ca="1">IF($A210="","",OFFSET(統合マスタ!$E$4,MATCH($A210,統合マスタ!$AC$5:$AC$1500,0),0))</f>
        <v/>
      </c>
      <c r="H210" s="27" t="str">
        <f ca="1">IF($A210="","",OFFSET(統合マスタ!$F$4,MATCH($A210,統合マスタ!$AC$5:$AC$1500,0),0))</f>
        <v/>
      </c>
      <c r="I210" s="27" t="str">
        <f ca="1">IF($A210="","",OFFSET(統合マスタ!$K$4,MATCH($A210,統合マスタ!$AC$5:$AC$1500,0),0))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 t="str" cm="1">
        <f t="array" aca="1" ref="A211" ca="1">IFERROR(
    SMALL(
        IF((統合マスタ!$R$5:$R$1500=1)*
           (ISNUMBER(MATCH(統合マスタ!$V$5:$V$1500, 分類!$Q$8:$Q$15, 0))),
           統合マスタ!$AC$5:$AC$1500),
        ROW(A207)
    ),
"")</f>
        <v/>
      </c>
      <c r="B211" s="27">
        <f t="shared" si="7"/>
        <v>207</v>
      </c>
      <c r="C211" s="27" t="str">
        <f ca="1">IF($A211="","",OFFSET(統合マスタ!$B$4,MATCH($A211,統合マスタ!$AC$5:$AC$1500,0),0))</f>
        <v/>
      </c>
      <c r="D211" s="27" t="str">
        <f ca="1">IF($A211="","",OFFSET(統合マスタ!$C$4,MATCH($A211,統合マスタ!$AC$5:$AC$1500,0),0))</f>
        <v/>
      </c>
      <c r="E211" s="27" t="str">
        <f ca="1">IF($A211="","",OFFSET(統合マスタ!$X$4,MATCH($A211,統合マスタ!$AC$5:$AC$1500,0),0))</f>
        <v/>
      </c>
      <c r="F211" s="27" t="str">
        <f ca="1">IF($A211="","",OFFSET(統合マスタ!$Z$4,MATCH($A211,統合マスタ!$AC$5:$AC$1500,0),0))</f>
        <v/>
      </c>
      <c r="G211" s="27" t="str">
        <f ca="1">IF($A211="","",OFFSET(統合マスタ!$E$4,MATCH($A211,統合マスタ!$AC$5:$AC$1500,0),0))</f>
        <v/>
      </c>
      <c r="H211" s="27" t="str">
        <f ca="1">IF($A211="","",OFFSET(統合マスタ!$F$4,MATCH($A211,統合マスタ!$AC$5:$AC$1500,0),0))</f>
        <v/>
      </c>
      <c r="I211" s="27" t="str">
        <f ca="1">IF($A211="","",OFFSET(統合マスタ!$K$4,MATCH($A211,統合マスタ!$AC$5:$AC$1500,0),0))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 t="str" cm="1">
        <f t="array" aca="1" ref="A212" ca="1">IFERROR(
    SMALL(
        IF((統合マスタ!$R$5:$R$1500=1)*
           (ISNUMBER(MATCH(統合マスタ!$V$5:$V$1500, 分類!$Q$8:$Q$15, 0))),
           統合マスタ!$AC$5:$AC$1500),
        ROW(A208)
    ),
"")</f>
        <v/>
      </c>
      <c r="B212" s="27">
        <f t="shared" si="7"/>
        <v>208</v>
      </c>
      <c r="C212" s="27" t="str">
        <f ca="1">IF($A212="","",OFFSET(統合マスタ!$B$4,MATCH($A212,統合マスタ!$AC$5:$AC$1500,0),0))</f>
        <v/>
      </c>
      <c r="D212" s="27" t="str">
        <f ca="1">IF($A212="","",OFFSET(統合マスタ!$C$4,MATCH($A212,統合マスタ!$AC$5:$AC$1500,0),0))</f>
        <v/>
      </c>
      <c r="E212" s="27" t="str">
        <f ca="1">IF($A212="","",OFFSET(統合マスタ!$X$4,MATCH($A212,統合マスタ!$AC$5:$AC$1500,0),0))</f>
        <v/>
      </c>
      <c r="F212" s="27" t="str">
        <f ca="1">IF($A212="","",OFFSET(統合マスタ!$Z$4,MATCH($A212,統合マスタ!$AC$5:$AC$1500,0),0))</f>
        <v/>
      </c>
      <c r="G212" s="27" t="str">
        <f ca="1">IF($A212="","",OFFSET(統合マスタ!$E$4,MATCH($A212,統合マスタ!$AC$5:$AC$1500,0),0))</f>
        <v/>
      </c>
      <c r="H212" s="27" t="str">
        <f ca="1">IF($A212="","",OFFSET(統合マスタ!$F$4,MATCH($A212,統合マスタ!$AC$5:$AC$1500,0),0))</f>
        <v/>
      </c>
      <c r="I212" s="27" t="str">
        <f ca="1">IF($A212="","",OFFSET(統合マスタ!$K$4,MATCH($A212,統合マスタ!$AC$5:$AC$1500,0),0))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 t="str" cm="1">
        <f t="array" aca="1" ref="A213" ca="1">IFERROR(
    SMALL(
        IF((統合マスタ!$R$5:$R$1500=1)*
           (ISNUMBER(MATCH(統合マスタ!$V$5:$V$1500, 分類!$Q$8:$Q$15, 0))),
           統合マスタ!$AC$5:$AC$1500),
        ROW(A209)
    ),
"")</f>
        <v/>
      </c>
      <c r="B213" s="27">
        <f t="shared" si="7"/>
        <v>209</v>
      </c>
      <c r="C213" s="27" t="str">
        <f ca="1">IF($A213="","",OFFSET(統合マスタ!$B$4,MATCH($A213,統合マスタ!$AC$5:$AC$1500,0),0))</f>
        <v/>
      </c>
      <c r="D213" s="27" t="str">
        <f ca="1">IF($A213="","",OFFSET(統合マスタ!$C$4,MATCH($A213,統合マスタ!$AC$5:$AC$1500,0),0))</f>
        <v/>
      </c>
      <c r="E213" s="27" t="str">
        <f ca="1">IF($A213="","",OFFSET(統合マスタ!$X$4,MATCH($A213,統合マスタ!$AC$5:$AC$1500,0),0))</f>
        <v/>
      </c>
      <c r="F213" s="27" t="str">
        <f ca="1">IF($A213="","",OFFSET(統合マスタ!$Z$4,MATCH($A213,統合マスタ!$AC$5:$AC$1500,0),0))</f>
        <v/>
      </c>
      <c r="G213" s="27" t="str">
        <f ca="1">IF($A213="","",OFFSET(統合マスタ!$E$4,MATCH($A213,統合マスタ!$AC$5:$AC$1500,0),0))</f>
        <v/>
      </c>
      <c r="H213" s="27" t="str">
        <f ca="1">IF($A213="","",OFFSET(統合マスタ!$F$4,MATCH($A213,統合マスタ!$AC$5:$AC$1500,0),0))</f>
        <v/>
      </c>
      <c r="I213" s="27" t="str">
        <f ca="1">IF($A213="","",OFFSET(統合マスタ!$K$4,MATCH($A213,統合マスタ!$AC$5:$AC$1500,0),0))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 t="str" cm="1">
        <f t="array" aca="1" ref="A214" ca="1">IFERROR(
    SMALL(
        IF((統合マスタ!$R$5:$R$1500=1)*
           (ISNUMBER(MATCH(統合マスタ!$V$5:$V$1500, 分類!$Q$8:$Q$15, 0))),
           統合マスタ!$AC$5:$AC$1500),
        ROW(A210)
    ),
"")</f>
        <v/>
      </c>
      <c r="B214" s="27">
        <f t="shared" si="7"/>
        <v>210</v>
      </c>
      <c r="C214" s="27" t="str">
        <f ca="1">IF($A214="","",OFFSET(統合マスタ!$B$4,MATCH($A214,統合マスタ!$AC$5:$AC$1500,0),0))</f>
        <v/>
      </c>
      <c r="D214" s="27" t="str">
        <f ca="1">IF($A214="","",OFFSET(統合マスタ!$C$4,MATCH($A214,統合マスタ!$AC$5:$AC$1500,0),0))</f>
        <v/>
      </c>
      <c r="E214" s="27" t="str">
        <f ca="1">IF($A214="","",OFFSET(統合マスタ!$X$4,MATCH($A214,統合マスタ!$AC$5:$AC$1500,0),0))</f>
        <v/>
      </c>
      <c r="F214" s="27" t="str">
        <f ca="1">IF($A214="","",OFFSET(統合マスタ!$Z$4,MATCH($A214,統合マスタ!$AC$5:$AC$1500,0),0))</f>
        <v/>
      </c>
      <c r="G214" s="27" t="str">
        <f ca="1">IF($A214="","",OFFSET(統合マスタ!$E$4,MATCH($A214,統合マスタ!$AC$5:$AC$1500,0),0))</f>
        <v/>
      </c>
      <c r="H214" s="27" t="str">
        <f ca="1">IF($A214="","",OFFSET(統合マスタ!$F$4,MATCH($A214,統合マスタ!$AC$5:$AC$1500,0),0))</f>
        <v/>
      </c>
      <c r="I214" s="27" t="str">
        <f ca="1">IF($A214="","",OFFSET(統合マスタ!$K$4,MATCH($A214,統合マスタ!$AC$5:$AC$1500,0),0))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 t="str" cm="1">
        <f t="array" aca="1" ref="A215" ca="1">IFERROR(
    SMALL(
        IF((統合マスタ!$R$5:$R$1500=1)*
           (ISNUMBER(MATCH(統合マスタ!$V$5:$V$1500, 分類!$Q$8:$Q$15, 0))),
           統合マスタ!$AC$5:$AC$1500),
        ROW(A211)
    ),
"")</f>
        <v/>
      </c>
      <c r="B215" s="27">
        <f t="shared" si="7"/>
        <v>211</v>
      </c>
      <c r="C215" s="27" t="str">
        <f ca="1">IF($A215="","",OFFSET(統合マスタ!$B$4,MATCH($A215,統合マスタ!$AC$5:$AC$1500,0),0))</f>
        <v/>
      </c>
      <c r="D215" s="27" t="str">
        <f ca="1">IF($A215="","",OFFSET(統合マスタ!$C$4,MATCH($A215,統合マスタ!$AC$5:$AC$1500,0),0))</f>
        <v/>
      </c>
      <c r="E215" s="27" t="str">
        <f ca="1">IF($A215="","",OFFSET(統合マスタ!$X$4,MATCH($A215,統合マスタ!$AC$5:$AC$1500,0),0))</f>
        <v/>
      </c>
      <c r="F215" s="27" t="str">
        <f ca="1">IF($A215="","",OFFSET(統合マスタ!$Z$4,MATCH($A215,統合マスタ!$AC$5:$AC$1500,0),0))</f>
        <v/>
      </c>
      <c r="G215" s="27" t="str">
        <f ca="1">IF($A215="","",OFFSET(統合マスタ!$E$4,MATCH($A215,統合マスタ!$AC$5:$AC$1500,0),0))</f>
        <v/>
      </c>
      <c r="H215" s="27" t="str">
        <f ca="1">IF($A215="","",OFFSET(統合マスタ!$F$4,MATCH($A215,統合マスタ!$AC$5:$AC$1500,0),0))</f>
        <v/>
      </c>
      <c r="I215" s="27" t="str">
        <f ca="1">IF($A215="","",OFFSET(統合マスタ!$K$4,MATCH($A215,統合マスタ!$AC$5:$AC$1500,0),0))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 t="str" cm="1">
        <f t="array" aca="1" ref="A216" ca="1">IFERROR(
    SMALL(
        IF((統合マスタ!$R$5:$R$1500=1)*
           (ISNUMBER(MATCH(統合マスタ!$V$5:$V$1500, 分類!$Q$8:$Q$15, 0))),
           統合マスタ!$AC$5:$AC$1500),
        ROW(A212)
    ),
"")</f>
        <v/>
      </c>
      <c r="B216" s="27">
        <f t="shared" si="7"/>
        <v>212</v>
      </c>
      <c r="C216" s="27" t="str">
        <f ca="1">IF($A216="","",OFFSET(統合マスタ!$B$4,MATCH($A216,統合マスタ!$AC$5:$AC$1500,0),0))</f>
        <v/>
      </c>
      <c r="D216" s="27" t="str">
        <f ca="1">IF($A216="","",OFFSET(統合マスタ!$C$4,MATCH($A216,統合マスタ!$AC$5:$AC$1500,0),0))</f>
        <v/>
      </c>
      <c r="E216" s="27" t="str">
        <f ca="1">IF($A216="","",OFFSET(統合マスタ!$X$4,MATCH($A216,統合マスタ!$AC$5:$AC$1500,0),0))</f>
        <v/>
      </c>
      <c r="F216" s="27" t="str">
        <f ca="1">IF($A216="","",OFFSET(統合マスタ!$Z$4,MATCH($A216,統合マスタ!$AC$5:$AC$1500,0),0))</f>
        <v/>
      </c>
      <c r="G216" s="27" t="str">
        <f ca="1">IF($A216="","",OFFSET(統合マスタ!$E$4,MATCH($A216,統合マスタ!$AC$5:$AC$1500,0),0))</f>
        <v/>
      </c>
      <c r="H216" s="27" t="str">
        <f ca="1">IF($A216="","",OFFSET(統合マスタ!$F$4,MATCH($A216,統合マスタ!$AC$5:$AC$1500,0),0))</f>
        <v/>
      </c>
      <c r="I216" s="27" t="str">
        <f ca="1">IF($A216="","",OFFSET(統合マスタ!$K$4,MATCH($A216,統合マスタ!$AC$5:$AC$1500,0),0))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 t="str" cm="1">
        <f t="array" aca="1" ref="A217" ca="1">IFERROR(
    SMALL(
        IF((統合マスタ!$R$5:$R$1500=1)*
           (ISNUMBER(MATCH(統合マスタ!$V$5:$V$1500, 分類!$Q$8:$Q$15, 0))),
           統合マスタ!$AC$5:$AC$1500),
        ROW(A213)
    ),
"")</f>
        <v/>
      </c>
      <c r="B217" s="27">
        <f t="shared" si="7"/>
        <v>213</v>
      </c>
      <c r="C217" s="27" t="str">
        <f ca="1">IF($A217="","",OFFSET(統合マスタ!$B$4,MATCH($A217,統合マスタ!$AC$5:$AC$1500,0),0))</f>
        <v/>
      </c>
      <c r="D217" s="27" t="str">
        <f ca="1">IF($A217="","",OFFSET(統合マスタ!$C$4,MATCH($A217,統合マスタ!$AC$5:$AC$1500,0),0))</f>
        <v/>
      </c>
      <c r="E217" s="27" t="str">
        <f ca="1">IF($A217="","",OFFSET(統合マスタ!$X$4,MATCH($A217,統合マスタ!$AC$5:$AC$1500,0),0))</f>
        <v/>
      </c>
      <c r="F217" s="27" t="str">
        <f ca="1">IF($A217="","",OFFSET(統合マスタ!$Z$4,MATCH($A217,統合マスタ!$AC$5:$AC$1500,0),0))</f>
        <v/>
      </c>
      <c r="G217" s="27" t="str">
        <f ca="1">IF($A217="","",OFFSET(統合マスタ!$E$4,MATCH($A217,統合マスタ!$AC$5:$AC$1500,0),0))</f>
        <v/>
      </c>
      <c r="H217" s="27" t="str">
        <f ca="1">IF($A217="","",OFFSET(統合マスタ!$F$4,MATCH($A217,統合マスタ!$AC$5:$AC$1500,0),0))</f>
        <v/>
      </c>
      <c r="I217" s="27" t="str">
        <f ca="1">IF($A217="","",OFFSET(統合マスタ!$K$4,MATCH($A217,統合マスタ!$AC$5:$AC$1500,0),0))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 t="str" cm="1">
        <f t="array" aca="1" ref="A218" ca="1">IFERROR(
    SMALL(
        IF((統合マスタ!$R$5:$R$1500=1)*
           (ISNUMBER(MATCH(統合マスタ!$V$5:$V$1500, 分類!$Q$8:$Q$15, 0))),
           統合マスタ!$AC$5:$AC$1500),
        ROW(A214)
    ),
"")</f>
        <v/>
      </c>
      <c r="B218" s="27">
        <f t="shared" si="7"/>
        <v>214</v>
      </c>
      <c r="C218" s="27" t="str">
        <f ca="1">IF($A218="","",OFFSET(統合マスタ!$B$4,MATCH($A218,統合マスタ!$AC$5:$AC$1500,0),0))</f>
        <v/>
      </c>
      <c r="D218" s="27" t="str">
        <f ca="1">IF($A218="","",OFFSET(統合マスタ!$C$4,MATCH($A218,統合マスタ!$AC$5:$AC$1500,0),0))</f>
        <v/>
      </c>
      <c r="E218" s="27" t="str">
        <f ca="1">IF($A218="","",OFFSET(統合マスタ!$X$4,MATCH($A218,統合マスタ!$AC$5:$AC$1500,0),0))</f>
        <v/>
      </c>
      <c r="F218" s="27" t="str">
        <f ca="1">IF($A218="","",OFFSET(統合マスタ!$Z$4,MATCH($A218,統合マスタ!$AC$5:$AC$1500,0),0))</f>
        <v/>
      </c>
      <c r="G218" s="27" t="str">
        <f ca="1">IF($A218="","",OFFSET(統合マスタ!$E$4,MATCH($A218,統合マスタ!$AC$5:$AC$1500,0),0))</f>
        <v/>
      </c>
      <c r="H218" s="27" t="str">
        <f ca="1">IF($A218="","",OFFSET(統合マスタ!$F$4,MATCH($A218,統合マスタ!$AC$5:$AC$1500,0),0))</f>
        <v/>
      </c>
      <c r="I218" s="27" t="str">
        <f ca="1">IF($A218="","",OFFSET(統合マスタ!$K$4,MATCH($A218,統合マスタ!$AC$5:$AC$1500,0),0))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 t="str" cm="1">
        <f t="array" aca="1" ref="A219" ca="1">IFERROR(
    SMALL(
        IF((統合マスタ!$R$5:$R$1500=1)*
           (ISNUMBER(MATCH(統合マスタ!$V$5:$V$1500, 分類!$Q$8:$Q$15, 0))),
           統合マスタ!$AC$5:$AC$1500),
        ROW(A215)
    ),
"")</f>
        <v/>
      </c>
      <c r="B219" s="27">
        <f t="shared" si="7"/>
        <v>215</v>
      </c>
      <c r="C219" s="27" t="str">
        <f ca="1">IF($A219="","",OFFSET(統合マスタ!$B$4,MATCH($A219,統合マスタ!$AC$5:$AC$1500,0),0))</f>
        <v/>
      </c>
      <c r="D219" s="27" t="str">
        <f ca="1">IF($A219="","",OFFSET(統合マスタ!$C$4,MATCH($A219,統合マスタ!$AC$5:$AC$1500,0),0))</f>
        <v/>
      </c>
      <c r="E219" s="27" t="str">
        <f ca="1">IF($A219="","",OFFSET(統合マスタ!$X$4,MATCH($A219,統合マスタ!$AC$5:$AC$1500,0),0))</f>
        <v/>
      </c>
      <c r="F219" s="27" t="str">
        <f ca="1">IF($A219="","",OFFSET(統合マスタ!$Z$4,MATCH($A219,統合マスタ!$AC$5:$AC$1500,0),0))</f>
        <v/>
      </c>
      <c r="G219" s="27" t="str">
        <f ca="1">IF($A219="","",OFFSET(統合マスタ!$E$4,MATCH($A219,統合マスタ!$AC$5:$AC$1500,0),0))</f>
        <v/>
      </c>
      <c r="H219" s="27" t="str">
        <f ca="1">IF($A219="","",OFFSET(統合マスタ!$F$4,MATCH($A219,統合マスタ!$AC$5:$AC$1500,0),0))</f>
        <v/>
      </c>
      <c r="I219" s="27" t="str">
        <f ca="1">IF($A219="","",OFFSET(統合マスタ!$K$4,MATCH($A219,統合マスタ!$AC$5:$AC$1500,0),0))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 t="str" cm="1">
        <f t="array" aca="1" ref="A220" ca="1">IFERROR(
    SMALL(
        IF((統合マスタ!$R$5:$R$1500=1)*
           (ISNUMBER(MATCH(統合マスタ!$V$5:$V$1500, 分類!$Q$8:$Q$15, 0))),
           統合マスタ!$AC$5:$AC$1500),
        ROW(A216)
    ),
"")</f>
        <v/>
      </c>
      <c r="B220" s="27">
        <f t="shared" si="7"/>
        <v>216</v>
      </c>
      <c r="C220" s="27" t="str">
        <f ca="1">IF($A220="","",OFFSET(統合マスタ!$B$4,MATCH($A220,統合マスタ!$AC$5:$AC$1500,0),0))</f>
        <v/>
      </c>
      <c r="D220" s="27" t="str">
        <f ca="1">IF($A220="","",OFFSET(統合マスタ!$C$4,MATCH($A220,統合マスタ!$AC$5:$AC$1500,0),0))</f>
        <v/>
      </c>
      <c r="E220" s="27" t="str">
        <f ca="1">IF($A220="","",OFFSET(統合マスタ!$X$4,MATCH($A220,統合マスタ!$AC$5:$AC$1500,0),0))</f>
        <v/>
      </c>
      <c r="F220" s="27" t="str">
        <f ca="1">IF($A220="","",OFFSET(統合マスタ!$Z$4,MATCH($A220,統合マスタ!$AC$5:$AC$1500,0),0))</f>
        <v/>
      </c>
      <c r="G220" s="27" t="str">
        <f ca="1">IF($A220="","",OFFSET(統合マスタ!$E$4,MATCH($A220,統合マスタ!$AC$5:$AC$1500,0),0))</f>
        <v/>
      </c>
      <c r="H220" s="27" t="str">
        <f ca="1">IF($A220="","",OFFSET(統合マスタ!$F$4,MATCH($A220,統合マスタ!$AC$5:$AC$1500,0),0))</f>
        <v/>
      </c>
      <c r="I220" s="27" t="str">
        <f ca="1">IF($A220="","",OFFSET(統合マスタ!$K$4,MATCH($A220,統合マスタ!$AC$5:$AC$1500,0),0))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 t="str" cm="1">
        <f t="array" aca="1" ref="A221" ca="1">IFERROR(
    SMALL(
        IF((統合マスタ!$R$5:$R$1500=1)*
           (ISNUMBER(MATCH(統合マスタ!$V$5:$V$1500, 分類!$Q$8:$Q$15, 0))),
           統合マスタ!$AC$5:$AC$1500),
        ROW(A217)
    ),
"")</f>
        <v/>
      </c>
      <c r="B221" s="27">
        <f t="shared" si="7"/>
        <v>217</v>
      </c>
      <c r="C221" s="27" t="str">
        <f ca="1">IF($A221="","",OFFSET(統合マスタ!$B$4,MATCH($A221,統合マスタ!$AC$5:$AC$1500,0),0))</f>
        <v/>
      </c>
      <c r="D221" s="27" t="str">
        <f ca="1">IF($A221="","",OFFSET(統合マスタ!$C$4,MATCH($A221,統合マスタ!$AC$5:$AC$1500,0),0))</f>
        <v/>
      </c>
      <c r="E221" s="27" t="str">
        <f ca="1">IF($A221="","",OFFSET(統合マスタ!$X$4,MATCH($A221,統合マスタ!$AC$5:$AC$1500,0),0))</f>
        <v/>
      </c>
      <c r="F221" s="27" t="str">
        <f ca="1">IF($A221="","",OFFSET(統合マスタ!$Z$4,MATCH($A221,統合マスタ!$AC$5:$AC$1500,0),0))</f>
        <v/>
      </c>
      <c r="G221" s="27" t="str">
        <f ca="1">IF($A221="","",OFFSET(統合マスタ!$E$4,MATCH($A221,統合マスタ!$AC$5:$AC$1500,0),0))</f>
        <v/>
      </c>
      <c r="H221" s="27" t="str">
        <f ca="1">IF($A221="","",OFFSET(統合マスタ!$F$4,MATCH($A221,統合マスタ!$AC$5:$AC$1500,0),0))</f>
        <v/>
      </c>
      <c r="I221" s="27" t="str">
        <f ca="1">IF($A221="","",OFFSET(統合マスタ!$K$4,MATCH($A221,統合マスタ!$AC$5:$AC$1500,0),0))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 t="str" cm="1">
        <f t="array" aca="1" ref="A222" ca="1">IFERROR(
    SMALL(
        IF((統合マスタ!$R$5:$R$1500=1)*
           (ISNUMBER(MATCH(統合マスタ!$V$5:$V$1500, 分類!$Q$8:$Q$15, 0))),
           統合マスタ!$AC$5:$AC$1500),
        ROW(A218)
    ),
"")</f>
        <v/>
      </c>
      <c r="B222" s="27">
        <f t="shared" si="7"/>
        <v>218</v>
      </c>
      <c r="C222" s="27" t="str">
        <f ca="1">IF($A222="","",OFFSET(統合マスタ!$B$4,MATCH($A222,統合マスタ!$AC$5:$AC$1500,0),0))</f>
        <v/>
      </c>
      <c r="D222" s="27" t="str">
        <f ca="1">IF($A222="","",OFFSET(統合マスタ!$C$4,MATCH($A222,統合マスタ!$AC$5:$AC$1500,0),0))</f>
        <v/>
      </c>
      <c r="E222" s="27" t="str">
        <f ca="1">IF($A222="","",OFFSET(統合マスタ!$X$4,MATCH($A222,統合マスタ!$AC$5:$AC$1500,0),0))</f>
        <v/>
      </c>
      <c r="F222" s="27" t="str">
        <f ca="1">IF($A222="","",OFFSET(統合マスタ!$Z$4,MATCH($A222,統合マスタ!$AC$5:$AC$1500,0),0))</f>
        <v/>
      </c>
      <c r="G222" s="27" t="str">
        <f ca="1">IF($A222="","",OFFSET(統合マスタ!$E$4,MATCH($A222,統合マスタ!$AC$5:$AC$1500,0),0))</f>
        <v/>
      </c>
      <c r="H222" s="27" t="str">
        <f ca="1">IF($A222="","",OFFSET(統合マスタ!$F$4,MATCH($A222,統合マスタ!$AC$5:$AC$1500,0),0))</f>
        <v/>
      </c>
      <c r="I222" s="27" t="str">
        <f ca="1">IF($A222="","",OFFSET(統合マスタ!$K$4,MATCH($A222,統合マスタ!$AC$5:$AC$1500,0),0))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 t="str" cm="1">
        <f t="array" aca="1" ref="A223" ca="1">IFERROR(
    SMALL(
        IF((統合マスタ!$R$5:$R$1500=1)*
           (ISNUMBER(MATCH(統合マスタ!$V$5:$V$1500, 分類!$Q$8:$Q$15, 0))),
           統合マスタ!$AC$5:$AC$1500),
        ROW(A219)
    ),
"")</f>
        <v/>
      </c>
      <c r="B223" s="27">
        <f t="shared" si="7"/>
        <v>219</v>
      </c>
      <c r="C223" s="27" t="str">
        <f ca="1">IF($A223="","",OFFSET(統合マスタ!$B$4,MATCH($A223,統合マスタ!$AC$5:$AC$1500,0),0))</f>
        <v/>
      </c>
      <c r="D223" s="27" t="str">
        <f ca="1">IF($A223="","",OFFSET(統合マスタ!$C$4,MATCH($A223,統合マスタ!$AC$5:$AC$1500,0),0))</f>
        <v/>
      </c>
      <c r="E223" s="27" t="str">
        <f ca="1">IF($A223="","",OFFSET(統合マスタ!$X$4,MATCH($A223,統合マスタ!$AC$5:$AC$1500,0),0))</f>
        <v/>
      </c>
      <c r="F223" s="27" t="str">
        <f ca="1">IF($A223="","",OFFSET(統合マスタ!$Z$4,MATCH($A223,統合マスタ!$AC$5:$AC$1500,0),0))</f>
        <v/>
      </c>
      <c r="G223" s="27" t="str">
        <f ca="1">IF($A223="","",OFFSET(統合マスタ!$E$4,MATCH($A223,統合マスタ!$AC$5:$AC$1500,0),0))</f>
        <v/>
      </c>
      <c r="H223" s="27" t="str">
        <f ca="1">IF($A223="","",OFFSET(統合マスタ!$F$4,MATCH($A223,統合マスタ!$AC$5:$AC$1500,0),0))</f>
        <v/>
      </c>
      <c r="I223" s="27" t="str">
        <f ca="1">IF($A223="","",OFFSET(統合マスタ!$K$4,MATCH($A223,統合マスタ!$AC$5:$AC$1500,0),0))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 t="str" cm="1">
        <f t="array" aca="1" ref="A224" ca="1">IFERROR(
    SMALL(
        IF((統合マスタ!$R$5:$R$1500=1)*
           (ISNUMBER(MATCH(統合マスタ!$V$5:$V$1500, 分類!$Q$8:$Q$15, 0))),
           統合マスタ!$AC$5:$AC$1500),
        ROW(A220)
    ),
"")</f>
        <v/>
      </c>
      <c r="B224" s="27">
        <f t="shared" si="7"/>
        <v>220</v>
      </c>
      <c r="C224" s="27" t="str">
        <f ca="1">IF($A224="","",OFFSET(統合マスタ!$B$4,MATCH($A224,統合マスタ!$AC$5:$AC$1500,0),0))</f>
        <v/>
      </c>
      <c r="D224" s="27" t="str">
        <f ca="1">IF($A224="","",OFFSET(統合マスタ!$C$4,MATCH($A224,統合マスタ!$AC$5:$AC$1500,0),0))</f>
        <v/>
      </c>
      <c r="E224" s="27" t="str">
        <f ca="1">IF($A224="","",OFFSET(統合マスタ!$X$4,MATCH($A224,統合マスタ!$AC$5:$AC$1500,0),0))</f>
        <v/>
      </c>
      <c r="F224" s="27" t="str">
        <f ca="1">IF($A224="","",OFFSET(統合マスタ!$Z$4,MATCH($A224,統合マスタ!$AC$5:$AC$1500,0),0))</f>
        <v/>
      </c>
      <c r="G224" s="27" t="str">
        <f ca="1">IF($A224="","",OFFSET(統合マスタ!$E$4,MATCH($A224,統合マスタ!$AC$5:$AC$1500,0),0))</f>
        <v/>
      </c>
      <c r="H224" s="27" t="str">
        <f ca="1">IF($A224="","",OFFSET(統合マスタ!$F$4,MATCH($A224,統合マスタ!$AC$5:$AC$1500,0),0))</f>
        <v/>
      </c>
      <c r="I224" s="27" t="str">
        <f ca="1">IF($A224="","",OFFSET(統合マスタ!$K$4,MATCH($A224,統合マスタ!$AC$5:$AC$1500,0),0))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 t="str" cm="1">
        <f t="array" aca="1" ref="A225" ca="1">IFERROR(
    SMALL(
        IF((統合マスタ!$R$5:$R$1500=1)*
           (ISNUMBER(MATCH(統合マスタ!$V$5:$V$1500, 分類!$Q$8:$Q$15, 0))),
           統合マスタ!$AC$5:$AC$1500),
        ROW(A221)
    ),
"")</f>
        <v/>
      </c>
      <c r="B225" s="27">
        <f t="shared" si="7"/>
        <v>221</v>
      </c>
      <c r="C225" s="27" t="str">
        <f ca="1">IF($A225="","",OFFSET(統合マスタ!$B$4,MATCH($A225,統合マスタ!$AC$5:$AC$1500,0),0))</f>
        <v/>
      </c>
      <c r="D225" s="27" t="str">
        <f ca="1">IF($A225="","",OFFSET(統合マスタ!$C$4,MATCH($A225,統合マスタ!$AC$5:$AC$1500,0),0))</f>
        <v/>
      </c>
      <c r="E225" s="27" t="str">
        <f ca="1">IF($A225="","",OFFSET(統合マスタ!$X$4,MATCH($A225,統合マスタ!$AC$5:$AC$1500,0),0))</f>
        <v/>
      </c>
      <c r="F225" s="27" t="str">
        <f ca="1">IF($A225="","",OFFSET(統合マスタ!$Z$4,MATCH($A225,統合マスタ!$AC$5:$AC$1500,0),0))</f>
        <v/>
      </c>
      <c r="G225" s="27" t="str">
        <f ca="1">IF($A225="","",OFFSET(統合マスタ!$E$4,MATCH($A225,統合マスタ!$AC$5:$AC$1500,0),0))</f>
        <v/>
      </c>
      <c r="H225" s="27" t="str">
        <f ca="1">IF($A225="","",OFFSET(統合マスタ!$F$4,MATCH($A225,統合マスタ!$AC$5:$AC$1500,0),0))</f>
        <v/>
      </c>
      <c r="I225" s="27" t="str">
        <f ca="1">IF($A225="","",OFFSET(統合マスタ!$K$4,MATCH($A225,統合マスタ!$AC$5:$AC$1500,0),0))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 t="str" cm="1">
        <f t="array" aca="1" ref="A226" ca="1">IFERROR(
    SMALL(
        IF((統合マスタ!$R$5:$R$1500=1)*
           (ISNUMBER(MATCH(統合マスタ!$V$5:$V$1500, 分類!$Q$8:$Q$15, 0))),
           統合マスタ!$AC$5:$AC$1500),
        ROW(A222)
    ),
"")</f>
        <v/>
      </c>
      <c r="B226" s="27">
        <f t="shared" si="7"/>
        <v>222</v>
      </c>
      <c r="C226" s="27" t="str">
        <f ca="1">IF($A226="","",OFFSET(統合マスタ!$B$4,MATCH($A226,統合マスタ!$AC$5:$AC$1500,0),0))</f>
        <v/>
      </c>
      <c r="D226" s="27" t="str">
        <f ca="1">IF($A226="","",OFFSET(統合マスタ!$C$4,MATCH($A226,統合マスタ!$AC$5:$AC$1500,0),0))</f>
        <v/>
      </c>
      <c r="E226" s="27" t="str">
        <f ca="1">IF($A226="","",OFFSET(統合マスタ!$X$4,MATCH($A226,統合マスタ!$AC$5:$AC$1500,0),0))</f>
        <v/>
      </c>
      <c r="F226" s="27" t="str">
        <f ca="1">IF($A226="","",OFFSET(統合マスタ!$Z$4,MATCH($A226,統合マスタ!$AC$5:$AC$1500,0),0))</f>
        <v/>
      </c>
      <c r="G226" s="27" t="str">
        <f ca="1">IF($A226="","",OFFSET(統合マスタ!$E$4,MATCH($A226,統合マスタ!$AC$5:$AC$1500,0),0))</f>
        <v/>
      </c>
      <c r="H226" s="27" t="str">
        <f ca="1">IF($A226="","",OFFSET(統合マスタ!$F$4,MATCH($A226,統合マスタ!$AC$5:$AC$1500,0),0))</f>
        <v/>
      </c>
      <c r="I226" s="27" t="str">
        <f ca="1">IF($A226="","",OFFSET(統合マスタ!$K$4,MATCH($A226,統合マスタ!$AC$5:$AC$1500,0),0))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 t="str" cm="1">
        <f t="array" aca="1" ref="A227" ca="1">IFERROR(
    SMALL(
        IF((統合マスタ!$R$5:$R$1500=1)*
           (ISNUMBER(MATCH(統合マスタ!$V$5:$V$1500, 分類!$Q$8:$Q$15, 0))),
           統合マスタ!$AC$5:$AC$1500),
        ROW(A223)
    ),
"")</f>
        <v/>
      </c>
      <c r="B227" s="27">
        <f t="shared" si="7"/>
        <v>223</v>
      </c>
      <c r="C227" s="27" t="str">
        <f ca="1">IF($A227="","",OFFSET(統合マスタ!$B$4,MATCH($A227,統合マスタ!$AC$5:$AC$1500,0),0))</f>
        <v/>
      </c>
      <c r="D227" s="27" t="str">
        <f ca="1">IF($A227="","",OFFSET(統合マスタ!$C$4,MATCH($A227,統合マスタ!$AC$5:$AC$1500,0),0))</f>
        <v/>
      </c>
      <c r="E227" s="27" t="str">
        <f ca="1">IF($A227="","",OFFSET(統合マスタ!$X$4,MATCH($A227,統合マスタ!$AC$5:$AC$1500,0),0))</f>
        <v/>
      </c>
      <c r="F227" s="27" t="str">
        <f ca="1">IF($A227="","",OFFSET(統合マスタ!$Z$4,MATCH($A227,統合マスタ!$AC$5:$AC$1500,0),0))</f>
        <v/>
      </c>
      <c r="G227" s="27" t="str">
        <f ca="1">IF($A227="","",OFFSET(統合マスタ!$E$4,MATCH($A227,統合マスタ!$AC$5:$AC$1500,0),0))</f>
        <v/>
      </c>
      <c r="H227" s="27" t="str">
        <f ca="1">IF($A227="","",OFFSET(統合マスタ!$F$4,MATCH($A227,統合マスタ!$AC$5:$AC$1500,0),0))</f>
        <v/>
      </c>
      <c r="I227" s="27" t="str">
        <f ca="1">IF($A227="","",OFFSET(統合マスタ!$K$4,MATCH($A227,統合マスタ!$AC$5:$AC$1500,0),0))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 t="str" cm="1">
        <f t="array" aca="1" ref="A228" ca="1">IFERROR(
    SMALL(
        IF((統合マスタ!$R$5:$R$1500=1)*
           (ISNUMBER(MATCH(統合マスタ!$V$5:$V$1500, 分類!$Q$8:$Q$15, 0))),
           統合マスタ!$AC$5:$AC$1500),
        ROW(A224)
    ),
"")</f>
        <v/>
      </c>
      <c r="B228" s="27">
        <f t="shared" si="7"/>
        <v>224</v>
      </c>
      <c r="C228" s="27" t="str">
        <f ca="1">IF($A228="","",OFFSET(統合マスタ!$B$4,MATCH($A228,統合マスタ!$AC$5:$AC$1500,0),0))</f>
        <v/>
      </c>
      <c r="D228" s="27" t="str">
        <f ca="1">IF($A228="","",OFFSET(統合マスタ!$C$4,MATCH($A228,統合マスタ!$AC$5:$AC$1500,0),0))</f>
        <v/>
      </c>
      <c r="E228" s="27" t="str">
        <f ca="1">IF($A228="","",OFFSET(統合マスタ!$X$4,MATCH($A228,統合マスタ!$AC$5:$AC$1500,0),0))</f>
        <v/>
      </c>
      <c r="F228" s="27" t="str">
        <f ca="1">IF($A228="","",OFFSET(統合マスタ!$Z$4,MATCH($A228,統合マスタ!$AC$5:$AC$1500,0),0))</f>
        <v/>
      </c>
      <c r="G228" s="27" t="str">
        <f ca="1">IF($A228="","",OFFSET(統合マスタ!$E$4,MATCH($A228,統合マスタ!$AC$5:$AC$1500,0),0))</f>
        <v/>
      </c>
      <c r="H228" s="27" t="str">
        <f ca="1">IF($A228="","",OFFSET(統合マスタ!$F$4,MATCH($A228,統合マスタ!$AC$5:$AC$1500,0),0))</f>
        <v/>
      </c>
      <c r="I228" s="27" t="str">
        <f ca="1">IF($A228="","",OFFSET(統合マスタ!$K$4,MATCH($A228,統合マスタ!$AC$5:$AC$1500,0),0))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 t="str" cm="1">
        <f t="array" aca="1" ref="A229" ca="1">IFERROR(
    SMALL(
        IF((統合マスタ!$R$5:$R$1500=1)*
           (ISNUMBER(MATCH(統合マスタ!$V$5:$V$1500, 分類!$Q$8:$Q$15, 0))),
           統合マスタ!$AC$5:$AC$1500),
        ROW(A225)
    ),
"")</f>
        <v/>
      </c>
      <c r="B229" s="27">
        <f t="shared" si="7"/>
        <v>225</v>
      </c>
      <c r="C229" s="27" t="str">
        <f ca="1">IF($A229="","",OFFSET(統合マスタ!$B$4,MATCH($A229,統合マスタ!$AC$5:$AC$1500,0),0))</f>
        <v/>
      </c>
      <c r="D229" s="27" t="str">
        <f ca="1">IF($A229="","",OFFSET(統合マスタ!$C$4,MATCH($A229,統合マスタ!$AC$5:$AC$1500,0),0))</f>
        <v/>
      </c>
      <c r="E229" s="27" t="str">
        <f ca="1">IF($A229="","",OFFSET(統合マスタ!$X$4,MATCH($A229,統合マスタ!$AC$5:$AC$1500,0),0))</f>
        <v/>
      </c>
      <c r="F229" s="27" t="str">
        <f ca="1">IF($A229="","",OFFSET(統合マスタ!$Z$4,MATCH($A229,統合マスタ!$AC$5:$AC$1500,0),0))</f>
        <v/>
      </c>
      <c r="G229" s="27" t="str">
        <f ca="1">IF($A229="","",OFFSET(統合マスタ!$E$4,MATCH($A229,統合マスタ!$AC$5:$AC$1500,0),0))</f>
        <v/>
      </c>
      <c r="H229" s="27" t="str">
        <f ca="1">IF($A229="","",OFFSET(統合マスタ!$F$4,MATCH($A229,統合マスタ!$AC$5:$AC$1500,0),0))</f>
        <v/>
      </c>
      <c r="I229" s="27" t="str">
        <f ca="1">IF($A229="","",OFFSET(統合マスタ!$K$4,MATCH($A229,統合マスタ!$AC$5:$AC$1500,0),0))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 t="str" cm="1">
        <f t="array" aca="1" ref="A230" ca="1">IFERROR(
    SMALL(
        IF((統合マスタ!$R$5:$R$1500=1)*
           (ISNUMBER(MATCH(統合マスタ!$V$5:$V$1500, 分類!$Q$8:$Q$15, 0))),
           統合マスタ!$AC$5:$AC$1500),
        ROW(A226)
    ),
"")</f>
        <v/>
      </c>
      <c r="B230" s="27">
        <f t="shared" si="7"/>
        <v>226</v>
      </c>
      <c r="C230" s="27" t="str">
        <f ca="1">IF($A230="","",OFFSET(統合マスタ!$B$4,MATCH($A230,統合マスタ!$AC$5:$AC$1500,0),0))</f>
        <v/>
      </c>
      <c r="D230" s="27" t="str">
        <f ca="1">IF($A230="","",OFFSET(統合マスタ!$C$4,MATCH($A230,統合マスタ!$AC$5:$AC$1500,0),0))</f>
        <v/>
      </c>
      <c r="E230" s="27" t="str">
        <f ca="1">IF($A230="","",OFFSET(統合マスタ!$X$4,MATCH($A230,統合マスタ!$AC$5:$AC$1500,0),0))</f>
        <v/>
      </c>
      <c r="F230" s="27" t="str">
        <f ca="1">IF($A230="","",OFFSET(統合マスタ!$Z$4,MATCH($A230,統合マスタ!$AC$5:$AC$1500,0),0))</f>
        <v/>
      </c>
      <c r="G230" s="27" t="str">
        <f ca="1">IF($A230="","",OFFSET(統合マスタ!$E$4,MATCH($A230,統合マスタ!$AC$5:$AC$1500,0),0))</f>
        <v/>
      </c>
      <c r="H230" s="27" t="str">
        <f ca="1">IF($A230="","",OFFSET(統合マスタ!$F$4,MATCH($A230,統合マスタ!$AC$5:$AC$1500,0),0))</f>
        <v/>
      </c>
      <c r="I230" s="27" t="str">
        <f ca="1">IF($A230="","",OFFSET(統合マスタ!$K$4,MATCH($A230,統合マスタ!$AC$5:$AC$1500,0),0))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 t="str" cm="1">
        <f t="array" aca="1" ref="A231" ca="1">IFERROR(
    SMALL(
        IF((統合マスタ!$R$5:$R$1500=1)*
           (ISNUMBER(MATCH(統合マスタ!$V$5:$V$1500, 分類!$Q$8:$Q$15, 0))),
           統合マスタ!$AC$5:$AC$1500),
        ROW(A227)
    ),
"")</f>
        <v/>
      </c>
      <c r="B231" s="27">
        <f t="shared" si="7"/>
        <v>227</v>
      </c>
      <c r="C231" s="27" t="str">
        <f ca="1">IF($A231="","",OFFSET(統合マスタ!$B$4,MATCH($A231,統合マスタ!$AC$5:$AC$1500,0),0))</f>
        <v/>
      </c>
      <c r="D231" s="27" t="str">
        <f ca="1">IF($A231="","",OFFSET(統合マスタ!$C$4,MATCH($A231,統合マスタ!$AC$5:$AC$1500,0),0))</f>
        <v/>
      </c>
      <c r="E231" s="27" t="str">
        <f ca="1">IF($A231="","",OFFSET(統合マスタ!$X$4,MATCH($A231,統合マスタ!$AC$5:$AC$1500,0),0))</f>
        <v/>
      </c>
      <c r="F231" s="27" t="str">
        <f ca="1">IF($A231="","",OFFSET(統合マスタ!$Z$4,MATCH($A231,統合マスタ!$AC$5:$AC$1500,0),0))</f>
        <v/>
      </c>
      <c r="G231" s="27" t="str">
        <f ca="1">IF($A231="","",OFFSET(統合マスタ!$E$4,MATCH($A231,統合マスタ!$AC$5:$AC$1500,0),0))</f>
        <v/>
      </c>
      <c r="H231" s="27" t="str">
        <f ca="1">IF($A231="","",OFFSET(統合マスタ!$F$4,MATCH($A231,統合マスタ!$AC$5:$AC$1500,0),0))</f>
        <v/>
      </c>
      <c r="I231" s="27" t="str">
        <f ca="1">IF($A231="","",OFFSET(統合マスタ!$K$4,MATCH($A231,統合マスタ!$AC$5:$AC$1500,0),0))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 t="str" cm="1">
        <f t="array" aca="1" ref="A232" ca="1">IFERROR(
    SMALL(
        IF((統合マスタ!$R$5:$R$1500=1)*
           (ISNUMBER(MATCH(統合マスタ!$V$5:$V$1500, 分類!$Q$8:$Q$15, 0))),
           統合マスタ!$AC$5:$AC$1500),
        ROW(A228)
    ),
"")</f>
        <v/>
      </c>
      <c r="B232" s="27">
        <f t="shared" si="7"/>
        <v>228</v>
      </c>
      <c r="C232" s="27" t="str">
        <f ca="1">IF($A232="","",OFFSET(統合マスタ!$B$4,MATCH($A232,統合マスタ!$AC$5:$AC$1500,0),0))</f>
        <v/>
      </c>
      <c r="D232" s="27" t="str">
        <f ca="1">IF($A232="","",OFFSET(統合マスタ!$C$4,MATCH($A232,統合マスタ!$AC$5:$AC$1500,0),0))</f>
        <v/>
      </c>
      <c r="E232" s="27" t="str">
        <f ca="1">IF($A232="","",OFFSET(統合マスタ!$X$4,MATCH($A232,統合マスタ!$AC$5:$AC$1500,0),0))</f>
        <v/>
      </c>
      <c r="F232" s="27" t="str">
        <f ca="1">IF($A232="","",OFFSET(統合マスタ!$Z$4,MATCH($A232,統合マスタ!$AC$5:$AC$1500,0),0))</f>
        <v/>
      </c>
      <c r="G232" s="27" t="str">
        <f ca="1">IF($A232="","",OFFSET(統合マスタ!$E$4,MATCH($A232,統合マスタ!$AC$5:$AC$1500,0),0))</f>
        <v/>
      </c>
      <c r="H232" s="27" t="str">
        <f ca="1">IF($A232="","",OFFSET(統合マスタ!$F$4,MATCH($A232,統合マスタ!$AC$5:$AC$1500,0),0))</f>
        <v/>
      </c>
      <c r="I232" s="27" t="str">
        <f ca="1">IF($A232="","",OFFSET(統合マスタ!$K$4,MATCH($A232,統合マスタ!$AC$5:$AC$1500,0),0))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 t="str" cm="1">
        <f t="array" aca="1" ref="A233" ca="1">IFERROR(
    SMALL(
        IF((統合マスタ!$R$5:$R$1500=1)*
           (ISNUMBER(MATCH(統合マスタ!$V$5:$V$1500, 分類!$Q$8:$Q$15, 0))),
           統合マスタ!$AC$5:$AC$1500),
        ROW(A229)
    ),
"")</f>
        <v/>
      </c>
      <c r="B233" s="27">
        <f t="shared" si="7"/>
        <v>229</v>
      </c>
      <c r="C233" s="27" t="str">
        <f ca="1">IF($A233="","",OFFSET(統合マスタ!$B$4,MATCH($A233,統合マスタ!$AC$5:$AC$1500,0),0))</f>
        <v/>
      </c>
      <c r="D233" s="27" t="str">
        <f ca="1">IF($A233="","",OFFSET(統合マスタ!$C$4,MATCH($A233,統合マスタ!$AC$5:$AC$1500,0),0))</f>
        <v/>
      </c>
      <c r="E233" s="27" t="str">
        <f ca="1">IF($A233="","",OFFSET(統合マスタ!$X$4,MATCH($A233,統合マスタ!$AC$5:$AC$1500,0),0))</f>
        <v/>
      </c>
      <c r="F233" s="27" t="str">
        <f ca="1">IF($A233="","",OFFSET(統合マスタ!$Z$4,MATCH($A233,統合マスタ!$AC$5:$AC$1500,0),0))</f>
        <v/>
      </c>
      <c r="G233" s="27" t="str">
        <f ca="1">IF($A233="","",OFFSET(統合マスタ!$E$4,MATCH($A233,統合マスタ!$AC$5:$AC$1500,0),0))</f>
        <v/>
      </c>
      <c r="H233" s="27" t="str">
        <f ca="1">IF($A233="","",OFFSET(統合マスタ!$F$4,MATCH($A233,統合マスタ!$AC$5:$AC$1500,0),0))</f>
        <v/>
      </c>
      <c r="I233" s="27" t="str">
        <f ca="1">IF($A233="","",OFFSET(統合マスタ!$K$4,MATCH($A233,統合マスタ!$AC$5:$AC$1500,0),0))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 t="str" cm="1">
        <f t="array" aca="1" ref="A234" ca="1">IFERROR(
    SMALL(
        IF((統合マスタ!$R$5:$R$1500=1)*
           (ISNUMBER(MATCH(統合マスタ!$V$5:$V$1500, 分類!$Q$8:$Q$15, 0))),
           統合マスタ!$AC$5:$AC$1500),
        ROW(A230)
    ),
"")</f>
        <v/>
      </c>
      <c r="B234" s="27">
        <f t="shared" si="7"/>
        <v>230</v>
      </c>
      <c r="C234" s="27" t="str">
        <f ca="1">IF($A234="","",OFFSET(統合マスタ!$B$4,MATCH($A234,統合マスタ!$AC$5:$AC$1500,0),0))</f>
        <v/>
      </c>
      <c r="D234" s="27" t="str">
        <f ca="1">IF($A234="","",OFFSET(統合マスタ!$C$4,MATCH($A234,統合マスタ!$AC$5:$AC$1500,0),0))</f>
        <v/>
      </c>
      <c r="E234" s="27" t="str">
        <f ca="1">IF($A234="","",OFFSET(統合マスタ!$X$4,MATCH($A234,統合マスタ!$AC$5:$AC$1500,0),0))</f>
        <v/>
      </c>
      <c r="F234" s="27" t="str">
        <f ca="1">IF($A234="","",OFFSET(統合マスタ!$Z$4,MATCH($A234,統合マスタ!$AC$5:$AC$1500,0),0))</f>
        <v/>
      </c>
      <c r="G234" s="27" t="str">
        <f ca="1">IF($A234="","",OFFSET(統合マスタ!$E$4,MATCH($A234,統合マスタ!$AC$5:$AC$1500,0),0))</f>
        <v/>
      </c>
      <c r="H234" s="27" t="str">
        <f ca="1">IF($A234="","",OFFSET(統合マスタ!$F$4,MATCH($A234,統合マスタ!$AC$5:$AC$1500,0),0))</f>
        <v/>
      </c>
      <c r="I234" s="27" t="str">
        <f ca="1">IF($A234="","",OFFSET(統合マスタ!$K$4,MATCH($A234,統合マスタ!$AC$5:$AC$1500,0),0))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 t="str" cm="1">
        <f t="array" aca="1" ref="A235" ca="1">IFERROR(
    SMALL(
        IF((統合マスタ!$R$5:$R$1500=1)*
           (ISNUMBER(MATCH(統合マスタ!$V$5:$V$1500, 分類!$Q$8:$Q$15, 0))),
           統合マスタ!$AC$5:$AC$1500),
        ROW(A231)
    ),
"")</f>
        <v/>
      </c>
      <c r="B235" s="27">
        <f t="shared" si="7"/>
        <v>231</v>
      </c>
      <c r="C235" s="27" t="str">
        <f ca="1">IF($A235="","",OFFSET(統合マスタ!$B$4,MATCH($A235,統合マスタ!$AC$5:$AC$1500,0),0))</f>
        <v/>
      </c>
      <c r="D235" s="27" t="str">
        <f ca="1">IF($A235="","",OFFSET(統合マスタ!$C$4,MATCH($A235,統合マスタ!$AC$5:$AC$1500,0),0))</f>
        <v/>
      </c>
      <c r="E235" s="27" t="str">
        <f ca="1">IF($A235="","",OFFSET(統合マスタ!$X$4,MATCH($A235,統合マスタ!$AC$5:$AC$1500,0),0))</f>
        <v/>
      </c>
      <c r="F235" s="27" t="str">
        <f ca="1">IF($A235="","",OFFSET(統合マスタ!$Z$4,MATCH($A235,統合マスタ!$AC$5:$AC$1500,0),0))</f>
        <v/>
      </c>
      <c r="G235" s="27" t="str">
        <f ca="1">IF($A235="","",OFFSET(統合マスタ!$E$4,MATCH($A235,統合マスタ!$AC$5:$AC$1500,0),0))</f>
        <v/>
      </c>
      <c r="H235" s="27" t="str">
        <f ca="1">IF($A235="","",OFFSET(統合マスタ!$F$4,MATCH($A235,統合マスタ!$AC$5:$AC$1500,0),0))</f>
        <v/>
      </c>
      <c r="I235" s="27" t="str">
        <f ca="1">IF($A235="","",OFFSET(統合マスタ!$K$4,MATCH($A235,統合マスタ!$AC$5:$AC$1500,0),0))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 t="str" cm="1">
        <f t="array" aca="1" ref="A236" ca="1">IFERROR(
    SMALL(
        IF((統合マスタ!$R$5:$R$1500=1)*
           (ISNUMBER(MATCH(統合マスタ!$V$5:$V$1500, 分類!$Q$8:$Q$15, 0))),
           統合マスタ!$AC$5:$AC$1500),
        ROW(A232)
    ),
"")</f>
        <v/>
      </c>
      <c r="B236" s="27">
        <f t="shared" si="7"/>
        <v>232</v>
      </c>
      <c r="C236" s="27" t="str">
        <f ca="1">IF($A236="","",OFFSET(統合マスタ!$B$4,MATCH($A236,統合マスタ!$AC$5:$AC$1500,0),0))</f>
        <v/>
      </c>
      <c r="D236" s="27" t="str">
        <f ca="1">IF($A236="","",OFFSET(統合マスタ!$C$4,MATCH($A236,統合マスタ!$AC$5:$AC$1500,0),0))</f>
        <v/>
      </c>
      <c r="E236" s="27" t="str">
        <f ca="1">IF($A236="","",OFFSET(統合マスタ!$X$4,MATCH($A236,統合マスタ!$AC$5:$AC$1500,0),0))</f>
        <v/>
      </c>
      <c r="F236" s="27" t="str">
        <f ca="1">IF($A236="","",OFFSET(統合マスタ!$Z$4,MATCH($A236,統合マスタ!$AC$5:$AC$1500,0),0))</f>
        <v/>
      </c>
      <c r="G236" s="27" t="str">
        <f ca="1">IF($A236="","",OFFSET(統合マスタ!$E$4,MATCH($A236,統合マスタ!$AC$5:$AC$1500,0),0))</f>
        <v/>
      </c>
      <c r="H236" s="27" t="str">
        <f ca="1">IF($A236="","",OFFSET(統合マスタ!$F$4,MATCH($A236,統合マスタ!$AC$5:$AC$1500,0),0))</f>
        <v/>
      </c>
      <c r="I236" s="27" t="str">
        <f ca="1">IF($A236="","",OFFSET(統合マスタ!$K$4,MATCH($A236,統合マスタ!$AC$5:$AC$1500,0),0))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 t="str" cm="1">
        <f t="array" aca="1" ref="A237" ca="1">IFERROR(
    SMALL(
        IF((統合マスタ!$R$5:$R$1500=1)*
           (ISNUMBER(MATCH(統合マスタ!$V$5:$V$1500, 分類!$Q$8:$Q$15, 0))),
           統合マスタ!$AC$5:$AC$1500),
        ROW(A233)
    ),
"")</f>
        <v/>
      </c>
      <c r="B237" s="27">
        <f t="shared" si="7"/>
        <v>233</v>
      </c>
      <c r="C237" s="27" t="str">
        <f ca="1">IF($A237="","",OFFSET(統合マスタ!$B$4,MATCH($A237,統合マスタ!$AC$5:$AC$1500,0),0))</f>
        <v/>
      </c>
      <c r="D237" s="27" t="str">
        <f ca="1">IF($A237="","",OFFSET(統合マスタ!$C$4,MATCH($A237,統合マスタ!$AC$5:$AC$1500,0),0))</f>
        <v/>
      </c>
      <c r="E237" s="27" t="str">
        <f ca="1">IF($A237="","",OFFSET(統合マスタ!$X$4,MATCH($A237,統合マスタ!$AC$5:$AC$1500,0),0))</f>
        <v/>
      </c>
      <c r="F237" s="27" t="str">
        <f ca="1">IF($A237="","",OFFSET(統合マスタ!$Z$4,MATCH($A237,統合マスタ!$AC$5:$AC$1500,0),0))</f>
        <v/>
      </c>
      <c r="G237" s="27" t="str">
        <f ca="1">IF($A237="","",OFFSET(統合マスタ!$E$4,MATCH($A237,統合マスタ!$AC$5:$AC$1500,0),0))</f>
        <v/>
      </c>
      <c r="H237" s="27" t="str">
        <f ca="1">IF($A237="","",OFFSET(統合マスタ!$F$4,MATCH($A237,統合マスタ!$AC$5:$AC$1500,0),0))</f>
        <v/>
      </c>
      <c r="I237" s="27" t="str">
        <f ca="1">IF($A237="","",OFFSET(統合マスタ!$K$4,MATCH($A237,統合マスタ!$AC$5:$AC$1500,0),0))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 t="str" cm="1">
        <f t="array" aca="1" ref="A238" ca="1">IFERROR(
    SMALL(
        IF((統合マスタ!$R$5:$R$1500=1)*
           (ISNUMBER(MATCH(統合マスタ!$V$5:$V$1500, 分類!$Q$8:$Q$15, 0))),
           統合マスタ!$AC$5:$AC$1500),
        ROW(A234)
    ),
"")</f>
        <v/>
      </c>
      <c r="B238" s="27">
        <f t="shared" si="7"/>
        <v>234</v>
      </c>
      <c r="C238" s="27" t="str">
        <f ca="1">IF($A238="","",OFFSET(統合マスタ!$B$4,MATCH($A238,統合マスタ!$AC$5:$AC$1500,0),0))</f>
        <v/>
      </c>
      <c r="D238" s="27" t="str">
        <f ca="1">IF($A238="","",OFFSET(統合マスタ!$C$4,MATCH($A238,統合マスタ!$AC$5:$AC$1500,0),0))</f>
        <v/>
      </c>
      <c r="E238" s="27" t="str">
        <f ca="1">IF($A238="","",OFFSET(統合マスタ!$X$4,MATCH($A238,統合マスタ!$AC$5:$AC$1500,0),0))</f>
        <v/>
      </c>
      <c r="F238" s="27" t="str">
        <f ca="1">IF($A238="","",OFFSET(統合マスタ!$Z$4,MATCH($A238,統合マスタ!$AC$5:$AC$1500,0),0))</f>
        <v/>
      </c>
      <c r="G238" s="27" t="str">
        <f ca="1">IF($A238="","",OFFSET(統合マスタ!$E$4,MATCH($A238,統合マスタ!$AC$5:$AC$1500,0),0))</f>
        <v/>
      </c>
      <c r="H238" s="27" t="str">
        <f ca="1">IF($A238="","",OFFSET(統合マスタ!$F$4,MATCH($A238,統合マスタ!$AC$5:$AC$1500,0),0))</f>
        <v/>
      </c>
      <c r="I238" s="27" t="str">
        <f ca="1">IF($A238="","",OFFSET(統合マスタ!$K$4,MATCH($A238,統合マスタ!$AC$5:$AC$1500,0),0))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 t="str" cm="1">
        <f t="array" aca="1" ref="A239" ca="1">IFERROR(
    SMALL(
        IF((統合マスタ!$R$5:$R$1500=1)*
           (ISNUMBER(MATCH(統合マスタ!$V$5:$V$1500, 分類!$Q$8:$Q$15, 0))),
           統合マスタ!$AC$5:$AC$1500),
        ROW(A235)
    ),
"")</f>
        <v/>
      </c>
      <c r="B239" s="27">
        <f t="shared" si="7"/>
        <v>235</v>
      </c>
      <c r="C239" s="27" t="str">
        <f ca="1">IF($A239="","",OFFSET(統合マスタ!$B$4,MATCH($A239,統合マスタ!$AC$5:$AC$1500,0),0))</f>
        <v/>
      </c>
      <c r="D239" s="27" t="str">
        <f ca="1">IF($A239="","",OFFSET(統合マスタ!$C$4,MATCH($A239,統合マスタ!$AC$5:$AC$1500,0),0))</f>
        <v/>
      </c>
      <c r="E239" s="27" t="str">
        <f ca="1">IF($A239="","",OFFSET(統合マスタ!$X$4,MATCH($A239,統合マスタ!$AC$5:$AC$1500,0),0))</f>
        <v/>
      </c>
      <c r="F239" s="27" t="str">
        <f ca="1">IF($A239="","",OFFSET(統合マスタ!$Z$4,MATCH($A239,統合マスタ!$AC$5:$AC$1500,0),0))</f>
        <v/>
      </c>
      <c r="G239" s="27" t="str">
        <f ca="1">IF($A239="","",OFFSET(統合マスタ!$E$4,MATCH($A239,統合マスタ!$AC$5:$AC$1500,0),0))</f>
        <v/>
      </c>
      <c r="H239" s="27" t="str">
        <f ca="1">IF($A239="","",OFFSET(統合マスタ!$F$4,MATCH($A239,統合マスタ!$AC$5:$AC$1500,0),0))</f>
        <v/>
      </c>
      <c r="I239" s="27" t="str">
        <f ca="1">IF($A239="","",OFFSET(統合マスタ!$K$4,MATCH($A239,統合マスタ!$AC$5:$AC$1500,0),0))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 t="str" cm="1">
        <f t="array" aca="1" ref="A240" ca="1">IFERROR(
    SMALL(
        IF((統合マスタ!$R$5:$R$1500=1)*
           (ISNUMBER(MATCH(統合マスタ!$V$5:$V$1500, 分類!$Q$8:$Q$15, 0))),
           統合マスタ!$AC$5:$AC$1500),
        ROW(A236)
    ),
"")</f>
        <v/>
      </c>
      <c r="B240" s="27">
        <f t="shared" si="7"/>
        <v>236</v>
      </c>
      <c r="C240" s="27" t="str">
        <f ca="1">IF($A240="","",OFFSET(統合マスタ!$B$4,MATCH($A240,統合マスタ!$AC$5:$AC$1500,0),0))</f>
        <v/>
      </c>
      <c r="D240" s="27" t="str">
        <f ca="1">IF($A240="","",OFFSET(統合マスタ!$C$4,MATCH($A240,統合マスタ!$AC$5:$AC$1500,0),0))</f>
        <v/>
      </c>
      <c r="E240" s="27" t="str">
        <f ca="1">IF($A240="","",OFFSET(統合マスタ!$X$4,MATCH($A240,統合マスタ!$AC$5:$AC$1500,0),0))</f>
        <v/>
      </c>
      <c r="F240" s="27" t="str">
        <f ca="1">IF($A240="","",OFFSET(統合マスタ!$Z$4,MATCH($A240,統合マスタ!$AC$5:$AC$1500,0),0))</f>
        <v/>
      </c>
      <c r="G240" s="27" t="str">
        <f ca="1">IF($A240="","",OFFSET(統合マスタ!$E$4,MATCH($A240,統合マスタ!$AC$5:$AC$1500,0),0))</f>
        <v/>
      </c>
      <c r="H240" s="27" t="str">
        <f ca="1">IF($A240="","",OFFSET(統合マスタ!$F$4,MATCH($A240,統合マスタ!$AC$5:$AC$1500,0),0))</f>
        <v/>
      </c>
      <c r="I240" s="27" t="str">
        <f ca="1">IF($A240="","",OFFSET(統合マスタ!$K$4,MATCH($A240,統合マスタ!$AC$5:$AC$1500,0),0))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 t="str" cm="1">
        <f t="array" aca="1" ref="A241" ca="1">IFERROR(
    SMALL(
        IF((統合マスタ!$R$5:$R$1500=1)*
           (ISNUMBER(MATCH(統合マスタ!$V$5:$V$1500, 分類!$Q$8:$Q$15, 0))),
           統合マスタ!$AC$5:$AC$1500),
        ROW(A237)
    ),
"")</f>
        <v/>
      </c>
      <c r="B241" s="27">
        <f t="shared" si="7"/>
        <v>237</v>
      </c>
      <c r="C241" s="27" t="str">
        <f ca="1">IF($A241="","",OFFSET(統合マスタ!$B$4,MATCH($A241,統合マスタ!$AC$5:$AC$1500,0),0))</f>
        <v/>
      </c>
      <c r="D241" s="27" t="str">
        <f ca="1">IF($A241="","",OFFSET(統合マスタ!$C$4,MATCH($A241,統合マスタ!$AC$5:$AC$1500,0),0))</f>
        <v/>
      </c>
      <c r="E241" s="27" t="str">
        <f ca="1">IF($A241="","",OFFSET(統合マスタ!$X$4,MATCH($A241,統合マスタ!$AC$5:$AC$1500,0),0))</f>
        <v/>
      </c>
      <c r="F241" s="27" t="str">
        <f ca="1">IF($A241="","",OFFSET(統合マスタ!$Z$4,MATCH($A241,統合マスタ!$AC$5:$AC$1500,0),0))</f>
        <v/>
      </c>
      <c r="G241" s="27" t="str">
        <f ca="1">IF($A241="","",OFFSET(統合マスタ!$E$4,MATCH($A241,統合マスタ!$AC$5:$AC$1500,0),0))</f>
        <v/>
      </c>
      <c r="H241" s="27" t="str">
        <f ca="1">IF($A241="","",OFFSET(統合マスタ!$F$4,MATCH($A241,統合マスタ!$AC$5:$AC$1500,0),0))</f>
        <v/>
      </c>
      <c r="I241" s="27" t="str">
        <f ca="1">IF($A241="","",OFFSET(統合マスタ!$K$4,MATCH($A241,統合マスタ!$AC$5:$AC$1500,0),0))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 t="str" cm="1">
        <f t="array" aca="1" ref="A242" ca="1">IFERROR(
    SMALL(
        IF((統合マスタ!$R$5:$R$1500=1)*
           (ISNUMBER(MATCH(統合マスタ!$V$5:$V$1500, 分類!$Q$8:$Q$15, 0))),
           統合マスタ!$AC$5:$AC$1500),
        ROW(A238)
    ),
"")</f>
        <v/>
      </c>
      <c r="B242" s="27">
        <f t="shared" si="7"/>
        <v>238</v>
      </c>
      <c r="C242" s="27" t="str">
        <f ca="1">IF($A242="","",OFFSET(統合マスタ!$B$4,MATCH($A242,統合マスタ!$AC$5:$AC$1500,0),0))</f>
        <v/>
      </c>
      <c r="D242" s="27" t="str">
        <f ca="1">IF($A242="","",OFFSET(統合マスタ!$C$4,MATCH($A242,統合マスタ!$AC$5:$AC$1500,0),0))</f>
        <v/>
      </c>
      <c r="E242" s="27" t="str">
        <f ca="1">IF($A242="","",OFFSET(統合マスタ!$X$4,MATCH($A242,統合マスタ!$AC$5:$AC$1500,0),0))</f>
        <v/>
      </c>
      <c r="F242" s="27" t="str">
        <f ca="1">IF($A242="","",OFFSET(統合マスタ!$Z$4,MATCH($A242,統合マスタ!$AC$5:$AC$1500,0),0))</f>
        <v/>
      </c>
      <c r="G242" s="27" t="str">
        <f ca="1">IF($A242="","",OFFSET(統合マスタ!$E$4,MATCH($A242,統合マスタ!$AC$5:$AC$1500,0),0))</f>
        <v/>
      </c>
      <c r="H242" s="27" t="str">
        <f ca="1">IF($A242="","",OFFSET(統合マスタ!$F$4,MATCH($A242,統合マスタ!$AC$5:$AC$1500,0),0))</f>
        <v/>
      </c>
      <c r="I242" s="27" t="str">
        <f ca="1">IF($A242="","",OFFSET(統合マスタ!$K$4,MATCH($A242,統合マスタ!$AC$5:$AC$1500,0),0))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 t="str" cm="1">
        <f t="array" aca="1" ref="A243" ca="1">IFERROR(
    SMALL(
        IF((統合マスタ!$R$5:$R$1500=1)*
           (ISNUMBER(MATCH(統合マスタ!$V$5:$V$1500, 分類!$Q$8:$Q$15, 0))),
           統合マスタ!$AC$5:$AC$1500),
        ROW(A239)
    ),
"")</f>
        <v/>
      </c>
      <c r="B243" s="27">
        <f t="shared" si="7"/>
        <v>239</v>
      </c>
      <c r="C243" s="27" t="str">
        <f ca="1">IF($A243="","",OFFSET(統合マスタ!$B$4,MATCH($A243,統合マスタ!$AC$5:$AC$1500,0),0))</f>
        <v/>
      </c>
      <c r="D243" s="27" t="str">
        <f ca="1">IF($A243="","",OFFSET(統合マスタ!$C$4,MATCH($A243,統合マスタ!$AC$5:$AC$1500,0),0))</f>
        <v/>
      </c>
      <c r="E243" s="27" t="str">
        <f ca="1">IF($A243="","",OFFSET(統合マスタ!$X$4,MATCH($A243,統合マスタ!$AC$5:$AC$1500,0),0))</f>
        <v/>
      </c>
      <c r="F243" s="27" t="str">
        <f ca="1">IF($A243="","",OFFSET(統合マスタ!$Z$4,MATCH($A243,統合マスタ!$AC$5:$AC$1500,0),0))</f>
        <v/>
      </c>
      <c r="G243" s="27" t="str">
        <f ca="1">IF($A243="","",OFFSET(統合マスタ!$E$4,MATCH($A243,統合マスタ!$AC$5:$AC$1500,0),0))</f>
        <v/>
      </c>
      <c r="H243" s="27" t="str">
        <f ca="1">IF($A243="","",OFFSET(統合マスタ!$F$4,MATCH($A243,統合マスタ!$AC$5:$AC$1500,0),0))</f>
        <v/>
      </c>
      <c r="I243" s="27" t="str">
        <f ca="1">IF($A243="","",OFFSET(統合マスタ!$K$4,MATCH($A243,統合マスタ!$AC$5:$AC$1500,0),0))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 t="str" cm="1">
        <f t="array" aca="1" ref="A244" ca="1">IFERROR(
    SMALL(
        IF((統合マスタ!$R$5:$R$1500=1)*
           (ISNUMBER(MATCH(統合マスタ!$V$5:$V$1500, 分類!$Q$8:$Q$15, 0))),
           統合マスタ!$AC$5:$AC$1500),
        ROW(A240)
    ),
"")</f>
        <v/>
      </c>
      <c r="B244" s="27">
        <f t="shared" si="7"/>
        <v>240</v>
      </c>
      <c r="C244" s="27" t="str">
        <f ca="1">IF($A244="","",OFFSET(統合マスタ!$B$4,MATCH($A244,統合マスタ!$AC$5:$AC$1500,0),0))</f>
        <v/>
      </c>
      <c r="D244" s="27" t="str">
        <f ca="1">IF($A244="","",OFFSET(統合マスタ!$C$4,MATCH($A244,統合マスタ!$AC$5:$AC$1500,0),0))</f>
        <v/>
      </c>
      <c r="E244" s="27" t="str">
        <f ca="1">IF($A244="","",OFFSET(統合マスタ!$X$4,MATCH($A244,統合マスタ!$AC$5:$AC$1500,0),0))</f>
        <v/>
      </c>
      <c r="F244" s="27" t="str">
        <f ca="1">IF($A244="","",OFFSET(統合マスタ!$Z$4,MATCH($A244,統合マスタ!$AC$5:$AC$1500,0),0))</f>
        <v/>
      </c>
      <c r="G244" s="27" t="str">
        <f ca="1">IF($A244="","",OFFSET(統合マスタ!$E$4,MATCH($A244,統合マスタ!$AC$5:$AC$1500,0),0))</f>
        <v/>
      </c>
      <c r="H244" s="27" t="str">
        <f ca="1">IF($A244="","",OFFSET(統合マスタ!$F$4,MATCH($A244,統合マスタ!$AC$5:$AC$1500,0),0))</f>
        <v/>
      </c>
      <c r="I244" s="27" t="str">
        <f ca="1">IF($A244="","",OFFSET(統合マスタ!$K$4,MATCH($A244,統合マスタ!$AC$5:$AC$1500,0),0))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 t="str" cm="1">
        <f t="array" aca="1" ref="A245" ca="1">IFERROR(
    SMALL(
        IF((統合マスタ!$R$5:$R$1500=1)*
           (ISNUMBER(MATCH(統合マスタ!$V$5:$V$1500, 分類!$Q$8:$Q$15, 0))),
           統合マスタ!$AC$5:$AC$1500),
        ROW(A241)
    ),
"")</f>
        <v/>
      </c>
      <c r="B245" s="27">
        <f t="shared" si="7"/>
        <v>241</v>
      </c>
      <c r="C245" s="27" t="str">
        <f ca="1">IF($A245="","",OFFSET(統合マスタ!$B$4,MATCH($A245,統合マスタ!$AC$5:$AC$1500,0),0))</f>
        <v/>
      </c>
      <c r="D245" s="27" t="str">
        <f ca="1">IF($A245="","",OFFSET(統合マスタ!$C$4,MATCH($A245,統合マスタ!$AC$5:$AC$1500,0),0))</f>
        <v/>
      </c>
      <c r="E245" s="27" t="str">
        <f ca="1">IF($A245="","",OFFSET(統合マスタ!$X$4,MATCH($A245,統合マスタ!$AC$5:$AC$1500,0),0))</f>
        <v/>
      </c>
      <c r="F245" s="27" t="str">
        <f ca="1">IF($A245="","",OFFSET(統合マスタ!$Z$4,MATCH($A245,統合マスタ!$AC$5:$AC$1500,0),0))</f>
        <v/>
      </c>
      <c r="G245" s="27" t="str">
        <f ca="1">IF($A245="","",OFFSET(統合マスタ!$E$4,MATCH($A245,統合マスタ!$AC$5:$AC$1500,0),0))</f>
        <v/>
      </c>
      <c r="H245" s="27" t="str">
        <f ca="1">IF($A245="","",OFFSET(統合マスタ!$F$4,MATCH($A245,統合マスタ!$AC$5:$AC$1500,0),0))</f>
        <v/>
      </c>
      <c r="I245" s="27" t="str">
        <f ca="1">IF($A245="","",OFFSET(統合マスタ!$K$4,MATCH($A245,統合マスタ!$AC$5:$AC$1500,0),0))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 t="str" cm="1">
        <f t="array" aca="1" ref="A246" ca="1">IFERROR(
    SMALL(
        IF((統合マスタ!$R$5:$R$1500=1)*
           (ISNUMBER(MATCH(統合マスタ!$V$5:$V$1500, 分類!$Q$8:$Q$15, 0))),
           統合マスタ!$AC$5:$AC$1500),
        ROW(A242)
    ),
"")</f>
        <v/>
      </c>
      <c r="B246" s="27">
        <f t="shared" si="7"/>
        <v>242</v>
      </c>
      <c r="C246" s="27" t="str">
        <f ca="1">IF($A246="","",OFFSET(統合マスタ!$B$4,MATCH($A246,統合マスタ!$AC$5:$AC$1500,0),0))</f>
        <v/>
      </c>
      <c r="D246" s="27" t="str">
        <f ca="1">IF($A246="","",OFFSET(統合マスタ!$C$4,MATCH($A246,統合マスタ!$AC$5:$AC$1500,0),0))</f>
        <v/>
      </c>
      <c r="E246" s="27" t="str">
        <f ca="1">IF($A246="","",OFFSET(統合マスタ!$X$4,MATCH($A246,統合マスタ!$AC$5:$AC$1500,0),0))</f>
        <v/>
      </c>
      <c r="F246" s="27" t="str">
        <f ca="1">IF($A246="","",OFFSET(統合マスタ!$Z$4,MATCH($A246,統合マスタ!$AC$5:$AC$1500,0),0))</f>
        <v/>
      </c>
      <c r="G246" s="27" t="str">
        <f ca="1">IF($A246="","",OFFSET(統合マスタ!$E$4,MATCH($A246,統合マスタ!$AC$5:$AC$1500,0),0))</f>
        <v/>
      </c>
      <c r="H246" s="27" t="str">
        <f ca="1">IF($A246="","",OFFSET(統合マスタ!$F$4,MATCH($A246,統合マスタ!$AC$5:$AC$1500,0),0))</f>
        <v/>
      </c>
      <c r="I246" s="27" t="str">
        <f ca="1">IF($A246="","",OFFSET(統合マスタ!$K$4,MATCH($A246,統合マスタ!$AC$5:$AC$1500,0),0))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 t="str" cm="1">
        <f t="array" aca="1" ref="A247" ca="1">IFERROR(
    SMALL(
        IF((統合マスタ!$R$5:$R$1500=1)*
           (ISNUMBER(MATCH(統合マスタ!$V$5:$V$1500, 分類!$Q$8:$Q$15, 0))),
           統合マスタ!$AC$5:$AC$1500),
        ROW(A243)
    ),
"")</f>
        <v/>
      </c>
      <c r="B247" s="27">
        <f t="shared" si="7"/>
        <v>243</v>
      </c>
      <c r="C247" s="27" t="str">
        <f ca="1">IF($A247="","",OFFSET(統合マスタ!$B$4,MATCH($A247,統合マスタ!$AC$5:$AC$1500,0),0))</f>
        <v/>
      </c>
      <c r="D247" s="27" t="str">
        <f ca="1">IF($A247="","",OFFSET(統合マスタ!$C$4,MATCH($A247,統合マスタ!$AC$5:$AC$1500,0),0))</f>
        <v/>
      </c>
      <c r="E247" s="27" t="str">
        <f ca="1">IF($A247="","",OFFSET(統合マスタ!$X$4,MATCH($A247,統合マスタ!$AC$5:$AC$1500,0),0))</f>
        <v/>
      </c>
      <c r="F247" s="27" t="str">
        <f ca="1">IF($A247="","",OFFSET(統合マスタ!$Z$4,MATCH($A247,統合マスタ!$AC$5:$AC$1500,0),0))</f>
        <v/>
      </c>
      <c r="G247" s="27" t="str">
        <f ca="1">IF($A247="","",OFFSET(統合マスタ!$E$4,MATCH($A247,統合マスタ!$AC$5:$AC$1500,0),0))</f>
        <v/>
      </c>
      <c r="H247" s="27" t="str">
        <f ca="1">IF($A247="","",OFFSET(統合マスタ!$F$4,MATCH($A247,統合マスタ!$AC$5:$AC$1500,0),0))</f>
        <v/>
      </c>
      <c r="I247" s="27" t="str">
        <f ca="1">IF($A247="","",OFFSET(統合マスタ!$K$4,MATCH($A247,統合マスタ!$AC$5:$AC$1500,0),0))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 t="str" cm="1">
        <f t="array" aca="1" ref="A248" ca="1">IFERROR(
    SMALL(
        IF((統合マスタ!$R$5:$R$1500=1)*
           (ISNUMBER(MATCH(統合マスタ!$V$5:$V$1500, 分類!$Q$8:$Q$15, 0))),
           統合マスタ!$AC$5:$AC$1500),
        ROW(A244)
    ),
"")</f>
        <v/>
      </c>
      <c r="B248" s="27">
        <f t="shared" si="7"/>
        <v>244</v>
      </c>
      <c r="C248" s="27" t="str">
        <f ca="1">IF($A248="","",OFFSET(統合マスタ!$B$4,MATCH($A248,統合マスタ!$AC$5:$AC$1500,0),0))</f>
        <v/>
      </c>
      <c r="D248" s="27" t="str">
        <f ca="1">IF($A248="","",OFFSET(統合マスタ!$C$4,MATCH($A248,統合マスタ!$AC$5:$AC$1500,0),0))</f>
        <v/>
      </c>
      <c r="E248" s="27" t="str">
        <f ca="1">IF($A248="","",OFFSET(統合マスタ!$X$4,MATCH($A248,統合マスタ!$AC$5:$AC$1500,0),0))</f>
        <v/>
      </c>
      <c r="F248" s="27" t="str">
        <f ca="1">IF($A248="","",OFFSET(統合マスタ!$Z$4,MATCH($A248,統合マスタ!$AC$5:$AC$1500,0),0))</f>
        <v/>
      </c>
      <c r="G248" s="27" t="str">
        <f ca="1">IF($A248="","",OFFSET(統合マスタ!$E$4,MATCH($A248,統合マスタ!$AC$5:$AC$1500,0),0))</f>
        <v/>
      </c>
      <c r="H248" s="27" t="str">
        <f ca="1">IF($A248="","",OFFSET(統合マスタ!$F$4,MATCH($A248,統合マスタ!$AC$5:$AC$1500,0),0))</f>
        <v/>
      </c>
      <c r="I248" s="27" t="str">
        <f ca="1">IF($A248="","",OFFSET(統合マスタ!$K$4,MATCH($A248,統合マスタ!$AC$5:$AC$1500,0),0))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 t="str" cm="1">
        <f t="array" aca="1" ref="A249" ca="1">IFERROR(
    SMALL(
        IF((統合マスタ!$R$5:$R$1500=1)*
           (ISNUMBER(MATCH(統合マスタ!$V$5:$V$1500, 分類!$Q$8:$Q$15, 0))),
           統合マスタ!$AC$5:$AC$1500),
        ROW(A245)
    ),
"")</f>
        <v/>
      </c>
      <c r="B249" s="27">
        <f t="shared" si="7"/>
        <v>245</v>
      </c>
      <c r="C249" s="27" t="str">
        <f ca="1">IF($A249="","",OFFSET(統合マスタ!$B$4,MATCH($A249,統合マスタ!$AC$5:$AC$1500,0),0))</f>
        <v/>
      </c>
      <c r="D249" s="27" t="str">
        <f ca="1">IF($A249="","",OFFSET(統合マスタ!$C$4,MATCH($A249,統合マスタ!$AC$5:$AC$1500,0),0))</f>
        <v/>
      </c>
      <c r="E249" s="27" t="str">
        <f ca="1">IF($A249="","",OFFSET(統合マスタ!$X$4,MATCH($A249,統合マスタ!$AC$5:$AC$1500,0),0))</f>
        <v/>
      </c>
      <c r="F249" s="27" t="str">
        <f ca="1">IF($A249="","",OFFSET(統合マスタ!$Z$4,MATCH($A249,統合マスタ!$AC$5:$AC$1500,0),0))</f>
        <v/>
      </c>
      <c r="G249" s="27" t="str">
        <f ca="1">IF($A249="","",OFFSET(統合マスタ!$E$4,MATCH($A249,統合マスタ!$AC$5:$AC$1500,0),0))</f>
        <v/>
      </c>
      <c r="H249" s="27" t="str">
        <f ca="1">IF($A249="","",OFFSET(統合マスタ!$F$4,MATCH($A249,統合マスタ!$AC$5:$AC$1500,0),0))</f>
        <v/>
      </c>
      <c r="I249" s="27" t="str">
        <f ca="1">IF($A249="","",OFFSET(統合マスタ!$K$4,MATCH($A249,統合マスタ!$AC$5:$AC$1500,0),0))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 t="str" cm="1">
        <f t="array" aca="1" ref="A250" ca="1">IFERROR(
    SMALL(
        IF((統合マスタ!$R$5:$R$1500=1)*
           (ISNUMBER(MATCH(統合マスタ!$V$5:$V$1500, 分類!$Q$8:$Q$15, 0))),
           統合マスタ!$AC$5:$AC$1500),
        ROW(A246)
    ),
"")</f>
        <v/>
      </c>
      <c r="B250" s="27">
        <f t="shared" si="7"/>
        <v>246</v>
      </c>
      <c r="C250" s="27" t="str">
        <f ca="1">IF($A250="","",OFFSET(統合マスタ!$B$4,MATCH($A250,統合マスタ!$AC$5:$AC$1500,0),0))</f>
        <v/>
      </c>
      <c r="D250" s="27" t="str">
        <f ca="1">IF($A250="","",OFFSET(統合マスタ!$C$4,MATCH($A250,統合マスタ!$AC$5:$AC$1500,0),0))</f>
        <v/>
      </c>
      <c r="E250" s="27" t="str">
        <f ca="1">IF($A250="","",OFFSET(統合マスタ!$X$4,MATCH($A250,統合マスタ!$AC$5:$AC$1500,0),0))</f>
        <v/>
      </c>
      <c r="F250" s="27" t="str">
        <f ca="1">IF($A250="","",OFFSET(統合マスタ!$Z$4,MATCH($A250,統合マスタ!$AC$5:$AC$1500,0),0))</f>
        <v/>
      </c>
      <c r="G250" s="27" t="str">
        <f ca="1">IF($A250="","",OFFSET(統合マスタ!$E$4,MATCH($A250,統合マスタ!$AC$5:$AC$1500,0),0))</f>
        <v/>
      </c>
      <c r="H250" s="27" t="str">
        <f ca="1">IF($A250="","",OFFSET(統合マスタ!$F$4,MATCH($A250,統合マスタ!$AC$5:$AC$1500,0),0))</f>
        <v/>
      </c>
      <c r="I250" s="27" t="str">
        <f ca="1">IF($A250="","",OFFSET(統合マスタ!$K$4,MATCH($A250,統合マスタ!$AC$5:$AC$1500,0),0))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 t="str" cm="1">
        <f t="array" aca="1" ref="A251" ca="1">IFERROR(
    SMALL(
        IF((統合マスタ!$R$5:$R$1500=1)*
           (ISNUMBER(MATCH(統合マスタ!$V$5:$V$1500, 分類!$Q$8:$Q$15, 0))),
           統合マスタ!$AC$5:$AC$1500),
        ROW(A247)
    ),
"")</f>
        <v/>
      </c>
      <c r="B251" s="27">
        <f t="shared" si="7"/>
        <v>247</v>
      </c>
      <c r="C251" s="27" t="str">
        <f ca="1">IF($A251="","",OFFSET(統合マスタ!$B$4,MATCH($A251,統合マスタ!$AC$5:$AC$1500,0),0))</f>
        <v/>
      </c>
      <c r="D251" s="27" t="str">
        <f ca="1">IF($A251="","",OFFSET(統合マスタ!$C$4,MATCH($A251,統合マスタ!$AC$5:$AC$1500,0),0))</f>
        <v/>
      </c>
      <c r="E251" s="27" t="str">
        <f ca="1">IF($A251="","",OFFSET(統合マスタ!$X$4,MATCH($A251,統合マスタ!$AC$5:$AC$1500,0),0))</f>
        <v/>
      </c>
      <c r="F251" s="27" t="str">
        <f ca="1">IF($A251="","",OFFSET(統合マスタ!$Z$4,MATCH($A251,統合マスタ!$AC$5:$AC$1500,0),0))</f>
        <v/>
      </c>
      <c r="G251" s="27" t="str">
        <f ca="1">IF($A251="","",OFFSET(統合マスタ!$E$4,MATCH($A251,統合マスタ!$AC$5:$AC$1500,0),0))</f>
        <v/>
      </c>
      <c r="H251" s="27" t="str">
        <f ca="1">IF($A251="","",OFFSET(統合マスタ!$F$4,MATCH($A251,統合マスタ!$AC$5:$AC$1500,0),0))</f>
        <v/>
      </c>
      <c r="I251" s="27" t="str">
        <f ca="1">IF($A251="","",OFFSET(統合マスタ!$K$4,MATCH($A251,統合マスタ!$AC$5:$AC$1500,0),0))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 t="str" cm="1">
        <f t="array" aca="1" ref="A252" ca="1">IFERROR(
    SMALL(
        IF((統合マスタ!$R$5:$R$1500=1)*
           (ISNUMBER(MATCH(統合マスタ!$V$5:$V$1500, 分類!$Q$8:$Q$15, 0))),
           統合マスタ!$AC$5:$AC$1500),
        ROW(A248)
    ),
"")</f>
        <v/>
      </c>
      <c r="B252" s="27">
        <f t="shared" si="7"/>
        <v>248</v>
      </c>
      <c r="C252" s="27" t="str">
        <f ca="1">IF($A252="","",OFFSET(統合マスタ!$B$4,MATCH($A252,統合マスタ!$AC$5:$AC$1500,0),0))</f>
        <v/>
      </c>
      <c r="D252" s="27" t="str">
        <f ca="1">IF($A252="","",OFFSET(統合マスタ!$C$4,MATCH($A252,統合マスタ!$AC$5:$AC$1500,0),0))</f>
        <v/>
      </c>
      <c r="E252" s="27" t="str">
        <f ca="1">IF($A252="","",OFFSET(統合マスタ!$X$4,MATCH($A252,統合マスタ!$AC$5:$AC$1500,0),0))</f>
        <v/>
      </c>
      <c r="F252" s="27" t="str">
        <f ca="1">IF($A252="","",OFFSET(統合マスタ!$Z$4,MATCH($A252,統合マスタ!$AC$5:$AC$1500,0),0))</f>
        <v/>
      </c>
      <c r="G252" s="27" t="str">
        <f ca="1">IF($A252="","",OFFSET(統合マスタ!$E$4,MATCH($A252,統合マスタ!$AC$5:$AC$1500,0),0))</f>
        <v/>
      </c>
      <c r="H252" s="27" t="str">
        <f ca="1">IF($A252="","",OFFSET(統合マスタ!$F$4,MATCH($A252,統合マスタ!$AC$5:$AC$1500,0),0))</f>
        <v/>
      </c>
      <c r="I252" s="27" t="str">
        <f ca="1">IF($A252="","",OFFSET(統合マスタ!$K$4,MATCH($A252,統合マスタ!$AC$5:$AC$1500,0),0))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 t="str" cm="1">
        <f t="array" aca="1" ref="A253" ca="1">IFERROR(
    SMALL(
        IF((統合マスタ!$R$5:$R$1500=1)*
           (ISNUMBER(MATCH(統合マスタ!$V$5:$V$1500, 分類!$Q$8:$Q$15, 0))),
           統合マスタ!$AC$5:$AC$1500),
        ROW(A249)
    ),
"")</f>
        <v/>
      </c>
      <c r="B253" s="27">
        <f t="shared" si="7"/>
        <v>249</v>
      </c>
      <c r="C253" s="27" t="str">
        <f ca="1">IF($A253="","",OFFSET(統合マスタ!$B$4,MATCH($A253,統合マスタ!$AC$5:$AC$1500,0),0))</f>
        <v/>
      </c>
      <c r="D253" s="27" t="str">
        <f ca="1">IF($A253="","",OFFSET(統合マスタ!$C$4,MATCH($A253,統合マスタ!$AC$5:$AC$1500,0),0))</f>
        <v/>
      </c>
      <c r="E253" s="27" t="str">
        <f ca="1">IF($A253="","",OFFSET(統合マスタ!$X$4,MATCH($A253,統合マスタ!$AC$5:$AC$1500,0),0))</f>
        <v/>
      </c>
      <c r="F253" s="27" t="str">
        <f ca="1">IF($A253="","",OFFSET(統合マスタ!$Z$4,MATCH($A253,統合マスタ!$AC$5:$AC$1500,0),0))</f>
        <v/>
      </c>
      <c r="G253" s="27" t="str">
        <f ca="1">IF($A253="","",OFFSET(統合マスタ!$E$4,MATCH($A253,統合マスタ!$AC$5:$AC$1500,0),0))</f>
        <v/>
      </c>
      <c r="H253" s="27" t="str">
        <f ca="1">IF($A253="","",OFFSET(統合マスタ!$F$4,MATCH($A253,統合マスタ!$AC$5:$AC$1500,0),0))</f>
        <v/>
      </c>
      <c r="I253" s="27" t="str">
        <f ca="1">IF($A253="","",OFFSET(統合マスタ!$K$4,MATCH($A253,統合マスタ!$AC$5:$AC$1500,0),0))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 t="str" cm="1">
        <f t="array" aca="1" ref="A254" ca="1">IFERROR(
    SMALL(
        IF((統合マスタ!$R$5:$R$1500=1)*
           (ISNUMBER(MATCH(統合マスタ!$V$5:$V$1500, 分類!$Q$8:$Q$15, 0))),
           統合マスタ!$AC$5:$AC$1500),
        ROW(A250)
    ),
"")</f>
        <v/>
      </c>
      <c r="B254" s="27">
        <f t="shared" si="7"/>
        <v>250</v>
      </c>
      <c r="C254" s="27" t="str">
        <f ca="1">IF($A254="","",OFFSET(統合マスタ!$B$4,MATCH($A254,統合マスタ!$AC$5:$AC$1500,0),0))</f>
        <v/>
      </c>
      <c r="D254" s="27" t="str">
        <f ca="1">IF($A254="","",OFFSET(統合マスタ!$C$4,MATCH($A254,統合マスタ!$AC$5:$AC$1500,0),0))</f>
        <v/>
      </c>
      <c r="E254" s="27" t="str">
        <f ca="1">IF($A254="","",OFFSET(統合マスタ!$X$4,MATCH($A254,統合マスタ!$AC$5:$AC$1500,0),0))</f>
        <v/>
      </c>
      <c r="F254" s="27" t="str">
        <f ca="1">IF($A254="","",OFFSET(統合マスタ!$Z$4,MATCH($A254,統合マスタ!$AC$5:$AC$1500,0),0))</f>
        <v/>
      </c>
      <c r="G254" s="27" t="str">
        <f ca="1">IF($A254="","",OFFSET(統合マスタ!$E$4,MATCH($A254,統合マスタ!$AC$5:$AC$1500,0),0))</f>
        <v/>
      </c>
      <c r="H254" s="27" t="str">
        <f ca="1">IF($A254="","",OFFSET(統合マスタ!$F$4,MATCH($A254,統合マスタ!$AC$5:$AC$1500,0),0))</f>
        <v/>
      </c>
      <c r="I254" s="27" t="str">
        <f ca="1">IF($A254="","",OFFSET(統合マスタ!$K$4,MATCH($A254,統合マスタ!$AC$5:$AC$1500,0),0))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 t="str" cm="1">
        <f t="array" aca="1" ref="A255" ca="1">IFERROR(
    SMALL(
        IF((統合マスタ!$R$5:$R$1500=1)*
           (ISNUMBER(MATCH(統合マスタ!$V$5:$V$1500, 分類!$Q$8:$Q$15, 0))),
           統合マスタ!$AC$5:$AC$1500),
        ROW(A251)
    ),
"")</f>
        <v/>
      </c>
      <c r="B255" s="27">
        <f t="shared" si="7"/>
        <v>251</v>
      </c>
      <c r="C255" s="27" t="str">
        <f ca="1">IF($A255="","",OFFSET(統合マスタ!$B$4,MATCH($A255,統合マスタ!$AC$5:$AC$1500,0),0))</f>
        <v/>
      </c>
      <c r="D255" s="27" t="str">
        <f ca="1">IF($A255="","",OFFSET(統合マスタ!$C$4,MATCH($A255,統合マスタ!$AC$5:$AC$1500,0),0))</f>
        <v/>
      </c>
      <c r="E255" s="27" t="str">
        <f ca="1">IF($A255="","",OFFSET(統合マスタ!$X$4,MATCH($A255,統合マスタ!$AC$5:$AC$1500,0),0))</f>
        <v/>
      </c>
      <c r="F255" s="27" t="str">
        <f ca="1">IF($A255="","",OFFSET(統合マスタ!$Z$4,MATCH($A255,統合マスタ!$AC$5:$AC$1500,0),0))</f>
        <v/>
      </c>
      <c r="G255" s="27" t="str">
        <f ca="1">IF($A255="","",OFFSET(統合マスタ!$E$4,MATCH($A255,統合マスタ!$AC$5:$AC$1500,0),0))</f>
        <v/>
      </c>
      <c r="H255" s="27" t="str">
        <f ca="1">IF($A255="","",OFFSET(統合マスタ!$F$4,MATCH($A255,統合マスタ!$AC$5:$AC$1500,0),0))</f>
        <v/>
      </c>
      <c r="I255" s="27" t="str">
        <f ca="1">IF($A255="","",OFFSET(統合マスタ!$K$4,MATCH($A255,統合マスタ!$AC$5:$AC$1500,0),0))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 t="str" cm="1">
        <f t="array" aca="1" ref="A256" ca="1">IFERROR(
    SMALL(
        IF((統合マスタ!$R$5:$R$1500=1)*
           (ISNUMBER(MATCH(統合マスタ!$V$5:$V$1500, 分類!$Q$8:$Q$15, 0))),
           統合マスタ!$AC$5:$AC$1500),
        ROW(A252)
    ),
"")</f>
        <v/>
      </c>
      <c r="B256" s="27">
        <f t="shared" si="7"/>
        <v>252</v>
      </c>
      <c r="C256" s="27" t="str">
        <f ca="1">IF($A256="","",OFFSET(統合マスタ!$B$4,MATCH($A256,統合マスタ!$AC$5:$AC$1500,0),0))</f>
        <v/>
      </c>
      <c r="D256" s="27" t="str">
        <f ca="1">IF($A256="","",OFFSET(統合マスタ!$C$4,MATCH($A256,統合マスタ!$AC$5:$AC$1500,0),0))</f>
        <v/>
      </c>
      <c r="E256" s="27" t="str">
        <f ca="1">IF($A256="","",OFFSET(統合マスタ!$X$4,MATCH($A256,統合マスタ!$AC$5:$AC$1500,0),0))</f>
        <v/>
      </c>
      <c r="F256" s="27" t="str">
        <f ca="1">IF($A256="","",OFFSET(統合マスタ!$Z$4,MATCH($A256,統合マスタ!$AC$5:$AC$1500,0),0))</f>
        <v/>
      </c>
      <c r="G256" s="27" t="str">
        <f ca="1">IF($A256="","",OFFSET(統合マスタ!$E$4,MATCH($A256,統合マスタ!$AC$5:$AC$1500,0),0))</f>
        <v/>
      </c>
      <c r="H256" s="27" t="str">
        <f ca="1">IF($A256="","",OFFSET(統合マスタ!$F$4,MATCH($A256,統合マスタ!$AC$5:$AC$1500,0),0))</f>
        <v/>
      </c>
      <c r="I256" s="27" t="str">
        <f ca="1">IF($A256="","",OFFSET(統合マスタ!$K$4,MATCH($A256,統合マスタ!$AC$5:$AC$1500,0),0))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 t="str" cm="1">
        <f t="array" aca="1" ref="A257" ca="1">IFERROR(
    SMALL(
        IF((統合マスタ!$R$5:$R$1500=1)*
           (ISNUMBER(MATCH(統合マスタ!$V$5:$V$1500, 分類!$Q$8:$Q$15, 0))),
           統合マスタ!$AC$5:$AC$1500),
        ROW(A253)
    ),
"")</f>
        <v/>
      </c>
      <c r="B257" s="27">
        <f t="shared" si="7"/>
        <v>253</v>
      </c>
      <c r="C257" s="27" t="str">
        <f ca="1">IF($A257="","",OFFSET(統合マスタ!$B$4,MATCH($A257,統合マスタ!$AC$5:$AC$1500,0),0))</f>
        <v/>
      </c>
      <c r="D257" s="27" t="str">
        <f ca="1">IF($A257="","",OFFSET(統合マスタ!$C$4,MATCH($A257,統合マスタ!$AC$5:$AC$1500,0),0))</f>
        <v/>
      </c>
      <c r="E257" s="27" t="str">
        <f ca="1">IF($A257="","",OFFSET(統合マスタ!$X$4,MATCH($A257,統合マスタ!$AC$5:$AC$1500,0),0))</f>
        <v/>
      </c>
      <c r="F257" s="27" t="str">
        <f ca="1">IF($A257="","",OFFSET(統合マスタ!$Z$4,MATCH($A257,統合マスタ!$AC$5:$AC$1500,0),0))</f>
        <v/>
      </c>
      <c r="G257" s="27" t="str">
        <f ca="1">IF($A257="","",OFFSET(統合マスタ!$E$4,MATCH($A257,統合マスタ!$AC$5:$AC$1500,0),0))</f>
        <v/>
      </c>
      <c r="H257" s="27" t="str">
        <f ca="1">IF($A257="","",OFFSET(統合マスタ!$F$4,MATCH($A257,統合マスタ!$AC$5:$AC$1500,0),0))</f>
        <v/>
      </c>
      <c r="I257" s="27" t="str">
        <f ca="1">IF($A257="","",OFFSET(統合マスタ!$K$4,MATCH($A257,統合マスタ!$AC$5:$AC$1500,0),0))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 t="str" cm="1">
        <f t="array" aca="1" ref="A258" ca="1">IFERROR(
    SMALL(
        IF((統合マスタ!$R$5:$R$1500=1)*
           (ISNUMBER(MATCH(統合マスタ!$V$5:$V$1500, 分類!$Q$8:$Q$15, 0))),
           統合マスタ!$AC$5:$AC$1500),
        ROW(A254)
    ),
"")</f>
        <v/>
      </c>
      <c r="B258" s="27">
        <f t="shared" si="7"/>
        <v>254</v>
      </c>
      <c r="C258" s="27" t="str">
        <f ca="1">IF($A258="","",OFFSET(統合マスタ!$B$4,MATCH($A258,統合マスタ!$AC$5:$AC$1500,0),0))</f>
        <v/>
      </c>
      <c r="D258" s="27" t="str">
        <f ca="1">IF($A258="","",OFFSET(統合マスタ!$C$4,MATCH($A258,統合マスタ!$AC$5:$AC$1500,0),0))</f>
        <v/>
      </c>
      <c r="E258" s="27" t="str">
        <f ca="1">IF($A258="","",OFFSET(統合マスタ!$X$4,MATCH($A258,統合マスタ!$AC$5:$AC$1500,0),0))</f>
        <v/>
      </c>
      <c r="F258" s="27" t="str">
        <f ca="1">IF($A258="","",OFFSET(統合マスタ!$Z$4,MATCH($A258,統合マスタ!$AC$5:$AC$1500,0),0))</f>
        <v/>
      </c>
      <c r="G258" s="27" t="str">
        <f ca="1">IF($A258="","",OFFSET(統合マスタ!$E$4,MATCH($A258,統合マスタ!$AC$5:$AC$1500,0),0))</f>
        <v/>
      </c>
      <c r="H258" s="27" t="str">
        <f ca="1">IF($A258="","",OFFSET(統合マスタ!$F$4,MATCH($A258,統合マスタ!$AC$5:$AC$1500,0),0))</f>
        <v/>
      </c>
      <c r="I258" s="27" t="str">
        <f ca="1">IF($A258="","",OFFSET(統合マスタ!$K$4,MATCH($A258,統合マスタ!$AC$5:$AC$1500,0),0))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 t="str" cm="1">
        <f t="array" aca="1" ref="A259" ca="1">IFERROR(
    SMALL(
        IF((統合マスタ!$R$5:$R$1500=1)*
           (ISNUMBER(MATCH(統合マスタ!$V$5:$V$1500, 分類!$Q$8:$Q$15, 0))),
           統合マスタ!$AC$5:$AC$1500),
        ROW(A255)
    ),
"")</f>
        <v/>
      </c>
      <c r="B259" s="27">
        <f t="shared" si="7"/>
        <v>255</v>
      </c>
      <c r="C259" s="27" t="str">
        <f ca="1">IF($A259="","",OFFSET(統合マスタ!$B$4,MATCH($A259,統合マスタ!$AC$5:$AC$1500,0),0))</f>
        <v/>
      </c>
      <c r="D259" s="27" t="str">
        <f ca="1">IF($A259="","",OFFSET(統合マスタ!$C$4,MATCH($A259,統合マスタ!$AC$5:$AC$1500,0),0))</f>
        <v/>
      </c>
      <c r="E259" s="27" t="str">
        <f ca="1">IF($A259="","",OFFSET(統合マスタ!$X$4,MATCH($A259,統合マスタ!$AC$5:$AC$1500,0),0))</f>
        <v/>
      </c>
      <c r="F259" s="27" t="str">
        <f ca="1">IF($A259="","",OFFSET(統合マスタ!$Z$4,MATCH($A259,統合マスタ!$AC$5:$AC$1500,0),0))</f>
        <v/>
      </c>
      <c r="G259" s="27" t="str">
        <f ca="1">IF($A259="","",OFFSET(統合マスタ!$E$4,MATCH($A259,統合マスタ!$AC$5:$AC$1500,0),0))</f>
        <v/>
      </c>
      <c r="H259" s="27" t="str">
        <f ca="1">IF($A259="","",OFFSET(統合マスタ!$F$4,MATCH($A259,統合マスタ!$AC$5:$AC$1500,0),0))</f>
        <v/>
      </c>
      <c r="I259" s="27" t="str">
        <f ca="1">IF($A259="","",OFFSET(統合マスタ!$K$4,MATCH($A259,統合マスタ!$AC$5:$AC$1500,0),0))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 t="str" cm="1">
        <f t="array" aca="1" ref="A260" ca="1">IFERROR(
    SMALL(
        IF((統合マスタ!$R$5:$R$1500=1)*
           (ISNUMBER(MATCH(統合マスタ!$V$5:$V$1500, 分類!$Q$8:$Q$15, 0))),
           統合マスタ!$AC$5:$AC$1500),
        ROW(A256)
    ),
"")</f>
        <v/>
      </c>
      <c r="B260" s="27">
        <f t="shared" si="7"/>
        <v>256</v>
      </c>
      <c r="C260" s="27" t="str">
        <f ca="1">IF($A260="","",OFFSET(統合マスタ!$B$4,MATCH($A260,統合マスタ!$AC$5:$AC$1500,0),0))</f>
        <v/>
      </c>
      <c r="D260" s="27" t="str">
        <f ca="1">IF($A260="","",OFFSET(統合マスタ!$C$4,MATCH($A260,統合マスタ!$AC$5:$AC$1500,0),0))</f>
        <v/>
      </c>
      <c r="E260" s="27" t="str">
        <f ca="1">IF($A260="","",OFFSET(統合マスタ!$X$4,MATCH($A260,統合マスタ!$AC$5:$AC$1500,0),0))</f>
        <v/>
      </c>
      <c r="F260" s="27" t="str">
        <f ca="1">IF($A260="","",OFFSET(統合マスタ!$Z$4,MATCH($A260,統合マスタ!$AC$5:$AC$1500,0),0))</f>
        <v/>
      </c>
      <c r="G260" s="27" t="str">
        <f ca="1">IF($A260="","",OFFSET(統合マスタ!$E$4,MATCH($A260,統合マスタ!$AC$5:$AC$1500,0),0))</f>
        <v/>
      </c>
      <c r="H260" s="27" t="str">
        <f ca="1">IF($A260="","",OFFSET(統合マスタ!$F$4,MATCH($A260,統合マスタ!$AC$5:$AC$1500,0),0))</f>
        <v/>
      </c>
      <c r="I260" s="27" t="str">
        <f ca="1">IF($A260="","",OFFSET(統合マスタ!$K$4,MATCH($A260,統合マスタ!$AC$5:$AC$1500,0),0))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 t="str" cm="1">
        <f t="array" aca="1" ref="A261" ca="1">IFERROR(
    SMALL(
        IF((統合マスタ!$R$5:$R$1500=1)*
           (ISNUMBER(MATCH(統合マスタ!$V$5:$V$1500, 分類!$Q$8:$Q$15, 0))),
           統合マスタ!$AC$5:$AC$1500),
        ROW(A257)
    ),
"")</f>
        <v/>
      </c>
      <c r="B261" s="27">
        <f t="shared" si="7"/>
        <v>257</v>
      </c>
      <c r="C261" s="27" t="str">
        <f ca="1">IF($A261="","",OFFSET(統合マスタ!$B$4,MATCH($A261,統合マスタ!$AC$5:$AC$1500,0),0))</f>
        <v/>
      </c>
      <c r="D261" s="27" t="str">
        <f ca="1">IF($A261="","",OFFSET(統合マスタ!$C$4,MATCH($A261,統合マスタ!$AC$5:$AC$1500,0),0))</f>
        <v/>
      </c>
      <c r="E261" s="27" t="str">
        <f ca="1">IF($A261="","",OFFSET(統合マスタ!$X$4,MATCH($A261,統合マスタ!$AC$5:$AC$1500,0),0))</f>
        <v/>
      </c>
      <c r="F261" s="27" t="str">
        <f ca="1">IF($A261="","",OFFSET(統合マスタ!$Z$4,MATCH($A261,統合マスタ!$AC$5:$AC$1500,0),0))</f>
        <v/>
      </c>
      <c r="G261" s="27" t="str">
        <f ca="1">IF($A261="","",OFFSET(統合マスタ!$E$4,MATCH($A261,統合マスタ!$AC$5:$AC$1500,0),0))</f>
        <v/>
      </c>
      <c r="H261" s="27" t="str">
        <f ca="1">IF($A261="","",OFFSET(統合マスタ!$F$4,MATCH($A261,統合マスタ!$AC$5:$AC$1500,0),0))</f>
        <v/>
      </c>
      <c r="I261" s="27" t="str">
        <f ca="1">IF($A261="","",OFFSET(統合マスタ!$K$4,MATCH($A261,統合マスタ!$AC$5:$AC$1500,0),0))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 t="str" cm="1">
        <f t="array" aca="1" ref="A262" ca="1">IFERROR(
    SMALL(
        IF((統合マスタ!$R$5:$R$1500=1)*
           (ISNUMBER(MATCH(統合マスタ!$V$5:$V$1500, 分類!$Q$8:$Q$15, 0))),
           統合マスタ!$AC$5:$AC$1500),
        ROW(A258)
    ),
"")</f>
        <v/>
      </c>
      <c r="B262" s="27">
        <f t="shared" si="7"/>
        <v>258</v>
      </c>
      <c r="C262" s="27" t="str">
        <f ca="1">IF($A262="","",OFFSET(統合マスタ!$B$4,MATCH($A262,統合マスタ!$AC$5:$AC$1500,0),0))</f>
        <v/>
      </c>
      <c r="D262" s="27" t="str">
        <f ca="1">IF($A262="","",OFFSET(統合マスタ!$C$4,MATCH($A262,統合マスタ!$AC$5:$AC$1500,0),0))</f>
        <v/>
      </c>
      <c r="E262" s="27" t="str">
        <f ca="1">IF($A262="","",OFFSET(統合マスタ!$X$4,MATCH($A262,統合マスタ!$AC$5:$AC$1500,0),0))</f>
        <v/>
      </c>
      <c r="F262" s="27" t="str">
        <f ca="1">IF($A262="","",OFFSET(統合マスタ!$Z$4,MATCH($A262,統合マスタ!$AC$5:$AC$1500,0),0))</f>
        <v/>
      </c>
      <c r="G262" s="27" t="str">
        <f ca="1">IF($A262="","",OFFSET(統合マスタ!$E$4,MATCH($A262,統合マスタ!$AC$5:$AC$1500,0),0))</f>
        <v/>
      </c>
      <c r="H262" s="27" t="str">
        <f ca="1">IF($A262="","",OFFSET(統合マスタ!$F$4,MATCH($A262,統合マスタ!$AC$5:$AC$1500,0),0))</f>
        <v/>
      </c>
      <c r="I262" s="27" t="str">
        <f ca="1">IF($A262="","",OFFSET(統合マスタ!$K$4,MATCH($A262,統合マスタ!$AC$5:$AC$1500,0),0))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 t="str" cm="1">
        <f t="array" aca="1" ref="A263" ca="1">IFERROR(
    SMALL(
        IF((統合マスタ!$R$5:$R$1500=1)*
           (ISNUMBER(MATCH(統合マスタ!$V$5:$V$1500, 分類!$Q$8:$Q$15, 0))),
           統合マスタ!$AC$5:$AC$1500),
        ROW(A259)
    ),
"")</f>
        <v/>
      </c>
      <c r="B263" s="27">
        <f t="shared" ref="B263:B304" si="9">B262+1</f>
        <v>259</v>
      </c>
      <c r="C263" s="27" t="str">
        <f ca="1">IF($A263="","",OFFSET(統合マスタ!$B$4,MATCH($A263,統合マスタ!$AC$5:$AC$1500,0),0))</f>
        <v/>
      </c>
      <c r="D263" s="27" t="str">
        <f ca="1">IF($A263="","",OFFSET(統合マスタ!$C$4,MATCH($A263,統合マスタ!$AC$5:$AC$1500,0),0))</f>
        <v/>
      </c>
      <c r="E263" s="27" t="str">
        <f ca="1">IF($A263="","",OFFSET(統合マスタ!$X$4,MATCH($A263,統合マスタ!$AC$5:$AC$1500,0),0))</f>
        <v/>
      </c>
      <c r="F263" s="27" t="str">
        <f ca="1">IF($A263="","",OFFSET(統合マスタ!$Z$4,MATCH($A263,統合マスタ!$AC$5:$AC$1500,0),0))</f>
        <v/>
      </c>
      <c r="G263" s="27" t="str">
        <f ca="1">IF($A263="","",OFFSET(統合マスタ!$E$4,MATCH($A263,統合マスタ!$AC$5:$AC$1500,0),0))</f>
        <v/>
      </c>
      <c r="H263" s="27" t="str">
        <f ca="1">IF($A263="","",OFFSET(統合マスタ!$F$4,MATCH($A263,統合マスタ!$AC$5:$AC$1500,0),0))</f>
        <v/>
      </c>
      <c r="I263" s="27" t="str">
        <f ca="1">IF($A263="","",OFFSET(統合マスタ!$K$4,MATCH($A263,統合マスタ!$AC$5:$AC$1500,0),0))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 t="str" cm="1">
        <f t="array" aca="1" ref="A264" ca="1">IFERROR(
    SMALL(
        IF((統合マスタ!$R$5:$R$1500=1)*
           (ISNUMBER(MATCH(統合マスタ!$V$5:$V$1500, 分類!$Q$8:$Q$15, 0))),
           統合マスタ!$AC$5:$AC$1500),
        ROW(A260)
    ),
"")</f>
        <v/>
      </c>
      <c r="B264" s="27">
        <f t="shared" si="9"/>
        <v>260</v>
      </c>
      <c r="C264" s="27" t="str">
        <f ca="1">IF($A264="","",OFFSET(統合マスタ!$B$4,MATCH($A264,統合マスタ!$AC$5:$AC$1500,0),0))</f>
        <v/>
      </c>
      <c r="D264" s="27" t="str">
        <f ca="1">IF($A264="","",OFFSET(統合マスタ!$C$4,MATCH($A264,統合マスタ!$AC$5:$AC$1500,0),0))</f>
        <v/>
      </c>
      <c r="E264" s="27" t="str">
        <f ca="1">IF($A264="","",OFFSET(統合マスタ!$X$4,MATCH($A264,統合マスタ!$AC$5:$AC$1500,0),0))</f>
        <v/>
      </c>
      <c r="F264" s="27" t="str">
        <f ca="1">IF($A264="","",OFFSET(統合マスタ!$Z$4,MATCH($A264,統合マスタ!$AC$5:$AC$1500,0),0))</f>
        <v/>
      </c>
      <c r="G264" s="27" t="str">
        <f ca="1">IF($A264="","",OFFSET(統合マスタ!$E$4,MATCH($A264,統合マスタ!$AC$5:$AC$1500,0),0))</f>
        <v/>
      </c>
      <c r="H264" s="27" t="str">
        <f ca="1">IF($A264="","",OFFSET(統合マスタ!$F$4,MATCH($A264,統合マスタ!$AC$5:$AC$1500,0),0))</f>
        <v/>
      </c>
      <c r="I264" s="27" t="str">
        <f ca="1">IF($A264="","",OFFSET(統合マスタ!$K$4,MATCH($A264,統合マスタ!$AC$5:$AC$1500,0),0))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 t="str" cm="1">
        <f t="array" aca="1" ref="A265" ca="1">IFERROR(
    SMALL(
        IF((統合マスタ!$R$5:$R$1500=1)*
           (ISNUMBER(MATCH(統合マスタ!$V$5:$V$1500, 分類!$Q$8:$Q$15, 0))),
           統合マスタ!$AC$5:$AC$1500),
        ROW(A261)
    ),
"")</f>
        <v/>
      </c>
      <c r="B265" s="27">
        <f t="shared" si="9"/>
        <v>261</v>
      </c>
      <c r="C265" s="27" t="str">
        <f ca="1">IF($A265="","",OFFSET(統合マスタ!$B$4,MATCH($A265,統合マスタ!$AC$5:$AC$1500,0),0))</f>
        <v/>
      </c>
      <c r="D265" s="27" t="str">
        <f ca="1">IF($A265="","",OFFSET(統合マスタ!$C$4,MATCH($A265,統合マスタ!$AC$5:$AC$1500,0),0))</f>
        <v/>
      </c>
      <c r="E265" s="27" t="str">
        <f ca="1">IF($A265="","",OFFSET(統合マスタ!$X$4,MATCH($A265,統合マスタ!$AC$5:$AC$1500,0),0))</f>
        <v/>
      </c>
      <c r="F265" s="27" t="str">
        <f ca="1">IF($A265="","",OFFSET(統合マスタ!$Z$4,MATCH($A265,統合マスタ!$AC$5:$AC$1500,0),0))</f>
        <v/>
      </c>
      <c r="G265" s="27" t="str">
        <f ca="1">IF($A265="","",OFFSET(統合マスタ!$E$4,MATCH($A265,統合マスタ!$AC$5:$AC$1500,0),0))</f>
        <v/>
      </c>
      <c r="H265" s="27" t="str">
        <f ca="1">IF($A265="","",OFFSET(統合マスタ!$F$4,MATCH($A265,統合マスタ!$AC$5:$AC$1500,0),0))</f>
        <v/>
      </c>
      <c r="I265" s="27" t="str">
        <f ca="1">IF($A265="","",OFFSET(統合マスタ!$K$4,MATCH($A265,統合マスタ!$AC$5:$AC$1500,0),0))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 t="str" cm="1">
        <f t="array" aca="1" ref="A266" ca="1">IFERROR(
    SMALL(
        IF((統合マスタ!$R$5:$R$1500=1)*
           (ISNUMBER(MATCH(統合マスタ!$V$5:$V$1500, 分類!$Q$8:$Q$15, 0))),
           統合マスタ!$AC$5:$AC$1500),
        ROW(A262)
    ),
"")</f>
        <v/>
      </c>
      <c r="B266" s="27">
        <f t="shared" si="9"/>
        <v>262</v>
      </c>
      <c r="C266" s="27" t="str">
        <f ca="1">IF($A266="","",OFFSET(統合マスタ!$B$4,MATCH($A266,統合マスタ!$AC$5:$AC$1500,0),0))</f>
        <v/>
      </c>
      <c r="D266" s="27" t="str">
        <f ca="1">IF($A266="","",OFFSET(統合マスタ!$C$4,MATCH($A266,統合マスタ!$AC$5:$AC$1500,0),0))</f>
        <v/>
      </c>
      <c r="E266" s="27" t="str">
        <f ca="1">IF($A266="","",OFFSET(統合マスタ!$X$4,MATCH($A266,統合マスタ!$AC$5:$AC$1500,0),0))</f>
        <v/>
      </c>
      <c r="F266" s="27" t="str">
        <f ca="1">IF($A266="","",OFFSET(統合マスタ!$Z$4,MATCH($A266,統合マスタ!$AC$5:$AC$1500,0),0))</f>
        <v/>
      </c>
      <c r="G266" s="27" t="str">
        <f ca="1">IF($A266="","",OFFSET(統合マスタ!$E$4,MATCH($A266,統合マスタ!$AC$5:$AC$1500,0),0))</f>
        <v/>
      </c>
      <c r="H266" s="27" t="str">
        <f ca="1">IF($A266="","",OFFSET(統合マスタ!$F$4,MATCH($A266,統合マスタ!$AC$5:$AC$1500,0),0))</f>
        <v/>
      </c>
      <c r="I266" s="27" t="str">
        <f ca="1">IF($A266="","",OFFSET(統合マスタ!$K$4,MATCH($A266,統合マスタ!$AC$5:$AC$1500,0),0))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 t="str" cm="1">
        <f t="array" aca="1" ref="A267" ca="1">IFERROR(
    SMALL(
        IF((統合マスタ!$R$5:$R$1500=1)*
           (ISNUMBER(MATCH(統合マスタ!$V$5:$V$1500, 分類!$Q$8:$Q$15, 0))),
           統合マスタ!$AC$5:$AC$1500),
        ROW(A263)
    ),
"")</f>
        <v/>
      </c>
      <c r="B267" s="27">
        <f t="shared" si="9"/>
        <v>263</v>
      </c>
      <c r="C267" s="27" t="str">
        <f ca="1">IF($A267="","",OFFSET(統合マスタ!$B$4,MATCH($A267,統合マスタ!$AC$5:$AC$1500,0),0))</f>
        <v/>
      </c>
      <c r="D267" s="27" t="str">
        <f ca="1">IF($A267="","",OFFSET(統合マスタ!$C$4,MATCH($A267,統合マスタ!$AC$5:$AC$1500,0),0))</f>
        <v/>
      </c>
      <c r="E267" s="27" t="str">
        <f ca="1">IF($A267="","",OFFSET(統合マスタ!$X$4,MATCH($A267,統合マスタ!$AC$5:$AC$1500,0),0))</f>
        <v/>
      </c>
      <c r="F267" s="27" t="str">
        <f ca="1">IF($A267="","",OFFSET(統合マスタ!$Z$4,MATCH($A267,統合マスタ!$AC$5:$AC$1500,0),0))</f>
        <v/>
      </c>
      <c r="G267" s="27" t="str">
        <f ca="1">IF($A267="","",OFFSET(統合マスタ!$E$4,MATCH($A267,統合マスタ!$AC$5:$AC$1500,0),0))</f>
        <v/>
      </c>
      <c r="H267" s="27" t="str">
        <f ca="1">IF($A267="","",OFFSET(統合マスタ!$F$4,MATCH($A267,統合マスタ!$AC$5:$AC$1500,0),0))</f>
        <v/>
      </c>
      <c r="I267" s="27" t="str">
        <f ca="1">IF($A267="","",OFFSET(統合マスタ!$K$4,MATCH($A267,統合マスタ!$AC$5:$AC$1500,0),0))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 t="str" cm="1">
        <f t="array" aca="1" ref="A268" ca="1">IFERROR(
    SMALL(
        IF((統合マスタ!$R$5:$R$1500=1)*
           (ISNUMBER(MATCH(統合マスタ!$V$5:$V$1500, 分類!$Q$8:$Q$15, 0))),
           統合マスタ!$AC$5:$AC$1500),
        ROW(A264)
    ),
"")</f>
        <v/>
      </c>
      <c r="B268" s="27">
        <f t="shared" si="9"/>
        <v>264</v>
      </c>
      <c r="C268" s="27" t="str">
        <f ca="1">IF($A268="","",OFFSET(統合マスタ!$B$4,MATCH($A268,統合マスタ!$AC$5:$AC$1500,0),0))</f>
        <v/>
      </c>
      <c r="D268" s="27" t="str">
        <f ca="1">IF($A268="","",OFFSET(統合マスタ!$C$4,MATCH($A268,統合マスタ!$AC$5:$AC$1500,0),0))</f>
        <v/>
      </c>
      <c r="E268" s="27" t="str">
        <f ca="1">IF($A268="","",OFFSET(統合マスタ!$X$4,MATCH($A268,統合マスタ!$AC$5:$AC$1500,0),0))</f>
        <v/>
      </c>
      <c r="F268" s="27" t="str">
        <f ca="1">IF($A268="","",OFFSET(統合マスタ!$Z$4,MATCH($A268,統合マスタ!$AC$5:$AC$1500,0),0))</f>
        <v/>
      </c>
      <c r="G268" s="27" t="str">
        <f ca="1">IF($A268="","",OFFSET(統合マスタ!$E$4,MATCH($A268,統合マスタ!$AC$5:$AC$1500,0),0))</f>
        <v/>
      </c>
      <c r="H268" s="27" t="str">
        <f ca="1">IF($A268="","",OFFSET(統合マスタ!$F$4,MATCH($A268,統合マスタ!$AC$5:$AC$1500,0),0))</f>
        <v/>
      </c>
      <c r="I268" s="27" t="str">
        <f ca="1">IF($A268="","",OFFSET(統合マスタ!$K$4,MATCH($A268,統合マスタ!$AC$5:$AC$1500,0),0))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 t="str" cm="1">
        <f t="array" aca="1" ref="A269" ca="1">IFERROR(
    SMALL(
        IF((統合マスタ!$R$5:$R$1500=1)*
           (ISNUMBER(MATCH(統合マスタ!$V$5:$V$1500, 分類!$Q$8:$Q$15, 0))),
           統合マスタ!$AC$5:$AC$1500),
        ROW(A265)
    ),
"")</f>
        <v/>
      </c>
      <c r="B269" s="27">
        <f t="shared" si="9"/>
        <v>265</v>
      </c>
      <c r="C269" s="27" t="str">
        <f ca="1">IF($A269="","",OFFSET(統合マスタ!$B$4,MATCH($A269,統合マスタ!$AC$5:$AC$1500,0),0))</f>
        <v/>
      </c>
      <c r="D269" s="27" t="str">
        <f ca="1">IF($A269="","",OFFSET(統合マスタ!$C$4,MATCH($A269,統合マスタ!$AC$5:$AC$1500,0),0))</f>
        <v/>
      </c>
      <c r="E269" s="27" t="str">
        <f ca="1">IF($A269="","",OFFSET(統合マスタ!$X$4,MATCH($A269,統合マスタ!$AC$5:$AC$1500,0),0))</f>
        <v/>
      </c>
      <c r="F269" s="27" t="str">
        <f ca="1">IF($A269="","",OFFSET(統合マスタ!$Z$4,MATCH($A269,統合マスタ!$AC$5:$AC$1500,0),0))</f>
        <v/>
      </c>
      <c r="G269" s="27" t="str">
        <f ca="1">IF($A269="","",OFFSET(統合マスタ!$E$4,MATCH($A269,統合マスタ!$AC$5:$AC$1500,0),0))</f>
        <v/>
      </c>
      <c r="H269" s="27" t="str">
        <f ca="1">IF($A269="","",OFFSET(統合マスタ!$F$4,MATCH($A269,統合マスタ!$AC$5:$AC$1500,0),0))</f>
        <v/>
      </c>
      <c r="I269" s="27" t="str">
        <f ca="1">IF($A269="","",OFFSET(統合マスタ!$K$4,MATCH($A269,統合マスタ!$AC$5:$AC$1500,0),0))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 t="str" cm="1">
        <f t="array" aca="1" ref="A270" ca="1">IFERROR(
    SMALL(
        IF((統合マスタ!$R$5:$R$1500=1)*
           (ISNUMBER(MATCH(統合マスタ!$V$5:$V$1500, 分類!$Q$8:$Q$15, 0))),
           統合マスタ!$AC$5:$AC$1500),
        ROW(A266)
    ),
"")</f>
        <v/>
      </c>
      <c r="B270" s="27">
        <f t="shared" si="9"/>
        <v>266</v>
      </c>
      <c r="C270" s="27" t="str">
        <f ca="1">IF($A270="","",OFFSET(統合マスタ!$B$4,MATCH($A270,統合マスタ!$AC$5:$AC$1500,0),0))</f>
        <v/>
      </c>
      <c r="D270" s="27" t="str">
        <f ca="1">IF($A270="","",OFFSET(統合マスタ!$C$4,MATCH($A270,統合マスタ!$AC$5:$AC$1500,0),0))</f>
        <v/>
      </c>
      <c r="E270" s="27" t="str">
        <f ca="1">IF($A270="","",OFFSET(統合マスタ!$X$4,MATCH($A270,統合マスタ!$AC$5:$AC$1500,0),0))</f>
        <v/>
      </c>
      <c r="F270" s="27" t="str">
        <f ca="1">IF($A270="","",OFFSET(統合マスタ!$Z$4,MATCH($A270,統合マスタ!$AC$5:$AC$1500,0),0))</f>
        <v/>
      </c>
      <c r="G270" s="27" t="str">
        <f ca="1">IF($A270="","",OFFSET(統合マスタ!$E$4,MATCH($A270,統合マスタ!$AC$5:$AC$1500,0),0))</f>
        <v/>
      </c>
      <c r="H270" s="27" t="str">
        <f ca="1">IF($A270="","",OFFSET(統合マスタ!$F$4,MATCH($A270,統合マスタ!$AC$5:$AC$1500,0),0))</f>
        <v/>
      </c>
      <c r="I270" s="27" t="str">
        <f ca="1">IF($A270="","",OFFSET(統合マスタ!$K$4,MATCH($A270,統合マスタ!$AC$5:$AC$1500,0),0))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 t="str" cm="1">
        <f t="array" aca="1" ref="A271" ca="1">IFERROR(
    SMALL(
        IF((統合マスタ!$R$5:$R$1500=1)*
           (ISNUMBER(MATCH(統合マスタ!$V$5:$V$1500, 分類!$Q$8:$Q$15, 0))),
           統合マスタ!$AC$5:$AC$1500),
        ROW(A267)
    ),
"")</f>
        <v/>
      </c>
      <c r="B271" s="27">
        <f t="shared" si="9"/>
        <v>267</v>
      </c>
      <c r="C271" s="27" t="str">
        <f ca="1">IF($A271="","",OFFSET(統合マスタ!$B$4,MATCH($A271,統合マスタ!$AC$5:$AC$1500,0),0))</f>
        <v/>
      </c>
      <c r="D271" s="27" t="str">
        <f ca="1">IF($A271="","",OFFSET(統合マスタ!$C$4,MATCH($A271,統合マスタ!$AC$5:$AC$1500,0),0))</f>
        <v/>
      </c>
      <c r="E271" s="27" t="str">
        <f ca="1">IF($A271="","",OFFSET(統合マスタ!$X$4,MATCH($A271,統合マスタ!$AC$5:$AC$1500,0),0))</f>
        <v/>
      </c>
      <c r="F271" s="27" t="str">
        <f ca="1">IF($A271="","",OFFSET(統合マスタ!$Z$4,MATCH($A271,統合マスタ!$AC$5:$AC$1500,0),0))</f>
        <v/>
      </c>
      <c r="G271" s="27" t="str">
        <f ca="1">IF($A271="","",OFFSET(統合マスタ!$E$4,MATCH($A271,統合マスタ!$AC$5:$AC$1500,0),0))</f>
        <v/>
      </c>
      <c r="H271" s="27" t="str">
        <f ca="1">IF($A271="","",OFFSET(統合マスタ!$F$4,MATCH($A271,統合マスタ!$AC$5:$AC$1500,0),0))</f>
        <v/>
      </c>
      <c r="I271" s="27" t="str">
        <f ca="1">IF($A271="","",OFFSET(統合マスタ!$K$4,MATCH($A271,統合マスタ!$AC$5:$AC$1500,0),0))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 t="str" cm="1">
        <f t="array" aca="1" ref="A272" ca="1">IFERROR(
    SMALL(
        IF((統合マスタ!$R$5:$R$1500=1)*
           (ISNUMBER(MATCH(統合マスタ!$V$5:$V$1500, 分類!$Q$8:$Q$15, 0))),
           統合マスタ!$AC$5:$AC$1500),
        ROW(A268)
    ),
"")</f>
        <v/>
      </c>
      <c r="B272" s="27">
        <f t="shared" si="9"/>
        <v>268</v>
      </c>
      <c r="C272" s="27" t="str">
        <f ca="1">IF($A272="","",OFFSET(統合マスタ!$B$4,MATCH($A272,統合マスタ!$AC$5:$AC$1500,0),0))</f>
        <v/>
      </c>
      <c r="D272" s="27" t="str">
        <f ca="1">IF($A272="","",OFFSET(統合マスタ!$C$4,MATCH($A272,統合マスタ!$AC$5:$AC$1500,0),0))</f>
        <v/>
      </c>
      <c r="E272" s="27" t="str">
        <f ca="1">IF($A272="","",OFFSET(統合マスタ!$X$4,MATCH($A272,統合マスタ!$AC$5:$AC$1500,0),0))</f>
        <v/>
      </c>
      <c r="F272" s="27" t="str">
        <f ca="1">IF($A272="","",OFFSET(統合マスタ!$Z$4,MATCH($A272,統合マスタ!$AC$5:$AC$1500,0),0))</f>
        <v/>
      </c>
      <c r="G272" s="27" t="str">
        <f ca="1">IF($A272="","",OFFSET(統合マスタ!$E$4,MATCH($A272,統合マスタ!$AC$5:$AC$1500,0),0))</f>
        <v/>
      </c>
      <c r="H272" s="27" t="str">
        <f ca="1">IF($A272="","",OFFSET(統合マスタ!$F$4,MATCH($A272,統合マスタ!$AC$5:$AC$1500,0),0))</f>
        <v/>
      </c>
      <c r="I272" s="27" t="str">
        <f ca="1">IF($A272="","",OFFSET(統合マスタ!$K$4,MATCH($A272,統合マスタ!$AC$5:$AC$1500,0),0))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 t="str" cm="1">
        <f t="array" aca="1" ref="A273" ca="1">IFERROR(
    SMALL(
        IF((統合マスタ!$R$5:$R$1500=1)*
           (ISNUMBER(MATCH(統合マスタ!$V$5:$V$1500, 分類!$Q$8:$Q$15, 0))),
           統合マスタ!$AC$5:$AC$1500),
        ROW(A269)
    ),
"")</f>
        <v/>
      </c>
      <c r="B273" s="27">
        <f t="shared" si="9"/>
        <v>269</v>
      </c>
      <c r="C273" s="27" t="str">
        <f ca="1">IF($A273="","",OFFSET(統合マスタ!$B$4,MATCH($A273,統合マスタ!$AC$5:$AC$1500,0),0))</f>
        <v/>
      </c>
      <c r="D273" s="27" t="str">
        <f ca="1">IF($A273="","",OFFSET(統合マスタ!$C$4,MATCH($A273,統合マスタ!$AC$5:$AC$1500,0),0))</f>
        <v/>
      </c>
      <c r="E273" s="27" t="str">
        <f ca="1">IF($A273="","",OFFSET(統合マスタ!$X$4,MATCH($A273,統合マスタ!$AC$5:$AC$1500,0),0))</f>
        <v/>
      </c>
      <c r="F273" s="27" t="str">
        <f ca="1">IF($A273="","",OFFSET(統合マスタ!$Z$4,MATCH($A273,統合マスタ!$AC$5:$AC$1500,0),0))</f>
        <v/>
      </c>
      <c r="G273" s="27" t="str">
        <f ca="1">IF($A273="","",OFFSET(統合マスタ!$E$4,MATCH($A273,統合マスタ!$AC$5:$AC$1500,0),0))</f>
        <v/>
      </c>
      <c r="H273" s="27" t="str">
        <f ca="1">IF($A273="","",OFFSET(統合マスタ!$F$4,MATCH($A273,統合マスタ!$AC$5:$AC$1500,0),0))</f>
        <v/>
      </c>
      <c r="I273" s="27" t="str">
        <f ca="1">IF($A273="","",OFFSET(統合マスタ!$K$4,MATCH($A273,統合マスタ!$AC$5:$AC$1500,0),0))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 t="str" cm="1">
        <f t="array" aca="1" ref="A274" ca="1">IFERROR(
    SMALL(
        IF((統合マスタ!$R$5:$R$1500=1)*
           (ISNUMBER(MATCH(統合マスタ!$V$5:$V$1500, 分類!$Q$8:$Q$15, 0))),
           統合マスタ!$AC$5:$AC$1500),
        ROW(A270)
    ),
"")</f>
        <v/>
      </c>
      <c r="B274" s="27">
        <f t="shared" si="9"/>
        <v>270</v>
      </c>
      <c r="C274" s="27" t="str">
        <f ca="1">IF($A274="","",OFFSET(統合マスタ!$B$4,MATCH($A274,統合マスタ!$AC$5:$AC$1500,0),0))</f>
        <v/>
      </c>
      <c r="D274" s="27" t="str">
        <f ca="1">IF($A274="","",OFFSET(統合マスタ!$C$4,MATCH($A274,統合マスタ!$AC$5:$AC$1500,0),0))</f>
        <v/>
      </c>
      <c r="E274" s="27" t="str">
        <f ca="1">IF($A274="","",OFFSET(統合マスタ!$X$4,MATCH($A274,統合マスタ!$AC$5:$AC$1500,0),0))</f>
        <v/>
      </c>
      <c r="F274" s="27" t="str">
        <f ca="1">IF($A274="","",OFFSET(統合マスタ!$Z$4,MATCH($A274,統合マスタ!$AC$5:$AC$1500,0),0))</f>
        <v/>
      </c>
      <c r="G274" s="27" t="str">
        <f ca="1">IF($A274="","",OFFSET(統合マスタ!$E$4,MATCH($A274,統合マスタ!$AC$5:$AC$1500,0),0))</f>
        <v/>
      </c>
      <c r="H274" s="27" t="str">
        <f ca="1">IF($A274="","",OFFSET(統合マスタ!$F$4,MATCH($A274,統合マスタ!$AC$5:$AC$1500,0),0))</f>
        <v/>
      </c>
      <c r="I274" s="27" t="str">
        <f ca="1">IF($A274="","",OFFSET(統合マスタ!$K$4,MATCH($A274,統合マスタ!$AC$5:$AC$1500,0),0))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 t="str" cm="1">
        <f t="array" aca="1" ref="A275" ca="1">IFERROR(
    SMALL(
        IF((統合マスタ!$R$5:$R$1500=1)*
           (ISNUMBER(MATCH(統合マスタ!$V$5:$V$1500, 分類!$Q$8:$Q$15, 0))),
           統合マスタ!$AC$5:$AC$1500),
        ROW(A271)
    ),
"")</f>
        <v/>
      </c>
      <c r="B275" s="27">
        <f t="shared" si="9"/>
        <v>271</v>
      </c>
      <c r="C275" s="27" t="str">
        <f ca="1">IF($A275="","",OFFSET(統合マスタ!$B$4,MATCH($A275,統合マスタ!$AC$5:$AC$1500,0),0))</f>
        <v/>
      </c>
      <c r="D275" s="27" t="str">
        <f ca="1">IF($A275="","",OFFSET(統合マスタ!$C$4,MATCH($A275,統合マスタ!$AC$5:$AC$1500,0),0))</f>
        <v/>
      </c>
      <c r="E275" s="27" t="str">
        <f ca="1">IF($A275="","",OFFSET(統合マスタ!$X$4,MATCH($A275,統合マスタ!$AC$5:$AC$1500,0),0))</f>
        <v/>
      </c>
      <c r="F275" s="27" t="str">
        <f ca="1">IF($A275="","",OFFSET(統合マスタ!$Z$4,MATCH($A275,統合マスタ!$AC$5:$AC$1500,0),0))</f>
        <v/>
      </c>
      <c r="G275" s="27" t="str">
        <f ca="1">IF($A275="","",OFFSET(統合マスタ!$E$4,MATCH($A275,統合マスタ!$AC$5:$AC$1500,0),0))</f>
        <v/>
      </c>
      <c r="H275" s="27" t="str">
        <f ca="1">IF($A275="","",OFFSET(統合マスタ!$F$4,MATCH($A275,統合マスタ!$AC$5:$AC$1500,0),0))</f>
        <v/>
      </c>
      <c r="I275" s="27" t="str">
        <f ca="1">IF($A275="","",OFFSET(統合マスタ!$K$4,MATCH($A275,統合マスタ!$AC$5:$AC$1500,0),0))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 t="str" cm="1">
        <f t="array" aca="1" ref="A276" ca="1">IFERROR(
    SMALL(
        IF((統合マスタ!$R$5:$R$1500=1)*
           (ISNUMBER(MATCH(統合マスタ!$V$5:$V$1500, 分類!$Q$8:$Q$15, 0))),
           統合マスタ!$AC$5:$AC$1500),
        ROW(A272)
    ),
"")</f>
        <v/>
      </c>
      <c r="B276" s="27">
        <f t="shared" si="9"/>
        <v>272</v>
      </c>
      <c r="C276" s="27" t="str">
        <f ca="1">IF($A276="","",OFFSET(統合マスタ!$B$4,MATCH($A276,統合マスタ!$AC$5:$AC$1500,0),0))</f>
        <v/>
      </c>
      <c r="D276" s="27" t="str">
        <f ca="1">IF($A276="","",OFFSET(統合マスタ!$C$4,MATCH($A276,統合マスタ!$AC$5:$AC$1500,0),0))</f>
        <v/>
      </c>
      <c r="E276" s="27" t="str">
        <f ca="1">IF($A276="","",OFFSET(統合マスタ!$X$4,MATCH($A276,統合マスタ!$AC$5:$AC$1500,0),0))</f>
        <v/>
      </c>
      <c r="F276" s="27" t="str">
        <f ca="1">IF($A276="","",OFFSET(統合マスタ!$Z$4,MATCH($A276,統合マスタ!$AC$5:$AC$1500,0),0))</f>
        <v/>
      </c>
      <c r="G276" s="27" t="str">
        <f ca="1">IF($A276="","",OFFSET(統合マスタ!$E$4,MATCH($A276,統合マスタ!$AC$5:$AC$1500,0),0))</f>
        <v/>
      </c>
      <c r="H276" s="27" t="str">
        <f ca="1">IF($A276="","",OFFSET(統合マスタ!$F$4,MATCH($A276,統合マスタ!$AC$5:$AC$1500,0),0))</f>
        <v/>
      </c>
      <c r="I276" s="27" t="str">
        <f ca="1">IF($A276="","",OFFSET(統合マスタ!$K$4,MATCH($A276,統合マスタ!$AC$5:$AC$1500,0),0))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 t="str" cm="1">
        <f t="array" aca="1" ref="A277" ca="1">IFERROR(
    SMALL(
        IF((統合マスタ!$R$5:$R$1500=1)*
           (ISNUMBER(MATCH(統合マスタ!$V$5:$V$1500, 分類!$Q$8:$Q$15, 0))),
           統合マスタ!$AC$5:$AC$1500),
        ROW(A273)
    ),
"")</f>
        <v/>
      </c>
      <c r="B277" s="27">
        <f t="shared" si="9"/>
        <v>273</v>
      </c>
      <c r="C277" s="27" t="str">
        <f ca="1">IF($A277="","",OFFSET(統合マスタ!$B$4,MATCH($A277,統合マスタ!$AC$5:$AC$1500,0),0))</f>
        <v/>
      </c>
      <c r="D277" s="27" t="str">
        <f ca="1">IF($A277="","",OFFSET(統合マスタ!$C$4,MATCH($A277,統合マスタ!$AC$5:$AC$1500,0),0))</f>
        <v/>
      </c>
      <c r="E277" s="27" t="str">
        <f ca="1">IF($A277="","",OFFSET(統合マスタ!$X$4,MATCH($A277,統合マスタ!$AC$5:$AC$1500,0),0))</f>
        <v/>
      </c>
      <c r="F277" s="27" t="str">
        <f ca="1">IF($A277="","",OFFSET(統合マスタ!$Z$4,MATCH($A277,統合マスタ!$AC$5:$AC$1500,0),0))</f>
        <v/>
      </c>
      <c r="G277" s="27" t="str">
        <f ca="1">IF($A277="","",OFFSET(統合マスタ!$E$4,MATCH($A277,統合マスタ!$AC$5:$AC$1500,0),0))</f>
        <v/>
      </c>
      <c r="H277" s="27" t="str">
        <f ca="1">IF($A277="","",OFFSET(統合マスタ!$F$4,MATCH($A277,統合マスタ!$AC$5:$AC$1500,0),0))</f>
        <v/>
      </c>
      <c r="I277" s="27" t="str">
        <f ca="1">IF($A277="","",OFFSET(統合マスタ!$K$4,MATCH($A277,統合マスタ!$AC$5:$AC$1500,0),0))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 t="str" cm="1">
        <f t="array" aca="1" ref="A278" ca="1">IFERROR(
    SMALL(
        IF((統合マスタ!$R$5:$R$1500=1)*
           (ISNUMBER(MATCH(統合マスタ!$V$5:$V$1500, 分類!$Q$8:$Q$15, 0))),
           統合マスタ!$AC$5:$AC$1500),
        ROW(A274)
    ),
"")</f>
        <v/>
      </c>
      <c r="B278" s="27">
        <f t="shared" si="9"/>
        <v>274</v>
      </c>
      <c r="C278" s="27" t="str">
        <f ca="1">IF($A278="","",OFFSET(統合マスタ!$B$4,MATCH($A278,統合マスタ!$AC$5:$AC$1500,0),0))</f>
        <v/>
      </c>
      <c r="D278" s="27" t="str">
        <f ca="1">IF($A278="","",OFFSET(統合マスタ!$C$4,MATCH($A278,統合マスタ!$AC$5:$AC$1500,0),0))</f>
        <v/>
      </c>
      <c r="E278" s="27" t="str">
        <f ca="1">IF($A278="","",OFFSET(統合マスタ!$X$4,MATCH($A278,統合マスタ!$AC$5:$AC$1500,0),0))</f>
        <v/>
      </c>
      <c r="F278" s="27" t="str">
        <f ca="1">IF($A278="","",OFFSET(統合マスタ!$Z$4,MATCH($A278,統合マスタ!$AC$5:$AC$1500,0),0))</f>
        <v/>
      </c>
      <c r="G278" s="27" t="str">
        <f ca="1">IF($A278="","",OFFSET(統合マスタ!$E$4,MATCH($A278,統合マスタ!$AC$5:$AC$1500,0),0))</f>
        <v/>
      </c>
      <c r="H278" s="27" t="str">
        <f ca="1">IF($A278="","",OFFSET(統合マスタ!$F$4,MATCH($A278,統合マスタ!$AC$5:$AC$1500,0),0))</f>
        <v/>
      </c>
      <c r="I278" s="27" t="str">
        <f ca="1">IF($A278="","",OFFSET(統合マスタ!$K$4,MATCH($A278,統合マスタ!$AC$5:$AC$1500,0),0))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 t="str" cm="1">
        <f t="array" aca="1" ref="A279" ca="1">IFERROR(
    SMALL(
        IF((統合マスタ!$R$5:$R$1500=1)*
           (ISNUMBER(MATCH(統合マスタ!$V$5:$V$1500, 分類!$Q$8:$Q$15, 0))),
           統合マスタ!$AC$5:$AC$1500),
        ROW(A275)
    ),
"")</f>
        <v/>
      </c>
      <c r="B279" s="27">
        <f t="shared" si="9"/>
        <v>275</v>
      </c>
      <c r="C279" s="27" t="str">
        <f ca="1">IF($A279="","",OFFSET(統合マスタ!$B$4,MATCH($A279,統合マスタ!$AC$5:$AC$1500,0),0))</f>
        <v/>
      </c>
      <c r="D279" s="27" t="str">
        <f ca="1">IF($A279="","",OFFSET(統合マスタ!$C$4,MATCH($A279,統合マスタ!$AC$5:$AC$1500,0),0))</f>
        <v/>
      </c>
      <c r="E279" s="27" t="str">
        <f ca="1">IF($A279="","",OFFSET(統合マスタ!$X$4,MATCH($A279,統合マスタ!$AC$5:$AC$1500,0),0))</f>
        <v/>
      </c>
      <c r="F279" s="27" t="str">
        <f ca="1">IF($A279="","",OFFSET(統合マスタ!$Z$4,MATCH($A279,統合マスタ!$AC$5:$AC$1500,0),0))</f>
        <v/>
      </c>
      <c r="G279" s="27" t="str">
        <f ca="1">IF($A279="","",OFFSET(統合マスタ!$E$4,MATCH($A279,統合マスタ!$AC$5:$AC$1500,0),0))</f>
        <v/>
      </c>
      <c r="H279" s="27" t="str">
        <f ca="1">IF($A279="","",OFFSET(統合マスタ!$F$4,MATCH($A279,統合マスタ!$AC$5:$AC$1500,0),0))</f>
        <v/>
      </c>
      <c r="I279" s="27" t="str">
        <f ca="1">IF($A279="","",OFFSET(統合マスタ!$K$4,MATCH($A279,統合マスタ!$AC$5:$AC$1500,0),0))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 t="str" cm="1">
        <f t="array" aca="1" ref="A280" ca="1">IFERROR(
    SMALL(
        IF((統合マスタ!$R$5:$R$1500=1)*
           (ISNUMBER(MATCH(統合マスタ!$V$5:$V$1500, 分類!$Q$8:$Q$15, 0))),
           統合マスタ!$AC$5:$AC$1500),
        ROW(A276)
    ),
"")</f>
        <v/>
      </c>
      <c r="B280" s="27">
        <f t="shared" si="9"/>
        <v>276</v>
      </c>
      <c r="C280" s="27" t="str">
        <f ca="1">IF($A280="","",OFFSET(統合マスタ!$B$4,MATCH($A280,統合マスタ!$AC$5:$AC$1500,0),0))</f>
        <v/>
      </c>
      <c r="D280" s="27" t="str">
        <f ca="1">IF($A280="","",OFFSET(統合マスタ!$C$4,MATCH($A280,統合マスタ!$AC$5:$AC$1500,0),0))</f>
        <v/>
      </c>
      <c r="E280" s="27" t="str">
        <f ca="1">IF($A280="","",OFFSET(統合マスタ!$X$4,MATCH($A280,統合マスタ!$AC$5:$AC$1500,0),0))</f>
        <v/>
      </c>
      <c r="F280" s="27" t="str">
        <f ca="1">IF($A280="","",OFFSET(統合マスタ!$Z$4,MATCH($A280,統合マスタ!$AC$5:$AC$1500,0),0))</f>
        <v/>
      </c>
      <c r="G280" s="27" t="str">
        <f ca="1">IF($A280="","",OFFSET(統合マスタ!$E$4,MATCH($A280,統合マスタ!$AC$5:$AC$1500,0),0))</f>
        <v/>
      </c>
      <c r="H280" s="27" t="str">
        <f ca="1">IF($A280="","",OFFSET(統合マスタ!$F$4,MATCH($A280,統合マスタ!$AC$5:$AC$1500,0),0))</f>
        <v/>
      </c>
      <c r="I280" s="27" t="str">
        <f ca="1">IF($A280="","",OFFSET(統合マスタ!$K$4,MATCH($A280,統合マスタ!$AC$5:$AC$1500,0),0))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 t="str" cm="1">
        <f t="array" aca="1" ref="A281" ca="1">IFERROR(
    SMALL(
        IF((統合マスタ!$R$5:$R$1500=1)*
           (ISNUMBER(MATCH(統合マスタ!$V$5:$V$1500, 分類!$Q$8:$Q$15, 0))),
           統合マスタ!$AC$5:$AC$1500),
        ROW(A277)
    ),
"")</f>
        <v/>
      </c>
      <c r="B281" s="27">
        <f t="shared" si="9"/>
        <v>277</v>
      </c>
      <c r="C281" s="27" t="str">
        <f ca="1">IF($A281="","",OFFSET(統合マスタ!$B$4,MATCH($A281,統合マスタ!$AC$5:$AC$1500,0),0))</f>
        <v/>
      </c>
      <c r="D281" s="27" t="str">
        <f ca="1">IF($A281="","",OFFSET(統合マスタ!$C$4,MATCH($A281,統合マスタ!$AC$5:$AC$1500,0),0))</f>
        <v/>
      </c>
      <c r="E281" s="27" t="str">
        <f ca="1">IF($A281="","",OFFSET(統合マスタ!$X$4,MATCH($A281,統合マスタ!$AC$5:$AC$1500,0),0))</f>
        <v/>
      </c>
      <c r="F281" s="27" t="str">
        <f ca="1">IF($A281="","",OFFSET(統合マスタ!$Z$4,MATCH($A281,統合マスタ!$AC$5:$AC$1500,0),0))</f>
        <v/>
      </c>
      <c r="G281" s="27" t="str">
        <f ca="1">IF($A281="","",OFFSET(統合マスタ!$E$4,MATCH($A281,統合マスタ!$AC$5:$AC$1500,0),0))</f>
        <v/>
      </c>
      <c r="H281" s="27" t="str">
        <f ca="1">IF($A281="","",OFFSET(統合マスタ!$F$4,MATCH($A281,統合マスタ!$AC$5:$AC$1500,0),0))</f>
        <v/>
      </c>
      <c r="I281" s="27" t="str">
        <f ca="1">IF($A281="","",OFFSET(統合マスタ!$K$4,MATCH($A281,統合マスタ!$AC$5:$AC$1500,0),0))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 t="str" cm="1">
        <f t="array" aca="1" ref="A282" ca="1">IFERROR(
    SMALL(
        IF((統合マスタ!$R$5:$R$1500=1)*
           (ISNUMBER(MATCH(統合マスタ!$V$5:$V$1500, 分類!$Q$8:$Q$15, 0))),
           統合マスタ!$AC$5:$AC$1500),
        ROW(A278)
    ),
"")</f>
        <v/>
      </c>
      <c r="B282" s="27">
        <f t="shared" si="9"/>
        <v>278</v>
      </c>
      <c r="C282" s="27" t="str">
        <f ca="1">IF($A282="","",OFFSET(統合マスタ!$B$4,MATCH($A282,統合マスタ!$AC$5:$AC$1500,0),0))</f>
        <v/>
      </c>
      <c r="D282" s="27" t="str">
        <f ca="1">IF($A282="","",OFFSET(統合マスタ!$C$4,MATCH($A282,統合マスタ!$AC$5:$AC$1500,0),0))</f>
        <v/>
      </c>
      <c r="E282" s="27" t="str">
        <f ca="1">IF($A282="","",OFFSET(統合マスタ!$X$4,MATCH($A282,統合マスタ!$AC$5:$AC$1500,0),0))</f>
        <v/>
      </c>
      <c r="F282" s="27" t="str">
        <f ca="1">IF($A282="","",OFFSET(統合マスタ!$Z$4,MATCH($A282,統合マスタ!$AC$5:$AC$1500,0),0))</f>
        <v/>
      </c>
      <c r="G282" s="27" t="str">
        <f ca="1">IF($A282="","",OFFSET(統合マスタ!$E$4,MATCH($A282,統合マスタ!$AC$5:$AC$1500,0),0))</f>
        <v/>
      </c>
      <c r="H282" s="27" t="str">
        <f ca="1">IF($A282="","",OFFSET(統合マスタ!$F$4,MATCH($A282,統合マスタ!$AC$5:$AC$1500,0),0))</f>
        <v/>
      </c>
      <c r="I282" s="27" t="str">
        <f ca="1">IF($A282="","",OFFSET(統合マスタ!$K$4,MATCH($A282,統合マスタ!$AC$5:$AC$1500,0),0))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 t="str" cm="1">
        <f t="array" aca="1" ref="A283" ca="1">IFERROR(
    SMALL(
        IF((統合マスタ!$R$5:$R$1500=1)*
           (ISNUMBER(MATCH(統合マスタ!$V$5:$V$1500, 分類!$Q$8:$Q$15, 0))),
           統合マスタ!$AC$5:$AC$1500),
        ROW(A279)
    ),
"")</f>
        <v/>
      </c>
      <c r="B283" s="27">
        <f t="shared" si="9"/>
        <v>279</v>
      </c>
      <c r="C283" s="27" t="str">
        <f ca="1">IF($A283="","",OFFSET(統合マスタ!$B$4,MATCH($A283,統合マスタ!$AC$5:$AC$1500,0),0))</f>
        <v/>
      </c>
      <c r="D283" s="27" t="str">
        <f ca="1">IF($A283="","",OFFSET(統合マスタ!$C$4,MATCH($A283,統合マスタ!$AC$5:$AC$1500,0),0))</f>
        <v/>
      </c>
      <c r="E283" s="27" t="str">
        <f ca="1">IF($A283="","",OFFSET(統合マスタ!$X$4,MATCH($A283,統合マスタ!$AC$5:$AC$1500,0),0))</f>
        <v/>
      </c>
      <c r="F283" s="27" t="str">
        <f ca="1">IF($A283="","",OFFSET(統合マスタ!$Z$4,MATCH($A283,統合マスタ!$AC$5:$AC$1500,0),0))</f>
        <v/>
      </c>
      <c r="G283" s="27" t="str">
        <f ca="1">IF($A283="","",OFFSET(統合マスタ!$E$4,MATCH($A283,統合マスタ!$AC$5:$AC$1500,0),0))</f>
        <v/>
      </c>
      <c r="H283" s="27" t="str">
        <f ca="1">IF($A283="","",OFFSET(統合マスタ!$F$4,MATCH($A283,統合マスタ!$AC$5:$AC$1500,0),0))</f>
        <v/>
      </c>
      <c r="I283" s="27" t="str">
        <f ca="1">IF($A283="","",OFFSET(統合マスタ!$K$4,MATCH($A283,統合マスタ!$AC$5:$AC$1500,0),0))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 t="str" cm="1">
        <f t="array" aca="1" ref="A284" ca="1">IFERROR(
    SMALL(
        IF((統合マスタ!$R$5:$R$1500=1)*
           (ISNUMBER(MATCH(統合マスタ!$V$5:$V$1500, 分類!$Q$8:$Q$15, 0))),
           統合マスタ!$AC$5:$AC$1500),
        ROW(A280)
    ),
"")</f>
        <v/>
      </c>
      <c r="B284" s="27">
        <f t="shared" si="9"/>
        <v>280</v>
      </c>
      <c r="C284" s="27" t="str">
        <f ca="1">IF($A284="","",OFFSET(統合マスタ!$B$4,MATCH($A284,統合マスタ!$AC$5:$AC$1500,0),0))</f>
        <v/>
      </c>
      <c r="D284" s="27" t="str">
        <f ca="1">IF($A284="","",OFFSET(統合マスタ!$C$4,MATCH($A284,統合マスタ!$AC$5:$AC$1500,0),0))</f>
        <v/>
      </c>
      <c r="E284" s="27" t="str">
        <f ca="1">IF($A284="","",OFFSET(統合マスタ!$X$4,MATCH($A284,統合マスタ!$AC$5:$AC$1500,0),0))</f>
        <v/>
      </c>
      <c r="F284" s="27" t="str">
        <f ca="1">IF($A284="","",OFFSET(統合マスタ!$Z$4,MATCH($A284,統合マスタ!$AC$5:$AC$1500,0),0))</f>
        <v/>
      </c>
      <c r="G284" s="27" t="str">
        <f ca="1">IF($A284="","",OFFSET(統合マスタ!$E$4,MATCH($A284,統合マスタ!$AC$5:$AC$1500,0),0))</f>
        <v/>
      </c>
      <c r="H284" s="27" t="str">
        <f ca="1">IF($A284="","",OFFSET(統合マスタ!$F$4,MATCH($A284,統合マスタ!$AC$5:$AC$1500,0),0))</f>
        <v/>
      </c>
      <c r="I284" s="27" t="str">
        <f ca="1">IF($A284="","",OFFSET(統合マスタ!$K$4,MATCH($A284,統合マスタ!$AC$5:$AC$1500,0),0))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 t="str" cm="1">
        <f t="array" aca="1" ref="A285" ca="1">IFERROR(
    SMALL(
        IF((統合マスタ!$R$5:$R$1500=1)*
           (ISNUMBER(MATCH(統合マスタ!$V$5:$V$1500, 分類!$Q$8:$Q$15, 0))),
           統合マスタ!$AC$5:$AC$1500),
        ROW(A281)
    ),
"")</f>
        <v/>
      </c>
      <c r="B285" s="27">
        <f t="shared" si="9"/>
        <v>281</v>
      </c>
      <c r="C285" s="27" t="str">
        <f ca="1">IF($A285="","",OFFSET(統合マスタ!$B$4,MATCH($A285,統合マスタ!$AC$5:$AC$1500,0),0))</f>
        <v/>
      </c>
      <c r="D285" s="27" t="str">
        <f ca="1">IF($A285="","",OFFSET(統合マスタ!$C$4,MATCH($A285,統合マスタ!$AC$5:$AC$1500,0),0))</f>
        <v/>
      </c>
      <c r="E285" s="27" t="str">
        <f ca="1">IF($A285="","",OFFSET(統合マスタ!$X$4,MATCH($A285,統合マスタ!$AC$5:$AC$1500,0),0))</f>
        <v/>
      </c>
      <c r="F285" s="27" t="str">
        <f ca="1">IF($A285="","",OFFSET(統合マスタ!$Z$4,MATCH($A285,統合マスタ!$AC$5:$AC$1500,0),0))</f>
        <v/>
      </c>
      <c r="G285" s="27" t="str">
        <f ca="1">IF($A285="","",OFFSET(統合マスタ!$E$4,MATCH($A285,統合マスタ!$AC$5:$AC$1500,0),0))</f>
        <v/>
      </c>
      <c r="H285" s="27" t="str">
        <f ca="1">IF($A285="","",OFFSET(統合マスタ!$F$4,MATCH($A285,統合マスタ!$AC$5:$AC$1500,0),0))</f>
        <v/>
      </c>
      <c r="I285" s="27" t="str">
        <f ca="1">IF($A285="","",OFFSET(統合マスタ!$K$4,MATCH($A285,統合マスタ!$AC$5:$AC$1500,0),0))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 t="str" cm="1">
        <f t="array" aca="1" ref="A286" ca="1">IFERROR(
    SMALL(
        IF((統合マスタ!$R$5:$R$1500=1)*
           (ISNUMBER(MATCH(統合マスタ!$V$5:$V$1500, 分類!$Q$8:$Q$15, 0))),
           統合マスタ!$AC$5:$AC$1500),
        ROW(A282)
    ),
"")</f>
        <v/>
      </c>
      <c r="B286" s="27">
        <f t="shared" si="9"/>
        <v>282</v>
      </c>
      <c r="C286" s="27" t="str">
        <f ca="1">IF($A286="","",OFFSET(統合マスタ!$B$4,MATCH($A286,統合マスタ!$AC$5:$AC$1500,0),0))</f>
        <v/>
      </c>
      <c r="D286" s="27" t="str">
        <f ca="1">IF($A286="","",OFFSET(統合マスタ!$C$4,MATCH($A286,統合マスタ!$AC$5:$AC$1500,0),0))</f>
        <v/>
      </c>
      <c r="E286" s="27" t="str">
        <f ca="1">IF($A286="","",OFFSET(統合マスタ!$X$4,MATCH($A286,統合マスタ!$AC$5:$AC$1500,0),0))</f>
        <v/>
      </c>
      <c r="F286" s="27" t="str">
        <f ca="1">IF($A286="","",OFFSET(統合マスタ!$Z$4,MATCH($A286,統合マスタ!$AC$5:$AC$1500,0),0))</f>
        <v/>
      </c>
      <c r="G286" s="27" t="str">
        <f ca="1">IF($A286="","",OFFSET(統合マスタ!$E$4,MATCH($A286,統合マスタ!$AC$5:$AC$1500,0),0))</f>
        <v/>
      </c>
      <c r="H286" s="27" t="str">
        <f ca="1">IF($A286="","",OFFSET(統合マスタ!$F$4,MATCH($A286,統合マスタ!$AC$5:$AC$1500,0),0))</f>
        <v/>
      </c>
      <c r="I286" s="27" t="str">
        <f ca="1">IF($A286="","",OFFSET(統合マスタ!$K$4,MATCH($A286,統合マスタ!$AC$5:$AC$1500,0),0))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 t="str" cm="1">
        <f t="array" aca="1" ref="A287" ca="1">IFERROR(
    SMALL(
        IF((統合マスタ!$R$5:$R$1500=1)*
           (ISNUMBER(MATCH(統合マスタ!$V$5:$V$1500, 分類!$Q$8:$Q$15, 0))),
           統合マスタ!$AC$5:$AC$1500),
        ROW(A283)
    ),
"")</f>
        <v/>
      </c>
      <c r="B287" s="27">
        <f t="shared" si="9"/>
        <v>283</v>
      </c>
      <c r="C287" s="27" t="str">
        <f ca="1">IF($A287="","",OFFSET(統合マスタ!$B$4,MATCH($A287,統合マスタ!$AC$5:$AC$1500,0),0))</f>
        <v/>
      </c>
      <c r="D287" s="27" t="str">
        <f ca="1">IF($A287="","",OFFSET(統合マスタ!$C$4,MATCH($A287,統合マスタ!$AC$5:$AC$1500,0),0))</f>
        <v/>
      </c>
      <c r="E287" s="27" t="str">
        <f ca="1">IF($A287="","",OFFSET(統合マスタ!$X$4,MATCH($A287,統合マスタ!$AC$5:$AC$1500,0),0))</f>
        <v/>
      </c>
      <c r="F287" s="27" t="str">
        <f ca="1">IF($A287="","",OFFSET(統合マスタ!$Z$4,MATCH($A287,統合マスタ!$AC$5:$AC$1500,0),0))</f>
        <v/>
      </c>
      <c r="G287" s="27" t="str">
        <f ca="1">IF($A287="","",OFFSET(統合マスタ!$E$4,MATCH($A287,統合マスタ!$AC$5:$AC$1500,0),0))</f>
        <v/>
      </c>
      <c r="H287" s="27" t="str">
        <f ca="1">IF($A287="","",OFFSET(統合マスタ!$F$4,MATCH($A287,統合マスタ!$AC$5:$AC$1500,0),0))</f>
        <v/>
      </c>
      <c r="I287" s="27" t="str">
        <f ca="1">IF($A287="","",OFFSET(統合マスタ!$K$4,MATCH($A287,統合マスタ!$AC$5:$AC$1500,0),0))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 t="str" cm="1">
        <f t="array" aca="1" ref="A288" ca="1">IFERROR(
    SMALL(
        IF((統合マスタ!$R$5:$R$1500=1)*
           (ISNUMBER(MATCH(統合マスタ!$V$5:$V$1500, 分類!$Q$8:$Q$15, 0))),
           統合マスタ!$AC$5:$AC$1500),
        ROW(A284)
    ),
"")</f>
        <v/>
      </c>
      <c r="B288" s="27">
        <f t="shared" si="9"/>
        <v>284</v>
      </c>
      <c r="C288" s="27" t="str">
        <f ca="1">IF($A288="","",OFFSET(統合マスタ!$B$4,MATCH($A288,統合マスタ!$AC$5:$AC$1500,0),0))</f>
        <v/>
      </c>
      <c r="D288" s="27" t="str">
        <f ca="1">IF($A288="","",OFFSET(統合マスタ!$C$4,MATCH($A288,統合マスタ!$AC$5:$AC$1500,0),0))</f>
        <v/>
      </c>
      <c r="E288" s="27" t="str">
        <f ca="1">IF($A288="","",OFFSET(統合マスタ!$X$4,MATCH($A288,統合マスタ!$AC$5:$AC$1500,0),0))</f>
        <v/>
      </c>
      <c r="F288" s="27" t="str">
        <f ca="1">IF($A288="","",OFFSET(統合マスタ!$Z$4,MATCH($A288,統合マスタ!$AC$5:$AC$1500,0),0))</f>
        <v/>
      </c>
      <c r="G288" s="27" t="str">
        <f ca="1">IF($A288="","",OFFSET(統合マスタ!$E$4,MATCH($A288,統合マスタ!$AC$5:$AC$1500,0),0))</f>
        <v/>
      </c>
      <c r="H288" s="27" t="str">
        <f ca="1">IF($A288="","",OFFSET(統合マスタ!$F$4,MATCH($A288,統合マスタ!$AC$5:$AC$1500,0),0))</f>
        <v/>
      </c>
      <c r="I288" s="27" t="str">
        <f ca="1">IF($A288="","",OFFSET(統合マスタ!$K$4,MATCH($A288,統合マスタ!$AC$5:$AC$1500,0),0))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 t="str" cm="1">
        <f t="array" aca="1" ref="A289" ca="1">IFERROR(
    SMALL(
        IF((統合マスタ!$R$5:$R$1500=1)*
           (ISNUMBER(MATCH(統合マスタ!$V$5:$V$1500, 分類!$Q$8:$Q$15, 0))),
           統合マスタ!$AC$5:$AC$1500),
        ROW(A285)
    ),
"")</f>
        <v/>
      </c>
      <c r="B289" s="27">
        <f t="shared" si="9"/>
        <v>285</v>
      </c>
      <c r="C289" s="27" t="str">
        <f ca="1">IF($A289="","",OFFSET(統合マスタ!$B$4,MATCH($A289,統合マスタ!$AC$5:$AC$1500,0),0))</f>
        <v/>
      </c>
      <c r="D289" s="27" t="str">
        <f ca="1">IF($A289="","",OFFSET(統合マスタ!$C$4,MATCH($A289,統合マスタ!$AC$5:$AC$1500,0),0))</f>
        <v/>
      </c>
      <c r="E289" s="27" t="str">
        <f ca="1">IF($A289="","",OFFSET(統合マスタ!$X$4,MATCH($A289,統合マスタ!$AC$5:$AC$1500,0),0))</f>
        <v/>
      </c>
      <c r="F289" s="27" t="str">
        <f ca="1">IF($A289="","",OFFSET(統合マスタ!$Z$4,MATCH($A289,統合マスタ!$AC$5:$AC$1500,0),0))</f>
        <v/>
      </c>
      <c r="G289" s="27" t="str">
        <f ca="1">IF($A289="","",OFFSET(統合マスタ!$E$4,MATCH($A289,統合マスタ!$AC$5:$AC$1500,0),0))</f>
        <v/>
      </c>
      <c r="H289" s="27" t="str">
        <f ca="1">IF($A289="","",OFFSET(統合マスタ!$F$4,MATCH($A289,統合マスタ!$AC$5:$AC$1500,0),0))</f>
        <v/>
      </c>
      <c r="I289" s="27" t="str">
        <f ca="1">IF($A289="","",OFFSET(統合マスタ!$K$4,MATCH($A289,統合マスタ!$AC$5:$AC$1500,0),0))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 t="str" cm="1">
        <f t="array" aca="1" ref="A290" ca="1">IFERROR(
    SMALL(
        IF((統合マスタ!$R$5:$R$1500=1)*
           (ISNUMBER(MATCH(統合マスタ!$V$5:$V$1500, 分類!$Q$8:$Q$15, 0))),
           統合マスタ!$AC$5:$AC$1500),
        ROW(A286)
    ),
"")</f>
        <v/>
      </c>
      <c r="B290" s="27">
        <f t="shared" si="9"/>
        <v>286</v>
      </c>
      <c r="C290" s="27" t="str">
        <f ca="1">IF($A290="","",OFFSET(統合マスタ!$B$4,MATCH($A290,統合マスタ!$AC$5:$AC$1500,0),0))</f>
        <v/>
      </c>
      <c r="D290" s="27" t="str">
        <f ca="1">IF($A290="","",OFFSET(統合マスタ!$C$4,MATCH($A290,統合マスタ!$AC$5:$AC$1500,0),0))</f>
        <v/>
      </c>
      <c r="E290" s="27" t="str">
        <f ca="1">IF($A290="","",OFFSET(統合マスタ!$X$4,MATCH($A290,統合マスタ!$AC$5:$AC$1500,0),0))</f>
        <v/>
      </c>
      <c r="F290" s="27" t="str">
        <f ca="1">IF($A290="","",OFFSET(統合マスタ!$Z$4,MATCH($A290,統合マスタ!$AC$5:$AC$1500,0),0))</f>
        <v/>
      </c>
      <c r="G290" s="27" t="str">
        <f ca="1">IF($A290="","",OFFSET(統合マスタ!$E$4,MATCH($A290,統合マスタ!$AC$5:$AC$1500,0),0))</f>
        <v/>
      </c>
      <c r="H290" s="27" t="str">
        <f ca="1">IF($A290="","",OFFSET(統合マスタ!$F$4,MATCH($A290,統合マスタ!$AC$5:$AC$1500,0),0))</f>
        <v/>
      </c>
      <c r="I290" s="27" t="str">
        <f ca="1">IF($A290="","",OFFSET(統合マスタ!$K$4,MATCH($A290,統合マスタ!$AC$5:$AC$1500,0),0))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 t="str" cm="1">
        <f t="array" aca="1" ref="A291" ca="1">IFERROR(
    SMALL(
        IF((統合マスタ!$R$5:$R$1500=1)*
           (ISNUMBER(MATCH(統合マスタ!$V$5:$V$1500, 分類!$Q$8:$Q$15, 0))),
           統合マスタ!$AC$5:$AC$1500),
        ROW(A287)
    ),
"")</f>
        <v/>
      </c>
      <c r="B291" s="27">
        <f t="shared" si="9"/>
        <v>287</v>
      </c>
      <c r="C291" s="27" t="str">
        <f ca="1">IF($A291="","",OFFSET(統合マスタ!$B$4,MATCH($A291,統合マスタ!$AC$5:$AC$1500,0),0))</f>
        <v/>
      </c>
      <c r="D291" s="27" t="str">
        <f ca="1">IF($A291="","",OFFSET(統合マスタ!$C$4,MATCH($A291,統合マスタ!$AC$5:$AC$1500,0),0))</f>
        <v/>
      </c>
      <c r="E291" s="27" t="str">
        <f ca="1">IF($A291="","",OFFSET(統合マスタ!$X$4,MATCH($A291,統合マスタ!$AC$5:$AC$1500,0),0))</f>
        <v/>
      </c>
      <c r="F291" s="27" t="str">
        <f ca="1">IF($A291="","",OFFSET(統合マスタ!$Z$4,MATCH($A291,統合マスタ!$AC$5:$AC$1500,0),0))</f>
        <v/>
      </c>
      <c r="G291" s="27" t="str">
        <f ca="1">IF($A291="","",OFFSET(統合マスタ!$E$4,MATCH($A291,統合マスタ!$AC$5:$AC$1500,0),0))</f>
        <v/>
      </c>
      <c r="H291" s="27" t="str">
        <f ca="1">IF($A291="","",OFFSET(統合マスタ!$F$4,MATCH($A291,統合マスタ!$AC$5:$AC$1500,0),0))</f>
        <v/>
      </c>
      <c r="I291" s="27" t="str">
        <f ca="1">IF($A291="","",OFFSET(統合マスタ!$K$4,MATCH($A291,統合マスタ!$AC$5:$AC$1500,0),0))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 t="str" cm="1">
        <f t="array" aca="1" ref="A292" ca="1">IFERROR(
    SMALL(
        IF((統合マスタ!$R$5:$R$1500=1)*
           (ISNUMBER(MATCH(統合マスタ!$V$5:$V$1500, 分類!$Q$8:$Q$15, 0))),
           統合マスタ!$AC$5:$AC$1500),
        ROW(A288)
    ),
"")</f>
        <v/>
      </c>
      <c r="B292" s="27">
        <f t="shared" si="9"/>
        <v>288</v>
      </c>
      <c r="C292" s="27" t="str">
        <f ca="1">IF($A292="","",OFFSET(統合マスタ!$B$4,MATCH($A292,統合マスタ!$AC$5:$AC$1500,0),0))</f>
        <v/>
      </c>
      <c r="D292" s="27" t="str">
        <f ca="1">IF($A292="","",OFFSET(統合マスタ!$C$4,MATCH($A292,統合マスタ!$AC$5:$AC$1500,0),0))</f>
        <v/>
      </c>
      <c r="E292" s="27" t="str">
        <f ca="1">IF($A292="","",OFFSET(統合マスタ!$X$4,MATCH($A292,統合マスタ!$AC$5:$AC$1500,0),0))</f>
        <v/>
      </c>
      <c r="F292" s="27" t="str">
        <f ca="1">IF($A292="","",OFFSET(統合マスタ!$Z$4,MATCH($A292,統合マスタ!$AC$5:$AC$1500,0),0))</f>
        <v/>
      </c>
      <c r="G292" s="27" t="str">
        <f ca="1">IF($A292="","",OFFSET(統合マスタ!$E$4,MATCH($A292,統合マスタ!$AC$5:$AC$1500,0),0))</f>
        <v/>
      </c>
      <c r="H292" s="27" t="str">
        <f ca="1">IF($A292="","",OFFSET(統合マスタ!$F$4,MATCH($A292,統合マスタ!$AC$5:$AC$1500,0),0))</f>
        <v/>
      </c>
      <c r="I292" s="27" t="str">
        <f ca="1">IF($A292="","",OFFSET(統合マスタ!$K$4,MATCH($A292,統合マスタ!$AC$5:$AC$1500,0),0))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 t="str" cm="1">
        <f t="array" aca="1" ref="A293" ca="1">IFERROR(
    SMALL(
        IF((統合マスタ!$R$5:$R$1500=1)*
           (ISNUMBER(MATCH(統合マスタ!$V$5:$V$1500, 分類!$Q$8:$Q$15, 0))),
           統合マスタ!$AC$5:$AC$1500),
        ROW(A289)
    ),
"")</f>
        <v/>
      </c>
      <c r="B293" s="27">
        <f t="shared" si="9"/>
        <v>289</v>
      </c>
      <c r="C293" s="27" t="str">
        <f ca="1">IF($A293="","",OFFSET(統合マスタ!$B$4,MATCH($A293,統合マスタ!$AC$5:$AC$1500,0),0))</f>
        <v/>
      </c>
      <c r="D293" s="27" t="str">
        <f ca="1">IF($A293="","",OFFSET(統合マスタ!$C$4,MATCH($A293,統合マスタ!$AC$5:$AC$1500,0),0))</f>
        <v/>
      </c>
      <c r="E293" s="27" t="str">
        <f ca="1">IF($A293="","",OFFSET(統合マスタ!$X$4,MATCH($A293,統合マスタ!$AC$5:$AC$1500,0),0))</f>
        <v/>
      </c>
      <c r="F293" s="27" t="str">
        <f ca="1">IF($A293="","",OFFSET(統合マスタ!$Z$4,MATCH($A293,統合マスタ!$AC$5:$AC$1500,0),0))</f>
        <v/>
      </c>
      <c r="G293" s="27" t="str">
        <f ca="1">IF($A293="","",OFFSET(統合マスタ!$E$4,MATCH($A293,統合マスタ!$AC$5:$AC$1500,0),0))</f>
        <v/>
      </c>
      <c r="H293" s="27" t="str">
        <f ca="1">IF($A293="","",OFFSET(統合マスタ!$F$4,MATCH($A293,統合マスタ!$AC$5:$AC$1500,0),0))</f>
        <v/>
      </c>
      <c r="I293" s="27" t="str">
        <f ca="1">IF($A293="","",OFFSET(統合マスタ!$K$4,MATCH($A293,統合マスタ!$AC$5:$AC$1500,0),0))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 t="str" cm="1">
        <f t="array" aca="1" ref="A294" ca="1">IFERROR(
    SMALL(
        IF((統合マスタ!$R$5:$R$1500=1)*
           (ISNUMBER(MATCH(統合マスタ!$V$5:$V$1500, 分類!$Q$8:$Q$15, 0))),
           統合マスタ!$AC$5:$AC$1500),
        ROW(A290)
    ),
"")</f>
        <v/>
      </c>
      <c r="B294" s="27">
        <f t="shared" si="9"/>
        <v>290</v>
      </c>
      <c r="C294" s="27" t="str">
        <f ca="1">IF($A294="","",OFFSET(統合マスタ!$B$4,MATCH($A294,統合マスタ!$AC$5:$AC$1500,0),0))</f>
        <v/>
      </c>
      <c r="D294" s="27" t="str">
        <f ca="1">IF($A294="","",OFFSET(統合マスタ!$C$4,MATCH($A294,統合マスタ!$AC$5:$AC$1500,0),0))</f>
        <v/>
      </c>
      <c r="E294" s="27" t="str">
        <f ca="1">IF($A294="","",OFFSET(統合マスタ!$X$4,MATCH($A294,統合マスタ!$AC$5:$AC$1500,0),0))</f>
        <v/>
      </c>
      <c r="F294" s="27" t="str">
        <f ca="1">IF($A294="","",OFFSET(統合マスタ!$Z$4,MATCH($A294,統合マスタ!$AC$5:$AC$1500,0),0))</f>
        <v/>
      </c>
      <c r="G294" s="27" t="str">
        <f ca="1">IF($A294="","",OFFSET(統合マスタ!$E$4,MATCH($A294,統合マスタ!$AC$5:$AC$1500,0),0))</f>
        <v/>
      </c>
      <c r="H294" s="27" t="str">
        <f ca="1">IF($A294="","",OFFSET(統合マスタ!$F$4,MATCH($A294,統合マスタ!$AC$5:$AC$1500,0),0))</f>
        <v/>
      </c>
      <c r="I294" s="27" t="str">
        <f ca="1">IF($A294="","",OFFSET(統合マスタ!$K$4,MATCH($A294,統合マスタ!$AC$5:$AC$1500,0),0))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 t="str" cm="1">
        <f t="array" aca="1" ref="A295" ca="1">IFERROR(
    SMALL(
        IF((統合マスタ!$R$5:$R$1500=1)*
           (ISNUMBER(MATCH(統合マスタ!$V$5:$V$1500, 分類!$Q$8:$Q$15, 0))),
           統合マスタ!$AC$5:$AC$1500),
        ROW(A291)
    ),
"")</f>
        <v/>
      </c>
      <c r="B295" s="27">
        <f t="shared" si="9"/>
        <v>291</v>
      </c>
      <c r="C295" s="27" t="str">
        <f ca="1">IF($A295="","",OFFSET(統合マスタ!$B$4,MATCH($A295,統合マスタ!$AC$5:$AC$1500,0),0))</f>
        <v/>
      </c>
      <c r="D295" s="27" t="str">
        <f ca="1">IF($A295="","",OFFSET(統合マスタ!$C$4,MATCH($A295,統合マスタ!$AC$5:$AC$1500,0),0))</f>
        <v/>
      </c>
      <c r="E295" s="27" t="str">
        <f ca="1">IF($A295="","",OFFSET(統合マスタ!$X$4,MATCH($A295,統合マスタ!$AC$5:$AC$1500,0),0))</f>
        <v/>
      </c>
      <c r="F295" s="27" t="str">
        <f ca="1">IF($A295="","",OFFSET(統合マスタ!$Z$4,MATCH($A295,統合マスタ!$AC$5:$AC$1500,0),0))</f>
        <v/>
      </c>
      <c r="G295" s="27" t="str">
        <f ca="1">IF($A295="","",OFFSET(統合マスタ!$E$4,MATCH($A295,統合マスタ!$AC$5:$AC$1500,0),0))</f>
        <v/>
      </c>
      <c r="H295" s="27" t="str">
        <f ca="1">IF($A295="","",OFFSET(統合マスタ!$F$4,MATCH($A295,統合マスタ!$AC$5:$AC$1500,0),0))</f>
        <v/>
      </c>
      <c r="I295" s="27" t="str">
        <f ca="1">IF($A295="","",OFFSET(統合マスタ!$K$4,MATCH($A295,統合マスタ!$AC$5:$AC$1500,0),0))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 t="str" cm="1">
        <f t="array" aca="1" ref="A296" ca="1">IFERROR(
    SMALL(
        IF((統合マスタ!$R$5:$R$1500=1)*
           (ISNUMBER(MATCH(統合マスタ!$V$5:$V$1500, 分類!$Q$8:$Q$15, 0))),
           統合マスタ!$AC$5:$AC$1500),
        ROW(A292)
    ),
"")</f>
        <v/>
      </c>
      <c r="B296" s="27">
        <f t="shared" si="9"/>
        <v>292</v>
      </c>
      <c r="C296" s="27" t="str">
        <f ca="1">IF($A296="","",OFFSET(統合マスタ!$B$4,MATCH($A296,統合マスタ!$AC$5:$AC$1500,0),0))</f>
        <v/>
      </c>
      <c r="D296" s="27" t="str">
        <f ca="1">IF($A296="","",OFFSET(統合マスタ!$C$4,MATCH($A296,統合マスタ!$AC$5:$AC$1500,0),0))</f>
        <v/>
      </c>
      <c r="E296" s="27" t="str">
        <f ca="1">IF($A296="","",OFFSET(統合マスタ!$X$4,MATCH($A296,統合マスタ!$AC$5:$AC$1500,0),0))</f>
        <v/>
      </c>
      <c r="F296" s="27" t="str">
        <f ca="1">IF($A296="","",OFFSET(統合マスタ!$Z$4,MATCH($A296,統合マスタ!$AC$5:$AC$1500,0),0))</f>
        <v/>
      </c>
      <c r="G296" s="27" t="str">
        <f ca="1">IF($A296="","",OFFSET(統合マスタ!$E$4,MATCH($A296,統合マスタ!$AC$5:$AC$1500,0),0))</f>
        <v/>
      </c>
      <c r="H296" s="27" t="str">
        <f ca="1">IF($A296="","",OFFSET(統合マスタ!$F$4,MATCH($A296,統合マスタ!$AC$5:$AC$1500,0),0))</f>
        <v/>
      </c>
      <c r="I296" s="27" t="str">
        <f ca="1">IF($A296="","",OFFSET(統合マスタ!$K$4,MATCH($A296,統合マスタ!$AC$5:$AC$1500,0),0))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 t="str" cm="1">
        <f t="array" aca="1" ref="A297" ca="1">IFERROR(
    SMALL(
        IF((統合マスタ!$R$5:$R$1500=1)*
           (ISNUMBER(MATCH(統合マスタ!$V$5:$V$1500, 分類!$Q$8:$Q$15, 0))),
           統合マスタ!$AC$5:$AC$1500),
        ROW(A293)
    ),
"")</f>
        <v/>
      </c>
      <c r="B297" s="27">
        <f t="shared" si="9"/>
        <v>293</v>
      </c>
      <c r="C297" s="27" t="str">
        <f ca="1">IF($A297="","",OFFSET(統合マスタ!$B$4,MATCH($A297,統合マスタ!$AC$5:$AC$1500,0),0))</f>
        <v/>
      </c>
      <c r="D297" s="27" t="str">
        <f ca="1">IF($A297="","",OFFSET(統合マスタ!$C$4,MATCH($A297,統合マスタ!$AC$5:$AC$1500,0),0))</f>
        <v/>
      </c>
      <c r="E297" s="27" t="str">
        <f ca="1">IF($A297="","",OFFSET(統合マスタ!$X$4,MATCH($A297,統合マスタ!$AC$5:$AC$1500,0),0))</f>
        <v/>
      </c>
      <c r="F297" s="27" t="str">
        <f ca="1">IF($A297="","",OFFSET(統合マスタ!$Z$4,MATCH($A297,統合マスタ!$AC$5:$AC$1500,0),0))</f>
        <v/>
      </c>
      <c r="G297" s="27" t="str">
        <f ca="1">IF($A297="","",OFFSET(統合マスタ!$E$4,MATCH($A297,統合マスタ!$AC$5:$AC$1500,0),0))</f>
        <v/>
      </c>
      <c r="H297" s="27" t="str">
        <f ca="1">IF($A297="","",OFFSET(統合マスタ!$F$4,MATCH($A297,統合マスタ!$AC$5:$AC$1500,0),0))</f>
        <v/>
      </c>
      <c r="I297" s="27" t="str">
        <f ca="1">IF($A297="","",OFFSET(統合マスタ!$K$4,MATCH($A297,統合マスタ!$AC$5:$AC$1500,0),0))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 t="str" cm="1">
        <f t="array" aca="1" ref="A298" ca="1">IFERROR(
    SMALL(
        IF((統合マスタ!$R$5:$R$1500=1)*
           (ISNUMBER(MATCH(統合マスタ!$V$5:$V$1500, 分類!$Q$8:$Q$15, 0))),
           統合マスタ!$AC$5:$AC$1500),
        ROW(A294)
    ),
"")</f>
        <v/>
      </c>
      <c r="B298" s="27">
        <f t="shared" si="9"/>
        <v>294</v>
      </c>
      <c r="C298" s="27" t="str">
        <f ca="1">IF($A298="","",OFFSET(統合マスタ!$B$4,MATCH($A298,統合マスタ!$AC$5:$AC$1500,0),0))</f>
        <v/>
      </c>
      <c r="D298" s="27" t="str">
        <f ca="1">IF($A298="","",OFFSET(統合マスタ!$C$4,MATCH($A298,統合マスタ!$AC$5:$AC$1500,0),0))</f>
        <v/>
      </c>
      <c r="E298" s="27" t="str">
        <f ca="1">IF($A298="","",OFFSET(統合マスタ!$X$4,MATCH($A298,統合マスタ!$AC$5:$AC$1500,0),0))</f>
        <v/>
      </c>
      <c r="F298" s="27" t="str">
        <f ca="1">IF($A298="","",OFFSET(統合マスタ!$Z$4,MATCH($A298,統合マスタ!$AC$5:$AC$1500,0),0))</f>
        <v/>
      </c>
      <c r="G298" s="27" t="str">
        <f ca="1">IF($A298="","",OFFSET(統合マスタ!$E$4,MATCH($A298,統合マスタ!$AC$5:$AC$1500,0),0))</f>
        <v/>
      </c>
      <c r="H298" s="27" t="str">
        <f ca="1">IF($A298="","",OFFSET(統合マスタ!$F$4,MATCH($A298,統合マスタ!$AC$5:$AC$1500,0),0))</f>
        <v/>
      </c>
      <c r="I298" s="27" t="str">
        <f ca="1">IF($A298="","",OFFSET(統合マスタ!$K$4,MATCH($A298,統合マスタ!$AC$5:$AC$1500,0),0))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 t="str" cm="1">
        <f t="array" aca="1" ref="A299" ca="1">IFERROR(
    SMALL(
        IF((統合マスタ!$R$5:$R$1500=1)*
           (ISNUMBER(MATCH(統合マスタ!$V$5:$V$1500, 分類!$Q$8:$Q$15, 0))),
           統合マスタ!$AC$5:$AC$1500),
        ROW(A295)
    ),
"")</f>
        <v/>
      </c>
      <c r="B299" s="27">
        <f t="shared" si="9"/>
        <v>295</v>
      </c>
      <c r="C299" s="27" t="str">
        <f ca="1">IF($A299="","",OFFSET(統合マスタ!$B$4,MATCH($A299,統合マスタ!$AC$5:$AC$1500,0),0))</f>
        <v/>
      </c>
      <c r="D299" s="27" t="str">
        <f ca="1">IF($A299="","",OFFSET(統合マスタ!$C$4,MATCH($A299,統合マスタ!$AC$5:$AC$1500,0),0))</f>
        <v/>
      </c>
      <c r="E299" s="27" t="str">
        <f ca="1">IF($A299="","",OFFSET(統合マスタ!$X$4,MATCH($A299,統合マスタ!$AC$5:$AC$1500,0),0))</f>
        <v/>
      </c>
      <c r="F299" s="27" t="str">
        <f ca="1">IF($A299="","",OFFSET(統合マスタ!$Z$4,MATCH($A299,統合マスタ!$AC$5:$AC$1500,0),0))</f>
        <v/>
      </c>
      <c r="G299" s="27" t="str">
        <f ca="1">IF($A299="","",OFFSET(統合マスタ!$E$4,MATCH($A299,統合マスタ!$AC$5:$AC$1500,0),0))</f>
        <v/>
      </c>
      <c r="H299" s="27" t="str">
        <f ca="1">IF($A299="","",OFFSET(統合マスタ!$F$4,MATCH($A299,統合マスタ!$AC$5:$AC$1500,0),0))</f>
        <v/>
      </c>
      <c r="I299" s="27" t="str">
        <f ca="1">IF($A299="","",OFFSET(統合マスタ!$K$4,MATCH($A299,統合マスタ!$AC$5:$AC$1500,0),0))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 t="str" cm="1">
        <f t="array" aca="1" ref="A300" ca="1">IFERROR(
    SMALL(
        IF((統合マスタ!$R$5:$R$1500=1)*
           (ISNUMBER(MATCH(統合マスタ!$V$5:$V$1500, 分類!$Q$8:$Q$15, 0))),
           統合マスタ!$AC$5:$AC$1500),
        ROW(A296)
    ),
"")</f>
        <v/>
      </c>
      <c r="B300" s="27">
        <f t="shared" si="9"/>
        <v>296</v>
      </c>
      <c r="C300" s="27" t="str">
        <f ca="1">IF($A300="","",OFFSET(統合マスタ!$B$4,MATCH($A300,統合マスタ!$AC$5:$AC$1500,0),0))</f>
        <v/>
      </c>
      <c r="D300" s="27" t="str">
        <f ca="1">IF($A300="","",OFFSET(統合マスタ!$C$4,MATCH($A300,統合マスタ!$AC$5:$AC$1500,0),0))</f>
        <v/>
      </c>
      <c r="E300" s="27" t="str">
        <f ca="1">IF($A300="","",OFFSET(統合マスタ!$X$4,MATCH($A300,統合マスタ!$AC$5:$AC$1500,0),0))</f>
        <v/>
      </c>
      <c r="F300" s="27" t="str">
        <f ca="1">IF($A300="","",OFFSET(統合マスタ!$Z$4,MATCH($A300,統合マスタ!$AC$5:$AC$1500,0),0))</f>
        <v/>
      </c>
      <c r="G300" s="27" t="str">
        <f ca="1">IF($A300="","",OFFSET(統合マスタ!$E$4,MATCH($A300,統合マスタ!$AC$5:$AC$1500,0),0))</f>
        <v/>
      </c>
      <c r="H300" s="27" t="str">
        <f ca="1">IF($A300="","",OFFSET(統合マスタ!$F$4,MATCH($A300,統合マスタ!$AC$5:$AC$1500,0),0))</f>
        <v/>
      </c>
      <c r="I300" s="27" t="str">
        <f ca="1">IF($A300="","",OFFSET(統合マスタ!$K$4,MATCH($A300,統合マスタ!$AC$5:$AC$1500,0),0))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 t="str" cm="1">
        <f t="array" aca="1" ref="A301" ca="1">IFERROR(
    SMALL(
        IF((統合マスタ!$R$5:$R$1500=1)*
           (ISNUMBER(MATCH(統合マスタ!$V$5:$V$1500, 分類!$Q$8:$Q$15, 0))),
           統合マスタ!$AC$5:$AC$1500),
        ROW(A297)
    ),
"")</f>
        <v/>
      </c>
      <c r="B301" s="27">
        <f t="shared" si="9"/>
        <v>297</v>
      </c>
      <c r="C301" s="27" t="str">
        <f ca="1">IF($A301="","",OFFSET(統合マスタ!$B$4,MATCH($A301,統合マスタ!$AC$5:$AC$1500,0),0))</f>
        <v/>
      </c>
      <c r="D301" s="27" t="str">
        <f ca="1">IF($A301="","",OFFSET(統合マスタ!$C$4,MATCH($A301,統合マスタ!$AC$5:$AC$1500,0),0))</f>
        <v/>
      </c>
      <c r="E301" s="27" t="str">
        <f ca="1">IF($A301="","",OFFSET(統合マスタ!$X$4,MATCH($A301,統合マスタ!$AC$5:$AC$1500,0),0))</f>
        <v/>
      </c>
      <c r="F301" s="27" t="str">
        <f ca="1">IF($A301="","",OFFSET(統合マスタ!$Z$4,MATCH($A301,統合マスタ!$AC$5:$AC$1500,0),0))</f>
        <v/>
      </c>
      <c r="G301" s="27" t="str">
        <f ca="1">IF($A301="","",OFFSET(統合マスタ!$E$4,MATCH($A301,統合マスタ!$AC$5:$AC$1500,0),0))</f>
        <v/>
      </c>
      <c r="H301" s="27" t="str">
        <f ca="1">IF($A301="","",OFFSET(統合マスタ!$F$4,MATCH($A301,統合マスタ!$AC$5:$AC$1500,0),0))</f>
        <v/>
      </c>
      <c r="I301" s="27" t="str">
        <f ca="1">IF($A301="","",OFFSET(統合マスタ!$K$4,MATCH($A301,統合マスタ!$AC$5:$AC$1500,0),0))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 t="str" cm="1">
        <f t="array" aca="1" ref="A302" ca="1">IFERROR(
    SMALL(
        IF((統合マスタ!$R$5:$R$1500=1)*
           (ISNUMBER(MATCH(統合マスタ!$V$5:$V$1500, 分類!$Q$8:$Q$15, 0))),
           統合マスタ!$AC$5:$AC$1500),
        ROW(A298)
    ),
"")</f>
        <v/>
      </c>
      <c r="B302" s="27">
        <f t="shared" si="9"/>
        <v>298</v>
      </c>
      <c r="C302" s="27" t="str">
        <f ca="1">IF($A302="","",OFFSET(統合マスタ!$B$4,MATCH($A302,統合マスタ!$AC$5:$AC$1500,0),0))</f>
        <v/>
      </c>
      <c r="D302" s="27" t="str">
        <f ca="1">IF($A302="","",OFFSET(統合マスタ!$C$4,MATCH($A302,統合マスタ!$AC$5:$AC$1500,0),0))</f>
        <v/>
      </c>
      <c r="E302" s="27" t="str">
        <f ca="1">IF($A302="","",OFFSET(統合マスタ!$X$4,MATCH($A302,統合マスタ!$AC$5:$AC$1500,0),0))</f>
        <v/>
      </c>
      <c r="F302" s="27" t="str">
        <f ca="1">IF($A302="","",OFFSET(統合マスタ!$Z$4,MATCH($A302,統合マスタ!$AC$5:$AC$1500,0),0))</f>
        <v/>
      </c>
      <c r="G302" s="27" t="str">
        <f ca="1">IF($A302="","",OFFSET(統合マスタ!$E$4,MATCH($A302,統合マスタ!$AC$5:$AC$1500,0),0))</f>
        <v/>
      </c>
      <c r="H302" s="27" t="str">
        <f ca="1">IF($A302="","",OFFSET(統合マスタ!$F$4,MATCH($A302,統合マスタ!$AC$5:$AC$1500,0),0))</f>
        <v/>
      </c>
      <c r="I302" s="27" t="str">
        <f ca="1">IF($A302="","",OFFSET(統合マスタ!$K$4,MATCH($A302,統合マスタ!$AC$5:$AC$1500,0),0))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 t="str" cm="1">
        <f t="array" aca="1" ref="A303" ca="1">IFERROR(
    SMALL(
        IF((統合マスタ!$R$5:$R$1500=1)*
           (ISNUMBER(MATCH(統合マスタ!$V$5:$V$1500, 分類!$Q$8:$Q$15, 0))),
           統合マスタ!$AC$5:$AC$1500),
        ROW(A299)
    ),
"")</f>
        <v/>
      </c>
      <c r="B303" s="27">
        <f t="shared" si="9"/>
        <v>299</v>
      </c>
      <c r="C303" s="27" t="str">
        <f ca="1">IF($A303="","",OFFSET(統合マスタ!$B$4,MATCH($A303,統合マスタ!$AC$5:$AC$1500,0),0))</f>
        <v/>
      </c>
      <c r="D303" s="27" t="str">
        <f ca="1">IF($A303="","",OFFSET(統合マスタ!$C$4,MATCH($A303,統合マスタ!$AC$5:$AC$1500,0),0))</f>
        <v/>
      </c>
      <c r="E303" s="27" t="str">
        <f ca="1">IF($A303="","",OFFSET(統合マスタ!$X$4,MATCH($A303,統合マスタ!$AC$5:$AC$1500,0),0))</f>
        <v/>
      </c>
      <c r="F303" s="27" t="str">
        <f ca="1">IF($A303="","",OFFSET(統合マスタ!$Z$4,MATCH($A303,統合マスタ!$AC$5:$AC$1500,0),0))</f>
        <v/>
      </c>
      <c r="G303" s="27" t="str">
        <f ca="1">IF($A303="","",OFFSET(統合マスタ!$E$4,MATCH($A303,統合マスタ!$AC$5:$AC$1500,0),0))</f>
        <v/>
      </c>
      <c r="H303" s="27" t="str">
        <f ca="1">IF($A303="","",OFFSET(統合マスタ!$F$4,MATCH($A303,統合マスタ!$AC$5:$AC$1500,0),0))</f>
        <v/>
      </c>
      <c r="I303" s="27" t="str">
        <f ca="1">IF($A303="","",OFFSET(統合マスタ!$K$4,MATCH($A303,統合マスタ!$AC$5:$AC$1500,0),0))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 t="str" cm="1">
        <f t="array" aca="1" ref="A304" ca="1">IFERROR(
    SMALL(
        IF((統合マスタ!$R$5:$R$1500=1)*
           (ISNUMBER(MATCH(統合マスタ!$V$5:$V$1500, 分類!$Q$8:$Q$15, 0))),
           統合マスタ!$AC$5:$AC$1500),
        ROW(A300)
    ),
"")</f>
        <v/>
      </c>
      <c r="B304" s="27">
        <f t="shared" si="9"/>
        <v>300</v>
      </c>
      <c r="C304" s="27" t="str">
        <f ca="1">IF($A304="","",OFFSET(統合マスタ!$B$4,MATCH($A304,統合マスタ!$AC$5:$AC$1500,0),0))</f>
        <v/>
      </c>
      <c r="D304" s="27" t="str">
        <f ca="1">IF($A304="","",OFFSET(統合マスタ!$C$4,MATCH($A304,統合マスタ!$AC$5:$AC$1500,0),0))</f>
        <v/>
      </c>
      <c r="E304" s="27" t="str">
        <f ca="1">IF($A304="","",OFFSET(統合マスタ!$X$4,MATCH($A304,統合マスタ!$AC$5:$AC$1500,0),0))</f>
        <v/>
      </c>
      <c r="F304" s="27" t="str">
        <f ca="1">IF($A304="","",OFFSET(統合マスタ!$Z$4,MATCH($A304,統合マスタ!$AC$5:$AC$1500,0),0))</f>
        <v/>
      </c>
      <c r="G304" s="27" t="str">
        <f ca="1">IF($A304="","",OFFSET(統合マスタ!$E$4,MATCH($A304,統合マスタ!$AC$5:$AC$1500,0),0))</f>
        <v/>
      </c>
      <c r="H304" s="27" t="str">
        <f ca="1">IF($A304="","",OFFSET(統合マスタ!$F$4,MATCH($A304,統合マスタ!$AC$5:$AC$1500,0),0))</f>
        <v/>
      </c>
      <c r="I304" s="27" t="str">
        <f ca="1">IF($A304="","",OFFSET(統合マスタ!$K$4,MATCH($A304,統合マスタ!$AC$5:$AC$1500,0),0))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L304"/>
  <sheetViews>
    <sheetView workbookViewId="0">
      <selection activeCell="O20" sqref="O20"/>
    </sheetView>
  </sheetViews>
  <sheetFormatPr defaultColWidth="8.875" defaultRowHeight="13.5"/>
  <cols>
    <col min="1" max="1" width="3.75" style="29" customWidth="1"/>
    <col min="2" max="3" width="4.75" style="29" customWidth="1"/>
    <col min="4" max="4" width="61.5" style="29" bestFit="1" customWidth="1"/>
    <col min="5" max="6" width="3.75" style="29" customWidth="1"/>
    <col min="7" max="7" width="5.75" style="29" customWidth="1"/>
    <col min="8" max="8" width="14.5" style="29" bestFit="1" customWidth="1"/>
    <col min="9" max="9" width="5.75" style="29" customWidth="1"/>
    <col min="10" max="10" width="14.375" style="29" bestFit="1" customWidth="1"/>
    <col min="11" max="11" width="6.75" style="29" customWidth="1"/>
    <col min="12" max="16384" width="8.875" style="29"/>
  </cols>
  <sheetData>
    <row r="2" spans="1:12" ht="17.25">
      <c r="B2" s="28" t="str" cm="1">
        <f t="array" aca="1" ref="B2" ca="1">RIGHT(CELL("filename",A1),LEN(CELL("filename",A1))-FIND("]",CELL("filename",A1)))</f>
        <v>非採用特別</v>
      </c>
      <c r="C2" s="28"/>
    </row>
    <row r="4" spans="1:12" s="62" customFormat="1" ht="54">
      <c r="A4" s="67"/>
      <c r="B4" s="61" t="s">
        <v>4038</v>
      </c>
      <c r="C4" s="61" t="s">
        <v>4211</v>
      </c>
      <c r="D4" s="61" t="s">
        <v>4039</v>
      </c>
      <c r="E4" s="61" t="s">
        <v>4040</v>
      </c>
      <c r="F4" s="61" t="s">
        <v>4060</v>
      </c>
      <c r="G4" s="61" t="s">
        <v>4062</v>
      </c>
      <c r="H4" s="61" t="s">
        <v>4063</v>
      </c>
      <c r="I4" s="61" t="s">
        <v>4202</v>
      </c>
      <c r="J4" s="61" t="s">
        <v>4084</v>
      </c>
      <c r="K4" s="61" t="s">
        <v>4210</v>
      </c>
      <c r="L4" s="61" t="s">
        <v>4209</v>
      </c>
    </row>
    <row r="5" spans="1:12">
      <c r="A5" s="66"/>
      <c r="B5" s="27">
        <v>1</v>
      </c>
      <c r="C5" s="27">
        <v>63</v>
      </c>
      <c r="D5" s="27" t="str">
        <f ca="1">IF($C5="","",OFFSET(統合マスタ!$C$4,C5,0))</f>
        <v>アトモキセチンカプセル１０ｍｇ　「ＶＴＲＳ」</v>
      </c>
      <c r="E5" s="27" t="e">
        <f ca="1">IF($C5="","",OFFSET(統合マスタ!$X$4,C5,0))</f>
        <v>#VALUE!</v>
      </c>
      <c r="F5" s="27" t="e">
        <f ca="1">IF($C5="","",OFFSET(統合マスタ!$Z$4,C5,0))</f>
        <v>#VALUE!</v>
      </c>
      <c r="G5" s="27" t="str">
        <f ca="1">IF($C5="","",OFFSET(統合マスタ!$E$4,C5,0))</f>
        <v>ＰＴＰ</v>
      </c>
      <c r="H5" s="27" t="str">
        <f ca="1">IF($C5="","",OFFSET(統合マスタ!$F$4,C5,0))</f>
        <v>１４０Ｐ</v>
      </c>
      <c r="I5" s="27" t="str">
        <f ca="1">IF($C5="","",OFFSET(統合マスタ!$K$4,C5,0))</f>
        <v>cap</v>
      </c>
      <c r="J5" s="54" t="e">
        <f ca="1">IF(F5="","",OFFSET(分類!$B$29,MATCH(F5,分類!$A$30:$A$46,0),0))</f>
        <v>#VALUE!</v>
      </c>
      <c r="K5" s="65"/>
      <c r="L5" s="54">
        <f>SUM(K5)</f>
        <v>0</v>
      </c>
    </row>
    <row r="6" spans="1:12">
      <c r="A6" s="66"/>
      <c r="B6" s="27">
        <f>B5+1</f>
        <v>2</v>
      </c>
      <c r="C6" s="27">
        <v>226</v>
      </c>
      <c r="D6" s="27" t="str">
        <f ca="1">IF($C6="","",OFFSET(統合マスタ!$C$4,C6,0))</f>
        <v>ケフレックスカプセル２５０ｍｇ</v>
      </c>
      <c r="E6" s="27" t="e">
        <f ca="1">IF($C6="","",OFFSET(統合マスタ!$X$4,C6,0))</f>
        <v>#VALUE!</v>
      </c>
      <c r="F6" s="27" t="e">
        <f ca="1">IF($C6="","",OFFSET(統合マスタ!$Z$4,C6,0))</f>
        <v>#VALUE!</v>
      </c>
      <c r="G6" s="27" t="str">
        <f ca="1">IF($C6="","",OFFSET(統合マスタ!$E$4,C6,0))</f>
        <v>ＰＴＰ</v>
      </c>
      <c r="H6" s="27" t="str">
        <f ca="1">IF($C6="","",OFFSET(統合マスタ!$F$4,C6,0))</f>
        <v>１００Ｔ</v>
      </c>
      <c r="I6" s="27" t="str">
        <f ca="1">IF($C6="","",OFFSET(統合マスタ!$K$4,C6,0))</f>
        <v>cap</v>
      </c>
      <c r="J6" s="54" t="e">
        <f ca="1">IF(F6="","",OFFSET(分類!$B$29,MATCH(F6,分類!$A$30:$A$46,0),0))</f>
        <v>#VALUE!</v>
      </c>
      <c r="K6" s="65"/>
      <c r="L6" s="54">
        <f t="shared" ref="L6:L69" si="0">SUM(K6)</f>
        <v>0</v>
      </c>
    </row>
    <row r="7" spans="1:12">
      <c r="A7" s="66"/>
      <c r="B7" s="27">
        <f t="shared" ref="B7:B70" si="1">B6+1</f>
        <v>3</v>
      </c>
      <c r="C7" s="27">
        <v>364</v>
      </c>
      <c r="D7" s="27" t="str">
        <f ca="1">IF($C7="","",OFFSET(統合マスタ!$C$4,C7,0))</f>
        <v>デカドロン注射液６．６ｍｇ</v>
      </c>
      <c r="E7" s="27" t="e">
        <f ca="1">IF($C7="","",OFFSET(統合マスタ!$X$4,C7,0))</f>
        <v>#VALUE!</v>
      </c>
      <c r="F7" s="27" t="e">
        <f ca="1">IF($C7="","",OFFSET(統合マスタ!$Z$4,C7,0))</f>
        <v>#VALUE!</v>
      </c>
      <c r="G7" s="27" t="str">
        <f ca="1">IF($C7="","",OFFSET(統合マスタ!$E$4,C7,0))</f>
        <v/>
      </c>
      <c r="H7" s="27" t="str">
        <f ca="1">IF($C7="","",OFFSET(統合マスタ!$F$4,C7,0))</f>
        <v>２ｍｌｘ１０</v>
      </c>
      <c r="I7" s="27" t="str">
        <f ca="1">IF($C7="","",OFFSET(統合マスタ!$K$4,C7,0))</f>
        <v>A</v>
      </c>
      <c r="J7" s="54" t="e">
        <f ca="1">IF(F7="","",OFFSET(分類!$B$29,MATCH(F7,分類!$A$30:$A$46,0),0))</f>
        <v>#VALUE!</v>
      </c>
      <c r="K7" s="65"/>
      <c r="L7" s="54">
        <f t="shared" si="0"/>
        <v>0</v>
      </c>
    </row>
    <row r="8" spans="1:12">
      <c r="A8" s="66"/>
      <c r="B8" s="27">
        <f t="shared" si="1"/>
        <v>4</v>
      </c>
      <c r="C8" s="27">
        <v>777</v>
      </c>
      <c r="D8" s="27" t="str">
        <f ca="1">IF($C8="","",OFFSET(統合マスタ!$C$4,C8,0))</f>
        <v>ロイコボリン注３ｍｇ</v>
      </c>
      <c r="E8" s="27" t="e">
        <f ca="1">IF($C8="","",OFFSET(統合マスタ!$X$4,C8,0))</f>
        <v>#VALUE!</v>
      </c>
      <c r="F8" s="27" t="e">
        <f ca="1">IF($C8="","",OFFSET(統合マスタ!$Z$4,C8,0))</f>
        <v>#VALUE!</v>
      </c>
      <c r="G8" s="27" t="str">
        <f ca="1">IF($C8="","",OFFSET(統合マスタ!$E$4,C8,0))</f>
        <v/>
      </c>
      <c r="H8" s="27" t="str">
        <f ca="1">IF($C8="","",OFFSET(統合マスタ!$F$4,C8,0))</f>
        <v>１ｍｌｘ１０Ａ</v>
      </c>
      <c r="I8" s="27" t="str">
        <f ca="1">IF($C8="","",OFFSET(統合マスタ!$K$4,C8,0))</f>
        <v>A</v>
      </c>
      <c r="J8" s="54" t="e">
        <f ca="1">IF(F8="","",OFFSET(分類!$B$29,MATCH(F8,分類!$A$30:$A$46,0),0))</f>
        <v>#VALUE!</v>
      </c>
      <c r="K8" s="65"/>
      <c r="L8" s="54">
        <f t="shared" si="0"/>
        <v>0</v>
      </c>
    </row>
    <row r="9" spans="1:12">
      <c r="A9" s="66"/>
      <c r="B9" s="27">
        <f t="shared" si="1"/>
        <v>5</v>
      </c>
      <c r="C9" s="27"/>
      <c r="D9" s="27" t="str">
        <f ca="1">IF($C9="","",OFFSET(統合マスタ!$C$4,C9,0))</f>
        <v/>
      </c>
      <c r="E9" s="27" t="str">
        <f ca="1">IF($C9="","",OFFSET(統合マスタ!$X$4,C9,0))</f>
        <v/>
      </c>
      <c r="F9" s="27" t="str">
        <f ca="1">IF($C9="","",OFFSET(統合マスタ!$Z$4,C9,0))</f>
        <v/>
      </c>
      <c r="G9" s="27" t="str">
        <f ca="1">IF($C9="","",OFFSET(統合マスタ!$E$4,C9,0))</f>
        <v/>
      </c>
      <c r="H9" s="27" t="str">
        <f ca="1">IF($C9="","",OFFSET(統合マスタ!$F$4,C9,0))</f>
        <v/>
      </c>
      <c r="I9" s="27" t="str">
        <f ca="1">IF($C9="","",OFFSET(統合マスタ!$K$4,C9,0))</f>
        <v/>
      </c>
      <c r="J9" s="54" t="str">
        <f ca="1">IF(F9="","",OFFSET(分類!$B$29,MATCH(F9,分類!$A$30:$A$46,0),0))</f>
        <v/>
      </c>
      <c r="K9" s="65"/>
      <c r="L9" s="54">
        <f t="shared" si="0"/>
        <v>0</v>
      </c>
    </row>
    <row r="10" spans="1:12">
      <c r="A10" s="66"/>
      <c r="B10" s="27">
        <f t="shared" si="1"/>
        <v>6</v>
      </c>
      <c r="C10" s="27"/>
      <c r="D10" s="27" t="str">
        <f ca="1">IF($C10="","",OFFSET(統合マスタ!$C$4,C10,0))</f>
        <v/>
      </c>
      <c r="E10" s="27" t="str">
        <f ca="1">IF($C10="","",OFFSET(統合マスタ!$X$4,C10,0))</f>
        <v/>
      </c>
      <c r="F10" s="27" t="str">
        <f ca="1">IF($C10="","",OFFSET(統合マスタ!$Z$4,C10,0))</f>
        <v/>
      </c>
      <c r="G10" s="27" t="str">
        <f ca="1">IF($C10="","",OFFSET(統合マスタ!$E$4,C10,0))</f>
        <v/>
      </c>
      <c r="H10" s="27" t="str">
        <f ca="1">IF($C10="","",OFFSET(統合マスタ!$F$4,C10,0))</f>
        <v/>
      </c>
      <c r="I10" s="27" t="str">
        <f ca="1">IF($C10="","",OFFSET(統合マスタ!$K$4,C10,0))</f>
        <v/>
      </c>
      <c r="J10" s="54" t="str">
        <f ca="1">IF(F10="","",OFFSET(分類!$B$29,MATCH(F10,分類!$A$30:$A$46,0),0))</f>
        <v/>
      </c>
      <c r="K10" s="65"/>
      <c r="L10" s="54">
        <f t="shared" si="0"/>
        <v>0</v>
      </c>
    </row>
    <row r="11" spans="1:12">
      <c r="A11" s="66"/>
      <c r="B11" s="27">
        <f t="shared" si="1"/>
        <v>7</v>
      </c>
      <c r="C11" s="27"/>
      <c r="D11" s="27" t="str">
        <f ca="1">IF($C11="","",OFFSET(統合マスタ!$C$4,C11,0))</f>
        <v/>
      </c>
      <c r="E11" s="27" t="str">
        <f ca="1">IF($C11="","",OFFSET(統合マスタ!$X$4,C11,0))</f>
        <v/>
      </c>
      <c r="F11" s="27" t="str">
        <f ca="1">IF($C11="","",OFFSET(統合マスタ!$Z$4,C11,0))</f>
        <v/>
      </c>
      <c r="G11" s="27" t="str">
        <f ca="1">IF($C11="","",OFFSET(統合マスタ!$E$4,C11,0))</f>
        <v/>
      </c>
      <c r="H11" s="27" t="str">
        <f ca="1">IF($C11="","",OFFSET(統合マスタ!$F$4,C11,0))</f>
        <v/>
      </c>
      <c r="I11" s="27" t="str">
        <f ca="1">IF($C11="","",OFFSET(統合マスタ!$K$4,C11,0))</f>
        <v/>
      </c>
      <c r="J11" s="54" t="str">
        <f ca="1">IF(F11="","",OFFSET(分類!$B$29,MATCH(F11,分類!$A$30:$A$46,0),0))</f>
        <v/>
      </c>
      <c r="K11" s="65"/>
      <c r="L11" s="54">
        <f t="shared" si="0"/>
        <v>0</v>
      </c>
    </row>
    <row r="12" spans="1:12">
      <c r="A12" s="66"/>
      <c r="B12" s="27">
        <f t="shared" si="1"/>
        <v>8</v>
      </c>
      <c r="C12" s="27"/>
      <c r="D12" s="27" t="str">
        <f ca="1">IF($C12="","",OFFSET(統合マスタ!$C$4,C12,0))</f>
        <v/>
      </c>
      <c r="E12" s="27" t="str">
        <f ca="1">IF($C12="","",OFFSET(統合マスタ!$X$4,C12,0))</f>
        <v/>
      </c>
      <c r="F12" s="27" t="str">
        <f ca="1">IF($C12="","",OFFSET(統合マスタ!$Z$4,C12,0))</f>
        <v/>
      </c>
      <c r="G12" s="27" t="str">
        <f ca="1">IF($C12="","",OFFSET(統合マスタ!$E$4,C12,0))</f>
        <v/>
      </c>
      <c r="H12" s="27" t="str">
        <f ca="1">IF($C12="","",OFFSET(統合マスタ!$F$4,C12,0))</f>
        <v/>
      </c>
      <c r="I12" s="27" t="str">
        <f ca="1">IF($C12="","",OFFSET(統合マスタ!$K$4,C12,0))</f>
        <v/>
      </c>
      <c r="J12" s="54" t="str">
        <f ca="1">IF(F12="","",OFFSET(分類!$B$29,MATCH(F12,分類!$A$30:$A$46,0),0))</f>
        <v/>
      </c>
      <c r="K12" s="65"/>
      <c r="L12" s="54">
        <f t="shared" si="0"/>
        <v>0</v>
      </c>
    </row>
    <row r="13" spans="1:12">
      <c r="A13" s="66"/>
      <c r="B13" s="27">
        <f t="shared" si="1"/>
        <v>9</v>
      </c>
      <c r="C13" s="27"/>
      <c r="D13" s="27" t="str">
        <f ca="1">IF($C13="","",OFFSET(統合マスタ!$C$4,C13,0))</f>
        <v/>
      </c>
      <c r="E13" s="27" t="str">
        <f ca="1">IF($C13="","",OFFSET(統合マスタ!$X$4,C13,0))</f>
        <v/>
      </c>
      <c r="F13" s="27" t="str">
        <f ca="1">IF($C13="","",OFFSET(統合マスタ!$Z$4,C13,0))</f>
        <v/>
      </c>
      <c r="G13" s="27" t="str">
        <f ca="1">IF($C13="","",OFFSET(統合マスタ!$E$4,C13,0))</f>
        <v/>
      </c>
      <c r="H13" s="27" t="str">
        <f ca="1">IF($C13="","",OFFSET(統合マスタ!$F$4,C13,0))</f>
        <v/>
      </c>
      <c r="I13" s="27" t="str">
        <f ca="1">IF($C13="","",OFFSET(統合マスタ!$K$4,C13,0))</f>
        <v/>
      </c>
      <c r="J13" s="54" t="str">
        <f ca="1">IF(F13="","",OFFSET(分類!$B$29,MATCH(F13,分類!$A$30:$A$46,0),0))</f>
        <v/>
      </c>
      <c r="K13" s="65"/>
      <c r="L13" s="54">
        <f t="shared" si="0"/>
        <v>0</v>
      </c>
    </row>
    <row r="14" spans="1:12">
      <c r="A14" s="66"/>
      <c r="B14" s="27">
        <f t="shared" si="1"/>
        <v>10</v>
      </c>
      <c r="C14" s="27"/>
      <c r="D14" s="27" t="str">
        <f ca="1">IF($C14="","",OFFSET(統合マスタ!$C$4,C14,0))</f>
        <v/>
      </c>
      <c r="E14" s="27" t="str">
        <f ca="1">IF($C14="","",OFFSET(統合マスタ!$X$4,C14,0))</f>
        <v/>
      </c>
      <c r="F14" s="27" t="str">
        <f ca="1">IF($C14="","",OFFSET(統合マスタ!$Z$4,C14,0))</f>
        <v/>
      </c>
      <c r="G14" s="27" t="str">
        <f ca="1">IF($C14="","",OFFSET(統合マスタ!$E$4,C14,0))</f>
        <v/>
      </c>
      <c r="H14" s="27" t="str">
        <f ca="1">IF($C14="","",OFFSET(統合マスタ!$F$4,C14,0))</f>
        <v/>
      </c>
      <c r="I14" s="27" t="str">
        <f ca="1">IF($C14="","",OFFSET(統合マスタ!$K$4,C14,0))</f>
        <v/>
      </c>
      <c r="J14" s="54" t="str">
        <f ca="1">IF(F14="","",OFFSET(分類!$B$29,MATCH(F14,分類!$A$30:$A$46,0),0))</f>
        <v/>
      </c>
      <c r="K14" s="65"/>
      <c r="L14" s="54">
        <f t="shared" si="0"/>
        <v>0</v>
      </c>
    </row>
    <row r="15" spans="1:12">
      <c r="A15" s="66"/>
      <c r="B15" s="27">
        <f t="shared" si="1"/>
        <v>11</v>
      </c>
      <c r="C15" s="27"/>
      <c r="D15" s="27" t="str">
        <f ca="1">IF($C15="","",OFFSET(統合マスタ!$C$4,C15,0))</f>
        <v/>
      </c>
      <c r="E15" s="27" t="str">
        <f ca="1">IF($C15="","",OFFSET(統合マスタ!$X$4,C15,0))</f>
        <v/>
      </c>
      <c r="F15" s="27" t="str">
        <f ca="1">IF($C15="","",OFFSET(統合マスタ!$Z$4,C15,0))</f>
        <v/>
      </c>
      <c r="G15" s="27" t="str">
        <f ca="1">IF($C15="","",OFFSET(統合マスタ!$E$4,C15,0))</f>
        <v/>
      </c>
      <c r="H15" s="27" t="str">
        <f ca="1">IF($C15="","",OFFSET(統合マスタ!$F$4,C15,0))</f>
        <v/>
      </c>
      <c r="I15" s="27" t="str">
        <f ca="1">IF($C15="","",OFFSET(統合マスタ!$K$4,C15,0))</f>
        <v/>
      </c>
      <c r="J15" s="54" t="str">
        <f ca="1">IF(F15="","",OFFSET(分類!$B$29,MATCH(F15,分類!$A$30:$A$46,0),0))</f>
        <v/>
      </c>
      <c r="K15" s="65"/>
      <c r="L15" s="54">
        <f t="shared" si="0"/>
        <v>0</v>
      </c>
    </row>
    <row r="16" spans="1:12">
      <c r="A16" s="66"/>
      <c r="B16" s="27">
        <f t="shared" si="1"/>
        <v>12</v>
      </c>
      <c r="C16" s="27"/>
      <c r="D16" s="27" t="str">
        <f ca="1">IF($C16="","",OFFSET(統合マスタ!$C$4,C16,0))</f>
        <v/>
      </c>
      <c r="E16" s="27" t="str">
        <f ca="1">IF($C16="","",OFFSET(統合マスタ!$X$4,C16,0))</f>
        <v/>
      </c>
      <c r="F16" s="27" t="str">
        <f ca="1">IF($C16="","",OFFSET(統合マスタ!$Z$4,C16,0))</f>
        <v/>
      </c>
      <c r="G16" s="27" t="str">
        <f ca="1">IF($C16="","",OFFSET(統合マスタ!$E$4,C16,0))</f>
        <v/>
      </c>
      <c r="H16" s="27" t="str">
        <f ca="1">IF($C16="","",OFFSET(統合マスタ!$F$4,C16,0))</f>
        <v/>
      </c>
      <c r="I16" s="27" t="str">
        <f ca="1">IF($C16="","",OFFSET(統合マスタ!$K$4,C16,0))</f>
        <v/>
      </c>
      <c r="J16" s="54" t="str">
        <f ca="1">IF(F16="","",OFFSET(分類!$B$29,MATCH(F16,分類!$A$30:$A$46,0),0))</f>
        <v/>
      </c>
      <c r="K16" s="65"/>
      <c r="L16" s="54">
        <f t="shared" si="0"/>
        <v>0</v>
      </c>
    </row>
    <row r="17" spans="1:12">
      <c r="A17" s="66"/>
      <c r="B17" s="27">
        <f t="shared" si="1"/>
        <v>13</v>
      </c>
      <c r="C17" s="27"/>
      <c r="D17" s="27" t="str">
        <f ca="1">IF($C17="","",OFFSET(統合マスタ!$C$4,C17,0))</f>
        <v/>
      </c>
      <c r="E17" s="27" t="str">
        <f ca="1">IF($C17="","",OFFSET(統合マスタ!$X$4,C17,0))</f>
        <v/>
      </c>
      <c r="F17" s="27" t="str">
        <f ca="1">IF($C17="","",OFFSET(統合マスタ!$Z$4,C17,0))</f>
        <v/>
      </c>
      <c r="G17" s="27" t="str">
        <f ca="1">IF($C17="","",OFFSET(統合マスタ!$E$4,C17,0))</f>
        <v/>
      </c>
      <c r="H17" s="27" t="str">
        <f ca="1">IF($C17="","",OFFSET(統合マスタ!$F$4,C17,0))</f>
        <v/>
      </c>
      <c r="I17" s="27" t="str">
        <f ca="1">IF($C17="","",OFFSET(統合マスタ!$K$4,C17,0))</f>
        <v/>
      </c>
      <c r="J17" s="54" t="str">
        <f ca="1">IF(F17="","",OFFSET(分類!$B$29,MATCH(F17,分類!$A$30:$A$46,0),0))</f>
        <v/>
      </c>
      <c r="K17" s="65"/>
      <c r="L17" s="54">
        <f t="shared" si="0"/>
        <v>0</v>
      </c>
    </row>
    <row r="18" spans="1:12">
      <c r="A18" s="66"/>
      <c r="B18" s="27">
        <f t="shared" si="1"/>
        <v>14</v>
      </c>
      <c r="C18" s="27"/>
      <c r="D18" s="27" t="str">
        <f ca="1">IF($C18="","",OFFSET(統合マスタ!$C$4,C18,0))</f>
        <v/>
      </c>
      <c r="E18" s="27" t="str">
        <f ca="1">IF($C18="","",OFFSET(統合マスタ!$X$4,C18,0))</f>
        <v/>
      </c>
      <c r="F18" s="27" t="str">
        <f ca="1">IF($C18="","",OFFSET(統合マスタ!$Z$4,C18,0))</f>
        <v/>
      </c>
      <c r="G18" s="27" t="str">
        <f ca="1">IF($C18="","",OFFSET(統合マスタ!$E$4,C18,0))</f>
        <v/>
      </c>
      <c r="H18" s="27" t="str">
        <f ca="1">IF($C18="","",OFFSET(統合マスタ!$F$4,C18,0))</f>
        <v/>
      </c>
      <c r="I18" s="27" t="str">
        <f ca="1">IF($C18="","",OFFSET(統合マスタ!$K$4,C18,0))</f>
        <v/>
      </c>
      <c r="J18" s="54" t="str">
        <f ca="1">IF(F18="","",OFFSET(分類!$B$29,MATCH(F18,分類!$A$30:$A$46,0),0))</f>
        <v/>
      </c>
      <c r="K18" s="65"/>
      <c r="L18" s="54">
        <f t="shared" si="0"/>
        <v>0</v>
      </c>
    </row>
    <row r="19" spans="1:12">
      <c r="A19" s="66"/>
      <c r="B19" s="27">
        <f t="shared" si="1"/>
        <v>15</v>
      </c>
      <c r="C19" s="27"/>
      <c r="D19" s="27" t="str">
        <f ca="1">IF($C19="","",OFFSET(統合マスタ!$C$4,C19,0))</f>
        <v/>
      </c>
      <c r="E19" s="27" t="str">
        <f ca="1">IF($C19="","",OFFSET(統合マスタ!$X$4,C19,0))</f>
        <v/>
      </c>
      <c r="F19" s="27" t="str">
        <f ca="1">IF($C19="","",OFFSET(統合マスタ!$Z$4,C19,0))</f>
        <v/>
      </c>
      <c r="G19" s="27" t="str">
        <f ca="1">IF($C19="","",OFFSET(統合マスタ!$E$4,C19,0))</f>
        <v/>
      </c>
      <c r="H19" s="27" t="str">
        <f ca="1">IF($C19="","",OFFSET(統合マスタ!$F$4,C19,0))</f>
        <v/>
      </c>
      <c r="I19" s="27" t="str">
        <f ca="1">IF($C19="","",OFFSET(統合マスタ!$K$4,C19,0))</f>
        <v/>
      </c>
      <c r="J19" s="54" t="str">
        <f ca="1">IF(F19="","",OFFSET(分類!$B$29,MATCH(F19,分類!$A$30:$A$46,0),0))</f>
        <v/>
      </c>
      <c r="K19" s="65"/>
      <c r="L19" s="54">
        <f t="shared" si="0"/>
        <v>0</v>
      </c>
    </row>
    <row r="20" spans="1:12">
      <c r="A20" s="66"/>
      <c r="B20" s="27">
        <f t="shared" si="1"/>
        <v>16</v>
      </c>
      <c r="C20" s="27"/>
      <c r="D20" s="27" t="str">
        <f ca="1">IF($C20="","",OFFSET(統合マスタ!$C$4,C20,0))</f>
        <v/>
      </c>
      <c r="E20" s="27" t="str">
        <f ca="1">IF($C20="","",OFFSET(統合マスタ!$X$4,C20,0))</f>
        <v/>
      </c>
      <c r="F20" s="27" t="str">
        <f ca="1">IF($C20="","",OFFSET(統合マスタ!$Z$4,C20,0))</f>
        <v/>
      </c>
      <c r="G20" s="27" t="str">
        <f ca="1">IF($C20="","",OFFSET(統合マスタ!$E$4,C20,0))</f>
        <v/>
      </c>
      <c r="H20" s="27" t="str">
        <f ca="1">IF($C20="","",OFFSET(統合マスタ!$F$4,C20,0))</f>
        <v/>
      </c>
      <c r="I20" s="27" t="str">
        <f ca="1">IF($C20="","",OFFSET(統合マスタ!$K$4,C20,0))</f>
        <v/>
      </c>
      <c r="J20" s="54" t="str">
        <f ca="1">IF(F20="","",OFFSET(分類!$B$29,MATCH(F20,分類!$A$30:$A$46,0),0))</f>
        <v/>
      </c>
      <c r="K20" s="65"/>
      <c r="L20" s="54">
        <f t="shared" si="0"/>
        <v>0</v>
      </c>
    </row>
    <row r="21" spans="1:12">
      <c r="A21" s="66"/>
      <c r="B21" s="27">
        <f t="shared" si="1"/>
        <v>17</v>
      </c>
      <c r="C21" s="27"/>
      <c r="D21" s="27" t="str">
        <f ca="1">IF($C21="","",OFFSET(統合マスタ!$C$4,C21,0))</f>
        <v/>
      </c>
      <c r="E21" s="27" t="str">
        <f ca="1">IF($C21="","",OFFSET(統合マスタ!$X$4,C21,0))</f>
        <v/>
      </c>
      <c r="F21" s="27" t="str">
        <f ca="1">IF($C21="","",OFFSET(統合マスタ!$Z$4,C21,0))</f>
        <v/>
      </c>
      <c r="G21" s="27" t="str">
        <f ca="1">IF($C21="","",OFFSET(統合マスタ!$E$4,C21,0))</f>
        <v/>
      </c>
      <c r="H21" s="27" t="str">
        <f ca="1">IF($C21="","",OFFSET(統合マスタ!$F$4,C21,0))</f>
        <v/>
      </c>
      <c r="I21" s="27" t="str">
        <f ca="1">IF($C21="","",OFFSET(統合マスタ!$K$4,C21,0))</f>
        <v/>
      </c>
      <c r="J21" s="54" t="str">
        <f ca="1">IF(F21="","",OFFSET(分類!$B$29,MATCH(F21,分類!$A$30:$A$46,0),0))</f>
        <v/>
      </c>
      <c r="K21" s="65"/>
      <c r="L21" s="54">
        <f t="shared" si="0"/>
        <v>0</v>
      </c>
    </row>
    <row r="22" spans="1:12">
      <c r="A22" s="66"/>
      <c r="B22" s="27">
        <f t="shared" si="1"/>
        <v>18</v>
      </c>
      <c r="C22" s="27"/>
      <c r="D22" s="27" t="str">
        <f ca="1">IF($C22="","",OFFSET(統合マスタ!$C$4,C22,0))</f>
        <v/>
      </c>
      <c r="E22" s="27" t="str">
        <f ca="1">IF($C22="","",OFFSET(統合マスタ!$X$4,C22,0))</f>
        <v/>
      </c>
      <c r="F22" s="27" t="str">
        <f ca="1">IF($C22="","",OFFSET(統合マスタ!$Z$4,C22,0))</f>
        <v/>
      </c>
      <c r="G22" s="27" t="str">
        <f ca="1">IF($C22="","",OFFSET(統合マスタ!$E$4,C22,0))</f>
        <v/>
      </c>
      <c r="H22" s="27" t="str">
        <f ca="1">IF($C22="","",OFFSET(統合マスタ!$F$4,C22,0))</f>
        <v/>
      </c>
      <c r="I22" s="27" t="str">
        <f ca="1">IF($C22="","",OFFSET(統合マスタ!$K$4,C22,0))</f>
        <v/>
      </c>
      <c r="J22" s="54" t="str">
        <f ca="1">IF(F22="","",OFFSET(分類!$B$29,MATCH(F22,分類!$A$30:$A$46,0),0))</f>
        <v/>
      </c>
      <c r="K22" s="65"/>
      <c r="L22" s="54">
        <f t="shared" si="0"/>
        <v>0</v>
      </c>
    </row>
    <row r="23" spans="1:12">
      <c r="A23" s="66"/>
      <c r="B23" s="27">
        <f t="shared" si="1"/>
        <v>19</v>
      </c>
      <c r="C23" s="27"/>
      <c r="D23" s="27" t="str">
        <f ca="1">IF($C23="","",OFFSET(統合マスタ!$C$4,C23,0))</f>
        <v/>
      </c>
      <c r="E23" s="27" t="str">
        <f ca="1">IF($C23="","",OFFSET(統合マスタ!$X$4,C23,0))</f>
        <v/>
      </c>
      <c r="F23" s="27" t="str">
        <f ca="1">IF($C23="","",OFFSET(統合マスタ!$Z$4,C23,0))</f>
        <v/>
      </c>
      <c r="G23" s="27" t="str">
        <f ca="1">IF($C23="","",OFFSET(統合マスタ!$E$4,C23,0))</f>
        <v/>
      </c>
      <c r="H23" s="27" t="str">
        <f ca="1">IF($C23="","",OFFSET(統合マスタ!$F$4,C23,0))</f>
        <v/>
      </c>
      <c r="I23" s="27" t="str">
        <f ca="1">IF($C23="","",OFFSET(統合マスタ!$K$4,C23,0))</f>
        <v/>
      </c>
      <c r="J23" s="54" t="str">
        <f ca="1">IF(F23="","",OFFSET(分類!$B$29,MATCH(F23,分類!$A$30:$A$46,0),0))</f>
        <v/>
      </c>
      <c r="K23" s="65"/>
      <c r="L23" s="54">
        <f t="shared" si="0"/>
        <v>0</v>
      </c>
    </row>
    <row r="24" spans="1:12">
      <c r="A24" s="66"/>
      <c r="B24" s="27">
        <f t="shared" si="1"/>
        <v>20</v>
      </c>
      <c r="C24" s="27"/>
      <c r="D24" s="27" t="str">
        <f ca="1">IF($C24="","",OFFSET(統合マスタ!$C$4,C24,0))</f>
        <v/>
      </c>
      <c r="E24" s="27" t="str">
        <f ca="1">IF($C24="","",OFFSET(統合マスタ!$X$4,C24,0))</f>
        <v/>
      </c>
      <c r="F24" s="27" t="str">
        <f ca="1">IF($C24="","",OFFSET(統合マスタ!$Z$4,C24,0))</f>
        <v/>
      </c>
      <c r="G24" s="27" t="str">
        <f ca="1">IF($C24="","",OFFSET(統合マスタ!$E$4,C24,0))</f>
        <v/>
      </c>
      <c r="H24" s="27" t="str">
        <f ca="1">IF($C24="","",OFFSET(統合マスタ!$F$4,C24,0))</f>
        <v/>
      </c>
      <c r="I24" s="27" t="str">
        <f ca="1">IF($C24="","",OFFSET(統合マスタ!$K$4,C24,0))</f>
        <v/>
      </c>
      <c r="J24" s="54" t="str">
        <f ca="1">IF(F24="","",OFFSET(分類!$B$29,MATCH(F24,分類!$A$30:$A$46,0),0))</f>
        <v/>
      </c>
      <c r="K24" s="65"/>
      <c r="L24" s="54">
        <f t="shared" si="0"/>
        <v>0</v>
      </c>
    </row>
    <row r="25" spans="1:12">
      <c r="A25" s="66"/>
      <c r="B25" s="27">
        <f t="shared" si="1"/>
        <v>21</v>
      </c>
      <c r="C25" s="27"/>
      <c r="D25" s="27" t="str">
        <f ca="1">IF($C25="","",OFFSET(統合マスタ!$C$4,C25,0))</f>
        <v/>
      </c>
      <c r="E25" s="27" t="str">
        <f ca="1">IF($C25="","",OFFSET(統合マスタ!$X$4,C25,0))</f>
        <v/>
      </c>
      <c r="F25" s="27" t="str">
        <f ca="1">IF($C25="","",OFFSET(統合マスタ!$Z$4,C25,0))</f>
        <v/>
      </c>
      <c r="G25" s="27" t="str">
        <f ca="1">IF($C25="","",OFFSET(統合マスタ!$E$4,C25,0))</f>
        <v/>
      </c>
      <c r="H25" s="27" t="str">
        <f ca="1">IF($C25="","",OFFSET(統合マスタ!$F$4,C25,0))</f>
        <v/>
      </c>
      <c r="I25" s="27" t="str">
        <f ca="1">IF($C25="","",OFFSET(統合マスタ!$K$4,C25,0))</f>
        <v/>
      </c>
      <c r="J25" s="54" t="str">
        <f ca="1">IF(F25="","",OFFSET(分類!$B$29,MATCH(F25,分類!$A$30:$A$46,0),0))</f>
        <v/>
      </c>
      <c r="K25" s="65"/>
      <c r="L25" s="54">
        <f t="shared" si="0"/>
        <v>0</v>
      </c>
    </row>
    <row r="26" spans="1:12">
      <c r="A26" s="66"/>
      <c r="B26" s="27">
        <f t="shared" si="1"/>
        <v>22</v>
      </c>
      <c r="C26" s="27"/>
      <c r="D26" s="27" t="str">
        <f ca="1">IF($C26="","",OFFSET(統合マスタ!$C$4,C26,0))</f>
        <v/>
      </c>
      <c r="E26" s="27" t="str">
        <f ca="1">IF($C26="","",OFFSET(統合マスタ!$X$4,C26,0))</f>
        <v/>
      </c>
      <c r="F26" s="27" t="str">
        <f ca="1">IF($C26="","",OFFSET(統合マスタ!$Z$4,C26,0))</f>
        <v/>
      </c>
      <c r="G26" s="27" t="str">
        <f ca="1">IF($C26="","",OFFSET(統合マスタ!$E$4,C26,0))</f>
        <v/>
      </c>
      <c r="H26" s="27" t="str">
        <f ca="1">IF($C26="","",OFFSET(統合マスタ!$F$4,C26,0))</f>
        <v/>
      </c>
      <c r="I26" s="27" t="str">
        <f ca="1">IF($C26="","",OFFSET(統合マスタ!$K$4,C26,0))</f>
        <v/>
      </c>
      <c r="J26" s="54" t="str">
        <f ca="1">IF(F26="","",OFFSET(分類!$B$29,MATCH(F26,分類!$A$30:$A$46,0),0))</f>
        <v/>
      </c>
      <c r="K26" s="65"/>
      <c r="L26" s="54">
        <f t="shared" si="0"/>
        <v>0</v>
      </c>
    </row>
    <row r="27" spans="1:12">
      <c r="A27" s="66"/>
      <c r="B27" s="27">
        <f t="shared" si="1"/>
        <v>23</v>
      </c>
      <c r="C27" s="27"/>
      <c r="D27" s="27" t="str">
        <f ca="1">IF($C27="","",OFFSET(統合マスタ!$C$4,C27,0))</f>
        <v/>
      </c>
      <c r="E27" s="27" t="str">
        <f ca="1">IF($C27="","",OFFSET(統合マスタ!$X$4,C27,0))</f>
        <v/>
      </c>
      <c r="F27" s="27" t="str">
        <f ca="1">IF($C27="","",OFFSET(統合マスタ!$Z$4,C27,0))</f>
        <v/>
      </c>
      <c r="G27" s="27" t="str">
        <f ca="1">IF($C27="","",OFFSET(統合マスタ!$E$4,C27,0))</f>
        <v/>
      </c>
      <c r="H27" s="27" t="str">
        <f ca="1">IF($C27="","",OFFSET(統合マスタ!$F$4,C27,0))</f>
        <v/>
      </c>
      <c r="I27" s="27" t="str">
        <f ca="1">IF($C27="","",OFFSET(統合マスタ!$K$4,C27,0))</f>
        <v/>
      </c>
      <c r="J27" s="54" t="str">
        <f ca="1">IF(F27="","",OFFSET(分類!$B$29,MATCH(F27,分類!$A$30:$A$46,0),0))</f>
        <v/>
      </c>
      <c r="K27" s="65"/>
      <c r="L27" s="54">
        <f t="shared" si="0"/>
        <v>0</v>
      </c>
    </row>
    <row r="28" spans="1:12">
      <c r="A28" s="66"/>
      <c r="B28" s="27">
        <f t="shared" si="1"/>
        <v>24</v>
      </c>
      <c r="C28" s="27"/>
      <c r="D28" s="27" t="str">
        <f ca="1">IF($C28="","",OFFSET(統合マスタ!$C$4,C28,0))</f>
        <v/>
      </c>
      <c r="E28" s="27" t="str">
        <f ca="1">IF($C28="","",OFFSET(統合マスタ!$X$4,C28,0))</f>
        <v/>
      </c>
      <c r="F28" s="27" t="str">
        <f ca="1">IF($C28="","",OFFSET(統合マスタ!$Z$4,C28,0))</f>
        <v/>
      </c>
      <c r="G28" s="27" t="str">
        <f ca="1">IF($C28="","",OFFSET(統合マスタ!$E$4,C28,0))</f>
        <v/>
      </c>
      <c r="H28" s="27" t="str">
        <f ca="1">IF($C28="","",OFFSET(統合マスタ!$F$4,C28,0))</f>
        <v/>
      </c>
      <c r="I28" s="27" t="str">
        <f ca="1">IF($C28="","",OFFSET(統合マスタ!$K$4,C28,0))</f>
        <v/>
      </c>
      <c r="J28" s="54" t="str">
        <f ca="1">IF(F28="","",OFFSET(分類!$B$29,MATCH(F28,分類!$A$30:$A$46,0),0))</f>
        <v/>
      </c>
      <c r="K28" s="65"/>
      <c r="L28" s="54">
        <f t="shared" si="0"/>
        <v>0</v>
      </c>
    </row>
    <row r="29" spans="1:12">
      <c r="A29" s="66"/>
      <c r="B29" s="27">
        <f t="shared" si="1"/>
        <v>25</v>
      </c>
      <c r="C29" s="27"/>
      <c r="D29" s="27" t="str">
        <f ca="1">IF($C29="","",OFFSET(統合マスタ!$C$4,C29,0))</f>
        <v/>
      </c>
      <c r="E29" s="27" t="str">
        <f ca="1">IF($C29="","",OFFSET(統合マスタ!$X$4,C29,0))</f>
        <v/>
      </c>
      <c r="F29" s="27" t="str">
        <f ca="1">IF($C29="","",OFFSET(統合マスタ!$Z$4,C29,0))</f>
        <v/>
      </c>
      <c r="G29" s="27" t="str">
        <f ca="1">IF($C29="","",OFFSET(統合マスタ!$E$4,C29,0))</f>
        <v/>
      </c>
      <c r="H29" s="27" t="str">
        <f ca="1">IF($C29="","",OFFSET(統合マスタ!$F$4,C29,0))</f>
        <v/>
      </c>
      <c r="I29" s="27" t="str">
        <f ca="1">IF($C29="","",OFFSET(統合マスタ!$K$4,C29,0))</f>
        <v/>
      </c>
      <c r="J29" s="54" t="str">
        <f ca="1">IF(F29="","",OFFSET(分類!$B$29,MATCH(F29,分類!$A$30:$A$46,0),0))</f>
        <v/>
      </c>
      <c r="K29" s="65"/>
      <c r="L29" s="54">
        <f t="shared" si="0"/>
        <v>0</v>
      </c>
    </row>
    <row r="30" spans="1:12">
      <c r="A30" s="66"/>
      <c r="B30" s="27">
        <f t="shared" si="1"/>
        <v>26</v>
      </c>
      <c r="C30" s="27"/>
      <c r="D30" s="27" t="str">
        <f ca="1">IF($C30="","",OFFSET(統合マスタ!$C$4,C30,0))</f>
        <v/>
      </c>
      <c r="E30" s="27" t="str">
        <f ca="1">IF($C30="","",OFFSET(統合マスタ!$X$4,C30,0))</f>
        <v/>
      </c>
      <c r="F30" s="27" t="str">
        <f ca="1">IF($C30="","",OFFSET(統合マスタ!$Z$4,C30,0))</f>
        <v/>
      </c>
      <c r="G30" s="27" t="str">
        <f ca="1">IF($C30="","",OFFSET(統合マスタ!$E$4,C30,0))</f>
        <v/>
      </c>
      <c r="H30" s="27" t="str">
        <f ca="1">IF($C30="","",OFFSET(統合マスタ!$F$4,C30,0))</f>
        <v/>
      </c>
      <c r="I30" s="27" t="str">
        <f ca="1">IF($C30="","",OFFSET(統合マスタ!$K$4,C30,0))</f>
        <v/>
      </c>
      <c r="J30" s="54" t="str">
        <f ca="1">IF(F30="","",OFFSET(分類!$B$29,MATCH(F30,分類!$A$30:$A$46,0),0))</f>
        <v/>
      </c>
      <c r="K30" s="65"/>
      <c r="L30" s="54">
        <f t="shared" si="0"/>
        <v>0</v>
      </c>
    </row>
    <row r="31" spans="1:12">
      <c r="A31" s="66"/>
      <c r="B31" s="27">
        <f t="shared" si="1"/>
        <v>27</v>
      </c>
      <c r="C31" s="27"/>
      <c r="D31" s="27" t="str">
        <f ca="1">IF($C31="","",OFFSET(統合マスタ!$C$4,C31,0))</f>
        <v/>
      </c>
      <c r="E31" s="27" t="str">
        <f ca="1">IF($C31="","",OFFSET(統合マスタ!$X$4,C31,0))</f>
        <v/>
      </c>
      <c r="F31" s="27" t="str">
        <f ca="1">IF($C31="","",OFFSET(統合マスタ!$Z$4,C31,0))</f>
        <v/>
      </c>
      <c r="G31" s="27" t="str">
        <f ca="1">IF($C31="","",OFFSET(統合マスタ!$E$4,C31,0))</f>
        <v/>
      </c>
      <c r="H31" s="27" t="str">
        <f ca="1">IF($C31="","",OFFSET(統合マスタ!$F$4,C31,0))</f>
        <v/>
      </c>
      <c r="I31" s="27" t="str">
        <f ca="1">IF($C31="","",OFFSET(統合マスタ!$K$4,C31,0))</f>
        <v/>
      </c>
      <c r="J31" s="54" t="str">
        <f ca="1">IF(F31="","",OFFSET(分類!$B$29,MATCH(F31,分類!$A$30:$A$46,0),0))</f>
        <v/>
      </c>
      <c r="K31" s="65"/>
      <c r="L31" s="54">
        <f t="shared" si="0"/>
        <v>0</v>
      </c>
    </row>
    <row r="32" spans="1:12">
      <c r="A32" s="66"/>
      <c r="B32" s="27">
        <f t="shared" si="1"/>
        <v>28</v>
      </c>
      <c r="C32" s="27"/>
      <c r="D32" s="27" t="str">
        <f ca="1">IF($C32="","",OFFSET(統合マスタ!$C$4,C32,0))</f>
        <v/>
      </c>
      <c r="E32" s="27" t="str">
        <f ca="1">IF($C32="","",OFFSET(統合マスタ!$X$4,C32,0))</f>
        <v/>
      </c>
      <c r="F32" s="27" t="str">
        <f ca="1">IF($C32="","",OFFSET(統合マスタ!$Z$4,C32,0))</f>
        <v/>
      </c>
      <c r="G32" s="27" t="str">
        <f ca="1">IF($C32="","",OFFSET(統合マスタ!$E$4,C32,0))</f>
        <v/>
      </c>
      <c r="H32" s="27" t="str">
        <f ca="1">IF($C32="","",OFFSET(統合マスタ!$F$4,C32,0))</f>
        <v/>
      </c>
      <c r="I32" s="27" t="str">
        <f ca="1">IF($C32="","",OFFSET(統合マスタ!$K$4,C32,0))</f>
        <v/>
      </c>
      <c r="J32" s="54" t="str">
        <f ca="1">IF(F32="","",OFFSET(分類!$B$29,MATCH(F32,分類!$A$30:$A$46,0),0))</f>
        <v/>
      </c>
      <c r="K32" s="65"/>
      <c r="L32" s="54">
        <f t="shared" si="0"/>
        <v>0</v>
      </c>
    </row>
    <row r="33" spans="1:12">
      <c r="A33" s="66"/>
      <c r="B33" s="27">
        <f t="shared" si="1"/>
        <v>29</v>
      </c>
      <c r="C33" s="27"/>
      <c r="D33" s="27" t="str">
        <f ca="1">IF($C33="","",OFFSET(統合マスタ!$C$4,C33,0))</f>
        <v/>
      </c>
      <c r="E33" s="27" t="str">
        <f ca="1">IF($C33="","",OFFSET(統合マスタ!$X$4,C33,0))</f>
        <v/>
      </c>
      <c r="F33" s="27" t="str">
        <f ca="1">IF($C33="","",OFFSET(統合マスタ!$Z$4,C33,0))</f>
        <v/>
      </c>
      <c r="G33" s="27" t="str">
        <f ca="1">IF($C33="","",OFFSET(統合マスタ!$E$4,C33,0))</f>
        <v/>
      </c>
      <c r="H33" s="27" t="str">
        <f ca="1">IF($C33="","",OFFSET(統合マスタ!$F$4,C33,0))</f>
        <v/>
      </c>
      <c r="I33" s="27" t="str">
        <f ca="1">IF($C33="","",OFFSET(統合マスタ!$K$4,C33,0))</f>
        <v/>
      </c>
      <c r="J33" s="54" t="str">
        <f ca="1">IF(F33="","",OFFSET(分類!$B$29,MATCH(F33,分類!$A$30:$A$46,0),0))</f>
        <v/>
      </c>
      <c r="K33" s="65"/>
      <c r="L33" s="54">
        <f t="shared" si="0"/>
        <v>0</v>
      </c>
    </row>
    <row r="34" spans="1:12">
      <c r="A34" s="66"/>
      <c r="B34" s="27">
        <f t="shared" si="1"/>
        <v>30</v>
      </c>
      <c r="C34" s="27"/>
      <c r="D34" s="27" t="str">
        <f ca="1">IF($C34="","",OFFSET(統合マスタ!$C$4,C34,0))</f>
        <v/>
      </c>
      <c r="E34" s="27" t="str">
        <f ca="1">IF($C34="","",OFFSET(統合マスタ!$X$4,C34,0))</f>
        <v/>
      </c>
      <c r="F34" s="27" t="str">
        <f ca="1">IF($C34="","",OFFSET(統合マスタ!$Z$4,C34,0))</f>
        <v/>
      </c>
      <c r="G34" s="27" t="str">
        <f ca="1">IF($C34="","",OFFSET(統合マスタ!$E$4,C34,0))</f>
        <v/>
      </c>
      <c r="H34" s="27" t="str">
        <f ca="1">IF($C34="","",OFFSET(統合マスタ!$F$4,C34,0))</f>
        <v/>
      </c>
      <c r="I34" s="27" t="str">
        <f ca="1">IF($C34="","",OFFSET(統合マスタ!$K$4,C34,0))</f>
        <v/>
      </c>
      <c r="J34" s="54" t="str">
        <f ca="1">IF(F34="","",OFFSET(分類!$B$29,MATCH(F34,分類!$A$30:$A$46,0),0))</f>
        <v/>
      </c>
      <c r="K34" s="65"/>
      <c r="L34" s="54">
        <f t="shared" si="0"/>
        <v>0</v>
      </c>
    </row>
    <row r="35" spans="1:12">
      <c r="A35" s="66"/>
      <c r="B35" s="27">
        <f t="shared" si="1"/>
        <v>31</v>
      </c>
      <c r="C35" s="27"/>
      <c r="D35" s="27" t="str">
        <f ca="1">IF($C35="","",OFFSET(統合マスタ!$C$4,C35,0))</f>
        <v/>
      </c>
      <c r="E35" s="27" t="str">
        <f ca="1">IF($C35="","",OFFSET(統合マスタ!$X$4,C35,0))</f>
        <v/>
      </c>
      <c r="F35" s="27" t="str">
        <f ca="1">IF($C35="","",OFFSET(統合マスタ!$Z$4,C35,0))</f>
        <v/>
      </c>
      <c r="G35" s="27" t="str">
        <f ca="1">IF($C35="","",OFFSET(統合マスタ!$E$4,C35,0))</f>
        <v/>
      </c>
      <c r="H35" s="27" t="str">
        <f ca="1">IF($C35="","",OFFSET(統合マスタ!$F$4,C35,0))</f>
        <v/>
      </c>
      <c r="I35" s="27" t="str">
        <f ca="1">IF($C35="","",OFFSET(統合マスタ!$K$4,C35,0))</f>
        <v/>
      </c>
      <c r="J35" s="54" t="str">
        <f ca="1">IF(F35="","",OFFSET(分類!$B$29,MATCH(F35,分類!$A$30:$A$46,0),0))</f>
        <v/>
      </c>
      <c r="K35" s="65"/>
      <c r="L35" s="54">
        <f t="shared" si="0"/>
        <v>0</v>
      </c>
    </row>
    <row r="36" spans="1:12">
      <c r="A36" s="66"/>
      <c r="B36" s="27">
        <f t="shared" si="1"/>
        <v>32</v>
      </c>
      <c r="C36" s="27"/>
      <c r="D36" s="27" t="str">
        <f ca="1">IF($C36="","",OFFSET(統合マスタ!$C$4,C36,0))</f>
        <v/>
      </c>
      <c r="E36" s="27" t="str">
        <f ca="1">IF($C36="","",OFFSET(統合マスタ!$X$4,C36,0))</f>
        <v/>
      </c>
      <c r="F36" s="27" t="str">
        <f ca="1">IF($C36="","",OFFSET(統合マスタ!$Z$4,C36,0))</f>
        <v/>
      </c>
      <c r="G36" s="27" t="str">
        <f ca="1">IF($C36="","",OFFSET(統合マスタ!$E$4,C36,0))</f>
        <v/>
      </c>
      <c r="H36" s="27" t="str">
        <f ca="1">IF($C36="","",OFFSET(統合マスタ!$F$4,C36,0))</f>
        <v/>
      </c>
      <c r="I36" s="27" t="str">
        <f ca="1">IF($C36="","",OFFSET(統合マスタ!$K$4,C36,0))</f>
        <v/>
      </c>
      <c r="J36" s="54" t="str">
        <f ca="1">IF(F36="","",OFFSET(分類!$B$29,MATCH(F36,分類!$A$30:$A$46,0),0))</f>
        <v/>
      </c>
      <c r="K36" s="65"/>
      <c r="L36" s="54">
        <f t="shared" si="0"/>
        <v>0</v>
      </c>
    </row>
    <row r="37" spans="1:12">
      <c r="A37" s="66"/>
      <c r="B37" s="27">
        <f t="shared" si="1"/>
        <v>33</v>
      </c>
      <c r="C37" s="27"/>
      <c r="D37" s="27" t="str">
        <f ca="1">IF($C37="","",OFFSET(統合マスタ!$C$4,C37,0))</f>
        <v/>
      </c>
      <c r="E37" s="27" t="str">
        <f ca="1">IF($C37="","",OFFSET(統合マスタ!$X$4,C37,0))</f>
        <v/>
      </c>
      <c r="F37" s="27" t="str">
        <f ca="1">IF($C37="","",OFFSET(統合マスタ!$Z$4,C37,0))</f>
        <v/>
      </c>
      <c r="G37" s="27" t="str">
        <f ca="1">IF($C37="","",OFFSET(統合マスタ!$E$4,C37,0))</f>
        <v/>
      </c>
      <c r="H37" s="27" t="str">
        <f ca="1">IF($C37="","",OFFSET(統合マスタ!$F$4,C37,0))</f>
        <v/>
      </c>
      <c r="I37" s="27" t="str">
        <f ca="1">IF($C37="","",OFFSET(統合マスタ!$K$4,C37,0))</f>
        <v/>
      </c>
      <c r="J37" s="54" t="str">
        <f ca="1">IF(F37="","",OFFSET(分類!$B$29,MATCH(F37,分類!$A$30:$A$46,0),0))</f>
        <v/>
      </c>
      <c r="K37" s="65"/>
      <c r="L37" s="54">
        <f t="shared" si="0"/>
        <v>0</v>
      </c>
    </row>
    <row r="38" spans="1:12">
      <c r="A38" s="66"/>
      <c r="B38" s="27">
        <f t="shared" si="1"/>
        <v>34</v>
      </c>
      <c r="C38" s="27"/>
      <c r="D38" s="27" t="str">
        <f ca="1">IF($C38="","",OFFSET(統合マスタ!$C$4,C38,0))</f>
        <v/>
      </c>
      <c r="E38" s="27" t="str">
        <f ca="1">IF($C38="","",OFFSET(統合マスタ!$X$4,C38,0))</f>
        <v/>
      </c>
      <c r="F38" s="27" t="str">
        <f ca="1">IF($C38="","",OFFSET(統合マスタ!$Z$4,C38,0))</f>
        <v/>
      </c>
      <c r="G38" s="27" t="str">
        <f ca="1">IF($C38="","",OFFSET(統合マスタ!$E$4,C38,0))</f>
        <v/>
      </c>
      <c r="H38" s="27" t="str">
        <f ca="1">IF($C38="","",OFFSET(統合マスタ!$F$4,C38,0))</f>
        <v/>
      </c>
      <c r="I38" s="27" t="str">
        <f ca="1">IF($C38="","",OFFSET(統合マスタ!$K$4,C38,0))</f>
        <v/>
      </c>
      <c r="J38" s="54" t="str">
        <f ca="1">IF(F38="","",OFFSET(分類!$B$29,MATCH(F38,分類!$A$30:$A$46,0),0))</f>
        <v/>
      </c>
      <c r="K38" s="65"/>
      <c r="L38" s="54">
        <f t="shared" si="0"/>
        <v>0</v>
      </c>
    </row>
    <row r="39" spans="1:12">
      <c r="A39" s="66"/>
      <c r="B39" s="27">
        <f t="shared" si="1"/>
        <v>35</v>
      </c>
      <c r="C39" s="27"/>
      <c r="D39" s="27" t="str">
        <f ca="1">IF($C39="","",OFFSET(統合マスタ!$C$4,C39,0))</f>
        <v/>
      </c>
      <c r="E39" s="27" t="str">
        <f ca="1">IF($C39="","",OFFSET(統合マスタ!$X$4,C39,0))</f>
        <v/>
      </c>
      <c r="F39" s="27" t="str">
        <f ca="1">IF($C39="","",OFFSET(統合マスタ!$Z$4,C39,0))</f>
        <v/>
      </c>
      <c r="G39" s="27" t="str">
        <f ca="1">IF($C39="","",OFFSET(統合マスタ!$E$4,C39,0))</f>
        <v/>
      </c>
      <c r="H39" s="27" t="str">
        <f ca="1">IF($C39="","",OFFSET(統合マスタ!$F$4,C39,0))</f>
        <v/>
      </c>
      <c r="I39" s="27" t="str">
        <f ca="1">IF($C39="","",OFFSET(統合マスタ!$K$4,C39,0))</f>
        <v/>
      </c>
      <c r="J39" s="54" t="str">
        <f ca="1">IF(F39="","",OFFSET(分類!$B$29,MATCH(F39,分類!$A$30:$A$46,0),0))</f>
        <v/>
      </c>
      <c r="K39" s="65"/>
      <c r="L39" s="54">
        <f t="shared" si="0"/>
        <v>0</v>
      </c>
    </row>
    <row r="40" spans="1:12">
      <c r="A40" s="66"/>
      <c r="B40" s="27">
        <f t="shared" si="1"/>
        <v>36</v>
      </c>
      <c r="C40" s="27"/>
      <c r="D40" s="27" t="str">
        <f ca="1">IF($C40="","",OFFSET(統合マスタ!$C$4,C40,0))</f>
        <v/>
      </c>
      <c r="E40" s="27" t="str">
        <f ca="1">IF($C40="","",OFFSET(統合マスタ!$X$4,C40,0))</f>
        <v/>
      </c>
      <c r="F40" s="27" t="str">
        <f ca="1">IF($C40="","",OFFSET(統合マスタ!$Z$4,C40,0))</f>
        <v/>
      </c>
      <c r="G40" s="27" t="str">
        <f ca="1">IF($C40="","",OFFSET(統合マスタ!$E$4,C40,0))</f>
        <v/>
      </c>
      <c r="H40" s="27" t="str">
        <f ca="1">IF($C40="","",OFFSET(統合マスタ!$F$4,C40,0))</f>
        <v/>
      </c>
      <c r="I40" s="27" t="str">
        <f ca="1">IF($C40="","",OFFSET(統合マスタ!$K$4,C40,0))</f>
        <v/>
      </c>
      <c r="J40" s="54" t="str">
        <f ca="1">IF(F40="","",OFFSET(分類!$B$29,MATCH(F40,分類!$A$30:$A$46,0),0))</f>
        <v/>
      </c>
      <c r="K40" s="65"/>
      <c r="L40" s="54">
        <f t="shared" si="0"/>
        <v>0</v>
      </c>
    </row>
    <row r="41" spans="1:12">
      <c r="A41" s="66"/>
      <c r="B41" s="27">
        <f t="shared" si="1"/>
        <v>37</v>
      </c>
      <c r="C41" s="27"/>
      <c r="D41" s="27" t="str">
        <f ca="1">IF($C41="","",OFFSET(統合マスタ!$C$4,C41,0))</f>
        <v/>
      </c>
      <c r="E41" s="27" t="str">
        <f ca="1">IF($C41="","",OFFSET(統合マスタ!$X$4,C41,0))</f>
        <v/>
      </c>
      <c r="F41" s="27" t="str">
        <f ca="1">IF($C41="","",OFFSET(統合マスタ!$Z$4,C41,0))</f>
        <v/>
      </c>
      <c r="G41" s="27" t="str">
        <f ca="1">IF($C41="","",OFFSET(統合マスタ!$E$4,C41,0))</f>
        <v/>
      </c>
      <c r="H41" s="27" t="str">
        <f ca="1">IF($C41="","",OFFSET(統合マスタ!$F$4,C41,0))</f>
        <v/>
      </c>
      <c r="I41" s="27" t="str">
        <f ca="1">IF($C41="","",OFFSET(統合マスタ!$K$4,C41,0))</f>
        <v/>
      </c>
      <c r="J41" s="54" t="str">
        <f ca="1">IF(F41="","",OFFSET(分類!$B$29,MATCH(F41,分類!$A$30:$A$46,0),0))</f>
        <v/>
      </c>
      <c r="K41" s="65"/>
      <c r="L41" s="54">
        <f t="shared" si="0"/>
        <v>0</v>
      </c>
    </row>
    <row r="42" spans="1:12">
      <c r="A42" s="66"/>
      <c r="B42" s="27">
        <f t="shared" si="1"/>
        <v>38</v>
      </c>
      <c r="C42" s="27"/>
      <c r="D42" s="27" t="str">
        <f ca="1">IF($C42="","",OFFSET(統合マスタ!$C$4,C42,0))</f>
        <v/>
      </c>
      <c r="E42" s="27" t="str">
        <f ca="1">IF($C42="","",OFFSET(統合マスタ!$X$4,C42,0))</f>
        <v/>
      </c>
      <c r="F42" s="27" t="str">
        <f ca="1">IF($C42="","",OFFSET(統合マスタ!$Z$4,C42,0))</f>
        <v/>
      </c>
      <c r="G42" s="27" t="str">
        <f ca="1">IF($C42="","",OFFSET(統合マスタ!$E$4,C42,0))</f>
        <v/>
      </c>
      <c r="H42" s="27" t="str">
        <f ca="1">IF($C42="","",OFFSET(統合マスタ!$F$4,C42,0))</f>
        <v/>
      </c>
      <c r="I42" s="27" t="str">
        <f ca="1">IF($C42="","",OFFSET(統合マスタ!$K$4,C42,0))</f>
        <v/>
      </c>
      <c r="J42" s="54" t="str">
        <f ca="1">IF(F42="","",OFFSET(分類!$B$29,MATCH(F42,分類!$A$30:$A$46,0),0))</f>
        <v/>
      </c>
      <c r="K42" s="65"/>
      <c r="L42" s="54">
        <f t="shared" si="0"/>
        <v>0</v>
      </c>
    </row>
    <row r="43" spans="1:12">
      <c r="A43" s="66"/>
      <c r="B43" s="27">
        <f t="shared" si="1"/>
        <v>39</v>
      </c>
      <c r="C43" s="27"/>
      <c r="D43" s="27" t="str">
        <f ca="1">IF($C43="","",OFFSET(統合マスタ!$C$4,C43,0))</f>
        <v/>
      </c>
      <c r="E43" s="27" t="str">
        <f ca="1">IF($C43="","",OFFSET(統合マスタ!$X$4,C43,0))</f>
        <v/>
      </c>
      <c r="F43" s="27" t="str">
        <f ca="1">IF($C43="","",OFFSET(統合マスタ!$Z$4,C43,0))</f>
        <v/>
      </c>
      <c r="G43" s="27" t="str">
        <f ca="1">IF($C43="","",OFFSET(統合マスタ!$E$4,C43,0))</f>
        <v/>
      </c>
      <c r="H43" s="27" t="str">
        <f ca="1">IF($C43="","",OFFSET(統合マスタ!$F$4,C43,0))</f>
        <v/>
      </c>
      <c r="I43" s="27" t="str">
        <f ca="1">IF($C43="","",OFFSET(統合マスタ!$K$4,C43,0))</f>
        <v/>
      </c>
      <c r="J43" s="54" t="str">
        <f ca="1">IF(F43="","",OFFSET(分類!$B$29,MATCH(F43,分類!$A$30:$A$46,0),0))</f>
        <v/>
      </c>
      <c r="K43" s="65"/>
      <c r="L43" s="54">
        <f t="shared" si="0"/>
        <v>0</v>
      </c>
    </row>
    <row r="44" spans="1:12">
      <c r="A44" s="66"/>
      <c r="B44" s="27">
        <f t="shared" si="1"/>
        <v>40</v>
      </c>
      <c r="C44" s="27"/>
      <c r="D44" s="27" t="str">
        <f ca="1">IF($C44="","",OFFSET(統合マスタ!$C$4,C44,0))</f>
        <v/>
      </c>
      <c r="E44" s="27" t="str">
        <f ca="1">IF($C44="","",OFFSET(統合マスタ!$X$4,C44,0))</f>
        <v/>
      </c>
      <c r="F44" s="27" t="str">
        <f ca="1">IF($C44="","",OFFSET(統合マスタ!$Z$4,C44,0))</f>
        <v/>
      </c>
      <c r="G44" s="27" t="str">
        <f ca="1">IF($C44="","",OFFSET(統合マスタ!$E$4,C44,0))</f>
        <v/>
      </c>
      <c r="H44" s="27" t="str">
        <f ca="1">IF($C44="","",OFFSET(統合マスタ!$F$4,C44,0))</f>
        <v/>
      </c>
      <c r="I44" s="27" t="str">
        <f ca="1">IF($C44="","",OFFSET(統合マスタ!$K$4,C44,0))</f>
        <v/>
      </c>
      <c r="J44" s="54" t="str">
        <f ca="1">IF(F44="","",OFFSET(分類!$B$29,MATCH(F44,分類!$A$30:$A$46,0),0))</f>
        <v/>
      </c>
      <c r="K44" s="65"/>
      <c r="L44" s="54">
        <f t="shared" si="0"/>
        <v>0</v>
      </c>
    </row>
    <row r="45" spans="1:12">
      <c r="A45" s="66"/>
      <c r="B45" s="27">
        <f t="shared" si="1"/>
        <v>41</v>
      </c>
      <c r="C45" s="27"/>
      <c r="D45" s="27" t="str">
        <f ca="1">IF($C45="","",OFFSET(統合マスタ!$C$4,C45,0))</f>
        <v/>
      </c>
      <c r="E45" s="27" t="str">
        <f ca="1">IF($C45="","",OFFSET(統合マスタ!$X$4,C45,0))</f>
        <v/>
      </c>
      <c r="F45" s="27" t="str">
        <f ca="1">IF($C45="","",OFFSET(統合マスタ!$Z$4,C45,0))</f>
        <v/>
      </c>
      <c r="G45" s="27" t="str">
        <f ca="1">IF($C45="","",OFFSET(統合マスタ!$E$4,C45,0))</f>
        <v/>
      </c>
      <c r="H45" s="27" t="str">
        <f ca="1">IF($C45="","",OFFSET(統合マスタ!$F$4,C45,0))</f>
        <v/>
      </c>
      <c r="I45" s="27" t="str">
        <f ca="1">IF($C45="","",OFFSET(統合マスタ!$K$4,C45,0))</f>
        <v/>
      </c>
      <c r="J45" s="54" t="str">
        <f ca="1">IF(F45="","",OFFSET(分類!$B$29,MATCH(F45,分類!$A$30:$A$46,0),0))</f>
        <v/>
      </c>
      <c r="K45" s="65"/>
      <c r="L45" s="54">
        <f t="shared" si="0"/>
        <v>0</v>
      </c>
    </row>
    <row r="46" spans="1:12">
      <c r="A46" s="66"/>
      <c r="B46" s="27">
        <f t="shared" si="1"/>
        <v>42</v>
      </c>
      <c r="C46" s="27"/>
      <c r="D46" s="27" t="str">
        <f ca="1">IF($C46="","",OFFSET(統合マスタ!$C$4,C46,0))</f>
        <v/>
      </c>
      <c r="E46" s="27" t="str">
        <f ca="1">IF($C46="","",OFFSET(統合マスタ!$X$4,C46,0))</f>
        <v/>
      </c>
      <c r="F46" s="27" t="str">
        <f ca="1">IF($C46="","",OFFSET(統合マスタ!$Z$4,C46,0))</f>
        <v/>
      </c>
      <c r="G46" s="27" t="str">
        <f ca="1">IF($C46="","",OFFSET(統合マスタ!$E$4,C46,0))</f>
        <v/>
      </c>
      <c r="H46" s="27" t="str">
        <f ca="1">IF($C46="","",OFFSET(統合マスタ!$F$4,C46,0))</f>
        <v/>
      </c>
      <c r="I46" s="27" t="str">
        <f ca="1">IF($C46="","",OFFSET(統合マスタ!$K$4,C46,0))</f>
        <v/>
      </c>
      <c r="J46" s="54" t="str">
        <f ca="1">IF(F46="","",OFFSET(分類!$B$29,MATCH(F46,分類!$A$30:$A$46,0),0))</f>
        <v/>
      </c>
      <c r="K46" s="65"/>
      <c r="L46" s="54">
        <f t="shared" si="0"/>
        <v>0</v>
      </c>
    </row>
    <row r="47" spans="1:12">
      <c r="A47" s="66"/>
      <c r="B47" s="27">
        <f t="shared" si="1"/>
        <v>43</v>
      </c>
      <c r="C47" s="27"/>
      <c r="D47" s="27" t="str">
        <f ca="1">IF($C47="","",OFFSET(統合マスタ!$C$4,C47,0))</f>
        <v/>
      </c>
      <c r="E47" s="27" t="str">
        <f ca="1">IF($C47="","",OFFSET(統合マスタ!$X$4,C47,0))</f>
        <v/>
      </c>
      <c r="F47" s="27" t="str">
        <f ca="1">IF($C47="","",OFFSET(統合マスタ!$Z$4,C47,0))</f>
        <v/>
      </c>
      <c r="G47" s="27" t="str">
        <f ca="1">IF($C47="","",OFFSET(統合マスタ!$E$4,C47,0))</f>
        <v/>
      </c>
      <c r="H47" s="27" t="str">
        <f ca="1">IF($C47="","",OFFSET(統合マスタ!$F$4,C47,0))</f>
        <v/>
      </c>
      <c r="I47" s="27" t="str">
        <f ca="1">IF($C47="","",OFFSET(統合マスタ!$K$4,C47,0))</f>
        <v/>
      </c>
      <c r="J47" s="54" t="str">
        <f ca="1">IF(F47="","",OFFSET(分類!$B$29,MATCH(F47,分類!$A$30:$A$46,0),0))</f>
        <v/>
      </c>
      <c r="K47" s="65"/>
      <c r="L47" s="54">
        <f t="shared" si="0"/>
        <v>0</v>
      </c>
    </row>
    <row r="48" spans="1:12">
      <c r="A48" s="66"/>
      <c r="B48" s="27">
        <f t="shared" si="1"/>
        <v>44</v>
      </c>
      <c r="C48" s="27"/>
      <c r="D48" s="27" t="str">
        <f ca="1">IF($C48="","",OFFSET(統合マスタ!$C$4,C48,0))</f>
        <v/>
      </c>
      <c r="E48" s="27" t="str">
        <f ca="1">IF($C48="","",OFFSET(統合マスタ!$X$4,C48,0))</f>
        <v/>
      </c>
      <c r="F48" s="27" t="str">
        <f ca="1">IF($C48="","",OFFSET(統合マスタ!$Z$4,C48,0))</f>
        <v/>
      </c>
      <c r="G48" s="27" t="str">
        <f ca="1">IF($C48="","",OFFSET(統合マスタ!$E$4,C48,0))</f>
        <v/>
      </c>
      <c r="H48" s="27" t="str">
        <f ca="1">IF($C48="","",OFFSET(統合マスタ!$F$4,C48,0))</f>
        <v/>
      </c>
      <c r="I48" s="27" t="str">
        <f ca="1">IF($C48="","",OFFSET(統合マスタ!$K$4,C48,0))</f>
        <v/>
      </c>
      <c r="J48" s="54" t="str">
        <f ca="1">IF(F48="","",OFFSET(分類!$B$29,MATCH(F48,分類!$A$30:$A$46,0),0))</f>
        <v/>
      </c>
      <c r="K48" s="65"/>
      <c r="L48" s="54">
        <f t="shared" si="0"/>
        <v>0</v>
      </c>
    </row>
    <row r="49" spans="1:12">
      <c r="A49" s="66"/>
      <c r="B49" s="27">
        <f t="shared" si="1"/>
        <v>45</v>
      </c>
      <c r="C49" s="27"/>
      <c r="D49" s="27" t="str">
        <f ca="1">IF($C49="","",OFFSET(統合マスタ!$C$4,C49,0))</f>
        <v/>
      </c>
      <c r="E49" s="27" t="str">
        <f ca="1">IF($C49="","",OFFSET(統合マスタ!$X$4,C49,0))</f>
        <v/>
      </c>
      <c r="F49" s="27" t="str">
        <f ca="1">IF($C49="","",OFFSET(統合マスタ!$Z$4,C49,0))</f>
        <v/>
      </c>
      <c r="G49" s="27" t="str">
        <f ca="1">IF($C49="","",OFFSET(統合マスタ!$E$4,C49,0))</f>
        <v/>
      </c>
      <c r="H49" s="27" t="str">
        <f ca="1">IF($C49="","",OFFSET(統合マスタ!$F$4,C49,0))</f>
        <v/>
      </c>
      <c r="I49" s="27" t="str">
        <f ca="1">IF($C49="","",OFFSET(統合マスタ!$K$4,C49,0))</f>
        <v/>
      </c>
      <c r="J49" s="54" t="str">
        <f ca="1">IF(F49="","",OFFSET(分類!$B$29,MATCH(F49,分類!$A$30:$A$46,0),0))</f>
        <v/>
      </c>
      <c r="K49" s="65"/>
      <c r="L49" s="54">
        <f t="shared" si="0"/>
        <v>0</v>
      </c>
    </row>
    <row r="50" spans="1:12">
      <c r="A50" s="66"/>
      <c r="B50" s="27">
        <f t="shared" si="1"/>
        <v>46</v>
      </c>
      <c r="C50" s="27"/>
      <c r="D50" s="27" t="str">
        <f ca="1">IF($C50="","",OFFSET(統合マスタ!$C$4,C50,0))</f>
        <v/>
      </c>
      <c r="E50" s="27" t="str">
        <f ca="1">IF($C50="","",OFFSET(統合マスタ!$X$4,C50,0))</f>
        <v/>
      </c>
      <c r="F50" s="27" t="str">
        <f ca="1">IF($C50="","",OFFSET(統合マスタ!$Z$4,C50,0))</f>
        <v/>
      </c>
      <c r="G50" s="27" t="str">
        <f ca="1">IF($C50="","",OFFSET(統合マスタ!$E$4,C50,0))</f>
        <v/>
      </c>
      <c r="H50" s="27" t="str">
        <f ca="1">IF($C50="","",OFFSET(統合マスタ!$F$4,C50,0))</f>
        <v/>
      </c>
      <c r="I50" s="27" t="str">
        <f ca="1">IF($C50="","",OFFSET(統合マスタ!$K$4,C50,0))</f>
        <v/>
      </c>
      <c r="J50" s="54" t="str">
        <f ca="1">IF(F50="","",OFFSET(分類!$B$29,MATCH(F50,分類!$A$30:$A$46,0),0))</f>
        <v/>
      </c>
      <c r="K50" s="65"/>
      <c r="L50" s="54">
        <f t="shared" si="0"/>
        <v>0</v>
      </c>
    </row>
    <row r="51" spans="1:12">
      <c r="A51" s="66"/>
      <c r="B51" s="27">
        <f t="shared" si="1"/>
        <v>47</v>
      </c>
      <c r="C51" s="27"/>
      <c r="D51" s="27" t="str">
        <f ca="1">IF($C51="","",OFFSET(統合マスタ!$C$4,C51,0))</f>
        <v/>
      </c>
      <c r="E51" s="27" t="str">
        <f ca="1">IF($C51="","",OFFSET(統合マスタ!$X$4,C51,0))</f>
        <v/>
      </c>
      <c r="F51" s="27" t="str">
        <f ca="1">IF($C51="","",OFFSET(統合マスタ!$Z$4,C51,0))</f>
        <v/>
      </c>
      <c r="G51" s="27" t="str">
        <f ca="1">IF($C51="","",OFFSET(統合マスタ!$E$4,C51,0))</f>
        <v/>
      </c>
      <c r="H51" s="27" t="str">
        <f ca="1">IF($C51="","",OFFSET(統合マスタ!$F$4,C51,0))</f>
        <v/>
      </c>
      <c r="I51" s="27" t="str">
        <f ca="1">IF($C51="","",OFFSET(統合マスタ!$K$4,C51,0))</f>
        <v/>
      </c>
      <c r="J51" s="54" t="str">
        <f ca="1">IF(F51="","",OFFSET(分類!$B$29,MATCH(F51,分類!$A$30:$A$46,0),0))</f>
        <v/>
      </c>
      <c r="K51" s="65"/>
      <c r="L51" s="54">
        <f t="shared" si="0"/>
        <v>0</v>
      </c>
    </row>
    <row r="52" spans="1:12">
      <c r="A52" s="66"/>
      <c r="B52" s="27">
        <f t="shared" si="1"/>
        <v>48</v>
      </c>
      <c r="C52" s="27"/>
      <c r="D52" s="27" t="str">
        <f ca="1">IF($C52="","",OFFSET(統合マスタ!$C$4,C52,0))</f>
        <v/>
      </c>
      <c r="E52" s="27" t="str">
        <f ca="1">IF($C52="","",OFFSET(統合マスタ!$X$4,C52,0))</f>
        <v/>
      </c>
      <c r="F52" s="27" t="str">
        <f ca="1">IF($C52="","",OFFSET(統合マスタ!$Z$4,C52,0))</f>
        <v/>
      </c>
      <c r="G52" s="27" t="str">
        <f ca="1">IF($C52="","",OFFSET(統合マスタ!$E$4,C52,0))</f>
        <v/>
      </c>
      <c r="H52" s="27" t="str">
        <f ca="1">IF($C52="","",OFFSET(統合マスタ!$F$4,C52,0))</f>
        <v/>
      </c>
      <c r="I52" s="27" t="str">
        <f ca="1">IF($C52="","",OFFSET(統合マスタ!$K$4,C52,0))</f>
        <v/>
      </c>
      <c r="J52" s="54" t="str">
        <f ca="1">IF(F52="","",OFFSET(分類!$B$29,MATCH(F52,分類!$A$30:$A$46,0),0))</f>
        <v/>
      </c>
      <c r="K52" s="65"/>
      <c r="L52" s="54">
        <f t="shared" si="0"/>
        <v>0</v>
      </c>
    </row>
    <row r="53" spans="1:12">
      <c r="A53" s="66"/>
      <c r="B53" s="27">
        <f t="shared" si="1"/>
        <v>49</v>
      </c>
      <c r="C53" s="27"/>
      <c r="D53" s="27" t="str">
        <f ca="1">IF($C53="","",OFFSET(統合マスタ!$C$4,C53,0))</f>
        <v/>
      </c>
      <c r="E53" s="27" t="str">
        <f ca="1">IF($C53="","",OFFSET(統合マスタ!$X$4,C53,0))</f>
        <v/>
      </c>
      <c r="F53" s="27" t="str">
        <f ca="1">IF($C53="","",OFFSET(統合マスタ!$Z$4,C53,0))</f>
        <v/>
      </c>
      <c r="G53" s="27" t="str">
        <f ca="1">IF($C53="","",OFFSET(統合マスタ!$E$4,C53,0))</f>
        <v/>
      </c>
      <c r="H53" s="27" t="str">
        <f ca="1">IF($C53="","",OFFSET(統合マスタ!$F$4,C53,0))</f>
        <v/>
      </c>
      <c r="I53" s="27" t="str">
        <f ca="1">IF($C53="","",OFFSET(統合マスタ!$K$4,C53,0))</f>
        <v/>
      </c>
      <c r="J53" s="54" t="str">
        <f ca="1">IF(F53="","",OFFSET(分類!$B$29,MATCH(F53,分類!$A$30:$A$46,0),0))</f>
        <v/>
      </c>
      <c r="K53" s="65"/>
      <c r="L53" s="54">
        <f t="shared" si="0"/>
        <v>0</v>
      </c>
    </row>
    <row r="54" spans="1:12">
      <c r="A54" s="66"/>
      <c r="B54" s="27">
        <f t="shared" si="1"/>
        <v>50</v>
      </c>
      <c r="C54" s="27"/>
      <c r="D54" s="27" t="str">
        <f ca="1">IF($C54="","",OFFSET(統合マスタ!$C$4,C54,0))</f>
        <v/>
      </c>
      <c r="E54" s="27" t="str">
        <f ca="1">IF($C54="","",OFFSET(統合マスタ!$X$4,C54,0))</f>
        <v/>
      </c>
      <c r="F54" s="27" t="str">
        <f ca="1">IF($C54="","",OFFSET(統合マスタ!$Z$4,C54,0))</f>
        <v/>
      </c>
      <c r="G54" s="27" t="str">
        <f ca="1">IF($C54="","",OFFSET(統合マスタ!$E$4,C54,0))</f>
        <v/>
      </c>
      <c r="H54" s="27" t="str">
        <f ca="1">IF($C54="","",OFFSET(統合マスタ!$F$4,C54,0))</f>
        <v/>
      </c>
      <c r="I54" s="27" t="str">
        <f ca="1">IF($C54="","",OFFSET(統合マスタ!$K$4,C54,0))</f>
        <v/>
      </c>
      <c r="J54" s="54" t="str">
        <f ca="1">IF(F54="","",OFFSET(分類!$B$29,MATCH(F54,分類!$A$30:$A$46,0),0))</f>
        <v/>
      </c>
      <c r="K54" s="65"/>
      <c r="L54" s="54">
        <f t="shared" si="0"/>
        <v>0</v>
      </c>
    </row>
    <row r="55" spans="1:12">
      <c r="A55" s="66"/>
      <c r="B55" s="27">
        <f t="shared" si="1"/>
        <v>51</v>
      </c>
      <c r="C55" s="27"/>
      <c r="D55" s="27" t="str">
        <f ca="1">IF($C55="","",OFFSET(統合マスタ!$C$4,C55,0))</f>
        <v/>
      </c>
      <c r="E55" s="27" t="str">
        <f ca="1">IF($C55="","",OFFSET(統合マスタ!$X$4,C55,0))</f>
        <v/>
      </c>
      <c r="F55" s="27" t="str">
        <f ca="1">IF($C55="","",OFFSET(統合マスタ!$Z$4,C55,0))</f>
        <v/>
      </c>
      <c r="G55" s="27" t="str">
        <f ca="1">IF($C55="","",OFFSET(統合マスタ!$E$4,C55,0))</f>
        <v/>
      </c>
      <c r="H55" s="27" t="str">
        <f ca="1">IF($C55="","",OFFSET(統合マスタ!$F$4,C55,0))</f>
        <v/>
      </c>
      <c r="I55" s="27" t="str">
        <f ca="1">IF($C55="","",OFFSET(統合マスタ!$K$4,C55,0))</f>
        <v/>
      </c>
      <c r="J55" s="54" t="str">
        <f ca="1">IF(F55="","",OFFSET(分類!$B$29,MATCH(F55,分類!$A$30:$A$46,0),0))</f>
        <v/>
      </c>
      <c r="K55" s="65"/>
      <c r="L55" s="54">
        <f t="shared" si="0"/>
        <v>0</v>
      </c>
    </row>
    <row r="56" spans="1:12">
      <c r="A56" s="66"/>
      <c r="B56" s="27">
        <f t="shared" si="1"/>
        <v>52</v>
      </c>
      <c r="C56" s="27"/>
      <c r="D56" s="27" t="str">
        <f ca="1">IF($C56="","",OFFSET(統合マスタ!$C$4,C56,0))</f>
        <v/>
      </c>
      <c r="E56" s="27" t="str">
        <f ca="1">IF($C56="","",OFFSET(統合マスタ!$X$4,C56,0))</f>
        <v/>
      </c>
      <c r="F56" s="27" t="str">
        <f ca="1">IF($C56="","",OFFSET(統合マスタ!$Z$4,C56,0))</f>
        <v/>
      </c>
      <c r="G56" s="27" t="str">
        <f ca="1">IF($C56="","",OFFSET(統合マスタ!$E$4,C56,0))</f>
        <v/>
      </c>
      <c r="H56" s="27" t="str">
        <f ca="1">IF($C56="","",OFFSET(統合マスタ!$F$4,C56,0))</f>
        <v/>
      </c>
      <c r="I56" s="27" t="str">
        <f ca="1">IF($C56="","",OFFSET(統合マスタ!$K$4,C56,0))</f>
        <v/>
      </c>
      <c r="J56" s="54" t="str">
        <f ca="1">IF(F56="","",OFFSET(分類!$B$29,MATCH(F56,分類!$A$30:$A$46,0),0))</f>
        <v/>
      </c>
      <c r="K56" s="65"/>
      <c r="L56" s="54">
        <f t="shared" si="0"/>
        <v>0</v>
      </c>
    </row>
    <row r="57" spans="1:12">
      <c r="A57" s="66"/>
      <c r="B57" s="27">
        <f t="shared" si="1"/>
        <v>53</v>
      </c>
      <c r="C57" s="27"/>
      <c r="D57" s="27" t="str">
        <f ca="1">IF($C57="","",OFFSET(統合マスタ!$C$4,C57,0))</f>
        <v/>
      </c>
      <c r="E57" s="27" t="str">
        <f ca="1">IF($C57="","",OFFSET(統合マスタ!$X$4,C57,0))</f>
        <v/>
      </c>
      <c r="F57" s="27" t="str">
        <f ca="1">IF($C57="","",OFFSET(統合マスタ!$Z$4,C57,0))</f>
        <v/>
      </c>
      <c r="G57" s="27" t="str">
        <f ca="1">IF($C57="","",OFFSET(統合マスタ!$E$4,C57,0))</f>
        <v/>
      </c>
      <c r="H57" s="27" t="str">
        <f ca="1">IF($C57="","",OFFSET(統合マスタ!$F$4,C57,0))</f>
        <v/>
      </c>
      <c r="I57" s="27" t="str">
        <f ca="1">IF($C57="","",OFFSET(統合マスタ!$K$4,C57,0))</f>
        <v/>
      </c>
      <c r="J57" s="54" t="str">
        <f ca="1">IF(F57="","",OFFSET(分類!$B$29,MATCH(F57,分類!$A$30:$A$46,0),0))</f>
        <v/>
      </c>
      <c r="K57" s="65"/>
      <c r="L57" s="54">
        <f t="shared" si="0"/>
        <v>0</v>
      </c>
    </row>
    <row r="58" spans="1:12">
      <c r="A58" s="66"/>
      <c r="B58" s="27">
        <f t="shared" si="1"/>
        <v>54</v>
      </c>
      <c r="C58" s="27"/>
      <c r="D58" s="27" t="str">
        <f ca="1">IF($C58="","",OFFSET(統合マスタ!$C$4,C58,0))</f>
        <v/>
      </c>
      <c r="E58" s="27" t="str">
        <f ca="1">IF($C58="","",OFFSET(統合マスタ!$X$4,C58,0))</f>
        <v/>
      </c>
      <c r="F58" s="27" t="str">
        <f ca="1">IF($C58="","",OFFSET(統合マスタ!$Z$4,C58,0))</f>
        <v/>
      </c>
      <c r="G58" s="27" t="str">
        <f ca="1">IF($C58="","",OFFSET(統合マスタ!$E$4,C58,0))</f>
        <v/>
      </c>
      <c r="H58" s="27" t="str">
        <f ca="1">IF($C58="","",OFFSET(統合マスタ!$F$4,C58,0))</f>
        <v/>
      </c>
      <c r="I58" s="27" t="str">
        <f ca="1">IF($C58="","",OFFSET(統合マスタ!$K$4,C58,0))</f>
        <v/>
      </c>
      <c r="J58" s="54" t="str">
        <f ca="1">IF(F58="","",OFFSET(分類!$B$29,MATCH(F58,分類!$A$30:$A$46,0),0))</f>
        <v/>
      </c>
      <c r="K58" s="65"/>
      <c r="L58" s="54">
        <f t="shared" si="0"/>
        <v>0</v>
      </c>
    </row>
    <row r="59" spans="1:12">
      <c r="A59" s="66"/>
      <c r="B59" s="27">
        <f t="shared" si="1"/>
        <v>55</v>
      </c>
      <c r="C59" s="27"/>
      <c r="D59" s="27" t="str">
        <f ca="1">IF($C59="","",OFFSET(統合マスタ!$C$4,C59,0))</f>
        <v/>
      </c>
      <c r="E59" s="27" t="str">
        <f ca="1">IF($C59="","",OFFSET(統合マスタ!$X$4,C59,0))</f>
        <v/>
      </c>
      <c r="F59" s="27" t="str">
        <f ca="1">IF($C59="","",OFFSET(統合マスタ!$Z$4,C59,0))</f>
        <v/>
      </c>
      <c r="G59" s="27" t="str">
        <f ca="1">IF($C59="","",OFFSET(統合マスタ!$E$4,C59,0))</f>
        <v/>
      </c>
      <c r="H59" s="27" t="str">
        <f ca="1">IF($C59="","",OFFSET(統合マスタ!$F$4,C59,0))</f>
        <v/>
      </c>
      <c r="I59" s="27" t="str">
        <f ca="1">IF($C59="","",OFFSET(統合マスタ!$K$4,C59,0))</f>
        <v/>
      </c>
      <c r="J59" s="54" t="str">
        <f ca="1">IF(F59="","",OFFSET(分類!$B$29,MATCH(F59,分類!$A$30:$A$46,0),0))</f>
        <v/>
      </c>
      <c r="K59" s="65"/>
      <c r="L59" s="54">
        <f t="shared" si="0"/>
        <v>0</v>
      </c>
    </row>
    <row r="60" spans="1:12">
      <c r="A60" s="66"/>
      <c r="B60" s="27">
        <f t="shared" si="1"/>
        <v>56</v>
      </c>
      <c r="C60" s="27"/>
      <c r="D60" s="27" t="str">
        <f ca="1">IF($C60="","",OFFSET(統合マスタ!$C$4,C60,0))</f>
        <v/>
      </c>
      <c r="E60" s="27" t="str">
        <f ca="1">IF($C60="","",OFFSET(統合マスタ!$X$4,C60,0))</f>
        <v/>
      </c>
      <c r="F60" s="27" t="str">
        <f ca="1">IF($C60="","",OFFSET(統合マスタ!$Z$4,C60,0))</f>
        <v/>
      </c>
      <c r="G60" s="27" t="str">
        <f ca="1">IF($C60="","",OFFSET(統合マスタ!$E$4,C60,0))</f>
        <v/>
      </c>
      <c r="H60" s="27" t="str">
        <f ca="1">IF($C60="","",OFFSET(統合マスタ!$F$4,C60,0))</f>
        <v/>
      </c>
      <c r="I60" s="27" t="str">
        <f ca="1">IF($C60="","",OFFSET(統合マスタ!$K$4,C60,0))</f>
        <v/>
      </c>
      <c r="J60" s="54" t="str">
        <f ca="1">IF(F60="","",OFFSET(分類!$B$29,MATCH(F60,分類!$A$30:$A$46,0),0))</f>
        <v/>
      </c>
      <c r="K60" s="65"/>
      <c r="L60" s="54">
        <f t="shared" si="0"/>
        <v>0</v>
      </c>
    </row>
    <row r="61" spans="1:12">
      <c r="A61" s="66"/>
      <c r="B61" s="27">
        <f t="shared" si="1"/>
        <v>57</v>
      </c>
      <c r="C61" s="27"/>
      <c r="D61" s="27" t="str">
        <f ca="1">IF($C61="","",OFFSET(統合マスタ!$C$4,C61,0))</f>
        <v/>
      </c>
      <c r="E61" s="27" t="str">
        <f ca="1">IF($C61="","",OFFSET(統合マスタ!$X$4,C61,0))</f>
        <v/>
      </c>
      <c r="F61" s="27" t="str">
        <f ca="1">IF($C61="","",OFFSET(統合マスタ!$Z$4,C61,0))</f>
        <v/>
      </c>
      <c r="G61" s="27" t="str">
        <f ca="1">IF($C61="","",OFFSET(統合マスタ!$E$4,C61,0))</f>
        <v/>
      </c>
      <c r="H61" s="27" t="str">
        <f ca="1">IF($C61="","",OFFSET(統合マスタ!$F$4,C61,0))</f>
        <v/>
      </c>
      <c r="I61" s="27" t="str">
        <f ca="1">IF($C61="","",OFFSET(統合マスタ!$K$4,C61,0))</f>
        <v/>
      </c>
      <c r="J61" s="54" t="str">
        <f ca="1">IF(F61="","",OFFSET(分類!$B$29,MATCH(F61,分類!$A$30:$A$46,0),0))</f>
        <v/>
      </c>
      <c r="K61" s="65"/>
      <c r="L61" s="54">
        <f t="shared" si="0"/>
        <v>0</v>
      </c>
    </row>
    <row r="62" spans="1:12">
      <c r="A62" s="66"/>
      <c r="B62" s="27">
        <f t="shared" si="1"/>
        <v>58</v>
      </c>
      <c r="C62" s="27"/>
      <c r="D62" s="27" t="str">
        <f ca="1">IF($C62="","",OFFSET(統合マスタ!$C$4,C62,0))</f>
        <v/>
      </c>
      <c r="E62" s="27" t="str">
        <f ca="1">IF($C62="","",OFFSET(統合マスタ!$X$4,C62,0))</f>
        <v/>
      </c>
      <c r="F62" s="27" t="str">
        <f ca="1">IF($C62="","",OFFSET(統合マスタ!$Z$4,C62,0))</f>
        <v/>
      </c>
      <c r="G62" s="27" t="str">
        <f ca="1">IF($C62="","",OFFSET(統合マスタ!$E$4,C62,0))</f>
        <v/>
      </c>
      <c r="H62" s="27" t="str">
        <f ca="1">IF($C62="","",OFFSET(統合マスタ!$F$4,C62,0))</f>
        <v/>
      </c>
      <c r="I62" s="27" t="str">
        <f ca="1">IF($C62="","",OFFSET(統合マスタ!$K$4,C62,0))</f>
        <v/>
      </c>
      <c r="J62" s="54" t="str">
        <f ca="1">IF(F62="","",OFFSET(分類!$B$29,MATCH(F62,分類!$A$30:$A$46,0),0))</f>
        <v/>
      </c>
      <c r="K62" s="65"/>
      <c r="L62" s="54">
        <f t="shared" si="0"/>
        <v>0</v>
      </c>
    </row>
    <row r="63" spans="1:12">
      <c r="A63" s="66"/>
      <c r="B63" s="27">
        <f t="shared" si="1"/>
        <v>59</v>
      </c>
      <c r="C63" s="27"/>
      <c r="D63" s="27" t="str">
        <f ca="1">IF($C63="","",OFFSET(統合マスタ!$C$4,C63,0))</f>
        <v/>
      </c>
      <c r="E63" s="27" t="str">
        <f ca="1">IF($C63="","",OFFSET(統合マスタ!$X$4,C63,0))</f>
        <v/>
      </c>
      <c r="F63" s="27" t="str">
        <f ca="1">IF($C63="","",OFFSET(統合マスタ!$Z$4,C63,0))</f>
        <v/>
      </c>
      <c r="G63" s="27" t="str">
        <f ca="1">IF($C63="","",OFFSET(統合マスタ!$E$4,C63,0))</f>
        <v/>
      </c>
      <c r="H63" s="27" t="str">
        <f ca="1">IF($C63="","",OFFSET(統合マスタ!$F$4,C63,0))</f>
        <v/>
      </c>
      <c r="I63" s="27" t="str">
        <f ca="1">IF($C63="","",OFFSET(統合マスタ!$K$4,C63,0))</f>
        <v/>
      </c>
      <c r="J63" s="54" t="str">
        <f ca="1">IF(F63="","",OFFSET(分類!$B$29,MATCH(F63,分類!$A$30:$A$46,0),0))</f>
        <v/>
      </c>
      <c r="K63" s="65"/>
      <c r="L63" s="54">
        <f t="shared" si="0"/>
        <v>0</v>
      </c>
    </row>
    <row r="64" spans="1:12">
      <c r="A64" s="66"/>
      <c r="B64" s="27">
        <f t="shared" si="1"/>
        <v>60</v>
      </c>
      <c r="C64" s="27"/>
      <c r="D64" s="27" t="str">
        <f ca="1">IF($C64="","",OFFSET(統合マスタ!$C$4,C64,0))</f>
        <v/>
      </c>
      <c r="E64" s="27" t="str">
        <f ca="1">IF($C64="","",OFFSET(統合マスタ!$X$4,C64,0))</f>
        <v/>
      </c>
      <c r="F64" s="27" t="str">
        <f ca="1">IF($C64="","",OFFSET(統合マスタ!$Z$4,C64,0))</f>
        <v/>
      </c>
      <c r="G64" s="27" t="str">
        <f ca="1">IF($C64="","",OFFSET(統合マスタ!$E$4,C64,0))</f>
        <v/>
      </c>
      <c r="H64" s="27" t="str">
        <f ca="1">IF($C64="","",OFFSET(統合マスタ!$F$4,C64,0))</f>
        <v/>
      </c>
      <c r="I64" s="27" t="str">
        <f ca="1">IF($C64="","",OFFSET(統合マスタ!$K$4,C64,0))</f>
        <v/>
      </c>
      <c r="J64" s="54" t="str">
        <f ca="1">IF(F64="","",OFFSET(分類!$B$29,MATCH(F64,分類!$A$30:$A$46,0),0))</f>
        <v/>
      </c>
      <c r="K64" s="65"/>
      <c r="L64" s="54">
        <f t="shared" si="0"/>
        <v>0</v>
      </c>
    </row>
    <row r="65" spans="1:12">
      <c r="A65" s="66"/>
      <c r="B65" s="27">
        <f t="shared" si="1"/>
        <v>61</v>
      </c>
      <c r="C65" s="27"/>
      <c r="D65" s="27" t="str">
        <f ca="1">IF($C65="","",OFFSET(統合マスタ!$C$4,C65,0))</f>
        <v/>
      </c>
      <c r="E65" s="27" t="str">
        <f ca="1">IF($C65="","",OFFSET(統合マスタ!$X$4,C65,0))</f>
        <v/>
      </c>
      <c r="F65" s="27" t="str">
        <f ca="1">IF($C65="","",OFFSET(統合マスタ!$Z$4,C65,0))</f>
        <v/>
      </c>
      <c r="G65" s="27" t="str">
        <f ca="1">IF($C65="","",OFFSET(統合マスタ!$E$4,C65,0))</f>
        <v/>
      </c>
      <c r="H65" s="27" t="str">
        <f ca="1">IF($C65="","",OFFSET(統合マスタ!$F$4,C65,0))</f>
        <v/>
      </c>
      <c r="I65" s="27" t="str">
        <f ca="1">IF($C65="","",OFFSET(統合マスタ!$K$4,C65,0))</f>
        <v/>
      </c>
      <c r="J65" s="54" t="str">
        <f ca="1">IF(F65="","",OFFSET(分類!$B$29,MATCH(F65,分類!$A$30:$A$46,0),0))</f>
        <v/>
      </c>
      <c r="K65" s="65"/>
      <c r="L65" s="54">
        <f t="shared" si="0"/>
        <v>0</v>
      </c>
    </row>
    <row r="66" spans="1:12">
      <c r="A66" s="66"/>
      <c r="B66" s="27">
        <f t="shared" si="1"/>
        <v>62</v>
      </c>
      <c r="C66" s="27"/>
      <c r="D66" s="27" t="str">
        <f ca="1">IF($C66="","",OFFSET(統合マスタ!$C$4,C66,0))</f>
        <v/>
      </c>
      <c r="E66" s="27" t="str">
        <f ca="1">IF($C66="","",OFFSET(統合マスタ!$X$4,C66,0))</f>
        <v/>
      </c>
      <c r="F66" s="27" t="str">
        <f ca="1">IF($C66="","",OFFSET(統合マスタ!$Z$4,C66,0))</f>
        <v/>
      </c>
      <c r="G66" s="27" t="str">
        <f ca="1">IF($C66="","",OFFSET(統合マスタ!$E$4,C66,0))</f>
        <v/>
      </c>
      <c r="H66" s="27" t="str">
        <f ca="1">IF($C66="","",OFFSET(統合マスタ!$F$4,C66,0))</f>
        <v/>
      </c>
      <c r="I66" s="27" t="str">
        <f ca="1">IF($C66="","",OFFSET(統合マスタ!$K$4,C66,0))</f>
        <v/>
      </c>
      <c r="J66" s="54" t="str">
        <f ca="1">IF(F66="","",OFFSET(分類!$B$29,MATCH(F66,分類!$A$30:$A$46,0),0))</f>
        <v/>
      </c>
      <c r="K66" s="65"/>
      <c r="L66" s="54">
        <f t="shared" si="0"/>
        <v>0</v>
      </c>
    </row>
    <row r="67" spans="1:12">
      <c r="A67" s="66"/>
      <c r="B67" s="27">
        <f t="shared" si="1"/>
        <v>63</v>
      </c>
      <c r="C67" s="27"/>
      <c r="D67" s="27" t="str">
        <f ca="1">IF($C67="","",OFFSET(統合マスタ!$C$4,C67,0))</f>
        <v/>
      </c>
      <c r="E67" s="27" t="str">
        <f ca="1">IF($C67="","",OFFSET(統合マスタ!$X$4,C67,0))</f>
        <v/>
      </c>
      <c r="F67" s="27" t="str">
        <f ca="1">IF($C67="","",OFFSET(統合マスタ!$Z$4,C67,0))</f>
        <v/>
      </c>
      <c r="G67" s="27" t="str">
        <f ca="1">IF($C67="","",OFFSET(統合マスタ!$E$4,C67,0))</f>
        <v/>
      </c>
      <c r="H67" s="27" t="str">
        <f ca="1">IF($C67="","",OFFSET(統合マスタ!$F$4,C67,0))</f>
        <v/>
      </c>
      <c r="I67" s="27" t="str">
        <f ca="1">IF($C67="","",OFFSET(統合マスタ!$K$4,C67,0))</f>
        <v/>
      </c>
      <c r="J67" s="54" t="str">
        <f ca="1">IF(F67="","",OFFSET(分類!$B$29,MATCH(F67,分類!$A$30:$A$46,0),0))</f>
        <v/>
      </c>
      <c r="K67" s="65"/>
      <c r="L67" s="54">
        <f t="shared" si="0"/>
        <v>0</v>
      </c>
    </row>
    <row r="68" spans="1:12">
      <c r="A68" s="66"/>
      <c r="B68" s="27">
        <f t="shared" si="1"/>
        <v>64</v>
      </c>
      <c r="C68" s="27"/>
      <c r="D68" s="27" t="str">
        <f ca="1">IF($C68="","",OFFSET(統合マスタ!$C$4,C68,0))</f>
        <v/>
      </c>
      <c r="E68" s="27" t="str">
        <f ca="1">IF($C68="","",OFFSET(統合マスタ!$X$4,C68,0))</f>
        <v/>
      </c>
      <c r="F68" s="27" t="str">
        <f ca="1">IF($C68="","",OFFSET(統合マスタ!$Z$4,C68,0))</f>
        <v/>
      </c>
      <c r="G68" s="27" t="str">
        <f ca="1">IF($C68="","",OFFSET(統合マスタ!$E$4,C68,0))</f>
        <v/>
      </c>
      <c r="H68" s="27" t="str">
        <f ca="1">IF($C68="","",OFFSET(統合マスタ!$F$4,C68,0))</f>
        <v/>
      </c>
      <c r="I68" s="27" t="str">
        <f ca="1">IF($C68="","",OFFSET(統合マスタ!$K$4,C68,0))</f>
        <v/>
      </c>
      <c r="J68" s="54" t="str">
        <f ca="1">IF(F68="","",OFFSET(分類!$B$29,MATCH(F68,分類!$A$30:$A$46,0),0))</f>
        <v/>
      </c>
      <c r="K68" s="65"/>
      <c r="L68" s="54">
        <f t="shared" si="0"/>
        <v>0</v>
      </c>
    </row>
    <row r="69" spans="1:12">
      <c r="A69" s="66"/>
      <c r="B69" s="27">
        <f t="shared" si="1"/>
        <v>65</v>
      </c>
      <c r="C69" s="27"/>
      <c r="D69" s="27" t="str">
        <f ca="1">IF($C69="","",OFFSET(統合マスタ!$C$4,C69,0))</f>
        <v/>
      </c>
      <c r="E69" s="27" t="str">
        <f ca="1">IF($C69="","",OFFSET(統合マスタ!$X$4,C69,0))</f>
        <v/>
      </c>
      <c r="F69" s="27" t="str">
        <f ca="1">IF($C69="","",OFFSET(統合マスタ!$Z$4,C69,0))</f>
        <v/>
      </c>
      <c r="G69" s="27" t="str">
        <f ca="1">IF($C69="","",OFFSET(統合マスタ!$E$4,C69,0))</f>
        <v/>
      </c>
      <c r="H69" s="27" t="str">
        <f ca="1">IF($C69="","",OFFSET(統合マスタ!$F$4,C69,0))</f>
        <v/>
      </c>
      <c r="I69" s="27" t="str">
        <f ca="1">IF($C69="","",OFFSET(統合マスタ!$K$4,C69,0))</f>
        <v/>
      </c>
      <c r="J69" s="54" t="str">
        <f ca="1">IF(F69="","",OFFSET(分類!$B$29,MATCH(F69,分類!$A$30:$A$46,0),0))</f>
        <v/>
      </c>
      <c r="K69" s="65"/>
      <c r="L69" s="54">
        <f t="shared" si="0"/>
        <v>0</v>
      </c>
    </row>
    <row r="70" spans="1:12">
      <c r="A70" s="66"/>
      <c r="B70" s="27">
        <f t="shared" si="1"/>
        <v>66</v>
      </c>
      <c r="C70" s="27"/>
      <c r="D70" s="27" t="str">
        <f ca="1">IF($C70="","",OFFSET(統合マスタ!$C$4,C70,0))</f>
        <v/>
      </c>
      <c r="E70" s="27" t="str">
        <f ca="1">IF($C70="","",OFFSET(統合マスタ!$X$4,C70,0))</f>
        <v/>
      </c>
      <c r="F70" s="27" t="str">
        <f ca="1">IF($C70="","",OFFSET(統合マスタ!$Z$4,C70,0))</f>
        <v/>
      </c>
      <c r="G70" s="27" t="str">
        <f ca="1">IF($C70="","",OFFSET(統合マスタ!$E$4,C70,0))</f>
        <v/>
      </c>
      <c r="H70" s="27" t="str">
        <f ca="1">IF($C70="","",OFFSET(統合マスタ!$F$4,C70,0))</f>
        <v/>
      </c>
      <c r="I70" s="27" t="str">
        <f ca="1">IF($C70="","",OFFSET(統合マスタ!$K$4,C70,0))</f>
        <v/>
      </c>
      <c r="J70" s="54" t="str">
        <f ca="1">IF(F70="","",OFFSET(分類!$B$29,MATCH(F70,分類!$A$30:$A$46,0),0))</f>
        <v/>
      </c>
      <c r="K70" s="65"/>
      <c r="L70" s="54">
        <f t="shared" ref="L70:L133" si="2">SUM(K70)</f>
        <v>0</v>
      </c>
    </row>
    <row r="71" spans="1:12">
      <c r="A71" s="66"/>
      <c r="B71" s="27">
        <f t="shared" ref="B71:B134" si="3">B70+1</f>
        <v>67</v>
      </c>
      <c r="C71" s="27"/>
      <c r="D71" s="27" t="str">
        <f ca="1">IF($C71="","",OFFSET(統合マスタ!$C$4,C71,0))</f>
        <v/>
      </c>
      <c r="E71" s="27" t="str">
        <f ca="1">IF($C71="","",OFFSET(統合マスタ!$X$4,C71,0))</f>
        <v/>
      </c>
      <c r="F71" s="27" t="str">
        <f ca="1">IF($C71="","",OFFSET(統合マスタ!$Z$4,C71,0))</f>
        <v/>
      </c>
      <c r="G71" s="27" t="str">
        <f ca="1">IF($C71="","",OFFSET(統合マスタ!$E$4,C71,0))</f>
        <v/>
      </c>
      <c r="H71" s="27" t="str">
        <f ca="1">IF($C71="","",OFFSET(統合マスタ!$F$4,C71,0))</f>
        <v/>
      </c>
      <c r="I71" s="27" t="str">
        <f ca="1">IF($C71="","",OFFSET(統合マスタ!$K$4,C71,0))</f>
        <v/>
      </c>
      <c r="J71" s="54" t="str">
        <f ca="1">IF(F71="","",OFFSET(分類!$B$29,MATCH(F71,分類!$A$30:$A$46,0),0))</f>
        <v/>
      </c>
      <c r="K71" s="65"/>
      <c r="L71" s="54">
        <f t="shared" si="2"/>
        <v>0</v>
      </c>
    </row>
    <row r="72" spans="1:12">
      <c r="A72" s="66"/>
      <c r="B72" s="27">
        <f t="shared" si="3"/>
        <v>68</v>
      </c>
      <c r="C72" s="27"/>
      <c r="D72" s="27" t="str">
        <f ca="1">IF($C72="","",OFFSET(統合マスタ!$C$4,C72,0))</f>
        <v/>
      </c>
      <c r="E72" s="27" t="str">
        <f ca="1">IF($C72="","",OFFSET(統合マスタ!$X$4,C72,0))</f>
        <v/>
      </c>
      <c r="F72" s="27" t="str">
        <f ca="1">IF($C72="","",OFFSET(統合マスタ!$Z$4,C72,0))</f>
        <v/>
      </c>
      <c r="G72" s="27" t="str">
        <f ca="1">IF($C72="","",OFFSET(統合マスタ!$E$4,C72,0))</f>
        <v/>
      </c>
      <c r="H72" s="27" t="str">
        <f ca="1">IF($C72="","",OFFSET(統合マスタ!$F$4,C72,0))</f>
        <v/>
      </c>
      <c r="I72" s="27" t="str">
        <f ca="1">IF($C72="","",OFFSET(統合マスタ!$K$4,C72,0))</f>
        <v/>
      </c>
      <c r="J72" s="54" t="str">
        <f ca="1">IF(F72="","",OFFSET(分類!$B$29,MATCH(F72,分類!$A$30:$A$46,0),0))</f>
        <v/>
      </c>
      <c r="K72" s="65"/>
      <c r="L72" s="54">
        <f t="shared" si="2"/>
        <v>0</v>
      </c>
    </row>
    <row r="73" spans="1:12">
      <c r="A73" s="66"/>
      <c r="B73" s="27">
        <f t="shared" si="3"/>
        <v>69</v>
      </c>
      <c r="C73" s="27"/>
      <c r="D73" s="27" t="str">
        <f ca="1">IF($C73="","",OFFSET(統合マスタ!$C$4,C73,0))</f>
        <v/>
      </c>
      <c r="E73" s="27" t="str">
        <f ca="1">IF($C73="","",OFFSET(統合マスタ!$X$4,C73,0))</f>
        <v/>
      </c>
      <c r="F73" s="27" t="str">
        <f ca="1">IF($C73="","",OFFSET(統合マスタ!$Z$4,C73,0))</f>
        <v/>
      </c>
      <c r="G73" s="27" t="str">
        <f ca="1">IF($C73="","",OFFSET(統合マスタ!$E$4,C73,0))</f>
        <v/>
      </c>
      <c r="H73" s="27" t="str">
        <f ca="1">IF($C73="","",OFFSET(統合マスタ!$F$4,C73,0))</f>
        <v/>
      </c>
      <c r="I73" s="27" t="str">
        <f ca="1">IF($C73="","",OFFSET(統合マスタ!$K$4,C73,0))</f>
        <v/>
      </c>
      <c r="J73" s="54" t="str">
        <f ca="1">IF(F73="","",OFFSET(分類!$B$29,MATCH(F73,分類!$A$30:$A$46,0),0))</f>
        <v/>
      </c>
      <c r="K73" s="65"/>
      <c r="L73" s="54">
        <f t="shared" si="2"/>
        <v>0</v>
      </c>
    </row>
    <row r="74" spans="1:12">
      <c r="A74" s="66"/>
      <c r="B74" s="27">
        <f t="shared" si="3"/>
        <v>70</v>
      </c>
      <c r="C74" s="27"/>
      <c r="D74" s="27" t="str">
        <f ca="1">IF($C74="","",OFFSET(統合マスタ!$C$4,C74,0))</f>
        <v/>
      </c>
      <c r="E74" s="27" t="str">
        <f ca="1">IF($C74="","",OFFSET(統合マスタ!$X$4,C74,0))</f>
        <v/>
      </c>
      <c r="F74" s="27" t="str">
        <f ca="1">IF($C74="","",OFFSET(統合マスタ!$Z$4,C74,0))</f>
        <v/>
      </c>
      <c r="G74" s="27" t="str">
        <f ca="1">IF($C74="","",OFFSET(統合マスタ!$E$4,C74,0))</f>
        <v/>
      </c>
      <c r="H74" s="27" t="str">
        <f ca="1">IF($C74="","",OFFSET(統合マスタ!$F$4,C74,0))</f>
        <v/>
      </c>
      <c r="I74" s="27" t="str">
        <f ca="1">IF($C74="","",OFFSET(統合マスタ!$K$4,C74,0))</f>
        <v/>
      </c>
      <c r="J74" s="54" t="str">
        <f ca="1">IF(F74="","",OFFSET(分類!$B$29,MATCH(F74,分類!$A$30:$A$46,0),0))</f>
        <v/>
      </c>
      <c r="K74" s="65"/>
      <c r="L74" s="54">
        <f t="shared" si="2"/>
        <v>0</v>
      </c>
    </row>
    <row r="75" spans="1:12">
      <c r="A75" s="66"/>
      <c r="B75" s="27">
        <f t="shared" si="3"/>
        <v>71</v>
      </c>
      <c r="C75" s="27"/>
      <c r="D75" s="27" t="str">
        <f ca="1">IF($C75="","",OFFSET(統合マスタ!$C$4,C75,0))</f>
        <v/>
      </c>
      <c r="E75" s="27" t="str">
        <f ca="1">IF($C75="","",OFFSET(統合マスタ!$X$4,C75,0))</f>
        <v/>
      </c>
      <c r="F75" s="27" t="str">
        <f ca="1">IF($C75="","",OFFSET(統合マスタ!$Z$4,C75,0))</f>
        <v/>
      </c>
      <c r="G75" s="27" t="str">
        <f ca="1">IF($C75="","",OFFSET(統合マスタ!$E$4,C75,0))</f>
        <v/>
      </c>
      <c r="H75" s="27" t="str">
        <f ca="1">IF($C75="","",OFFSET(統合マスタ!$F$4,C75,0))</f>
        <v/>
      </c>
      <c r="I75" s="27" t="str">
        <f ca="1">IF($C75="","",OFFSET(統合マスタ!$K$4,C75,0))</f>
        <v/>
      </c>
      <c r="J75" s="54" t="str">
        <f ca="1">IF(F75="","",OFFSET(分類!$B$29,MATCH(F75,分類!$A$30:$A$46,0),0))</f>
        <v/>
      </c>
      <c r="K75" s="65"/>
      <c r="L75" s="54">
        <f t="shared" si="2"/>
        <v>0</v>
      </c>
    </row>
    <row r="76" spans="1:12">
      <c r="A76" s="66"/>
      <c r="B76" s="27">
        <f t="shared" si="3"/>
        <v>72</v>
      </c>
      <c r="C76" s="27"/>
      <c r="D76" s="27" t="str">
        <f ca="1">IF($C76="","",OFFSET(統合マスタ!$C$4,C76,0))</f>
        <v/>
      </c>
      <c r="E76" s="27" t="str">
        <f ca="1">IF($C76="","",OFFSET(統合マスタ!$X$4,C76,0))</f>
        <v/>
      </c>
      <c r="F76" s="27" t="str">
        <f ca="1">IF($C76="","",OFFSET(統合マスタ!$Z$4,C76,0))</f>
        <v/>
      </c>
      <c r="G76" s="27" t="str">
        <f ca="1">IF($C76="","",OFFSET(統合マスタ!$E$4,C76,0))</f>
        <v/>
      </c>
      <c r="H76" s="27" t="str">
        <f ca="1">IF($C76="","",OFFSET(統合マスタ!$F$4,C76,0))</f>
        <v/>
      </c>
      <c r="I76" s="27" t="str">
        <f ca="1">IF($C76="","",OFFSET(統合マスタ!$K$4,C76,0))</f>
        <v/>
      </c>
      <c r="J76" s="54" t="str">
        <f ca="1">IF(F76="","",OFFSET(分類!$B$29,MATCH(F76,分類!$A$30:$A$46,0),0))</f>
        <v/>
      </c>
      <c r="K76" s="65"/>
      <c r="L76" s="54">
        <f t="shared" si="2"/>
        <v>0</v>
      </c>
    </row>
    <row r="77" spans="1:12">
      <c r="A77" s="66"/>
      <c r="B77" s="27">
        <f t="shared" si="3"/>
        <v>73</v>
      </c>
      <c r="C77" s="27"/>
      <c r="D77" s="27" t="str">
        <f ca="1">IF($C77="","",OFFSET(統合マスタ!$C$4,C77,0))</f>
        <v/>
      </c>
      <c r="E77" s="27" t="str">
        <f ca="1">IF($C77="","",OFFSET(統合マスタ!$X$4,C77,0))</f>
        <v/>
      </c>
      <c r="F77" s="27" t="str">
        <f ca="1">IF($C77="","",OFFSET(統合マスタ!$Z$4,C77,0))</f>
        <v/>
      </c>
      <c r="G77" s="27" t="str">
        <f ca="1">IF($C77="","",OFFSET(統合マスタ!$E$4,C77,0))</f>
        <v/>
      </c>
      <c r="H77" s="27" t="str">
        <f ca="1">IF($C77="","",OFFSET(統合マスタ!$F$4,C77,0))</f>
        <v/>
      </c>
      <c r="I77" s="27" t="str">
        <f ca="1">IF($C77="","",OFFSET(統合マスタ!$K$4,C77,0))</f>
        <v/>
      </c>
      <c r="J77" s="54" t="str">
        <f ca="1">IF(F77="","",OFFSET(分類!$B$29,MATCH(F77,分類!$A$30:$A$46,0),0))</f>
        <v/>
      </c>
      <c r="K77" s="65"/>
      <c r="L77" s="54">
        <f t="shared" si="2"/>
        <v>0</v>
      </c>
    </row>
    <row r="78" spans="1:12">
      <c r="A78" s="66"/>
      <c r="B78" s="27">
        <f t="shared" si="3"/>
        <v>74</v>
      </c>
      <c r="C78" s="27"/>
      <c r="D78" s="27" t="str">
        <f ca="1">IF($C78="","",OFFSET(統合マスタ!$C$4,C78,0))</f>
        <v/>
      </c>
      <c r="E78" s="27" t="str">
        <f ca="1">IF($C78="","",OFFSET(統合マスタ!$X$4,C78,0))</f>
        <v/>
      </c>
      <c r="F78" s="27" t="str">
        <f ca="1">IF($C78="","",OFFSET(統合マスタ!$Z$4,C78,0))</f>
        <v/>
      </c>
      <c r="G78" s="27" t="str">
        <f ca="1">IF($C78="","",OFFSET(統合マスタ!$E$4,C78,0))</f>
        <v/>
      </c>
      <c r="H78" s="27" t="str">
        <f ca="1">IF($C78="","",OFFSET(統合マスタ!$F$4,C78,0))</f>
        <v/>
      </c>
      <c r="I78" s="27" t="str">
        <f ca="1">IF($C78="","",OFFSET(統合マスタ!$K$4,C78,0))</f>
        <v/>
      </c>
      <c r="J78" s="54" t="str">
        <f ca="1">IF(F78="","",OFFSET(分類!$B$29,MATCH(F78,分類!$A$30:$A$46,0),0))</f>
        <v/>
      </c>
      <c r="K78" s="65"/>
      <c r="L78" s="54">
        <f t="shared" si="2"/>
        <v>0</v>
      </c>
    </row>
    <row r="79" spans="1:12">
      <c r="A79" s="66"/>
      <c r="B79" s="27">
        <f t="shared" si="3"/>
        <v>75</v>
      </c>
      <c r="C79" s="27"/>
      <c r="D79" s="27" t="str">
        <f ca="1">IF($C79="","",OFFSET(統合マスタ!$C$4,C79,0))</f>
        <v/>
      </c>
      <c r="E79" s="27" t="str">
        <f ca="1">IF($C79="","",OFFSET(統合マスタ!$X$4,C79,0))</f>
        <v/>
      </c>
      <c r="F79" s="27" t="str">
        <f ca="1">IF($C79="","",OFFSET(統合マスタ!$Z$4,C79,0))</f>
        <v/>
      </c>
      <c r="G79" s="27" t="str">
        <f ca="1">IF($C79="","",OFFSET(統合マスタ!$E$4,C79,0))</f>
        <v/>
      </c>
      <c r="H79" s="27" t="str">
        <f ca="1">IF($C79="","",OFFSET(統合マスタ!$F$4,C79,0))</f>
        <v/>
      </c>
      <c r="I79" s="27" t="str">
        <f ca="1">IF($C79="","",OFFSET(統合マスタ!$K$4,C79,0))</f>
        <v/>
      </c>
      <c r="J79" s="54" t="str">
        <f ca="1">IF(F79="","",OFFSET(分類!$B$29,MATCH(F79,分類!$A$30:$A$46,0),0))</f>
        <v/>
      </c>
      <c r="K79" s="65"/>
      <c r="L79" s="54">
        <f t="shared" si="2"/>
        <v>0</v>
      </c>
    </row>
    <row r="80" spans="1:12">
      <c r="A80" s="66"/>
      <c r="B80" s="27">
        <f t="shared" si="3"/>
        <v>76</v>
      </c>
      <c r="C80" s="27"/>
      <c r="D80" s="27" t="str">
        <f ca="1">IF($C80="","",OFFSET(統合マスタ!$C$4,C80,0))</f>
        <v/>
      </c>
      <c r="E80" s="27" t="str">
        <f ca="1">IF($C80="","",OFFSET(統合マスタ!$X$4,C80,0))</f>
        <v/>
      </c>
      <c r="F80" s="27" t="str">
        <f ca="1">IF($C80="","",OFFSET(統合マスタ!$Z$4,C80,0))</f>
        <v/>
      </c>
      <c r="G80" s="27" t="str">
        <f ca="1">IF($C80="","",OFFSET(統合マスタ!$E$4,C80,0))</f>
        <v/>
      </c>
      <c r="H80" s="27" t="str">
        <f ca="1">IF($C80="","",OFFSET(統合マスタ!$F$4,C80,0))</f>
        <v/>
      </c>
      <c r="I80" s="27" t="str">
        <f ca="1">IF($C80="","",OFFSET(統合マスタ!$K$4,C80,0))</f>
        <v/>
      </c>
      <c r="J80" s="54" t="str">
        <f ca="1">IF(F80="","",OFFSET(分類!$B$29,MATCH(F80,分類!$A$30:$A$46,0),0))</f>
        <v/>
      </c>
      <c r="K80" s="65"/>
      <c r="L80" s="54">
        <f t="shared" si="2"/>
        <v>0</v>
      </c>
    </row>
    <row r="81" spans="1:12">
      <c r="A81" s="66"/>
      <c r="B81" s="27">
        <f t="shared" si="3"/>
        <v>77</v>
      </c>
      <c r="C81" s="27"/>
      <c r="D81" s="27" t="str">
        <f ca="1">IF($C81="","",OFFSET(統合マスタ!$C$4,C81,0))</f>
        <v/>
      </c>
      <c r="E81" s="27" t="str">
        <f ca="1">IF($C81="","",OFFSET(統合マスタ!$X$4,C81,0))</f>
        <v/>
      </c>
      <c r="F81" s="27" t="str">
        <f ca="1">IF($C81="","",OFFSET(統合マスタ!$Z$4,C81,0))</f>
        <v/>
      </c>
      <c r="G81" s="27" t="str">
        <f ca="1">IF($C81="","",OFFSET(統合マスタ!$E$4,C81,0))</f>
        <v/>
      </c>
      <c r="H81" s="27" t="str">
        <f ca="1">IF($C81="","",OFFSET(統合マスタ!$F$4,C81,0))</f>
        <v/>
      </c>
      <c r="I81" s="27" t="str">
        <f ca="1">IF($C81="","",OFFSET(統合マスタ!$K$4,C81,0))</f>
        <v/>
      </c>
      <c r="J81" s="54" t="str">
        <f ca="1">IF(F81="","",OFFSET(分類!$B$29,MATCH(F81,分類!$A$30:$A$46,0),0))</f>
        <v/>
      </c>
      <c r="K81" s="65"/>
      <c r="L81" s="54">
        <f t="shared" si="2"/>
        <v>0</v>
      </c>
    </row>
    <row r="82" spans="1:12">
      <c r="A82" s="66"/>
      <c r="B82" s="27">
        <f t="shared" si="3"/>
        <v>78</v>
      </c>
      <c r="C82" s="27"/>
      <c r="D82" s="27" t="str">
        <f ca="1">IF($C82="","",OFFSET(統合マスタ!$C$4,C82,0))</f>
        <v/>
      </c>
      <c r="E82" s="27" t="str">
        <f ca="1">IF($C82="","",OFFSET(統合マスタ!$X$4,C82,0))</f>
        <v/>
      </c>
      <c r="F82" s="27" t="str">
        <f ca="1">IF($C82="","",OFFSET(統合マスタ!$Z$4,C82,0))</f>
        <v/>
      </c>
      <c r="G82" s="27" t="str">
        <f ca="1">IF($C82="","",OFFSET(統合マスタ!$E$4,C82,0))</f>
        <v/>
      </c>
      <c r="H82" s="27" t="str">
        <f ca="1">IF($C82="","",OFFSET(統合マスタ!$F$4,C82,0))</f>
        <v/>
      </c>
      <c r="I82" s="27" t="str">
        <f ca="1">IF($C82="","",OFFSET(統合マスタ!$K$4,C82,0))</f>
        <v/>
      </c>
      <c r="J82" s="54" t="str">
        <f ca="1">IF(F82="","",OFFSET(分類!$B$29,MATCH(F82,分類!$A$30:$A$46,0),0))</f>
        <v/>
      </c>
      <c r="K82" s="65"/>
      <c r="L82" s="54">
        <f t="shared" si="2"/>
        <v>0</v>
      </c>
    </row>
    <row r="83" spans="1:12">
      <c r="A83" s="66"/>
      <c r="B83" s="27">
        <f t="shared" si="3"/>
        <v>79</v>
      </c>
      <c r="C83" s="27"/>
      <c r="D83" s="27" t="str">
        <f ca="1">IF($C83="","",OFFSET(統合マスタ!$C$4,C83,0))</f>
        <v/>
      </c>
      <c r="E83" s="27" t="str">
        <f ca="1">IF($C83="","",OFFSET(統合マスタ!$X$4,C83,0))</f>
        <v/>
      </c>
      <c r="F83" s="27" t="str">
        <f ca="1">IF($C83="","",OFFSET(統合マスタ!$Z$4,C83,0))</f>
        <v/>
      </c>
      <c r="G83" s="27" t="str">
        <f ca="1">IF($C83="","",OFFSET(統合マスタ!$E$4,C83,0))</f>
        <v/>
      </c>
      <c r="H83" s="27" t="str">
        <f ca="1">IF($C83="","",OFFSET(統合マスタ!$F$4,C83,0))</f>
        <v/>
      </c>
      <c r="I83" s="27" t="str">
        <f ca="1">IF($C83="","",OFFSET(統合マスタ!$K$4,C83,0))</f>
        <v/>
      </c>
      <c r="J83" s="54" t="str">
        <f ca="1">IF(F83="","",OFFSET(分類!$B$29,MATCH(F83,分類!$A$30:$A$46,0),0))</f>
        <v/>
      </c>
      <c r="K83" s="65"/>
      <c r="L83" s="54">
        <f t="shared" si="2"/>
        <v>0</v>
      </c>
    </row>
    <row r="84" spans="1:12">
      <c r="A84" s="66"/>
      <c r="B84" s="27">
        <f t="shared" si="3"/>
        <v>80</v>
      </c>
      <c r="C84" s="27"/>
      <c r="D84" s="27" t="str">
        <f ca="1">IF($C84="","",OFFSET(統合マスタ!$C$4,C84,0))</f>
        <v/>
      </c>
      <c r="E84" s="27" t="str">
        <f ca="1">IF($C84="","",OFFSET(統合マスタ!$X$4,C84,0))</f>
        <v/>
      </c>
      <c r="F84" s="27" t="str">
        <f ca="1">IF($C84="","",OFFSET(統合マスタ!$Z$4,C84,0))</f>
        <v/>
      </c>
      <c r="G84" s="27" t="str">
        <f ca="1">IF($C84="","",OFFSET(統合マスタ!$E$4,C84,0))</f>
        <v/>
      </c>
      <c r="H84" s="27" t="str">
        <f ca="1">IF($C84="","",OFFSET(統合マスタ!$F$4,C84,0))</f>
        <v/>
      </c>
      <c r="I84" s="27" t="str">
        <f ca="1">IF($C84="","",OFFSET(統合マスタ!$K$4,C84,0))</f>
        <v/>
      </c>
      <c r="J84" s="54" t="str">
        <f ca="1">IF(F84="","",OFFSET(分類!$B$29,MATCH(F84,分類!$A$30:$A$46,0),0))</f>
        <v/>
      </c>
      <c r="K84" s="65"/>
      <c r="L84" s="54">
        <f t="shared" si="2"/>
        <v>0</v>
      </c>
    </row>
    <row r="85" spans="1:12">
      <c r="A85" s="66"/>
      <c r="B85" s="27">
        <f t="shared" si="3"/>
        <v>81</v>
      </c>
      <c r="C85" s="27"/>
      <c r="D85" s="27" t="str">
        <f ca="1">IF($C85="","",OFFSET(統合マスタ!$C$4,C85,0))</f>
        <v/>
      </c>
      <c r="E85" s="27" t="str">
        <f ca="1">IF($C85="","",OFFSET(統合マスタ!$X$4,C85,0))</f>
        <v/>
      </c>
      <c r="F85" s="27" t="str">
        <f ca="1">IF($C85="","",OFFSET(統合マスタ!$Z$4,C85,0))</f>
        <v/>
      </c>
      <c r="G85" s="27" t="str">
        <f ca="1">IF($C85="","",OFFSET(統合マスタ!$E$4,C85,0))</f>
        <v/>
      </c>
      <c r="H85" s="27" t="str">
        <f ca="1">IF($C85="","",OFFSET(統合マスタ!$F$4,C85,0))</f>
        <v/>
      </c>
      <c r="I85" s="27" t="str">
        <f ca="1">IF($C85="","",OFFSET(統合マスタ!$K$4,C85,0))</f>
        <v/>
      </c>
      <c r="J85" s="54" t="str">
        <f ca="1">IF(F85="","",OFFSET(分類!$B$29,MATCH(F85,分類!$A$30:$A$46,0),0))</f>
        <v/>
      </c>
      <c r="K85" s="65"/>
      <c r="L85" s="54">
        <f t="shared" si="2"/>
        <v>0</v>
      </c>
    </row>
    <row r="86" spans="1:12">
      <c r="A86" s="66"/>
      <c r="B86" s="27">
        <f t="shared" si="3"/>
        <v>82</v>
      </c>
      <c r="C86" s="27"/>
      <c r="D86" s="27" t="str">
        <f ca="1">IF($C86="","",OFFSET(統合マスタ!$C$4,C86,0))</f>
        <v/>
      </c>
      <c r="E86" s="27" t="str">
        <f ca="1">IF($C86="","",OFFSET(統合マスタ!$X$4,C86,0))</f>
        <v/>
      </c>
      <c r="F86" s="27" t="str">
        <f ca="1">IF($C86="","",OFFSET(統合マスタ!$Z$4,C86,0))</f>
        <v/>
      </c>
      <c r="G86" s="27" t="str">
        <f ca="1">IF($C86="","",OFFSET(統合マスタ!$E$4,C86,0))</f>
        <v/>
      </c>
      <c r="H86" s="27" t="str">
        <f ca="1">IF($C86="","",OFFSET(統合マスタ!$F$4,C86,0))</f>
        <v/>
      </c>
      <c r="I86" s="27" t="str">
        <f ca="1">IF($C86="","",OFFSET(統合マスタ!$K$4,C86,0))</f>
        <v/>
      </c>
      <c r="J86" s="54" t="str">
        <f ca="1">IF(F86="","",OFFSET(分類!$B$29,MATCH(F86,分類!$A$30:$A$46,0),0))</f>
        <v/>
      </c>
      <c r="K86" s="65"/>
      <c r="L86" s="54">
        <f t="shared" si="2"/>
        <v>0</v>
      </c>
    </row>
    <row r="87" spans="1:12">
      <c r="A87" s="66"/>
      <c r="B87" s="27">
        <f t="shared" si="3"/>
        <v>83</v>
      </c>
      <c r="C87" s="27"/>
      <c r="D87" s="27" t="str">
        <f ca="1">IF($C87="","",OFFSET(統合マスタ!$C$4,C87,0))</f>
        <v/>
      </c>
      <c r="E87" s="27" t="str">
        <f ca="1">IF($C87="","",OFFSET(統合マスタ!$X$4,C87,0))</f>
        <v/>
      </c>
      <c r="F87" s="27" t="str">
        <f ca="1">IF($C87="","",OFFSET(統合マスタ!$Z$4,C87,0))</f>
        <v/>
      </c>
      <c r="G87" s="27" t="str">
        <f ca="1">IF($C87="","",OFFSET(統合マスタ!$E$4,C87,0))</f>
        <v/>
      </c>
      <c r="H87" s="27" t="str">
        <f ca="1">IF($C87="","",OFFSET(統合マスタ!$F$4,C87,0))</f>
        <v/>
      </c>
      <c r="I87" s="27" t="str">
        <f ca="1">IF($C87="","",OFFSET(統合マスタ!$K$4,C87,0))</f>
        <v/>
      </c>
      <c r="J87" s="54" t="str">
        <f ca="1">IF(F87="","",OFFSET(分類!$B$29,MATCH(F87,分類!$A$30:$A$46,0),0))</f>
        <v/>
      </c>
      <c r="K87" s="65"/>
      <c r="L87" s="54">
        <f t="shared" si="2"/>
        <v>0</v>
      </c>
    </row>
    <row r="88" spans="1:12">
      <c r="A88" s="66"/>
      <c r="B88" s="27">
        <f t="shared" si="3"/>
        <v>84</v>
      </c>
      <c r="C88" s="27"/>
      <c r="D88" s="27" t="str">
        <f ca="1">IF($C88="","",OFFSET(統合マスタ!$C$4,C88,0))</f>
        <v/>
      </c>
      <c r="E88" s="27" t="str">
        <f ca="1">IF($C88="","",OFFSET(統合マスタ!$X$4,C88,0))</f>
        <v/>
      </c>
      <c r="F88" s="27" t="str">
        <f ca="1">IF($C88="","",OFFSET(統合マスタ!$Z$4,C88,0))</f>
        <v/>
      </c>
      <c r="G88" s="27" t="str">
        <f ca="1">IF($C88="","",OFFSET(統合マスタ!$E$4,C88,0))</f>
        <v/>
      </c>
      <c r="H88" s="27" t="str">
        <f ca="1">IF($C88="","",OFFSET(統合マスタ!$F$4,C88,0))</f>
        <v/>
      </c>
      <c r="I88" s="27" t="str">
        <f ca="1">IF($C88="","",OFFSET(統合マスタ!$K$4,C88,0))</f>
        <v/>
      </c>
      <c r="J88" s="54" t="str">
        <f ca="1">IF(F88="","",OFFSET(分類!$B$29,MATCH(F88,分類!$A$30:$A$46,0),0))</f>
        <v/>
      </c>
      <c r="K88" s="65"/>
      <c r="L88" s="54">
        <f t="shared" si="2"/>
        <v>0</v>
      </c>
    </row>
    <row r="89" spans="1:12">
      <c r="A89" s="66"/>
      <c r="B89" s="27">
        <f t="shared" si="3"/>
        <v>85</v>
      </c>
      <c r="C89" s="27"/>
      <c r="D89" s="27" t="str">
        <f ca="1">IF($C89="","",OFFSET(統合マスタ!$C$4,C89,0))</f>
        <v/>
      </c>
      <c r="E89" s="27" t="str">
        <f ca="1">IF($C89="","",OFFSET(統合マスタ!$X$4,C89,0))</f>
        <v/>
      </c>
      <c r="F89" s="27" t="str">
        <f ca="1">IF($C89="","",OFFSET(統合マスタ!$Z$4,C89,0))</f>
        <v/>
      </c>
      <c r="G89" s="27" t="str">
        <f ca="1">IF($C89="","",OFFSET(統合マスタ!$E$4,C89,0))</f>
        <v/>
      </c>
      <c r="H89" s="27" t="str">
        <f ca="1">IF($C89="","",OFFSET(統合マスタ!$F$4,C89,0))</f>
        <v/>
      </c>
      <c r="I89" s="27" t="str">
        <f ca="1">IF($C89="","",OFFSET(統合マスタ!$K$4,C89,0))</f>
        <v/>
      </c>
      <c r="J89" s="54" t="str">
        <f ca="1">IF(F89="","",OFFSET(分類!$B$29,MATCH(F89,分類!$A$30:$A$46,0),0))</f>
        <v/>
      </c>
      <c r="K89" s="65"/>
      <c r="L89" s="54">
        <f t="shared" si="2"/>
        <v>0</v>
      </c>
    </row>
    <row r="90" spans="1:12">
      <c r="A90" s="66"/>
      <c r="B90" s="27">
        <f t="shared" si="3"/>
        <v>86</v>
      </c>
      <c r="C90" s="27"/>
      <c r="D90" s="27" t="str">
        <f ca="1">IF($C90="","",OFFSET(統合マスタ!$C$4,C90,0))</f>
        <v/>
      </c>
      <c r="E90" s="27" t="str">
        <f ca="1">IF($C90="","",OFFSET(統合マスタ!$X$4,C90,0))</f>
        <v/>
      </c>
      <c r="F90" s="27" t="str">
        <f ca="1">IF($C90="","",OFFSET(統合マスタ!$Z$4,C90,0))</f>
        <v/>
      </c>
      <c r="G90" s="27" t="str">
        <f ca="1">IF($C90="","",OFFSET(統合マスタ!$E$4,C90,0))</f>
        <v/>
      </c>
      <c r="H90" s="27" t="str">
        <f ca="1">IF($C90="","",OFFSET(統合マスタ!$F$4,C90,0))</f>
        <v/>
      </c>
      <c r="I90" s="27" t="str">
        <f ca="1">IF($C90="","",OFFSET(統合マスタ!$K$4,C90,0))</f>
        <v/>
      </c>
      <c r="J90" s="54" t="str">
        <f ca="1">IF(F90="","",OFFSET(分類!$B$29,MATCH(F90,分類!$A$30:$A$46,0),0))</f>
        <v/>
      </c>
      <c r="K90" s="65"/>
      <c r="L90" s="54">
        <f t="shared" si="2"/>
        <v>0</v>
      </c>
    </row>
    <row r="91" spans="1:12">
      <c r="A91" s="66"/>
      <c r="B91" s="27">
        <f t="shared" si="3"/>
        <v>87</v>
      </c>
      <c r="C91" s="27"/>
      <c r="D91" s="27" t="str">
        <f ca="1">IF($C91="","",OFFSET(統合マスタ!$C$4,C91,0))</f>
        <v/>
      </c>
      <c r="E91" s="27" t="str">
        <f ca="1">IF($C91="","",OFFSET(統合マスタ!$X$4,C91,0))</f>
        <v/>
      </c>
      <c r="F91" s="27" t="str">
        <f ca="1">IF($C91="","",OFFSET(統合マスタ!$Z$4,C91,0))</f>
        <v/>
      </c>
      <c r="G91" s="27" t="str">
        <f ca="1">IF($C91="","",OFFSET(統合マスタ!$E$4,C91,0))</f>
        <v/>
      </c>
      <c r="H91" s="27" t="str">
        <f ca="1">IF($C91="","",OFFSET(統合マスタ!$F$4,C91,0))</f>
        <v/>
      </c>
      <c r="I91" s="27" t="str">
        <f ca="1">IF($C91="","",OFFSET(統合マスタ!$K$4,C91,0))</f>
        <v/>
      </c>
      <c r="J91" s="54" t="str">
        <f ca="1">IF(F91="","",OFFSET(分類!$B$29,MATCH(F91,分類!$A$30:$A$46,0),0))</f>
        <v/>
      </c>
      <c r="K91" s="65"/>
      <c r="L91" s="54">
        <f t="shared" si="2"/>
        <v>0</v>
      </c>
    </row>
    <row r="92" spans="1:12">
      <c r="A92" s="66"/>
      <c r="B92" s="27">
        <f t="shared" si="3"/>
        <v>88</v>
      </c>
      <c r="C92" s="27"/>
      <c r="D92" s="27" t="str">
        <f ca="1">IF($C92="","",OFFSET(統合マスタ!$C$4,C92,0))</f>
        <v/>
      </c>
      <c r="E92" s="27" t="str">
        <f ca="1">IF($C92="","",OFFSET(統合マスタ!$X$4,C92,0))</f>
        <v/>
      </c>
      <c r="F92" s="27" t="str">
        <f ca="1">IF($C92="","",OFFSET(統合マスタ!$Z$4,C92,0))</f>
        <v/>
      </c>
      <c r="G92" s="27" t="str">
        <f ca="1">IF($C92="","",OFFSET(統合マスタ!$E$4,C92,0))</f>
        <v/>
      </c>
      <c r="H92" s="27" t="str">
        <f ca="1">IF($C92="","",OFFSET(統合マスタ!$F$4,C92,0))</f>
        <v/>
      </c>
      <c r="I92" s="27" t="str">
        <f ca="1">IF($C92="","",OFFSET(統合マスタ!$K$4,C92,0))</f>
        <v/>
      </c>
      <c r="J92" s="54" t="str">
        <f ca="1">IF(F92="","",OFFSET(分類!$B$29,MATCH(F92,分類!$A$30:$A$46,0),0))</f>
        <v/>
      </c>
      <c r="K92" s="65"/>
      <c r="L92" s="54">
        <f t="shared" si="2"/>
        <v>0</v>
      </c>
    </row>
    <row r="93" spans="1:12">
      <c r="A93" s="66"/>
      <c r="B93" s="27">
        <f t="shared" si="3"/>
        <v>89</v>
      </c>
      <c r="C93" s="27"/>
      <c r="D93" s="27" t="str">
        <f ca="1">IF($C93="","",OFFSET(統合マスタ!$C$4,C93,0))</f>
        <v/>
      </c>
      <c r="E93" s="27" t="str">
        <f ca="1">IF($C93="","",OFFSET(統合マスタ!$X$4,C93,0))</f>
        <v/>
      </c>
      <c r="F93" s="27" t="str">
        <f ca="1">IF($C93="","",OFFSET(統合マスタ!$Z$4,C93,0))</f>
        <v/>
      </c>
      <c r="G93" s="27" t="str">
        <f ca="1">IF($C93="","",OFFSET(統合マスタ!$E$4,C93,0))</f>
        <v/>
      </c>
      <c r="H93" s="27" t="str">
        <f ca="1">IF($C93="","",OFFSET(統合マスタ!$F$4,C93,0))</f>
        <v/>
      </c>
      <c r="I93" s="27" t="str">
        <f ca="1">IF($C93="","",OFFSET(統合マスタ!$K$4,C93,0))</f>
        <v/>
      </c>
      <c r="J93" s="54" t="str">
        <f ca="1">IF(F93="","",OFFSET(分類!$B$29,MATCH(F93,分類!$A$30:$A$46,0),0))</f>
        <v/>
      </c>
      <c r="K93" s="65"/>
      <c r="L93" s="54">
        <f t="shared" si="2"/>
        <v>0</v>
      </c>
    </row>
    <row r="94" spans="1:12">
      <c r="A94" s="66"/>
      <c r="B94" s="27">
        <f t="shared" si="3"/>
        <v>90</v>
      </c>
      <c r="C94" s="27"/>
      <c r="D94" s="27" t="str">
        <f ca="1">IF($C94="","",OFFSET(統合マスタ!$C$4,C94,0))</f>
        <v/>
      </c>
      <c r="E94" s="27" t="str">
        <f ca="1">IF($C94="","",OFFSET(統合マスタ!$X$4,C94,0))</f>
        <v/>
      </c>
      <c r="F94" s="27" t="str">
        <f ca="1">IF($C94="","",OFFSET(統合マスタ!$Z$4,C94,0))</f>
        <v/>
      </c>
      <c r="G94" s="27" t="str">
        <f ca="1">IF($C94="","",OFFSET(統合マスタ!$E$4,C94,0))</f>
        <v/>
      </c>
      <c r="H94" s="27" t="str">
        <f ca="1">IF($C94="","",OFFSET(統合マスタ!$F$4,C94,0))</f>
        <v/>
      </c>
      <c r="I94" s="27" t="str">
        <f ca="1">IF($C94="","",OFFSET(統合マスタ!$K$4,C94,0))</f>
        <v/>
      </c>
      <c r="J94" s="54" t="str">
        <f ca="1">IF(F94="","",OFFSET(分類!$B$29,MATCH(F94,分類!$A$30:$A$46,0),0))</f>
        <v/>
      </c>
      <c r="K94" s="65"/>
      <c r="L94" s="54">
        <f t="shared" si="2"/>
        <v>0</v>
      </c>
    </row>
    <row r="95" spans="1:12">
      <c r="A95" s="66"/>
      <c r="B95" s="27">
        <f t="shared" si="3"/>
        <v>91</v>
      </c>
      <c r="C95" s="27"/>
      <c r="D95" s="27" t="str">
        <f ca="1">IF($C95="","",OFFSET(統合マスタ!$C$4,C95,0))</f>
        <v/>
      </c>
      <c r="E95" s="27" t="str">
        <f ca="1">IF($C95="","",OFFSET(統合マスタ!$X$4,C95,0))</f>
        <v/>
      </c>
      <c r="F95" s="27" t="str">
        <f ca="1">IF($C95="","",OFFSET(統合マスタ!$Z$4,C95,0))</f>
        <v/>
      </c>
      <c r="G95" s="27" t="str">
        <f ca="1">IF($C95="","",OFFSET(統合マスタ!$E$4,C95,0))</f>
        <v/>
      </c>
      <c r="H95" s="27" t="str">
        <f ca="1">IF($C95="","",OFFSET(統合マスタ!$F$4,C95,0))</f>
        <v/>
      </c>
      <c r="I95" s="27" t="str">
        <f ca="1">IF($C95="","",OFFSET(統合マスタ!$K$4,C95,0))</f>
        <v/>
      </c>
      <c r="J95" s="54" t="str">
        <f ca="1">IF(F95="","",OFFSET(分類!$B$29,MATCH(F95,分類!$A$30:$A$46,0),0))</f>
        <v/>
      </c>
      <c r="K95" s="65"/>
      <c r="L95" s="54">
        <f t="shared" si="2"/>
        <v>0</v>
      </c>
    </row>
    <row r="96" spans="1:12">
      <c r="A96" s="66"/>
      <c r="B96" s="27">
        <f t="shared" si="3"/>
        <v>92</v>
      </c>
      <c r="C96" s="27"/>
      <c r="D96" s="27" t="str">
        <f ca="1">IF($C96="","",OFFSET(統合マスタ!$C$4,C96,0))</f>
        <v/>
      </c>
      <c r="E96" s="27" t="str">
        <f ca="1">IF($C96="","",OFFSET(統合マスタ!$X$4,C96,0))</f>
        <v/>
      </c>
      <c r="F96" s="27" t="str">
        <f ca="1">IF($C96="","",OFFSET(統合マスタ!$Z$4,C96,0))</f>
        <v/>
      </c>
      <c r="G96" s="27" t="str">
        <f ca="1">IF($C96="","",OFFSET(統合マスタ!$E$4,C96,0))</f>
        <v/>
      </c>
      <c r="H96" s="27" t="str">
        <f ca="1">IF($C96="","",OFFSET(統合マスタ!$F$4,C96,0))</f>
        <v/>
      </c>
      <c r="I96" s="27" t="str">
        <f ca="1">IF($C96="","",OFFSET(統合マスタ!$K$4,C96,0))</f>
        <v/>
      </c>
      <c r="J96" s="54" t="str">
        <f ca="1">IF(F96="","",OFFSET(分類!$B$29,MATCH(F96,分類!$A$30:$A$46,0),0))</f>
        <v/>
      </c>
      <c r="K96" s="65"/>
      <c r="L96" s="54">
        <f t="shared" si="2"/>
        <v>0</v>
      </c>
    </row>
    <row r="97" spans="1:12">
      <c r="A97" s="66"/>
      <c r="B97" s="27">
        <f t="shared" si="3"/>
        <v>93</v>
      </c>
      <c r="C97" s="27"/>
      <c r="D97" s="27" t="str">
        <f ca="1">IF($C97="","",OFFSET(統合マスタ!$C$4,C97,0))</f>
        <v/>
      </c>
      <c r="E97" s="27" t="str">
        <f ca="1">IF($C97="","",OFFSET(統合マスタ!$X$4,C97,0))</f>
        <v/>
      </c>
      <c r="F97" s="27" t="str">
        <f ca="1">IF($C97="","",OFFSET(統合マスタ!$Z$4,C97,0))</f>
        <v/>
      </c>
      <c r="G97" s="27" t="str">
        <f ca="1">IF($C97="","",OFFSET(統合マスタ!$E$4,C97,0))</f>
        <v/>
      </c>
      <c r="H97" s="27" t="str">
        <f ca="1">IF($C97="","",OFFSET(統合マスタ!$F$4,C97,0))</f>
        <v/>
      </c>
      <c r="I97" s="27" t="str">
        <f ca="1">IF($C97="","",OFFSET(統合マスタ!$K$4,C97,0))</f>
        <v/>
      </c>
      <c r="J97" s="54" t="str">
        <f ca="1">IF(F97="","",OFFSET(分類!$B$29,MATCH(F97,分類!$A$30:$A$46,0),0))</f>
        <v/>
      </c>
      <c r="K97" s="65"/>
      <c r="L97" s="54">
        <f t="shared" si="2"/>
        <v>0</v>
      </c>
    </row>
    <row r="98" spans="1:12">
      <c r="A98" s="66"/>
      <c r="B98" s="27">
        <f t="shared" si="3"/>
        <v>94</v>
      </c>
      <c r="C98" s="27"/>
      <c r="D98" s="27" t="str">
        <f ca="1">IF($C98="","",OFFSET(統合マスタ!$C$4,C98,0))</f>
        <v/>
      </c>
      <c r="E98" s="27" t="str">
        <f ca="1">IF($C98="","",OFFSET(統合マスタ!$X$4,C98,0))</f>
        <v/>
      </c>
      <c r="F98" s="27" t="str">
        <f ca="1">IF($C98="","",OFFSET(統合マスタ!$Z$4,C98,0))</f>
        <v/>
      </c>
      <c r="G98" s="27" t="str">
        <f ca="1">IF($C98="","",OFFSET(統合マスタ!$E$4,C98,0))</f>
        <v/>
      </c>
      <c r="H98" s="27" t="str">
        <f ca="1">IF($C98="","",OFFSET(統合マスタ!$F$4,C98,0))</f>
        <v/>
      </c>
      <c r="I98" s="27" t="str">
        <f ca="1">IF($C98="","",OFFSET(統合マスタ!$K$4,C98,0))</f>
        <v/>
      </c>
      <c r="J98" s="54" t="str">
        <f ca="1">IF(F98="","",OFFSET(分類!$B$29,MATCH(F98,分類!$A$30:$A$46,0),0))</f>
        <v/>
      </c>
      <c r="K98" s="65"/>
      <c r="L98" s="54">
        <f t="shared" si="2"/>
        <v>0</v>
      </c>
    </row>
    <row r="99" spans="1:12">
      <c r="A99" s="66"/>
      <c r="B99" s="27">
        <f t="shared" si="3"/>
        <v>95</v>
      </c>
      <c r="C99" s="27"/>
      <c r="D99" s="27" t="str">
        <f ca="1">IF($C99="","",OFFSET(統合マスタ!$C$4,C99,0))</f>
        <v/>
      </c>
      <c r="E99" s="27" t="str">
        <f ca="1">IF($C99="","",OFFSET(統合マスタ!$X$4,C99,0))</f>
        <v/>
      </c>
      <c r="F99" s="27" t="str">
        <f ca="1">IF($C99="","",OFFSET(統合マスタ!$Z$4,C99,0))</f>
        <v/>
      </c>
      <c r="G99" s="27" t="str">
        <f ca="1">IF($C99="","",OFFSET(統合マスタ!$E$4,C99,0))</f>
        <v/>
      </c>
      <c r="H99" s="27" t="str">
        <f ca="1">IF($C99="","",OFFSET(統合マスタ!$F$4,C99,0))</f>
        <v/>
      </c>
      <c r="I99" s="27" t="str">
        <f ca="1">IF($C99="","",OFFSET(統合マスタ!$K$4,C99,0))</f>
        <v/>
      </c>
      <c r="J99" s="54" t="str">
        <f ca="1">IF(F99="","",OFFSET(分類!$B$29,MATCH(F99,分類!$A$30:$A$46,0),0))</f>
        <v/>
      </c>
      <c r="K99" s="65"/>
      <c r="L99" s="54">
        <f t="shared" si="2"/>
        <v>0</v>
      </c>
    </row>
    <row r="100" spans="1:12">
      <c r="A100" s="66"/>
      <c r="B100" s="27">
        <f t="shared" si="3"/>
        <v>96</v>
      </c>
      <c r="C100" s="27"/>
      <c r="D100" s="27" t="str">
        <f ca="1">IF($C100="","",OFFSET(統合マスタ!$C$4,C100,0))</f>
        <v/>
      </c>
      <c r="E100" s="27" t="str">
        <f ca="1">IF($C100="","",OFFSET(統合マスタ!$X$4,C100,0))</f>
        <v/>
      </c>
      <c r="F100" s="27" t="str">
        <f ca="1">IF($C100="","",OFFSET(統合マスタ!$Z$4,C100,0))</f>
        <v/>
      </c>
      <c r="G100" s="27" t="str">
        <f ca="1">IF($C100="","",OFFSET(統合マスタ!$E$4,C100,0))</f>
        <v/>
      </c>
      <c r="H100" s="27" t="str">
        <f ca="1">IF($C100="","",OFFSET(統合マスタ!$F$4,C100,0))</f>
        <v/>
      </c>
      <c r="I100" s="27" t="str">
        <f ca="1">IF($C100="","",OFFSET(統合マスタ!$K$4,C100,0))</f>
        <v/>
      </c>
      <c r="J100" s="54" t="str">
        <f ca="1">IF(F100="","",OFFSET(分類!$B$29,MATCH(F100,分類!$A$30:$A$46,0),0))</f>
        <v/>
      </c>
      <c r="K100" s="65"/>
      <c r="L100" s="54">
        <f t="shared" si="2"/>
        <v>0</v>
      </c>
    </row>
    <row r="101" spans="1:12">
      <c r="A101" s="66"/>
      <c r="B101" s="27">
        <f t="shared" si="3"/>
        <v>97</v>
      </c>
      <c r="C101" s="27"/>
      <c r="D101" s="27" t="str">
        <f ca="1">IF($C101="","",OFFSET(統合マスタ!$C$4,C101,0))</f>
        <v/>
      </c>
      <c r="E101" s="27" t="str">
        <f ca="1">IF($C101="","",OFFSET(統合マスタ!$X$4,C101,0))</f>
        <v/>
      </c>
      <c r="F101" s="27" t="str">
        <f ca="1">IF($C101="","",OFFSET(統合マスタ!$Z$4,C101,0))</f>
        <v/>
      </c>
      <c r="G101" s="27" t="str">
        <f ca="1">IF($C101="","",OFFSET(統合マスタ!$E$4,C101,0))</f>
        <v/>
      </c>
      <c r="H101" s="27" t="str">
        <f ca="1">IF($C101="","",OFFSET(統合マスタ!$F$4,C101,0))</f>
        <v/>
      </c>
      <c r="I101" s="27" t="str">
        <f ca="1">IF($C101="","",OFFSET(統合マスタ!$K$4,C101,0))</f>
        <v/>
      </c>
      <c r="J101" s="54" t="str">
        <f ca="1">IF(F101="","",OFFSET(分類!$B$29,MATCH(F101,分類!$A$30:$A$46,0),0))</f>
        <v/>
      </c>
      <c r="K101" s="65"/>
      <c r="L101" s="54">
        <f t="shared" si="2"/>
        <v>0</v>
      </c>
    </row>
    <row r="102" spans="1:12">
      <c r="A102" s="66"/>
      <c r="B102" s="27">
        <f t="shared" si="3"/>
        <v>98</v>
      </c>
      <c r="C102" s="27"/>
      <c r="D102" s="27" t="str">
        <f ca="1">IF($C102="","",OFFSET(統合マスタ!$C$4,C102,0))</f>
        <v/>
      </c>
      <c r="E102" s="27" t="str">
        <f ca="1">IF($C102="","",OFFSET(統合マスタ!$X$4,C102,0))</f>
        <v/>
      </c>
      <c r="F102" s="27" t="str">
        <f ca="1">IF($C102="","",OFFSET(統合マスタ!$Z$4,C102,0))</f>
        <v/>
      </c>
      <c r="G102" s="27" t="str">
        <f ca="1">IF($C102="","",OFFSET(統合マスタ!$E$4,C102,0))</f>
        <v/>
      </c>
      <c r="H102" s="27" t="str">
        <f ca="1">IF($C102="","",OFFSET(統合マスタ!$F$4,C102,0))</f>
        <v/>
      </c>
      <c r="I102" s="27" t="str">
        <f ca="1">IF($C102="","",OFFSET(統合マスタ!$K$4,C102,0))</f>
        <v/>
      </c>
      <c r="J102" s="54" t="str">
        <f ca="1">IF(F102="","",OFFSET(分類!$B$29,MATCH(F102,分類!$A$30:$A$46,0),0))</f>
        <v/>
      </c>
      <c r="K102" s="65"/>
      <c r="L102" s="54">
        <f t="shared" si="2"/>
        <v>0</v>
      </c>
    </row>
    <row r="103" spans="1:12">
      <c r="A103" s="66"/>
      <c r="B103" s="27">
        <f t="shared" si="3"/>
        <v>99</v>
      </c>
      <c r="C103" s="27"/>
      <c r="D103" s="27" t="str">
        <f ca="1">IF($C103="","",OFFSET(統合マスタ!$C$4,C103,0))</f>
        <v/>
      </c>
      <c r="E103" s="27" t="str">
        <f ca="1">IF($C103="","",OFFSET(統合マスタ!$X$4,C103,0))</f>
        <v/>
      </c>
      <c r="F103" s="27" t="str">
        <f ca="1">IF($C103="","",OFFSET(統合マスタ!$Z$4,C103,0))</f>
        <v/>
      </c>
      <c r="G103" s="27" t="str">
        <f ca="1">IF($C103="","",OFFSET(統合マスタ!$E$4,C103,0))</f>
        <v/>
      </c>
      <c r="H103" s="27" t="str">
        <f ca="1">IF($C103="","",OFFSET(統合マスタ!$F$4,C103,0))</f>
        <v/>
      </c>
      <c r="I103" s="27" t="str">
        <f ca="1">IF($C103="","",OFFSET(統合マスタ!$K$4,C103,0))</f>
        <v/>
      </c>
      <c r="J103" s="54" t="str">
        <f ca="1">IF(F103="","",OFFSET(分類!$B$29,MATCH(F103,分類!$A$30:$A$46,0),0))</f>
        <v/>
      </c>
      <c r="K103" s="65"/>
      <c r="L103" s="54">
        <f t="shared" si="2"/>
        <v>0</v>
      </c>
    </row>
    <row r="104" spans="1:12">
      <c r="A104" s="66"/>
      <c r="B104" s="27">
        <f t="shared" si="3"/>
        <v>100</v>
      </c>
      <c r="C104" s="27"/>
      <c r="D104" s="27" t="str">
        <f ca="1">IF($C104="","",OFFSET(統合マスタ!$C$4,C104,0))</f>
        <v/>
      </c>
      <c r="E104" s="27" t="str">
        <f ca="1">IF($C104="","",OFFSET(統合マスタ!$X$4,C104,0))</f>
        <v/>
      </c>
      <c r="F104" s="27" t="str">
        <f ca="1">IF($C104="","",OFFSET(統合マスタ!$Z$4,C104,0))</f>
        <v/>
      </c>
      <c r="G104" s="27" t="str">
        <f ca="1">IF($C104="","",OFFSET(統合マスタ!$E$4,C104,0))</f>
        <v/>
      </c>
      <c r="H104" s="27" t="str">
        <f ca="1">IF($C104="","",OFFSET(統合マスタ!$F$4,C104,0))</f>
        <v/>
      </c>
      <c r="I104" s="27" t="str">
        <f ca="1">IF($C104="","",OFFSET(統合マスタ!$K$4,C104,0))</f>
        <v/>
      </c>
      <c r="J104" s="54" t="str">
        <f ca="1">IF(F104="","",OFFSET(分類!$B$29,MATCH(F104,分類!$A$30:$A$46,0),0))</f>
        <v/>
      </c>
      <c r="K104" s="65"/>
      <c r="L104" s="54">
        <f t="shared" si="2"/>
        <v>0</v>
      </c>
    </row>
    <row r="105" spans="1:12">
      <c r="A105" s="66"/>
      <c r="B105" s="27">
        <f t="shared" si="3"/>
        <v>101</v>
      </c>
      <c r="C105" s="27"/>
      <c r="D105" s="27" t="str">
        <f ca="1">IF($C105="","",OFFSET(統合マスタ!$C$4,C105,0))</f>
        <v/>
      </c>
      <c r="E105" s="27" t="str">
        <f ca="1">IF($C105="","",OFFSET(統合マスタ!$X$4,C105,0))</f>
        <v/>
      </c>
      <c r="F105" s="27" t="str">
        <f ca="1">IF($C105="","",OFFSET(統合マスタ!$Z$4,C105,0))</f>
        <v/>
      </c>
      <c r="G105" s="27" t="str">
        <f ca="1">IF($C105="","",OFFSET(統合マスタ!$E$4,C105,0))</f>
        <v/>
      </c>
      <c r="H105" s="27" t="str">
        <f ca="1">IF($C105="","",OFFSET(統合マスタ!$F$4,C105,0))</f>
        <v/>
      </c>
      <c r="I105" s="27" t="str">
        <f ca="1">IF($C105="","",OFFSET(統合マスタ!$K$4,C105,0))</f>
        <v/>
      </c>
      <c r="J105" s="54" t="str">
        <f ca="1">IF(F105="","",OFFSET(分類!$B$29,MATCH(F105,分類!$A$30:$A$46,0),0))</f>
        <v/>
      </c>
      <c r="K105" s="65"/>
      <c r="L105" s="54">
        <f t="shared" si="2"/>
        <v>0</v>
      </c>
    </row>
    <row r="106" spans="1:12">
      <c r="A106" s="66"/>
      <c r="B106" s="27">
        <f t="shared" si="3"/>
        <v>102</v>
      </c>
      <c r="C106" s="27"/>
      <c r="D106" s="27" t="str">
        <f ca="1">IF($C106="","",OFFSET(統合マスタ!$C$4,C106,0))</f>
        <v/>
      </c>
      <c r="E106" s="27" t="str">
        <f ca="1">IF($C106="","",OFFSET(統合マスタ!$X$4,C106,0))</f>
        <v/>
      </c>
      <c r="F106" s="27" t="str">
        <f ca="1">IF($C106="","",OFFSET(統合マスタ!$Z$4,C106,0))</f>
        <v/>
      </c>
      <c r="G106" s="27" t="str">
        <f ca="1">IF($C106="","",OFFSET(統合マスタ!$E$4,C106,0))</f>
        <v/>
      </c>
      <c r="H106" s="27" t="str">
        <f ca="1">IF($C106="","",OFFSET(統合マスタ!$F$4,C106,0))</f>
        <v/>
      </c>
      <c r="I106" s="27" t="str">
        <f ca="1">IF($C106="","",OFFSET(統合マスタ!$K$4,C106,0))</f>
        <v/>
      </c>
      <c r="J106" s="54" t="str">
        <f ca="1">IF(F106="","",OFFSET(分類!$B$29,MATCH(F106,分類!$A$30:$A$46,0),0))</f>
        <v/>
      </c>
      <c r="K106" s="65"/>
      <c r="L106" s="54">
        <f t="shared" si="2"/>
        <v>0</v>
      </c>
    </row>
    <row r="107" spans="1:12">
      <c r="A107" s="66"/>
      <c r="B107" s="27">
        <f t="shared" si="3"/>
        <v>103</v>
      </c>
      <c r="C107" s="27"/>
      <c r="D107" s="27" t="str">
        <f ca="1">IF($C107="","",OFFSET(統合マスタ!$C$4,C107,0))</f>
        <v/>
      </c>
      <c r="E107" s="27" t="str">
        <f ca="1">IF($C107="","",OFFSET(統合マスタ!$X$4,C107,0))</f>
        <v/>
      </c>
      <c r="F107" s="27" t="str">
        <f ca="1">IF($C107="","",OFFSET(統合マスタ!$Z$4,C107,0))</f>
        <v/>
      </c>
      <c r="G107" s="27" t="str">
        <f ca="1">IF($C107="","",OFFSET(統合マスタ!$E$4,C107,0))</f>
        <v/>
      </c>
      <c r="H107" s="27" t="str">
        <f ca="1">IF($C107="","",OFFSET(統合マスタ!$F$4,C107,0))</f>
        <v/>
      </c>
      <c r="I107" s="27" t="str">
        <f ca="1">IF($C107="","",OFFSET(統合マスタ!$K$4,C107,0))</f>
        <v/>
      </c>
      <c r="J107" s="54" t="str">
        <f ca="1">IF(F107="","",OFFSET(分類!$B$29,MATCH(F107,分類!$A$30:$A$46,0),0))</f>
        <v/>
      </c>
      <c r="K107" s="65"/>
      <c r="L107" s="54">
        <f t="shared" si="2"/>
        <v>0</v>
      </c>
    </row>
    <row r="108" spans="1:12">
      <c r="A108" s="66"/>
      <c r="B108" s="27">
        <f t="shared" si="3"/>
        <v>104</v>
      </c>
      <c r="C108" s="27"/>
      <c r="D108" s="27" t="str">
        <f ca="1">IF($C108="","",OFFSET(統合マスタ!$C$4,C108,0))</f>
        <v/>
      </c>
      <c r="E108" s="27" t="str">
        <f ca="1">IF($C108="","",OFFSET(統合マスタ!$X$4,C108,0))</f>
        <v/>
      </c>
      <c r="F108" s="27" t="str">
        <f ca="1">IF($C108="","",OFFSET(統合マスタ!$Z$4,C108,0))</f>
        <v/>
      </c>
      <c r="G108" s="27" t="str">
        <f ca="1">IF($C108="","",OFFSET(統合マスタ!$E$4,C108,0))</f>
        <v/>
      </c>
      <c r="H108" s="27" t="str">
        <f ca="1">IF($C108="","",OFFSET(統合マスタ!$F$4,C108,0))</f>
        <v/>
      </c>
      <c r="I108" s="27" t="str">
        <f ca="1">IF($C108="","",OFFSET(統合マスタ!$K$4,C108,0))</f>
        <v/>
      </c>
      <c r="J108" s="54" t="str">
        <f ca="1">IF(F108="","",OFFSET(分類!$B$29,MATCH(F108,分類!$A$30:$A$46,0),0))</f>
        <v/>
      </c>
      <c r="K108" s="65"/>
      <c r="L108" s="54">
        <f t="shared" si="2"/>
        <v>0</v>
      </c>
    </row>
    <row r="109" spans="1:12">
      <c r="A109" s="66"/>
      <c r="B109" s="27">
        <f t="shared" si="3"/>
        <v>105</v>
      </c>
      <c r="C109" s="27"/>
      <c r="D109" s="27" t="str">
        <f ca="1">IF($C109="","",OFFSET(統合マスタ!$C$4,C109,0))</f>
        <v/>
      </c>
      <c r="E109" s="27" t="str">
        <f ca="1">IF($C109="","",OFFSET(統合マスタ!$X$4,C109,0))</f>
        <v/>
      </c>
      <c r="F109" s="27" t="str">
        <f ca="1">IF($C109="","",OFFSET(統合マスタ!$Z$4,C109,0))</f>
        <v/>
      </c>
      <c r="G109" s="27" t="str">
        <f ca="1">IF($C109="","",OFFSET(統合マスタ!$E$4,C109,0))</f>
        <v/>
      </c>
      <c r="H109" s="27" t="str">
        <f ca="1">IF($C109="","",OFFSET(統合マスタ!$F$4,C109,0))</f>
        <v/>
      </c>
      <c r="I109" s="27" t="str">
        <f ca="1">IF($C109="","",OFFSET(統合マスタ!$K$4,C109,0))</f>
        <v/>
      </c>
      <c r="J109" s="54" t="str">
        <f ca="1">IF(F109="","",OFFSET(分類!$B$29,MATCH(F109,分類!$A$30:$A$46,0),0))</f>
        <v/>
      </c>
      <c r="K109" s="65"/>
      <c r="L109" s="54">
        <f t="shared" si="2"/>
        <v>0</v>
      </c>
    </row>
    <row r="110" spans="1:12">
      <c r="A110" s="66"/>
      <c r="B110" s="27">
        <f t="shared" si="3"/>
        <v>106</v>
      </c>
      <c r="C110" s="27"/>
      <c r="D110" s="27" t="str">
        <f ca="1">IF($C110="","",OFFSET(統合マスタ!$C$4,C110,0))</f>
        <v/>
      </c>
      <c r="E110" s="27" t="str">
        <f ca="1">IF($C110="","",OFFSET(統合マスタ!$X$4,C110,0))</f>
        <v/>
      </c>
      <c r="F110" s="27" t="str">
        <f ca="1">IF($C110="","",OFFSET(統合マスタ!$Z$4,C110,0))</f>
        <v/>
      </c>
      <c r="G110" s="27" t="str">
        <f ca="1">IF($C110="","",OFFSET(統合マスタ!$E$4,C110,0))</f>
        <v/>
      </c>
      <c r="H110" s="27" t="str">
        <f ca="1">IF($C110="","",OFFSET(統合マスタ!$F$4,C110,0))</f>
        <v/>
      </c>
      <c r="I110" s="27" t="str">
        <f ca="1">IF($C110="","",OFFSET(統合マスタ!$K$4,C110,0))</f>
        <v/>
      </c>
      <c r="J110" s="54" t="str">
        <f ca="1">IF(F110="","",OFFSET(分類!$B$29,MATCH(F110,分類!$A$30:$A$46,0),0))</f>
        <v/>
      </c>
      <c r="K110" s="65"/>
      <c r="L110" s="54">
        <f t="shared" si="2"/>
        <v>0</v>
      </c>
    </row>
    <row r="111" spans="1:12">
      <c r="A111" s="66"/>
      <c r="B111" s="27">
        <f t="shared" si="3"/>
        <v>107</v>
      </c>
      <c r="C111" s="27"/>
      <c r="D111" s="27" t="str">
        <f ca="1">IF($C111="","",OFFSET(統合マスタ!$C$4,C111,0))</f>
        <v/>
      </c>
      <c r="E111" s="27" t="str">
        <f ca="1">IF($C111="","",OFFSET(統合マスタ!$X$4,C111,0))</f>
        <v/>
      </c>
      <c r="F111" s="27" t="str">
        <f ca="1">IF($C111="","",OFFSET(統合マスタ!$Z$4,C111,0))</f>
        <v/>
      </c>
      <c r="G111" s="27" t="str">
        <f ca="1">IF($C111="","",OFFSET(統合マスタ!$E$4,C111,0))</f>
        <v/>
      </c>
      <c r="H111" s="27" t="str">
        <f ca="1">IF($C111="","",OFFSET(統合マスタ!$F$4,C111,0))</f>
        <v/>
      </c>
      <c r="I111" s="27" t="str">
        <f ca="1">IF($C111="","",OFFSET(統合マスタ!$K$4,C111,0))</f>
        <v/>
      </c>
      <c r="J111" s="54" t="str">
        <f ca="1">IF(F111="","",OFFSET(分類!$B$29,MATCH(F111,分類!$A$30:$A$46,0),0))</f>
        <v/>
      </c>
      <c r="K111" s="65"/>
      <c r="L111" s="54">
        <f t="shared" si="2"/>
        <v>0</v>
      </c>
    </row>
    <row r="112" spans="1:12">
      <c r="A112" s="66"/>
      <c r="B112" s="27">
        <f t="shared" si="3"/>
        <v>108</v>
      </c>
      <c r="C112" s="27"/>
      <c r="D112" s="27" t="str">
        <f ca="1">IF($C112="","",OFFSET(統合マスタ!$C$4,C112,0))</f>
        <v/>
      </c>
      <c r="E112" s="27" t="str">
        <f ca="1">IF($C112="","",OFFSET(統合マスタ!$X$4,C112,0))</f>
        <v/>
      </c>
      <c r="F112" s="27" t="str">
        <f ca="1">IF($C112="","",OFFSET(統合マスタ!$Z$4,C112,0))</f>
        <v/>
      </c>
      <c r="G112" s="27" t="str">
        <f ca="1">IF($C112="","",OFFSET(統合マスタ!$E$4,C112,0))</f>
        <v/>
      </c>
      <c r="H112" s="27" t="str">
        <f ca="1">IF($C112="","",OFFSET(統合マスタ!$F$4,C112,0))</f>
        <v/>
      </c>
      <c r="I112" s="27" t="str">
        <f ca="1">IF($C112="","",OFFSET(統合マスタ!$K$4,C112,0))</f>
        <v/>
      </c>
      <c r="J112" s="54" t="str">
        <f ca="1">IF(F112="","",OFFSET(分類!$B$29,MATCH(F112,分類!$A$30:$A$46,0),0))</f>
        <v/>
      </c>
      <c r="K112" s="65"/>
      <c r="L112" s="54">
        <f t="shared" si="2"/>
        <v>0</v>
      </c>
    </row>
    <row r="113" spans="1:12">
      <c r="A113" s="66"/>
      <c r="B113" s="27">
        <f t="shared" si="3"/>
        <v>109</v>
      </c>
      <c r="C113" s="27"/>
      <c r="D113" s="27" t="str">
        <f ca="1">IF($C113="","",OFFSET(統合マスタ!$C$4,C113,0))</f>
        <v/>
      </c>
      <c r="E113" s="27" t="str">
        <f ca="1">IF($C113="","",OFFSET(統合マスタ!$X$4,C113,0))</f>
        <v/>
      </c>
      <c r="F113" s="27" t="str">
        <f ca="1">IF($C113="","",OFFSET(統合マスタ!$Z$4,C113,0))</f>
        <v/>
      </c>
      <c r="G113" s="27" t="str">
        <f ca="1">IF($C113="","",OFFSET(統合マスタ!$E$4,C113,0))</f>
        <v/>
      </c>
      <c r="H113" s="27" t="str">
        <f ca="1">IF($C113="","",OFFSET(統合マスタ!$F$4,C113,0))</f>
        <v/>
      </c>
      <c r="I113" s="27" t="str">
        <f ca="1">IF($C113="","",OFFSET(統合マスタ!$K$4,C113,0))</f>
        <v/>
      </c>
      <c r="J113" s="54" t="str">
        <f ca="1">IF(F113="","",OFFSET(分類!$B$29,MATCH(F113,分類!$A$30:$A$46,0),0))</f>
        <v/>
      </c>
      <c r="K113" s="65"/>
      <c r="L113" s="54">
        <f t="shared" si="2"/>
        <v>0</v>
      </c>
    </row>
    <row r="114" spans="1:12">
      <c r="A114" s="66"/>
      <c r="B114" s="27">
        <f t="shared" si="3"/>
        <v>110</v>
      </c>
      <c r="C114" s="27"/>
      <c r="D114" s="27" t="str">
        <f ca="1">IF($C114="","",OFFSET(統合マスタ!$C$4,C114,0))</f>
        <v/>
      </c>
      <c r="E114" s="27" t="str">
        <f ca="1">IF($C114="","",OFFSET(統合マスタ!$X$4,C114,0))</f>
        <v/>
      </c>
      <c r="F114" s="27" t="str">
        <f ca="1">IF($C114="","",OFFSET(統合マスタ!$Z$4,C114,0))</f>
        <v/>
      </c>
      <c r="G114" s="27" t="str">
        <f ca="1">IF($C114="","",OFFSET(統合マスタ!$E$4,C114,0))</f>
        <v/>
      </c>
      <c r="H114" s="27" t="str">
        <f ca="1">IF($C114="","",OFFSET(統合マスタ!$F$4,C114,0))</f>
        <v/>
      </c>
      <c r="I114" s="27" t="str">
        <f ca="1">IF($C114="","",OFFSET(統合マスタ!$K$4,C114,0))</f>
        <v/>
      </c>
      <c r="J114" s="54" t="str">
        <f ca="1">IF(F114="","",OFFSET(分類!$B$29,MATCH(F114,分類!$A$30:$A$46,0),0))</f>
        <v/>
      </c>
      <c r="K114" s="65"/>
      <c r="L114" s="54">
        <f t="shared" si="2"/>
        <v>0</v>
      </c>
    </row>
    <row r="115" spans="1:12">
      <c r="A115" s="66"/>
      <c r="B115" s="27">
        <f t="shared" si="3"/>
        <v>111</v>
      </c>
      <c r="C115" s="27"/>
      <c r="D115" s="27" t="str">
        <f ca="1">IF($C115="","",OFFSET(統合マスタ!$C$4,C115,0))</f>
        <v/>
      </c>
      <c r="E115" s="27" t="str">
        <f ca="1">IF($C115="","",OFFSET(統合マスタ!$X$4,C115,0))</f>
        <v/>
      </c>
      <c r="F115" s="27" t="str">
        <f ca="1">IF($C115="","",OFFSET(統合マスタ!$Z$4,C115,0))</f>
        <v/>
      </c>
      <c r="G115" s="27" t="str">
        <f ca="1">IF($C115="","",OFFSET(統合マスタ!$E$4,C115,0))</f>
        <v/>
      </c>
      <c r="H115" s="27" t="str">
        <f ca="1">IF($C115="","",OFFSET(統合マスタ!$F$4,C115,0))</f>
        <v/>
      </c>
      <c r="I115" s="27" t="str">
        <f ca="1">IF($C115="","",OFFSET(統合マスタ!$K$4,C115,0))</f>
        <v/>
      </c>
      <c r="J115" s="54" t="str">
        <f ca="1">IF(F115="","",OFFSET(分類!$B$29,MATCH(F115,分類!$A$30:$A$46,0),0))</f>
        <v/>
      </c>
      <c r="K115" s="65"/>
      <c r="L115" s="54">
        <f t="shared" si="2"/>
        <v>0</v>
      </c>
    </row>
    <row r="116" spans="1:12">
      <c r="A116" s="66"/>
      <c r="B116" s="27">
        <f t="shared" si="3"/>
        <v>112</v>
      </c>
      <c r="C116" s="27"/>
      <c r="D116" s="27" t="str">
        <f ca="1">IF($C116="","",OFFSET(統合マスタ!$C$4,C116,0))</f>
        <v/>
      </c>
      <c r="E116" s="27" t="str">
        <f ca="1">IF($C116="","",OFFSET(統合マスタ!$X$4,C116,0))</f>
        <v/>
      </c>
      <c r="F116" s="27" t="str">
        <f ca="1">IF($C116="","",OFFSET(統合マスタ!$Z$4,C116,0))</f>
        <v/>
      </c>
      <c r="G116" s="27" t="str">
        <f ca="1">IF($C116="","",OFFSET(統合マスタ!$E$4,C116,0))</f>
        <v/>
      </c>
      <c r="H116" s="27" t="str">
        <f ca="1">IF($C116="","",OFFSET(統合マスタ!$F$4,C116,0))</f>
        <v/>
      </c>
      <c r="I116" s="27" t="str">
        <f ca="1">IF($C116="","",OFFSET(統合マスタ!$K$4,C116,0))</f>
        <v/>
      </c>
      <c r="J116" s="54" t="str">
        <f ca="1">IF(F116="","",OFFSET(分類!$B$29,MATCH(F116,分類!$A$30:$A$46,0),0))</f>
        <v/>
      </c>
      <c r="K116" s="65"/>
      <c r="L116" s="54">
        <f t="shared" si="2"/>
        <v>0</v>
      </c>
    </row>
    <row r="117" spans="1:12">
      <c r="A117" s="66"/>
      <c r="B117" s="27">
        <f t="shared" si="3"/>
        <v>113</v>
      </c>
      <c r="C117" s="27"/>
      <c r="D117" s="27" t="str">
        <f ca="1">IF($C117="","",OFFSET(統合マスタ!$C$4,C117,0))</f>
        <v/>
      </c>
      <c r="E117" s="27" t="str">
        <f ca="1">IF($C117="","",OFFSET(統合マスタ!$X$4,C117,0))</f>
        <v/>
      </c>
      <c r="F117" s="27" t="str">
        <f ca="1">IF($C117="","",OFFSET(統合マスタ!$Z$4,C117,0))</f>
        <v/>
      </c>
      <c r="G117" s="27" t="str">
        <f ca="1">IF($C117="","",OFFSET(統合マスタ!$E$4,C117,0))</f>
        <v/>
      </c>
      <c r="H117" s="27" t="str">
        <f ca="1">IF($C117="","",OFFSET(統合マスタ!$F$4,C117,0))</f>
        <v/>
      </c>
      <c r="I117" s="27" t="str">
        <f ca="1">IF($C117="","",OFFSET(統合マスタ!$K$4,C117,0))</f>
        <v/>
      </c>
      <c r="J117" s="54" t="str">
        <f ca="1">IF(F117="","",OFFSET(分類!$B$29,MATCH(F117,分類!$A$30:$A$46,0),0))</f>
        <v/>
      </c>
      <c r="K117" s="65"/>
      <c r="L117" s="54">
        <f t="shared" si="2"/>
        <v>0</v>
      </c>
    </row>
    <row r="118" spans="1:12">
      <c r="A118" s="66"/>
      <c r="B118" s="27">
        <f t="shared" si="3"/>
        <v>114</v>
      </c>
      <c r="C118" s="27"/>
      <c r="D118" s="27" t="str">
        <f ca="1">IF($C118="","",OFFSET(統合マスタ!$C$4,C118,0))</f>
        <v/>
      </c>
      <c r="E118" s="27" t="str">
        <f ca="1">IF($C118="","",OFFSET(統合マスタ!$X$4,C118,0))</f>
        <v/>
      </c>
      <c r="F118" s="27" t="str">
        <f ca="1">IF($C118="","",OFFSET(統合マスタ!$Z$4,C118,0))</f>
        <v/>
      </c>
      <c r="G118" s="27" t="str">
        <f ca="1">IF($C118="","",OFFSET(統合マスタ!$E$4,C118,0))</f>
        <v/>
      </c>
      <c r="H118" s="27" t="str">
        <f ca="1">IF($C118="","",OFFSET(統合マスタ!$F$4,C118,0))</f>
        <v/>
      </c>
      <c r="I118" s="27" t="str">
        <f ca="1">IF($C118="","",OFFSET(統合マスタ!$K$4,C118,0))</f>
        <v/>
      </c>
      <c r="J118" s="54" t="str">
        <f ca="1">IF(F118="","",OFFSET(分類!$B$29,MATCH(F118,分類!$A$30:$A$46,0),0))</f>
        <v/>
      </c>
      <c r="K118" s="65"/>
      <c r="L118" s="54">
        <f t="shared" si="2"/>
        <v>0</v>
      </c>
    </row>
    <row r="119" spans="1:12">
      <c r="A119" s="66"/>
      <c r="B119" s="27">
        <f t="shared" si="3"/>
        <v>115</v>
      </c>
      <c r="C119" s="27"/>
      <c r="D119" s="27" t="str">
        <f ca="1">IF($C119="","",OFFSET(統合マスタ!$C$4,C119,0))</f>
        <v/>
      </c>
      <c r="E119" s="27" t="str">
        <f ca="1">IF($C119="","",OFFSET(統合マスタ!$X$4,C119,0))</f>
        <v/>
      </c>
      <c r="F119" s="27" t="str">
        <f ca="1">IF($C119="","",OFFSET(統合マスタ!$Z$4,C119,0))</f>
        <v/>
      </c>
      <c r="G119" s="27" t="str">
        <f ca="1">IF($C119="","",OFFSET(統合マスタ!$E$4,C119,0))</f>
        <v/>
      </c>
      <c r="H119" s="27" t="str">
        <f ca="1">IF($C119="","",OFFSET(統合マスタ!$F$4,C119,0))</f>
        <v/>
      </c>
      <c r="I119" s="27" t="str">
        <f ca="1">IF($C119="","",OFFSET(統合マスタ!$K$4,C119,0))</f>
        <v/>
      </c>
      <c r="J119" s="54" t="str">
        <f ca="1">IF(F119="","",OFFSET(分類!$B$29,MATCH(F119,分類!$A$30:$A$46,0),0))</f>
        <v/>
      </c>
      <c r="K119" s="65"/>
      <c r="L119" s="54">
        <f t="shared" si="2"/>
        <v>0</v>
      </c>
    </row>
    <row r="120" spans="1:12">
      <c r="A120" s="66"/>
      <c r="B120" s="27">
        <f t="shared" si="3"/>
        <v>116</v>
      </c>
      <c r="C120" s="27"/>
      <c r="D120" s="27" t="str">
        <f ca="1">IF($C120="","",OFFSET(統合マスタ!$C$4,C120,0))</f>
        <v/>
      </c>
      <c r="E120" s="27" t="str">
        <f ca="1">IF($C120="","",OFFSET(統合マスタ!$X$4,C120,0))</f>
        <v/>
      </c>
      <c r="F120" s="27" t="str">
        <f ca="1">IF($C120="","",OFFSET(統合マスタ!$Z$4,C120,0))</f>
        <v/>
      </c>
      <c r="G120" s="27" t="str">
        <f ca="1">IF($C120="","",OFFSET(統合マスタ!$E$4,C120,0))</f>
        <v/>
      </c>
      <c r="H120" s="27" t="str">
        <f ca="1">IF($C120="","",OFFSET(統合マスタ!$F$4,C120,0))</f>
        <v/>
      </c>
      <c r="I120" s="27" t="str">
        <f ca="1">IF($C120="","",OFFSET(統合マスタ!$K$4,C120,0))</f>
        <v/>
      </c>
      <c r="J120" s="54" t="str">
        <f ca="1">IF(F120="","",OFFSET(分類!$B$29,MATCH(F120,分類!$A$30:$A$46,0),0))</f>
        <v/>
      </c>
      <c r="K120" s="65"/>
      <c r="L120" s="54">
        <f t="shared" si="2"/>
        <v>0</v>
      </c>
    </row>
    <row r="121" spans="1:12">
      <c r="A121" s="66"/>
      <c r="B121" s="27">
        <f t="shared" si="3"/>
        <v>117</v>
      </c>
      <c r="C121" s="27"/>
      <c r="D121" s="27" t="str">
        <f ca="1">IF($C121="","",OFFSET(統合マスタ!$C$4,C121,0))</f>
        <v/>
      </c>
      <c r="E121" s="27" t="str">
        <f ca="1">IF($C121="","",OFFSET(統合マスタ!$X$4,C121,0))</f>
        <v/>
      </c>
      <c r="F121" s="27" t="str">
        <f ca="1">IF($C121="","",OFFSET(統合マスタ!$Z$4,C121,0))</f>
        <v/>
      </c>
      <c r="G121" s="27" t="str">
        <f ca="1">IF($C121="","",OFFSET(統合マスタ!$E$4,C121,0))</f>
        <v/>
      </c>
      <c r="H121" s="27" t="str">
        <f ca="1">IF($C121="","",OFFSET(統合マスタ!$F$4,C121,0))</f>
        <v/>
      </c>
      <c r="I121" s="27" t="str">
        <f ca="1">IF($C121="","",OFFSET(統合マスタ!$K$4,C121,0))</f>
        <v/>
      </c>
      <c r="J121" s="54" t="str">
        <f ca="1">IF(F121="","",OFFSET(分類!$B$29,MATCH(F121,分類!$A$30:$A$46,0),0))</f>
        <v/>
      </c>
      <c r="K121" s="65"/>
      <c r="L121" s="54">
        <f t="shared" si="2"/>
        <v>0</v>
      </c>
    </row>
    <row r="122" spans="1:12">
      <c r="A122" s="66"/>
      <c r="B122" s="27">
        <f t="shared" si="3"/>
        <v>118</v>
      </c>
      <c r="C122" s="27"/>
      <c r="D122" s="27" t="str">
        <f ca="1">IF($C122="","",OFFSET(統合マスタ!$C$4,C122,0))</f>
        <v/>
      </c>
      <c r="E122" s="27" t="str">
        <f ca="1">IF($C122="","",OFFSET(統合マスタ!$X$4,C122,0))</f>
        <v/>
      </c>
      <c r="F122" s="27" t="str">
        <f ca="1">IF($C122="","",OFFSET(統合マスタ!$Z$4,C122,0))</f>
        <v/>
      </c>
      <c r="G122" s="27" t="str">
        <f ca="1">IF($C122="","",OFFSET(統合マスタ!$E$4,C122,0))</f>
        <v/>
      </c>
      <c r="H122" s="27" t="str">
        <f ca="1">IF($C122="","",OFFSET(統合マスタ!$F$4,C122,0))</f>
        <v/>
      </c>
      <c r="I122" s="27" t="str">
        <f ca="1">IF($C122="","",OFFSET(統合マスタ!$K$4,C122,0))</f>
        <v/>
      </c>
      <c r="J122" s="54" t="str">
        <f ca="1">IF(F122="","",OFFSET(分類!$B$29,MATCH(F122,分類!$A$30:$A$46,0),0))</f>
        <v/>
      </c>
      <c r="K122" s="65"/>
      <c r="L122" s="54">
        <f t="shared" si="2"/>
        <v>0</v>
      </c>
    </row>
    <row r="123" spans="1:12">
      <c r="A123" s="66"/>
      <c r="B123" s="27">
        <f t="shared" si="3"/>
        <v>119</v>
      </c>
      <c r="C123" s="27"/>
      <c r="D123" s="27" t="str">
        <f ca="1">IF($C123="","",OFFSET(統合マスタ!$C$4,C123,0))</f>
        <v/>
      </c>
      <c r="E123" s="27" t="str">
        <f ca="1">IF($C123="","",OFFSET(統合マスタ!$X$4,C123,0))</f>
        <v/>
      </c>
      <c r="F123" s="27" t="str">
        <f ca="1">IF($C123="","",OFFSET(統合マスタ!$Z$4,C123,0))</f>
        <v/>
      </c>
      <c r="G123" s="27" t="str">
        <f ca="1">IF($C123="","",OFFSET(統合マスタ!$E$4,C123,0))</f>
        <v/>
      </c>
      <c r="H123" s="27" t="str">
        <f ca="1">IF($C123="","",OFFSET(統合マスタ!$F$4,C123,0))</f>
        <v/>
      </c>
      <c r="I123" s="27" t="str">
        <f ca="1">IF($C123="","",OFFSET(統合マスタ!$K$4,C123,0))</f>
        <v/>
      </c>
      <c r="J123" s="54" t="str">
        <f ca="1">IF(F123="","",OFFSET(分類!$B$29,MATCH(F123,分類!$A$30:$A$46,0),0))</f>
        <v/>
      </c>
      <c r="K123" s="65"/>
      <c r="L123" s="54">
        <f t="shared" si="2"/>
        <v>0</v>
      </c>
    </row>
    <row r="124" spans="1:12">
      <c r="A124" s="66"/>
      <c r="B124" s="27">
        <f t="shared" si="3"/>
        <v>120</v>
      </c>
      <c r="C124" s="27"/>
      <c r="D124" s="27" t="str">
        <f ca="1">IF($C124="","",OFFSET(統合マスタ!$C$4,C124,0))</f>
        <v/>
      </c>
      <c r="E124" s="27" t="str">
        <f ca="1">IF($C124="","",OFFSET(統合マスタ!$X$4,C124,0))</f>
        <v/>
      </c>
      <c r="F124" s="27" t="str">
        <f ca="1">IF($C124="","",OFFSET(統合マスタ!$Z$4,C124,0))</f>
        <v/>
      </c>
      <c r="G124" s="27" t="str">
        <f ca="1">IF($C124="","",OFFSET(統合マスタ!$E$4,C124,0))</f>
        <v/>
      </c>
      <c r="H124" s="27" t="str">
        <f ca="1">IF($C124="","",OFFSET(統合マスタ!$F$4,C124,0))</f>
        <v/>
      </c>
      <c r="I124" s="27" t="str">
        <f ca="1">IF($C124="","",OFFSET(統合マスタ!$K$4,C124,0))</f>
        <v/>
      </c>
      <c r="J124" s="54" t="str">
        <f ca="1">IF(F124="","",OFFSET(分類!$B$29,MATCH(F124,分類!$A$30:$A$46,0),0))</f>
        <v/>
      </c>
      <c r="K124" s="65"/>
      <c r="L124" s="54">
        <f t="shared" si="2"/>
        <v>0</v>
      </c>
    </row>
    <row r="125" spans="1:12">
      <c r="A125" s="66"/>
      <c r="B125" s="27">
        <f t="shared" si="3"/>
        <v>121</v>
      </c>
      <c r="C125" s="27"/>
      <c r="D125" s="27" t="str">
        <f ca="1">IF($C125="","",OFFSET(統合マスタ!$C$4,C125,0))</f>
        <v/>
      </c>
      <c r="E125" s="27" t="str">
        <f ca="1">IF($C125="","",OFFSET(統合マスタ!$X$4,C125,0))</f>
        <v/>
      </c>
      <c r="F125" s="27" t="str">
        <f ca="1">IF($C125="","",OFFSET(統合マスタ!$Z$4,C125,0))</f>
        <v/>
      </c>
      <c r="G125" s="27" t="str">
        <f ca="1">IF($C125="","",OFFSET(統合マスタ!$E$4,C125,0))</f>
        <v/>
      </c>
      <c r="H125" s="27" t="str">
        <f ca="1">IF($C125="","",OFFSET(統合マスタ!$F$4,C125,0))</f>
        <v/>
      </c>
      <c r="I125" s="27" t="str">
        <f ca="1">IF($C125="","",OFFSET(統合マスタ!$K$4,C125,0))</f>
        <v/>
      </c>
      <c r="J125" s="54" t="str">
        <f ca="1">IF(F125="","",OFFSET(分類!$B$29,MATCH(F125,分類!$A$30:$A$46,0),0))</f>
        <v/>
      </c>
      <c r="K125" s="65"/>
      <c r="L125" s="54">
        <f t="shared" si="2"/>
        <v>0</v>
      </c>
    </row>
    <row r="126" spans="1:12">
      <c r="A126" s="66"/>
      <c r="B126" s="27">
        <f t="shared" si="3"/>
        <v>122</v>
      </c>
      <c r="C126" s="27"/>
      <c r="D126" s="27" t="str">
        <f ca="1">IF($C126="","",OFFSET(統合マスタ!$C$4,C126,0))</f>
        <v/>
      </c>
      <c r="E126" s="27" t="str">
        <f ca="1">IF($C126="","",OFFSET(統合マスタ!$X$4,C126,0))</f>
        <v/>
      </c>
      <c r="F126" s="27" t="str">
        <f ca="1">IF($C126="","",OFFSET(統合マスタ!$Z$4,C126,0))</f>
        <v/>
      </c>
      <c r="G126" s="27" t="str">
        <f ca="1">IF($C126="","",OFFSET(統合マスタ!$E$4,C126,0))</f>
        <v/>
      </c>
      <c r="H126" s="27" t="str">
        <f ca="1">IF($C126="","",OFFSET(統合マスタ!$F$4,C126,0))</f>
        <v/>
      </c>
      <c r="I126" s="27" t="str">
        <f ca="1">IF($C126="","",OFFSET(統合マスタ!$K$4,C126,0))</f>
        <v/>
      </c>
      <c r="J126" s="54" t="str">
        <f ca="1">IF(F126="","",OFFSET(分類!$B$29,MATCH(F126,分類!$A$30:$A$46,0),0))</f>
        <v/>
      </c>
      <c r="K126" s="65"/>
      <c r="L126" s="54">
        <f t="shared" si="2"/>
        <v>0</v>
      </c>
    </row>
    <row r="127" spans="1:12">
      <c r="A127" s="66"/>
      <c r="B127" s="27">
        <f t="shared" si="3"/>
        <v>123</v>
      </c>
      <c r="C127" s="27"/>
      <c r="D127" s="27" t="str">
        <f ca="1">IF($C127="","",OFFSET(統合マスタ!$C$4,C127,0))</f>
        <v/>
      </c>
      <c r="E127" s="27" t="str">
        <f ca="1">IF($C127="","",OFFSET(統合マスタ!$X$4,C127,0))</f>
        <v/>
      </c>
      <c r="F127" s="27" t="str">
        <f ca="1">IF($C127="","",OFFSET(統合マスタ!$Z$4,C127,0))</f>
        <v/>
      </c>
      <c r="G127" s="27" t="str">
        <f ca="1">IF($C127="","",OFFSET(統合マスタ!$E$4,C127,0))</f>
        <v/>
      </c>
      <c r="H127" s="27" t="str">
        <f ca="1">IF($C127="","",OFFSET(統合マスタ!$F$4,C127,0))</f>
        <v/>
      </c>
      <c r="I127" s="27" t="str">
        <f ca="1">IF($C127="","",OFFSET(統合マスタ!$K$4,C127,0))</f>
        <v/>
      </c>
      <c r="J127" s="54" t="str">
        <f ca="1">IF(F127="","",OFFSET(分類!$B$29,MATCH(F127,分類!$A$30:$A$46,0),0))</f>
        <v/>
      </c>
      <c r="K127" s="65"/>
      <c r="L127" s="54">
        <f t="shared" si="2"/>
        <v>0</v>
      </c>
    </row>
    <row r="128" spans="1:12">
      <c r="A128" s="66"/>
      <c r="B128" s="27">
        <f t="shared" si="3"/>
        <v>124</v>
      </c>
      <c r="C128" s="27"/>
      <c r="D128" s="27" t="str">
        <f ca="1">IF($C128="","",OFFSET(統合マスタ!$C$4,C128,0))</f>
        <v/>
      </c>
      <c r="E128" s="27" t="str">
        <f ca="1">IF($C128="","",OFFSET(統合マスタ!$X$4,C128,0))</f>
        <v/>
      </c>
      <c r="F128" s="27" t="str">
        <f ca="1">IF($C128="","",OFFSET(統合マスタ!$Z$4,C128,0))</f>
        <v/>
      </c>
      <c r="G128" s="27" t="str">
        <f ca="1">IF($C128="","",OFFSET(統合マスタ!$E$4,C128,0))</f>
        <v/>
      </c>
      <c r="H128" s="27" t="str">
        <f ca="1">IF($C128="","",OFFSET(統合マスタ!$F$4,C128,0))</f>
        <v/>
      </c>
      <c r="I128" s="27" t="str">
        <f ca="1">IF($C128="","",OFFSET(統合マスタ!$K$4,C128,0))</f>
        <v/>
      </c>
      <c r="J128" s="54" t="str">
        <f ca="1">IF(F128="","",OFFSET(分類!$B$29,MATCH(F128,分類!$A$30:$A$46,0),0))</f>
        <v/>
      </c>
      <c r="K128" s="65"/>
      <c r="L128" s="54">
        <f t="shared" si="2"/>
        <v>0</v>
      </c>
    </row>
    <row r="129" spans="1:12">
      <c r="A129" s="66"/>
      <c r="B129" s="27">
        <f t="shared" si="3"/>
        <v>125</v>
      </c>
      <c r="C129" s="27"/>
      <c r="D129" s="27" t="str">
        <f ca="1">IF($C129="","",OFFSET(統合マスタ!$C$4,C129,0))</f>
        <v/>
      </c>
      <c r="E129" s="27" t="str">
        <f ca="1">IF($C129="","",OFFSET(統合マスタ!$X$4,C129,0))</f>
        <v/>
      </c>
      <c r="F129" s="27" t="str">
        <f ca="1">IF($C129="","",OFFSET(統合マスタ!$Z$4,C129,0))</f>
        <v/>
      </c>
      <c r="G129" s="27" t="str">
        <f ca="1">IF($C129="","",OFFSET(統合マスタ!$E$4,C129,0))</f>
        <v/>
      </c>
      <c r="H129" s="27" t="str">
        <f ca="1">IF($C129="","",OFFSET(統合マスタ!$F$4,C129,0))</f>
        <v/>
      </c>
      <c r="I129" s="27" t="str">
        <f ca="1">IF($C129="","",OFFSET(統合マスタ!$K$4,C129,0))</f>
        <v/>
      </c>
      <c r="J129" s="54" t="str">
        <f ca="1">IF(F129="","",OFFSET(分類!$B$29,MATCH(F129,分類!$A$30:$A$46,0),0))</f>
        <v/>
      </c>
      <c r="K129" s="65"/>
      <c r="L129" s="54">
        <f t="shared" si="2"/>
        <v>0</v>
      </c>
    </row>
    <row r="130" spans="1:12">
      <c r="A130" s="66"/>
      <c r="B130" s="27">
        <f t="shared" si="3"/>
        <v>126</v>
      </c>
      <c r="C130" s="27"/>
      <c r="D130" s="27" t="str">
        <f ca="1">IF($C130="","",OFFSET(統合マスタ!$C$4,C130,0))</f>
        <v/>
      </c>
      <c r="E130" s="27" t="str">
        <f ca="1">IF($C130="","",OFFSET(統合マスタ!$X$4,C130,0))</f>
        <v/>
      </c>
      <c r="F130" s="27" t="str">
        <f ca="1">IF($C130="","",OFFSET(統合マスタ!$Z$4,C130,0))</f>
        <v/>
      </c>
      <c r="G130" s="27" t="str">
        <f ca="1">IF($C130="","",OFFSET(統合マスタ!$E$4,C130,0))</f>
        <v/>
      </c>
      <c r="H130" s="27" t="str">
        <f ca="1">IF($C130="","",OFFSET(統合マスタ!$F$4,C130,0))</f>
        <v/>
      </c>
      <c r="I130" s="27" t="str">
        <f ca="1">IF($C130="","",OFFSET(統合マスタ!$K$4,C130,0))</f>
        <v/>
      </c>
      <c r="J130" s="54" t="str">
        <f ca="1">IF(F130="","",OFFSET(分類!$B$29,MATCH(F130,分類!$A$30:$A$46,0),0))</f>
        <v/>
      </c>
      <c r="K130" s="65"/>
      <c r="L130" s="54">
        <f t="shared" si="2"/>
        <v>0</v>
      </c>
    </row>
    <row r="131" spans="1:12">
      <c r="A131" s="66"/>
      <c r="B131" s="27">
        <f t="shared" si="3"/>
        <v>127</v>
      </c>
      <c r="C131" s="27"/>
      <c r="D131" s="27" t="str">
        <f ca="1">IF($C131="","",OFFSET(統合マスタ!$C$4,C131,0))</f>
        <v/>
      </c>
      <c r="E131" s="27" t="str">
        <f ca="1">IF($C131="","",OFFSET(統合マスタ!$X$4,C131,0))</f>
        <v/>
      </c>
      <c r="F131" s="27" t="str">
        <f ca="1">IF($C131="","",OFFSET(統合マスタ!$Z$4,C131,0))</f>
        <v/>
      </c>
      <c r="G131" s="27" t="str">
        <f ca="1">IF($C131="","",OFFSET(統合マスタ!$E$4,C131,0))</f>
        <v/>
      </c>
      <c r="H131" s="27" t="str">
        <f ca="1">IF($C131="","",OFFSET(統合マスタ!$F$4,C131,0))</f>
        <v/>
      </c>
      <c r="I131" s="27" t="str">
        <f ca="1">IF($C131="","",OFFSET(統合マスタ!$K$4,C131,0))</f>
        <v/>
      </c>
      <c r="J131" s="54" t="str">
        <f ca="1">IF(F131="","",OFFSET(分類!$B$29,MATCH(F131,分類!$A$30:$A$46,0),0))</f>
        <v/>
      </c>
      <c r="K131" s="65"/>
      <c r="L131" s="54">
        <f t="shared" si="2"/>
        <v>0</v>
      </c>
    </row>
    <row r="132" spans="1:12">
      <c r="A132" s="66"/>
      <c r="B132" s="27">
        <f t="shared" si="3"/>
        <v>128</v>
      </c>
      <c r="C132" s="27"/>
      <c r="D132" s="27" t="str">
        <f ca="1">IF($C132="","",OFFSET(統合マスタ!$C$4,C132,0))</f>
        <v/>
      </c>
      <c r="E132" s="27" t="str">
        <f ca="1">IF($C132="","",OFFSET(統合マスタ!$X$4,C132,0))</f>
        <v/>
      </c>
      <c r="F132" s="27" t="str">
        <f ca="1">IF($C132="","",OFFSET(統合マスタ!$Z$4,C132,0))</f>
        <v/>
      </c>
      <c r="G132" s="27" t="str">
        <f ca="1">IF($C132="","",OFFSET(統合マスタ!$E$4,C132,0))</f>
        <v/>
      </c>
      <c r="H132" s="27" t="str">
        <f ca="1">IF($C132="","",OFFSET(統合マスタ!$F$4,C132,0))</f>
        <v/>
      </c>
      <c r="I132" s="27" t="str">
        <f ca="1">IF($C132="","",OFFSET(統合マスタ!$K$4,C132,0))</f>
        <v/>
      </c>
      <c r="J132" s="54" t="str">
        <f ca="1">IF(F132="","",OFFSET(分類!$B$29,MATCH(F132,分類!$A$30:$A$46,0),0))</f>
        <v/>
      </c>
      <c r="K132" s="65"/>
      <c r="L132" s="54">
        <f t="shared" si="2"/>
        <v>0</v>
      </c>
    </row>
    <row r="133" spans="1:12">
      <c r="A133" s="66"/>
      <c r="B133" s="27">
        <f t="shared" si="3"/>
        <v>129</v>
      </c>
      <c r="C133" s="27"/>
      <c r="D133" s="27" t="str">
        <f ca="1">IF($C133="","",OFFSET(統合マスタ!$C$4,C133,0))</f>
        <v/>
      </c>
      <c r="E133" s="27" t="str">
        <f ca="1">IF($C133="","",OFFSET(統合マスタ!$X$4,C133,0))</f>
        <v/>
      </c>
      <c r="F133" s="27" t="str">
        <f ca="1">IF($C133="","",OFFSET(統合マスタ!$Z$4,C133,0))</f>
        <v/>
      </c>
      <c r="G133" s="27" t="str">
        <f ca="1">IF($C133="","",OFFSET(統合マスタ!$E$4,C133,0))</f>
        <v/>
      </c>
      <c r="H133" s="27" t="str">
        <f ca="1">IF($C133="","",OFFSET(統合マスタ!$F$4,C133,0))</f>
        <v/>
      </c>
      <c r="I133" s="27" t="str">
        <f ca="1">IF($C133="","",OFFSET(統合マスタ!$K$4,C133,0))</f>
        <v/>
      </c>
      <c r="J133" s="54" t="str">
        <f ca="1">IF(F133="","",OFFSET(分類!$B$29,MATCH(F133,分類!$A$30:$A$46,0),0))</f>
        <v/>
      </c>
      <c r="K133" s="65"/>
      <c r="L133" s="54">
        <f t="shared" si="2"/>
        <v>0</v>
      </c>
    </row>
    <row r="134" spans="1:12">
      <c r="A134" s="66"/>
      <c r="B134" s="27">
        <f t="shared" si="3"/>
        <v>130</v>
      </c>
      <c r="C134" s="27"/>
      <c r="D134" s="27" t="str">
        <f ca="1">IF($C134="","",OFFSET(統合マスタ!$C$4,C134,0))</f>
        <v/>
      </c>
      <c r="E134" s="27" t="str">
        <f ca="1">IF($C134="","",OFFSET(統合マスタ!$X$4,C134,0))</f>
        <v/>
      </c>
      <c r="F134" s="27" t="str">
        <f ca="1">IF($C134="","",OFFSET(統合マスタ!$Z$4,C134,0))</f>
        <v/>
      </c>
      <c r="G134" s="27" t="str">
        <f ca="1">IF($C134="","",OFFSET(統合マスタ!$E$4,C134,0))</f>
        <v/>
      </c>
      <c r="H134" s="27" t="str">
        <f ca="1">IF($C134="","",OFFSET(統合マスタ!$F$4,C134,0))</f>
        <v/>
      </c>
      <c r="I134" s="27" t="str">
        <f ca="1">IF($C134="","",OFFSET(統合マスタ!$K$4,C134,0))</f>
        <v/>
      </c>
      <c r="J134" s="54" t="str">
        <f ca="1">IF(F134="","",OFFSET(分類!$B$29,MATCH(F134,分類!$A$30:$A$46,0),0))</f>
        <v/>
      </c>
      <c r="K134" s="65"/>
      <c r="L134" s="54">
        <f t="shared" ref="L134:L197" si="4">SUM(K134)</f>
        <v>0</v>
      </c>
    </row>
    <row r="135" spans="1:12">
      <c r="A135" s="66"/>
      <c r="B135" s="27">
        <f t="shared" ref="B135:B198" si="5">B134+1</f>
        <v>131</v>
      </c>
      <c r="C135" s="27"/>
      <c r="D135" s="27" t="str">
        <f ca="1">IF($C135="","",OFFSET(統合マスタ!$C$4,C135,0))</f>
        <v/>
      </c>
      <c r="E135" s="27" t="str">
        <f ca="1">IF($C135="","",OFFSET(統合マスタ!$X$4,C135,0))</f>
        <v/>
      </c>
      <c r="F135" s="27" t="str">
        <f ca="1">IF($C135="","",OFFSET(統合マスタ!$Z$4,C135,0))</f>
        <v/>
      </c>
      <c r="G135" s="27" t="str">
        <f ca="1">IF($C135="","",OFFSET(統合マスタ!$E$4,C135,0))</f>
        <v/>
      </c>
      <c r="H135" s="27" t="str">
        <f ca="1">IF($C135="","",OFFSET(統合マスタ!$F$4,C135,0))</f>
        <v/>
      </c>
      <c r="I135" s="27" t="str">
        <f ca="1">IF($C135="","",OFFSET(統合マスタ!$K$4,C135,0))</f>
        <v/>
      </c>
      <c r="J135" s="54" t="str">
        <f ca="1">IF(F135="","",OFFSET(分類!$B$29,MATCH(F135,分類!$A$30:$A$46,0),0))</f>
        <v/>
      </c>
      <c r="K135" s="65"/>
      <c r="L135" s="54">
        <f t="shared" si="4"/>
        <v>0</v>
      </c>
    </row>
    <row r="136" spans="1:12">
      <c r="A136" s="66"/>
      <c r="B136" s="27">
        <f t="shared" si="5"/>
        <v>132</v>
      </c>
      <c r="C136" s="27"/>
      <c r="D136" s="27" t="str">
        <f ca="1">IF($C136="","",OFFSET(統合マスタ!$C$4,C136,0))</f>
        <v/>
      </c>
      <c r="E136" s="27" t="str">
        <f ca="1">IF($C136="","",OFFSET(統合マスタ!$X$4,C136,0))</f>
        <v/>
      </c>
      <c r="F136" s="27" t="str">
        <f ca="1">IF($C136="","",OFFSET(統合マスタ!$Z$4,C136,0))</f>
        <v/>
      </c>
      <c r="G136" s="27" t="str">
        <f ca="1">IF($C136="","",OFFSET(統合マスタ!$E$4,C136,0))</f>
        <v/>
      </c>
      <c r="H136" s="27" t="str">
        <f ca="1">IF($C136="","",OFFSET(統合マスタ!$F$4,C136,0))</f>
        <v/>
      </c>
      <c r="I136" s="27" t="str">
        <f ca="1">IF($C136="","",OFFSET(統合マスタ!$K$4,C136,0))</f>
        <v/>
      </c>
      <c r="J136" s="54" t="str">
        <f ca="1">IF(F136="","",OFFSET(分類!$B$29,MATCH(F136,分類!$A$30:$A$46,0),0))</f>
        <v/>
      </c>
      <c r="K136" s="65"/>
      <c r="L136" s="54">
        <f t="shared" si="4"/>
        <v>0</v>
      </c>
    </row>
    <row r="137" spans="1:12">
      <c r="A137" s="66"/>
      <c r="B137" s="27">
        <f t="shared" si="5"/>
        <v>133</v>
      </c>
      <c r="C137" s="27"/>
      <c r="D137" s="27" t="str">
        <f ca="1">IF($C137="","",OFFSET(統合マスタ!$C$4,C137,0))</f>
        <v/>
      </c>
      <c r="E137" s="27" t="str">
        <f ca="1">IF($C137="","",OFFSET(統合マスタ!$X$4,C137,0))</f>
        <v/>
      </c>
      <c r="F137" s="27" t="str">
        <f ca="1">IF($C137="","",OFFSET(統合マスタ!$Z$4,C137,0))</f>
        <v/>
      </c>
      <c r="G137" s="27" t="str">
        <f ca="1">IF($C137="","",OFFSET(統合マスタ!$E$4,C137,0))</f>
        <v/>
      </c>
      <c r="H137" s="27" t="str">
        <f ca="1">IF($C137="","",OFFSET(統合マスタ!$F$4,C137,0))</f>
        <v/>
      </c>
      <c r="I137" s="27" t="str">
        <f ca="1">IF($C137="","",OFFSET(統合マスタ!$K$4,C137,0))</f>
        <v/>
      </c>
      <c r="J137" s="54" t="str">
        <f ca="1">IF(F137="","",OFFSET(分類!$B$29,MATCH(F137,分類!$A$30:$A$46,0),0))</f>
        <v/>
      </c>
      <c r="K137" s="65"/>
      <c r="L137" s="54">
        <f t="shared" si="4"/>
        <v>0</v>
      </c>
    </row>
    <row r="138" spans="1:12">
      <c r="A138" s="66"/>
      <c r="B138" s="27">
        <f t="shared" si="5"/>
        <v>134</v>
      </c>
      <c r="C138" s="27"/>
      <c r="D138" s="27" t="str">
        <f ca="1">IF($C138="","",OFFSET(統合マスタ!$C$4,C138,0))</f>
        <v/>
      </c>
      <c r="E138" s="27" t="str">
        <f ca="1">IF($C138="","",OFFSET(統合マスタ!$X$4,C138,0))</f>
        <v/>
      </c>
      <c r="F138" s="27" t="str">
        <f ca="1">IF($C138="","",OFFSET(統合マスタ!$Z$4,C138,0))</f>
        <v/>
      </c>
      <c r="G138" s="27" t="str">
        <f ca="1">IF($C138="","",OFFSET(統合マスタ!$E$4,C138,0))</f>
        <v/>
      </c>
      <c r="H138" s="27" t="str">
        <f ca="1">IF($C138="","",OFFSET(統合マスタ!$F$4,C138,0))</f>
        <v/>
      </c>
      <c r="I138" s="27" t="str">
        <f ca="1">IF($C138="","",OFFSET(統合マスタ!$K$4,C138,0))</f>
        <v/>
      </c>
      <c r="J138" s="54" t="str">
        <f ca="1">IF(F138="","",OFFSET(分類!$B$29,MATCH(F138,分類!$A$30:$A$46,0),0))</f>
        <v/>
      </c>
      <c r="K138" s="65"/>
      <c r="L138" s="54">
        <f t="shared" si="4"/>
        <v>0</v>
      </c>
    </row>
    <row r="139" spans="1:12">
      <c r="A139" s="66"/>
      <c r="B139" s="27">
        <f t="shared" si="5"/>
        <v>135</v>
      </c>
      <c r="C139" s="27"/>
      <c r="D139" s="27" t="str">
        <f ca="1">IF($C139="","",OFFSET(統合マスタ!$C$4,C139,0))</f>
        <v/>
      </c>
      <c r="E139" s="27" t="str">
        <f ca="1">IF($C139="","",OFFSET(統合マスタ!$X$4,C139,0))</f>
        <v/>
      </c>
      <c r="F139" s="27" t="str">
        <f ca="1">IF($C139="","",OFFSET(統合マスタ!$Z$4,C139,0))</f>
        <v/>
      </c>
      <c r="G139" s="27" t="str">
        <f ca="1">IF($C139="","",OFFSET(統合マスタ!$E$4,C139,0))</f>
        <v/>
      </c>
      <c r="H139" s="27" t="str">
        <f ca="1">IF($C139="","",OFFSET(統合マスタ!$F$4,C139,0))</f>
        <v/>
      </c>
      <c r="I139" s="27" t="str">
        <f ca="1">IF($C139="","",OFFSET(統合マスタ!$K$4,C139,0))</f>
        <v/>
      </c>
      <c r="J139" s="54" t="str">
        <f ca="1">IF(F139="","",OFFSET(分類!$B$29,MATCH(F139,分類!$A$30:$A$46,0),0))</f>
        <v/>
      </c>
      <c r="K139" s="65"/>
      <c r="L139" s="54">
        <f t="shared" si="4"/>
        <v>0</v>
      </c>
    </row>
    <row r="140" spans="1:12">
      <c r="A140" s="66"/>
      <c r="B140" s="27">
        <f t="shared" si="5"/>
        <v>136</v>
      </c>
      <c r="C140" s="27"/>
      <c r="D140" s="27" t="str">
        <f ca="1">IF($C140="","",OFFSET(統合マスタ!$C$4,C140,0))</f>
        <v/>
      </c>
      <c r="E140" s="27" t="str">
        <f ca="1">IF($C140="","",OFFSET(統合マスタ!$X$4,C140,0))</f>
        <v/>
      </c>
      <c r="F140" s="27" t="str">
        <f ca="1">IF($C140="","",OFFSET(統合マスタ!$Z$4,C140,0))</f>
        <v/>
      </c>
      <c r="G140" s="27" t="str">
        <f ca="1">IF($C140="","",OFFSET(統合マスタ!$E$4,C140,0))</f>
        <v/>
      </c>
      <c r="H140" s="27" t="str">
        <f ca="1">IF($C140="","",OFFSET(統合マスタ!$F$4,C140,0))</f>
        <v/>
      </c>
      <c r="I140" s="27" t="str">
        <f ca="1">IF($C140="","",OFFSET(統合マスタ!$K$4,C140,0))</f>
        <v/>
      </c>
      <c r="J140" s="54" t="str">
        <f ca="1">IF(F140="","",OFFSET(分類!$B$29,MATCH(F140,分類!$A$30:$A$46,0),0))</f>
        <v/>
      </c>
      <c r="K140" s="65"/>
      <c r="L140" s="54">
        <f t="shared" si="4"/>
        <v>0</v>
      </c>
    </row>
    <row r="141" spans="1:12">
      <c r="A141" s="66"/>
      <c r="B141" s="27">
        <f t="shared" si="5"/>
        <v>137</v>
      </c>
      <c r="C141" s="27"/>
      <c r="D141" s="27" t="str">
        <f ca="1">IF($C141="","",OFFSET(統合マスタ!$C$4,C141,0))</f>
        <v/>
      </c>
      <c r="E141" s="27" t="str">
        <f ca="1">IF($C141="","",OFFSET(統合マスタ!$X$4,C141,0))</f>
        <v/>
      </c>
      <c r="F141" s="27" t="str">
        <f ca="1">IF($C141="","",OFFSET(統合マスタ!$Z$4,C141,0))</f>
        <v/>
      </c>
      <c r="G141" s="27" t="str">
        <f ca="1">IF($C141="","",OFFSET(統合マスタ!$E$4,C141,0))</f>
        <v/>
      </c>
      <c r="H141" s="27" t="str">
        <f ca="1">IF($C141="","",OFFSET(統合マスタ!$F$4,C141,0))</f>
        <v/>
      </c>
      <c r="I141" s="27" t="str">
        <f ca="1">IF($C141="","",OFFSET(統合マスタ!$K$4,C141,0))</f>
        <v/>
      </c>
      <c r="J141" s="54" t="str">
        <f ca="1">IF(F141="","",OFFSET(分類!$B$29,MATCH(F141,分類!$A$30:$A$46,0),0))</f>
        <v/>
      </c>
      <c r="K141" s="65"/>
      <c r="L141" s="54">
        <f t="shared" si="4"/>
        <v>0</v>
      </c>
    </row>
    <row r="142" spans="1:12">
      <c r="A142" s="66"/>
      <c r="B142" s="27">
        <f t="shared" si="5"/>
        <v>138</v>
      </c>
      <c r="C142" s="27"/>
      <c r="D142" s="27" t="str">
        <f ca="1">IF($C142="","",OFFSET(統合マスタ!$C$4,C142,0))</f>
        <v/>
      </c>
      <c r="E142" s="27" t="str">
        <f ca="1">IF($C142="","",OFFSET(統合マスタ!$X$4,C142,0))</f>
        <v/>
      </c>
      <c r="F142" s="27" t="str">
        <f ca="1">IF($C142="","",OFFSET(統合マスタ!$Z$4,C142,0))</f>
        <v/>
      </c>
      <c r="G142" s="27" t="str">
        <f ca="1">IF($C142="","",OFFSET(統合マスタ!$E$4,C142,0))</f>
        <v/>
      </c>
      <c r="H142" s="27" t="str">
        <f ca="1">IF($C142="","",OFFSET(統合マスタ!$F$4,C142,0))</f>
        <v/>
      </c>
      <c r="I142" s="27" t="str">
        <f ca="1">IF($C142="","",OFFSET(統合マスタ!$K$4,C142,0))</f>
        <v/>
      </c>
      <c r="J142" s="54" t="str">
        <f ca="1">IF(F142="","",OFFSET(分類!$B$29,MATCH(F142,分類!$A$30:$A$46,0),0))</f>
        <v/>
      </c>
      <c r="K142" s="65"/>
      <c r="L142" s="54">
        <f t="shared" si="4"/>
        <v>0</v>
      </c>
    </row>
    <row r="143" spans="1:12">
      <c r="A143" s="66"/>
      <c r="B143" s="27">
        <f t="shared" si="5"/>
        <v>139</v>
      </c>
      <c r="C143" s="27"/>
      <c r="D143" s="27" t="str">
        <f ca="1">IF($C143="","",OFFSET(統合マスタ!$C$4,C143,0))</f>
        <v/>
      </c>
      <c r="E143" s="27" t="str">
        <f ca="1">IF($C143="","",OFFSET(統合マスタ!$X$4,C143,0))</f>
        <v/>
      </c>
      <c r="F143" s="27" t="str">
        <f ca="1">IF($C143="","",OFFSET(統合マスタ!$Z$4,C143,0))</f>
        <v/>
      </c>
      <c r="G143" s="27" t="str">
        <f ca="1">IF($C143="","",OFFSET(統合マスタ!$E$4,C143,0))</f>
        <v/>
      </c>
      <c r="H143" s="27" t="str">
        <f ca="1">IF($C143="","",OFFSET(統合マスタ!$F$4,C143,0))</f>
        <v/>
      </c>
      <c r="I143" s="27" t="str">
        <f ca="1">IF($C143="","",OFFSET(統合マスタ!$K$4,C143,0))</f>
        <v/>
      </c>
      <c r="J143" s="54" t="str">
        <f ca="1">IF(F143="","",OFFSET(分類!$B$29,MATCH(F143,分類!$A$30:$A$46,0),0))</f>
        <v/>
      </c>
      <c r="K143" s="65"/>
      <c r="L143" s="54">
        <f t="shared" si="4"/>
        <v>0</v>
      </c>
    </row>
    <row r="144" spans="1:12">
      <c r="A144" s="66"/>
      <c r="B144" s="27">
        <f t="shared" si="5"/>
        <v>140</v>
      </c>
      <c r="C144" s="27"/>
      <c r="D144" s="27" t="str">
        <f ca="1">IF($C144="","",OFFSET(統合マスタ!$C$4,C144,0))</f>
        <v/>
      </c>
      <c r="E144" s="27" t="str">
        <f ca="1">IF($C144="","",OFFSET(統合マスタ!$X$4,C144,0))</f>
        <v/>
      </c>
      <c r="F144" s="27" t="str">
        <f ca="1">IF($C144="","",OFFSET(統合マスタ!$Z$4,C144,0))</f>
        <v/>
      </c>
      <c r="G144" s="27" t="str">
        <f ca="1">IF($C144="","",OFFSET(統合マスタ!$E$4,C144,0))</f>
        <v/>
      </c>
      <c r="H144" s="27" t="str">
        <f ca="1">IF($C144="","",OFFSET(統合マスタ!$F$4,C144,0))</f>
        <v/>
      </c>
      <c r="I144" s="27" t="str">
        <f ca="1">IF($C144="","",OFFSET(統合マスタ!$K$4,C144,0))</f>
        <v/>
      </c>
      <c r="J144" s="54" t="str">
        <f ca="1">IF(F144="","",OFFSET(分類!$B$29,MATCH(F144,分類!$A$30:$A$46,0),0))</f>
        <v/>
      </c>
      <c r="K144" s="65"/>
      <c r="L144" s="54">
        <f t="shared" si="4"/>
        <v>0</v>
      </c>
    </row>
    <row r="145" spans="1:12">
      <c r="A145" s="66"/>
      <c r="B145" s="27">
        <f t="shared" si="5"/>
        <v>141</v>
      </c>
      <c r="C145" s="27"/>
      <c r="D145" s="27" t="str">
        <f ca="1">IF($C145="","",OFFSET(統合マスタ!$C$4,C145,0))</f>
        <v/>
      </c>
      <c r="E145" s="27" t="str">
        <f ca="1">IF($C145="","",OFFSET(統合マスタ!$X$4,C145,0))</f>
        <v/>
      </c>
      <c r="F145" s="27" t="str">
        <f ca="1">IF($C145="","",OFFSET(統合マスタ!$Z$4,C145,0))</f>
        <v/>
      </c>
      <c r="G145" s="27" t="str">
        <f ca="1">IF($C145="","",OFFSET(統合マスタ!$E$4,C145,0))</f>
        <v/>
      </c>
      <c r="H145" s="27" t="str">
        <f ca="1">IF($C145="","",OFFSET(統合マスタ!$F$4,C145,0))</f>
        <v/>
      </c>
      <c r="I145" s="27" t="str">
        <f ca="1">IF($C145="","",OFFSET(統合マスタ!$K$4,C145,0))</f>
        <v/>
      </c>
      <c r="J145" s="54" t="str">
        <f ca="1">IF(F145="","",OFFSET(分類!$B$29,MATCH(F145,分類!$A$30:$A$46,0),0))</f>
        <v/>
      </c>
      <c r="K145" s="65"/>
      <c r="L145" s="54">
        <f t="shared" si="4"/>
        <v>0</v>
      </c>
    </row>
    <row r="146" spans="1:12">
      <c r="A146" s="66"/>
      <c r="B146" s="27">
        <f t="shared" si="5"/>
        <v>142</v>
      </c>
      <c r="C146" s="27"/>
      <c r="D146" s="27" t="str">
        <f ca="1">IF($C146="","",OFFSET(統合マスタ!$C$4,C146,0))</f>
        <v/>
      </c>
      <c r="E146" s="27" t="str">
        <f ca="1">IF($C146="","",OFFSET(統合マスタ!$X$4,C146,0))</f>
        <v/>
      </c>
      <c r="F146" s="27" t="str">
        <f ca="1">IF($C146="","",OFFSET(統合マスタ!$Z$4,C146,0))</f>
        <v/>
      </c>
      <c r="G146" s="27" t="str">
        <f ca="1">IF($C146="","",OFFSET(統合マスタ!$E$4,C146,0))</f>
        <v/>
      </c>
      <c r="H146" s="27" t="str">
        <f ca="1">IF($C146="","",OFFSET(統合マスタ!$F$4,C146,0))</f>
        <v/>
      </c>
      <c r="I146" s="27" t="str">
        <f ca="1">IF($C146="","",OFFSET(統合マスタ!$K$4,C146,0))</f>
        <v/>
      </c>
      <c r="J146" s="54" t="str">
        <f ca="1">IF(F146="","",OFFSET(分類!$B$29,MATCH(F146,分類!$A$30:$A$46,0),0))</f>
        <v/>
      </c>
      <c r="K146" s="65"/>
      <c r="L146" s="54">
        <f t="shared" si="4"/>
        <v>0</v>
      </c>
    </row>
    <row r="147" spans="1:12">
      <c r="A147" s="66"/>
      <c r="B147" s="27">
        <f t="shared" si="5"/>
        <v>143</v>
      </c>
      <c r="C147" s="27"/>
      <c r="D147" s="27" t="str">
        <f ca="1">IF($C147="","",OFFSET(統合マスタ!$C$4,C147,0))</f>
        <v/>
      </c>
      <c r="E147" s="27" t="str">
        <f ca="1">IF($C147="","",OFFSET(統合マスタ!$X$4,C147,0))</f>
        <v/>
      </c>
      <c r="F147" s="27" t="str">
        <f ca="1">IF($C147="","",OFFSET(統合マスタ!$Z$4,C147,0))</f>
        <v/>
      </c>
      <c r="G147" s="27" t="str">
        <f ca="1">IF($C147="","",OFFSET(統合マスタ!$E$4,C147,0))</f>
        <v/>
      </c>
      <c r="H147" s="27" t="str">
        <f ca="1">IF($C147="","",OFFSET(統合マスタ!$F$4,C147,0))</f>
        <v/>
      </c>
      <c r="I147" s="27" t="str">
        <f ca="1">IF($C147="","",OFFSET(統合マスタ!$K$4,C147,0))</f>
        <v/>
      </c>
      <c r="J147" s="54" t="str">
        <f ca="1">IF(F147="","",OFFSET(分類!$B$29,MATCH(F147,分類!$A$30:$A$46,0),0))</f>
        <v/>
      </c>
      <c r="K147" s="65"/>
      <c r="L147" s="54">
        <f t="shared" si="4"/>
        <v>0</v>
      </c>
    </row>
    <row r="148" spans="1:12">
      <c r="A148" s="66"/>
      <c r="B148" s="27">
        <f t="shared" si="5"/>
        <v>144</v>
      </c>
      <c r="C148" s="27"/>
      <c r="D148" s="27" t="str">
        <f ca="1">IF($C148="","",OFFSET(統合マスタ!$C$4,C148,0))</f>
        <v/>
      </c>
      <c r="E148" s="27" t="str">
        <f ca="1">IF($C148="","",OFFSET(統合マスタ!$X$4,C148,0))</f>
        <v/>
      </c>
      <c r="F148" s="27" t="str">
        <f ca="1">IF($C148="","",OFFSET(統合マスタ!$Z$4,C148,0))</f>
        <v/>
      </c>
      <c r="G148" s="27" t="str">
        <f ca="1">IF($C148="","",OFFSET(統合マスタ!$E$4,C148,0))</f>
        <v/>
      </c>
      <c r="H148" s="27" t="str">
        <f ca="1">IF($C148="","",OFFSET(統合マスタ!$F$4,C148,0))</f>
        <v/>
      </c>
      <c r="I148" s="27" t="str">
        <f ca="1">IF($C148="","",OFFSET(統合マスタ!$K$4,C148,0))</f>
        <v/>
      </c>
      <c r="J148" s="54" t="str">
        <f ca="1">IF(F148="","",OFFSET(分類!$B$29,MATCH(F148,分類!$A$30:$A$46,0),0))</f>
        <v/>
      </c>
      <c r="K148" s="65"/>
      <c r="L148" s="54">
        <f t="shared" si="4"/>
        <v>0</v>
      </c>
    </row>
    <row r="149" spans="1:12">
      <c r="A149" s="66"/>
      <c r="B149" s="27">
        <f t="shared" si="5"/>
        <v>145</v>
      </c>
      <c r="C149" s="27"/>
      <c r="D149" s="27" t="str">
        <f ca="1">IF($C149="","",OFFSET(統合マスタ!$C$4,C149,0))</f>
        <v/>
      </c>
      <c r="E149" s="27" t="str">
        <f ca="1">IF($C149="","",OFFSET(統合マスタ!$X$4,C149,0))</f>
        <v/>
      </c>
      <c r="F149" s="27" t="str">
        <f ca="1">IF($C149="","",OFFSET(統合マスタ!$Z$4,C149,0))</f>
        <v/>
      </c>
      <c r="G149" s="27" t="str">
        <f ca="1">IF($C149="","",OFFSET(統合マスタ!$E$4,C149,0))</f>
        <v/>
      </c>
      <c r="H149" s="27" t="str">
        <f ca="1">IF($C149="","",OFFSET(統合マスタ!$F$4,C149,0))</f>
        <v/>
      </c>
      <c r="I149" s="27" t="str">
        <f ca="1">IF($C149="","",OFFSET(統合マスタ!$K$4,C149,0))</f>
        <v/>
      </c>
      <c r="J149" s="54" t="str">
        <f ca="1">IF(F149="","",OFFSET(分類!$B$29,MATCH(F149,分類!$A$30:$A$46,0),0))</f>
        <v/>
      </c>
      <c r="K149" s="65"/>
      <c r="L149" s="54">
        <f t="shared" si="4"/>
        <v>0</v>
      </c>
    </row>
    <row r="150" spans="1:12">
      <c r="A150" s="66"/>
      <c r="B150" s="27">
        <f t="shared" si="5"/>
        <v>146</v>
      </c>
      <c r="C150" s="27"/>
      <c r="D150" s="27" t="str">
        <f ca="1">IF($C150="","",OFFSET(統合マスタ!$C$4,C150,0))</f>
        <v/>
      </c>
      <c r="E150" s="27" t="str">
        <f ca="1">IF($C150="","",OFFSET(統合マスタ!$X$4,C150,0))</f>
        <v/>
      </c>
      <c r="F150" s="27" t="str">
        <f ca="1">IF($C150="","",OFFSET(統合マスタ!$Z$4,C150,0))</f>
        <v/>
      </c>
      <c r="G150" s="27" t="str">
        <f ca="1">IF($C150="","",OFFSET(統合マスタ!$E$4,C150,0))</f>
        <v/>
      </c>
      <c r="H150" s="27" t="str">
        <f ca="1">IF($C150="","",OFFSET(統合マスタ!$F$4,C150,0))</f>
        <v/>
      </c>
      <c r="I150" s="27" t="str">
        <f ca="1">IF($C150="","",OFFSET(統合マスタ!$K$4,C150,0))</f>
        <v/>
      </c>
      <c r="J150" s="54" t="str">
        <f ca="1">IF(F150="","",OFFSET(分類!$B$29,MATCH(F150,分類!$A$30:$A$46,0),0))</f>
        <v/>
      </c>
      <c r="K150" s="65"/>
      <c r="L150" s="54">
        <f t="shared" si="4"/>
        <v>0</v>
      </c>
    </row>
    <row r="151" spans="1:12">
      <c r="A151" s="66"/>
      <c r="B151" s="27">
        <f t="shared" si="5"/>
        <v>147</v>
      </c>
      <c r="C151" s="27"/>
      <c r="D151" s="27" t="str">
        <f ca="1">IF($C151="","",OFFSET(統合マスタ!$C$4,C151,0))</f>
        <v/>
      </c>
      <c r="E151" s="27" t="str">
        <f ca="1">IF($C151="","",OFFSET(統合マスタ!$X$4,C151,0))</f>
        <v/>
      </c>
      <c r="F151" s="27" t="str">
        <f ca="1">IF($C151="","",OFFSET(統合マスタ!$Z$4,C151,0))</f>
        <v/>
      </c>
      <c r="G151" s="27" t="str">
        <f ca="1">IF($C151="","",OFFSET(統合マスタ!$E$4,C151,0))</f>
        <v/>
      </c>
      <c r="H151" s="27" t="str">
        <f ca="1">IF($C151="","",OFFSET(統合マスタ!$F$4,C151,0))</f>
        <v/>
      </c>
      <c r="I151" s="27" t="str">
        <f ca="1">IF($C151="","",OFFSET(統合マスタ!$K$4,C151,0))</f>
        <v/>
      </c>
      <c r="J151" s="54" t="str">
        <f ca="1">IF(F151="","",OFFSET(分類!$B$29,MATCH(F151,分類!$A$30:$A$46,0),0))</f>
        <v/>
      </c>
      <c r="K151" s="65"/>
      <c r="L151" s="54">
        <f t="shared" si="4"/>
        <v>0</v>
      </c>
    </row>
    <row r="152" spans="1:12">
      <c r="A152" s="66"/>
      <c r="B152" s="27">
        <f t="shared" si="5"/>
        <v>148</v>
      </c>
      <c r="C152" s="27"/>
      <c r="D152" s="27" t="str">
        <f ca="1">IF($C152="","",OFFSET(統合マスタ!$C$4,C152,0))</f>
        <v/>
      </c>
      <c r="E152" s="27" t="str">
        <f ca="1">IF($C152="","",OFFSET(統合マスタ!$X$4,C152,0))</f>
        <v/>
      </c>
      <c r="F152" s="27" t="str">
        <f ca="1">IF($C152="","",OFFSET(統合マスタ!$Z$4,C152,0))</f>
        <v/>
      </c>
      <c r="G152" s="27" t="str">
        <f ca="1">IF($C152="","",OFFSET(統合マスタ!$E$4,C152,0))</f>
        <v/>
      </c>
      <c r="H152" s="27" t="str">
        <f ca="1">IF($C152="","",OFFSET(統合マスタ!$F$4,C152,0))</f>
        <v/>
      </c>
      <c r="I152" s="27" t="str">
        <f ca="1">IF($C152="","",OFFSET(統合マスタ!$K$4,C152,0))</f>
        <v/>
      </c>
      <c r="J152" s="54" t="str">
        <f ca="1">IF(F152="","",OFFSET(分類!$B$29,MATCH(F152,分類!$A$30:$A$46,0),0))</f>
        <v/>
      </c>
      <c r="K152" s="65"/>
      <c r="L152" s="54">
        <f t="shared" si="4"/>
        <v>0</v>
      </c>
    </row>
    <row r="153" spans="1:12">
      <c r="A153" s="66"/>
      <c r="B153" s="27">
        <f t="shared" si="5"/>
        <v>149</v>
      </c>
      <c r="C153" s="27"/>
      <c r="D153" s="27" t="str">
        <f ca="1">IF($C153="","",OFFSET(統合マスタ!$C$4,C153,0))</f>
        <v/>
      </c>
      <c r="E153" s="27" t="str">
        <f ca="1">IF($C153="","",OFFSET(統合マスタ!$X$4,C153,0))</f>
        <v/>
      </c>
      <c r="F153" s="27" t="str">
        <f ca="1">IF($C153="","",OFFSET(統合マスタ!$Z$4,C153,0))</f>
        <v/>
      </c>
      <c r="G153" s="27" t="str">
        <f ca="1">IF($C153="","",OFFSET(統合マスタ!$E$4,C153,0))</f>
        <v/>
      </c>
      <c r="H153" s="27" t="str">
        <f ca="1">IF($C153="","",OFFSET(統合マスタ!$F$4,C153,0))</f>
        <v/>
      </c>
      <c r="I153" s="27" t="str">
        <f ca="1">IF($C153="","",OFFSET(統合マスタ!$K$4,C153,0))</f>
        <v/>
      </c>
      <c r="J153" s="54" t="str">
        <f ca="1">IF(F153="","",OFFSET(分類!$B$29,MATCH(F153,分類!$A$30:$A$46,0),0))</f>
        <v/>
      </c>
      <c r="K153" s="65"/>
      <c r="L153" s="54">
        <f t="shared" si="4"/>
        <v>0</v>
      </c>
    </row>
    <row r="154" spans="1:12">
      <c r="A154" s="66"/>
      <c r="B154" s="27">
        <f t="shared" si="5"/>
        <v>150</v>
      </c>
      <c r="C154" s="27"/>
      <c r="D154" s="27" t="str">
        <f ca="1">IF($C154="","",OFFSET(統合マスタ!$C$4,C154,0))</f>
        <v/>
      </c>
      <c r="E154" s="27" t="str">
        <f ca="1">IF($C154="","",OFFSET(統合マスタ!$X$4,C154,0))</f>
        <v/>
      </c>
      <c r="F154" s="27" t="str">
        <f ca="1">IF($C154="","",OFFSET(統合マスタ!$Z$4,C154,0))</f>
        <v/>
      </c>
      <c r="G154" s="27" t="str">
        <f ca="1">IF($C154="","",OFFSET(統合マスタ!$E$4,C154,0))</f>
        <v/>
      </c>
      <c r="H154" s="27" t="str">
        <f ca="1">IF($C154="","",OFFSET(統合マスタ!$F$4,C154,0))</f>
        <v/>
      </c>
      <c r="I154" s="27" t="str">
        <f ca="1">IF($C154="","",OFFSET(統合マスタ!$K$4,C154,0))</f>
        <v/>
      </c>
      <c r="J154" s="54" t="str">
        <f ca="1">IF(F154="","",OFFSET(分類!$B$29,MATCH(F154,分類!$A$30:$A$46,0),0))</f>
        <v/>
      </c>
      <c r="K154" s="65"/>
      <c r="L154" s="54">
        <f t="shared" si="4"/>
        <v>0</v>
      </c>
    </row>
    <row r="155" spans="1:12">
      <c r="A155" s="66"/>
      <c r="B155" s="27">
        <f t="shared" si="5"/>
        <v>151</v>
      </c>
      <c r="C155" s="27"/>
      <c r="D155" s="27" t="str">
        <f ca="1">IF($C155="","",OFFSET(統合マスタ!$C$4,C155,0))</f>
        <v/>
      </c>
      <c r="E155" s="27" t="str">
        <f ca="1">IF($C155="","",OFFSET(統合マスタ!$X$4,C155,0))</f>
        <v/>
      </c>
      <c r="F155" s="27" t="str">
        <f ca="1">IF($C155="","",OFFSET(統合マスタ!$Z$4,C155,0))</f>
        <v/>
      </c>
      <c r="G155" s="27" t="str">
        <f ca="1">IF($C155="","",OFFSET(統合マスタ!$E$4,C155,0))</f>
        <v/>
      </c>
      <c r="H155" s="27" t="str">
        <f ca="1">IF($C155="","",OFFSET(統合マスタ!$F$4,C155,0))</f>
        <v/>
      </c>
      <c r="I155" s="27" t="str">
        <f ca="1">IF($C155="","",OFFSET(統合マスタ!$K$4,C155,0))</f>
        <v/>
      </c>
      <c r="J155" s="54" t="str">
        <f ca="1">IF(F155="","",OFFSET(分類!$B$29,MATCH(F155,分類!$A$30:$A$46,0),0))</f>
        <v/>
      </c>
      <c r="K155" s="65"/>
      <c r="L155" s="54">
        <f t="shared" si="4"/>
        <v>0</v>
      </c>
    </row>
    <row r="156" spans="1:12">
      <c r="A156" s="66"/>
      <c r="B156" s="27">
        <f t="shared" si="5"/>
        <v>152</v>
      </c>
      <c r="C156" s="27"/>
      <c r="D156" s="27" t="str">
        <f ca="1">IF($C156="","",OFFSET(統合マスタ!$C$4,C156,0))</f>
        <v/>
      </c>
      <c r="E156" s="27" t="str">
        <f ca="1">IF($C156="","",OFFSET(統合マスタ!$X$4,C156,0))</f>
        <v/>
      </c>
      <c r="F156" s="27" t="str">
        <f ca="1">IF($C156="","",OFFSET(統合マスタ!$Z$4,C156,0))</f>
        <v/>
      </c>
      <c r="G156" s="27" t="str">
        <f ca="1">IF($C156="","",OFFSET(統合マスタ!$E$4,C156,0))</f>
        <v/>
      </c>
      <c r="H156" s="27" t="str">
        <f ca="1">IF($C156="","",OFFSET(統合マスタ!$F$4,C156,0))</f>
        <v/>
      </c>
      <c r="I156" s="27" t="str">
        <f ca="1">IF($C156="","",OFFSET(統合マスタ!$K$4,C156,0))</f>
        <v/>
      </c>
      <c r="J156" s="54" t="str">
        <f ca="1">IF(F156="","",OFFSET(分類!$B$29,MATCH(F156,分類!$A$30:$A$46,0),0))</f>
        <v/>
      </c>
      <c r="K156" s="65"/>
      <c r="L156" s="54">
        <f t="shared" si="4"/>
        <v>0</v>
      </c>
    </row>
    <row r="157" spans="1:12">
      <c r="A157" s="66"/>
      <c r="B157" s="27">
        <f t="shared" si="5"/>
        <v>153</v>
      </c>
      <c r="C157" s="27"/>
      <c r="D157" s="27" t="str">
        <f ca="1">IF($C157="","",OFFSET(統合マスタ!$C$4,C157,0))</f>
        <v/>
      </c>
      <c r="E157" s="27" t="str">
        <f ca="1">IF($C157="","",OFFSET(統合マスタ!$X$4,C157,0))</f>
        <v/>
      </c>
      <c r="F157" s="27" t="str">
        <f ca="1">IF($C157="","",OFFSET(統合マスタ!$Z$4,C157,0))</f>
        <v/>
      </c>
      <c r="G157" s="27" t="str">
        <f ca="1">IF($C157="","",OFFSET(統合マスタ!$E$4,C157,0))</f>
        <v/>
      </c>
      <c r="H157" s="27" t="str">
        <f ca="1">IF($C157="","",OFFSET(統合マスタ!$F$4,C157,0))</f>
        <v/>
      </c>
      <c r="I157" s="27" t="str">
        <f ca="1">IF($C157="","",OFFSET(統合マスタ!$K$4,C157,0))</f>
        <v/>
      </c>
      <c r="J157" s="54" t="str">
        <f ca="1">IF(F157="","",OFFSET(分類!$B$29,MATCH(F157,分類!$A$30:$A$46,0),0))</f>
        <v/>
      </c>
      <c r="K157" s="65"/>
      <c r="L157" s="54">
        <f t="shared" si="4"/>
        <v>0</v>
      </c>
    </row>
    <row r="158" spans="1:12">
      <c r="A158" s="66"/>
      <c r="B158" s="27">
        <f t="shared" si="5"/>
        <v>154</v>
      </c>
      <c r="C158" s="27"/>
      <c r="D158" s="27" t="str">
        <f ca="1">IF($C158="","",OFFSET(統合マスタ!$C$4,C158,0))</f>
        <v/>
      </c>
      <c r="E158" s="27" t="str">
        <f ca="1">IF($C158="","",OFFSET(統合マスタ!$X$4,C158,0))</f>
        <v/>
      </c>
      <c r="F158" s="27" t="str">
        <f ca="1">IF($C158="","",OFFSET(統合マスタ!$Z$4,C158,0))</f>
        <v/>
      </c>
      <c r="G158" s="27" t="str">
        <f ca="1">IF($C158="","",OFFSET(統合マスタ!$E$4,C158,0))</f>
        <v/>
      </c>
      <c r="H158" s="27" t="str">
        <f ca="1">IF($C158="","",OFFSET(統合マスタ!$F$4,C158,0))</f>
        <v/>
      </c>
      <c r="I158" s="27" t="str">
        <f ca="1">IF($C158="","",OFFSET(統合マスタ!$K$4,C158,0))</f>
        <v/>
      </c>
      <c r="J158" s="54" t="str">
        <f ca="1">IF(F158="","",OFFSET(分類!$B$29,MATCH(F158,分類!$A$30:$A$46,0),0))</f>
        <v/>
      </c>
      <c r="K158" s="65"/>
      <c r="L158" s="54">
        <f t="shared" si="4"/>
        <v>0</v>
      </c>
    </row>
    <row r="159" spans="1:12">
      <c r="A159" s="66"/>
      <c r="B159" s="27">
        <f t="shared" si="5"/>
        <v>155</v>
      </c>
      <c r="C159" s="27"/>
      <c r="D159" s="27" t="str">
        <f ca="1">IF($C159="","",OFFSET(統合マスタ!$C$4,C159,0))</f>
        <v/>
      </c>
      <c r="E159" s="27" t="str">
        <f ca="1">IF($C159="","",OFFSET(統合マスタ!$X$4,C159,0))</f>
        <v/>
      </c>
      <c r="F159" s="27" t="str">
        <f ca="1">IF($C159="","",OFFSET(統合マスタ!$Z$4,C159,0))</f>
        <v/>
      </c>
      <c r="G159" s="27" t="str">
        <f ca="1">IF($C159="","",OFFSET(統合マスタ!$E$4,C159,0))</f>
        <v/>
      </c>
      <c r="H159" s="27" t="str">
        <f ca="1">IF($C159="","",OFFSET(統合マスタ!$F$4,C159,0))</f>
        <v/>
      </c>
      <c r="I159" s="27" t="str">
        <f ca="1">IF($C159="","",OFFSET(統合マスタ!$K$4,C159,0))</f>
        <v/>
      </c>
      <c r="J159" s="54" t="str">
        <f ca="1">IF(F159="","",OFFSET(分類!$B$29,MATCH(F159,分類!$A$30:$A$46,0),0))</f>
        <v/>
      </c>
      <c r="K159" s="65"/>
      <c r="L159" s="54">
        <f t="shared" si="4"/>
        <v>0</v>
      </c>
    </row>
    <row r="160" spans="1:12">
      <c r="A160" s="66"/>
      <c r="B160" s="27">
        <f t="shared" si="5"/>
        <v>156</v>
      </c>
      <c r="C160" s="27"/>
      <c r="D160" s="27" t="str">
        <f ca="1">IF($C160="","",OFFSET(統合マスタ!$C$4,C160,0))</f>
        <v/>
      </c>
      <c r="E160" s="27" t="str">
        <f ca="1">IF($C160="","",OFFSET(統合マスタ!$X$4,C160,0))</f>
        <v/>
      </c>
      <c r="F160" s="27" t="str">
        <f ca="1">IF($C160="","",OFFSET(統合マスタ!$Z$4,C160,0))</f>
        <v/>
      </c>
      <c r="G160" s="27" t="str">
        <f ca="1">IF($C160="","",OFFSET(統合マスタ!$E$4,C160,0))</f>
        <v/>
      </c>
      <c r="H160" s="27" t="str">
        <f ca="1">IF($C160="","",OFFSET(統合マスタ!$F$4,C160,0))</f>
        <v/>
      </c>
      <c r="I160" s="27" t="str">
        <f ca="1">IF($C160="","",OFFSET(統合マスタ!$K$4,C160,0))</f>
        <v/>
      </c>
      <c r="J160" s="54" t="str">
        <f ca="1">IF(F160="","",OFFSET(分類!$B$29,MATCH(F160,分類!$A$30:$A$46,0),0))</f>
        <v/>
      </c>
      <c r="K160" s="65"/>
      <c r="L160" s="54">
        <f t="shared" si="4"/>
        <v>0</v>
      </c>
    </row>
    <row r="161" spans="1:12">
      <c r="A161" s="66"/>
      <c r="B161" s="27">
        <f t="shared" si="5"/>
        <v>157</v>
      </c>
      <c r="C161" s="27"/>
      <c r="D161" s="27" t="str">
        <f ca="1">IF($C161="","",OFFSET(統合マスタ!$C$4,C161,0))</f>
        <v/>
      </c>
      <c r="E161" s="27" t="str">
        <f ca="1">IF($C161="","",OFFSET(統合マスタ!$X$4,C161,0))</f>
        <v/>
      </c>
      <c r="F161" s="27" t="str">
        <f ca="1">IF($C161="","",OFFSET(統合マスタ!$Z$4,C161,0))</f>
        <v/>
      </c>
      <c r="G161" s="27" t="str">
        <f ca="1">IF($C161="","",OFFSET(統合マスタ!$E$4,C161,0))</f>
        <v/>
      </c>
      <c r="H161" s="27" t="str">
        <f ca="1">IF($C161="","",OFFSET(統合マスタ!$F$4,C161,0))</f>
        <v/>
      </c>
      <c r="I161" s="27" t="str">
        <f ca="1">IF($C161="","",OFFSET(統合マスタ!$K$4,C161,0))</f>
        <v/>
      </c>
      <c r="J161" s="54" t="str">
        <f ca="1">IF(F161="","",OFFSET(分類!$B$29,MATCH(F161,分類!$A$30:$A$46,0),0))</f>
        <v/>
      </c>
      <c r="K161" s="65"/>
      <c r="L161" s="54">
        <f t="shared" si="4"/>
        <v>0</v>
      </c>
    </row>
    <row r="162" spans="1:12">
      <c r="A162" s="66"/>
      <c r="B162" s="27">
        <f t="shared" si="5"/>
        <v>158</v>
      </c>
      <c r="C162" s="27"/>
      <c r="D162" s="27" t="str">
        <f ca="1">IF($C162="","",OFFSET(統合マスタ!$C$4,C162,0))</f>
        <v/>
      </c>
      <c r="E162" s="27" t="str">
        <f ca="1">IF($C162="","",OFFSET(統合マスタ!$X$4,C162,0))</f>
        <v/>
      </c>
      <c r="F162" s="27" t="str">
        <f ca="1">IF($C162="","",OFFSET(統合マスタ!$Z$4,C162,0))</f>
        <v/>
      </c>
      <c r="G162" s="27" t="str">
        <f ca="1">IF($C162="","",OFFSET(統合マスタ!$E$4,C162,0))</f>
        <v/>
      </c>
      <c r="H162" s="27" t="str">
        <f ca="1">IF($C162="","",OFFSET(統合マスタ!$F$4,C162,0))</f>
        <v/>
      </c>
      <c r="I162" s="27" t="str">
        <f ca="1">IF($C162="","",OFFSET(統合マスタ!$K$4,C162,0))</f>
        <v/>
      </c>
      <c r="J162" s="54" t="str">
        <f ca="1">IF(F162="","",OFFSET(分類!$B$29,MATCH(F162,分類!$A$30:$A$46,0),0))</f>
        <v/>
      </c>
      <c r="K162" s="65"/>
      <c r="L162" s="54">
        <f t="shared" si="4"/>
        <v>0</v>
      </c>
    </row>
    <row r="163" spans="1:12">
      <c r="A163" s="66"/>
      <c r="B163" s="27">
        <f t="shared" si="5"/>
        <v>159</v>
      </c>
      <c r="C163" s="27"/>
      <c r="D163" s="27" t="str">
        <f ca="1">IF($C163="","",OFFSET(統合マスタ!$C$4,C163,0))</f>
        <v/>
      </c>
      <c r="E163" s="27" t="str">
        <f ca="1">IF($C163="","",OFFSET(統合マスタ!$X$4,C163,0))</f>
        <v/>
      </c>
      <c r="F163" s="27" t="str">
        <f ca="1">IF($C163="","",OFFSET(統合マスタ!$Z$4,C163,0))</f>
        <v/>
      </c>
      <c r="G163" s="27" t="str">
        <f ca="1">IF($C163="","",OFFSET(統合マスタ!$E$4,C163,0))</f>
        <v/>
      </c>
      <c r="H163" s="27" t="str">
        <f ca="1">IF($C163="","",OFFSET(統合マスタ!$F$4,C163,0))</f>
        <v/>
      </c>
      <c r="I163" s="27" t="str">
        <f ca="1">IF($C163="","",OFFSET(統合マスタ!$K$4,C163,0))</f>
        <v/>
      </c>
      <c r="J163" s="54" t="str">
        <f ca="1">IF(F163="","",OFFSET(分類!$B$29,MATCH(F163,分類!$A$30:$A$46,0),0))</f>
        <v/>
      </c>
      <c r="K163" s="65"/>
      <c r="L163" s="54">
        <f t="shared" si="4"/>
        <v>0</v>
      </c>
    </row>
    <row r="164" spans="1:12">
      <c r="A164" s="66"/>
      <c r="B164" s="27">
        <f t="shared" si="5"/>
        <v>160</v>
      </c>
      <c r="C164" s="27"/>
      <c r="D164" s="27" t="str">
        <f ca="1">IF($C164="","",OFFSET(統合マスタ!$C$4,C164,0))</f>
        <v/>
      </c>
      <c r="E164" s="27" t="str">
        <f ca="1">IF($C164="","",OFFSET(統合マスタ!$X$4,C164,0))</f>
        <v/>
      </c>
      <c r="F164" s="27" t="str">
        <f ca="1">IF($C164="","",OFFSET(統合マスタ!$Z$4,C164,0))</f>
        <v/>
      </c>
      <c r="G164" s="27" t="str">
        <f ca="1">IF($C164="","",OFFSET(統合マスタ!$E$4,C164,0))</f>
        <v/>
      </c>
      <c r="H164" s="27" t="str">
        <f ca="1">IF($C164="","",OFFSET(統合マスタ!$F$4,C164,0))</f>
        <v/>
      </c>
      <c r="I164" s="27" t="str">
        <f ca="1">IF($C164="","",OFFSET(統合マスタ!$K$4,C164,0))</f>
        <v/>
      </c>
      <c r="J164" s="54" t="str">
        <f ca="1">IF(F164="","",OFFSET(分類!$B$29,MATCH(F164,分類!$A$30:$A$46,0),0))</f>
        <v/>
      </c>
      <c r="K164" s="65"/>
      <c r="L164" s="54">
        <f t="shared" si="4"/>
        <v>0</v>
      </c>
    </row>
    <row r="165" spans="1:12">
      <c r="A165" s="66"/>
      <c r="B165" s="27">
        <f t="shared" si="5"/>
        <v>161</v>
      </c>
      <c r="C165" s="27"/>
      <c r="D165" s="27" t="str">
        <f ca="1">IF($C165="","",OFFSET(統合マスタ!$C$4,C165,0))</f>
        <v/>
      </c>
      <c r="E165" s="27" t="str">
        <f ca="1">IF($C165="","",OFFSET(統合マスタ!$X$4,C165,0))</f>
        <v/>
      </c>
      <c r="F165" s="27" t="str">
        <f ca="1">IF($C165="","",OFFSET(統合マスタ!$Z$4,C165,0))</f>
        <v/>
      </c>
      <c r="G165" s="27" t="str">
        <f ca="1">IF($C165="","",OFFSET(統合マスタ!$E$4,C165,0))</f>
        <v/>
      </c>
      <c r="H165" s="27" t="str">
        <f ca="1">IF($C165="","",OFFSET(統合マスタ!$F$4,C165,0))</f>
        <v/>
      </c>
      <c r="I165" s="27" t="str">
        <f ca="1">IF($C165="","",OFFSET(統合マスタ!$K$4,C165,0))</f>
        <v/>
      </c>
      <c r="J165" s="54" t="str">
        <f ca="1">IF(F165="","",OFFSET(分類!$B$29,MATCH(F165,分類!$A$30:$A$46,0),0))</f>
        <v/>
      </c>
      <c r="K165" s="65"/>
      <c r="L165" s="54">
        <f t="shared" si="4"/>
        <v>0</v>
      </c>
    </row>
    <row r="166" spans="1:12">
      <c r="A166" s="66"/>
      <c r="B166" s="27">
        <f t="shared" si="5"/>
        <v>162</v>
      </c>
      <c r="C166" s="27"/>
      <c r="D166" s="27" t="str">
        <f ca="1">IF($C166="","",OFFSET(統合マスタ!$C$4,C166,0))</f>
        <v/>
      </c>
      <c r="E166" s="27" t="str">
        <f ca="1">IF($C166="","",OFFSET(統合マスタ!$X$4,C166,0))</f>
        <v/>
      </c>
      <c r="F166" s="27" t="str">
        <f ca="1">IF($C166="","",OFFSET(統合マスタ!$Z$4,C166,0))</f>
        <v/>
      </c>
      <c r="G166" s="27" t="str">
        <f ca="1">IF($C166="","",OFFSET(統合マスタ!$E$4,C166,0))</f>
        <v/>
      </c>
      <c r="H166" s="27" t="str">
        <f ca="1">IF($C166="","",OFFSET(統合マスタ!$F$4,C166,0))</f>
        <v/>
      </c>
      <c r="I166" s="27" t="str">
        <f ca="1">IF($C166="","",OFFSET(統合マスタ!$K$4,C166,0))</f>
        <v/>
      </c>
      <c r="J166" s="54" t="str">
        <f ca="1">IF(F166="","",OFFSET(分類!$B$29,MATCH(F166,分類!$A$30:$A$46,0),0))</f>
        <v/>
      </c>
      <c r="K166" s="65"/>
      <c r="L166" s="54">
        <f t="shared" si="4"/>
        <v>0</v>
      </c>
    </row>
    <row r="167" spans="1:12">
      <c r="A167" s="66"/>
      <c r="B167" s="27">
        <f t="shared" si="5"/>
        <v>163</v>
      </c>
      <c r="C167" s="27"/>
      <c r="D167" s="27" t="str">
        <f ca="1">IF($C167="","",OFFSET(統合マスタ!$C$4,C167,0))</f>
        <v/>
      </c>
      <c r="E167" s="27" t="str">
        <f ca="1">IF($C167="","",OFFSET(統合マスタ!$X$4,C167,0))</f>
        <v/>
      </c>
      <c r="F167" s="27" t="str">
        <f ca="1">IF($C167="","",OFFSET(統合マスタ!$Z$4,C167,0))</f>
        <v/>
      </c>
      <c r="G167" s="27" t="str">
        <f ca="1">IF($C167="","",OFFSET(統合マスタ!$E$4,C167,0))</f>
        <v/>
      </c>
      <c r="H167" s="27" t="str">
        <f ca="1">IF($C167="","",OFFSET(統合マスタ!$F$4,C167,0))</f>
        <v/>
      </c>
      <c r="I167" s="27" t="str">
        <f ca="1">IF($C167="","",OFFSET(統合マスタ!$K$4,C167,0))</f>
        <v/>
      </c>
      <c r="J167" s="54" t="str">
        <f ca="1">IF(F167="","",OFFSET(分類!$B$29,MATCH(F167,分類!$A$30:$A$46,0),0))</f>
        <v/>
      </c>
      <c r="K167" s="65"/>
      <c r="L167" s="54">
        <f t="shared" si="4"/>
        <v>0</v>
      </c>
    </row>
    <row r="168" spans="1:12">
      <c r="A168" s="66"/>
      <c r="B168" s="27">
        <f t="shared" si="5"/>
        <v>164</v>
      </c>
      <c r="C168" s="27"/>
      <c r="D168" s="27" t="str">
        <f ca="1">IF($C168="","",OFFSET(統合マスタ!$C$4,C168,0))</f>
        <v/>
      </c>
      <c r="E168" s="27" t="str">
        <f ca="1">IF($C168="","",OFFSET(統合マスタ!$X$4,C168,0))</f>
        <v/>
      </c>
      <c r="F168" s="27" t="str">
        <f ca="1">IF($C168="","",OFFSET(統合マスタ!$Z$4,C168,0))</f>
        <v/>
      </c>
      <c r="G168" s="27" t="str">
        <f ca="1">IF($C168="","",OFFSET(統合マスタ!$E$4,C168,0))</f>
        <v/>
      </c>
      <c r="H168" s="27" t="str">
        <f ca="1">IF($C168="","",OFFSET(統合マスタ!$F$4,C168,0))</f>
        <v/>
      </c>
      <c r="I168" s="27" t="str">
        <f ca="1">IF($C168="","",OFFSET(統合マスタ!$K$4,C168,0))</f>
        <v/>
      </c>
      <c r="J168" s="54" t="str">
        <f ca="1">IF(F168="","",OFFSET(分類!$B$29,MATCH(F168,分類!$A$30:$A$46,0),0))</f>
        <v/>
      </c>
      <c r="K168" s="65"/>
      <c r="L168" s="54">
        <f t="shared" si="4"/>
        <v>0</v>
      </c>
    </row>
    <row r="169" spans="1:12">
      <c r="A169" s="66"/>
      <c r="B169" s="27">
        <f t="shared" si="5"/>
        <v>165</v>
      </c>
      <c r="C169" s="27"/>
      <c r="D169" s="27" t="str">
        <f ca="1">IF($C169="","",OFFSET(統合マスタ!$C$4,C169,0))</f>
        <v/>
      </c>
      <c r="E169" s="27" t="str">
        <f ca="1">IF($C169="","",OFFSET(統合マスタ!$X$4,C169,0))</f>
        <v/>
      </c>
      <c r="F169" s="27" t="str">
        <f ca="1">IF($C169="","",OFFSET(統合マスタ!$Z$4,C169,0))</f>
        <v/>
      </c>
      <c r="G169" s="27" t="str">
        <f ca="1">IF($C169="","",OFFSET(統合マスタ!$E$4,C169,0))</f>
        <v/>
      </c>
      <c r="H169" s="27" t="str">
        <f ca="1">IF($C169="","",OFFSET(統合マスタ!$F$4,C169,0))</f>
        <v/>
      </c>
      <c r="I169" s="27" t="str">
        <f ca="1">IF($C169="","",OFFSET(統合マスタ!$K$4,C169,0))</f>
        <v/>
      </c>
      <c r="J169" s="54" t="str">
        <f ca="1">IF(F169="","",OFFSET(分類!$B$29,MATCH(F169,分類!$A$30:$A$46,0),0))</f>
        <v/>
      </c>
      <c r="K169" s="65"/>
      <c r="L169" s="54">
        <f t="shared" si="4"/>
        <v>0</v>
      </c>
    </row>
    <row r="170" spans="1:12">
      <c r="A170" s="66"/>
      <c r="B170" s="27">
        <f t="shared" si="5"/>
        <v>166</v>
      </c>
      <c r="C170" s="27"/>
      <c r="D170" s="27" t="str">
        <f ca="1">IF($C170="","",OFFSET(統合マスタ!$C$4,C170,0))</f>
        <v/>
      </c>
      <c r="E170" s="27" t="str">
        <f ca="1">IF($C170="","",OFFSET(統合マスタ!$X$4,C170,0))</f>
        <v/>
      </c>
      <c r="F170" s="27" t="str">
        <f ca="1">IF($C170="","",OFFSET(統合マスタ!$Z$4,C170,0))</f>
        <v/>
      </c>
      <c r="G170" s="27" t="str">
        <f ca="1">IF($C170="","",OFFSET(統合マスタ!$E$4,C170,0))</f>
        <v/>
      </c>
      <c r="H170" s="27" t="str">
        <f ca="1">IF($C170="","",OFFSET(統合マスタ!$F$4,C170,0))</f>
        <v/>
      </c>
      <c r="I170" s="27" t="str">
        <f ca="1">IF($C170="","",OFFSET(統合マスタ!$K$4,C170,0))</f>
        <v/>
      </c>
      <c r="J170" s="54" t="str">
        <f ca="1">IF(F170="","",OFFSET(分類!$B$29,MATCH(F170,分類!$A$30:$A$46,0),0))</f>
        <v/>
      </c>
      <c r="K170" s="65"/>
      <c r="L170" s="54">
        <f t="shared" si="4"/>
        <v>0</v>
      </c>
    </row>
    <row r="171" spans="1:12">
      <c r="A171" s="66"/>
      <c r="B171" s="27">
        <f t="shared" si="5"/>
        <v>167</v>
      </c>
      <c r="C171" s="27"/>
      <c r="D171" s="27" t="str">
        <f ca="1">IF($C171="","",OFFSET(統合マスタ!$C$4,C171,0))</f>
        <v/>
      </c>
      <c r="E171" s="27" t="str">
        <f ca="1">IF($C171="","",OFFSET(統合マスタ!$X$4,C171,0))</f>
        <v/>
      </c>
      <c r="F171" s="27" t="str">
        <f ca="1">IF($C171="","",OFFSET(統合マスタ!$Z$4,C171,0))</f>
        <v/>
      </c>
      <c r="G171" s="27" t="str">
        <f ca="1">IF($C171="","",OFFSET(統合マスタ!$E$4,C171,0))</f>
        <v/>
      </c>
      <c r="H171" s="27" t="str">
        <f ca="1">IF($C171="","",OFFSET(統合マスタ!$F$4,C171,0))</f>
        <v/>
      </c>
      <c r="I171" s="27" t="str">
        <f ca="1">IF($C171="","",OFFSET(統合マスタ!$K$4,C171,0))</f>
        <v/>
      </c>
      <c r="J171" s="54" t="str">
        <f ca="1">IF(F171="","",OFFSET(分類!$B$29,MATCH(F171,分類!$A$30:$A$46,0),0))</f>
        <v/>
      </c>
      <c r="K171" s="65"/>
      <c r="L171" s="54">
        <f t="shared" si="4"/>
        <v>0</v>
      </c>
    </row>
    <row r="172" spans="1:12">
      <c r="A172" s="66"/>
      <c r="B172" s="27">
        <f t="shared" si="5"/>
        <v>168</v>
      </c>
      <c r="C172" s="27"/>
      <c r="D172" s="27" t="str">
        <f ca="1">IF($C172="","",OFFSET(統合マスタ!$C$4,C172,0))</f>
        <v/>
      </c>
      <c r="E172" s="27" t="str">
        <f ca="1">IF($C172="","",OFFSET(統合マスタ!$X$4,C172,0))</f>
        <v/>
      </c>
      <c r="F172" s="27" t="str">
        <f ca="1">IF($C172="","",OFFSET(統合マスタ!$Z$4,C172,0))</f>
        <v/>
      </c>
      <c r="G172" s="27" t="str">
        <f ca="1">IF($C172="","",OFFSET(統合マスタ!$E$4,C172,0))</f>
        <v/>
      </c>
      <c r="H172" s="27" t="str">
        <f ca="1">IF($C172="","",OFFSET(統合マスタ!$F$4,C172,0))</f>
        <v/>
      </c>
      <c r="I172" s="27" t="str">
        <f ca="1">IF($C172="","",OFFSET(統合マスタ!$K$4,C172,0))</f>
        <v/>
      </c>
      <c r="J172" s="54" t="str">
        <f ca="1">IF(F172="","",OFFSET(分類!$B$29,MATCH(F172,分類!$A$30:$A$46,0),0))</f>
        <v/>
      </c>
      <c r="K172" s="65"/>
      <c r="L172" s="54">
        <f t="shared" si="4"/>
        <v>0</v>
      </c>
    </row>
    <row r="173" spans="1:12">
      <c r="A173" s="66"/>
      <c r="B173" s="27">
        <f t="shared" si="5"/>
        <v>169</v>
      </c>
      <c r="C173" s="27"/>
      <c r="D173" s="27" t="str">
        <f ca="1">IF($C173="","",OFFSET(統合マスタ!$C$4,C173,0))</f>
        <v/>
      </c>
      <c r="E173" s="27" t="str">
        <f ca="1">IF($C173="","",OFFSET(統合マスタ!$X$4,C173,0))</f>
        <v/>
      </c>
      <c r="F173" s="27" t="str">
        <f ca="1">IF($C173="","",OFFSET(統合マスタ!$Z$4,C173,0))</f>
        <v/>
      </c>
      <c r="G173" s="27" t="str">
        <f ca="1">IF($C173="","",OFFSET(統合マスタ!$E$4,C173,0))</f>
        <v/>
      </c>
      <c r="H173" s="27" t="str">
        <f ca="1">IF($C173="","",OFFSET(統合マスタ!$F$4,C173,0))</f>
        <v/>
      </c>
      <c r="I173" s="27" t="str">
        <f ca="1">IF($C173="","",OFFSET(統合マスタ!$K$4,C173,0))</f>
        <v/>
      </c>
      <c r="J173" s="54" t="str">
        <f ca="1">IF(F173="","",OFFSET(分類!$B$29,MATCH(F173,分類!$A$30:$A$46,0),0))</f>
        <v/>
      </c>
      <c r="K173" s="65"/>
      <c r="L173" s="54">
        <f t="shared" si="4"/>
        <v>0</v>
      </c>
    </row>
    <row r="174" spans="1:12">
      <c r="A174" s="66"/>
      <c r="B174" s="27">
        <f t="shared" si="5"/>
        <v>170</v>
      </c>
      <c r="C174" s="27"/>
      <c r="D174" s="27" t="str">
        <f ca="1">IF($C174="","",OFFSET(統合マスタ!$C$4,C174,0))</f>
        <v/>
      </c>
      <c r="E174" s="27" t="str">
        <f ca="1">IF($C174="","",OFFSET(統合マスタ!$X$4,C174,0))</f>
        <v/>
      </c>
      <c r="F174" s="27" t="str">
        <f ca="1">IF($C174="","",OFFSET(統合マスタ!$Z$4,C174,0))</f>
        <v/>
      </c>
      <c r="G174" s="27" t="str">
        <f ca="1">IF($C174="","",OFFSET(統合マスタ!$E$4,C174,0))</f>
        <v/>
      </c>
      <c r="H174" s="27" t="str">
        <f ca="1">IF($C174="","",OFFSET(統合マスタ!$F$4,C174,0))</f>
        <v/>
      </c>
      <c r="I174" s="27" t="str">
        <f ca="1">IF($C174="","",OFFSET(統合マスタ!$K$4,C174,0))</f>
        <v/>
      </c>
      <c r="J174" s="54" t="str">
        <f ca="1">IF(F174="","",OFFSET(分類!$B$29,MATCH(F174,分類!$A$30:$A$46,0),0))</f>
        <v/>
      </c>
      <c r="K174" s="65"/>
      <c r="L174" s="54">
        <f t="shared" si="4"/>
        <v>0</v>
      </c>
    </row>
    <row r="175" spans="1:12">
      <c r="A175" s="66"/>
      <c r="B175" s="27">
        <f t="shared" si="5"/>
        <v>171</v>
      </c>
      <c r="C175" s="27"/>
      <c r="D175" s="27" t="str">
        <f ca="1">IF($C175="","",OFFSET(統合マスタ!$C$4,C175,0))</f>
        <v/>
      </c>
      <c r="E175" s="27" t="str">
        <f ca="1">IF($C175="","",OFFSET(統合マスタ!$X$4,C175,0))</f>
        <v/>
      </c>
      <c r="F175" s="27" t="str">
        <f ca="1">IF($C175="","",OFFSET(統合マスタ!$Z$4,C175,0))</f>
        <v/>
      </c>
      <c r="G175" s="27" t="str">
        <f ca="1">IF($C175="","",OFFSET(統合マスタ!$E$4,C175,0))</f>
        <v/>
      </c>
      <c r="H175" s="27" t="str">
        <f ca="1">IF($C175="","",OFFSET(統合マスタ!$F$4,C175,0))</f>
        <v/>
      </c>
      <c r="I175" s="27" t="str">
        <f ca="1">IF($C175="","",OFFSET(統合マスタ!$K$4,C175,0))</f>
        <v/>
      </c>
      <c r="J175" s="54" t="str">
        <f ca="1">IF(F175="","",OFFSET(分類!$B$29,MATCH(F175,分類!$A$30:$A$46,0),0))</f>
        <v/>
      </c>
      <c r="K175" s="65"/>
      <c r="L175" s="54">
        <f t="shared" si="4"/>
        <v>0</v>
      </c>
    </row>
    <row r="176" spans="1:12">
      <c r="A176" s="66"/>
      <c r="B176" s="27">
        <f t="shared" si="5"/>
        <v>172</v>
      </c>
      <c r="C176" s="27"/>
      <c r="D176" s="27" t="str">
        <f ca="1">IF($C176="","",OFFSET(統合マスタ!$C$4,C176,0))</f>
        <v/>
      </c>
      <c r="E176" s="27" t="str">
        <f ca="1">IF($C176="","",OFFSET(統合マスタ!$X$4,C176,0))</f>
        <v/>
      </c>
      <c r="F176" s="27" t="str">
        <f ca="1">IF($C176="","",OFFSET(統合マスタ!$Z$4,C176,0))</f>
        <v/>
      </c>
      <c r="G176" s="27" t="str">
        <f ca="1">IF($C176="","",OFFSET(統合マスタ!$E$4,C176,0))</f>
        <v/>
      </c>
      <c r="H176" s="27" t="str">
        <f ca="1">IF($C176="","",OFFSET(統合マスタ!$F$4,C176,0))</f>
        <v/>
      </c>
      <c r="I176" s="27" t="str">
        <f ca="1">IF($C176="","",OFFSET(統合マスタ!$K$4,C176,0))</f>
        <v/>
      </c>
      <c r="J176" s="54" t="str">
        <f ca="1">IF(F176="","",OFFSET(分類!$B$29,MATCH(F176,分類!$A$30:$A$46,0),0))</f>
        <v/>
      </c>
      <c r="K176" s="65"/>
      <c r="L176" s="54">
        <f t="shared" si="4"/>
        <v>0</v>
      </c>
    </row>
    <row r="177" spans="1:12">
      <c r="A177" s="66"/>
      <c r="B177" s="27">
        <f t="shared" si="5"/>
        <v>173</v>
      </c>
      <c r="C177" s="27"/>
      <c r="D177" s="27" t="str">
        <f ca="1">IF($C177="","",OFFSET(統合マスタ!$C$4,C177,0))</f>
        <v/>
      </c>
      <c r="E177" s="27" t="str">
        <f ca="1">IF($C177="","",OFFSET(統合マスタ!$X$4,C177,0))</f>
        <v/>
      </c>
      <c r="F177" s="27" t="str">
        <f ca="1">IF($C177="","",OFFSET(統合マスタ!$Z$4,C177,0))</f>
        <v/>
      </c>
      <c r="G177" s="27" t="str">
        <f ca="1">IF($C177="","",OFFSET(統合マスタ!$E$4,C177,0))</f>
        <v/>
      </c>
      <c r="H177" s="27" t="str">
        <f ca="1">IF($C177="","",OFFSET(統合マスタ!$F$4,C177,0))</f>
        <v/>
      </c>
      <c r="I177" s="27" t="str">
        <f ca="1">IF($C177="","",OFFSET(統合マスタ!$K$4,C177,0))</f>
        <v/>
      </c>
      <c r="J177" s="54" t="str">
        <f ca="1">IF(F177="","",OFFSET(分類!$B$29,MATCH(F177,分類!$A$30:$A$46,0),0))</f>
        <v/>
      </c>
      <c r="K177" s="65"/>
      <c r="L177" s="54">
        <f t="shared" si="4"/>
        <v>0</v>
      </c>
    </row>
    <row r="178" spans="1:12">
      <c r="A178" s="66"/>
      <c r="B178" s="27">
        <f t="shared" si="5"/>
        <v>174</v>
      </c>
      <c r="C178" s="27"/>
      <c r="D178" s="27" t="str">
        <f ca="1">IF($C178="","",OFFSET(統合マスタ!$C$4,C178,0))</f>
        <v/>
      </c>
      <c r="E178" s="27" t="str">
        <f ca="1">IF($C178="","",OFFSET(統合マスタ!$X$4,C178,0))</f>
        <v/>
      </c>
      <c r="F178" s="27" t="str">
        <f ca="1">IF($C178="","",OFFSET(統合マスタ!$Z$4,C178,0))</f>
        <v/>
      </c>
      <c r="G178" s="27" t="str">
        <f ca="1">IF($C178="","",OFFSET(統合マスタ!$E$4,C178,0))</f>
        <v/>
      </c>
      <c r="H178" s="27" t="str">
        <f ca="1">IF($C178="","",OFFSET(統合マスタ!$F$4,C178,0))</f>
        <v/>
      </c>
      <c r="I178" s="27" t="str">
        <f ca="1">IF($C178="","",OFFSET(統合マスタ!$K$4,C178,0))</f>
        <v/>
      </c>
      <c r="J178" s="54" t="str">
        <f ca="1">IF(F178="","",OFFSET(分類!$B$29,MATCH(F178,分類!$A$30:$A$46,0),0))</f>
        <v/>
      </c>
      <c r="K178" s="65"/>
      <c r="L178" s="54">
        <f t="shared" si="4"/>
        <v>0</v>
      </c>
    </row>
    <row r="179" spans="1:12">
      <c r="A179" s="66"/>
      <c r="B179" s="27">
        <f t="shared" si="5"/>
        <v>175</v>
      </c>
      <c r="C179" s="27"/>
      <c r="D179" s="27" t="str">
        <f ca="1">IF($C179="","",OFFSET(統合マスタ!$C$4,C179,0))</f>
        <v/>
      </c>
      <c r="E179" s="27" t="str">
        <f ca="1">IF($C179="","",OFFSET(統合マスタ!$X$4,C179,0))</f>
        <v/>
      </c>
      <c r="F179" s="27" t="str">
        <f ca="1">IF($C179="","",OFFSET(統合マスタ!$Z$4,C179,0))</f>
        <v/>
      </c>
      <c r="G179" s="27" t="str">
        <f ca="1">IF($C179="","",OFFSET(統合マスタ!$E$4,C179,0))</f>
        <v/>
      </c>
      <c r="H179" s="27" t="str">
        <f ca="1">IF($C179="","",OFFSET(統合マスタ!$F$4,C179,0))</f>
        <v/>
      </c>
      <c r="I179" s="27" t="str">
        <f ca="1">IF($C179="","",OFFSET(統合マスタ!$K$4,C179,0))</f>
        <v/>
      </c>
      <c r="J179" s="54" t="str">
        <f ca="1">IF(F179="","",OFFSET(分類!$B$29,MATCH(F179,分類!$A$30:$A$46,0),0))</f>
        <v/>
      </c>
      <c r="K179" s="65"/>
      <c r="L179" s="54">
        <f t="shared" si="4"/>
        <v>0</v>
      </c>
    </row>
    <row r="180" spans="1:12">
      <c r="A180" s="66"/>
      <c r="B180" s="27">
        <f t="shared" si="5"/>
        <v>176</v>
      </c>
      <c r="C180" s="27"/>
      <c r="D180" s="27" t="str">
        <f ca="1">IF($C180="","",OFFSET(統合マスタ!$C$4,C180,0))</f>
        <v/>
      </c>
      <c r="E180" s="27" t="str">
        <f ca="1">IF($C180="","",OFFSET(統合マスタ!$X$4,C180,0))</f>
        <v/>
      </c>
      <c r="F180" s="27" t="str">
        <f ca="1">IF($C180="","",OFFSET(統合マスタ!$Z$4,C180,0))</f>
        <v/>
      </c>
      <c r="G180" s="27" t="str">
        <f ca="1">IF($C180="","",OFFSET(統合マスタ!$E$4,C180,0))</f>
        <v/>
      </c>
      <c r="H180" s="27" t="str">
        <f ca="1">IF($C180="","",OFFSET(統合マスタ!$F$4,C180,0))</f>
        <v/>
      </c>
      <c r="I180" s="27" t="str">
        <f ca="1">IF($C180="","",OFFSET(統合マスタ!$K$4,C180,0))</f>
        <v/>
      </c>
      <c r="J180" s="54" t="str">
        <f ca="1">IF(F180="","",OFFSET(分類!$B$29,MATCH(F180,分類!$A$30:$A$46,0),0))</f>
        <v/>
      </c>
      <c r="K180" s="65"/>
      <c r="L180" s="54">
        <f t="shared" si="4"/>
        <v>0</v>
      </c>
    </row>
    <row r="181" spans="1:12">
      <c r="A181" s="66"/>
      <c r="B181" s="27">
        <f t="shared" si="5"/>
        <v>177</v>
      </c>
      <c r="C181" s="27"/>
      <c r="D181" s="27" t="str">
        <f ca="1">IF($C181="","",OFFSET(統合マスタ!$C$4,C181,0))</f>
        <v/>
      </c>
      <c r="E181" s="27" t="str">
        <f ca="1">IF($C181="","",OFFSET(統合マスタ!$X$4,C181,0))</f>
        <v/>
      </c>
      <c r="F181" s="27" t="str">
        <f ca="1">IF($C181="","",OFFSET(統合マスタ!$Z$4,C181,0))</f>
        <v/>
      </c>
      <c r="G181" s="27" t="str">
        <f ca="1">IF($C181="","",OFFSET(統合マスタ!$E$4,C181,0))</f>
        <v/>
      </c>
      <c r="H181" s="27" t="str">
        <f ca="1">IF($C181="","",OFFSET(統合マスタ!$F$4,C181,0))</f>
        <v/>
      </c>
      <c r="I181" s="27" t="str">
        <f ca="1">IF($C181="","",OFFSET(統合マスタ!$K$4,C181,0))</f>
        <v/>
      </c>
      <c r="J181" s="54" t="str">
        <f ca="1">IF(F181="","",OFFSET(分類!$B$29,MATCH(F181,分類!$A$30:$A$46,0),0))</f>
        <v/>
      </c>
      <c r="K181" s="65"/>
      <c r="L181" s="54">
        <f t="shared" si="4"/>
        <v>0</v>
      </c>
    </row>
    <row r="182" spans="1:12">
      <c r="A182" s="66"/>
      <c r="B182" s="27">
        <f t="shared" si="5"/>
        <v>178</v>
      </c>
      <c r="C182" s="27"/>
      <c r="D182" s="27" t="str">
        <f ca="1">IF($C182="","",OFFSET(統合マスタ!$C$4,C182,0))</f>
        <v/>
      </c>
      <c r="E182" s="27" t="str">
        <f ca="1">IF($C182="","",OFFSET(統合マスタ!$X$4,C182,0))</f>
        <v/>
      </c>
      <c r="F182" s="27" t="str">
        <f ca="1">IF($C182="","",OFFSET(統合マスタ!$Z$4,C182,0))</f>
        <v/>
      </c>
      <c r="G182" s="27" t="str">
        <f ca="1">IF($C182="","",OFFSET(統合マスタ!$E$4,C182,0))</f>
        <v/>
      </c>
      <c r="H182" s="27" t="str">
        <f ca="1">IF($C182="","",OFFSET(統合マスタ!$F$4,C182,0))</f>
        <v/>
      </c>
      <c r="I182" s="27" t="str">
        <f ca="1">IF($C182="","",OFFSET(統合マスタ!$K$4,C182,0))</f>
        <v/>
      </c>
      <c r="J182" s="54" t="str">
        <f ca="1">IF(F182="","",OFFSET(分類!$B$29,MATCH(F182,分類!$A$30:$A$46,0),0))</f>
        <v/>
      </c>
      <c r="K182" s="65"/>
      <c r="L182" s="54">
        <f t="shared" si="4"/>
        <v>0</v>
      </c>
    </row>
    <row r="183" spans="1:12">
      <c r="A183" s="66"/>
      <c r="B183" s="27">
        <f t="shared" si="5"/>
        <v>179</v>
      </c>
      <c r="C183" s="27"/>
      <c r="D183" s="27" t="str">
        <f ca="1">IF($C183="","",OFFSET(統合マスタ!$C$4,C183,0))</f>
        <v/>
      </c>
      <c r="E183" s="27" t="str">
        <f ca="1">IF($C183="","",OFFSET(統合マスタ!$X$4,C183,0))</f>
        <v/>
      </c>
      <c r="F183" s="27" t="str">
        <f ca="1">IF($C183="","",OFFSET(統合マスタ!$Z$4,C183,0))</f>
        <v/>
      </c>
      <c r="G183" s="27" t="str">
        <f ca="1">IF($C183="","",OFFSET(統合マスタ!$E$4,C183,0))</f>
        <v/>
      </c>
      <c r="H183" s="27" t="str">
        <f ca="1">IF($C183="","",OFFSET(統合マスタ!$F$4,C183,0))</f>
        <v/>
      </c>
      <c r="I183" s="27" t="str">
        <f ca="1">IF($C183="","",OFFSET(統合マスタ!$K$4,C183,0))</f>
        <v/>
      </c>
      <c r="J183" s="54" t="str">
        <f ca="1">IF(F183="","",OFFSET(分類!$B$29,MATCH(F183,分類!$A$30:$A$46,0),0))</f>
        <v/>
      </c>
      <c r="K183" s="65"/>
      <c r="L183" s="54">
        <f t="shared" si="4"/>
        <v>0</v>
      </c>
    </row>
    <row r="184" spans="1:12">
      <c r="A184" s="66"/>
      <c r="B184" s="27">
        <f t="shared" si="5"/>
        <v>180</v>
      </c>
      <c r="C184" s="27"/>
      <c r="D184" s="27" t="str">
        <f ca="1">IF($C184="","",OFFSET(統合マスタ!$C$4,C184,0))</f>
        <v/>
      </c>
      <c r="E184" s="27" t="str">
        <f ca="1">IF($C184="","",OFFSET(統合マスタ!$X$4,C184,0))</f>
        <v/>
      </c>
      <c r="F184" s="27" t="str">
        <f ca="1">IF($C184="","",OFFSET(統合マスタ!$Z$4,C184,0))</f>
        <v/>
      </c>
      <c r="G184" s="27" t="str">
        <f ca="1">IF($C184="","",OFFSET(統合マスタ!$E$4,C184,0))</f>
        <v/>
      </c>
      <c r="H184" s="27" t="str">
        <f ca="1">IF($C184="","",OFFSET(統合マスタ!$F$4,C184,0))</f>
        <v/>
      </c>
      <c r="I184" s="27" t="str">
        <f ca="1">IF($C184="","",OFFSET(統合マスタ!$K$4,C184,0))</f>
        <v/>
      </c>
      <c r="J184" s="54" t="str">
        <f ca="1">IF(F184="","",OFFSET(分類!$B$29,MATCH(F184,分類!$A$30:$A$46,0),0))</f>
        <v/>
      </c>
      <c r="K184" s="65"/>
      <c r="L184" s="54">
        <f t="shared" si="4"/>
        <v>0</v>
      </c>
    </row>
    <row r="185" spans="1:12">
      <c r="A185" s="66"/>
      <c r="B185" s="27">
        <f t="shared" si="5"/>
        <v>181</v>
      </c>
      <c r="C185" s="27"/>
      <c r="D185" s="27" t="str">
        <f ca="1">IF($C185="","",OFFSET(統合マスタ!$C$4,C185,0))</f>
        <v/>
      </c>
      <c r="E185" s="27" t="str">
        <f ca="1">IF($C185="","",OFFSET(統合マスタ!$X$4,C185,0))</f>
        <v/>
      </c>
      <c r="F185" s="27" t="str">
        <f ca="1">IF($C185="","",OFFSET(統合マスタ!$Z$4,C185,0))</f>
        <v/>
      </c>
      <c r="G185" s="27" t="str">
        <f ca="1">IF($C185="","",OFFSET(統合マスタ!$E$4,C185,0))</f>
        <v/>
      </c>
      <c r="H185" s="27" t="str">
        <f ca="1">IF($C185="","",OFFSET(統合マスタ!$F$4,C185,0))</f>
        <v/>
      </c>
      <c r="I185" s="27" t="str">
        <f ca="1">IF($C185="","",OFFSET(統合マスタ!$K$4,C185,0))</f>
        <v/>
      </c>
      <c r="J185" s="54" t="str">
        <f ca="1">IF(F185="","",OFFSET(分類!$B$29,MATCH(F185,分類!$A$30:$A$46,0),0))</f>
        <v/>
      </c>
      <c r="K185" s="65"/>
      <c r="L185" s="54">
        <f t="shared" si="4"/>
        <v>0</v>
      </c>
    </row>
    <row r="186" spans="1:12">
      <c r="A186" s="66"/>
      <c r="B186" s="27">
        <f t="shared" si="5"/>
        <v>182</v>
      </c>
      <c r="C186" s="27"/>
      <c r="D186" s="27" t="str">
        <f ca="1">IF($C186="","",OFFSET(統合マスタ!$C$4,C186,0))</f>
        <v/>
      </c>
      <c r="E186" s="27" t="str">
        <f ca="1">IF($C186="","",OFFSET(統合マスタ!$X$4,C186,0))</f>
        <v/>
      </c>
      <c r="F186" s="27" t="str">
        <f ca="1">IF($C186="","",OFFSET(統合マスタ!$Z$4,C186,0))</f>
        <v/>
      </c>
      <c r="G186" s="27" t="str">
        <f ca="1">IF($C186="","",OFFSET(統合マスタ!$E$4,C186,0))</f>
        <v/>
      </c>
      <c r="H186" s="27" t="str">
        <f ca="1">IF($C186="","",OFFSET(統合マスタ!$F$4,C186,0))</f>
        <v/>
      </c>
      <c r="I186" s="27" t="str">
        <f ca="1">IF($C186="","",OFFSET(統合マスタ!$K$4,C186,0))</f>
        <v/>
      </c>
      <c r="J186" s="54" t="str">
        <f ca="1">IF(F186="","",OFFSET(分類!$B$29,MATCH(F186,分類!$A$30:$A$46,0),0))</f>
        <v/>
      </c>
      <c r="K186" s="65"/>
      <c r="L186" s="54">
        <f t="shared" si="4"/>
        <v>0</v>
      </c>
    </row>
    <row r="187" spans="1:12">
      <c r="A187" s="66"/>
      <c r="B187" s="27">
        <f t="shared" si="5"/>
        <v>183</v>
      </c>
      <c r="C187" s="27"/>
      <c r="D187" s="27" t="str">
        <f ca="1">IF($C187="","",OFFSET(統合マスタ!$C$4,C187,0))</f>
        <v/>
      </c>
      <c r="E187" s="27" t="str">
        <f ca="1">IF($C187="","",OFFSET(統合マスタ!$X$4,C187,0))</f>
        <v/>
      </c>
      <c r="F187" s="27" t="str">
        <f ca="1">IF($C187="","",OFFSET(統合マスタ!$Z$4,C187,0))</f>
        <v/>
      </c>
      <c r="G187" s="27" t="str">
        <f ca="1">IF($C187="","",OFFSET(統合マスタ!$E$4,C187,0))</f>
        <v/>
      </c>
      <c r="H187" s="27" t="str">
        <f ca="1">IF($C187="","",OFFSET(統合マスタ!$F$4,C187,0))</f>
        <v/>
      </c>
      <c r="I187" s="27" t="str">
        <f ca="1">IF($C187="","",OFFSET(統合マスタ!$K$4,C187,0))</f>
        <v/>
      </c>
      <c r="J187" s="54" t="str">
        <f ca="1">IF(F187="","",OFFSET(分類!$B$29,MATCH(F187,分類!$A$30:$A$46,0),0))</f>
        <v/>
      </c>
      <c r="K187" s="65"/>
      <c r="L187" s="54">
        <f t="shared" si="4"/>
        <v>0</v>
      </c>
    </row>
    <row r="188" spans="1:12">
      <c r="A188" s="66"/>
      <c r="B188" s="27">
        <f t="shared" si="5"/>
        <v>184</v>
      </c>
      <c r="C188" s="27"/>
      <c r="D188" s="27" t="str">
        <f ca="1">IF($C188="","",OFFSET(統合マスタ!$C$4,C188,0))</f>
        <v/>
      </c>
      <c r="E188" s="27" t="str">
        <f ca="1">IF($C188="","",OFFSET(統合マスタ!$X$4,C188,0))</f>
        <v/>
      </c>
      <c r="F188" s="27" t="str">
        <f ca="1">IF($C188="","",OFFSET(統合マスタ!$Z$4,C188,0))</f>
        <v/>
      </c>
      <c r="G188" s="27" t="str">
        <f ca="1">IF($C188="","",OFFSET(統合マスタ!$E$4,C188,0))</f>
        <v/>
      </c>
      <c r="H188" s="27" t="str">
        <f ca="1">IF($C188="","",OFFSET(統合マスタ!$F$4,C188,0))</f>
        <v/>
      </c>
      <c r="I188" s="27" t="str">
        <f ca="1">IF($C188="","",OFFSET(統合マスタ!$K$4,C188,0))</f>
        <v/>
      </c>
      <c r="J188" s="54" t="str">
        <f ca="1">IF(F188="","",OFFSET(分類!$B$29,MATCH(F188,分類!$A$30:$A$46,0),0))</f>
        <v/>
      </c>
      <c r="K188" s="65"/>
      <c r="L188" s="54">
        <f t="shared" si="4"/>
        <v>0</v>
      </c>
    </row>
    <row r="189" spans="1:12">
      <c r="A189" s="66"/>
      <c r="B189" s="27">
        <f t="shared" si="5"/>
        <v>185</v>
      </c>
      <c r="C189" s="27"/>
      <c r="D189" s="27" t="str">
        <f ca="1">IF($C189="","",OFFSET(統合マスタ!$C$4,C189,0))</f>
        <v/>
      </c>
      <c r="E189" s="27" t="str">
        <f ca="1">IF($C189="","",OFFSET(統合マスタ!$X$4,C189,0))</f>
        <v/>
      </c>
      <c r="F189" s="27" t="str">
        <f ca="1">IF($C189="","",OFFSET(統合マスタ!$Z$4,C189,0))</f>
        <v/>
      </c>
      <c r="G189" s="27" t="str">
        <f ca="1">IF($C189="","",OFFSET(統合マスタ!$E$4,C189,0))</f>
        <v/>
      </c>
      <c r="H189" s="27" t="str">
        <f ca="1">IF($C189="","",OFFSET(統合マスタ!$F$4,C189,0))</f>
        <v/>
      </c>
      <c r="I189" s="27" t="str">
        <f ca="1">IF($C189="","",OFFSET(統合マスタ!$K$4,C189,0))</f>
        <v/>
      </c>
      <c r="J189" s="54" t="str">
        <f ca="1">IF(F189="","",OFFSET(分類!$B$29,MATCH(F189,分類!$A$30:$A$46,0),0))</f>
        <v/>
      </c>
      <c r="K189" s="65"/>
      <c r="L189" s="54">
        <f t="shared" si="4"/>
        <v>0</v>
      </c>
    </row>
    <row r="190" spans="1:12">
      <c r="A190" s="66"/>
      <c r="B190" s="27">
        <f t="shared" si="5"/>
        <v>186</v>
      </c>
      <c r="C190" s="27"/>
      <c r="D190" s="27" t="str">
        <f ca="1">IF($C190="","",OFFSET(統合マスタ!$C$4,C190,0))</f>
        <v/>
      </c>
      <c r="E190" s="27" t="str">
        <f ca="1">IF($C190="","",OFFSET(統合マスタ!$X$4,C190,0))</f>
        <v/>
      </c>
      <c r="F190" s="27" t="str">
        <f ca="1">IF($C190="","",OFFSET(統合マスタ!$Z$4,C190,0))</f>
        <v/>
      </c>
      <c r="G190" s="27" t="str">
        <f ca="1">IF($C190="","",OFFSET(統合マスタ!$E$4,C190,0))</f>
        <v/>
      </c>
      <c r="H190" s="27" t="str">
        <f ca="1">IF($C190="","",OFFSET(統合マスタ!$F$4,C190,0))</f>
        <v/>
      </c>
      <c r="I190" s="27" t="str">
        <f ca="1">IF($C190="","",OFFSET(統合マスタ!$K$4,C190,0))</f>
        <v/>
      </c>
      <c r="J190" s="54" t="str">
        <f ca="1">IF(F190="","",OFFSET(分類!$B$29,MATCH(F190,分類!$A$30:$A$46,0),0))</f>
        <v/>
      </c>
      <c r="K190" s="65"/>
      <c r="L190" s="54">
        <f t="shared" si="4"/>
        <v>0</v>
      </c>
    </row>
    <row r="191" spans="1:12">
      <c r="A191" s="66"/>
      <c r="B191" s="27">
        <f t="shared" si="5"/>
        <v>187</v>
      </c>
      <c r="C191" s="27"/>
      <c r="D191" s="27" t="str">
        <f ca="1">IF($C191="","",OFFSET(統合マスタ!$C$4,C191,0))</f>
        <v/>
      </c>
      <c r="E191" s="27" t="str">
        <f ca="1">IF($C191="","",OFFSET(統合マスタ!$X$4,C191,0))</f>
        <v/>
      </c>
      <c r="F191" s="27" t="str">
        <f ca="1">IF($C191="","",OFFSET(統合マスタ!$Z$4,C191,0))</f>
        <v/>
      </c>
      <c r="G191" s="27" t="str">
        <f ca="1">IF($C191="","",OFFSET(統合マスタ!$E$4,C191,0))</f>
        <v/>
      </c>
      <c r="H191" s="27" t="str">
        <f ca="1">IF($C191="","",OFFSET(統合マスタ!$F$4,C191,0))</f>
        <v/>
      </c>
      <c r="I191" s="27" t="str">
        <f ca="1">IF($C191="","",OFFSET(統合マスタ!$K$4,C191,0))</f>
        <v/>
      </c>
      <c r="J191" s="54" t="str">
        <f ca="1">IF(F191="","",OFFSET(分類!$B$29,MATCH(F191,分類!$A$30:$A$46,0),0))</f>
        <v/>
      </c>
      <c r="K191" s="65"/>
      <c r="L191" s="54">
        <f t="shared" si="4"/>
        <v>0</v>
      </c>
    </row>
    <row r="192" spans="1:12">
      <c r="A192" s="66"/>
      <c r="B192" s="27">
        <f t="shared" si="5"/>
        <v>188</v>
      </c>
      <c r="C192" s="27"/>
      <c r="D192" s="27" t="str">
        <f ca="1">IF($C192="","",OFFSET(統合マスタ!$C$4,C192,0))</f>
        <v/>
      </c>
      <c r="E192" s="27" t="str">
        <f ca="1">IF($C192="","",OFFSET(統合マスタ!$X$4,C192,0))</f>
        <v/>
      </c>
      <c r="F192" s="27" t="str">
        <f ca="1">IF($C192="","",OFFSET(統合マスタ!$Z$4,C192,0))</f>
        <v/>
      </c>
      <c r="G192" s="27" t="str">
        <f ca="1">IF($C192="","",OFFSET(統合マスタ!$E$4,C192,0))</f>
        <v/>
      </c>
      <c r="H192" s="27" t="str">
        <f ca="1">IF($C192="","",OFFSET(統合マスタ!$F$4,C192,0))</f>
        <v/>
      </c>
      <c r="I192" s="27" t="str">
        <f ca="1">IF($C192="","",OFFSET(統合マスタ!$K$4,C192,0))</f>
        <v/>
      </c>
      <c r="J192" s="54" t="str">
        <f ca="1">IF(F192="","",OFFSET(分類!$B$29,MATCH(F192,分類!$A$30:$A$46,0),0))</f>
        <v/>
      </c>
      <c r="K192" s="65"/>
      <c r="L192" s="54">
        <f t="shared" si="4"/>
        <v>0</v>
      </c>
    </row>
    <row r="193" spans="1:12">
      <c r="A193" s="66"/>
      <c r="B193" s="27">
        <f t="shared" si="5"/>
        <v>189</v>
      </c>
      <c r="C193" s="27"/>
      <c r="D193" s="27" t="str">
        <f ca="1">IF($C193="","",OFFSET(統合マスタ!$C$4,C193,0))</f>
        <v/>
      </c>
      <c r="E193" s="27" t="str">
        <f ca="1">IF($C193="","",OFFSET(統合マスタ!$X$4,C193,0))</f>
        <v/>
      </c>
      <c r="F193" s="27" t="str">
        <f ca="1">IF($C193="","",OFFSET(統合マスタ!$Z$4,C193,0))</f>
        <v/>
      </c>
      <c r="G193" s="27" t="str">
        <f ca="1">IF($C193="","",OFFSET(統合マスタ!$E$4,C193,0))</f>
        <v/>
      </c>
      <c r="H193" s="27" t="str">
        <f ca="1">IF($C193="","",OFFSET(統合マスタ!$F$4,C193,0))</f>
        <v/>
      </c>
      <c r="I193" s="27" t="str">
        <f ca="1">IF($C193="","",OFFSET(統合マスタ!$K$4,C193,0))</f>
        <v/>
      </c>
      <c r="J193" s="54" t="str">
        <f ca="1">IF(F193="","",OFFSET(分類!$B$29,MATCH(F193,分類!$A$30:$A$46,0),0))</f>
        <v/>
      </c>
      <c r="K193" s="65"/>
      <c r="L193" s="54">
        <f t="shared" si="4"/>
        <v>0</v>
      </c>
    </row>
    <row r="194" spans="1:12">
      <c r="A194" s="66"/>
      <c r="B194" s="27">
        <f t="shared" si="5"/>
        <v>190</v>
      </c>
      <c r="C194" s="27"/>
      <c r="D194" s="27" t="str">
        <f ca="1">IF($C194="","",OFFSET(統合マスタ!$C$4,C194,0))</f>
        <v/>
      </c>
      <c r="E194" s="27" t="str">
        <f ca="1">IF($C194="","",OFFSET(統合マスタ!$X$4,C194,0))</f>
        <v/>
      </c>
      <c r="F194" s="27" t="str">
        <f ca="1">IF($C194="","",OFFSET(統合マスタ!$Z$4,C194,0))</f>
        <v/>
      </c>
      <c r="G194" s="27" t="str">
        <f ca="1">IF($C194="","",OFFSET(統合マスタ!$E$4,C194,0))</f>
        <v/>
      </c>
      <c r="H194" s="27" t="str">
        <f ca="1">IF($C194="","",OFFSET(統合マスタ!$F$4,C194,0))</f>
        <v/>
      </c>
      <c r="I194" s="27" t="str">
        <f ca="1">IF($C194="","",OFFSET(統合マスタ!$K$4,C194,0))</f>
        <v/>
      </c>
      <c r="J194" s="54" t="str">
        <f ca="1">IF(F194="","",OFFSET(分類!$B$29,MATCH(F194,分類!$A$30:$A$46,0),0))</f>
        <v/>
      </c>
      <c r="K194" s="65"/>
      <c r="L194" s="54">
        <f t="shared" si="4"/>
        <v>0</v>
      </c>
    </row>
    <row r="195" spans="1:12">
      <c r="A195" s="66"/>
      <c r="B195" s="27">
        <f t="shared" si="5"/>
        <v>191</v>
      </c>
      <c r="C195" s="27"/>
      <c r="D195" s="27" t="str">
        <f ca="1">IF($C195="","",OFFSET(統合マスタ!$C$4,C195,0))</f>
        <v/>
      </c>
      <c r="E195" s="27" t="str">
        <f ca="1">IF($C195="","",OFFSET(統合マスタ!$X$4,C195,0))</f>
        <v/>
      </c>
      <c r="F195" s="27" t="str">
        <f ca="1">IF($C195="","",OFFSET(統合マスタ!$Z$4,C195,0))</f>
        <v/>
      </c>
      <c r="G195" s="27" t="str">
        <f ca="1">IF($C195="","",OFFSET(統合マスタ!$E$4,C195,0))</f>
        <v/>
      </c>
      <c r="H195" s="27" t="str">
        <f ca="1">IF($C195="","",OFFSET(統合マスタ!$F$4,C195,0))</f>
        <v/>
      </c>
      <c r="I195" s="27" t="str">
        <f ca="1">IF($C195="","",OFFSET(統合マスタ!$K$4,C195,0))</f>
        <v/>
      </c>
      <c r="J195" s="54" t="str">
        <f ca="1">IF(F195="","",OFFSET(分類!$B$29,MATCH(F195,分類!$A$30:$A$46,0),0))</f>
        <v/>
      </c>
      <c r="K195" s="65"/>
      <c r="L195" s="54">
        <f t="shared" si="4"/>
        <v>0</v>
      </c>
    </row>
    <row r="196" spans="1:12">
      <c r="A196" s="66"/>
      <c r="B196" s="27">
        <f t="shared" si="5"/>
        <v>192</v>
      </c>
      <c r="C196" s="27"/>
      <c r="D196" s="27" t="str">
        <f ca="1">IF($C196="","",OFFSET(統合マスタ!$C$4,C196,0))</f>
        <v/>
      </c>
      <c r="E196" s="27" t="str">
        <f ca="1">IF($C196="","",OFFSET(統合マスタ!$X$4,C196,0))</f>
        <v/>
      </c>
      <c r="F196" s="27" t="str">
        <f ca="1">IF($C196="","",OFFSET(統合マスタ!$Z$4,C196,0))</f>
        <v/>
      </c>
      <c r="G196" s="27" t="str">
        <f ca="1">IF($C196="","",OFFSET(統合マスタ!$E$4,C196,0))</f>
        <v/>
      </c>
      <c r="H196" s="27" t="str">
        <f ca="1">IF($C196="","",OFFSET(統合マスタ!$F$4,C196,0))</f>
        <v/>
      </c>
      <c r="I196" s="27" t="str">
        <f ca="1">IF($C196="","",OFFSET(統合マスタ!$K$4,C196,0))</f>
        <v/>
      </c>
      <c r="J196" s="54" t="str">
        <f ca="1">IF(F196="","",OFFSET(分類!$B$29,MATCH(F196,分類!$A$30:$A$46,0),0))</f>
        <v/>
      </c>
      <c r="K196" s="65"/>
      <c r="L196" s="54">
        <f t="shared" si="4"/>
        <v>0</v>
      </c>
    </row>
    <row r="197" spans="1:12">
      <c r="A197" s="66"/>
      <c r="B197" s="27">
        <f t="shared" si="5"/>
        <v>193</v>
      </c>
      <c r="C197" s="27"/>
      <c r="D197" s="27" t="str">
        <f ca="1">IF($C197="","",OFFSET(統合マスタ!$C$4,C197,0))</f>
        <v/>
      </c>
      <c r="E197" s="27" t="str">
        <f ca="1">IF($C197="","",OFFSET(統合マスタ!$X$4,C197,0))</f>
        <v/>
      </c>
      <c r="F197" s="27" t="str">
        <f ca="1">IF($C197="","",OFFSET(統合マスタ!$Z$4,C197,0))</f>
        <v/>
      </c>
      <c r="G197" s="27" t="str">
        <f ca="1">IF($C197="","",OFFSET(統合マスタ!$E$4,C197,0))</f>
        <v/>
      </c>
      <c r="H197" s="27" t="str">
        <f ca="1">IF($C197="","",OFFSET(統合マスタ!$F$4,C197,0))</f>
        <v/>
      </c>
      <c r="I197" s="27" t="str">
        <f ca="1">IF($C197="","",OFFSET(統合マスタ!$K$4,C197,0))</f>
        <v/>
      </c>
      <c r="J197" s="54" t="str">
        <f ca="1">IF(F197="","",OFFSET(分類!$B$29,MATCH(F197,分類!$A$30:$A$46,0),0))</f>
        <v/>
      </c>
      <c r="K197" s="65"/>
      <c r="L197" s="54">
        <f t="shared" si="4"/>
        <v>0</v>
      </c>
    </row>
    <row r="198" spans="1:12">
      <c r="A198" s="66"/>
      <c r="B198" s="27">
        <f t="shared" si="5"/>
        <v>194</v>
      </c>
      <c r="C198" s="27"/>
      <c r="D198" s="27" t="str">
        <f ca="1">IF($C198="","",OFFSET(統合マスタ!$C$4,C198,0))</f>
        <v/>
      </c>
      <c r="E198" s="27" t="str">
        <f ca="1">IF($C198="","",OFFSET(統合マスタ!$X$4,C198,0))</f>
        <v/>
      </c>
      <c r="F198" s="27" t="str">
        <f ca="1">IF($C198="","",OFFSET(統合マスタ!$Z$4,C198,0))</f>
        <v/>
      </c>
      <c r="G198" s="27" t="str">
        <f ca="1">IF($C198="","",OFFSET(統合マスタ!$E$4,C198,0))</f>
        <v/>
      </c>
      <c r="H198" s="27" t="str">
        <f ca="1">IF($C198="","",OFFSET(統合マスタ!$F$4,C198,0))</f>
        <v/>
      </c>
      <c r="I198" s="27" t="str">
        <f ca="1">IF($C198="","",OFFSET(統合マスタ!$K$4,C198,0))</f>
        <v/>
      </c>
      <c r="J198" s="54" t="str">
        <f ca="1">IF(F198="","",OFFSET(分類!$B$29,MATCH(F198,分類!$A$30:$A$46,0),0))</f>
        <v/>
      </c>
      <c r="K198" s="65"/>
      <c r="L198" s="54">
        <f t="shared" ref="L198:L261" si="6">SUM(K198)</f>
        <v>0</v>
      </c>
    </row>
    <row r="199" spans="1:12">
      <c r="A199" s="66"/>
      <c r="B199" s="27">
        <f t="shared" ref="B199:B262" si="7">B198+1</f>
        <v>195</v>
      </c>
      <c r="C199" s="27"/>
      <c r="D199" s="27" t="str">
        <f ca="1">IF($C199="","",OFFSET(統合マスタ!$C$4,C199,0))</f>
        <v/>
      </c>
      <c r="E199" s="27" t="str">
        <f ca="1">IF($C199="","",OFFSET(統合マスタ!$X$4,C199,0))</f>
        <v/>
      </c>
      <c r="F199" s="27" t="str">
        <f ca="1">IF($C199="","",OFFSET(統合マスタ!$Z$4,C199,0))</f>
        <v/>
      </c>
      <c r="G199" s="27" t="str">
        <f ca="1">IF($C199="","",OFFSET(統合マスタ!$E$4,C199,0))</f>
        <v/>
      </c>
      <c r="H199" s="27" t="str">
        <f ca="1">IF($C199="","",OFFSET(統合マスタ!$F$4,C199,0))</f>
        <v/>
      </c>
      <c r="I199" s="27" t="str">
        <f ca="1">IF($C199="","",OFFSET(統合マスタ!$K$4,C199,0))</f>
        <v/>
      </c>
      <c r="J199" s="54" t="str">
        <f ca="1">IF(F199="","",OFFSET(分類!$B$29,MATCH(F199,分類!$A$30:$A$46,0),0))</f>
        <v/>
      </c>
      <c r="K199" s="65"/>
      <c r="L199" s="54">
        <f t="shared" si="6"/>
        <v>0</v>
      </c>
    </row>
    <row r="200" spans="1:12">
      <c r="A200" s="66"/>
      <c r="B200" s="27">
        <f t="shared" si="7"/>
        <v>196</v>
      </c>
      <c r="C200" s="27"/>
      <c r="D200" s="27" t="str">
        <f ca="1">IF($C200="","",OFFSET(統合マスタ!$C$4,C200,0))</f>
        <v/>
      </c>
      <c r="E200" s="27" t="str">
        <f ca="1">IF($C200="","",OFFSET(統合マスタ!$X$4,C200,0))</f>
        <v/>
      </c>
      <c r="F200" s="27" t="str">
        <f ca="1">IF($C200="","",OFFSET(統合マスタ!$Z$4,C200,0))</f>
        <v/>
      </c>
      <c r="G200" s="27" t="str">
        <f ca="1">IF($C200="","",OFFSET(統合マスタ!$E$4,C200,0))</f>
        <v/>
      </c>
      <c r="H200" s="27" t="str">
        <f ca="1">IF($C200="","",OFFSET(統合マスタ!$F$4,C200,0))</f>
        <v/>
      </c>
      <c r="I200" s="27" t="str">
        <f ca="1">IF($C200="","",OFFSET(統合マスタ!$K$4,C200,0))</f>
        <v/>
      </c>
      <c r="J200" s="54" t="str">
        <f ca="1">IF(F200="","",OFFSET(分類!$B$29,MATCH(F200,分類!$A$30:$A$46,0),0))</f>
        <v/>
      </c>
      <c r="K200" s="65"/>
      <c r="L200" s="54">
        <f t="shared" si="6"/>
        <v>0</v>
      </c>
    </row>
    <row r="201" spans="1:12">
      <c r="A201" s="66"/>
      <c r="B201" s="27">
        <f t="shared" si="7"/>
        <v>197</v>
      </c>
      <c r="C201" s="27"/>
      <c r="D201" s="27" t="str">
        <f ca="1">IF($C201="","",OFFSET(統合マスタ!$C$4,C201,0))</f>
        <v/>
      </c>
      <c r="E201" s="27" t="str">
        <f ca="1">IF($C201="","",OFFSET(統合マスタ!$X$4,C201,0))</f>
        <v/>
      </c>
      <c r="F201" s="27" t="str">
        <f ca="1">IF($C201="","",OFFSET(統合マスタ!$Z$4,C201,0))</f>
        <v/>
      </c>
      <c r="G201" s="27" t="str">
        <f ca="1">IF($C201="","",OFFSET(統合マスタ!$E$4,C201,0))</f>
        <v/>
      </c>
      <c r="H201" s="27" t="str">
        <f ca="1">IF($C201="","",OFFSET(統合マスタ!$F$4,C201,0))</f>
        <v/>
      </c>
      <c r="I201" s="27" t="str">
        <f ca="1">IF($C201="","",OFFSET(統合マスタ!$K$4,C201,0))</f>
        <v/>
      </c>
      <c r="J201" s="54" t="str">
        <f ca="1">IF(F201="","",OFFSET(分類!$B$29,MATCH(F201,分類!$A$30:$A$46,0),0))</f>
        <v/>
      </c>
      <c r="K201" s="65"/>
      <c r="L201" s="54">
        <f t="shared" si="6"/>
        <v>0</v>
      </c>
    </row>
    <row r="202" spans="1:12">
      <c r="A202" s="66"/>
      <c r="B202" s="27">
        <f t="shared" si="7"/>
        <v>198</v>
      </c>
      <c r="C202" s="27"/>
      <c r="D202" s="27" t="str">
        <f ca="1">IF($C202="","",OFFSET(統合マスタ!$C$4,C202,0))</f>
        <v/>
      </c>
      <c r="E202" s="27" t="str">
        <f ca="1">IF($C202="","",OFFSET(統合マスタ!$X$4,C202,0))</f>
        <v/>
      </c>
      <c r="F202" s="27" t="str">
        <f ca="1">IF($C202="","",OFFSET(統合マスタ!$Z$4,C202,0))</f>
        <v/>
      </c>
      <c r="G202" s="27" t="str">
        <f ca="1">IF($C202="","",OFFSET(統合マスタ!$E$4,C202,0))</f>
        <v/>
      </c>
      <c r="H202" s="27" t="str">
        <f ca="1">IF($C202="","",OFFSET(統合マスタ!$F$4,C202,0))</f>
        <v/>
      </c>
      <c r="I202" s="27" t="str">
        <f ca="1">IF($C202="","",OFFSET(統合マスタ!$K$4,C202,0))</f>
        <v/>
      </c>
      <c r="J202" s="54" t="str">
        <f ca="1">IF(F202="","",OFFSET(分類!$B$29,MATCH(F202,分類!$A$30:$A$46,0),0))</f>
        <v/>
      </c>
      <c r="K202" s="65"/>
      <c r="L202" s="54">
        <f t="shared" si="6"/>
        <v>0</v>
      </c>
    </row>
    <row r="203" spans="1:12">
      <c r="A203" s="66"/>
      <c r="B203" s="27">
        <f t="shared" si="7"/>
        <v>199</v>
      </c>
      <c r="C203" s="27"/>
      <c r="D203" s="27" t="str">
        <f ca="1">IF($C203="","",OFFSET(統合マスタ!$C$4,C203,0))</f>
        <v/>
      </c>
      <c r="E203" s="27" t="str">
        <f ca="1">IF($C203="","",OFFSET(統合マスタ!$X$4,C203,0))</f>
        <v/>
      </c>
      <c r="F203" s="27" t="str">
        <f ca="1">IF($C203="","",OFFSET(統合マスタ!$Z$4,C203,0))</f>
        <v/>
      </c>
      <c r="G203" s="27" t="str">
        <f ca="1">IF($C203="","",OFFSET(統合マスタ!$E$4,C203,0))</f>
        <v/>
      </c>
      <c r="H203" s="27" t="str">
        <f ca="1">IF($C203="","",OFFSET(統合マスタ!$F$4,C203,0))</f>
        <v/>
      </c>
      <c r="I203" s="27" t="str">
        <f ca="1">IF($C203="","",OFFSET(統合マスタ!$K$4,C203,0))</f>
        <v/>
      </c>
      <c r="J203" s="54" t="str">
        <f ca="1">IF(F203="","",OFFSET(分類!$B$29,MATCH(F203,分類!$A$30:$A$46,0),0))</f>
        <v/>
      </c>
      <c r="K203" s="65"/>
      <c r="L203" s="54">
        <f t="shared" si="6"/>
        <v>0</v>
      </c>
    </row>
    <row r="204" spans="1:12">
      <c r="A204" s="66"/>
      <c r="B204" s="27">
        <f t="shared" si="7"/>
        <v>200</v>
      </c>
      <c r="C204" s="27"/>
      <c r="D204" s="27" t="str">
        <f ca="1">IF($C204="","",OFFSET(統合マスタ!$C$4,C204,0))</f>
        <v/>
      </c>
      <c r="E204" s="27" t="str">
        <f ca="1">IF($C204="","",OFFSET(統合マスタ!$X$4,C204,0))</f>
        <v/>
      </c>
      <c r="F204" s="27" t="str">
        <f ca="1">IF($C204="","",OFFSET(統合マスタ!$Z$4,C204,0))</f>
        <v/>
      </c>
      <c r="G204" s="27" t="str">
        <f ca="1">IF($C204="","",OFFSET(統合マスタ!$E$4,C204,0))</f>
        <v/>
      </c>
      <c r="H204" s="27" t="str">
        <f ca="1">IF($C204="","",OFFSET(統合マスタ!$F$4,C204,0))</f>
        <v/>
      </c>
      <c r="I204" s="27" t="str">
        <f ca="1">IF($C204="","",OFFSET(統合マスタ!$K$4,C204,0))</f>
        <v/>
      </c>
      <c r="J204" s="54" t="str">
        <f ca="1">IF(F204="","",OFFSET(分類!$B$29,MATCH(F204,分類!$A$30:$A$46,0),0))</f>
        <v/>
      </c>
      <c r="K204" s="65"/>
      <c r="L204" s="54">
        <f t="shared" si="6"/>
        <v>0</v>
      </c>
    </row>
    <row r="205" spans="1:12">
      <c r="A205" s="66"/>
      <c r="B205" s="27">
        <f t="shared" si="7"/>
        <v>201</v>
      </c>
      <c r="C205" s="27"/>
      <c r="D205" s="27" t="str">
        <f ca="1">IF($C205="","",OFFSET(統合マスタ!$C$4,C205,0))</f>
        <v/>
      </c>
      <c r="E205" s="27" t="str">
        <f ca="1">IF($C205="","",OFFSET(統合マスタ!$X$4,C205,0))</f>
        <v/>
      </c>
      <c r="F205" s="27" t="str">
        <f ca="1">IF($C205="","",OFFSET(統合マスタ!$Z$4,C205,0))</f>
        <v/>
      </c>
      <c r="G205" s="27" t="str">
        <f ca="1">IF($C205="","",OFFSET(統合マスタ!$E$4,C205,0))</f>
        <v/>
      </c>
      <c r="H205" s="27" t="str">
        <f ca="1">IF($C205="","",OFFSET(統合マスタ!$F$4,C205,0))</f>
        <v/>
      </c>
      <c r="I205" s="27" t="str">
        <f ca="1">IF($C205="","",OFFSET(統合マスタ!$K$4,C205,0))</f>
        <v/>
      </c>
      <c r="J205" s="54" t="str">
        <f ca="1">IF(F205="","",OFFSET(分類!$B$29,MATCH(F205,分類!$A$30:$A$46,0),0))</f>
        <v/>
      </c>
      <c r="K205" s="65"/>
      <c r="L205" s="54">
        <f t="shared" si="6"/>
        <v>0</v>
      </c>
    </row>
    <row r="206" spans="1:12">
      <c r="A206" s="66"/>
      <c r="B206" s="27">
        <f t="shared" si="7"/>
        <v>202</v>
      </c>
      <c r="C206" s="27"/>
      <c r="D206" s="27" t="str">
        <f ca="1">IF($C206="","",OFFSET(統合マスタ!$C$4,C206,0))</f>
        <v/>
      </c>
      <c r="E206" s="27" t="str">
        <f ca="1">IF($C206="","",OFFSET(統合マスタ!$X$4,C206,0))</f>
        <v/>
      </c>
      <c r="F206" s="27" t="str">
        <f ca="1">IF($C206="","",OFFSET(統合マスタ!$Z$4,C206,0))</f>
        <v/>
      </c>
      <c r="G206" s="27" t="str">
        <f ca="1">IF($C206="","",OFFSET(統合マスタ!$E$4,C206,0))</f>
        <v/>
      </c>
      <c r="H206" s="27" t="str">
        <f ca="1">IF($C206="","",OFFSET(統合マスタ!$F$4,C206,0))</f>
        <v/>
      </c>
      <c r="I206" s="27" t="str">
        <f ca="1">IF($C206="","",OFFSET(統合マスタ!$K$4,C206,0))</f>
        <v/>
      </c>
      <c r="J206" s="54" t="str">
        <f ca="1">IF(F206="","",OFFSET(分類!$B$29,MATCH(F206,分類!$A$30:$A$46,0),0))</f>
        <v/>
      </c>
      <c r="K206" s="65"/>
      <c r="L206" s="54">
        <f t="shared" si="6"/>
        <v>0</v>
      </c>
    </row>
    <row r="207" spans="1:12">
      <c r="A207" s="66"/>
      <c r="B207" s="27">
        <f t="shared" si="7"/>
        <v>203</v>
      </c>
      <c r="C207" s="27"/>
      <c r="D207" s="27" t="str">
        <f ca="1">IF($C207="","",OFFSET(統合マスタ!$C$4,C207,0))</f>
        <v/>
      </c>
      <c r="E207" s="27" t="str">
        <f ca="1">IF($C207="","",OFFSET(統合マスタ!$X$4,C207,0))</f>
        <v/>
      </c>
      <c r="F207" s="27" t="str">
        <f ca="1">IF($C207="","",OFFSET(統合マスタ!$Z$4,C207,0))</f>
        <v/>
      </c>
      <c r="G207" s="27" t="str">
        <f ca="1">IF($C207="","",OFFSET(統合マスタ!$E$4,C207,0))</f>
        <v/>
      </c>
      <c r="H207" s="27" t="str">
        <f ca="1">IF($C207="","",OFFSET(統合マスタ!$F$4,C207,0))</f>
        <v/>
      </c>
      <c r="I207" s="27" t="str">
        <f ca="1">IF($C207="","",OFFSET(統合マスタ!$K$4,C207,0))</f>
        <v/>
      </c>
      <c r="J207" s="54" t="str">
        <f ca="1">IF(F207="","",OFFSET(分類!$B$29,MATCH(F207,分類!$A$30:$A$46,0),0))</f>
        <v/>
      </c>
      <c r="K207" s="65"/>
      <c r="L207" s="54">
        <f t="shared" si="6"/>
        <v>0</v>
      </c>
    </row>
    <row r="208" spans="1:12">
      <c r="A208" s="66"/>
      <c r="B208" s="27">
        <f t="shared" si="7"/>
        <v>204</v>
      </c>
      <c r="C208" s="27"/>
      <c r="D208" s="27" t="str">
        <f ca="1">IF($C208="","",OFFSET(統合マスタ!$C$4,C208,0))</f>
        <v/>
      </c>
      <c r="E208" s="27" t="str">
        <f ca="1">IF($C208="","",OFFSET(統合マスタ!$X$4,C208,0))</f>
        <v/>
      </c>
      <c r="F208" s="27" t="str">
        <f ca="1">IF($C208="","",OFFSET(統合マスタ!$Z$4,C208,0))</f>
        <v/>
      </c>
      <c r="G208" s="27" t="str">
        <f ca="1">IF($C208="","",OFFSET(統合マスタ!$E$4,C208,0))</f>
        <v/>
      </c>
      <c r="H208" s="27" t="str">
        <f ca="1">IF($C208="","",OFFSET(統合マスタ!$F$4,C208,0))</f>
        <v/>
      </c>
      <c r="I208" s="27" t="str">
        <f ca="1">IF($C208="","",OFFSET(統合マスタ!$K$4,C208,0))</f>
        <v/>
      </c>
      <c r="J208" s="54" t="str">
        <f ca="1">IF(F208="","",OFFSET(分類!$B$29,MATCH(F208,分類!$A$30:$A$46,0),0))</f>
        <v/>
      </c>
      <c r="K208" s="65"/>
      <c r="L208" s="54">
        <f t="shared" si="6"/>
        <v>0</v>
      </c>
    </row>
    <row r="209" spans="1:12">
      <c r="A209" s="66"/>
      <c r="B209" s="27">
        <f t="shared" si="7"/>
        <v>205</v>
      </c>
      <c r="C209" s="27"/>
      <c r="D209" s="27" t="str">
        <f ca="1">IF($C209="","",OFFSET(統合マスタ!$C$4,C209,0))</f>
        <v/>
      </c>
      <c r="E209" s="27" t="str">
        <f ca="1">IF($C209="","",OFFSET(統合マスタ!$X$4,C209,0))</f>
        <v/>
      </c>
      <c r="F209" s="27" t="str">
        <f ca="1">IF($C209="","",OFFSET(統合マスタ!$Z$4,C209,0))</f>
        <v/>
      </c>
      <c r="G209" s="27" t="str">
        <f ca="1">IF($C209="","",OFFSET(統合マスタ!$E$4,C209,0))</f>
        <v/>
      </c>
      <c r="H209" s="27" t="str">
        <f ca="1">IF($C209="","",OFFSET(統合マスタ!$F$4,C209,0))</f>
        <v/>
      </c>
      <c r="I209" s="27" t="str">
        <f ca="1">IF($C209="","",OFFSET(統合マスタ!$K$4,C209,0))</f>
        <v/>
      </c>
      <c r="J209" s="54" t="str">
        <f ca="1">IF(F209="","",OFFSET(分類!$B$29,MATCH(F209,分類!$A$30:$A$46,0),0))</f>
        <v/>
      </c>
      <c r="K209" s="65"/>
      <c r="L209" s="54">
        <f t="shared" si="6"/>
        <v>0</v>
      </c>
    </row>
    <row r="210" spans="1:12">
      <c r="A210" s="66"/>
      <c r="B210" s="27">
        <f t="shared" si="7"/>
        <v>206</v>
      </c>
      <c r="C210" s="27"/>
      <c r="D210" s="27" t="str">
        <f ca="1">IF($C210="","",OFFSET(統合マスタ!$C$4,C210,0))</f>
        <v/>
      </c>
      <c r="E210" s="27" t="str">
        <f ca="1">IF($C210="","",OFFSET(統合マスタ!$X$4,C210,0))</f>
        <v/>
      </c>
      <c r="F210" s="27" t="str">
        <f ca="1">IF($C210="","",OFFSET(統合マスタ!$Z$4,C210,0))</f>
        <v/>
      </c>
      <c r="G210" s="27" t="str">
        <f ca="1">IF($C210="","",OFFSET(統合マスタ!$E$4,C210,0))</f>
        <v/>
      </c>
      <c r="H210" s="27" t="str">
        <f ca="1">IF($C210="","",OFFSET(統合マスタ!$F$4,C210,0))</f>
        <v/>
      </c>
      <c r="I210" s="27" t="str">
        <f ca="1">IF($C210="","",OFFSET(統合マスタ!$K$4,C210,0))</f>
        <v/>
      </c>
      <c r="J210" s="54" t="str">
        <f ca="1">IF(F210="","",OFFSET(分類!$B$29,MATCH(F210,分類!$A$30:$A$46,0),0))</f>
        <v/>
      </c>
      <c r="K210" s="65"/>
      <c r="L210" s="54">
        <f t="shared" si="6"/>
        <v>0</v>
      </c>
    </row>
    <row r="211" spans="1:12">
      <c r="A211" s="66"/>
      <c r="B211" s="27">
        <f t="shared" si="7"/>
        <v>207</v>
      </c>
      <c r="C211" s="27"/>
      <c r="D211" s="27" t="str">
        <f ca="1">IF($C211="","",OFFSET(統合マスタ!$C$4,C211,0))</f>
        <v/>
      </c>
      <c r="E211" s="27" t="str">
        <f ca="1">IF($C211="","",OFFSET(統合マスタ!$X$4,C211,0))</f>
        <v/>
      </c>
      <c r="F211" s="27" t="str">
        <f ca="1">IF($C211="","",OFFSET(統合マスタ!$Z$4,C211,0))</f>
        <v/>
      </c>
      <c r="G211" s="27" t="str">
        <f ca="1">IF($C211="","",OFFSET(統合マスタ!$E$4,C211,0))</f>
        <v/>
      </c>
      <c r="H211" s="27" t="str">
        <f ca="1">IF($C211="","",OFFSET(統合マスタ!$F$4,C211,0))</f>
        <v/>
      </c>
      <c r="I211" s="27" t="str">
        <f ca="1">IF($C211="","",OFFSET(統合マスタ!$K$4,C211,0))</f>
        <v/>
      </c>
      <c r="J211" s="54" t="str">
        <f ca="1">IF(F211="","",OFFSET(分類!$B$29,MATCH(F211,分類!$A$30:$A$46,0),0))</f>
        <v/>
      </c>
      <c r="K211" s="65"/>
      <c r="L211" s="54">
        <f t="shared" si="6"/>
        <v>0</v>
      </c>
    </row>
    <row r="212" spans="1:12">
      <c r="A212" s="66"/>
      <c r="B212" s="27">
        <f t="shared" si="7"/>
        <v>208</v>
      </c>
      <c r="C212" s="27"/>
      <c r="D212" s="27" t="str">
        <f ca="1">IF($C212="","",OFFSET(統合マスタ!$C$4,C212,0))</f>
        <v/>
      </c>
      <c r="E212" s="27" t="str">
        <f ca="1">IF($C212="","",OFFSET(統合マスタ!$X$4,C212,0))</f>
        <v/>
      </c>
      <c r="F212" s="27" t="str">
        <f ca="1">IF($C212="","",OFFSET(統合マスタ!$Z$4,C212,0))</f>
        <v/>
      </c>
      <c r="G212" s="27" t="str">
        <f ca="1">IF($C212="","",OFFSET(統合マスタ!$E$4,C212,0))</f>
        <v/>
      </c>
      <c r="H212" s="27" t="str">
        <f ca="1">IF($C212="","",OFFSET(統合マスタ!$F$4,C212,0))</f>
        <v/>
      </c>
      <c r="I212" s="27" t="str">
        <f ca="1">IF($C212="","",OFFSET(統合マスタ!$K$4,C212,0))</f>
        <v/>
      </c>
      <c r="J212" s="54" t="str">
        <f ca="1">IF(F212="","",OFFSET(分類!$B$29,MATCH(F212,分類!$A$30:$A$46,0),0))</f>
        <v/>
      </c>
      <c r="K212" s="65"/>
      <c r="L212" s="54">
        <f t="shared" si="6"/>
        <v>0</v>
      </c>
    </row>
    <row r="213" spans="1:12">
      <c r="A213" s="66"/>
      <c r="B213" s="27">
        <f t="shared" si="7"/>
        <v>209</v>
      </c>
      <c r="C213" s="27"/>
      <c r="D213" s="27" t="str">
        <f ca="1">IF($C213="","",OFFSET(統合マスタ!$C$4,C213,0))</f>
        <v/>
      </c>
      <c r="E213" s="27" t="str">
        <f ca="1">IF($C213="","",OFFSET(統合マスタ!$X$4,C213,0))</f>
        <v/>
      </c>
      <c r="F213" s="27" t="str">
        <f ca="1">IF($C213="","",OFFSET(統合マスタ!$Z$4,C213,0))</f>
        <v/>
      </c>
      <c r="G213" s="27" t="str">
        <f ca="1">IF($C213="","",OFFSET(統合マスタ!$E$4,C213,0))</f>
        <v/>
      </c>
      <c r="H213" s="27" t="str">
        <f ca="1">IF($C213="","",OFFSET(統合マスタ!$F$4,C213,0))</f>
        <v/>
      </c>
      <c r="I213" s="27" t="str">
        <f ca="1">IF($C213="","",OFFSET(統合マスタ!$K$4,C213,0))</f>
        <v/>
      </c>
      <c r="J213" s="54" t="str">
        <f ca="1">IF(F213="","",OFFSET(分類!$B$29,MATCH(F213,分類!$A$30:$A$46,0),0))</f>
        <v/>
      </c>
      <c r="K213" s="65"/>
      <c r="L213" s="54">
        <f t="shared" si="6"/>
        <v>0</v>
      </c>
    </row>
    <row r="214" spans="1:12">
      <c r="A214" s="66"/>
      <c r="B214" s="27">
        <f t="shared" si="7"/>
        <v>210</v>
      </c>
      <c r="C214" s="27"/>
      <c r="D214" s="27" t="str">
        <f ca="1">IF($C214="","",OFFSET(統合マスタ!$C$4,C214,0))</f>
        <v/>
      </c>
      <c r="E214" s="27" t="str">
        <f ca="1">IF($C214="","",OFFSET(統合マスタ!$X$4,C214,0))</f>
        <v/>
      </c>
      <c r="F214" s="27" t="str">
        <f ca="1">IF($C214="","",OFFSET(統合マスタ!$Z$4,C214,0))</f>
        <v/>
      </c>
      <c r="G214" s="27" t="str">
        <f ca="1">IF($C214="","",OFFSET(統合マスタ!$E$4,C214,0))</f>
        <v/>
      </c>
      <c r="H214" s="27" t="str">
        <f ca="1">IF($C214="","",OFFSET(統合マスタ!$F$4,C214,0))</f>
        <v/>
      </c>
      <c r="I214" s="27" t="str">
        <f ca="1">IF($C214="","",OFFSET(統合マスタ!$K$4,C214,0))</f>
        <v/>
      </c>
      <c r="J214" s="54" t="str">
        <f ca="1">IF(F214="","",OFFSET(分類!$B$29,MATCH(F214,分類!$A$30:$A$46,0),0))</f>
        <v/>
      </c>
      <c r="K214" s="65"/>
      <c r="L214" s="54">
        <f t="shared" si="6"/>
        <v>0</v>
      </c>
    </row>
    <row r="215" spans="1:12">
      <c r="A215" s="66"/>
      <c r="B215" s="27">
        <f t="shared" si="7"/>
        <v>211</v>
      </c>
      <c r="C215" s="27"/>
      <c r="D215" s="27" t="str">
        <f ca="1">IF($C215="","",OFFSET(統合マスタ!$C$4,C215,0))</f>
        <v/>
      </c>
      <c r="E215" s="27" t="str">
        <f ca="1">IF($C215="","",OFFSET(統合マスタ!$X$4,C215,0))</f>
        <v/>
      </c>
      <c r="F215" s="27" t="str">
        <f ca="1">IF($C215="","",OFFSET(統合マスタ!$Z$4,C215,0))</f>
        <v/>
      </c>
      <c r="G215" s="27" t="str">
        <f ca="1">IF($C215="","",OFFSET(統合マスタ!$E$4,C215,0))</f>
        <v/>
      </c>
      <c r="H215" s="27" t="str">
        <f ca="1">IF($C215="","",OFFSET(統合マスタ!$F$4,C215,0))</f>
        <v/>
      </c>
      <c r="I215" s="27" t="str">
        <f ca="1">IF($C215="","",OFFSET(統合マスタ!$K$4,C215,0))</f>
        <v/>
      </c>
      <c r="J215" s="54" t="str">
        <f ca="1">IF(F215="","",OFFSET(分類!$B$29,MATCH(F215,分類!$A$30:$A$46,0),0))</f>
        <v/>
      </c>
      <c r="K215" s="65"/>
      <c r="L215" s="54">
        <f t="shared" si="6"/>
        <v>0</v>
      </c>
    </row>
    <row r="216" spans="1:12">
      <c r="A216" s="66"/>
      <c r="B216" s="27">
        <f t="shared" si="7"/>
        <v>212</v>
      </c>
      <c r="C216" s="27"/>
      <c r="D216" s="27" t="str">
        <f ca="1">IF($C216="","",OFFSET(統合マスタ!$C$4,C216,0))</f>
        <v/>
      </c>
      <c r="E216" s="27" t="str">
        <f ca="1">IF($C216="","",OFFSET(統合マスタ!$X$4,C216,0))</f>
        <v/>
      </c>
      <c r="F216" s="27" t="str">
        <f ca="1">IF($C216="","",OFFSET(統合マスタ!$Z$4,C216,0))</f>
        <v/>
      </c>
      <c r="G216" s="27" t="str">
        <f ca="1">IF($C216="","",OFFSET(統合マスタ!$E$4,C216,0))</f>
        <v/>
      </c>
      <c r="H216" s="27" t="str">
        <f ca="1">IF($C216="","",OFFSET(統合マスタ!$F$4,C216,0))</f>
        <v/>
      </c>
      <c r="I216" s="27" t="str">
        <f ca="1">IF($C216="","",OFFSET(統合マスタ!$K$4,C216,0))</f>
        <v/>
      </c>
      <c r="J216" s="54" t="str">
        <f ca="1">IF(F216="","",OFFSET(分類!$B$29,MATCH(F216,分類!$A$30:$A$46,0),0))</f>
        <v/>
      </c>
      <c r="K216" s="65"/>
      <c r="L216" s="54">
        <f t="shared" si="6"/>
        <v>0</v>
      </c>
    </row>
    <row r="217" spans="1:12">
      <c r="A217" s="66"/>
      <c r="B217" s="27">
        <f t="shared" si="7"/>
        <v>213</v>
      </c>
      <c r="C217" s="27"/>
      <c r="D217" s="27" t="str">
        <f ca="1">IF($C217="","",OFFSET(統合マスタ!$C$4,C217,0))</f>
        <v/>
      </c>
      <c r="E217" s="27" t="str">
        <f ca="1">IF($C217="","",OFFSET(統合マスタ!$X$4,C217,0))</f>
        <v/>
      </c>
      <c r="F217" s="27" t="str">
        <f ca="1">IF($C217="","",OFFSET(統合マスタ!$Z$4,C217,0))</f>
        <v/>
      </c>
      <c r="G217" s="27" t="str">
        <f ca="1">IF($C217="","",OFFSET(統合マスタ!$E$4,C217,0))</f>
        <v/>
      </c>
      <c r="H217" s="27" t="str">
        <f ca="1">IF($C217="","",OFFSET(統合マスタ!$F$4,C217,0))</f>
        <v/>
      </c>
      <c r="I217" s="27" t="str">
        <f ca="1">IF($C217="","",OFFSET(統合マスタ!$K$4,C217,0))</f>
        <v/>
      </c>
      <c r="J217" s="54" t="str">
        <f ca="1">IF(F217="","",OFFSET(分類!$B$29,MATCH(F217,分類!$A$30:$A$46,0),0))</f>
        <v/>
      </c>
      <c r="K217" s="65"/>
      <c r="L217" s="54">
        <f t="shared" si="6"/>
        <v>0</v>
      </c>
    </row>
    <row r="218" spans="1:12">
      <c r="A218" s="66"/>
      <c r="B218" s="27">
        <f t="shared" si="7"/>
        <v>214</v>
      </c>
      <c r="C218" s="27"/>
      <c r="D218" s="27" t="str">
        <f ca="1">IF($C218="","",OFFSET(統合マスタ!$C$4,C218,0))</f>
        <v/>
      </c>
      <c r="E218" s="27" t="str">
        <f ca="1">IF($C218="","",OFFSET(統合マスタ!$X$4,C218,0))</f>
        <v/>
      </c>
      <c r="F218" s="27" t="str">
        <f ca="1">IF($C218="","",OFFSET(統合マスタ!$Z$4,C218,0))</f>
        <v/>
      </c>
      <c r="G218" s="27" t="str">
        <f ca="1">IF($C218="","",OFFSET(統合マスタ!$E$4,C218,0))</f>
        <v/>
      </c>
      <c r="H218" s="27" t="str">
        <f ca="1">IF($C218="","",OFFSET(統合マスタ!$F$4,C218,0))</f>
        <v/>
      </c>
      <c r="I218" s="27" t="str">
        <f ca="1">IF($C218="","",OFFSET(統合マスタ!$K$4,C218,0))</f>
        <v/>
      </c>
      <c r="J218" s="54" t="str">
        <f ca="1">IF(F218="","",OFFSET(分類!$B$29,MATCH(F218,分類!$A$30:$A$46,0),0))</f>
        <v/>
      </c>
      <c r="K218" s="65"/>
      <c r="L218" s="54">
        <f t="shared" si="6"/>
        <v>0</v>
      </c>
    </row>
    <row r="219" spans="1:12">
      <c r="A219" s="66"/>
      <c r="B219" s="27">
        <f t="shared" si="7"/>
        <v>215</v>
      </c>
      <c r="C219" s="27"/>
      <c r="D219" s="27" t="str">
        <f ca="1">IF($C219="","",OFFSET(統合マスタ!$C$4,C219,0))</f>
        <v/>
      </c>
      <c r="E219" s="27" t="str">
        <f ca="1">IF($C219="","",OFFSET(統合マスタ!$X$4,C219,0))</f>
        <v/>
      </c>
      <c r="F219" s="27" t="str">
        <f ca="1">IF($C219="","",OFFSET(統合マスタ!$Z$4,C219,0))</f>
        <v/>
      </c>
      <c r="G219" s="27" t="str">
        <f ca="1">IF($C219="","",OFFSET(統合マスタ!$E$4,C219,0))</f>
        <v/>
      </c>
      <c r="H219" s="27" t="str">
        <f ca="1">IF($C219="","",OFFSET(統合マスタ!$F$4,C219,0))</f>
        <v/>
      </c>
      <c r="I219" s="27" t="str">
        <f ca="1">IF($C219="","",OFFSET(統合マスタ!$K$4,C219,0))</f>
        <v/>
      </c>
      <c r="J219" s="54" t="str">
        <f ca="1">IF(F219="","",OFFSET(分類!$B$29,MATCH(F219,分類!$A$30:$A$46,0),0))</f>
        <v/>
      </c>
      <c r="K219" s="65"/>
      <c r="L219" s="54">
        <f t="shared" si="6"/>
        <v>0</v>
      </c>
    </row>
    <row r="220" spans="1:12">
      <c r="A220" s="66"/>
      <c r="B220" s="27">
        <f t="shared" si="7"/>
        <v>216</v>
      </c>
      <c r="C220" s="27"/>
      <c r="D220" s="27" t="str">
        <f ca="1">IF($C220="","",OFFSET(統合マスタ!$C$4,C220,0))</f>
        <v/>
      </c>
      <c r="E220" s="27" t="str">
        <f ca="1">IF($C220="","",OFFSET(統合マスタ!$X$4,C220,0))</f>
        <v/>
      </c>
      <c r="F220" s="27" t="str">
        <f ca="1">IF($C220="","",OFFSET(統合マスタ!$Z$4,C220,0))</f>
        <v/>
      </c>
      <c r="G220" s="27" t="str">
        <f ca="1">IF($C220="","",OFFSET(統合マスタ!$E$4,C220,0))</f>
        <v/>
      </c>
      <c r="H220" s="27" t="str">
        <f ca="1">IF($C220="","",OFFSET(統合マスタ!$F$4,C220,0))</f>
        <v/>
      </c>
      <c r="I220" s="27" t="str">
        <f ca="1">IF($C220="","",OFFSET(統合マスタ!$K$4,C220,0))</f>
        <v/>
      </c>
      <c r="J220" s="54" t="str">
        <f ca="1">IF(F220="","",OFFSET(分類!$B$29,MATCH(F220,分類!$A$30:$A$46,0),0))</f>
        <v/>
      </c>
      <c r="K220" s="65"/>
      <c r="L220" s="54">
        <f t="shared" si="6"/>
        <v>0</v>
      </c>
    </row>
    <row r="221" spans="1:12">
      <c r="A221" s="66"/>
      <c r="B221" s="27">
        <f t="shared" si="7"/>
        <v>217</v>
      </c>
      <c r="C221" s="27"/>
      <c r="D221" s="27" t="str">
        <f ca="1">IF($C221="","",OFFSET(統合マスタ!$C$4,C221,0))</f>
        <v/>
      </c>
      <c r="E221" s="27" t="str">
        <f ca="1">IF($C221="","",OFFSET(統合マスタ!$X$4,C221,0))</f>
        <v/>
      </c>
      <c r="F221" s="27" t="str">
        <f ca="1">IF($C221="","",OFFSET(統合マスタ!$Z$4,C221,0))</f>
        <v/>
      </c>
      <c r="G221" s="27" t="str">
        <f ca="1">IF($C221="","",OFFSET(統合マスタ!$E$4,C221,0))</f>
        <v/>
      </c>
      <c r="H221" s="27" t="str">
        <f ca="1">IF($C221="","",OFFSET(統合マスタ!$F$4,C221,0))</f>
        <v/>
      </c>
      <c r="I221" s="27" t="str">
        <f ca="1">IF($C221="","",OFFSET(統合マスタ!$K$4,C221,0))</f>
        <v/>
      </c>
      <c r="J221" s="54" t="str">
        <f ca="1">IF(F221="","",OFFSET(分類!$B$29,MATCH(F221,分類!$A$30:$A$46,0),0))</f>
        <v/>
      </c>
      <c r="K221" s="65"/>
      <c r="L221" s="54">
        <f t="shared" si="6"/>
        <v>0</v>
      </c>
    </row>
    <row r="222" spans="1:12">
      <c r="A222" s="66"/>
      <c r="B222" s="27">
        <f t="shared" si="7"/>
        <v>218</v>
      </c>
      <c r="C222" s="27"/>
      <c r="D222" s="27" t="str">
        <f ca="1">IF($C222="","",OFFSET(統合マスタ!$C$4,C222,0))</f>
        <v/>
      </c>
      <c r="E222" s="27" t="str">
        <f ca="1">IF($C222="","",OFFSET(統合マスタ!$X$4,C222,0))</f>
        <v/>
      </c>
      <c r="F222" s="27" t="str">
        <f ca="1">IF($C222="","",OFFSET(統合マスタ!$Z$4,C222,0))</f>
        <v/>
      </c>
      <c r="G222" s="27" t="str">
        <f ca="1">IF($C222="","",OFFSET(統合マスタ!$E$4,C222,0))</f>
        <v/>
      </c>
      <c r="H222" s="27" t="str">
        <f ca="1">IF($C222="","",OFFSET(統合マスタ!$F$4,C222,0))</f>
        <v/>
      </c>
      <c r="I222" s="27" t="str">
        <f ca="1">IF($C222="","",OFFSET(統合マスタ!$K$4,C222,0))</f>
        <v/>
      </c>
      <c r="J222" s="54" t="str">
        <f ca="1">IF(F222="","",OFFSET(分類!$B$29,MATCH(F222,分類!$A$30:$A$46,0),0))</f>
        <v/>
      </c>
      <c r="K222" s="65"/>
      <c r="L222" s="54">
        <f t="shared" si="6"/>
        <v>0</v>
      </c>
    </row>
    <row r="223" spans="1:12">
      <c r="A223" s="66"/>
      <c r="B223" s="27">
        <f t="shared" si="7"/>
        <v>219</v>
      </c>
      <c r="C223" s="27"/>
      <c r="D223" s="27" t="str">
        <f ca="1">IF($C223="","",OFFSET(統合マスタ!$C$4,C223,0))</f>
        <v/>
      </c>
      <c r="E223" s="27" t="str">
        <f ca="1">IF($C223="","",OFFSET(統合マスタ!$X$4,C223,0))</f>
        <v/>
      </c>
      <c r="F223" s="27" t="str">
        <f ca="1">IF($C223="","",OFFSET(統合マスタ!$Z$4,C223,0))</f>
        <v/>
      </c>
      <c r="G223" s="27" t="str">
        <f ca="1">IF($C223="","",OFFSET(統合マスタ!$E$4,C223,0))</f>
        <v/>
      </c>
      <c r="H223" s="27" t="str">
        <f ca="1">IF($C223="","",OFFSET(統合マスタ!$F$4,C223,0))</f>
        <v/>
      </c>
      <c r="I223" s="27" t="str">
        <f ca="1">IF($C223="","",OFFSET(統合マスタ!$K$4,C223,0))</f>
        <v/>
      </c>
      <c r="J223" s="54" t="str">
        <f ca="1">IF(F223="","",OFFSET(分類!$B$29,MATCH(F223,分類!$A$30:$A$46,0),0))</f>
        <v/>
      </c>
      <c r="K223" s="65"/>
      <c r="L223" s="54">
        <f t="shared" si="6"/>
        <v>0</v>
      </c>
    </row>
    <row r="224" spans="1:12">
      <c r="A224" s="66"/>
      <c r="B224" s="27">
        <f t="shared" si="7"/>
        <v>220</v>
      </c>
      <c r="C224" s="27"/>
      <c r="D224" s="27" t="str">
        <f ca="1">IF($C224="","",OFFSET(統合マスタ!$C$4,C224,0))</f>
        <v/>
      </c>
      <c r="E224" s="27" t="str">
        <f ca="1">IF($C224="","",OFFSET(統合マスタ!$X$4,C224,0))</f>
        <v/>
      </c>
      <c r="F224" s="27" t="str">
        <f ca="1">IF($C224="","",OFFSET(統合マスタ!$Z$4,C224,0))</f>
        <v/>
      </c>
      <c r="G224" s="27" t="str">
        <f ca="1">IF($C224="","",OFFSET(統合マスタ!$E$4,C224,0))</f>
        <v/>
      </c>
      <c r="H224" s="27" t="str">
        <f ca="1">IF($C224="","",OFFSET(統合マスタ!$F$4,C224,0))</f>
        <v/>
      </c>
      <c r="I224" s="27" t="str">
        <f ca="1">IF($C224="","",OFFSET(統合マスタ!$K$4,C224,0))</f>
        <v/>
      </c>
      <c r="J224" s="54" t="str">
        <f ca="1">IF(F224="","",OFFSET(分類!$B$29,MATCH(F224,分類!$A$30:$A$46,0),0))</f>
        <v/>
      </c>
      <c r="K224" s="65"/>
      <c r="L224" s="54">
        <f t="shared" si="6"/>
        <v>0</v>
      </c>
    </row>
    <row r="225" spans="1:12">
      <c r="A225" s="66"/>
      <c r="B225" s="27">
        <f t="shared" si="7"/>
        <v>221</v>
      </c>
      <c r="C225" s="27"/>
      <c r="D225" s="27" t="str">
        <f ca="1">IF($C225="","",OFFSET(統合マスタ!$C$4,C225,0))</f>
        <v/>
      </c>
      <c r="E225" s="27" t="str">
        <f ca="1">IF($C225="","",OFFSET(統合マスタ!$X$4,C225,0))</f>
        <v/>
      </c>
      <c r="F225" s="27" t="str">
        <f ca="1">IF($C225="","",OFFSET(統合マスタ!$Z$4,C225,0))</f>
        <v/>
      </c>
      <c r="G225" s="27" t="str">
        <f ca="1">IF($C225="","",OFFSET(統合マスタ!$E$4,C225,0))</f>
        <v/>
      </c>
      <c r="H225" s="27" t="str">
        <f ca="1">IF($C225="","",OFFSET(統合マスタ!$F$4,C225,0))</f>
        <v/>
      </c>
      <c r="I225" s="27" t="str">
        <f ca="1">IF($C225="","",OFFSET(統合マスタ!$K$4,C225,0))</f>
        <v/>
      </c>
      <c r="J225" s="54" t="str">
        <f ca="1">IF(F225="","",OFFSET(分類!$B$29,MATCH(F225,分類!$A$30:$A$46,0),0))</f>
        <v/>
      </c>
      <c r="K225" s="65"/>
      <c r="L225" s="54">
        <f t="shared" si="6"/>
        <v>0</v>
      </c>
    </row>
    <row r="226" spans="1:12">
      <c r="A226" s="66"/>
      <c r="B226" s="27">
        <f t="shared" si="7"/>
        <v>222</v>
      </c>
      <c r="C226" s="27"/>
      <c r="D226" s="27" t="str">
        <f ca="1">IF($C226="","",OFFSET(統合マスタ!$C$4,C226,0))</f>
        <v/>
      </c>
      <c r="E226" s="27" t="str">
        <f ca="1">IF($C226="","",OFFSET(統合マスタ!$X$4,C226,0))</f>
        <v/>
      </c>
      <c r="F226" s="27" t="str">
        <f ca="1">IF($C226="","",OFFSET(統合マスタ!$Z$4,C226,0))</f>
        <v/>
      </c>
      <c r="G226" s="27" t="str">
        <f ca="1">IF($C226="","",OFFSET(統合マスタ!$E$4,C226,0))</f>
        <v/>
      </c>
      <c r="H226" s="27" t="str">
        <f ca="1">IF($C226="","",OFFSET(統合マスタ!$F$4,C226,0))</f>
        <v/>
      </c>
      <c r="I226" s="27" t="str">
        <f ca="1">IF($C226="","",OFFSET(統合マスタ!$K$4,C226,0))</f>
        <v/>
      </c>
      <c r="J226" s="54" t="str">
        <f ca="1">IF(F226="","",OFFSET(分類!$B$29,MATCH(F226,分類!$A$30:$A$46,0),0))</f>
        <v/>
      </c>
      <c r="K226" s="65"/>
      <c r="L226" s="54">
        <f t="shared" si="6"/>
        <v>0</v>
      </c>
    </row>
    <row r="227" spans="1:12">
      <c r="A227" s="66"/>
      <c r="B227" s="27">
        <f t="shared" si="7"/>
        <v>223</v>
      </c>
      <c r="C227" s="27"/>
      <c r="D227" s="27" t="str">
        <f ca="1">IF($C227="","",OFFSET(統合マスタ!$C$4,C227,0))</f>
        <v/>
      </c>
      <c r="E227" s="27" t="str">
        <f ca="1">IF($C227="","",OFFSET(統合マスタ!$X$4,C227,0))</f>
        <v/>
      </c>
      <c r="F227" s="27" t="str">
        <f ca="1">IF($C227="","",OFFSET(統合マスタ!$Z$4,C227,0))</f>
        <v/>
      </c>
      <c r="G227" s="27" t="str">
        <f ca="1">IF($C227="","",OFFSET(統合マスタ!$E$4,C227,0))</f>
        <v/>
      </c>
      <c r="H227" s="27" t="str">
        <f ca="1">IF($C227="","",OFFSET(統合マスタ!$F$4,C227,0))</f>
        <v/>
      </c>
      <c r="I227" s="27" t="str">
        <f ca="1">IF($C227="","",OFFSET(統合マスタ!$K$4,C227,0))</f>
        <v/>
      </c>
      <c r="J227" s="54" t="str">
        <f ca="1">IF(F227="","",OFFSET(分類!$B$29,MATCH(F227,分類!$A$30:$A$46,0),0))</f>
        <v/>
      </c>
      <c r="K227" s="65"/>
      <c r="L227" s="54">
        <f t="shared" si="6"/>
        <v>0</v>
      </c>
    </row>
    <row r="228" spans="1:12">
      <c r="A228" s="66"/>
      <c r="B228" s="27">
        <f t="shared" si="7"/>
        <v>224</v>
      </c>
      <c r="C228" s="27"/>
      <c r="D228" s="27" t="str">
        <f ca="1">IF($C228="","",OFFSET(統合マスタ!$C$4,C228,0))</f>
        <v/>
      </c>
      <c r="E228" s="27" t="str">
        <f ca="1">IF($C228="","",OFFSET(統合マスタ!$X$4,C228,0))</f>
        <v/>
      </c>
      <c r="F228" s="27" t="str">
        <f ca="1">IF($C228="","",OFFSET(統合マスタ!$Z$4,C228,0))</f>
        <v/>
      </c>
      <c r="G228" s="27" t="str">
        <f ca="1">IF($C228="","",OFFSET(統合マスタ!$E$4,C228,0))</f>
        <v/>
      </c>
      <c r="H228" s="27" t="str">
        <f ca="1">IF($C228="","",OFFSET(統合マスタ!$F$4,C228,0))</f>
        <v/>
      </c>
      <c r="I228" s="27" t="str">
        <f ca="1">IF($C228="","",OFFSET(統合マスタ!$K$4,C228,0))</f>
        <v/>
      </c>
      <c r="J228" s="54" t="str">
        <f ca="1">IF(F228="","",OFFSET(分類!$B$29,MATCH(F228,分類!$A$30:$A$46,0),0))</f>
        <v/>
      </c>
      <c r="K228" s="65"/>
      <c r="L228" s="54">
        <f t="shared" si="6"/>
        <v>0</v>
      </c>
    </row>
    <row r="229" spans="1:12">
      <c r="A229" s="66"/>
      <c r="B229" s="27">
        <f t="shared" si="7"/>
        <v>225</v>
      </c>
      <c r="C229" s="27"/>
      <c r="D229" s="27" t="str">
        <f ca="1">IF($C229="","",OFFSET(統合マスタ!$C$4,C229,0))</f>
        <v/>
      </c>
      <c r="E229" s="27" t="str">
        <f ca="1">IF($C229="","",OFFSET(統合マスタ!$X$4,C229,0))</f>
        <v/>
      </c>
      <c r="F229" s="27" t="str">
        <f ca="1">IF($C229="","",OFFSET(統合マスタ!$Z$4,C229,0))</f>
        <v/>
      </c>
      <c r="G229" s="27" t="str">
        <f ca="1">IF($C229="","",OFFSET(統合マスタ!$E$4,C229,0))</f>
        <v/>
      </c>
      <c r="H229" s="27" t="str">
        <f ca="1">IF($C229="","",OFFSET(統合マスタ!$F$4,C229,0))</f>
        <v/>
      </c>
      <c r="I229" s="27" t="str">
        <f ca="1">IF($C229="","",OFFSET(統合マスタ!$K$4,C229,0))</f>
        <v/>
      </c>
      <c r="J229" s="54" t="str">
        <f ca="1">IF(F229="","",OFFSET(分類!$B$29,MATCH(F229,分類!$A$30:$A$46,0),0))</f>
        <v/>
      </c>
      <c r="K229" s="65"/>
      <c r="L229" s="54">
        <f t="shared" si="6"/>
        <v>0</v>
      </c>
    </row>
    <row r="230" spans="1:12">
      <c r="A230" s="66"/>
      <c r="B230" s="27">
        <f t="shared" si="7"/>
        <v>226</v>
      </c>
      <c r="C230" s="27"/>
      <c r="D230" s="27" t="str">
        <f ca="1">IF($C230="","",OFFSET(統合マスタ!$C$4,C230,0))</f>
        <v/>
      </c>
      <c r="E230" s="27" t="str">
        <f ca="1">IF($C230="","",OFFSET(統合マスタ!$X$4,C230,0))</f>
        <v/>
      </c>
      <c r="F230" s="27" t="str">
        <f ca="1">IF($C230="","",OFFSET(統合マスタ!$Z$4,C230,0))</f>
        <v/>
      </c>
      <c r="G230" s="27" t="str">
        <f ca="1">IF($C230="","",OFFSET(統合マスタ!$E$4,C230,0))</f>
        <v/>
      </c>
      <c r="H230" s="27" t="str">
        <f ca="1">IF($C230="","",OFFSET(統合マスタ!$F$4,C230,0))</f>
        <v/>
      </c>
      <c r="I230" s="27" t="str">
        <f ca="1">IF($C230="","",OFFSET(統合マスタ!$K$4,C230,0))</f>
        <v/>
      </c>
      <c r="J230" s="54" t="str">
        <f ca="1">IF(F230="","",OFFSET(分類!$B$29,MATCH(F230,分類!$A$30:$A$46,0),0))</f>
        <v/>
      </c>
      <c r="K230" s="65"/>
      <c r="L230" s="54">
        <f t="shared" si="6"/>
        <v>0</v>
      </c>
    </row>
    <row r="231" spans="1:12">
      <c r="A231" s="66"/>
      <c r="B231" s="27">
        <f t="shared" si="7"/>
        <v>227</v>
      </c>
      <c r="C231" s="27"/>
      <c r="D231" s="27" t="str">
        <f ca="1">IF($C231="","",OFFSET(統合マスタ!$C$4,C231,0))</f>
        <v/>
      </c>
      <c r="E231" s="27" t="str">
        <f ca="1">IF($C231="","",OFFSET(統合マスタ!$X$4,C231,0))</f>
        <v/>
      </c>
      <c r="F231" s="27" t="str">
        <f ca="1">IF($C231="","",OFFSET(統合マスタ!$Z$4,C231,0))</f>
        <v/>
      </c>
      <c r="G231" s="27" t="str">
        <f ca="1">IF($C231="","",OFFSET(統合マスタ!$E$4,C231,0))</f>
        <v/>
      </c>
      <c r="H231" s="27" t="str">
        <f ca="1">IF($C231="","",OFFSET(統合マスタ!$F$4,C231,0))</f>
        <v/>
      </c>
      <c r="I231" s="27" t="str">
        <f ca="1">IF($C231="","",OFFSET(統合マスタ!$K$4,C231,0))</f>
        <v/>
      </c>
      <c r="J231" s="54" t="str">
        <f ca="1">IF(F231="","",OFFSET(分類!$B$29,MATCH(F231,分類!$A$30:$A$46,0),0))</f>
        <v/>
      </c>
      <c r="K231" s="65"/>
      <c r="L231" s="54">
        <f t="shared" si="6"/>
        <v>0</v>
      </c>
    </row>
    <row r="232" spans="1:12">
      <c r="A232" s="66"/>
      <c r="B232" s="27">
        <f t="shared" si="7"/>
        <v>228</v>
      </c>
      <c r="C232" s="27"/>
      <c r="D232" s="27" t="str">
        <f ca="1">IF($C232="","",OFFSET(統合マスタ!$C$4,C232,0))</f>
        <v/>
      </c>
      <c r="E232" s="27" t="str">
        <f ca="1">IF($C232="","",OFFSET(統合マスタ!$X$4,C232,0))</f>
        <v/>
      </c>
      <c r="F232" s="27" t="str">
        <f ca="1">IF($C232="","",OFFSET(統合マスタ!$Z$4,C232,0))</f>
        <v/>
      </c>
      <c r="G232" s="27" t="str">
        <f ca="1">IF($C232="","",OFFSET(統合マスタ!$E$4,C232,0))</f>
        <v/>
      </c>
      <c r="H232" s="27" t="str">
        <f ca="1">IF($C232="","",OFFSET(統合マスタ!$F$4,C232,0))</f>
        <v/>
      </c>
      <c r="I232" s="27" t="str">
        <f ca="1">IF($C232="","",OFFSET(統合マスタ!$K$4,C232,0))</f>
        <v/>
      </c>
      <c r="J232" s="54" t="str">
        <f ca="1">IF(F232="","",OFFSET(分類!$B$29,MATCH(F232,分類!$A$30:$A$46,0),0))</f>
        <v/>
      </c>
      <c r="K232" s="65"/>
      <c r="L232" s="54">
        <f t="shared" si="6"/>
        <v>0</v>
      </c>
    </row>
    <row r="233" spans="1:12">
      <c r="A233" s="66"/>
      <c r="B233" s="27">
        <f t="shared" si="7"/>
        <v>229</v>
      </c>
      <c r="C233" s="27"/>
      <c r="D233" s="27" t="str">
        <f ca="1">IF($C233="","",OFFSET(統合マスタ!$C$4,C233,0))</f>
        <v/>
      </c>
      <c r="E233" s="27" t="str">
        <f ca="1">IF($C233="","",OFFSET(統合マスタ!$X$4,C233,0))</f>
        <v/>
      </c>
      <c r="F233" s="27" t="str">
        <f ca="1">IF($C233="","",OFFSET(統合マスタ!$Z$4,C233,0))</f>
        <v/>
      </c>
      <c r="G233" s="27" t="str">
        <f ca="1">IF($C233="","",OFFSET(統合マスタ!$E$4,C233,0))</f>
        <v/>
      </c>
      <c r="H233" s="27" t="str">
        <f ca="1">IF($C233="","",OFFSET(統合マスタ!$F$4,C233,0))</f>
        <v/>
      </c>
      <c r="I233" s="27" t="str">
        <f ca="1">IF($C233="","",OFFSET(統合マスタ!$K$4,C233,0))</f>
        <v/>
      </c>
      <c r="J233" s="54" t="str">
        <f ca="1">IF(F233="","",OFFSET(分類!$B$29,MATCH(F233,分類!$A$30:$A$46,0),0))</f>
        <v/>
      </c>
      <c r="K233" s="65"/>
      <c r="L233" s="54">
        <f t="shared" si="6"/>
        <v>0</v>
      </c>
    </row>
    <row r="234" spans="1:12">
      <c r="A234" s="66"/>
      <c r="B234" s="27">
        <f t="shared" si="7"/>
        <v>230</v>
      </c>
      <c r="C234" s="27"/>
      <c r="D234" s="27" t="str">
        <f ca="1">IF($C234="","",OFFSET(統合マスタ!$C$4,C234,0))</f>
        <v/>
      </c>
      <c r="E234" s="27" t="str">
        <f ca="1">IF($C234="","",OFFSET(統合マスタ!$X$4,C234,0))</f>
        <v/>
      </c>
      <c r="F234" s="27" t="str">
        <f ca="1">IF($C234="","",OFFSET(統合マスタ!$Z$4,C234,0))</f>
        <v/>
      </c>
      <c r="G234" s="27" t="str">
        <f ca="1">IF($C234="","",OFFSET(統合マスタ!$E$4,C234,0))</f>
        <v/>
      </c>
      <c r="H234" s="27" t="str">
        <f ca="1">IF($C234="","",OFFSET(統合マスタ!$F$4,C234,0))</f>
        <v/>
      </c>
      <c r="I234" s="27" t="str">
        <f ca="1">IF($C234="","",OFFSET(統合マスタ!$K$4,C234,0))</f>
        <v/>
      </c>
      <c r="J234" s="54" t="str">
        <f ca="1">IF(F234="","",OFFSET(分類!$B$29,MATCH(F234,分類!$A$30:$A$46,0),0))</f>
        <v/>
      </c>
      <c r="K234" s="65"/>
      <c r="L234" s="54">
        <f t="shared" si="6"/>
        <v>0</v>
      </c>
    </row>
    <row r="235" spans="1:12">
      <c r="A235" s="66"/>
      <c r="B235" s="27">
        <f t="shared" si="7"/>
        <v>231</v>
      </c>
      <c r="C235" s="27"/>
      <c r="D235" s="27" t="str">
        <f ca="1">IF($C235="","",OFFSET(統合マスタ!$C$4,C235,0))</f>
        <v/>
      </c>
      <c r="E235" s="27" t="str">
        <f ca="1">IF($C235="","",OFFSET(統合マスタ!$X$4,C235,0))</f>
        <v/>
      </c>
      <c r="F235" s="27" t="str">
        <f ca="1">IF($C235="","",OFFSET(統合マスタ!$Z$4,C235,0))</f>
        <v/>
      </c>
      <c r="G235" s="27" t="str">
        <f ca="1">IF($C235="","",OFFSET(統合マスタ!$E$4,C235,0))</f>
        <v/>
      </c>
      <c r="H235" s="27" t="str">
        <f ca="1">IF($C235="","",OFFSET(統合マスタ!$F$4,C235,0))</f>
        <v/>
      </c>
      <c r="I235" s="27" t="str">
        <f ca="1">IF($C235="","",OFFSET(統合マスタ!$K$4,C235,0))</f>
        <v/>
      </c>
      <c r="J235" s="54" t="str">
        <f ca="1">IF(F235="","",OFFSET(分類!$B$29,MATCH(F235,分類!$A$30:$A$46,0),0))</f>
        <v/>
      </c>
      <c r="K235" s="65"/>
      <c r="L235" s="54">
        <f t="shared" si="6"/>
        <v>0</v>
      </c>
    </row>
    <row r="236" spans="1:12">
      <c r="A236" s="66"/>
      <c r="B236" s="27">
        <f t="shared" si="7"/>
        <v>232</v>
      </c>
      <c r="C236" s="27"/>
      <c r="D236" s="27" t="str">
        <f ca="1">IF($C236="","",OFFSET(統合マスタ!$C$4,C236,0))</f>
        <v/>
      </c>
      <c r="E236" s="27" t="str">
        <f ca="1">IF($C236="","",OFFSET(統合マスタ!$X$4,C236,0))</f>
        <v/>
      </c>
      <c r="F236" s="27" t="str">
        <f ca="1">IF($C236="","",OFFSET(統合マスタ!$Z$4,C236,0))</f>
        <v/>
      </c>
      <c r="G236" s="27" t="str">
        <f ca="1">IF($C236="","",OFFSET(統合マスタ!$E$4,C236,0))</f>
        <v/>
      </c>
      <c r="H236" s="27" t="str">
        <f ca="1">IF($C236="","",OFFSET(統合マスタ!$F$4,C236,0))</f>
        <v/>
      </c>
      <c r="I236" s="27" t="str">
        <f ca="1">IF($C236="","",OFFSET(統合マスタ!$K$4,C236,0))</f>
        <v/>
      </c>
      <c r="J236" s="54" t="str">
        <f ca="1">IF(F236="","",OFFSET(分類!$B$29,MATCH(F236,分類!$A$30:$A$46,0),0))</f>
        <v/>
      </c>
      <c r="K236" s="65"/>
      <c r="L236" s="54">
        <f t="shared" si="6"/>
        <v>0</v>
      </c>
    </row>
    <row r="237" spans="1:12">
      <c r="A237" s="66"/>
      <c r="B237" s="27">
        <f t="shared" si="7"/>
        <v>233</v>
      </c>
      <c r="C237" s="27"/>
      <c r="D237" s="27" t="str">
        <f ca="1">IF($C237="","",OFFSET(統合マスタ!$C$4,C237,0))</f>
        <v/>
      </c>
      <c r="E237" s="27" t="str">
        <f ca="1">IF($C237="","",OFFSET(統合マスタ!$X$4,C237,0))</f>
        <v/>
      </c>
      <c r="F237" s="27" t="str">
        <f ca="1">IF($C237="","",OFFSET(統合マスタ!$Z$4,C237,0))</f>
        <v/>
      </c>
      <c r="G237" s="27" t="str">
        <f ca="1">IF($C237="","",OFFSET(統合マスタ!$E$4,C237,0))</f>
        <v/>
      </c>
      <c r="H237" s="27" t="str">
        <f ca="1">IF($C237="","",OFFSET(統合マスタ!$F$4,C237,0))</f>
        <v/>
      </c>
      <c r="I237" s="27" t="str">
        <f ca="1">IF($C237="","",OFFSET(統合マスタ!$K$4,C237,0))</f>
        <v/>
      </c>
      <c r="J237" s="54" t="str">
        <f ca="1">IF(F237="","",OFFSET(分類!$B$29,MATCH(F237,分類!$A$30:$A$46,0),0))</f>
        <v/>
      </c>
      <c r="K237" s="65"/>
      <c r="L237" s="54">
        <f t="shared" si="6"/>
        <v>0</v>
      </c>
    </row>
    <row r="238" spans="1:12">
      <c r="A238" s="66"/>
      <c r="B238" s="27">
        <f t="shared" si="7"/>
        <v>234</v>
      </c>
      <c r="C238" s="27"/>
      <c r="D238" s="27" t="str">
        <f ca="1">IF($C238="","",OFFSET(統合マスタ!$C$4,C238,0))</f>
        <v/>
      </c>
      <c r="E238" s="27" t="str">
        <f ca="1">IF($C238="","",OFFSET(統合マスタ!$X$4,C238,0))</f>
        <v/>
      </c>
      <c r="F238" s="27" t="str">
        <f ca="1">IF($C238="","",OFFSET(統合マスタ!$Z$4,C238,0))</f>
        <v/>
      </c>
      <c r="G238" s="27" t="str">
        <f ca="1">IF($C238="","",OFFSET(統合マスタ!$E$4,C238,0))</f>
        <v/>
      </c>
      <c r="H238" s="27" t="str">
        <f ca="1">IF($C238="","",OFFSET(統合マスタ!$F$4,C238,0))</f>
        <v/>
      </c>
      <c r="I238" s="27" t="str">
        <f ca="1">IF($C238="","",OFFSET(統合マスタ!$K$4,C238,0))</f>
        <v/>
      </c>
      <c r="J238" s="54" t="str">
        <f ca="1">IF(F238="","",OFFSET(分類!$B$29,MATCH(F238,分類!$A$30:$A$46,0),0))</f>
        <v/>
      </c>
      <c r="K238" s="65"/>
      <c r="L238" s="54">
        <f t="shared" si="6"/>
        <v>0</v>
      </c>
    </row>
    <row r="239" spans="1:12">
      <c r="A239" s="66"/>
      <c r="B239" s="27">
        <f t="shared" si="7"/>
        <v>235</v>
      </c>
      <c r="C239" s="27"/>
      <c r="D239" s="27" t="str">
        <f ca="1">IF($C239="","",OFFSET(統合マスタ!$C$4,C239,0))</f>
        <v/>
      </c>
      <c r="E239" s="27" t="str">
        <f ca="1">IF($C239="","",OFFSET(統合マスタ!$X$4,C239,0))</f>
        <v/>
      </c>
      <c r="F239" s="27" t="str">
        <f ca="1">IF($C239="","",OFFSET(統合マスタ!$Z$4,C239,0))</f>
        <v/>
      </c>
      <c r="G239" s="27" t="str">
        <f ca="1">IF($C239="","",OFFSET(統合マスタ!$E$4,C239,0))</f>
        <v/>
      </c>
      <c r="H239" s="27" t="str">
        <f ca="1">IF($C239="","",OFFSET(統合マスタ!$F$4,C239,0))</f>
        <v/>
      </c>
      <c r="I239" s="27" t="str">
        <f ca="1">IF($C239="","",OFFSET(統合マスタ!$K$4,C239,0))</f>
        <v/>
      </c>
      <c r="J239" s="54" t="str">
        <f ca="1">IF(F239="","",OFFSET(分類!$B$29,MATCH(F239,分類!$A$30:$A$46,0),0))</f>
        <v/>
      </c>
      <c r="K239" s="65"/>
      <c r="L239" s="54">
        <f t="shared" si="6"/>
        <v>0</v>
      </c>
    </row>
    <row r="240" spans="1:12">
      <c r="A240" s="66"/>
      <c r="B240" s="27">
        <f t="shared" si="7"/>
        <v>236</v>
      </c>
      <c r="C240" s="27"/>
      <c r="D240" s="27" t="str">
        <f ca="1">IF($C240="","",OFFSET(統合マスタ!$C$4,C240,0))</f>
        <v/>
      </c>
      <c r="E240" s="27" t="str">
        <f ca="1">IF($C240="","",OFFSET(統合マスタ!$X$4,C240,0))</f>
        <v/>
      </c>
      <c r="F240" s="27" t="str">
        <f ca="1">IF($C240="","",OFFSET(統合マスタ!$Z$4,C240,0))</f>
        <v/>
      </c>
      <c r="G240" s="27" t="str">
        <f ca="1">IF($C240="","",OFFSET(統合マスタ!$E$4,C240,0))</f>
        <v/>
      </c>
      <c r="H240" s="27" t="str">
        <f ca="1">IF($C240="","",OFFSET(統合マスタ!$F$4,C240,0))</f>
        <v/>
      </c>
      <c r="I240" s="27" t="str">
        <f ca="1">IF($C240="","",OFFSET(統合マスタ!$K$4,C240,0))</f>
        <v/>
      </c>
      <c r="J240" s="54" t="str">
        <f ca="1">IF(F240="","",OFFSET(分類!$B$29,MATCH(F240,分類!$A$30:$A$46,0),0))</f>
        <v/>
      </c>
      <c r="K240" s="65"/>
      <c r="L240" s="54">
        <f t="shared" si="6"/>
        <v>0</v>
      </c>
    </row>
    <row r="241" spans="1:12">
      <c r="A241" s="66"/>
      <c r="B241" s="27">
        <f t="shared" si="7"/>
        <v>237</v>
      </c>
      <c r="C241" s="27"/>
      <c r="D241" s="27" t="str">
        <f ca="1">IF($C241="","",OFFSET(統合マスタ!$C$4,C241,0))</f>
        <v/>
      </c>
      <c r="E241" s="27" t="str">
        <f ca="1">IF($C241="","",OFFSET(統合マスタ!$X$4,C241,0))</f>
        <v/>
      </c>
      <c r="F241" s="27" t="str">
        <f ca="1">IF($C241="","",OFFSET(統合マスタ!$Z$4,C241,0))</f>
        <v/>
      </c>
      <c r="G241" s="27" t="str">
        <f ca="1">IF($C241="","",OFFSET(統合マスタ!$E$4,C241,0))</f>
        <v/>
      </c>
      <c r="H241" s="27" t="str">
        <f ca="1">IF($C241="","",OFFSET(統合マスタ!$F$4,C241,0))</f>
        <v/>
      </c>
      <c r="I241" s="27" t="str">
        <f ca="1">IF($C241="","",OFFSET(統合マスタ!$K$4,C241,0))</f>
        <v/>
      </c>
      <c r="J241" s="54" t="str">
        <f ca="1">IF(F241="","",OFFSET(分類!$B$29,MATCH(F241,分類!$A$30:$A$46,0),0))</f>
        <v/>
      </c>
      <c r="K241" s="65"/>
      <c r="L241" s="54">
        <f t="shared" si="6"/>
        <v>0</v>
      </c>
    </row>
    <row r="242" spans="1:12">
      <c r="A242" s="66"/>
      <c r="B242" s="27">
        <f t="shared" si="7"/>
        <v>238</v>
      </c>
      <c r="C242" s="27"/>
      <c r="D242" s="27" t="str">
        <f ca="1">IF($C242="","",OFFSET(統合マスタ!$C$4,C242,0))</f>
        <v/>
      </c>
      <c r="E242" s="27" t="str">
        <f ca="1">IF($C242="","",OFFSET(統合マスタ!$X$4,C242,0))</f>
        <v/>
      </c>
      <c r="F242" s="27" t="str">
        <f ca="1">IF($C242="","",OFFSET(統合マスタ!$Z$4,C242,0))</f>
        <v/>
      </c>
      <c r="G242" s="27" t="str">
        <f ca="1">IF($C242="","",OFFSET(統合マスタ!$E$4,C242,0))</f>
        <v/>
      </c>
      <c r="H242" s="27" t="str">
        <f ca="1">IF($C242="","",OFFSET(統合マスタ!$F$4,C242,0))</f>
        <v/>
      </c>
      <c r="I242" s="27" t="str">
        <f ca="1">IF($C242="","",OFFSET(統合マスタ!$K$4,C242,0))</f>
        <v/>
      </c>
      <c r="J242" s="54" t="str">
        <f ca="1">IF(F242="","",OFFSET(分類!$B$29,MATCH(F242,分類!$A$30:$A$46,0),0))</f>
        <v/>
      </c>
      <c r="K242" s="65"/>
      <c r="L242" s="54">
        <f t="shared" si="6"/>
        <v>0</v>
      </c>
    </row>
    <row r="243" spans="1:12">
      <c r="A243" s="66"/>
      <c r="B243" s="27">
        <f t="shared" si="7"/>
        <v>239</v>
      </c>
      <c r="C243" s="27"/>
      <c r="D243" s="27" t="str">
        <f ca="1">IF($C243="","",OFFSET(統合マスタ!$C$4,C243,0))</f>
        <v/>
      </c>
      <c r="E243" s="27" t="str">
        <f ca="1">IF($C243="","",OFFSET(統合マスタ!$X$4,C243,0))</f>
        <v/>
      </c>
      <c r="F243" s="27" t="str">
        <f ca="1">IF($C243="","",OFFSET(統合マスタ!$Z$4,C243,0))</f>
        <v/>
      </c>
      <c r="G243" s="27" t="str">
        <f ca="1">IF($C243="","",OFFSET(統合マスタ!$E$4,C243,0))</f>
        <v/>
      </c>
      <c r="H243" s="27" t="str">
        <f ca="1">IF($C243="","",OFFSET(統合マスタ!$F$4,C243,0))</f>
        <v/>
      </c>
      <c r="I243" s="27" t="str">
        <f ca="1">IF($C243="","",OFFSET(統合マスタ!$K$4,C243,0))</f>
        <v/>
      </c>
      <c r="J243" s="54" t="str">
        <f ca="1">IF(F243="","",OFFSET(分類!$B$29,MATCH(F243,分類!$A$30:$A$46,0),0))</f>
        <v/>
      </c>
      <c r="K243" s="65"/>
      <c r="L243" s="54">
        <f t="shared" si="6"/>
        <v>0</v>
      </c>
    </row>
    <row r="244" spans="1:12">
      <c r="A244" s="66"/>
      <c r="B244" s="27">
        <f t="shared" si="7"/>
        <v>240</v>
      </c>
      <c r="C244" s="27"/>
      <c r="D244" s="27" t="str">
        <f ca="1">IF($C244="","",OFFSET(統合マスタ!$C$4,C244,0))</f>
        <v/>
      </c>
      <c r="E244" s="27" t="str">
        <f ca="1">IF($C244="","",OFFSET(統合マスタ!$X$4,C244,0))</f>
        <v/>
      </c>
      <c r="F244" s="27" t="str">
        <f ca="1">IF($C244="","",OFFSET(統合マスタ!$Z$4,C244,0))</f>
        <v/>
      </c>
      <c r="G244" s="27" t="str">
        <f ca="1">IF($C244="","",OFFSET(統合マスタ!$E$4,C244,0))</f>
        <v/>
      </c>
      <c r="H244" s="27" t="str">
        <f ca="1">IF($C244="","",OFFSET(統合マスタ!$F$4,C244,0))</f>
        <v/>
      </c>
      <c r="I244" s="27" t="str">
        <f ca="1">IF($C244="","",OFFSET(統合マスタ!$K$4,C244,0))</f>
        <v/>
      </c>
      <c r="J244" s="54" t="str">
        <f ca="1">IF(F244="","",OFFSET(分類!$B$29,MATCH(F244,分類!$A$30:$A$46,0),0))</f>
        <v/>
      </c>
      <c r="K244" s="65"/>
      <c r="L244" s="54">
        <f t="shared" si="6"/>
        <v>0</v>
      </c>
    </row>
    <row r="245" spans="1:12">
      <c r="A245" s="66"/>
      <c r="B245" s="27">
        <f t="shared" si="7"/>
        <v>241</v>
      </c>
      <c r="C245" s="27"/>
      <c r="D245" s="27" t="str">
        <f ca="1">IF($C245="","",OFFSET(統合マスタ!$C$4,C245,0))</f>
        <v/>
      </c>
      <c r="E245" s="27" t="str">
        <f ca="1">IF($C245="","",OFFSET(統合マスタ!$X$4,C245,0))</f>
        <v/>
      </c>
      <c r="F245" s="27" t="str">
        <f ca="1">IF($C245="","",OFFSET(統合マスタ!$Z$4,C245,0))</f>
        <v/>
      </c>
      <c r="G245" s="27" t="str">
        <f ca="1">IF($C245="","",OFFSET(統合マスタ!$E$4,C245,0))</f>
        <v/>
      </c>
      <c r="H245" s="27" t="str">
        <f ca="1">IF($C245="","",OFFSET(統合マスタ!$F$4,C245,0))</f>
        <v/>
      </c>
      <c r="I245" s="27" t="str">
        <f ca="1">IF($C245="","",OFFSET(統合マスタ!$K$4,C245,0))</f>
        <v/>
      </c>
      <c r="J245" s="54" t="str">
        <f ca="1">IF(F245="","",OFFSET(分類!$B$29,MATCH(F245,分類!$A$30:$A$46,0),0))</f>
        <v/>
      </c>
      <c r="K245" s="65"/>
      <c r="L245" s="54">
        <f t="shared" si="6"/>
        <v>0</v>
      </c>
    </row>
    <row r="246" spans="1:12">
      <c r="A246" s="66"/>
      <c r="B246" s="27">
        <f t="shared" si="7"/>
        <v>242</v>
      </c>
      <c r="C246" s="27"/>
      <c r="D246" s="27" t="str">
        <f ca="1">IF($C246="","",OFFSET(統合マスタ!$C$4,C246,0))</f>
        <v/>
      </c>
      <c r="E246" s="27" t="str">
        <f ca="1">IF($C246="","",OFFSET(統合マスタ!$X$4,C246,0))</f>
        <v/>
      </c>
      <c r="F246" s="27" t="str">
        <f ca="1">IF($C246="","",OFFSET(統合マスタ!$Z$4,C246,0))</f>
        <v/>
      </c>
      <c r="G246" s="27" t="str">
        <f ca="1">IF($C246="","",OFFSET(統合マスタ!$E$4,C246,0))</f>
        <v/>
      </c>
      <c r="H246" s="27" t="str">
        <f ca="1">IF($C246="","",OFFSET(統合マスタ!$F$4,C246,0))</f>
        <v/>
      </c>
      <c r="I246" s="27" t="str">
        <f ca="1">IF($C246="","",OFFSET(統合マスタ!$K$4,C246,0))</f>
        <v/>
      </c>
      <c r="J246" s="54" t="str">
        <f ca="1">IF(F246="","",OFFSET(分類!$B$29,MATCH(F246,分類!$A$30:$A$46,0),0))</f>
        <v/>
      </c>
      <c r="K246" s="65"/>
      <c r="L246" s="54">
        <f t="shared" si="6"/>
        <v>0</v>
      </c>
    </row>
    <row r="247" spans="1:12">
      <c r="A247" s="66"/>
      <c r="B247" s="27">
        <f t="shared" si="7"/>
        <v>243</v>
      </c>
      <c r="C247" s="27"/>
      <c r="D247" s="27" t="str">
        <f ca="1">IF($C247="","",OFFSET(統合マスタ!$C$4,C247,0))</f>
        <v/>
      </c>
      <c r="E247" s="27" t="str">
        <f ca="1">IF($C247="","",OFFSET(統合マスタ!$X$4,C247,0))</f>
        <v/>
      </c>
      <c r="F247" s="27" t="str">
        <f ca="1">IF($C247="","",OFFSET(統合マスタ!$Z$4,C247,0))</f>
        <v/>
      </c>
      <c r="G247" s="27" t="str">
        <f ca="1">IF($C247="","",OFFSET(統合マスタ!$E$4,C247,0))</f>
        <v/>
      </c>
      <c r="H247" s="27" t="str">
        <f ca="1">IF($C247="","",OFFSET(統合マスタ!$F$4,C247,0))</f>
        <v/>
      </c>
      <c r="I247" s="27" t="str">
        <f ca="1">IF($C247="","",OFFSET(統合マスタ!$K$4,C247,0))</f>
        <v/>
      </c>
      <c r="J247" s="54" t="str">
        <f ca="1">IF(F247="","",OFFSET(分類!$B$29,MATCH(F247,分類!$A$30:$A$46,0),0))</f>
        <v/>
      </c>
      <c r="K247" s="65"/>
      <c r="L247" s="54">
        <f t="shared" si="6"/>
        <v>0</v>
      </c>
    </row>
    <row r="248" spans="1:12">
      <c r="A248" s="66"/>
      <c r="B248" s="27">
        <f t="shared" si="7"/>
        <v>244</v>
      </c>
      <c r="C248" s="27"/>
      <c r="D248" s="27" t="str">
        <f ca="1">IF($C248="","",OFFSET(統合マスタ!$C$4,C248,0))</f>
        <v/>
      </c>
      <c r="E248" s="27" t="str">
        <f ca="1">IF($C248="","",OFFSET(統合マスタ!$X$4,C248,0))</f>
        <v/>
      </c>
      <c r="F248" s="27" t="str">
        <f ca="1">IF($C248="","",OFFSET(統合マスタ!$Z$4,C248,0))</f>
        <v/>
      </c>
      <c r="G248" s="27" t="str">
        <f ca="1">IF($C248="","",OFFSET(統合マスタ!$E$4,C248,0))</f>
        <v/>
      </c>
      <c r="H248" s="27" t="str">
        <f ca="1">IF($C248="","",OFFSET(統合マスタ!$F$4,C248,0))</f>
        <v/>
      </c>
      <c r="I248" s="27" t="str">
        <f ca="1">IF($C248="","",OFFSET(統合マスタ!$K$4,C248,0))</f>
        <v/>
      </c>
      <c r="J248" s="54" t="str">
        <f ca="1">IF(F248="","",OFFSET(分類!$B$29,MATCH(F248,分類!$A$30:$A$46,0),0))</f>
        <v/>
      </c>
      <c r="K248" s="65"/>
      <c r="L248" s="54">
        <f t="shared" si="6"/>
        <v>0</v>
      </c>
    </row>
    <row r="249" spans="1:12">
      <c r="A249" s="66"/>
      <c r="B249" s="27">
        <f t="shared" si="7"/>
        <v>245</v>
      </c>
      <c r="C249" s="27"/>
      <c r="D249" s="27" t="str">
        <f ca="1">IF($C249="","",OFFSET(統合マスタ!$C$4,C249,0))</f>
        <v/>
      </c>
      <c r="E249" s="27" t="str">
        <f ca="1">IF($C249="","",OFFSET(統合マスタ!$X$4,C249,0))</f>
        <v/>
      </c>
      <c r="F249" s="27" t="str">
        <f ca="1">IF($C249="","",OFFSET(統合マスタ!$Z$4,C249,0))</f>
        <v/>
      </c>
      <c r="G249" s="27" t="str">
        <f ca="1">IF($C249="","",OFFSET(統合マスタ!$E$4,C249,0))</f>
        <v/>
      </c>
      <c r="H249" s="27" t="str">
        <f ca="1">IF($C249="","",OFFSET(統合マスタ!$F$4,C249,0))</f>
        <v/>
      </c>
      <c r="I249" s="27" t="str">
        <f ca="1">IF($C249="","",OFFSET(統合マスタ!$K$4,C249,0))</f>
        <v/>
      </c>
      <c r="J249" s="54" t="str">
        <f ca="1">IF(F249="","",OFFSET(分類!$B$29,MATCH(F249,分類!$A$30:$A$46,0),0))</f>
        <v/>
      </c>
      <c r="K249" s="65"/>
      <c r="L249" s="54">
        <f t="shared" si="6"/>
        <v>0</v>
      </c>
    </row>
    <row r="250" spans="1:12">
      <c r="A250" s="66"/>
      <c r="B250" s="27">
        <f t="shared" si="7"/>
        <v>246</v>
      </c>
      <c r="C250" s="27"/>
      <c r="D250" s="27" t="str">
        <f ca="1">IF($C250="","",OFFSET(統合マスタ!$C$4,C250,0))</f>
        <v/>
      </c>
      <c r="E250" s="27" t="str">
        <f ca="1">IF($C250="","",OFFSET(統合マスタ!$X$4,C250,0))</f>
        <v/>
      </c>
      <c r="F250" s="27" t="str">
        <f ca="1">IF($C250="","",OFFSET(統合マスタ!$Z$4,C250,0))</f>
        <v/>
      </c>
      <c r="G250" s="27" t="str">
        <f ca="1">IF($C250="","",OFFSET(統合マスタ!$E$4,C250,0))</f>
        <v/>
      </c>
      <c r="H250" s="27" t="str">
        <f ca="1">IF($C250="","",OFFSET(統合マスタ!$F$4,C250,0))</f>
        <v/>
      </c>
      <c r="I250" s="27" t="str">
        <f ca="1">IF($C250="","",OFFSET(統合マスタ!$K$4,C250,0))</f>
        <v/>
      </c>
      <c r="J250" s="54" t="str">
        <f ca="1">IF(F250="","",OFFSET(分類!$B$29,MATCH(F250,分類!$A$30:$A$46,0),0))</f>
        <v/>
      </c>
      <c r="K250" s="65"/>
      <c r="L250" s="54">
        <f t="shared" si="6"/>
        <v>0</v>
      </c>
    </row>
    <row r="251" spans="1:12">
      <c r="A251" s="66"/>
      <c r="B251" s="27">
        <f t="shared" si="7"/>
        <v>247</v>
      </c>
      <c r="C251" s="27"/>
      <c r="D251" s="27" t="str">
        <f ca="1">IF($C251="","",OFFSET(統合マスタ!$C$4,C251,0))</f>
        <v/>
      </c>
      <c r="E251" s="27" t="str">
        <f ca="1">IF($C251="","",OFFSET(統合マスタ!$X$4,C251,0))</f>
        <v/>
      </c>
      <c r="F251" s="27" t="str">
        <f ca="1">IF($C251="","",OFFSET(統合マスタ!$Z$4,C251,0))</f>
        <v/>
      </c>
      <c r="G251" s="27" t="str">
        <f ca="1">IF($C251="","",OFFSET(統合マスタ!$E$4,C251,0))</f>
        <v/>
      </c>
      <c r="H251" s="27" t="str">
        <f ca="1">IF($C251="","",OFFSET(統合マスタ!$F$4,C251,0))</f>
        <v/>
      </c>
      <c r="I251" s="27" t="str">
        <f ca="1">IF($C251="","",OFFSET(統合マスタ!$K$4,C251,0))</f>
        <v/>
      </c>
      <c r="J251" s="54" t="str">
        <f ca="1">IF(F251="","",OFFSET(分類!$B$29,MATCH(F251,分類!$A$30:$A$46,0),0))</f>
        <v/>
      </c>
      <c r="K251" s="65"/>
      <c r="L251" s="54">
        <f t="shared" si="6"/>
        <v>0</v>
      </c>
    </row>
    <row r="252" spans="1:12">
      <c r="A252" s="66"/>
      <c r="B252" s="27">
        <f t="shared" si="7"/>
        <v>248</v>
      </c>
      <c r="C252" s="27"/>
      <c r="D252" s="27" t="str">
        <f ca="1">IF($C252="","",OFFSET(統合マスタ!$C$4,C252,0))</f>
        <v/>
      </c>
      <c r="E252" s="27" t="str">
        <f ca="1">IF($C252="","",OFFSET(統合マスタ!$X$4,C252,0))</f>
        <v/>
      </c>
      <c r="F252" s="27" t="str">
        <f ca="1">IF($C252="","",OFFSET(統合マスタ!$Z$4,C252,0))</f>
        <v/>
      </c>
      <c r="G252" s="27" t="str">
        <f ca="1">IF($C252="","",OFFSET(統合マスタ!$E$4,C252,0))</f>
        <v/>
      </c>
      <c r="H252" s="27" t="str">
        <f ca="1">IF($C252="","",OFFSET(統合マスタ!$F$4,C252,0))</f>
        <v/>
      </c>
      <c r="I252" s="27" t="str">
        <f ca="1">IF($C252="","",OFFSET(統合マスタ!$K$4,C252,0))</f>
        <v/>
      </c>
      <c r="J252" s="54" t="str">
        <f ca="1">IF(F252="","",OFFSET(分類!$B$29,MATCH(F252,分類!$A$30:$A$46,0),0))</f>
        <v/>
      </c>
      <c r="K252" s="65"/>
      <c r="L252" s="54">
        <f t="shared" si="6"/>
        <v>0</v>
      </c>
    </row>
    <row r="253" spans="1:12">
      <c r="A253" s="66"/>
      <c r="B253" s="27">
        <f t="shared" si="7"/>
        <v>249</v>
      </c>
      <c r="C253" s="27"/>
      <c r="D253" s="27" t="str">
        <f ca="1">IF($C253="","",OFFSET(統合マスタ!$C$4,C253,0))</f>
        <v/>
      </c>
      <c r="E253" s="27" t="str">
        <f ca="1">IF($C253="","",OFFSET(統合マスタ!$X$4,C253,0))</f>
        <v/>
      </c>
      <c r="F253" s="27" t="str">
        <f ca="1">IF($C253="","",OFFSET(統合マスタ!$Z$4,C253,0))</f>
        <v/>
      </c>
      <c r="G253" s="27" t="str">
        <f ca="1">IF($C253="","",OFFSET(統合マスタ!$E$4,C253,0))</f>
        <v/>
      </c>
      <c r="H253" s="27" t="str">
        <f ca="1">IF($C253="","",OFFSET(統合マスタ!$F$4,C253,0))</f>
        <v/>
      </c>
      <c r="I253" s="27" t="str">
        <f ca="1">IF($C253="","",OFFSET(統合マスタ!$K$4,C253,0))</f>
        <v/>
      </c>
      <c r="J253" s="54" t="str">
        <f ca="1">IF(F253="","",OFFSET(分類!$B$29,MATCH(F253,分類!$A$30:$A$46,0),0))</f>
        <v/>
      </c>
      <c r="K253" s="65"/>
      <c r="L253" s="54">
        <f t="shared" si="6"/>
        <v>0</v>
      </c>
    </row>
    <row r="254" spans="1:12">
      <c r="A254" s="66"/>
      <c r="B254" s="27">
        <f t="shared" si="7"/>
        <v>250</v>
      </c>
      <c r="C254" s="27"/>
      <c r="D254" s="27" t="str">
        <f ca="1">IF($C254="","",OFFSET(統合マスタ!$C$4,C254,0))</f>
        <v/>
      </c>
      <c r="E254" s="27" t="str">
        <f ca="1">IF($C254="","",OFFSET(統合マスタ!$X$4,C254,0))</f>
        <v/>
      </c>
      <c r="F254" s="27" t="str">
        <f ca="1">IF($C254="","",OFFSET(統合マスタ!$Z$4,C254,0))</f>
        <v/>
      </c>
      <c r="G254" s="27" t="str">
        <f ca="1">IF($C254="","",OFFSET(統合マスタ!$E$4,C254,0))</f>
        <v/>
      </c>
      <c r="H254" s="27" t="str">
        <f ca="1">IF($C254="","",OFFSET(統合マスタ!$F$4,C254,0))</f>
        <v/>
      </c>
      <c r="I254" s="27" t="str">
        <f ca="1">IF($C254="","",OFFSET(統合マスタ!$K$4,C254,0))</f>
        <v/>
      </c>
      <c r="J254" s="54" t="str">
        <f ca="1">IF(F254="","",OFFSET(分類!$B$29,MATCH(F254,分類!$A$30:$A$46,0),0))</f>
        <v/>
      </c>
      <c r="K254" s="65"/>
      <c r="L254" s="54">
        <f t="shared" si="6"/>
        <v>0</v>
      </c>
    </row>
    <row r="255" spans="1:12">
      <c r="A255" s="66"/>
      <c r="B255" s="27">
        <f t="shared" si="7"/>
        <v>251</v>
      </c>
      <c r="C255" s="27"/>
      <c r="D255" s="27" t="str">
        <f ca="1">IF($C255="","",OFFSET(統合マスタ!$C$4,C255,0))</f>
        <v/>
      </c>
      <c r="E255" s="27" t="str">
        <f ca="1">IF($C255="","",OFFSET(統合マスタ!$X$4,C255,0))</f>
        <v/>
      </c>
      <c r="F255" s="27" t="str">
        <f ca="1">IF($C255="","",OFFSET(統合マスタ!$Z$4,C255,0))</f>
        <v/>
      </c>
      <c r="G255" s="27" t="str">
        <f ca="1">IF($C255="","",OFFSET(統合マスタ!$E$4,C255,0))</f>
        <v/>
      </c>
      <c r="H255" s="27" t="str">
        <f ca="1">IF($C255="","",OFFSET(統合マスタ!$F$4,C255,0))</f>
        <v/>
      </c>
      <c r="I255" s="27" t="str">
        <f ca="1">IF($C255="","",OFFSET(統合マスタ!$K$4,C255,0))</f>
        <v/>
      </c>
      <c r="J255" s="54" t="str">
        <f ca="1">IF(F255="","",OFFSET(分類!$B$29,MATCH(F255,分類!$A$30:$A$46,0),0))</f>
        <v/>
      </c>
      <c r="K255" s="65"/>
      <c r="L255" s="54">
        <f t="shared" si="6"/>
        <v>0</v>
      </c>
    </row>
    <row r="256" spans="1:12">
      <c r="A256" s="66"/>
      <c r="B256" s="27">
        <f t="shared" si="7"/>
        <v>252</v>
      </c>
      <c r="C256" s="27"/>
      <c r="D256" s="27" t="str">
        <f ca="1">IF($C256="","",OFFSET(統合マスタ!$C$4,C256,0))</f>
        <v/>
      </c>
      <c r="E256" s="27" t="str">
        <f ca="1">IF($C256="","",OFFSET(統合マスタ!$X$4,C256,0))</f>
        <v/>
      </c>
      <c r="F256" s="27" t="str">
        <f ca="1">IF($C256="","",OFFSET(統合マスタ!$Z$4,C256,0))</f>
        <v/>
      </c>
      <c r="G256" s="27" t="str">
        <f ca="1">IF($C256="","",OFFSET(統合マスタ!$E$4,C256,0))</f>
        <v/>
      </c>
      <c r="H256" s="27" t="str">
        <f ca="1">IF($C256="","",OFFSET(統合マスタ!$F$4,C256,0))</f>
        <v/>
      </c>
      <c r="I256" s="27" t="str">
        <f ca="1">IF($C256="","",OFFSET(統合マスタ!$K$4,C256,0))</f>
        <v/>
      </c>
      <c r="J256" s="54" t="str">
        <f ca="1">IF(F256="","",OFFSET(分類!$B$29,MATCH(F256,分類!$A$30:$A$46,0),0))</f>
        <v/>
      </c>
      <c r="K256" s="65"/>
      <c r="L256" s="54">
        <f t="shared" si="6"/>
        <v>0</v>
      </c>
    </row>
    <row r="257" spans="1:12">
      <c r="A257" s="66"/>
      <c r="B257" s="27">
        <f t="shared" si="7"/>
        <v>253</v>
      </c>
      <c r="C257" s="27"/>
      <c r="D257" s="27" t="str">
        <f ca="1">IF($C257="","",OFFSET(統合マスタ!$C$4,C257,0))</f>
        <v/>
      </c>
      <c r="E257" s="27" t="str">
        <f ca="1">IF($C257="","",OFFSET(統合マスタ!$X$4,C257,0))</f>
        <v/>
      </c>
      <c r="F257" s="27" t="str">
        <f ca="1">IF($C257="","",OFFSET(統合マスタ!$Z$4,C257,0))</f>
        <v/>
      </c>
      <c r="G257" s="27" t="str">
        <f ca="1">IF($C257="","",OFFSET(統合マスタ!$E$4,C257,0))</f>
        <v/>
      </c>
      <c r="H257" s="27" t="str">
        <f ca="1">IF($C257="","",OFFSET(統合マスタ!$F$4,C257,0))</f>
        <v/>
      </c>
      <c r="I257" s="27" t="str">
        <f ca="1">IF($C257="","",OFFSET(統合マスタ!$K$4,C257,0))</f>
        <v/>
      </c>
      <c r="J257" s="54" t="str">
        <f ca="1">IF(F257="","",OFFSET(分類!$B$29,MATCH(F257,分類!$A$30:$A$46,0),0))</f>
        <v/>
      </c>
      <c r="K257" s="65"/>
      <c r="L257" s="54">
        <f t="shared" si="6"/>
        <v>0</v>
      </c>
    </row>
    <row r="258" spans="1:12">
      <c r="A258" s="66"/>
      <c r="B258" s="27">
        <f t="shared" si="7"/>
        <v>254</v>
      </c>
      <c r="C258" s="27"/>
      <c r="D258" s="27" t="str">
        <f ca="1">IF($C258="","",OFFSET(統合マスタ!$C$4,C258,0))</f>
        <v/>
      </c>
      <c r="E258" s="27" t="str">
        <f ca="1">IF($C258="","",OFFSET(統合マスタ!$X$4,C258,0))</f>
        <v/>
      </c>
      <c r="F258" s="27" t="str">
        <f ca="1">IF($C258="","",OFFSET(統合マスタ!$Z$4,C258,0))</f>
        <v/>
      </c>
      <c r="G258" s="27" t="str">
        <f ca="1">IF($C258="","",OFFSET(統合マスタ!$E$4,C258,0))</f>
        <v/>
      </c>
      <c r="H258" s="27" t="str">
        <f ca="1">IF($C258="","",OFFSET(統合マスタ!$F$4,C258,0))</f>
        <v/>
      </c>
      <c r="I258" s="27" t="str">
        <f ca="1">IF($C258="","",OFFSET(統合マスタ!$K$4,C258,0))</f>
        <v/>
      </c>
      <c r="J258" s="54" t="str">
        <f ca="1">IF(F258="","",OFFSET(分類!$B$29,MATCH(F258,分類!$A$30:$A$46,0),0))</f>
        <v/>
      </c>
      <c r="K258" s="65"/>
      <c r="L258" s="54">
        <f t="shared" si="6"/>
        <v>0</v>
      </c>
    </row>
    <row r="259" spans="1:12">
      <c r="A259" s="66"/>
      <c r="B259" s="27">
        <f t="shared" si="7"/>
        <v>255</v>
      </c>
      <c r="C259" s="27"/>
      <c r="D259" s="27" t="str">
        <f ca="1">IF($C259="","",OFFSET(統合マスタ!$C$4,C259,0))</f>
        <v/>
      </c>
      <c r="E259" s="27" t="str">
        <f ca="1">IF($C259="","",OFFSET(統合マスタ!$X$4,C259,0))</f>
        <v/>
      </c>
      <c r="F259" s="27" t="str">
        <f ca="1">IF($C259="","",OFFSET(統合マスタ!$Z$4,C259,0))</f>
        <v/>
      </c>
      <c r="G259" s="27" t="str">
        <f ca="1">IF($C259="","",OFFSET(統合マスタ!$E$4,C259,0))</f>
        <v/>
      </c>
      <c r="H259" s="27" t="str">
        <f ca="1">IF($C259="","",OFFSET(統合マスタ!$F$4,C259,0))</f>
        <v/>
      </c>
      <c r="I259" s="27" t="str">
        <f ca="1">IF($C259="","",OFFSET(統合マスタ!$K$4,C259,0))</f>
        <v/>
      </c>
      <c r="J259" s="54" t="str">
        <f ca="1">IF(F259="","",OFFSET(分類!$B$29,MATCH(F259,分類!$A$30:$A$46,0),0))</f>
        <v/>
      </c>
      <c r="K259" s="65"/>
      <c r="L259" s="54">
        <f t="shared" si="6"/>
        <v>0</v>
      </c>
    </row>
    <row r="260" spans="1:12">
      <c r="A260" s="66"/>
      <c r="B260" s="27">
        <f t="shared" si="7"/>
        <v>256</v>
      </c>
      <c r="C260" s="27"/>
      <c r="D260" s="27" t="str">
        <f ca="1">IF($C260="","",OFFSET(統合マスタ!$C$4,C260,0))</f>
        <v/>
      </c>
      <c r="E260" s="27" t="str">
        <f ca="1">IF($C260="","",OFFSET(統合マスタ!$X$4,C260,0))</f>
        <v/>
      </c>
      <c r="F260" s="27" t="str">
        <f ca="1">IF($C260="","",OFFSET(統合マスタ!$Z$4,C260,0))</f>
        <v/>
      </c>
      <c r="G260" s="27" t="str">
        <f ca="1">IF($C260="","",OFFSET(統合マスタ!$E$4,C260,0))</f>
        <v/>
      </c>
      <c r="H260" s="27" t="str">
        <f ca="1">IF($C260="","",OFFSET(統合マスタ!$F$4,C260,0))</f>
        <v/>
      </c>
      <c r="I260" s="27" t="str">
        <f ca="1">IF($C260="","",OFFSET(統合マスタ!$K$4,C260,0))</f>
        <v/>
      </c>
      <c r="J260" s="54" t="str">
        <f ca="1">IF(F260="","",OFFSET(分類!$B$29,MATCH(F260,分類!$A$30:$A$46,0),0))</f>
        <v/>
      </c>
      <c r="K260" s="65"/>
      <c r="L260" s="54">
        <f t="shared" si="6"/>
        <v>0</v>
      </c>
    </row>
    <row r="261" spans="1:12">
      <c r="A261" s="66"/>
      <c r="B261" s="27">
        <f t="shared" si="7"/>
        <v>257</v>
      </c>
      <c r="C261" s="27"/>
      <c r="D261" s="27" t="str">
        <f ca="1">IF($C261="","",OFFSET(統合マスタ!$C$4,C261,0))</f>
        <v/>
      </c>
      <c r="E261" s="27" t="str">
        <f ca="1">IF($C261="","",OFFSET(統合マスタ!$X$4,C261,0))</f>
        <v/>
      </c>
      <c r="F261" s="27" t="str">
        <f ca="1">IF($C261="","",OFFSET(統合マスタ!$Z$4,C261,0))</f>
        <v/>
      </c>
      <c r="G261" s="27" t="str">
        <f ca="1">IF($C261="","",OFFSET(統合マスタ!$E$4,C261,0))</f>
        <v/>
      </c>
      <c r="H261" s="27" t="str">
        <f ca="1">IF($C261="","",OFFSET(統合マスタ!$F$4,C261,0))</f>
        <v/>
      </c>
      <c r="I261" s="27" t="str">
        <f ca="1">IF($C261="","",OFFSET(統合マスタ!$K$4,C261,0))</f>
        <v/>
      </c>
      <c r="J261" s="54" t="str">
        <f ca="1">IF(F261="","",OFFSET(分類!$B$29,MATCH(F261,分類!$A$30:$A$46,0),0))</f>
        <v/>
      </c>
      <c r="K261" s="65"/>
      <c r="L261" s="54">
        <f t="shared" si="6"/>
        <v>0</v>
      </c>
    </row>
    <row r="262" spans="1:12">
      <c r="A262" s="66"/>
      <c r="B262" s="27">
        <f t="shared" si="7"/>
        <v>258</v>
      </c>
      <c r="C262" s="27"/>
      <c r="D262" s="27" t="str">
        <f ca="1">IF($C262="","",OFFSET(統合マスタ!$C$4,C262,0))</f>
        <v/>
      </c>
      <c r="E262" s="27" t="str">
        <f ca="1">IF($C262="","",OFFSET(統合マスタ!$X$4,C262,0))</f>
        <v/>
      </c>
      <c r="F262" s="27" t="str">
        <f ca="1">IF($C262="","",OFFSET(統合マスタ!$Z$4,C262,0))</f>
        <v/>
      </c>
      <c r="G262" s="27" t="str">
        <f ca="1">IF($C262="","",OFFSET(統合マスタ!$E$4,C262,0))</f>
        <v/>
      </c>
      <c r="H262" s="27" t="str">
        <f ca="1">IF($C262="","",OFFSET(統合マスタ!$F$4,C262,0))</f>
        <v/>
      </c>
      <c r="I262" s="27" t="str">
        <f ca="1">IF($C262="","",OFFSET(統合マスタ!$K$4,C262,0))</f>
        <v/>
      </c>
      <c r="J262" s="54" t="str">
        <f ca="1">IF(F262="","",OFFSET(分類!$B$29,MATCH(F262,分類!$A$30:$A$46,0),0))</f>
        <v/>
      </c>
      <c r="K262" s="65"/>
      <c r="L262" s="54">
        <f t="shared" ref="L262:L304" si="8">SUM(K262)</f>
        <v>0</v>
      </c>
    </row>
    <row r="263" spans="1:12">
      <c r="A263" s="66"/>
      <c r="B263" s="27">
        <f t="shared" ref="B263:B304" si="9">B262+1</f>
        <v>259</v>
      </c>
      <c r="C263" s="27"/>
      <c r="D263" s="27" t="str">
        <f ca="1">IF($C263="","",OFFSET(統合マスタ!$C$4,C263,0))</f>
        <v/>
      </c>
      <c r="E263" s="27" t="str">
        <f ca="1">IF($C263="","",OFFSET(統合マスタ!$X$4,C263,0))</f>
        <v/>
      </c>
      <c r="F263" s="27" t="str">
        <f ca="1">IF($C263="","",OFFSET(統合マスタ!$Z$4,C263,0))</f>
        <v/>
      </c>
      <c r="G263" s="27" t="str">
        <f ca="1">IF($C263="","",OFFSET(統合マスタ!$E$4,C263,0))</f>
        <v/>
      </c>
      <c r="H263" s="27" t="str">
        <f ca="1">IF($C263="","",OFFSET(統合マスタ!$F$4,C263,0))</f>
        <v/>
      </c>
      <c r="I263" s="27" t="str">
        <f ca="1">IF($C263="","",OFFSET(統合マスタ!$K$4,C263,0))</f>
        <v/>
      </c>
      <c r="J263" s="54" t="str">
        <f ca="1">IF(F263="","",OFFSET(分類!$B$29,MATCH(F263,分類!$A$30:$A$46,0),0))</f>
        <v/>
      </c>
      <c r="K263" s="65"/>
      <c r="L263" s="54">
        <f t="shared" si="8"/>
        <v>0</v>
      </c>
    </row>
    <row r="264" spans="1:12">
      <c r="A264" s="66"/>
      <c r="B264" s="27">
        <f t="shared" si="9"/>
        <v>260</v>
      </c>
      <c r="C264" s="27"/>
      <c r="D264" s="27" t="str">
        <f ca="1">IF($C264="","",OFFSET(統合マスタ!$C$4,C264,0))</f>
        <v/>
      </c>
      <c r="E264" s="27" t="str">
        <f ca="1">IF($C264="","",OFFSET(統合マスタ!$X$4,C264,0))</f>
        <v/>
      </c>
      <c r="F264" s="27" t="str">
        <f ca="1">IF($C264="","",OFFSET(統合マスタ!$Z$4,C264,0))</f>
        <v/>
      </c>
      <c r="G264" s="27" t="str">
        <f ca="1">IF($C264="","",OFFSET(統合マスタ!$E$4,C264,0))</f>
        <v/>
      </c>
      <c r="H264" s="27" t="str">
        <f ca="1">IF($C264="","",OFFSET(統合マスタ!$F$4,C264,0))</f>
        <v/>
      </c>
      <c r="I264" s="27" t="str">
        <f ca="1">IF($C264="","",OFFSET(統合マスタ!$K$4,C264,0))</f>
        <v/>
      </c>
      <c r="J264" s="54" t="str">
        <f ca="1">IF(F264="","",OFFSET(分類!$B$29,MATCH(F264,分類!$A$30:$A$46,0),0))</f>
        <v/>
      </c>
      <c r="K264" s="65"/>
      <c r="L264" s="54">
        <f t="shared" si="8"/>
        <v>0</v>
      </c>
    </row>
    <row r="265" spans="1:12">
      <c r="A265" s="66"/>
      <c r="B265" s="27">
        <f t="shared" si="9"/>
        <v>261</v>
      </c>
      <c r="C265" s="27"/>
      <c r="D265" s="27" t="str">
        <f ca="1">IF($C265="","",OFFSET(統合マスタ!$C$4,C265,0))</f>
        <v/>
      </c>
      <c r="E265" s="27" t="str">
        <f ca="1">IF($C265="","",OFFSET(統合マスタ!$X$4,C265,0))</f>
        <v/>
      </c>
      <c r="F265" s="27" t="str">
        <f ca="1">IF($C265="","",OFFSET(統合マスタ!$Z$4,C265,0))</f>
        <v/>
      </c>
      <c r="G265" s="27" t="str">
        <f ca="1">IF($C265="","",OFFSET(統合マスタ!$E$4,C265,0))</f>
        <v/>
      </c>
      <c r="H265" s="27" t="str">
        <f ca="1">IF($C265="","",OFFSET(統合マスタ!$F$4,C265,0))</f>
        <v/>
      </c>
      <c r="I265" s="27" t="str">
        <f ca="1">IF($C265="","",OFFSET(統合マスタ!$K$4,C265,0))</f>
        <v/>
      </c>
      <c r="J265" s="54" t="str">
        <f ca="1">IF(F265="","",OFFSET(分類!$B$29,MATCH(F265,分類!$A$30:$A$46,0),0))</f>
        <v/>
      </c>
      <c r="K265" s="65"/>
      <c r="L265" s="54">
        <f t="shared" si="8"/>
        <v>0</v>
      </c>
    </row>
    <row r="266" spans="1:12">
      <c r="A266" s="66"/>
      <c r="B266" s="27">
        <f t="shared" si="9"/>
        <v>262</v>
      </c>
      <c r="C266" s="27"/>
      <c r="D266" s="27" t="str">
        <f ca="1">IF($C266="","",OFFSET(統合マスタ!$C$4,C266,0))</f>
        <v/>
      </c>
      <c r="E266" s="27" t="str">
        <f ca="1">IF($C266="","",OFFSET(統合マスタ!$X$4,C266,0))</f>
        <v/>
      </c>
      <c r="F266" s="27" t="str">
        <f ca="1">IF($C266="","",OFFSET(統合マスタ!$Z$4,C266,0))</f>
        <v/>
      </c>
      <c r="G266" s="27" t="str">
        <f ca="1">IF($C266="","",OFFSET(統合マスタ!$E$4,C266,0))</f>
        <v/>
      </c>
      <c r="H266" s="27" t="str">
        <f ca="1">IF($C266="","",OFFSET(統合マスタ!$F$4,C266,0))</f>
        <v/>
      </c>
      <c r="I266" s="27" t="str">
        <f ca="1">IF($C266="","",OFFSET(統合マスタ!$K$4,C266,0))</f>
        <v/>
      </c>
      <c r="J266" s="54" t="str">
        <f ca="1">IF(F266="","",OFFSET(分類!$B$29,MATCH(F266,分類!$A$30:$A$46,0),0))</f>
        <v/>
      </c>
      <c r="K266" s="65"/>
      <c r="L266" s="54">
        <f t="shared" si="8"/>
        <v>0</v>
      </c>
    </row>
    <row r="267" spans="1:12">
      <c r="A267" s="66"/>
      <c r="B267" s="27">
        <f t="shared" si="9"/>
        <v>263</v>
      </c>
      <c r="C267" s="27"/>
      <c r="D267" s="27" t="str">
        <f ca="1">IF($C267="","",OFFSET(統合マスタ!$C$4,C267,0))</f>
        <v/>
      </c>
      <c r="E267" s="27" t="str">
        <f ca="1">IF($C267="","",OFFSET(統合マスタ!$X$4,C267,0))</f>
        <v/>
      </c>
      <c r="F267" s="27" t="str">
        <f ca="1">IF($C267="","",OFFSET(統合マスタ!$Z$4,C267,0))</f>
        <v/>
      </c>
      <c r="G267" s="27" t="str">
        <f ca="1">IF($C267="","",OFFSET(統合マスタ!$E$4,C267,0))</f>
        <v/>
      </c>
      <c r="H267" s="27" t="str">
        <f ca="1">IF($C267="","",OFFSET(統合マスタ!$F$4,C267,0))</f>
        <v/>
      </c>
      <c r="I267" s="27" t="str">
        <f ca="1">IF($C267="","",OFFSET(統合マスタ!$K$4,C267,0))</f>
        <v/>
      </c>
      <c r="J267" s="54" t="str">
        <f ca="1">IF(F267="","",OFFSET(分類!$B$29,MATCH(F267,分類!$A$30:$A$46,0),0))</f>
        <v/>
      </c>
      <c r="K267" s="65"/>
      <c r="L267" s="54">
        <f t="shared" si="8"/>
        <v>0</v>
      </c>
    </row>
    <row r="268" spans="1:12">
      <c r="A268" s="66"/>
      <c r="B268" s="27">
        <f t="shared" si="9"/>
        <v>264</v>
      </c>
      <c r="C268" s="27"/>
      <c r="D268" s="27" t="str">
        <f ca="1">IF($C268="","",OFFSET(統合マスタ!$C$4,C268,0))</f>
        <v/>
      </c>
      <c r="E268" s="27" t="str">
        <f ca="1">IF($C268="","",OFFSET(統合マスタ!$X$4,C268,0))</f>
        <v/>
      </c>
      <c r="F268" s="27" t="str">
        <f ca="1">IF($C268="","",OFFSET(統合マスタ!$Z$4,C268,0))</f>
        <v/>
      </c>
      <c r="G268" s="27" t="str">
        <f ca="1">IF($C268="","",OFFSET(統合マスタ!$E$4,C268,0))</f>
        <v/>
      </c>
      <c r="H268" s="27" t="str">
        <f ca="1">IF($C268="","",OFFSET(統合マスタ!$F$4,C268,0))</f>
        <v/>
      </c>
      <c r="I268" s="27" t="str">
        <f ca="1">IF($C268="","",OFFSET(統合マスタ!$K$4,C268,0))</f>
        <v/>
      </c>
      <c r="J268" s="54" t="str">
        <f ca="1">IF(F268="","",OFFSET(分類!$B$29,MATCH(F268,分類!$A$30:$A$46,0),0))</f>
        <v/>
      </c>
      <c r="K268" s="65"/>
      <c r="L268" s="54">
        <f t="shared" si="8"/>
        <v>0</v>
      </c>
    </row>
    <row r="269" spans="1:12">
      <c r="A269" s="66"/>
      <c r="B269" s="27">
        <f t="shared" si="9"/>
        <v>265</v>
      </c>
      <c r="C269" s="27"/>
      <c r="D269" s="27" t="str">
        <f ca="1">IF($C269="","",OFFSET(統合マスタ!$C$4,C269,0))</f>
        <v/>
      </c>
      <c r="E269" s="27" t="str">
        <f ca="1">IF($C269="","",OFFSET(統合マスタ!$X$4,C269,0))</f>
        <v/>
      </c>
      <c r="F269" s="27" t="str">
        <f ca="1">IF($C269="","",OFFSET(統合マスタ!$Z$4,C269,0))</f>
        <v/>
      </c>
      <c r="G269" s="27" t="str">
        <f ca="1">IF($C269="","",OFFSET(統合マスタ!$E$4,C269,0))</f>
        <v/>
      </c>
      <c r="H269" s="27" t="str">
        <f ca="1">IF($C269="","",OFFSET(統合マスタ!$F$4,C269,0))</f>
        <v/>
      </c>
      <c r="I269" s="27" t="str">
        <f ca="1">IF($C269="","",OFFSET(統合マスタ!$K$4,C269,0))</f>
        <v/>
      </c>
      <c r="J269" s="54" t="str">
        <f ca="1">IF(F269="","",OFFSET(分類!$B$29,MATCH(F269,分類!$A$30:$A$46,0),0))</f>
        <v/>
      </c>
      <c r="K269" s="65"/>
      <c r="L269" s="54">
        <f t="shared" si="8"/>
        <v>0</v>
      </c>
    </row>
    <row r="270" spans="1:12">
      <c r="A270" s="66"/>
      <c r="B270" s="27">
        <f t="shared" si="9"/>
        <v>266</v>
      </c>
      <c r="C270" s="27"/>
      <c r="D270" s="27" t="str">
        <f ca="1">IF($C270="","",OFFSET(統合マスタ!$C$4,C270,0))</f>
        <v/>
      </c>
      <c r="E270" s="27" t="str">
        <f ca="1">IF($C270="","",OFFSET(統合マスタ!$X$4,C270,0))</f>
        <v/>
      </c>
      <c r="F270" s="27" t="str">
        <f ca="1">IF($C270="","",OFFSET(統合マスタ!$Z$4,C270,0))</f>
        <v/>
      </c>
      <c r="G270" s="27" t="str">
        <f ca="1">IF($C270="","",OFFSET(統合マスタ!$E$4,C270,0))</f>
        <v/>
      </c>
      <c r="H270" s="27" t="str">
        <f ca="1">IF($C270="","",OFFSET(統合マスタ!$F$4,C270,0))</f>
        <v/>
      </c>
      <c r="I270" s="27" t="str">
        <f ca="1">IF($C270="","",OFFSET(統合マスタ!$K$4,C270,0))</f>
        <v/>
      </c>
      <c r="J270" s="54" t="str">
        <f ca="1">IF(F270="","",OFFSET(分類!$B$29,MATCH(F270,分類!$A$30:$A$46,0),0))</f>
        <v/>
      </c>
      <c r="K270" s="65"/>
      <c r="L270" s="54">
        <f t="shared" si="8"/>
        <v>0</v>
      </c>
    </row>
    <row r="271" spans="1:12">
      <c r="A271" s="66"/>
      <c r="B271" s="27">
        <f t="shared" si="9"/>
        <v>267</v>
      </c>
      <c r="C271" s="27"/>
      <c r="D271" s="27" t="str">
        <f ca="1">IF($C271="","",OFFSET(統合マスタ!$C$4,C271,0))</f>
        <v/>
      </c>
      <c r="E271" s="27" t="str">
        <f ca="1">IF($C271="","",OFFSET(統合マスタ!$X$4,C271,0))</f>
        <v/>
      </c>
      <c r="F271" s="27" t="str">
        <f ca="1">IF($C271="","",OFFSET(統合マスタ!$Z$4,C271,0))</f>
        <v/>
      </c>
      <c r="G271" s="27" t="str">
        <f ca="1">IF($C271="","",OFFSET(統合マスタ!$E$4,C271,0))</f>
        <v/>
      </c>
      <c r="H271" s="27" t="str">
        <f ca="1">IF($C271="","",OFFSET(統合マスタ!$F$4,C271,0))</f>
        <v/>
      </c>
      <c r="I271" s="27" t="str">
        <f ca="1">IF($C271="","",OFFSET(統合マスタ!$K$4,C271,0))</f>
        <v/>
      </c>
      <c r="J271" s="54" t="str">
        <f ca="1">IF(F271="","",OFFSET(分類!$B$29,MATCH(F271,分類!$A$30:$A$46,0),0))</f>
        <v/>
      </c>
      <c r="K271" s="65"/>
      <c r="L271" s="54">
        <f t="shared" si="8"/>
        <v>0</v>
      </c>
    </row>
    <row r="272" spans="1:12">
      <c r="A272" s="66"/>
      <c r="B272" s="27">
        <f t="shared" si="9"/>
        <v>268</v>
      </c>
      <c r="C272" s="27"/>
      <c r="D272" s="27" t="str">
        <f ca="1">IF($C272="","",OFFSET(統合マスタ!$C$4,C272,0))</f>
        <v/>
      </c>
      <c r="E272" s="27" t="str">
        <f ca="1">IF($C272="","",OFFSET(統合マスタ!$X$4,C272,0))</f>
        <v/>
      </c>
      <c r="F272" s="27" t="str">
        <f ca="1">IF($C272="","",OFFSET(統合マスタ!$Z$4,C272,0))</f>
        <v/>
      </c>
      <c r="G272" s="27" t="str">
        <f ca="1">IF($C272="","",OFFSET(統合マスタ!$E$4,C272,0))</f>
        <v/>
      </c>
      <c r="H272" s="27" t="str">
        <f ca="1">IF($C272="","",OFFSET(統合マスタ!$F$4,C272,0))</f>
        <v/>
      </c>
      <c r="I272" s="27" t="str">
        <f ca="1">IF($C272="","",OFFSET(統合マスタ!$K$4,C272,0))</f>
        <v/>
      </c>
      <c r="J272" s="54" t="str">
        <f ca="1">IF(F272="","",OFFSET(分類!$B$29,MATCH(F272,分類!$A$30:$A$46,0),0))</f>
        <v/>
      </c>
      <c r="K272" s="65"/>
      <c r="L272" s="54">
        <f t="shared" si="8"/>
        <v>0</v>
      </c>
    </row>
    <row r="273" spans="1:12">
      <c r="A273" s="66"/>
      <c r="B273" s="27">
        <f t="shared" si="9"/>
        <v>269</v>
      </c>
      <c r="C273" s="27"/>
      <c r="D273" s="27" t="str">
        <f ca="1">IF($C273="","",OFFSET(統合マスタ!$C$4,C273,0))</f>
        <v/>
      </c>
      <c r="E273" s="27" t="str">
        <f ca="1">IF($C273="","",OFFSET(統合マスタ!$X$4,C273,0))</f>
        <v/>
      </c>
      <c r="F273" s="27" t="str">
        <f ca="1">IF($C273="","",OFFSET(統合マスタ!$Z$4,C273,0))</f>
        <v/>
      </c>
      <c r="G273" s="27" t="str">
        <f ca="1">IF($C273="","",OFFSET(統合マスタ!$E$4,C273,0))</f>
        <v/>
      </c>
      <c r="H273" s="27" t="str">
        <f ca="1">IF($C273="","",OFFSET(統合マスタ!$F$4,C273,0))</f>
        <v/>
      </c>
      <c r="I273" s="27" t="str">
        <f ca="1">IF($C273="","",OFFSET(統合マスタ!$K$4,C273,0))</f>
        <v/>
      </c>
      <c r="J273" s="54" t="str">
        <f ca="1">IF(F273="","",OFFSET(分類!$B$29,MATCH(F273,分類!$A$30:$A$46,0),0))</f>
        <v/>
      </c>
      <c r="K273" s="65"/>
      <c r="L273" s="54">
        <f t="shared" si="8"/>
        <v>0</v>
      </c>
    </row>
    <row r="274" spans="1:12">
      <c r="A274" s="66"/>
      <c r="B274" s="27">
        <f t="shared" si="9"/>
        <v>270</v>
      </c>
      <c r="C274" s="27"/>
      <c r="D274" s="27" t="str">
        <f ca="1">IF($C274="","",OFFSET(統合マスタ!$C$4,C274,0))</f>
        <v/>
      </c>
      <c r="E274" s="27" t="str">
        <f ca="1">IF($C274="","",OFFSET(統合マスタ!$X$4,C274,0))</f>
        <v/>
      </c>
      <c r="F274" s="27" t="str">
        <f ca="1">IF($C274="","",OFFSET(統合マスタ!$Z$4,C274,0))</f>
        <v/>
      </c>
      <c r="G274" s="27" t="str">
        <f ca="1">IF($C274="","",OFFSET(統合マスタ!$E$4,C274,0))</f>
        <v/>
      </c>
      <c r="H274" s="27" t="str">
        <f ca="1">IF($C274="","",OFFSET(統合マスタ!$F$4,C274,0))</f>
        <v/>
      </c>
      <c r="I274" s="27" t="str">
        <f ca="1">IF($C274="","",OFFSET(統合マスタ!$K$4,C274,0))</f>
        <v/>
      </c>
      <c r="J274" s="54" t="str">
        <f ca="1">IF(F274="","",OFFSET(分類!$B$29,MATCH(F274,分類!$A$30:$A$46,0),0))</f>
        <v/>
      </c>
      <c r="K274" s="65"/>
      <c r="L274" s="54">
        <f t="shared" si="8"/>
        <v>0</v>
      </c>
    </row>
    <row r="275" spans="1:12">
      <c r="A275" s="66"/>
      <c r="B275" s="27">
        <f t="shared" si="9"/>
        <v>271</v>
      </c>
      <c r="C275" s="27"/>
      <c r="D275" s="27" t="str">
        <f ca="1">IF($C275="","",OFFSET(統合マスタ!$C$4,C275,0))</f>
        <v/>
      </c>
      <c r="E275" s="27" t="str">
        <f ca="1">IF($C275="","",OFFSET(統合マスタ!$X$4,C275,0))</f>
        <v/>
      </c>
      <c r="F275" s="27" t="str">
        <f ca="1">IF($C275="","",OFFSET(統合マスタ!$Z$4,C275,0))</f>
        <v/>
      </c>
      <c r="G275" s="27" t="str">
        <f ca="1">IF($C275="","",OFFSET(統合マスタ!$E$4,C275,0))</f>
        <v/>
      </c>
      <c r="H275" s="27" t="str">
        <f ca="1">IF($C275="","",OFFSET(統合マスタ!$F$4,C275,0))</f>
        <v/>
      </c>
      <c r="I275" s="27" t="str">
        <f ca="1">IF($C275="","",OFFSET(統合マスタ!$K$4,C275,0))</f>
        <v/>
      </c>
      <c r="J275" s="54" t="str">
        <f ca="1">IF(F275="","",OFFSET(分類!$B$29,MATCH(F275,分類!$A$30:$A$46,0),0))</f>
        <v/>
      </c>
      <c r="K275" s="65"/>
      <c r="L275" s="54">
        <f t="shared" si="8"/>
        <v>0</v>
      </c>
    </row>
    <row r="276" spans="1:12">
      <c r="A276" s="66"/>
      <c r="B276" s="27">
        <f t="shared" si="9"/>
        <v>272</v>
      </c>
      <c r="C276" s="27"/>
      <c r="D276" s="27" t="str">
        <f ca="1">IF($C276="","",OFFSET(統合マスタ!$C$4,C276,0))</f>
        <v/>
      </c>
      <c r="E276" s="27" t="str">
        <f ca="1">IF($C276="","",OFFSET(統合マスタ!$X$4,C276,0))</f>
        <v/>
      </c>
      <c r="F276" s="27" t="str">
        <f ca="1">IF($C276="","",OFFSET(統合マスタ!$Z$4,C276,0))</f>
        <v/>
      </c>
      <c r="G276" s="27" t="str">
        <f ca="1">IF($C276="","",OFFSET(統合マスタ!$E$4,C276,0))</f>
        <v/>
      </c>
      <c r="H276" s="27" t="str">
        <f ca="1">IF($C276="","",OFFSET(統合マスタ!$F$4,C276,0))</f>
        <v/>
      </c>
      <c r="I276" s="27" t="str">
        <f ca="1">IF($C276="","",OFFSET(統合マスタ!$K$4,C276,0))</f>
        <v/>
      </c>
      <c r="J276" s="54" t="str">
        <f ca="1">IF(F276="","",OFFSET(分類!$B$29,MATCH(F276,分類!$A$30:$A$46,0),0))</f>
        <v/>
      </c>
      <c r="K276" s="65"/>
      <c r="L276" s="54">
        <f t="shared" si="8"/>
        <v>0</v>
      </c>
    </row>
    <row r="277" spans="1:12">
      <c r="A277" s="66"/>
      <c r="B277" s="27">
        <f t="shared" si="9"/>
        <v>273</v>
      </c>
      <c r="C277" s="27"/>
      <c r="D277" s="27" t="str">
        <f ca="1">IF($C277="","",OFFSET(統合マスタ!$C$4,C277,0))</f>
        <v/>
      </c>
      <c r="E277" s="27" t="str">
        <f ca="1">IF($C277="","",OFFSET(統合マスタ!$X$4,C277,0))</f>
        <v/>
      </c>
      <c r="F277" s="27" t="str">
        <f ca="1">IF($C277="","",OFFSET(統合マスタ!$Z$4,C277,0))</f>
        <v/>
      </c>
      <c r="G277" s="27" t="str">
        <f ca="1">IF($C277="","",OFFSET(統合マスタ!$E$4,C277,0))</f>
        <v/>
      </c>
      <c r="H277" s="27" t="str">
        <f ca="1">IF($C277="","",OFFSET(統合マスタ!$F$4,C277,0))</f>
        <v/>
      </c>
      <c r="I277" s="27" t="str">
        <f ca="1">IF($C277="","",OFFSET(統合マスタ!$K$4,C277,0))</f>
        <v/>
      </c>
      <c r="J277" s="54" t="str">
        <f ca="1">IF(F277="","",OFFSET(分類!$B$29,MATCH(F277,分類!$A$30:$A$46,0),0))</f>
        <v/>
      </c>
      <c r="K277" s="65"/>
      <c r="L277" s="54">
        <f t="shared" si="8"/>
        <v>0</v>
      </c>
    </row>
    <row r="278" spans="1:12">
      <c r="A278" s="66"/>
      <c r="B278" s="27">
        <f t="shared" si="9"/>
        <v>274</v>
      </c>
      <c r="C278" s="27"/>
      <c r="D278" s="27" t="str">
        <f ca="1">IF($C278="","",OFFSET(統合マスタ!$C$4,C278,0))</f>
        <v/>
      </c>
      <c r="E278" s="27" t="str">
        <f ca="1">IF($C278="","",OFFSET(統合マスタ!$X$4,C278,0))</f>
        <v/>
      </c>
      <c r="F278" s="27" t="str">
        <f ca="1">IF($C278="","",OFFSET(統合マスタ!$Z$4,C278,0))</f>
        <v/>
      </c>
      <c r="G278" s="27" t="str">
        <f ca="1">IF($C278="","",OFFSET(統合マスタ!$E$4,C278,0))</f>
        <v/>
      </c>
      <c r="H278" s="27" t="str">
        <f ca="1">IF($C278="","",OFFSET(統合マスタ!$F$4,C278,0))</f>
        <v/>
      </c>
      <c r="I278" s="27" t="str">
        <f ca="1">IF($C278="","",OFFSET(統合マスタ!$K$4,C278,0))</f>
        <v/>
      </c>
      <c r="J278" s="54" t="str">
        <f ca="1">IF(F278="","",OFFSET(分類!$B$29,MATCH(F278,分類!$A$30:$A$46,0),0))</f>
        <v/>
      </c>
      <c r="K278" s="65"/>
      <c r="L278" s="54">
        <f t="shared" si="8"/>
        <v>0</v>
      </c>
    </row>
    <row r="279" spans="1:12">
      <c r="A279" s="66"/>
      <c r="B279" s="27">
        <f t="shared" si="9"/>
        <v>275</v>
      </c>
      <c r="C279" s="27"/>
      <c r="D279" s="27" t="str">
        <f ca="1">IF($C279="","",OFFSET(統合マスタ!$C$4,C279,0))</f>
        <v/>
      </c>
      <c r="E279" s="27" t="str">
        <f ca="1">IF($C279="","",OFFSET(統合マスタ!$X$4,C279,0))</f>
        <v/>
      </c>
      <c r="F279" s="27" t="str">
        <f ca="1">IF($C279="","",OFFSET(統合マスタ!$Z$4,C279,0))</f>
        <v/>
      </c>
      <c r="G279" s="27" t="str">
        <f ca="1">IF($C279="","",OFFSET(統合マスタ!$E$4,C279,0))</f>
        <v/>
      </c>
      <c r="H279" s="27" t="str">
        <f ca="1">IF($C279="","",OFFSET(統合マスタ!$F$4,C279,0))</f>
        <v/>
      </c>
      <c r="I279" s="27" t="str">
        <f ca="1">IF($C279="","",OFFSET(統合マスタ!$K$4,C279,0))</f>
        <v/>
      </c>
      <c r="J279" s="54" t="str">
        <f ca="1">IF(F279="","",OFFSET(分類!$B$29,MATCH(F279,分類!$A$30:$A$46,0),0))</f>
        <v/>
      </c>
      <c r="K279" s="65"/>
      <c r="L279" s="54">
        <f t="shared" si="8"/>
        <v>0</v>
      </c>
    </row>
    <row r="280" spans="1:12">
      <c r="A280" s="66"/>
      <c r="B280" s="27">
        <f t="shared" si="9"/>
        <v>276</v>
      </c>
      <c r="C280" s="27"/>
      <c r="D280" s="27" t="str">
        <f ca="1">IF($C280="","",OFFSET(統合マスタ!$C$4,C280,0))</f>
        <v/>
      </c>
      <c r="E280" s="27" t="str">
        <f ca="1">IF($C280="","",OFFSET(統合マスタ!$X$4,C280,0))</f>
        <v/>
      </c>
      <c r="F280" s="27" t="str">
        <f ca="1">IF($C280="","",OFFSET(統合マスタ!$Z$4,C280,0))</f>
        <v/>
      </c>
      <c r="G280" s="27" t="str">
        <f ca="1">IF($C280="","",OFFSET(統合マスタ!$E$4,C280,0))</f>
        <v/>
      </c>
      <c r="H280" s="27" t="str">
        <f ca="1">IF($C280="","",OFFSET(統合マスタ!$F$4,C280,0))</f>
        <v/>
      </c>
      <c r="I280" s="27" t="str">
        <f ca="1">IF($C280="","",OFFSET(統合マスタ!$K$4,C280,0))</f>
        <v/>
      </c>
      <c r="J280" s="54" t="str">
        <f ca="1">IF(F280="","",OFFSET(分類!$B$29,MATCH(F280,分類!$A$30:$A$46,0),0))</f>
        <v/>
      </c>
      <c r="K280" s="65"/>
      <c r="L280" s="54">
        <f t="shared" si="8"/>
        <v>0</v>
      </c>
    </row>
    <row r="281" spans="1:12">
      <c r="A281" s="66"/>
      <c r="B281" s="27">
        <f t="shared" si="9"/>
        <v>277</v>
      </c>
      <c r="C281" s="27"/>
      <c r="D281" s="27" t="str">
        <f ca="1">IF($C281="","",OFFSET(統合マスタ!$C$4,C281,0))</f>
        <v/>
      </c>
      <c r="E281" s="27" t="str">
        <f ca="1">IF($C281="","",OFFSET(統合マスタ!$X$4,C281,0))</f>
        <v/>
      </c>
      <c r="F281" s="27" t="str">
        <f ca="1">IF($C281="","",OFFSET(統合マスタ!$Z$4,C281,0))</f>
        <v/>
      </c>
      <c r="G281" s="27" t="str">
        <f ca="1">IF($C281="","",OFFSET(統合マスタ!$E$4,C281,0))</f>
        <v/>
      </c>
      <c r="H281" s="27" t="str">
        <f ca="1">IF($C281="","",OFFSET(統合マスタ!$F$4,C281,0))</f>
        <v/>
      </c>
      <c r="I281" s="27" t="str">
        <f ca="1">IF($C281="","",OFFSET(統合マスタ!$K$4,C281,0))</f>
        <v/>
      </c>
      <c r="J281" s="54" t="str">
        <f ca="1">IF(F281="","",OFFSET(分類!$B$29,MATCH(F281,分類!$A$30:$A$46,0),0))</f>
        <v/>
      </c>
      <c r="K281" s="65"/>
      <c r="L281" s="54">
        <f t="shared" si="8"/>
        <v>0</v>
      </c>
    </row>
    <row r="282" spans="1:12">
      <c r="A282" s="66"/>
      <c r="B282" s="27">
        <f t="shared" si="9"/>
        <v>278</v>
      </c>
      <c r="C282" s="27"/>
      <c r="D282" s="27" t="str">
        <f ca="1">IF($C282="","",OFFSET(統合マスタ!$C$4,C282,0))</f>
        <v/>
      </c>
      <c r="E282" s="27" t="str">
        <f ca="1">IF($C282="","",OFFSET(統合マスタ!$X$4,C282,0))</f>
        <v/>
      </c>
      <c r="F282" s="27" t="str">
        <f ca="1">IF($C282="","",OFFSET(統合マスタ!$Z$4,C282,0))</f>
        <v/>
      </c>
      <c r="G282" s="27" t="str">
        <f ca="1">IF($C282="","",OFFSET(統合マスタ!$E$4,C282,0))</f>
        <v/>
      </c>
      <c r="H282" s="27" t="str">
        <f ca="1">IF($C282="","",OFFSET(統合マスタ!$F$4,C282,0))</f>
        <v/>
      </c>
      <c r="I282" s="27" t="str">
        <f ca="1">IF($C282="","",OFFSET(統合マスタ!$K$4,C282,0))</f>
        <v/>
      </c>
      <c r="J282" s="54" t="str">
        <f ca="1">IF(F282="","",OFFSET(分類!$B$29,MATCH(F282,分類!$A$30:$A$46,0),0))</f>
        <v/>
      </c>
      <c r="K282" s="65"/>
      <c r="L282" s="54">
        <f t="shared" si="8"/>
        <v>0</v>
      </c>
    </row>
    <row r="283" spans="1:12">
      <c r="A283" s="66"/>
      <c r="B283" s="27">
        <f t="shared" si="9"/>
        <v>279</v>
      </c>
      <c r="C283" s="27"/>
      <c r="D283" s="27" t="str">
        <f ca="1">IF($C283="","",OFFSET(統合マスタ!$C$4,C283,0))</f>
        <v/>
      </c>
      <c r="E283" s="27" t="str">
        <f ca="1">IF($C283="","",OFFSET(統合マスタ!$X$4,C283,0))</f>
        <v/>
      </c>
      <c r="F283" s="27" t="str">
        <f ca="1">IF($C283="","",OFFSET(統合マスタ!$Z$4,C283,0))</f>
        <v/>
      </c>
      <c r="G283" s="27" t="str">
        <f ca="1">IF($C283="","",OFFSET(統合マスタ!$E$4,C283,0))</f>
        <v/>
      </c>
      <c r="H283" s="27" t="str">
        <f ca="1">IF($C283="","",OFFSET(統合マスタ!$F$4,C283,0))</f>
        <v/>
      </c>
      <c r="I283" s="27" t="str">
        <f ca="1">IF($C283="","",OFFSET(統合マスタ!$K$4,C283,0))</f>
        <v/>
      </c>
      <c r="J283" s="54" t="str">
        <f ca="1">IF(F283="","",OFFSET(分類!$B$29,MATCH(F283,分類!$A$30:$A$46,0),0))</f>
        <v/>
      </c>
      <c r="K283" s="65"/>
      <c r="L283" s="54">
        <f t="shared" si="8"/>
        <v>0</v>
      </c>
    </row>
    <row r="284" spans="1:12">
      <c r="A284" s="66"/>
      <c r="B284" s="27">
        <f t="shared" si="9"/>
        <v>280</v>
      </c>
      <c r="C284" s="27"/>
      <c r="D284" s="27" t="str">
        <f ca="1">IF($C284="","",OFFSET(統合マスタ!$C$4,C284,0))</f>
        <v/>
      </c>
      <c r="E284" s="27" t="str">
        <f ca="1">IF($C284="","",OFFSET(統合マスタ!$X$4,C284,0))</f>
        <v/>
      </c>
      <c r="F284" s="27" t="str">
        <f ca="1">IF($C284="","",OFFSET(統合マスタ!$Z$4,C284,0))</f>
        <v/>
      </c>
      <c r="G284" s="27" t="str">
        <f ca="1">IF($C284="","",OFFSET(統合マスタ!$E$4,C284,0))</f>
        <v/>
      </c>
      <c r="H284" s="27" t="str">
        <f ca="1">IF($C284="","",OFFSET(統合マスタ!$F$4,C284,0))</f>
        <v/>
      </c>
      <c r="I284" s="27" t="str">
        <f ca="1">IF($C284="","",OFFSET(統合マスタ!$K$4,C284,0))</f>
        <v/>
      </c>
      <c r="J284" s="54" t="str">
        <f ca="1">IF(F284="","",OFFSET(分類!$B$29,MATCH(F284,分類!$A$30:$A$46,0),0))</f>
        <v/>
      </c>
      <c r="K284" s="65"/>
      <c r="L284" s="54">
        <f t="shared" si="8"/>
        <v>0</v>
      </c>
    </row>
    <row r="285" spans="1:12">
      <c r="A285" s="66"/>
      <c r="B285" s="27">
        <f t="shared" si="9"/>
        <v>281</v>
      </c>
      <c r="C285" s="27"/>
      <c r="D285" s="27" t="str">
        <f ca="1">IF($C285="","",OFFSET(統合マスタ!$C$4,C285,0))</f>
        <v/>
      </c>
      <c r="E285" s="27" t="str">
        <f ca="1">IF($C285="","",OFFSET(統合マスタ!$X$4,C285,0))</f>
        <v/>
      </c>
      <c r="F285" s="27" t="str">
        <f ca="1">IF($C285="","",OFFSET(統合マスタ!$Z$4,C285,0))</f>
        <v/>
      </c>
      <c r="G285" s="27" t="str">
        <f ca="1">IF($C285="","",OFFSET(統合マスタ!$E$4,C285,0))</f>
        <v/>
      </c>
      <c r="H285" s="27" t="str">
        <f ca="1">IF($C285="","",OFFSET(統合マスタ!$F$4,C285,0))</f>
        <v/>
      </c>
      <c r="I285" s="27" t="str">
        <f ca="1">IF($C285="","",OFFSET(統合マスタ!$K$4,C285,0))</f>
        <v/>
      </c>
      <c r="J285" s="54" t="str">
        <f ca="1">IF(F285="","",OFFSET(分類!$B$29,MATCH(F285,分類!$A$30:$A$46,0),0))</f>
        <v/>
      </c>
      <c r="K285" s="65"/>
      <c r="L285" s="54">
        <f t="shared" si="8"/>
        <v>0</v>
      </c>
    </row>
    <row r="286" spans="1:12">
      <c r="A286" s="66"/>
      <c r="B286" s="27">
        <f t="shared" si="9"/>
        <v>282</v>
      </c>
      <c r="C286" s="27"/>
      <c r="D286" s="27" t="str">
        <f ca="1">IF($C286="","",OFFSET(統合マスタ!$C$4,C286,0))</f>
        <v/>
      </c>
      <c r="E286" s="27" t="str">
        <f ca="1">IF($C286="","",OFFSET(統合マスタ!$X$4,C286,0))</f>
        <v/>
      </c>
      <c r="F286" s="27" t="str">
        <f ca="1">IF($C286="","",OFFSET(統合マスタ!$Z$4,C286,0))</f>
        <v/>
      </c>
      <c r="G286" s="27" t="str">
        <f ca="1">IF($C286="","",OFFSET(統合マスタ!$E$4,C286,0))</f>
        <v/>
      </c>
      <c r="H286" s="27" t="str">
        <f ca="1">IF($C286="","",OFFSET(統合マスタ!$F$4,C286,0))</f>
        <v/>
      </c>
      <c r="I286" s="27" t="str">
        <f ca="1">IF($C286="","",OFFSET(統合マスタ!$K$4,C286,0))</f>
        <v/>
      </c>
      <c r="J286" s="54" t="str">
        <f ca="1">IF(F286="","",OFFSET(分類!$B$29,MATCH(F286,分類!$A$30:$A$46,0),0))</f>
        <v/>
      </c>
      <c r="K286" s="65"/>
      <c r="L286" s="54">
        <f t="shared" si="8"/>
        <v>0</v>
      </c>
    </row>
    <row r="287" spans="1:12">
      <c r="A287" s="66"/>
      <c r="B287" s="27">
        <f t="shared" si="9"/>
        <v>283</v>
      </c>
      <c r="C287" s="27"/>
      <c r="D287" s="27" t="str">
        <f ca="1">IF($C287="","",OFFSET(統合マスタ!$C$4,C287,0))</f>
        <v/>
      </c>
      <c r="E287" s="27" t="str">
        <f ca="1">IF($C287="","",OFFSET(統合マスタ!$X$4,C287,0))</f>
        <v/>
      </c>
      <c r="F287" s="27" t="str">
        <f ca="1">IF($C287="","",OFFSET(統合マスタ!$Z$4,C287,0))</f>
        <v/>
      </c>
      <c r="G287" s="27" t="str">
        <f ca="1">IF($C287="","",OFFSET(統合マスタ!$E$4,C287,0))</f>
        <v/>
      </c>
      <c r="H287" s="27" t="str">
        <f ca="1">IF($C287="","",OFFSET(統合マスタ!$F$4,C287,0))</f>
        <v/>
      </c>
      <c r="I287" s="27" t="str">
        <f ca="1">IF($C287="","",OFFSET(統合マスタ!$K$4,C287,0))</f>
        <v/>
      </c>
      <c r="J287" s="54" t="str">
        <f ca="1">IF(F287="","",OFFSET(分類!$B$29,MATCH(F287,分類!$A$30:$A$46,0),0))</f>
        <v/>
      </c>
      <c r="K287" s="65"/>
      <c r="L287" s="54">
        <f t="shared" si="8"/>
        <v>0</v>
      </c>
    </row>
    <row r="288" spans="1:12">
      <c r="A288" s="66"/>
      <c r="B288" s="27">
        <f t="shared" si="9"/>
        <v>284</v>
      </c>
      <c r="C288" s="27"/>
      <c r="D288" s="27" t="str">
        <f ca="1">IF($C288="","",OFFSET(統合マスタ!$C$4,C288,0))</f>
        <v/>
      </c>
      <c r="E288" s="27" t="str">
        <f ca="1">IF($C288="","",OFFSET(統合マスタ!$X$4,C288,0))</f>
        <v/>
      </c>
      <c r="F288" s="27" t="str">
        <f ca="1">IF($C288="","",OFFSET(統合マスタ!$Z$4,C288,0))</f>
        <v/>
      </c>
      <c r="G288" s="27" t="str">
        <f ca="1">IF($C288="","",OFFSET(統合マスタ!$E$4,C288,0))</f>
        <v/>
      </c>
      <c r="H288" s="27" t="str">
        <f ca="1">IF($C288="","",OFFSET(統合マスタ!$F$4,C288,0))</f>
        <v/>
      </c>
      <c r="I288" s="27" t="str">
        <f ca="1">IF($C288="","",OFFSET(統合マスタ!$K$4,C288,0))</f>
        <v/>
      </c>
      <c r="J288" s="54" t="str">
        <f ca="1">IF(F288="","",OFFSET(分類!$B$29,MATCH(F288,分類!$A$30:$A$46,0),0))</f>
        <v/>
      </c>
      <c r="K288" s="65"/>
      <c r="L288" s="54">
        <f t="shared" si="8"/>
        <v>0</v>
      </c>
    </row>
    <row r="289" spans="1:12">
      <c r="A289" s="66"/>
      <c r="B289" s="27">
        <f t="shared" si="9"/>
        <v>285</v>
      </c>
      <c r="C289" s="27"/>
      <c r="D289" s="27" t="str">
        <f ca="1">IF($C289="","",OFFSET(統合マスタ!$C$4,C289,0))</f>
        <v/>
      </c>
      <c r="E289" s="27" t="str">
        <f ca="1">IF($C289="","",OFFSET(統合マスタ!$X$4,C289,0))</f>
        <v/>
      </c>
      <c r="F289" s="27" t="str">
        <f ca="1">IF($C289="","",OFFSET(統合マスタ!$Z$4,C289,0))</f>
        <v/>
      </c>
      <c r="G289" s="27" t="str">
        <f ca="1">IF($C289="","",OFFSET(統合マスタ!$E$4,C289,0))</f>
        <v/>
      </c>
      <c r="H289" s="27" t="str">
        <f ca="1">IF($C289="","",OFFSET(統合マスタ!$F$4,C289,0))</f>
        <v/>
      </c>
      <c r="I289" s="27" t="str">
        <f ca="1">IF($C289="","",OFFSET(統合マスタ!$K$4,C289,0))</f>
        <v/>
      </c>
      <c r="J289" s="54" t="str">
        <f ca="1">IF(F289="","",OFFSET(分類!$B$29,MATCH(F289,分類!$A$30:$A$46,0),0))</f>
        <v/>
      </c>
      <c r="K289" s="65"/>
      <c r="L289" s="54">
        <f t="shared" si="8"/>
        <v>0</v>
      </c>
    </row>
    <row r="290" spans="1:12">
      <c r="A290" s="66"/>
      <c r="B290" s="27">
        <f t="shared" si="9"/>
        <v>286</v>
      </c>
      <c r="C290" s="27"/>
      <c r="D290" s="27" t="str">
        <f ca="1">IF($C290="","",OFFSET(統合マスタ!$C$4,C290,0))</f>
        <v/>
      </c>
      <c r="E290" s="27" t="str">
        <f ca="1">IF($C290="","",OFFSET(統合マスタ!$X$4,C290,0))</f>
        <v/>
      </c>
      <c r="F290" s="27" t="str">
        <f ca="1">IF($C290="","",OFFSET(統合マスタ!$Z$4,C290,0))</f>
        <v/>
      </c>
      <c r="G290" s="27" t="str">
        <f ca="1">IF($C290="","",OFFSET(統合マスタ!$E$4,C290,0))</f>
        <v/>
      </c>
      <c r="H290" s="27" t="str">
        <f ca="1">IF($C290="","",OFFSET(統合マスタ!$F$4,C290,0))</f>
        <v/>
      </c>
      <c r="I290" s="27" t="str">
        <f ca="1">IF($C290="","",OFFSET(統合マスタ!$K$4,C290,0))</f>
        <v/>
      </c>
      <c r="J290" s="54" t="str">
        <f ca="1">IF(F290="","",OFFSET(分類!$B$29,MATCH(F290,分類!$A$30:$A$46,0),0))</f>
        <v/>
      </c>
      <c r="K290" s="65"/>
      <c r="L290" s="54">
        <f t="shared" si="8"/>
        <v>0</v>
      </c>
    </row>
    <row r="291" spans="1:12">
      <c r="A291" s="66"/>
      <c r="B291" s="27">
        <f t="shared" si="9"/>
        <v>287</v>
      </c>
      <c r="C291" s="27"/>
      <c r="D291" s="27" t="str">
        <f ca="1">IF($C291="","",OFFSET(統合マスタ!$C$4,C291,0))</f>
        <v/>
      </c>
      <c r="E291" s="27" t="str">
        <f ca="1">IF($C291="","",OFFSET(統合マスタ!$X$4,C291,0))</f>
        <v/>
      </c>
      <c r="F291" s="27" t="str">
        <f ca="1">IF($C291="","",OFFSET(統合マスタ!$Z$4,C291,0))</f>
        <v/>
      </c>
      <c r="G291" s="27" t="str">
        <f ca="1">IF($C291="","",OFFSET(統合マスタ!$E$4,C291,0))</f>
        <v/>
      </c>
      <c r="H291" s="27" t="str">
        <f ca="1">IF($C291="","",OFFSET(統合マスタ!$F$4,C291,0))</f>
        <v/>
      </c>
      <c r="I291" s="27" t="str">
        <f ca="1">IF($C291="","",OFFSET(統合マスタ!$K$4,C291,0))</f>
        <v/>
      </c>
      <c r="J291" s="54" t="str">
        <f ca="1">IF(F291="","",OFFSET(分類!$B$29,MATCH(F291,分類!$A$30:$A$46,0),0))</f>
        <v/>
      </c>
      <c r="K291" s="65"/>
      <c r="L291" s="54">
        <f t="shared" si="8"/>
        <v>0</v>
      </c>
    </row>
    <row r="292" spans="1:12">
      <c r="A292" s="66"/>
      <c r="B292" s="27">
        <f t="shared" si="9"/>
        <v>288</v>
      </c>
      <c r="C292" s="27"/>
      <c r="D292" s="27" t="str">
        <f ca="1">IF($C292="","",OFFSET(統合マスタ!$C$4,C292,0))</f>
        <v/>
      </c>
      <c r="E292" s="27" t="str">
        <f ca="1">IF($C292="","",OFFSET(統合マスタ!$X$4,C292,0))</f>
        <v/>
      </c>
      <c r="F292" s="27" t="str">
        <f ca="1">IF($C292="","",OFFSET(統合マスタ!$Z$4,C292,0))</f>
        <v/>
      </c>
      <c r="G292" s="27" t="str">
        <f ca="1">IF($C292="","",OFFSET(統合マスタ!$E$4,C292,0))</f>
        <v/>
      </c>
      <c r="H292" s="27" t="str">
        <f ca="1">IF($C292="","",OFFSET(統合マスタ!$F$4,C292,0))</f>
        <v/>
      </c>
      <c r="I292" s="27" t="str">
        <f ca="1">IF($C292="","",OFFSET(統合マスタ!$K$4,C292,0))</f>
        <v/>
      </c>
      <c r="J292" s="54" t="str">
        <f ca="1">IF(F292="","",OFFSET(分類!$B$29,MATCH(F292,分類!$A$30:$A$46,0),0))</f>
        <v/>
      </c>
      <c r="K292" s="65"/>
      <c r="L292" s="54">
        <f t="shared" si="8"/>
        <v>0</v>
      </c>
    </row>
    <row r="293" spans="1:12">
      <c r="A293" s="66"/>
      <c r="B293" s="27">
        <f t="shared" si="9"/>
        <v>289</v>
      </c>
      <c r="C293" s="27"/>
      <c r="D293" s="27" t="str">
        <f ca="1">IF($C293="","",OFFSET(統合マスタ!$C$4,C293,0))</f>
        <v/>
      </c>
      <c r="E293" s="27" t="str">
        <f ca="1">IF($C293="","",OFFSET(統合マスタ!$X$4,C293,0))</f>
        <v/>
      </c>
      <c r="F293" s="27" t="str">
        <f ca="1">IF($C293="","",OFFSET(統合マスタ!$Z$4,C293,0))</f>
        <v/>
      </c>
      <c r="G293" s="27" t="str">
        <f ca="1">IF($C293="","",OFFSET(統合マスタ!$E$4,C293,0))</f>
        <v/>
      </c>
      <c r="H293" s="27" t="str">
        <f ca="1">IF($C293="","",OFFSET(統合マスタ!$F$4,C293,0))</f>
        <v/>
      </c>
      <c r="I293" s="27" t="str">
        <f ca="1">IF($C293="","",OFFSET(統合マスタ!$K$4,C293,0))</f>
        <v/>
      </c>
      <c r="J293" s="54" t="str">
        <f ca="1">IF(F293="","",OFFSET(分類!$B$29,MATCH(F293,分類!$A$30:$A$46,0),0))</f>
        <v/>
      </c>
      <c r="K293" s="65"/>
      <c r="L293" s="54">
        <f t="shared" si="8"/>
        <v>0</v>
      </c>
    </row>
    <row r="294" spans="1:12">
      <c r="A294" s="66"/>
      <c r="B294" s="27">
        <f t="shared" si="9"/>
        <v>290</v>
      </c>
      <c r="C294" s="27"/>
      <c r="D294" s="27" t="str">
        <f ca="1">IF($C294="","",OFFSET(統合マスタ!$C$4,C294,0))</f>
        <v/>
      </c>
      <c r="E294" s="27" t="str">
        <f ca="1">IF($C294="","",OFFSET(統合マスタ!$X$4,C294,0))</f>
        <v/>
      </c>
      <c r="F294" s="27" t="str">
        <f ca="1">IF($C294="","",OFFSET(統合マスタ!$Z$4,C294,0))</f>
        <v/>
      </c>
      <c r="G294" s="27" t="str">
        <f ca="1">IF($C294="","",OFFSET(統合マスタ!$E$4,C294,0))</f>
        <v/>
      </c>
      <c r="H294" s="27" t="str">
        <f ca="1">IF($C294="","",OFFSET(統合マスタ!$F$4,C294,0))</f>
        <v/>
      </c>
      <c r="I294" s="27" t="str">
        <f ca="1">IF($C294="","",OFFSET(統合マスタ!$K$4,C294,0))</f>
        <v/>
      </c>
      <c r="J294" s="54" t="str">
        <f ca="1">IF(F294="","",OFFSET(分類!$B$29,MATCH(F294,分類!$A$30:$A$46,0),0))</f>
        <v/>
      </c>
      <c r="K294" s="65"/>
      <c r="L294" s="54">
        <f t="shared" si="8"/>
        <v>0</v>
      </c>
    </row>
    <row r="295" spans="1:12">
      <c r="A295" s="66"/>
      <c r="B295" s="27">
        <f t="shared" si="9"/>
        <v>291</v>
      </c>
      <c r="C295" s="27"/>
      <c r="D295" s="27" t="str">
        <f ca="1">IF($C295="","",OFFSET(統合マスタ!$C$4,C295,0))</f>
        <v/>
      </c>
      <c r="E295" s="27" t="str">
        <f ca="1">IF($C295="","",OFFSET(統合マスタ!$X$4,C295,0))</f>
        <v/>
      </c>
      <c r="F295" s="27" t="str">
        <f ca="1">IF($C295="","",OFFSET(統合マスタ!$Z$4,C295,0))</f>
        <v/>
      </c>
      <c r="G295" s="27" t="str">
        <f ca="1">IF($C295="","",OFFSET(統合マスタ!$E$4,C295,0))</f>
        <v/>
      </c>
      <c r="H295" s="27" t="str">
        <f ca="1">IF($C295="","",OFFSET(統合マスタ!$F$4,C295,0))</f>
        <v/>
      </c>
      <c r="I295" s="27" t="str">
        <f ca="1">IF($C295="","",OFFSET(統合マスタ!$K$4,C295,0))</f>
        <v/>
      </c>
      <c r="J295" s="54" t="str">
        <f ca="1">IF(F295="","",OFFSET(分類!$B$29,MATCH(F295,分類!$A$30:$A$46,0),0))</f>
        <v/>
      </c>
      <c r="K295" s="65"/>
      <c r="L295" s="54">
        <f t="shared" si="8"/>
        <v>0</v>
      </c>
    </row>
    <row r="296" spans="1:12">
      <c r="A296" s="66"/>
      <c r="B296" s="27">
        <f t="shared" si="9"/>
        <v>292</v>
      </c>
      <c r="C296" s="27"/>
      <c r="D296" s="27" t="str">
        <f ca="1">IF($C296="","",OFFSET(統合マスタ!$C$4,C296,0))</f>
        <v/>
      </c>
      <c r="E296" s="27" t="str">
        <f ca="1">IF($C296="","",OFFSET(統合マスタ!$X$4,C296,0))</f>
        <v/>
      </c>
      <c r="F296" s="27" t="str">
        <f ca="1">IF($C296="","",OFFSET(統合マスタ!$Z$4,C296,0))</f>
        <v/>
      </c>
      <c r="G296" s="27" t="str">
        <f ca="1">IF($C296="","",OFFSET(統合マスタ!$E$4,C296,0))</f>
        <v/>
      </c>
      <c r="H296" s="27" t="str">
        <f ca="1">IF($C296="","",OFFSET(統合マスタ!$F$4,C296,0))</f>
        <v/>
      </c>
      <c r="I296" s="27" t="str">
        <f ca="1">IF($C296="","",OFFSET(統合マスタ!$K$4,C296,0))</f>
        <v/>
      </c>
      <c r="J296" s="54" t="str">
        <f ca="1">IF(F296="","",OFFSET(分類!$B$29,MATCH(F296,分類!$A$30:$A$46,0),0))</f>
        <v/>
      </c>
      <c r="K296" s="65"/>
      <c r="L296" s="54">
        <f t="shared" si="8"/>
        <v>0</v>
      </c>
    </row>
    <row r="297" spans="1:12">
      <c r="A297" s="66"/>
      <c r="B297" s="27">
        <f t="shared" si="9"/>
        <v>293</v>
      </c>
      <c r="C297" s="27"/>
      <c r="D297" s="27" t="str">
        <f ca="1">IF($C297="","",OFFSET(統合マスタ!$C$4,C297,0))</f>
        <v/>
      </c>
      <c r="E297" s="27" t="str">
        <f ca="1">IF($C297="","",OFFSET(統合マスタ!$X$4,C297,0))</f>
        <v/>
      </c>
      <c r="F297" s="27" t="str">
        <f ca="1">IF($C297="","",OFFSET(統合マスタ!$Z$4,C297,0))</f>
        <v/>
      </c>
      <c r="G297" s="27" t="str">
        <f ca="1">IF($C297="","",OFFSET(統合マスタ!$E$4,C297,0))</f>
        <v/>
      </c>
      <c r="H297" s="27" t="str">
        <f ca="1">IF($C297="","",OFFSET(統合マスタ!$F$4,C297,0))</f>
        <v/>
      </c>
      <c r="I297" s="27" t="str">
        <f ca="1">IF($C297="","",OFFSET(統合マスタ!$K$4,C297,0))</f>
        <v/>
      </c>
      <c r="J297" s="54" t="str">
        <f ca="1">IF(F297="","",OFFSET(分類!$B$29,MATCH(F297,分類!$A$30:$A$46,0),0))</f>
        <v/>
      </c>
      <c r="K297" s="65"/>
      <c r="L297" s="54">
        <f t="shared" si="8"/>
        <v>0</v>
      </c>
    </row>
    <row r="298" spans="1:12">
      <c r="A298" s="66"/>
      <c r="B298" s="27">
        <f t="shared" si="9"/>
        <v>294</v>
      </c>
      <c r="C298" s="27"/>
      <c r="D298" s="27" t="str">
        <f ca="1">IF($C298="","",OFFSET(統合マスタ!$C$4,C298,0))</f>
        <v/>
      </c>
      <c r="E298" s="27" t="str">
        <f ca="1">IF($C298="","",OFFSET(統合マスタ!$X$4,C298,0))</f>
        <v/>
      </c>
      <c r="F298" s="27" t="str">
        <f ca="1">IF($C298="","",OFFSET(統合マスタ!$Z$4,C298,0))</f>
        <v/>
      </c>
      <c r="G298" s="27" t="str">
        <f ca="1">IF($C298="","",OFFSET(統合マスタ!$E$4,C298,0))</f>
        <v/>
      </c>
      <c r="H298" s="27" t="str">
        <f ca="1">IF($C298="","",OFFSET(統合マスタ!$F$4,C298,0))</f>
        <v/>
      </c>
      <c r="I298" s="27" t="str">
        <f ca="1">IF($C298="","",OFFSET(統合マスタ!$K$4,C298,0))</f>
        <v/>
      </c>
      <c r="J298" s="54" t="str">
        <f ca="1">IF(F298="","",OFFSET(分類!$B$29,MATCH(F298,分類!$A$30:$A$46,0),0))</f>
        <v/>
      </c>
      <c r="K298" s="65"/>
      <c r="L298" s="54">
        <f t="shared" si="8"/>
        <v>0</v>
      </c>
    </row>
    <row r="299" spans="1:12">
      <c r="A299" s="66"/>
      <c r="B299" s="27">
        <f t="shared" si="9"/>
        <v>295</v>
      </c>
      <c r="C299" s="27"/>
      <c r="D299" s="27" t="str">
        <f ca="1">IF($C299="","",OFFSET(統合マスタ!$C$4,C299,0))</f>
        <v/>
      </c>
      <c r="E299" s="27" t="str">
        <f ca="1">IF($C299="","",OFFSET(統合マスタ!$X$4,C299,0))</f>
        <v/>
      </c>
      <c r="F299" s="27" t="str">
        <f ca="1">IF($C299="","",OFFSET(統合マスタ!$Z$4,C299,0))</f>
        <v/>
      </c>
      <c r="G299" s="27" t="str">
        <f ca="1">IF($C299="","",OFFSET(統合マスタ!$E$4,C299,0))</f>
        <v/>
      </c>
      <c r="H299" s="27" t="str">
        <f ca="1">IF($C299="","",OFFSET(統合マスタ!$F$4,C299,0))</f>
        <v/>
      </c>
      <c r="I299" s="27" t="str">
        <f ca="1">IF($C299="","",OFFSET(統合マスタ!$K$4,C299,0))</f>
        <v/>
      </c>
      <c r="J299" s="54" t="str">
        <f ca="1">IF(F299="","",OFFSET(分類!$B$29,MATCH(F299,分類!$A$30:$A$46,0),0))</f>
        <v/>
      </c>
      <c r="K299" s="65"/>
      <c r="L299" s="54">
        <f t="shared" si="8"/>
        <v>0</v>
      </c>
    </row>
    <row r="300" spans="1:12">
      <c r="A300" s="66"/>
      <c r="B300" s="27">
        <f t="shared" si="9"/>
        <v>296</v>
      </c>
      <c r="C300" s="27"/>
      <c r="D300" s="27" t="str">
        <f ca="1">IF($C300="","",OFFSET(統合マスタ!$C$4,C300,0))</f>
        <v/>
      </c>
      <c r="E300" s="27" t="str">
        <f ca="1">IF($C300="","",OFFSET(統合マスタ!$X$4,C300,0))</f>
        <v/>
      </c>
      <c r="F300" s="27" t="str">
        <f ca="1">IF($C300="","",OFFSET(統合マスタ!$Z$4,C300,0))</f>
        <v/>
      </c>
      <c r="G300" s="27" t="str">
        <f ca="1">IF($C300="","",OFFSET(統合マスタ!$E$4,C300,0))</f>
        <v/>
      </c>
      <c r="H300" s="27" t="str">
        <f ca="1">IF($C300="","",OFFSET(統合マスタ!$F$4,C300,0))</f>
        <v/>
      </c>
      <c r="I300" s="27" t="str">
        <f ca="1">IF($C300="","",OFFSET(統合マスタ!$K$4,C300,0))</f>
        <v/>
      </c>
      <c r="J300" s="54" t="str">
        <f ca="1">IF(F300="","",OFFSET(分類!$B$29,MATCH(F300,分類!$A$30:$A$46,0),0))</f>
        <v/>
      </c>
      <c r="K300" s="65"/>
      <c r="L300" s="54">
        <f t="shared" si="8"/>
        <v>0</v>
      </c>
    </row>
    <row r="301" spans="1:12">
      <c r="A301" s="66"/>
      <c r="B301" s="27">
        <f t="shared" si="9"/>
        <v>297</v>
      </c>
      <c r="C301" s="27"/>
      <c r="D301" s="27" t="str">
        <f ca="1">IF($C301="","",OFFSET(統合マスタ!$C$4,C301,0))</f>
        <v/>
      </c>
      <c r="E301" s="27" t="str">
        <f ca="1">IF($C301="","",OFFSET(統合マスタ!$X$4,C301,0))</f>
        <v/>
      </c>
      <c r="F301" s="27" t="str">
        <f ca="1">IF($C301="","",OFFSET(統合マスタ!$Z$4,C301,0))</f>
        <v/>
      </c>
      <c r="G301" s="27" t="str">
        <f ca="1">IF($C301="","",OFFSET(統合マスタ!$E$4,C301,0))</f>
        <v/>
      </c>
      <c r="H301" s="27" t="str">
        <f ca="1">IF($C301="","",OFFSET(統合マスタ!$F$4,C301,0))</f>
        <v/>
      </c>
      <c r="I301" s="27" t="str">
        <f ca="1">IF($C301="","",OFFSET(統合マスタ!$K$4,C301,0))</f>
        <v/>
      </c>
      <c r="J301" s="54" t="str">
        <f ca="1">IF(F301="","",OFFSET(分類!$B$29,MATCH(F301,分類!$A$30:$A$46,0),0))</f>
        <v/>
      </c>
      <c r="K301" s="65"/>
      <c r="L301" s="54">
        <f t="shared" si="8"/>
        <v>0</v>
      </c>
    </row>
    <row r="302" spans="1:12">
      <c r="A302" s="66"/>
      <c r="B302" s="27">
        <f t="shared" si="9"/>
        <v>298</v>
      </c>
      <c r="C302" s="27"/>
      <c r="D302" s="27" t="str">
        <f ca="1">IF($C302="","",OFFSET(統合マスタ!$C$4,C302,0))</f>
        <v/>
      </c>
      <c r="E302" s="27" t="str">
        <f ca="1">IF($C302="","",OFFSET(統合マスタ!$X$4,C302,0))</f>
        <v/>
      </c>
      <c r="F302" s="27" t="str">
        <f ca="1">IF($C302="","",OFFSET(統合マスタ!$Z$4,C302,0))</f>
        <v/>
      </c>
      <c r="G302" s="27" t="str">
        <f ca="1">IF($C302="","",OFFSET(統合マスタ!$E$4,C302,0))</f>
        <v/>
      </c>
      <c r="H302" s="27" t="str">
        <f ca="1">IF($C302="","",OFFSET(統合マスタ!$F$4,C302,0))</f>
        <v/>
      </c>
      <c r="I302" s="27" t="str">
        <f ca="1">IF($C302="","",OFFSET(統合マスタ!$K$4,C302,0))</f>
        <v/>
      </c>
      <c r="J302" s="54" t="str">
        <f ca="1">IF(F302="","",OFFSET(分類!$B$29,MATCH(F302,分類!$A$30:$A$46,0),0))</f>
        <v/>
      </c>
      <c r="K302" s="65"/>
      <c r="L302" s="54">
        <f t="shared" si="8"/>
        <v>0</v>
      </c>
    </row>
    <row r="303" spans="1:12">
      <c r="A303" s="66"/>
      <c r="B303" s="27">
        <f t="shared" si="9"/>
        <v>299</v>
      </c>
      <c r="C303" s="27"/>
      <c r="D303" s="27" t="str">
        <f ca="1">IF($C303="","",OFFSET(統合マスタ!$C$4,C303,0))</f>
        <v/>
      </c>
      <c r="E303" s="27" t="str">
        <f ca="1">IF($C303="","",OFFSET(統合マスタ!$X$4,C303,0))</f>
        <v/>
      </c>
      <c r="F303" s="27" t="str">
        <f ca="1">IF($C303="","",OFFSET(統合マスタ!$Z$4,C303,0))</f>
        <v/>
      </c>
      <c r="G303" s="27" t="str">
        <f ca="1">IF($C303="","",OFFSET(統合マスタ!$E$4,C303,0))</f>
        <v/>
      </c>
      <c r="H303" s="27" t="str">
        <f ca="1">IF($C303="","",OFFSET(統合マスタ!$F$4,C303,0))</f>
        <v/>
      </c>
      <c r="I303" s="27" t="str">
        <f ca="1">IF($C303="","",OFFSET(統合マスタ!$K$4,C303,0))</f>
        <v/>
      </c>
      <c r="J303" s="54" t="str">
        <f ca="1">IF(F303="","",OFFSET(分類!$B$29,MATCH(F303,分類!$A$30:$A$46,0),0))</f>
        <v/>
      </c>
      <c r="K303" s="65"/>
      <c r="L303" s="54">
        <f t="shared" si="8"/>
        <v>0</v>
      </c>
    </row>
    <row r="304" spans="1:12">
      <c r="A304" s="66"/>
      <c r="B304" s="27">
        <f t="shared" si="9"/>
        <v>300</v>
      </c>
      <c r="C304" s="27"/>
      <c r="D304" s="27" t="str">
        <f ca="1">IF($C304="","",OFFSET(統合マスタ!$C$4,C304,0))</f>
        <v/>
      </c>
      <c r="E304" s="27" t="str">
        <f ca="1">IF($C304="","",OFFSET(統合マスタ!$X$4,C304,0))</f>
        <v/>
      </c>
      <c r="F304" s="27" t="str">
        <f ca="1">IF($C304="","",OFFSET(統合マスタ!$Z$4,C304,0))</f>
        <v/>
      </c>
      <c r="G304" s="27" t="str">
        <f ca="1">IF($C304="","",OFFSET(統合マスタ!$E$4,C304,0))</f>
        <v/>
      </c>
      <c r="H304" s="27" t="str">
        <f ca="1">IF($C304="","",OFFSET(統合マスタ!$F$4,C304,0))</f>
        <v/>
      </c>
      <c r="I304" s="27" t="str">
        <f ca="1">IF($C304="","",OFFSET(統合マスタ!$K$4,C304,0))</f>
        <v/>
      </c>
      <c r="J304" s="54" t="str">
        <f ca="1">IF(F304="","",OFFSET(分類!$B$29,MATCH(F304,分類!$A$30:$A$46,0),0))</f>
        <v/>
      </c>
      <c r="K304" s="65"/>
      <c r="L304" s="54">
        <f t="shared" si="8"/>
        <v>0</v>
      </c>
    </row>
  </sheetData>
  <sheetProtection sheet="1" formatCells="0" formatColumns="0" formatRows="0"/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CFF"/>
  </sheetPr>
  <dimension ref="A1:U834"/>
  <sheetViews>
    <sheetView topLeftCell="P1" zoomScale="120" zoomScaleNormal="120" workbookViewId="0">
      <pane ySplit="1" topLeftCell="A354" activePane="bottomLeft" state="frozen"/>
      <selection activeCell="AF10" sqref="AF10"/>
      <selection pane="bottomLeft" activeCell="P365" sqref="P365:Q365"/>
    </sheetView>
  </sheetViews>
  <sheetFormatPr defaultColWidth="9" defaultRowHeight="13.5"/>
  <cols>
    <col min="1" max="1" width="27.25" style="51" customWidth="1"/>
    <col min="2" max="2" width="6.5" style="2" customWidth="1"/>
    <col min="3" max="3" width="6.625" style="3" customWidth="1"/>
    <col min="4" max="4" width="9" style="1"/>
    <col min="5" max="5" width="1.75" style="1" customWidth="1"/>
    <col min="6" max="7" width="9" style="2"/>
    <col min="8" max="8" width="9" style="4"/>
    <col min="9" max="9" width="7.875" style="3" customWidth="1"/>
    <col min="10" max="10" width="9" style="5"/>
    <col min="11" max="11" width="10.375" style="4" bestFit="1" customWidth="1"/>
    <col min="12" max="12" width="1.75" style="3" customWidth="1"/>
    <col min="13" max="13" width="11.75" style="15" customWidth="1"/>
    <col min="16" max="16" width="9" style="58"/>
    <col min="17" max="17" width="38.875" customWidth="1"/>
    <col min="18" max="18" width="4.5" bestFit="1" customWidth="1"/>
    <col min="19" max="19" width="60" bestFit="1" customWidth="1"/>
  </cols>
  <sheetData>
    <row r="1" spans="1:21" s="23" customFormat="1" ht="48">
      <c r="A1" s="18" t="s">
        <v>0</v>
      </c>
      <c r="B1" s="18" t="s">
        <v>1218</v>
      </c>
      <c r="C1" s="18" t="s">
        <v>6</v>
      </c>
      <c r="D1" s="18" t="s">
        <v>2</v>
      </c>
      <c r="E1" s="18" t="s">
        <v>3</v>
      </c>
      <c r="F1" s="19" t="s">
        <v>1</v>
      </c>
      <c r="G1" s="19" t="s">
        <v>1219</v>
      </c>
      <c r="H1" s="20" t="s">
        <v>4</v>
      </c>
      <c r="I1" s="18" t="s">
        <v>5</v>
      </c>
      <c r="J1" s="21" t="s">
        <v>1220</v>
      </c>
      <c r="K1" s="20" t="s">
        <v>1221</v>
      </c>
      <c r="L1" s="18" t="s">
        <v>7</v>
      </c>
      <c r="M1" s="22" t="s">
        <v>1235</v>
      </c>
      <c r="N1" s="24" t="s">
        <v>4035</v>
      </c>
      <c r="O1" s="24" t="s">
        <v>4034</v>
      </c>
      <c r="P1" s="55" t="s">
        <v>4033</v>
      </c>
      <c r="Q1" s="25" t="s">
        <v>4036</v>
      </c>
      <c r="S1" s="23" t="s">
        <v>4037</v>
      </c>
      <c r="T1" s="23" t="s">
        <v>4057</v>
      </c>
      <c r="U1" s="23" t="s">
        <v>4067</v>
      </c>
    </row>
    <row r="2" spans="1:21">
      <c r="A2" s="6" t="s">
        <v>8</v>
      </c>
      <c r="B2" s="6" t="s">
        <v>9</v>
      </c>
      <c r="C2" s="7" t="s">
        <v>14</v>
      </c>
      <c r="D2" s="6" t="s">
        <v>11</v>
      </c>
      <c r="E2" s="6" t="s">
        <v>12</v>
      </c>
      <c r="F2" s="8">
        <v>9.8000000000000007</v>
      </c>
      <c r="G2" s="8">
        <v>4630.5</v>
      </c>
      <c r="H2" s="9">
        <f t="shared" ref="H2:H65" si="0">G2/F2</f>
        <v>472.49999999999994</v>
      </c>
      <c r="I2" s="7" t="s">
        <v>13</v>
      </c>
      <c r="J2" s="10">
        <v>4093</v>
      </c>
      <c r="K2" s="11">
        <f t="shared" ref="K2:K65" si="1">J2/H2</f>
        <v>8.662433862433863</v>
      </c>
      <c r="L2" s="7" t="s">
        <v>15</v>
      </c>
      <c r="M2" s="15">
        <f>F2-K2</f>
        <v>1.1375661375661377</v>
      </c>
      <c r="N2" t="str">
        <f>IF(match_results!C2="完全一致","〇","×")</f>
        <v>×</v>
      </c>
      <c r="O2" t="str">
        <f>IF(match_results!C2="薬価一致候補","〇","×")</f>
        <v>〇</v>
      </c>
      <c r="P2" s="56">
        <f>IF(match_results!E2="","",match_results!E2)</f>
        <v>295</v>
      </c>
      <c r="Q2" s="26" t="str">
        <f ca="1">OFFSET(マスタ非採用削除!$C$4,元データ!P2,0)</f>
        <v>ツムラ八味地黄丸エキス顆粒（医療用）</v>
      </c>
      <c r="R2">
        <f>1</f>
        <v>1</v>
      </c>
      <c r="S2" t="str">
        <f>A2</f>
        <v>007　ﾂﾑﾗ　ハチミジオウガン</v>
      </c>
      <c r="T2">
        <v>2</v>
      </c>
      <c r="U2" t="str">
        <f>統合マスタ!AA5</f>
        <v/>
      </c>
    </row>
    <row r="3" spans="1:21">
      <c r="A3" s="6" t="s">
        <v>8</v>
      </c>
      <c r="B3" s="6" t="s">
        <v>10</v>
      </c>
      <c r="C3" s="7" t="s">
        <v>14</v>
      </c>
      <c r="D3" s="6" t="s">
        <v>16</v>
      </c>
      <c r="E3" s="6" t="s">
        <v>12</v>
      </c>
      <c r="F3" s="8">
        <v>9.8000000000000007</v>
      </c>
      <c r="G3" s="8">
        <v>1029</v>
      </c>
      <c r="H3" s="9">
        <f t="shared" si="0"/>
        <v>104.99999999999999</v>
      </c>
      <c r="I3" s="7" t="s">
        <v>13</v>
      </c>
      <c r="J3" s="12">
        <v>935</v>
      </c>
      <c r="K3" s="11">
        <f t="shared" si="1"/>
        <v>8.9047619047619051</v>
      </c>
      <c r="L3" s="7" t="s">
        <v>15</v>
      </c>
      <c r="M3" s="15">
        <f t="shared" ref="M3:M66" si="2">F3-K3</f>
        <v>0.89523809523809561</v>
      </c>
      <c r="N3" t="str">
        <f>IF(match_results!C3="完全一致","〇","×")</f>
        <v>×</v>
      </c>
      <c r="O3" t="str">
        <f>IF(match_results!C3="薬価一致候補","〇","×")</f>
        <v>〇</v>
      </c>
      <c r="P3" s="56">
        <f>IF(match_results!E3="","",match_results!E3)</f>
        <v>295</v>
      </c>
      <c r="Q3" s="26" t="str">
        <f ca="1">OFFSET(マスタ非採用削除!$C$4,元データ!P3,0)</f>
        <v>ツムラ八味地黄丸エキス顆粒（医療用）</v>
      </c>
      <c r="R3">
        <f>R2+1</f>
        <v>2</v>
      </c>
      <c r="S3" t="str">
        <f t="shared" ref="S3:S66" si="3">A3</f>
        <v>007　ﾂﾑﾗ　ハチミジオウガン</v>
      </c>
      <c r="T3">
        <v>2</v>
      </c>
      <c r="U3" t="str">
        <f>統合マスタ!AA6</f>
        <v/>
      </c>
    </row>
    <row r="4" spans="1:21">
      <c r="A4" s="6" t="s">
        <v>17</v>
      </c>
      <c r="B4" s="6" t="s">
        <v>9</v>
      </c>
      <c r="C4" s="7" t="s">
        <v>14</v>
      </c>
      <c r="D4" s="6" t="s">
        <v>11</v>
      </c>
      <c r="E4" s="6" t="s">
        <v>12</v>
      </c>
      <c r="F4" s="8">
        <v>20.3</v>
      </c>
      <c r="G4" s="8">
        <v>9591.75</v>
      </c>
      <c r="H4" s="9">
        <f t="shared" si="0"/>
        <v>472.5</v>
      </c>
      <c r="I4" s="7" t="s">
        <v>18</v>
      </c>
      <c r="J4" s="10">
        <v>8544</v>
      </c>
      <c r="K4" s="11">
        <f t="shared" si="1"/>
        <v>18.082539682539682</v>
      </c>
      <c r="L4" s="7" t="s">
        <v>15</v>
      </c>
      <c r="M4" s="15">
        <f t="shared" si="2"/>
        <v>2.2174603174603185</v>
      </c>
      <c r="N4" t="str">
        <f>IF(match_results!C4="完全一致","〇","×")</f>
        <v>×</v>
      </c>
      <c r="O4" t="str">
        <f>IF(match_results!C4="薬価一致候補","〇","×")</f>
        <v>〇</v>
      </c>
      <c r="P4" s="56">
        <f>IF(match_results!E4="","",match_results!E4)</f>
        <v>296</v>
      </c>
      <c r="Q4" s="26" t="str">
        <f ca="1">OFFSET(マスタ非採用削除!$C$4,元データ!P4,0)</f>
        <v>ツムラ柴胡加竜骨牡蛎湯エキス顆粒（医療用）</v>
      </c>
      <c r="R4">
        <f t="shared" ref="R4:R67" si="4">R3+1</f>
        <v>3</v>
      </c>
      <c r="S4" t="str">
        <f t="shared" si="3"/>
        <v>012　ﾂﾑﾗ　ｻｲｺｶﾘｭｳｺﾂﾎﾞﾚｲﾄｳ</v>
      </c>
      <c r="T4">
        <v>2</v>
      </c>
      <c r="U4" t="str">
        <f>統合マスタ!AA7</f>
        <v/>
      </c>
    </row>
    <row r="5" spans="1:21">
      <c r="A5" s="6" t="s">
        <v>19</v>
      </c>
      <c r="B5" s="6" t="s">
        <v>9</v>
      </c>
      <c r="C5" s="7" t="s">
        <v>14</v>
      </c>
      <c r="D5" s="6" t="s">
        <v>11</v>
      </c>
      <c r="E5" s="6" t="s">
        <v>12</v>
      </c>
      <c r="F5" s="8">
        <v>14.6</v>
      </c>
      <c r="G5" s="8">
        <v>6898.5</v>
      </c>
      <c r="H5" s="9">
        <f t="shared" si="0"/>
        <v>472.5</v>
      </c>
      <c r="I5" s="7" t="s">
        <v>13</v>
      </c>
      <c r="J5" s="10">
        <v>6211</v>
      </c>
      <c r="K5" s="11">
        <f t="shared" si="1"/>
        <v>13.144973544973546</v>
      </c>
      <c r="L5" s="7" t="s">
        <v>15</v>
      </c>
      <c r="M5" s="15">
        <f t="shared" si="2"/>
        <v>1.455026455026454</v>
      </c>
      <c r="N5" t="str">
        <f>IF(match_results!C5="完全一致","〇","×")</f>
        <v>×</v>
      </c>
      <c r="O5" t="str">
        <f>IF(match_results!C5="薬価一致候補","〇","×")</f>
        <v>〇</v>
      </c>
      <c r="P5" s="56">
        <f>IF(match_results!E5="","",match_results!E5)</f>
        <v>297</v>
      </c>
      <c r="Q5" s="26" t="str">
        <f ca="1">OFFSET(マスタ非採用削除!$C$4,元データ!P5,0)</f>
        <v>ツムラ半夏厚朴湯エキス顆粒（医療用）</v>
      </c>
      <c r="R5">
        <f t="shared" si="4"/>
        <v>4</v>
      </c>
      <c r="S5" t="str">
        <f t="shared" si="3"/>
        <v>016　ﾂﾑﾗ　ハンゲコウボクトウ</v>
      </c>
      <c r="T5">
        <v>2</v>
      </c>
      <c r="U5" t="str">
        <f>統合マスタ!AA8</f>
        <v/>
      </c>
    </row>
    <row r="6" spans="1:21">
      <c r="A6" s="6" t="s">
        <v>20</v>
      </c>
      <c r="B6" s="6" t="s">
        <v>9</v>
      </c>
      <c r="C6" s="7" t="s">
        <v>14</v>
      </c>
      <c r="D6" s="6" t="s">
        <v>11</v>
      </c>
      <c r="E6" s="6" t="s">
        <v>12</v>
      </c>
      <c r="F6" s="8">
        <v>13.6</v>
      </c>
      <c r="G6" s="8">
        <v>6426</v>
      </c>
      <c r="H6" s="9">
        <f t="shared" si="0"/>
        <v>472.5</v>
      </c>
      <c r="I6" s="7" t="s">
        <v>18</v>
      </c>
      <c r="J6" s="10">
        <v>5728</v>
      </c>
      <c r="K6" s="11">
        <f t="shared" si="1"/>
        <v>12.122751322751323</v>
      </c>
      <c r="L6" s="7" t="s">
        <v>15</v>
      </c>
      <c r="M6" s="15">
        <f t="shared" si="2"/>
        <v>1.4772486772486761</v>
      </c>
      <c r="N6" t="str">
        <f>IF(match_results!C6="完全一致","〇","×")</f>
        <v>×</v>
      </c>
      <c r="O6" t="str">
        <f>IF(match_results!C6="薬価一致候補","〇","×")</f>
        <v>〇</v>
      </c>
      <c r="P6" s="56">
        <f>IF(match_results!E6="","",match_results!E6)</f>
        <v>298</v>
      </c>
      <c r="Q6" s="26" t="str">
        <f ca="1">OFFSET(マスタ非採用削除!$C$4,元データ!P6,0)</f>
        <v>ツムラ五苓散エキス顆粒（医療用）</v>
      </c>
      <c r="R6">
        <f t="shared" si="4"/>
        <v>5</v>
      </c>
      <c r="S6" t="str">
        <f t="shared" si="3"/>
        <v>017 ﾂﾑﾗ　ｺﾞﾚｲｻﾝ</v>
      </c>
      <c r="T6">
        <v>2</v>
      </c>
      <c r="U6" t="str">
        <f>統合マスタ!AA9</f>
        <v/>
      </c>
    </row>
    <row r="7" spans="1:21">
      <c r="A7" s="6" t="s">
        <v>21</v>
      </c>
      <c r="B7" s="6" t="s">
        <v>9</v>
      </c>
      <c r="C7" s="7" t="s">
        <v>14</v>
      </c>
      <c r="D7" s="6" t="s">
        <v>22</v>
      </c>
      <c r="E7" s="6" t="s">
        <v>12</v>
      </c>
      <c r="F7" s="8">
        <v>12.8</v>
      </c>
      <c r="G7" s="8">
        <v>1612.8</v>
      </c>
      <c r="H7" s="9">
        <f t="shared" si="0"/>
        <v>125.99999999999999</v>
      </c>
      <c r="I7" s="7" t="s">
        <v>18</v>
      </c>
      <c r="J7" s="10">
        <v>1465</v>
      </c>
      <c r="K7" s="11">
        <f t="shared" si="1"/>
        <v>11.626984126984128</v>
      </c>
      <c r="L7" s="7" t="s">
        <v>15</v>
      </c>
      <c r="M7" s="15">
        <f t="shared" si="2"/>
        <v>1.1730158730158724</v>
      </c>
      <c r="N7" t="str">
        <f>IF(match_results!C7="完全一致","〇","×")</f>
        <v>×</v>
      </c>
      <c r="O7" t="str">
        <f>IF(match_results!C7="薬価一致候補","〇","×")</f>
        <v>〇</v>
      </c>
      <c r="P7" s="57">
        <v>299</v>
      </c>
      <c r="Q7" s="49" t="str">
        <f ca="1">OFFSET(マスタ非採用削除!$C$4,元データ!P7,0)</f>
        <v>ツムラ小青竜湯エキス顆粒（医療用）</v>
      </c>
      <c r="R7">
        <f t="shared" si="4"/>
        <v>6</v>
      </c>
      <c r="S7" t="str">
        <f t="shared" si="3"/>
        <v>019　ツムラ　ショウセイリュウトウ</v>
      </c>
      <c r="T7">
        <v>2</v>
      </c>
      <c r="U7" t="str">
        <f>統合マスタ!AA10</f>
        <v/>
      </c>
    </row>
    <row r="8" spans="1:21">
      <c r="A8" s="6" t="s">
        <v>23</v>
      </c>
      <c r="B8" s="6" t="s">
        <v>9</v>
      </c>
      <c r="C8" s="7" t="s">
        <v>14</v>
      </c>
      <c r="D8" s="6" t="s">
        <v>11</v>
      </c>
      <c r="E8" s="6" t="s">
        <v>12</v>
      </c>
      <c r="F8" s="8">
        <v>18</v>
      </c>
      <c r="G8" s="8">
        <v>8505</v>
      </c>
      <c r="H8" s="9">
        <f t="shared" si="0"/>
        <v>472.5</v>
      </c>
      <c r="I8" s="7" t="s">
        <v>18</v>
      </c>
      <c r="J8" s="10">
        <v>7576</v>
      </c>
      <c r="K8" s="11">
        <f t="shared" si="1"/>
        <v>16.033862433862435</v>
      </c>
      <c r="L8" s="7" t="s">
        <v>15</v>
      </c>
      <c r="M8" s="15">
        <f t="shared" si="2"/>
        <v>1.9661375661375651</v>
      </c>
      <c r="N8" t="str">
        <f>IF(match_results!C8="完全一致","〇","×")</f>
        <v>×</v>
      </c>
      <c r="O8" t="str">
        <f>IF(match_results!C8="薬価一致候補","〇","×")</f>
        <v>〇</v>
      </c>
      <c r="P8" s="56">
        <f>IF(match_results!E8="","",match_results!E8)</f>
        <v>301</v>
      </c>
      <c r="Q8" s="26" t="str">
        <f ca="1">OFFSET(マスタ非採用削除!$C$4,元データ!P8,0)</f>
        <v>ツムラ六君子湯エキス顆粒（医療用）</v>
      </c>
      <c r="R8">
        <f t="shared" si="4"/>
        <v>7</v>
      </c>
      <c r="S8" t="str">
        <f t="shared" si="3"/>
        <v>043 ツムラ　リツクンシトウ</v>
      </c>
      <c r="T8">
        <v>2</v>
      </c>
      <c r="U8" t="str">
        <f>統合マスタ!AA11</f>
        <v/>
      </c>
    </row>
    <row r="9" spans="1:21">
      <c r="A9" s="6" t="s">
        <v>24</v>
      </c>
      <c r="B9" s="6" t="s">
        <v>10</v>
      </c>
      <c r="C9" s="7" t="s">
        <v>14</v>
      </c>
      <c r="D9" s="6" t="s">
        <v>25</v>
      </c>
      <c r="E9" s="6" t="s">
        <v>12</v>
      </c>
      <c r="F9" s="8">
        <v>18.399999999999999</v>
      </c>
      <c r="G9" s="8">
        <v>8694</v>
      </c>
      <c r="H9" s="9">
        <f t="shared" si="0"/>
        <v>472.50000000000006</v>
      </c>
      <c r="I9" s="7" t="s">
        <v>18</v>
      </c>
      <c r="J9" s="12">
        <v>7750</v>
      </c>
      <c r="K9" s="11">
        <f t="shared" si="1"/>
        <v>16.402116402116402</v>
      </c>
      <c r="L9" s="7" t="s">
        <v>15</v>
      </c>
      <c r="M9" s="15">
        <f t="shared" si="2"/>
        <v>1.9978835978835967</v>
      </c>
      <c r="N9" t="str">
        <f>IF(match_results!C9="完全一致","〇","×")</f>
        <v>×</v>
      </c>
      <c r="O9" t="str">
        <f>IF(match_results!C9="薬価一致候補","〇","×")</f>
        <v>〇</v>
      </c>
      <c r="P9" s="64" t="s">
        <v>4061</v>
      </c>
      <c r="Q9" s="63" t="e">
        <f ca="1">OFFSET(マスタ非採用削除!$C$4,元データ!P9,0)</f>
        <v>#VALUE!</v>
      </c>
      <c r="R9">
        <f t="shared" si="4"/>
        <v>8</v>
      </c>
      <c r="S9" t="str">
        <f t="shared" si="3"/>
        <v>048　ﾂﾑﾗ　ｼﾞｭｳｾﾞﾝﾀｲﾎﾄｳ</v>
      </c>
      <c r="T9">
        <v>10</v>
      </c>
      <c r="U9" t="str">
        <f>統合マスタ!AA12</f>
        <v>非採用</v>
      </c>
    </row>
    <row r="10" spans="1:21">
      <c r="A10" s="6" t="s">
        <v>26</v>
      </c>
      <c r="B10" s="6" t="s">
        <v>9</v>
      </c>
      <c r="C10" s="7" t="s">
        <v>14</v>
      </c>
      <c r="D10" s="6" t="s">
        <v>27</v>
      </c>
      <c r="E10" s="6" t="s">
        <v>12</v>
      </c>
      <c r="F10" s="8">
        <v>16.100000000000001</v>
      </c>
      <c r="G10" s="8">
        <v>7607.25</v>
      </c>
      <c r="H10" s="9">
        <f t="shared" si="0"/>
        <v>472.49999999999994</v>
      </c>
      <c r="I10" s="7" t="s">
        <v>18</v>
      </c>
      <c r="J10" s="10">
        <v>6849</v>
      </c>
      <c r="K10" s="11">
        <f t="shared" si="1"/>
        <v>14.495238095238097</v>
      </c>
      <c r="L10" s="7" t="s">
        <v>15</v>
      </c>
      <c r="M10" s="15">
        <f t="shared" si="2"/>
        <v>1.6047619047619044</v>
      </c>
      <c r="N10" t="str">
        <f>IF(match_results!C10="完全一致","〇","×")</f>
        <v>×</v>
      </c>
      <c r="O10" t="str">
        <f>IF(match_results!C10="薬価一致候補","〇","×")</f>
        <v>〇</v>
      </c>
      <c r="P10" s="57">
        <v>302</v>
      </c>
      <c r="Q10" s="49" t="str">
        <f ca="1">OFFSET(マスタ非採用削除!$C$4,元データ!P10,0)</f>
        <v>ツムラ抑肝散エキス顆粒（医療用）</v>
      </c>
      <c r="R10">
        <f t="shared" si="4"/>
        <v>9</v>
      </c>
      <c r="S10" t="str">
        <f t="shared" si="3"/>
        <v>054 ﾂﾑﾗ ﾖｸｶﾝｻﾝ</v>
      </c>
      <c r="T10">
        <v>2</v>
      </c>
      <c r="U10" t="str">
        <f>統合マスタ!AA13</f>
        <v/>
      </c>
    </row>
    <row r="11" spans="1:21">
      <c r="A11" s="6" t="s">
        <v>28</v>
      </c>
      <c r="B11" s="6" t="s">
        <v>9</v>
      </c>
      <c r="C11" s="7" t="s">
        <v>14</v>
      </c>
      <c r="D11" s="6" t="s">
        <v>11</v>
      </c>
      <c r="E11" s="6" t="s">
        <v>12</v>
      </c>
      <c r="F11" s="8">
        <v>13.8</v>
      </c>
      <c r="G11" s="8">
        <v>6520.5</v>
      </c>
      <c r="H11" s="9">
        <f t="shared" si="0"/>
        <v>472.5</v>
      </c>
      <c r="I11" s="7" t="s">
        <v>18</v>
      </c>
      <c r="J11" s="10">
        <v>5871</v>
      </c>
      <c r="K11" s="11">
        <f t="shared" si="1"/>
        <v>12.425396825396826</v>
      </c>
      <c r="L11" s="7" t="s">
        <v>15</v>
      </c>
      <c r="M11" s="15">
        <f t="shared" si="2"/>
        <v>1.374603174603175</v>
      </c>
      <c r="N11" t="str">
        <f>IF(match_results!C11="完全一致","〇","×")</f>
        <v>×</v>
      </c>
      <c r="O11" t="str">
        <f>IF(match_results!C11="薬価一致候補","〇","×")</f>
        <v>〇</v>
      </c>
      <c r="P11" s="56">
        <f>IF(match_results!E11="","",match_results!E11)</f>
        <v>303</v>
      </c>
      <c r="Q11" s="26" t="str">
        <f ca="1">OFFSET(マスタ非採用削除!$C$4,元データ!P11,0)</f>
        <v>ツムラ防風通聖散エキス顆粒（医療用）</v>
      </c>
      <c r="R11">
        <f t="shared" si="4"/>
        <v>10</v>
      </c>
      <c r="S11" t="str">
        <f t="shared" si="3"/>
        <v>062 ﾂﾑﾗ 　ﾎﾞｳﾌｳﾂｳｼﾖｳｻﾝ</v>
      </c>
      <c r="T11">
        <v>2</v>
      </c>
      <c r="U11" t="str">
        <f>統合マスタ!AA14</f>
        <v/>
      </c>
    </row>
    <row r="12" spans="1:21">
      <c r="A12" s="6" t="s">
        <v>29</v>
      </c>
      <c r="B12" s="6" t="s">
        <v>9</v>
      </c>
      <c r="C12" s="7" t="s">
        <v>14</v>
      </c>
      <c r="D12" s="6" t="s">
        <v>16</v>
      </c>
      <c r="E12" s="6" t="s">
        <v>12</v>
      </c>
      <c r="F12" s="8">
        <v>10.4</v>
      </c>
      <c r="G12" s="8">
        <v>1092</v>
      </c>
      <c r="H12" s="9">
        <f t="shared" si="0"/>
        <v>105</v>
      </c>
      <c r="I12" s="7" t="s">
        <v>18</v>
      </c>
      <c r="J12" s="10">
        <v>992</v>
      </c>
      <c r="K12" s="11">
        <f t="shared" si="1"/>
        <v>9.4476190476190478</v>
      </c>
      <c r="L12" s="7" t="s">
        <v>15</v>
      </c>
      <c r="M12" s="15">
        <f t="shared" si="2"/>
        <v>0.95238095238095255</v>
      </c>
      <c r="N12" t="str">
        <f>IF(match_results!C12="完全一致","〇","×")</f>
        <v>×</v>
      </c>
      <c r="O12" t="str">
        <f>IF(match_results!C12="薬価一致候補","〇","×")</f>
        <v>〇</v>
      </c>
      <c r="P12" s="57">
        <v>304</v>
      </c>
      <c r="Q12" s="49" t="str">
        <f ca="1">OFFSET(マスタ非採用削除!$C$4,元データ!P12,0)</f>
        <v>ツムラ芍薬甘草湯エキス顆粒（医療用）</v>
      </c>
      <c r="R12">
        <f t="shared" si="4"/>
        <v>11</v>
      </c>
      <c r="S12" t="str">
        <f t="shared" si="3"/>
        <v>068　ﾂﾑﾗ　ｼｬｸﾔｸｶﾝｿﾞｳﾄｳ</v>
      </c>
      <c r="T12">
        <v>2</v>
      </c>
      <c r="U12" t="str">
        <f>統合マスタ!AA15</f>
        <v/>
      </c>
    </row>
    <row r="13" spans="1:21">
      <c r="A13" s="6" t="s">
        <v>30</v>
      </c>
      <c r="B13" s="6" t="s">
        <v>9</v>
      </c>
      <c r="C13" s="7" t="s">
        <v>14</v>
      </c>
      <c r="D13" s="6" t="s">
        <v>11</v>
      </c>
      <c r="E13" s="6" t="s">
        <v>12</v>
      </c>
      <c r="F13" s="8">
        <v>14.4</v>
      </c>
      <c r="G13" s="8">
        <v>6804</v>
      </c>
      <c r="H13" s="9">
        <f t="shared" si="0"/>
        <v>472.5</v>
      </c>
      <c r="I13" s="7" t="s">
        <v>18</v>
      </c>
      <c r="J13" s="10">
        <v>6065</v>
      </c>
      <c r="K13" s="11">
        <f t="shared" si="1"/>
        <v>12.835978835978835</v>
      </c>
      <c r="L13" s="7" t="s">
        <v>15</v>
      </c>
      <c r="M13" s="15">
        <f t="shared" si="2"/>
        <v>1.564021164021165</v>
      </c>
      <c r="N13" t="str">
        <f>IF(match_results!C13="完全一致","〇","×")</f>
        <v>×</v>
      </c>
      <c r="O13" t="str">
        <f>IF(match_results!C13="薬価一致候補","〇","×")</f>
        <v>〇</v>
      </c>
      <c r="P13" s="57">
        <v>305</v>
      </c>
      <c r="Q13" s="49" t="str">
        <f ca="1">OFFSET(マスタ非採用削除!$C$4,元データ!P13,0)</f>
        <v>ツムラ抑肝散加陳皮半夏エキス顆粒（医療用）</v>
      </c>
      <c r="R13">
        <f t="shared" si="4"/>
        <v>12</v>
      </c>
      <c r="S13" t="str">
        <f t="shared" si="3"/>
        <v>083 ﾂﾑﾗ ﾖｸｶﾝｻﾝｶﾁﾝﾋﾟﾊﾝｹﾞ</v>
      </c>
      <c r="T13">
        <v>2</v>
      </c>
      <c r="U13" t="str">
        <f>統合マスタ!AA16</f>
        <v/>
      </c>
    </row>
    <row r="14" spans="1:21">
      <c r="A14" s="6" t="s">
        <v>31</v>
      </c>
      <c r="B14" s="6" t="s">
        <v>9</v>
      </c>
      <c r="C14" s="7" t="s">
        <v>14</v>
      </c>
      <c r="D14" s="6" t="s">
        <v>27</v>
      </c>
      <c r="E14" s="6" t="s">
        <v>12</v>
      </c>
      <c r="F14" s="8">
        <v>13.7</v>
      </c>
      <c r="G14" s="8">
        <v>6473.25</v>
      </c>
      <c r="H14" s="9">
        <f t="shared" si="0"/>
        <v>472.5</v>
      </c>
      <c r="I14" s="7" t="s">
        <v>18</v>
      </c>
      <c r="J14" s="10">
        <v>5828</v>
      </c>
      <c r="K14" s="11">
        <f t="shared" si="1"/>
        <v>12.334391534391534</v>
      </c>
      <c r="L14" s="7" t="s">
        <v>15</v>
      </c>
      <c r="M14" s="15">
        <f t="shared" si="2"/>
        <v>1.3656084656084655</v>
      </c>
      <c r="N14" t="str">
        <f>IF(match_results!C14="完全一致","〇","×")</f>
        <v>×</v>
      </c>
      <c r="O14" t="str">
        <f>IF(match_results!C14="薬価一致候補","〇","×")</f>
        <v>〇</v>
      </c>
      <c r="P14" s="56">
        <f>IF(match_results!E14="","",match_results!E14)</f>
        <v>306</v>
      </c>
      <c r="Q14" s="26" t="str">
        <f ca="1">OFFSET(マスタ非採用削除!$C$4,元データ!P14,0)</f>
        <v>ツムラ大建中湯エキス顆粒（医療用）</v>
      </c>
      <c r="R14">
        <f t="shared" si="4"/>
        <v>13</v>
      </c>
      <c r="S14" t="str">
        <f t="shared" si="3"/>
        <v>100 ﾂﾑﾗ ﾀﾞｲｹﾝﾁﾕｳﾄｳ</v>
      </c>
      <c r="T14">
        <v>2</v>
      </c>
      <c r="U14" t="str">
        <f>統合マスタ!AA17</f>
        <v/>
      </c>
    </row>
    <row r="15" spans="1:21">
      <c r="A15" s="6" t="s">
        <v>32</v>
      </c>
      <c r="B15" s="6" t="s">
        <v>9</v>
      </c>
      <c r="C15" s="7" t="s">
        <v>14</v>
      </c>
      <c r="D15" s="6" t="s">
        <v>33</v>
      </c>
      <c r="E15" s="6" t="s">
        <v>12</v>
      </c>
      <c r="F15" s="8">
        <v>20.100000000000001</v>
      </c>
      <c r="G15" s="8">
        <v>2532.6</v>
      </c>
      <c r="H15" s="9">
        <f t="shared" si="0"/>
        <v>125.99999999999999</v>
      </c>
      <c r="I15" s="7" t="s">
        <v>13</v>
      </c>
      <c r="J15" s="10">
        <v>2301</v>
      </c>
      <c r="K15" s="11">
        <f t="shared" si="1"/>
        <v>18.261904761904763</v>
      </c>
      <c r="L15" s="7" t="s">
        <v>15</v>
      </c>
      <c r="M15" s="15">
        <f t="shared" si="2"/>
        <v>1.8380952380952387</v>
      </c>
      <c r="N15" t="str">
        <f>IF(match_results!C15="完全一致","〇","×")</f>
        <v>×</v>
      </c>
      <c r="O15" t="str">
        <f>IF(match_results!C15="薬価一致候補","〇","×")</f>
        <v>〇</v>
      </c>
      <c r="P15" s="56">
        <f>IF(match_results!E15="","",match_results!E15)</f>
        <v>307</v>
      </c>
      <c r="Q15" s="26" t="str">
        <f ca="1">OFFSET(マスタ非採用削除!$C$4,元データ!P15,0)</f>
        <v>ツムラ人参養栄湯エキス顆粒（医療用）</v>
      </c>
      <c r="R15">
        <f t="shared" si="4"/>
        <v>14</v>
      </c>
      <c r="S15" t="str">
        <f t="shared" si="3"/>
        <v>108　ツムラ　ニンジンヨウエイトウ</v>
      </c>
      <c r="T15">
        <v>2</v>
      </c>
      <c r="U15" t="str">
        <f>統合マスタ!AA18</f>
        <v/>
      </c>
    </row>
    <row r="16" spans="1:21">
      <c r="A16" s="6" t="s">
        <v>34</v>
      </c>
      <c r="B16" s="6" t="s">
        <v>10</v>
      </c>
      <c r="C16" s="7" t="s">
        <v>14</v>
      </c>
      <c r="D16" s="6" t="s">
        <v>16</v>
      </c>
      <c r="E16" s="6" t="s">
        <v>12</v>
      </c>
      <c r="F16" s="8">
        <v>22.9</v>
      </c>
      <c r="G16" s="8">
        <v>2404.5</v>
      </c>
      <c r="H16" s="9">
        <f t="shared" si="0"/>
        <v>105</v>
      </c>
      <c r="I16" s="7" t="s">
        <v>18</v>
      </c>
      <c r="J16" s="12">
        <v>2185</v>
      </c>
      <c r="K16" s="11">
        <f t="shared" si="1"/>
        <v>20.80952380952381</v>
      </c>
      <c r="L16" s="7" t="s">
        <v>15</v>
      </c>
      <c r="M16" s="15">
        <f t="shared" si="2"/>
        <v>2.0904761904761884</v>
      </c>
      <c r="N16" t="str">
        <f>IF(match_results!C16="完全一致","〇","×")</f>
        <v>×</v>
      </c>
      <c r="O16" t="str">
        <f>IF(match_results!C16="薬価一致候補","〇","×")</f>
        <v>〇</v>
      </c>
      <c r="P16" s="56">
        <f>IF(match_results!E16="","",match_results!E16)</f>
        <v>308</v>
      </c>
      <c r="Q16" s="26" t="str">
        <f ca="1">OFFSET(マスタ非採用削除!$C$4,元データ!P16,0)</f>
        <v>ツムラ猪苓湯合四物湯エキス顆粒（医療用）</v>
      </c>
      <c r="R16">
        <f t="shared" si="4"/>
        <v>15</v>
      </c>
      <c r="S16" t="str">
        <f t="shared" si="3"/>
        <v>112　ツムラ　チョレイトウゴウシモットウ</v>
      </c>
      <c r="T16">
        <v>2</v>
      </c>
      <c r="U16" t="str">
        <f>統合マスタ!AA19</f>
        <v/>
      </c>
    </row>
    <row r="17" spans="1:21">
      <c r="A17" s="6" t="s">
        <v>35</v>
      </c>
      <c r="B17" s="6" t="s">
        <v>9</v>
      </c>
      <c r="C17" s="7" t="s">
        <v>39</v>
      </c>
      <c r="D17" s="6" t="s">
        <v>36</v>
      </c>
      <c r="E17" s="6" t="s">
        <v>37</v>
      </c>
      <c r="F17" s="8">
        <v>6.1</v>
      </c>
      <c r="G17" s="8">
        <v>610</v>
      </c>
      <c r="H17" s="9">
        <f t="shared" si="0"/>
        <v>100</v>
      </c>
      <c r="I17" s="7" t="s">
        <v>38</v>
      </c>
      <c r="J17" s="10">
        <v>544</v>
      </c>
      <c r="K17" s="11">
        <f t="shared" si="1"/>
        <v>5.44</v>
      </c>
      <c r="L17" s="7" t="s">
        <v>40</v>
      </c>
      <c r="M17" s="15">
        <f t="shared" si="2"/>
        <v>0.65999999999999925</v>
      </c>
      <c r="N17" t="str">
        <f>IF(match_results!C17="完全一致","〇","×")</f>
        <v>×</v>
      </c>
      <c r="O17" t="str">
        <f>IF(match_results!C17="薬価一致候補","〇","×")</f>
        <v>〇</v>
      </c>
      <c r="P17" s="57">
        <v>43</v>
      </c>
      <c r="Q17" s="49" t="str">
        <f ca="1">OFFSET(マスタ非採用削除!$C$4,元データ!P17,0)</f>
        <v>２５ｍｇアリナミンＦ糖衣錠</v>
      </c>
      <c r="R17">
        <f t="shared" si="4"/>
        <v>16</v>
      </c>
      <c r="S17" t="str">
        <f t="shared" si="3"/>
        <v>25ｍｇｱﾘﾅﾐﾝ F糖衣錠</v>
      </c>
      <c r="T17">
        <v>2</v>
      </c>
      <c r="U17" t="str">
        <f>統合マスタ!AA20</f>
        <v/>
      </c>
    </row>
    <row r="18" spans="1:21">
      <c r="A18" s="6" t="s">
        <v>41</v>
      </c>
      <c r="B18" s="6" t="s">
        <v>9</v>
      </c>
      <c r="C18" s="7" t="s">
        <v>14</v>
      </c>
      <c r="D18" s="6" t="s">
        <v>42</v>
      </c>
      <c r="E18" s="6" t="s">
        <v>43</v>
      </c>
      <c r="F18" s="8">
        <v>10.199999999999999</v>
      </c>
      <c r="G18" s="8">
        <v>7497</v>
      </c>
      <c r="H18" s="9">
        <f t="shared" si="0"/>
        <v>735</v>
      </c>
      <c r="I18" s="7" t="s">
        <v>18</v>
      </c>
      <c r="J18" s="10">
        <v>6679</v>
      </c>
      <c r="K18" s="11">
        <f t="shared" si="1"/>
        <v>9.0870748299319732</v>
      </c>
      <c r="L18" s="7" t="s">
        <v>15</v>
      </c>
      <c r="M18" s="15">
        <f t="shared" si="2"/>
        <v>1.112925170068026</v>
      </c>
      <c r="N18" t="str">
        <f>IF(match_results!C18="完全一致","〇","×")</f>
        <v>×</v>
      </c>
      <c r="O18" t="str">
        <f>IF(match_results!C18="薬価一致候補","〇","×")</f>
        <v>〇</v>
      </c>
      <c r="P18" s="56">
        <f>IF(match_results!E18="","",match_results!E18)</f>
        <v>139</v>
      </c>
      <c r="Q18" s="26" t="str">
        <f ca="1">OFFSET(マスタ非採用削除!$C$4,元データ!P18,0)</f>
        <v>クラシエ葛根湯エキス細粒</v>
      </c>
      <c r="R18">
        <f t="shared" si="4"/>
        <v>17</v>
      </c>
      <c r="S18" t="str">
        <f t="shared" si="3"/>
        <v>ＥＫ１　葛根湯エキス細粒</v>
      </c>
      <c r="T18">
        <v>2</v>
      </c>
      <c r="U18" t="str">
        <f>統合マスタ!AA21</f>
        <v/>
      </c>
    </row>
    <row r="19" spans="1:21">
      <c r="A19" s="6" t="s">
        <v>45</v>
      </c>
      <c r="B19" s="6" t="s">
        <v>9</v>
      </c>
      <c r="C19" s="7" t="s">
        <v>14</v>
      </c>
      <c r="D19" s="6" t="s">
        <v>46</v>
      </c>
      <c r="E19" s="6" t="s">
        <v>43</v>
      </c>
      <c r="F19" s="8">
        <v>46.8</v>
      </c>
      <c r="G19" s="8">
        <v>37149.839999999997</v>
      </c>
      <c r="H19" s="9">
        <f t="shared" si="0"/>
        <v>793.8</v>
      </c>
      <c r="I19" s="7" t="s">
        <v>18</v>
      </c>
      <c r="J19" s="10">
        <v>33097</v>
      </c>
      <c r="K19" s="11">
        <f t="shared" si="1"/>
        <v>41.694381456286223</v>
      </c>
      <c r="L19" s="7" t="s">
        <v>15</v>
      </c>
      <c r="M19" s="15">
        <f t="shared" si="2"/>
        <v>5.1056185437137742</v>
      </c>
      <c r="N19" t="str">
        <f>IF(match_results!C19="完全一致","〇","×")</f>
        <v>×</v>
      </c>
      <c r="O19" t="str">
        <f>IF(match_results!C19="薬価一致候補","〇","×")</f>
        <v>〇</v>
      </c>
      <c r="P19" s="56">
        <f>IF(match_results!E19="","",match_results!E19)</f>
        <v>144</v>
      </c>
      <c r="Q19" s="26" t="str">
        <f ca="1">OFFSET(マスタ非採用削除!$C$4,元データ!P19,0)</f>
        <v>クラシエ柴苓湯エキス細粒</v>
      </c>
      <c r="R19">
        <f t="shared" si="4"/>
        <v>18</v>
      </c>
      <c r="S19" t="str">
        <f t="shared" si="3"/>
        <v>EK114　柴苓湯　　　　　　　　　　　</v>
      </c>
      <c r="T19">
        <v>2</v>
      </c>
      <c r="U19" t="str">
        <f>統合マスタ!AA22</f>
        <v/>
      </c>
    </row>
    <row r="20" spans="1:21">
      <c r="A20" s="6" t="s">
        <v>47</v>
      </c>
      <c r="B20" s="6" t="s">
        <v>9</v>
      </c>
      <c r="C20" s="7" t="s">
        <v>14</v>
      </c>
      <c r="D20" s="6" t="s">
        <v>48</v>
      </c>
      <c r="E20" s="6" t="s">
        <v>43</v>
      </c>
      <c r="F20" s="8">
        <v>13.3</v>
      </c>
      <c r="G20" s="8">
        <v>1117.2</v>
      </c>
      <c r="H20" s="9">
        <f t="shared" si="0"/>
        <v>84</v>
      </c>
      <c r="I20" s="7" t="s">
        <v>18</v>
      </c>
      <c r="J20" s="10">
        <v>1015</v>
      </c>
      <c r="K20" s="11">
        <f t="shared" si="1"/>
        <v>12.083333333333334</v>
      </c>
      <c r="L20" s="7" t="s">
        <v>15</v>
      </c>
      <c r="M20" s="15">
        <f t="shared" si="2"/>
        <v>1.2166666666666668</v>
      </c>
      <c r="N20" t="str">
        <f>IF(match_results!C20="完全一致","〇","×")</f>
        <v>×</v>
      </c>
      <c r="O20" t="str">
        <f>IF(match_results!C20="薬価一致候補","〇","×")</f>
        <v>〇</v>
      </c>
      <c r="P20" s="56">
        <f>IF(match_results!E20="","",match_results!E20)</f>
        <v>140</v>
      </c>
      <c r="Q20" s="26" t="str">
        <f ca="1">OFFSET(マスタ非採用削除!$C$4,元データ!P20,0)</f>
        <v>クラシエ黄連解毒湯エキス細粒</v>
      </c>
      <c r="R20">
        <f t="shared" si="4"/>
        <v>19</v>
      </c>
      <c r="S20" t="str">
        <f t="shared" si="3"/>
        <v>EK15　黄連解毒湯エキス細粒</v>
      </c>
      <c r="T20">
        <v>2</v>
      </c>
      <c r="U20" t="str">
        <f>統合マスタ!AA23</f>
        <v/>
      </c>
    </row>
    <row r="21" spans="1:21">
      <c r="A21" s="50" t="s">
        <v>49</v>
      </c>
      <c r="B21" s="6" t="s">
        <v>44</v>
      </c>
      <c r="C21" s="7" t="s">
        <v>10</v>
      </c>
      <c r="D21" s="6" t="s">
        <v>48</v>
      </c>
      <c r="E21" s="6" t="s">
        <v>43</v>
      </c>
      <c r="F21" s="8">
        <v>24.1</v>
      </c>
      <c r="G21" s="8">
        <v>2024.4</v>
      </c>
      <c r="H21" s="9">
        <f t="shared" si="0"/>
        <v>84</v>
      </c>
      <c r="I21" s="7" t="s">
        <v>18</v>
      </c>
      <c r="J21" s="10">
        <v>1840</v>
      </c>
      <c r="K21" s="11">
        <f t="shared" si="1"/>
        <v>21.904761904761905</v>
      </c>
      <c r="L21" s="7" t="s">
        <v>15</v>
      </c>
      <c r="M21" s="15">
        <f t="shared" si="2"/>
        <v>2.1952380952380963</v>
      </c>
      <c r="N21" t="str">
        <f>IF(match_results!C21="完全一致","〇","×")</f>
        <v>×</v>
      </c>
      <c r="O21" t="str">
        <f>IF(match_results!C21="薬価一致候補","〇","×")</f>
        <v>×</v>
      </c>
      <c r="P21" s="64" t="s">
        <v>4067</v>
      </c>
      <c r="Q21" s="63" t="e">
        <f ca="1">OFFSET(マスタ非採用削除!$C$4,元データ!P21,0)</f>
        <v>#VALUE!</v>
      </c>
      <c r="R21">
        <f t="shared" si="4"/>
        <v>20</v>
      </c>
      <c r="S21" t="str">
        <f t="shared" si="3"/>
        <v>EK19　小青竜湯エキス細粒</v>
      </c>
      <c r="T21">
        <v>10</v>
      </c>
      <c r="U21" t="str">
        <f>統合マスタ!AA24</f>
        <v>非採用</v>
      </c>
    </row>
    <row r="22" spans="1:21">
      <c r="A22" s="6" t="s">
        <v>50</v>
      </c>
      <c r="B22" s="6" t="s">
        <v>9</v>
      </c>
      <c r="C22" s="7" t="s">
        <v>14</v>
      </c>
      <c r="D22" s="6" t="s">
        <v>48</v>
      </c>
      <c r="E22" s="6" t="s">
        <v>43</v>
      </c>
      <c r="F22" s="8">
        <v>18.3</v>
      </c>
      <c r="G22" s="8">
        <v>1537.2</v>
      </c>
      <c r="H22" s="9">
        <f t="shared" si="0"/>
        <v>84</v>
      </c>
      <c r="I22" s="7" t="s">
        <v>18</v>
      </c>
      <c r="J22" s="10">
        <v>1397</v>
      </c>
      <c r="K22" s="11">
        <f t="shared" si="1"/>
        <v>16.63095238095238</v>
      </c>
      <c r="L22" s="7" t="s">
        <v>15</v>
      </c>
      <c r="M22" s="15">
        <f t="shared" si="2"/>
        <v>1.6690476190476211</v>
      </c>
      <c r="N22" t="str">
        <f>IF(match_results!C22="完全一致","〇","×")</f>
        <v>×</v>
      </c>
      <c r="O22" t="str">
        <f>IF(match_results!C22="薬価一致候補","〇","×")</f>
        <v>〇</v>
      </c>
      <c r="P22" s="56">
        <f>IF(match_results!E22="","",match_results!E22)</f>
        <v>141</v>
      </c>
      <c r="Q22" s="26" t="str">
        <f ca="1">OFFSET(マスタ非採用削除!$C$4,元データ!P22,0)</f>
        <v>クラシエ加味逍遙散料エキス細粒</v>
      </c>
      <c r="R22">
        <f t="shared" si="4"/>
        <v>21</v>
      </c>
      <c r="S22" t="str">
        <f t="shared" si="3"/>
        <v>ＥＫ24　加味逍遥散料エキス細粒</v>
      </c>
      <c r="T22">
        <v>2</v>
      </c>
      <c r="U22" t="str">
        <f>統合マスタ!AA25</f>
        <v/>
      </c>
    </row>
    <row r="23" spans="1:21">
      <c r="A23" s="6" t="s">
        <v>51</v>
      </c>
      <c r="B23" s="6" t="s">
        <v>9</v>
      </c>
      <c r="C23" s="7" t="s">
        <v>14</v>
      </c>
      <c r="D23" s="6" t="s">
        <v>48</v>
      </c>
      <c r="E23" s="6" t="s">
        <v>43</v>
      </c>
      <c r="F23" s="8">
        <v>14.8</v>
      </c>
      <c r="G23" s="8">
        <v>1243.2</v>
      </c>
      <c r="H23" s="9">
        <f t="shared" si="0"/>
        <v>84</v>
      </c>
      <c r="I23" s="7" t="s">
        <v>18</v>
      </c>
      <c r="J23" s="10">
        <v>1130</v>
      </c>
      <c r="K23" s="11">
        <f t="shared" si="1"/>
        <v>13.452380952380953</v>
      </c>
      <c r="L23" s="7" t="s">
        <v>15</v>
      </c>
      <c r="M23" s="15">
        <f t="shared" si="2"/>
        <v>1.3476190476190482</v>
      </c>
      <c r="N23" t="str">
        <f>IF(match_results!C23="完全一致","〇","×")</f>
        <v>×</v>
      </c>
      <c r="O23" t="str">
        <f>IF(match_results!C23="薬価一致候補","〇","×")</f>
        <v>〇</v>
      </c>
      <c r="P23" s="56">
        <f>IF(match_results!E23="","",match_results!E23)</f>
        <v>142</v>
      </c>
      <c r="Q23" s="26" t="str">
        <f ca="1">OFFSET(マスタ非採用削除!$C$4,元データ!P23,0)</f>
        <v>クラシエ猪苓湯エキス細粒</v>
      </c>
      <c r="R23">
        <f t="shared" si="4"/>
        <v>22</v>
      </c>
      <c r="S23" t="str">
        <f t="shared" si="3"/>
        <v>ＥＫ40　猪苓湯エキス細粒</v>
      </c>
      <c r="T23">
        <v>2</v>
      </c>
      <c r="U23" t="str">
        <f>統合マスタ!AA26</f>
        <v/>
      </c>
    </row>
    <row r="24" spans="1:21">
      <c r="A24" s="6" t="s">
        <v>52</v>
      </c>
      <c r="B24" s="6" t="s">
        <v>9</v>
      </c>
      <c r="C24" s="7" t="s">
        <v>14</v>
      </c>
      <c r="D24" s="6" t="s">
        <v>53</v>
      </c>
      <c r="E24" s="6" t="s">
        <v>43</v>
      </c>
      <c r="F24" s="8">
        <v>20.399999999999999</v>
      </c>
      <c r="G24" s="8">
        <v>14994</v>
      </c>
      <c r="H24" s="9">
        <f t="shared" si="0"/>
        <v>735</v>
      </c>
      <c r="I24" s="7" t="s">
        <v>18</v>
      </c>
      <c r="J24" s="10">
        <v>13358</v>
      </c>
      <c r="K24" s="11">
        <f t="shared" si="1"/>
        <v>18.174149659863946</v>
      </c>
      <c r="L24" s="7" t="s">
        <v>15</v>
      </c>
      <c r="M24" s="15">
        <f t="shared" si="2"/>
        <v>2.2258503401360521</v>
      </c>
      <c r="N24" t="str">
        <f>IF(match_results!C24="完全一致","〇","×")</f>
        <v>×</v>
      </c>
      <c r="O24" t="str">
        <f>IF(match_results!C24="薬価一致候補","〇","×")</f>
        <v>〇</v>
      </c>
      <c r="P24" s="56">
        <f>IF(match_results!E24="","",match_results!E24)</f>
        <v>143</v>
      </c>
      <c r="Q24" s="26" t="str">
        <f ca="1">OFFSET(マスタ非採用削除!$C$4,元データ!P24,0)</f>
        <v>クラシエ補中益気湯エキス細粒</v>
      </c>
      <c r="R24">
        <f t="shared" si="4"/>
        <v>23</v>
      </c>
      <c r="S24" t="str">
        <f t="shared" si="3"/>
        <v>EK41　補中益気湯エキス細粒</v>
      </c>
      <c r="T24">
        <v>2</v>
      </c>
      <c r="U24" t="str">
        <f>統合マスタ!AA27</f>
        <v/>
      </c>
    </row>
    <row r="25" spans="1:21">
      <c r="A25" s="6" t="s">
        <v>54</v>
      </c>
      <c r="B25" s="6" t="s">
        <v>44</v>
      </c>
      <c r="C25" s="7" t="s">
        <v>58</v>
      </c>
      <c r="D25" s="6" t="s">
        <v>55</v>
      </c>
      <c r="E25" s="6" t="s">
        <v>56</v>
      </c>
      <c r="F25" s="8">
        <v>6.1</v>
      </c>
      <c r="G25" s="8">
        <v>2440</v>
      </c>
      <c r="H25" s="9">
        <f t="shared" si="0"/>
        <v>400</v>
      </c>
      <c r="I25" s="7" t="s">
        <v>57</v>
      </c>
      <c r="J25" s="10">
        <v>2218</v>
      </c>
      <c r="K25" s="11">
        <f t="shared" si="1"/>
        <v>5.5449999999999999</v>
      </c>
      <c r="L25" s="7" t="s">
        <v>59</v>
      </c>
      <c r="M25" s="15">
        <f t="shared" si="2"/>
        <v>0.55499999999999972</v>
      </c>
      <c r="N25" t="str">
        <f>IF(match_results!C25="完全一致","〇","×")</f>
        <v>×</v>
      </c>
      <c r="O25" t="str">
        <f>IF(match_results!C25="薬価一致候補","〇","×")</f>
        <v>〇</v>
      </c>
      <c r="P25" s="57">
        <v>59</v>
      </c>
      <c r="Q25" s="49" t="str">
        <f ca="1">OFFSET(マスタ非採用削除!$C$4,元データ!P25,0)</f>
        <v>ＥＰＬカプセル２５０ｍｇ</v>
      </c>
      <c r="R25">
        <f t="shared" si="4"/>
        <v>24</v>
      </c>
      <c r="S25" t="str">
        <f t="shared" si="3"/>
        <v>EPLカプセル250ｍｇ　販売中止</v>
      </c>
      <c r="T25">
        <v>2</v>
      </c>
      <c r="U25" t="str">
        <f>統合マスタ!AA28</f>
        <v/>
      </c>
    </row>
    <row r="26" spans="1:21">
      <c r="A26" s="6" t="s">
        <v>60</v>
      </c>
      <c r="B26" s="6" t="s">
        <v>9</v>
      </c>
      <c r="C26" s="7" t="s">
        <v>39</v>
      </c>
      <c r="D26" s="6" t="s">
        <v>61</v>
      </c>
      <c r="E26" s="6" t="s">
        <v>62</v>
      </c>
      <c r="F26" s="8">
        <v>5.9</v>
      </c>
      <c r="G26" s="8">
        <v>7080</v>
      </c>
      <c r="H26" s="9">
        <f t="shared" si="0"/>
        <v>1200</v>
      </c>
      <c r="I26" s="7" t="s">
        <v>38</v>
      </c>
      <c r="J26" s="10">
        <v>6435</v>
      </c>
      <c r="K26" s="11">
        <f t="shared" si="1"/>
        <v>5.3624999999999998</v>
      </c>
      <c r="L26" s="7" t="s">
        <v>63</v>
      </c>
      <c r="M26" s="15">
        <f t="shared" si="2"/>
        <v>0.53750000000000053</v>
      </c>
      <c r="N26" t="str">
        <f>IF(match_results!C26="完全一致","〇","×")</f>
        <v>〇</v>
      </c>
      <c r="O26" t="str">
        <f>IF(match_results!C26="薬価一致候補","〇","×")</f>
        <v>×</v>
      </c>
      <c r="P26" s="56">
        <f>IF(match_results!E26="","",match_results!E26)</f>
        <v>76</v>
      </c>
      <c r="Q26" s="26" t="str">
        <f ca="1">OFFSET(マスタ非採用削除!$C$4,元データ!P26,0)</f>
        <v>ＳＰトローチ０．２５ｍｇ「明治」</v>
      </c>
      <c r="R26">
        <f t="shared" si="4"/>
        <v>25</v>
      </c>
      <c r="S26" t="str">
        <f t="shared" si="3"/>
        <v>SPトローチ0.25ｍｇ「明治」</v>
      </c>
      <c r="T26">
        <v>1</v>
      </c>
      <c r="U26" t="str">
        <f>統合マスタ!AA29</f>
        <v/>
      </c>
    </row>
    <row r="27" spans="1:21">
      <c r="A27" s="6" t="s">
        <v>64</v>
      </c>
      <c r="B27" s="6" t="s">
        <v>9</v>
      </c>
      <c r="C27" s="7" t="s">
        <v>67</v>
      </c>
      <c r="D27" s="6" t="s">
        <v>65</v>
      </c>
      <c r="E27" s="6" t="s">
        <v>66</v>
      </c>
      <c r="F27" s="8">
        <v>6.5</v>
      </c>
      <c r="G27" s="8">
        <v>8190</v>
      </c>
      <c r="H27" s="9">
        <f t="shared" si="0"/>
        <v>1260</v>
      </c>
      <c r="I27" s="7" t="s">
        <v>38</v>
      </c>
      <c r="J27" s="10">
        <v>7445</v>
      </c>
      <c r="K27" s="11">
        <f t="shared" si="1"/>
        <v>5.9087301587301591</v>
      </c>
      <c r="L27" s="7" t="s">
        <v>15</v>
      </c>
      <c r="M27" s="15">
        <f t="shared" si="2"/>
        <v>0.59126984126984095</v>
      </c>
      <c r="N27" t="str">
        <f>IF(match_results!C27="完全一致","〇","×")</f>
        <v>×</v>
      </c>
      <c r="O27" t="str">
        <f>IF(match_results!C27="薬価一致候補","〇","×")</f>
        <v>〇</v>
      </c>
      <c r="P27" s="57">
        <v>581</v>
      </c>
      <c r="Q27" s="49" t="str">
        <f ca="1">OFFSET(マスタ非採用削除!$C$4,元データ!P27,0)</f>
        <v>ヨクイニンエキス錠「コタロー」</v>
      </c>
      <c r="R27">
        <f t="shared" si="4"/>
        <v>26</v>
      </c>
      <c r="S27" t="str">
        <f t="shared" si="3"/>
        <v>T72　ヨクイニンエキス錠「コタロー」</v>
      </c>
      <c r="T27">
        <v>2</v>
      </c>
      <c r="U27" t="str">
        <f>統合マスタ!AA30</f>
        <v/>
      </c>
    </row>
    <row r="28" spans="1:21">
      <c r="A28" s="6" t="s">
        <v>68</v>
      </c>
      <c r="B28" s="6" t="s">
        <v>9</v>
      </c>
      <c r="C28" s="7" t="s">
        <v>39</v>
      </c>
      <c r="D28" s="6" t="s">
        <v>69</v>
      </c>
      <c r="E28" s="6" t="s">
        <v>70</v>
      </c>
      <c r="F28" s="8">
        <v>10.4</v>
      </c>
      <c r="G28" s="8">
        <v>1040</v>
      </c>
      <c r="H28" s="9">
        <f t="shared" si="0"/>
        <v>100</v>
      </c>
      <c r="I28" s="7" t="s">
        <v>38</v>
      </c>
      <c r="J28" s="10">
        <v>926</v>
      </c>
      <c r="K28" s="11">
        <f t="shared" si="1"/>
        <v>9.26</v>
      </c>
      <c r="L28" s="7" t="s">
        <v>72</v>
      </c>
      <c r="M28" s="15">
        <f t="shared" si="2"/>
        <v>1.1400000000000006</v>
      </c>
      <c r="N28" t="str">
        <f>IF(match_results!C28="完全一致","〇","×")</f>
        <v>〇</v>
      </c>
      <c r="O28" t="str">
        <f>IF(match_results!C28="薬価一致候補","〇","×")</f>
        <v>×</v>
      </c>
      <c r="P28" s="56">
        <f>IF(match_results!E28="","",match_results!E28)</f>
        <v>22</v>
      </c>
      <c r="Q28" s="26" t="str">
        <f ca="1">OFFSET(マスタ非採用削除!$C$4,元データ!P28,0)</f>
        <v>アーチスト錠１．２５ｍｇ</v>
      </c>
      <c r="R28">
        <f t="shared" si="4"/>
        <v>27</v>
      </c>
      <c r="S28" t="str">
        <f t="shared" si="3"/>
        <v>アーチスト錠1.25ｍｇ</v>
      </c>
      <c r="T28">
        <v>1</v>
      </c>
      <c r="U28" t="str">
        <f>統合マスタ!AA31</f>
        <v/>
      </c>
    </row>
    <row r="29" spans="1:21">
      <c r="A29" s="50" t="s">
        <v>73</v>
      </c>
      <c r="B29" s="6" t="s">
        <v>10</v>
      </c>
      <c r="C29" s="7" t="s">
        <v>10</v>
      </c>
      <c r="D29" s="6" t="s">
        <v>74</v>
      </c>
      <c r="E29" s="6" t="s">
        <v>37</v>
      </c>
      <c r="F29" s="8">
        <v>268.89999999999998</v>
      </c>
      <c r="G29" s="8">
        <v>6722.5</v>
      </c>
      <c r="H29" s="9">
        <f t="shared" si="0"/>
        <v>25.000000000000004</v>
      </c>
      <c r="I29" s="7" t="s">
        <v>75</v>
      </c>
      <c r="J29" s="12">
        <v>5858</v>
      </c>
      <c r="K29" s="11">
        <f t="shared" si="1"/>
        <v>234.31999999999996</v>
      </c>
      <c r="L29" s="7" t="s">
        <v>76</v>
      </c>
      <c r="M29" s="15">
        <f t="shared" si="2"/>
        <v>34.580000000000013</v>
      </c>
      <c r="N29" t="str">
        <f>IF(match_results!C29="完全一致","〇","×")</f>
        <v>×</v>
      </c>
      <c r="O29" t="str">
        <f>IF(match_results!C29="薬価一致候補","〇","×")</f>
        <v>×</v>
      </c>
      <c r="P29" s="64" t="s">
        <v>4067</v>
      </c>
      <c r="Q29" s="63" t="e">
        <f ca="1">OFFSET(マスタ非採用削除!$C$4,元データ!P29,0)</f>
        <v>#VALUE!</v>
      </c>
      <c r="R29">
        <f t="shared" si="4"/>
        <v>28</v>
      </c>
      <c r="S29" t="str">
        <f t="shared" si="3"/>
        <v>アイファガン点眼液0.1％</v>
      </c>
      <c r="T29">
        <v>10</v>
      </c>
      <c r="U29" t="str">
        <f>統合マスタ!AA32</f>
        <v>非採用</v>
      </c>
    </row>
    <row r="30" spans="1:21" ht="24">
      <c r="A30" s="50" t="s">
        <v>77</v>
      </c>
      <c r="B30" s="6" t="s">
        <v>44</v>
      </c>
      <c r="C30" s="7" t="s">
        <v>10</v>
      </c>
      <c r="D30" s="6" t="s">
        <v>78</v>
      </c>
      <c r="E30" s="6" t="s">
        <v>79</v>
      </c>
      <c r="F30" s="8">
        <v>2081</v>
      </c>
      <c r="G30" s="8">
        <v>4162</v>
      </c>
      <c r="H30" s="9">
        <f t="shared" si="0"/>
        <v>2</v>
      </c>
      <c r="I30" s="7" t="s">
        <v>80</v>
      </c>
      <c r="J30" s="10">
        <v>3689</v>
      </c>
      <c r="K30" s="11">
        <f t="shared" si="1"/>
        <v>1844.5</v>
      </c>
      <c r="L30" s="7" t="s">
        <v>81</v>
      </c>
      <c r="M30" s="15">
        <f t="shared" si="2"/>
        <v>236.5</v>
      </c>
      <c r="N30" t="str">
        <f>IF(match_results!C30="完全一致","〇","×")</f>
        <v>×</v>
      </c>
      <c r="O30" t="str">
        <f>IF(match_results!C30="薬価一致候補","〇","×")</f>
        <v>×</v>
      </c>
      <c r="P30" s="64" t="s">
        <v>4067</v>
      </c>
      <c r="Q30" s="63" t="e">
        <f ca="1">OFFSET(マスタ非採用削除!$C$4,元データ!P30,0)</f>
        <v>#VALUE!</v>
      </c>
      <c r="R30">
        <f t="shared" si="4"/>
        <v>29</v>
      </c>
      <c r="S30" t="str">
        <f t="shared" si="3"/>
        <v>アウィクリ注 フレックスタッチ 総量300単位</v>
      </c>
      <c r="T30">
        <v>10</v>
      </c>
      <c r="U30" t="str">
        <f>統合マスタ!AA33</f>
        <v>非採用</v>
      </c>
    </row>
    <row r="31" spans="1:21">
      <c r="A31" s="50" t="s">
        <v>82</v>
      </c>
      <c r="B31" s="6" t="s">
        <v>10</v>
      </c>
      <c r="C31" s="7" t="s">
        <v>14</v>
      </c>
      <c r="D31" s="6" t="s">
        <v>83</v>
      </c>
      <c r="E31" s="6" t="s">
        <v>84</v>
      </c>
      <c r="F31" s="8">
        <v>21.4</v>
      </c>
      <c r="G31" s="8">
        <v>2140</v>
      </c>
      <c r="H31" s="9">
        <f t="shared" si="0"/>
        <v>100</v>
      </c>
      <c r="I31" s="7" t="s">
        <v>13</v>
      </c>
      <c r="J31" s="12">
        <v>1907</v>
      </c>
      <c r="K31" s="11">
        <f t="shared" si="1"/>
        <v>19.07</v>
      </c>
      <c r="L31" s="7" t="s">
        <v>85</v>
      </c>
      <c r="M31" s="15">
        <f t="shared" si="2"/>
        <v>2.3299999999999983</v>
      </c>
      <c r="N31" t="str">
        <f>IF(match_results!C31="完全一致","〇","×")</f>
        <v>×</v>
      </c>
      <c r="O31" t="str">
        <f>IF(match_results!C31="薬価一致候補","〇","×")</f>
        <v>×</v>
      </c>
      <c r="P31" s="64" t="s">
        <v>4067</v>
      </c>
      <c r="Q31" s="63" t="e">
        <f ca="1">OFFSET(マスタ非採用削除!$C$4,元データ!P31,0)</f>
        <v>#VALUE!</v>
      </c>
      <c r="R31">
        <f t="shared" si="4"/>
        <v>30</v>
      </c>
      <c r="S31" t="str">
        <f t="shared" si="3"/>
        <v>アキネトン細粒1％</v>
      </c>
      <c r="T31">
        <v>10</v>
      </c>
      <c r="U31" t="str">
        <f>統合マスタ!AA34</f>
        <v>非採用</v>
      </c>
    </row>
    <row r="32" spans="1:21">
      <c r="A32" s="6" t="s">
        <v>86</v>
      </c>
      <c r="B32" s="6" t="s">
        <v>10</v>
      </c>
      <c r="C32" s="7" t="s">
        <v>10</v>
      </c>
      <c r="D32" s="6" t="s">
        <v>87</v>
      </c>
      <c r="E32" s="6" t="s">
        <v>84</v>
      </c>
      <c r="F32" s="8">
        <v>61</v>
      </c>
      <c r="G32" s="8">
        <v>3050</v>
      </c>
      <c r="H32" s="9">
        <f t="shared" si="0"/>
        <v>50</v>
      </c>
      <c r="I32" s="7" t="s">
        <v>88</v>
      </c>
      <c r="J32" s="12">
        <v>2718</v>
      </c>
      <c r="K32" s="11">
        <f t="shared" si="1"/>
        <v>54.36</v>
      </c>
      <c r="L32" s="7" t="s">
        <v>85</v>
      </c>
      <c r="M32" s="15">
        <f t="shared" si="2"/>
        <v>6.6400000000000006</v>
      </c>
      <c r="N32" t="str">
        <f>IF(match_results!C32="完全一致","〇","×")</f>
        <v>×</v>
      </c>
      <c r="O32" t="str">
        <f>IF(match_results!C32="薬価一致候補","〇","×")</f>
        <v>〇</v>
      </c>
      <c r="P32" s="56">
        <f>IF(match_results!E32="","",match_results!E32)</f>
        <v>2</v>
      </c>
      <c r="Q32" s="26" t="str">
        <f ca="1">OFFSET(マスタ非採用削除!$C$4,元データ!P32,0)</f>
        <v>アキネトン注射液５ｍｇ</v>
      </c>
      <c r="R32">
        <f t="shared" si="4"/>
        <v>31</v>
      </c>
      <c r="S32" t="str">
        <f t="shared" si="3"/>
        <v>アキネトン注射液５ｍｇ　　　　　　　　　</v>
      </c>
      <c r="T32">
        <v>2</v>
      </c>
      <c r="U32" t="str">
        <f>統合マスタ!AA35</f>
        <v/>
      </c>
    </row>
    <row r="33" spans="1:21">
      <c r="A33" s="6" t="s">
        <v>89</v>
      </c>
      <c r="B33" s="6" t="s">
        <v>90</v>
      </c>
      <c r="C33" s="7" t="s">
        <v>10</v>
      </c>
      <c r="D33" s="6" t="s">
        <v>91</v>
      </c>
      <c r="E33" s="6" t="s">
        <v>92</v>
      </c>
      <c r="F33" s="8">
        <v>20.7</v>
      </c>
      <c r="G33" s="8">
        <v>2070</v>
      </c>
      <c r="H33" s="9">
        <f t="shared" si="0"/>
        <v>100</v>
      </c>
      <c r="I33" s="7" t="s">
        <v>13</v>
      </c>
      <c r="J33" s="10">
        <v>1841</v>
      </c>
      <c r="K33" s="11">
        <f t="shared" si="1"/>
        <v>18.41</v>
      </c>
      <c r="L33" s="7" t="s">
        <v>93</v>
      </c>
      <c r="M33" s="15">
        <f t="shared" si="2"/>
        <v>2.2899999999999991</v>
      </c>
      <c r="N33" t="str">
        <f>IF(match_results!C33="完全一致","〇","×")</f>
        <v>〇</v>
      </c>
      <c r="O33" t="str">
        <f>IF(match_results!C33="薬価一致候補","〇","×")</f>
        <v>×</v>
      </c>
      <c r="P33" s="56">
        <f>IF(match_results!E33="","",match_results!E33)</f>
        <v>3</v>
      </c>
      <c r="Q33" s="26" t="str">
        <f ca="1">OFFSET(マスタ非採用削除!$C$4,元データ!P33,0)</f>
        <v>アクアチムクリーム１％</v>
      </c>
      <c r="R33">
        <f t="shared" si="4"/>
        <v>32</v>
      </c>
      <c r="S33" t="str">
        <f t="shared" si="3"/>
        <v>アクアチムクリーム1%</v>
      </c>
      <c r="T33">
        <v>1</v>
      </c>
      <c r="U33" t="str">
        <f>統合マスタ!AA36</f>
        <v/>
      </c>
    </row>
    <row r="34" spans="1:21">
      <c r="A34" s="6" t="s">
        <v>94</v>
      </c>
      <c r="B34" s="6" t="s">
        <v>9</v>
      </c>
      <c r="C34" s="7" t="s">
        <v>10</v>
      </c>
      <c r="D34" s="6" t="s">
        <v>95</v>
      </c>
      <c r="E34" s="6" t="s">
        <v>96</v>
      </c>
      <c r="F34" s="8">
        <v>341</v>
      </c>
      <c r="G34" s="8">
        <v>6820</v>
      </c>
      <c r="H34" s="9">
        <f t="shared" si="0"/>
        <v>20</v>
      </c>
      <c r="I34" s="7" t="s">
        <v>97</v>
      </c>
      <c r="J34" s="10">
        <v>6075</v>
      </c>
      <c r="K34" s="11">
        <f t="shared" si="1"/>
        <v>303.75</v>
      </c>
      <c r="L34" s="7" t="s">
        <v>98</v>
      </c>
      <c r="M34" s="15">
        <f t="shared" si="2"/>
        <v>37.25</v>
      </c>
      <c r="N34" t="str">
        <f>IF(match_results!C34="完全一致","〇","×")</f>
        <v>×</v>
      </c>
      <c r="O34" t="str">
        <f>IF(match_results!C34="薬価一致候補","〇","×")</f>
        <v>〇</v>
      </c>
      <c r="P34" s="56">
        <f>IF(match_results!E34="","",match_results!E34)</f>
        <v>4</v>
      </c>
      <c r="Q34" s="26" t="str">
        <f ca="1">OFFSET(マスタ非採用削除!$C$4,元データ!P34,0)</f>
        <v>アクチット輸液</v>
      </c>
      <c r="R34">
        <f t="shared" si="4"/>
        <v>33</v>
      </c>
      <c r="S34" t="str">
        <f t="shared" si="3"/>
        <v>アクチット輸液　　　　　　　　　　　　　　</v>
      </c>
      <c r="T34">
        <v>2</v>
      </c>
      <c r="U34" t="str">
        <f>統合マスタ!AA37</f>
        <v/>
      </c>
    </row>
    <row r="35" spans="1:21">
      <c r="A35" s="6" t="s">
        <v>99</v>
      </c>
      <c r="B35" s="6" t="s">
        <v>44</v>
      </c>
      <c r="C35" s="7" t="s">
        <v>10</v>
      </c>
      <c r="D35" s="6" t="s">
        <v>100</v>
      </c>
      <c r="E35" s="6" t="s">
        <v>101</v>
      </c>
      <c r="F35" s="8">
        <v>50</v>
      </c>
      <c r="G35" s="8">
        <v>1500</v>
      </c>
      <c r="H35" s="9">
        <f t="shared" si="0"/>
        <v>30</v>
      </c>
      <c r="I35" s="7" t="s">
        <v>18</v>
      </c>
      <c r="J35" s="10">
        <v>1251</v>
      </c>
      <c r="K35" s="11">
        <f t="shared" si="1"/>
        <v>41.7</v>
      </c>
      <c r="L35" s="7" t="s">
        <v>102</v>
      </c>
      <c r="M35" s="15">
        <f t="shared" si="2"/>
        <v>8.2999999999999972</v>
      </c>
      <c r="N35" t="str">
        <f>IF(match_results!C35="完全一致","〇","×")</f>
        <v>〇</v>
      </c>
      <c r="O35" t="str">
        <f>IF(match_results!C35="薬価一致候補","〇","×")</f>
        <v>×</v>
      </c>
      <c r="P35" s="56">
        <f>IF(match_results!E35="","",match_results!E35)</f>
        <v>5</v>
      </c>
      <c r="Q35" s="26" t="str">
        <f ca="1">OFFSET(マスタ非採用削除!$C$4,元データ!P35,0)</f>
        <v>アクトシン軟膏３％</v>
      </c>
      <c r="R35">
        <f t="shared" si="4"/>
        <v>34</v>
      </c>
      <c r="S35" t="str">
        <f t="shared" si="3"/>
        <v>アクトシン軟膏３％</v>
      </c>
      <c r="T35">
        <v>1</v>
      </c>
      <c r="U35" t="str">
        <f>統合マスタ!AA38</f>
        <v/>
      </c>
    </row>
    <row r="36" spans="1:21">
      <c r="A36" s="6" t="s">
        <v>103</v>
      </c>
      <c r="B36" s="6" t="s">
        <v>71</v>
      </c>
      <c r="C36" s="7" t="s">
        <v>39</v>
      </c>
      <c r="D36" s="6" t="s">
        <v>36</v>
      </c>
      <c r="E36" s="6" t="s">
        <v>104</v>
      </c>
      <c r="F36" s="8">
        <v>25.9</v>
      </c>
      <c r="G36" s="8">
        <v>2590</v>
      </c>
      <c r="H36" s="9">
        <f t="shared" si="0"/>
        <v>100</v>
      </c>
      <c r="I36" s="7" t="s">
        <v>38</v>
      </c>
      <c r="J36" s="10">
        <v>2308</v>
      </c>
      <c r="K36" s="11">
        <f t="shared" si="1"/>
        <v>23.08</v>
      </c>
      <c r="L36" s="7" t="s">
        <v>105</v>
      </c>
      <c r="M36" s="15">
        <f t="shared" si="2"/>
        <v>2.8200000000000003</v>
      </c>
      <c r="N36" t="str">
        <f>IF(match_results!C36="完全一致","〇","×")</f>
        <v>〇</v>
      </c>
      <c r="O36" t="str">
        <f>IF(match_results!C36="薬価一致候補","〇","×")</f>
        <v>×</v>
      </c>
      <c r="P36" s="56">
        <f>IF(match_results!E36="","",match_results!E36)</f>
        <v>6</v>
      </c>
      <c r="Q36" s="26" t="str">
        <f ca="1">OFFSET(マスタ非採用削除!$C$4,元データ!P36,0)</f>
        <v>アザルフィジンＥＮ錠５００ｍｇ</v>
      </c>
      <c r="R36">
        <f t="shared" si="4"/>
        <v>35</v>
      </c>
      <c r="S36" t="str">
        <f t="shared" si="3"/>
        <v>アザルフィジンＥＮ錠500ｍｇ</v>
      </c>
      <c r="T36">
        <v>1</v>
      </c>
      <c r="U36" t="str">
        <f>統合マスタ!AA39</f>
        <v/>
      </c>
    </row>
    <row r="37" spans="1:21">
      <c r="A37" s="6" t="s">
        <v>106</v>
      </c>
      <c r="B37" s="6" t="s">
        <v>10</v>
      </c>
      <c r="C37" s="7" t="s">
        <v>10</v>
      </c>
      <c r="D37" s="6" t="s">
        <v>107</v>
      </c>
      <c r="E37" s="6" t="s">
        <v>108</v>
      </c>
      <c r="F37" s="8">
        <v>368</v>
      </c>
      <c r="G37" s="8">
        <v>3680</v>
      </c>
      <c r="H37" s="9">
        <f t="shared" si="0"/>
        <v>10</v>
      </c>
      <c r="I37" s="7" t="s">
        <v>110</v>
      </c>
      <c r="J37" s="12">
        <v>3238</v>
      </c>
      <c r="K37" s="11">
        <f t="shared" si="1"/>
        <v>323.8</v>
      </c>
      <c r="L37" s="7" t="s">
        <v>111</v>
      </c>
      <c r="M37" s="15">
        <f t="shared" si="2"/>
        <v>44.199999999999989</v>
      </c>
      <c r="N37" t="str">
        <f>IF(match_results!C37="完全一致","〇","×")</f>
        <v>〇</v>
      </c>
      <c r="O37" t="str">
        <f>IF(match_results!C37="薬価一致候補","〇","×")</f>
        <v>×</v>
      </c>
      <c r="P37" s="56">
        <f>IF(match_results!E37="","",match_results!E37)</f>
        <v>7</v>
      </c>
      <c r="Q37" s="26" t="str">
        <f ca="1">OFFSET(マスタ非採用削除!$C$4,元データ!P37,0)</f>
        <v>アシクロビル点滴静注用２５０ｍｇ「サワイ」</v>
      </c>
      <c r="R37">
        <f t="shared" si="4"/>
        <v>36</v>
      </c>
      <c r="S37" t="str">
        <f t="shared" si="3"/>
        <v>アシクロビル点滴静注用250ｍｇ「サワイ」</v>
      </c>
      <c r="T37">
        <v>1</v>
      </c>
      <c r="U37" t="str">
        <f>統合マスタ!AA40</f>
        <v/>
      </c>
    </row>
    <row r="38" spans="1:21">
      <c r="A38" s="6" t="s">
        <v>112</v>
      </c>
      <c r="B38" s="6" t="s">
        <v>10</v>
      </c>
      <c r="C38" s="7" t="s">
        <v>58</v>
      </c>
      <c r="D38" s="6" t="s">
        <v>113</v>
      </c>
      <c r="E38" s="6" t="s">
        <v>114</v>
      </c>
      <c r="F38" s="8">
        <v>60.7</v>
      </c>
      <c r="G38" s="8">
        <v>3642</v>
      </c>
      <c r="H38" s="9">
        <f t="shared" si="0"/>
        <v>60</v>
      </c>
      <c r="I38" s="7" t="s">
        <v>38</v>
      </c>
      <c r="J38" s="12">
        <v>2952</v>
      </c>
      <c r="K38" s="11">
        <f t="shared" si="1"/>
        <v>49.2</v>
      </c>
      <c r="L38" s="7" t="s">
        <v>115</v>
      </c>
      <c r="M38" s="15">
        <f t="shared" si="2"/>
        <v>11.5</v>
      </c>
      <c r="N38" t="str">
        <f>IF(match_results!C38="完全一致","〇","×")</f>
        <v>〇</v>
      </c>
      <c r="O38" t="str">
        <f>IF(match_results!C38="薬価一致候補","〇","×")</f>
        <v>×</v>
      </c>
      <c r="P38" s="56">
        <f>IF(match_results!E38="","",match_results!E38)</f>
        <v>8</v>
      </c>
      <c r="Q38" s="26" t="str">
        <f ca="1">OFFSET(マスタ非採用削除!$C$4,元データ!P38,0)</f>
        <v>アジスロマイシン錠２５０ｍｇ「トーワ」</v>
      </c>
      <c r="R38">
        <f t="shared" si="4"/>
        <v>37</v>
      </c>
      <c r="S38" t="str">
        <f t="shared" si="3"/>
        <v>アジスロマイシン錠250ｍｇ「ﾄｰﾜ」</v>
      </c>
      <c r="T38">
        <v>1</v>
      </c>
      <c r="U38" t="str">
        <f>統合マスタ!AA41</f>
        <v/>
      </c>
    </row>
    <row r="39" spans="1:21">
      <c r="A39" s="6" t="s">
        <v>116</v>
      </c>
      <c r="B39" s="6" t="s">
        <v>44</v>
      </c>
      <c r="C39" s="7" t="s">
        <v>39</v>
      </c>
      <c r="D39" s="6" t="s">
        <v>69</v>
      </c>
      <c r="E39" s="6" t="s">
        <v>108</v>
      </c>
      <c r="F39" s="8">
        <v>27.4</v>
      </c>
      <c r="G39" s="8">
        <v>2740</v>
      </c>
      <c r="H39" s="9">
        <f t="shared" si="0"/>
        <v>100</v>
      </c>
      <c r="I39" s="7" t="s">
        <v>38</v>
      </c>
      <c r="J39" s="10">
        <v>2082</v>
      </c>
      <c r="K39" s="11">
        <f t="shared" si="1"/>
        <v>20.82</v>
      </c>
      <c r="L39" s="7" t="s">
        <v>72</v>
      </c>
      <c r="M39" s="15">
        <f t="shared" si="2"/>
        <v>6.5799999999999983</v>
      </c>
      <c r="N39" t="str">
        <f>IF(match_results!C39="完全一致","〇","×")</f>
        <v>〇</v>
      </c>
      <c r="O39" t="str">
        <f>IF(match_results!C39="薬価一致候補","〇","×")</f>
        <v>×</v>
      </c>
      <c r="P39" s="56">
        <f>IF(match_results!E39="","",match_results!E39)</f>
        <v>9</v>
      </c>
      <c r="Q39" s="26" t="str">
        <f ca="1">OFFSET(マスタ非採用削除!$C$4,元データ!P39,0)</f>
        <v>アジルサルタンＯＤ錠２０ｍｇ「サワイ」</v>
      </c>
      <c r="R39">
        <f t="shared" si="4"/>
        <v>38</v>
      </c>
      <c r="S39" t="str">
        <f t="shared" si="3"/>
        <v>アジルサルタンOD錠20ｍｇ「サワイ」</v>
      </c>
      <c r="T39">
        <v>1</v>
      </c>
      <c r="U39" t="str">
        <f>統合マスタ!AA42</f>
        <v/>
      </c>
    </row>
    <row r="40" spans="1:21">
      <c r="A40" s="6" t="s">
        <v>116</v>
      </c>
      <c r="B40" s="6" t="s">
        <v>44</v>
      </c>
      <c r="C40" s="7" t="s">
        <v>67</v>
      </c>
      <c r="D40" s="6" t="s">
        <v>117</v>
      </c>
      <c r="E40" s="6" t="s">
        <v>108</v>
      </c>
      <c r="F40" s="8">
        <v>27.4</v>
      </c>
      <c r="G40" s="8">
        <v>5480</v>
      </c>
      <c r="H40" s="9">
        <f t="shared" si="0"/>
        <v>200</v>
      </c>
      <c r="I40" s="7" t="s">
        <v>38</v>
      </c>
      <c r="J40" s="10">
        <v>4165</v>
      </c>
      <c r="K40" s="11">
        <f t="shared" si="1"/>
        <v>20.824999999999999</v>
      </c>
      <c r="L40" s="7" t="s">
        <v>72</v>
      </c>
      <c r="M40" s="15">
        <f t="shared" si="2"/>
        <v>6.5749999999999993</v>
      </c>
      <c r="N40" t="str">
        <f>IF(match_results!C40="完全一致","〇","×")</f>
        <v>〇</v>
      </c>
      <c r="O40" t="str">
        <f>IF(match_results!C40="薬価一致候補","〇","×")</f>
        <v>×</v>
      </c>
      <c r="P40" s="56">
        <f>IF(match_results!E40="","",match_results!E40)</f>
        <v>9</v>
      </c>
      <c r="Q40" s="26" t="str">
        <f ca="1">OFFSET(マスタ非採用削除!$C$4,元データ!P40,0)</f>
        <v>アジルサルタンＯＤ錠２０ｍｇ「サワイ」</v>
      </c>
      <c r="R40">
        <f t="shared" si="4"/>
        <v>39</v>
      </c>
      <c r="S40" t="str">
        <f t="shared" si="3"/>
        <v>アジルサルタンOD錠20ｍｇ「サワイ」</v>
      </c>
      <c r="T40">
        <v>1</v>
      </c>
      <c r="U40" t="str">
        <f>統合マスタ!AA43</f>
        <v/>
      </c>
    </row>
    <row r="41" spans="1:21">
      <c r="A41" s="6" t="s">
        <v>118</v>
      </c>
      <c r="B41" s="6" t="s">
        <v>44</v>
      </c>
      <c r="C41" s="7" t="s">
        <v>10</v>
      </c>
      <c r="D41" s="6" t="s">
        <v>119</v>
      </c>
      <c r="E41" s="6" t="s">
        <v>120</v>
      </c>
      <c r="F41" s="8">
        <v>100</v>
      </c>
      <c r="G41" s="8">
        <v>5000</v>
      </c>
      <c r="H41" s="9">
        <f t="shared" si="0"/>
        <v>50</v>
      </c>
      <c r="I41" s="7" t="s">
        <v>88</v>
      </c>
      <c r="J41" s="10">
        <v>4545</v>
      </c>
      <c r="K41" s="11">
        <f t="shared" si="1"/>
        <v>90.9</v>
      </c>
      <c r="L41" s="7" t="s">
        <v>121</v>
      </c>
      <c r="M41" s="15">
        <f t="shared" si="2"/>
        <v>9.0999999999999943</v>
      </c>
      <c r="N41" t="str">
        <f>IF(match_results!C41="完全一致","〇","×")</f>
        <v>×</v>
      </c>
      <c r="O41" t="str">
        <f>IF(match_results!C41="薬価一致候補","〇","×")</f>
        <v>〇</v>
      </c>
      <c r="P41" s="56">
        <f>IF(match_results!E41="","",match_results!E41)</f>
        <v>10</v>
      </c>
      <c r="Q41" s="26" t="str">
        <f ca="1">OFFSET(マスタ非採用削除!$C$4,元データ!P41,0)</f>
        <v>アスコルビン酸注５００ｍｇ「イセイ」</v>
      </c>
      <c r="R41">
        <f t="shared" si="4"/>
        <v>40</v>
      </c>
      <c r="S41" t="str">
        <f t="shared" si="3"/>
        <v>アスコルビン酸注500ｍｇ「イセイ」　</v>
      </c>
      <c r="T41">
        <v>2</v>
      </c>
      <c r="U41" t="str">
        <f>統合マスタ!AA44</f>
        <v/>
      </c>
    </row>
    <row r="42" spans="1:21">
      <c r="A42" s="6" t="s">
        <v>122</v>
      </c>
      <c r="B42" s="6" t="s">
        <v>114</v>
      </c>
      <c r="C42" s="7" t="s">
        <v>10</v>
      </c>
      <c r="D42" s="6" t="s">
        <v>123</v>
      </c>
      <c r="E42" s="6" t="s">
        <v>114</v>
      </c>
      <c r="F42" s="8">
        <v>100</v>
      </c>
      <c r="G42" s="8">
        <v>10000</v>
      </c>
      <c r="H42" s="9">
        <f t="shared" si="0"/>
        <v>100</v>
      </c>
      <c r="I42" s="7" t="s">
        <v>88</v>
      </c>
      <c r="J42" s="10">
        <v>7220</v>
      </c>
      <c r="K42" s="11">
        <f t="shared" si="1"/>
        <v>72.2</v>
      </c>
      <c r="L42" s="7" t="s">
        <v>121</v>
      </c>
      <c r="M42" s="15">
        <f t="shared" si="2"/>
        <v>27.799999999999997</v>
      </c>
      <c r="N42" t="str">
        <f>IF(match_results!C42="完全一致","〇","×")</f>
        <v>×</v>
      </c>
      <c r="O42" t="str">
        <f>IF(match_results!C42="薬価一致候補","〇","×")</f>
        <v>〇</v>
      </c>
      <c r="P42" s="64" t="s">
        <v>4197</v>
      </c>
      <c r="Q42" s="63" t="e">
        <f ca="1">OFFSET(マスタ非採用削除!$C$4,元データ!P42,0)</f>
        <v>#VALUE!</v>
      </c>
      <c r="R42">
        <f t="shared" si="4"/>
        <v>41</v>
      </c>
      <c r="S42" t="str">
        <f t="shared" si="3"/>
        <v>アスコルビン酸注射液500ｍｇ「トーワ」　　</v>
      </c>
      <c r="T42">
        <v>10</v>
      </c>
      <c r="U42" t="str">
        <f>統合マスタ!AA45</f>
        <v>非採用</v>
      </c>
    </row>
    <row r="43" spans="1:21">
      <c r="A43" s="50" t="s">
        <v>124</v>
      </c>
      <c r="B43" s="6" t="s">
        <v>9</v>
      </c>
      <c r="C43" s="7" t="s">
        <v>10</v>
      </c>
      <c r="D43" s="6" t="s">
        <v>125</v>
      </c>
      <c r="E43" s="6" t="s">
        <v>126</v>
      </c>
      <c r="F43" s="8">
        <v>80.3</v>
      </c>
      <c r="G43" s="8">
        <v>1606</v>
      </c>
      <c r="H43" s="9">
        <f t="shared" si="0"/>
        <v>20</v>
      </c>
      <c r="I43" s="7" t="s">
        <v>127</v>
      </c>
      <c r="J43" s="10">
        <v>1431</v>
      </c>
      <c r="K43" s="11">
        <f t="shared" si="1"/>
        <v>71.55</v>
      </c>
      <c r="L43" s="7" t="s">
        <v>128</v>
      </c>
      <c r="M43" s="15">
        <f t="shared" si="2"/>
        <v>8.75</v>
      </c>
      <c r="N43" t="str">
        <f>IF(match_results!C43="完全一致","〇","×")</f>
        <v>×</v>
      </c>
      <c r="O43" t="str">
        <f>IF(match_results!C43="薬価一致候補","〇","×")</f>
        <v>×</v>
      </c>
      <c r="P43" s="64" t="s">
        <v>4067</v>
      </c>
      <c r="Q43" s="63" t="e">
        <f ca="1">OFFSET(マスタ非採用削除!$C$4,元データ!P43,0)</f>
        <v>#VALUE!</v>
      </c>
      <c r="R43">
        <f t="shared" si="4"/>
        <v>42</v>
      </c>
      <c r="S43" t="str">
        <f t="shared" si="3"/>
        <v>アズノール軟膏0.033%</v>
      </c>
      <c r="T43">
        <v>10</v>
      </c>
      <c r="U43" t="str">
        <f>統合マスタ!AA46</f>
        <v>非採用</v>
      </c>
    </row>
    <row r="44" spans="1:21">
      <c r="A44" s="6" t="s">
        <v>129</v>
      </c>
      <c r="B44" s="6" t="s">
        <v>71</v>
      </c>
      <c r="C44" s="7" t="s">
        <v>39</v>
      </c>
      <c r="D44" s="6" t="s">
        <v>69</v>
      </c>
      <c r="E44" s="6" t="s">
        <v>130</v>
      </c>
      <c r="F44" s="8">
        <v>5.9</v>
      </c>
      <c r="G44" s="8">
        <v>590</v>
      </c>
      <c r="H44" s="9">
        <f t="shared" si="0"/>
        <v>100</v>
      </c>
      <c r="I44" s="7" t="s">
        <v>38</v>
      </c>
      <c r="J44" s="10">
        <v>525</v>
      </c>
      <c r="K44" s="11">
        <f t="shared" si="1"/>
        <v>5.25</v>
      </c>
      <c r="L44" s="7" t="s">
        <v>131</v>
      </c>
      <c r="M44" s="15">
        <f t="shared" si="2"/>
        <v>0.65000000000000036</v>
      </c>
      <c r="N44" t="str">
        <f>IF(match_results!C44="完全一致","〇","×")</f>
        <v>〇</v>
      </c>
      <c r="O44" t="str">
        <f>IF(match_results!C44="薬価一致候補","〇","×")</f>
        <v>×</v>
      </c>
      <c r="P44" s="56">
        <f>IF(match_results!E44="","",match_results!E44)</f>
        <v>12</v>
      </c>
      <c r="Q44" s="26" t="str">
        <f ca="1">OFFSET(マスタ非採用削除!$C$4,元データ!P44,0)</f>
        <v>アスパラ－ＣＡ錠２００</v>
      </c>
      <c r="R44">
        <f t="shared" si="4"/>
        <v>43</v>
      </c>
      <c r="S44" t="str">
        <f t="shared" si="3"/>
        <v>アスパラ-CA錠200</v>
      </c>
      <c r="T44">
        <v>1</v>
      </c>
      <c r="U44" t="str">
        <f>統合マスタ!AA47</f>
        <v/>
      </c>
    </row>
    <row r="45" spans="1:21">
      <c r="A45" s="6" t="s">
        <v>129</v>
      </c>
      <c r="B45" s="6" t="s">
        <v>71</v>
      </c>
      <c r="C45" s="7" t="s">
        <v>67</v>
      </c>
      <c r="D45" s="6" t="s">
        <v>132</v>
      </c>
      <c r="E45" s="6" t="s">
        <v>133</v>
      </c>
      <c r="F45" s="8">
        <v>5.9</v>
      </c>
      <c r="G45" s="8">
        <v>2950</v>
      </c>
      <c r="H45" s="9">
        <f t="shared" si="0"/>
        <v>499.99999999999994</v>
      </c>
      <c r="I45" s="7" t="s">
        <v>38</v>
      </c>
      <c r="J45" s="10">
        <v>2629</v>
      </c>
      <c r="K45" s="11">
        <f t="shared" si="1"/>
        <v>5.2580000000000009</v>
      </c>
      <c r="L45" s="7" t="s">
        <v>131</v>
      </c>
      <c r="M45" s="15">
        <f t="shared" si="2"/>
        <v>0.64199999999999946</v>
      </c>
      <c r="N45" t="str">
        <f>IF(match_results!C45="完全一致","〇","×")</f>
        <v>〇</v>
      </c>
      <c r="O45" t="str">
        <f>IF(match_results!C45="薬価一致候補","〇","×")</f>
        <v>×</v>
      </c>
      <c r="P45" s="56">
        <f>IF(match_results!E45="","",match_results!E45)</f>
        <v>12</v>
      </c>
      <c r="Q45" s="26" t="str">
        <f ca="1">OFFSET(マスタ非採用削除!$C$4,元データ!P45,0)</f>
        <v>アスパラ－ＣＡ錠２００</v>
      </c>
      <c r="R45">
        <f t="shared" si="4"/>
        <v>44</v>
      </c>
      <c r="S45" t="str">
        <f t="shared" si="3"/>
        <v>アスパラ-CA錠200</v>
      </c>
      <c r="T45">
        <v>1</v>
      </c>
      <c r="U45" t="str">
        <f>統合マスタ!AA48</f>
        <v/>
      </c>
    </row>
    <row r="46" spans="1:21">
      <c r="A46" s="6" t="s">
        <v>134</v>
      </c>
      <c r="B46" s="6" t="s">
        <v>71</v>
      </c>
      <c r="C46" s="7" t="s">
        <v>14</v>
      </c>
      <c r="D46" s="6" t="s">
        <v>135</v>
      </c>
      <c r="E46" s="6" t="s">
        <v>130</v>
      </c>
      <c r="F46" s="8">
        <v>6.7</v>
      </c>
      <c r="G46" s="8">
        <v>3350</v>
      </c>
      <c r="H46" s="9">
        <f t="shared" si="0"/>
        <v>500</v>
      </c>
      <c r="I46" s="7" t="s">
        <v>13</v>
      </c>
      <c r="J46" s="10">
        <v>2985</v>
      </c>
      <c r="K46" s="11">
        <f t="shared" si="1"/>
        <v>5.97</v>
      </c>
      <c r="L46" s="7" t="s">
        <v>136</v>
      </c>
      <c r="M46" s="15">
        <f t="shared" si="2"/>
        <v>0.73000000000000043</v>
      </c>
      <c r="N46" t="str">
        <f>IF(match_results!C46="完全一致","〇","×")</f>
        <v>〇</v>
      </c>
      <c r="O46" t="str">
        <f>IF(match_results!C46="薬価一致候補","〇","×")</f>
        <v>×</v>
      </c>
      <c r="P46" s="56">
        <f>IF(match_results!E46="","",match_results!E46)</f>
        <v>14</v>
      </c>
      <c r="Q46" s="26" t="str">
        <f ca="1">OFFSET(マスタ非採用削除!$C$4,元データ!P46,0)</f>
        <v>アスパラカリウム散５０％</v>
      </c>
      <c r="R46">
        <f t="shared" si="4"/>
        <v>45</v>
      </c>
      <c r="S46" t="str">
        <f t="shared" si="3"/>
        <v>アスパラカリウム散50％</v>
      </c>
      <c r="T46">
        <v>1</v>
      </c>
      <c r="U46" t="str">
        <f>統合マスタ!AA49</f>
        <v/>
      </c>
    </row>
    <row r="47" spans="1:21">
      <c r="A47" s="6" t="s">
        <v>137</v>
      </c>
      <c r="B47" s="6" t="s">
        <v>71</v>
      </c>
      <c r="C47" s="7" t="s">
        <v>58</v>
      </c>
      <c r="D47" s="6" t="s">
        <v>138</v>
      </c>
      <c r="E47" s="6" t="s">
        <v>130</v>
      </c>
      <c r="F47" s="8">
        <v>6.1</v>
      </c>
      <c r="G47" s="8">
        <v>6100</v>
      </c>
      <c r="H47" s="9">
        <f t="shared" si="0"/>
        <v>1000.0000000000001</v>
      </c>
      <c r="I47" s="7" t="s">
        <v>38</v>
      </c>
      <c r="J47" s="10">
        <v>5435</v>
      </c>
      <c r="K47" s="11">
        <f t="shared" si="1"/>
        <v>5.4349999999999996</v>
      </c>
      <c r="L47" s="7" t="s">
        <v>136</v>
      </c>
      <c r="M47" s="15">
        <f t="shared" si="2"/>
        <v>0.66500000000000004</v>
      </c>
      <c r="N47" t="str">
        <f>IF(match_results!C47="完全一致","〇","×")</f>
        <v>〇</v>
      </c>
      <c r="O47" t="str">
        <f>IF(match_results!C47="薬価一致候補","〇","×")</f>
        <v>×</v>
      </c>
      <c r="P47" s="56">
        <f>IF(match_results!E47="","",match_results!E47)</f>
        <v>13</v>
      </c>
      <c r="Q47" s="26" t="str">
        <f ca="1">OFFSET(マスタ非採用削除!$C$4,元データ!P47,0)</f>
        <v>アスパラカリウム錠３００ｍｇ</v>
      </c>
      <c r="R47">
        <f t="shared" si="4"/>
        <v>46</v>
      </c>
      <c r="S47" t="str">
        <f t="shared" si="3"/>
        <v>アスパラカリウム錠300ｍｇ</v>
      </c>
      <c r="T47">
        <v>1</v>
      </c>
      <c r="U47" t="str">
        <f>統合マスタ!AA50</f>
        <v/>
      </c>
    </row>
    <row r="48" spans="1:21">
      <c r="A48" s="6" t="s">
        <v>137</v>
      </c>
      <c r="B48" s="6" t="s">
        <v>71</v>
      </c>
      <c r="C48" s="7" t="s">
        <v>58</v>
      </c>
      <c r="D48" s="6" t="s">
        <v>69</v>
      </c>
      <c r="E48" s="6" t="s">
        <v>139</v>
      </c>
      <c r="F48" s="8">
        <v>6.1</v>
      </c>
      <c r="G48" s="8">
        <v>610</v>
      </c>
      <c r="H48" s="9">
        <f t="shared" si="0"/>
        <v>100</v>
      </c>
      <c r="I48" s="7" t="s">
        <v>38</v>
      </c>
      <c r="J48" s="10">
        <v>544</v>
      </c>
      <c r="K48" s="11">
        <f t="shared" si="1"/>
        <v>5.44</v>
      </c>
      <c r="L48" s="7" t="s">
        <v>136</v>
      </c>
      <c r="M48" s="15">
        <f t="shared" si="2"/>
        <v>0.65999999999999925</v>
      </c>
      <c r="N48" t="str">
        <f>IF(match_results!C48="完全一致","〇","×")</f>
        <v>〇</v>
      </c>
      <c r="O48" t="str">
        <f>IF(match_results!C48="薬価一致候補","〇","×")</f>
        <v>×</v>
      </c>
      <c r="P48" s="56">
        <f>IF(match_results!E48="","",match_results!E48)</f>
        <v>13</v>
      </c>
      <c r="Q48" s="26" t="str">
        <f ca="1">OFFSET(マスタ非採用削除!$C$4,元データ!P48,0)</f>
        <v>アスパラカリウム錠３００ｍｇ</v>
      </c>
      <c r="R48">
        <f t="shared" si="4"/>
        <v>47</v>
      </c>
      <c r="S48" t="str">
        <f t="shared" si="3"/>
        <v>アスパラカリウム錠300ｍｇ</v>
      </c>
      <c r="T48">
        <v>1</v>
      </c>
      <c r="U48" t="str">
        <f>統合マスタ!AA51</f>
        <v/>
      </c>
    </row>
    <row r="49" spans="1:21">
      <c r="A49" s="6" t="s">
        <v>140</v>
      </c>
      <c r="B49" s="6" t="s">
        <v>44</v>
      </c>
      <c r="C49" s="7" t="s">
        <v>10</v>
      </c>
      <c r="D49" s="6" t="s">
        <v>141</v>
      </c>
      <c r="E49" s="6" t="s">
        <v>142</v>
      </c>
      <c r="F49" s="8">
        <v>181</v>
      </c>
      <c r="G49" s="8">
        <v>1810</v>
      </c>
      <c r="H49" s="9">
        <f t="shared" si="0"/>
        <v>10</v>
      </c>
      <c r="I49" s="7" t="s">
        <v>143</v>
      </c>
      <c r="J49" s="10">
        <v>1637</v>
      </c>
      <c r="K49" s="11">
        <f t="shared" si="1"/>
        <v>163.69999999999999</v>
      </c>
      <c r="L49" s="7" t="s">
        <v>136</v>
      </c>
      <c r="M49" s="15">
        <f t="shared" si="2"/>
        <v>17.300000000000011</v>
      </c>
      <c r="N49" t="str">
        <f>IF(match_results!C49="完全一致","〇","×")</f>
        <v>×</v>
      </c>
      <c r="O49" t="str">
        <f>IF(match_results!C49="薬価一致候補","〇","×")</f>
        <v>〇</v>
      </c>
      <c r="P49" s="56">
        <f>IF(match_results!E49="","",match_results!E49)</f>
        <v>15</v>
      </c>
      <c r="Q49" s="26" t="str">
        <f ca="1">OFFSET(マスタ非採用削除!$C$4,元データ!P49,0)</f>
        <v>アスパラギン酸カリウム注１０ｍＥｑキット「テルモ」</v>
      </c>
      <c r="R49">
        <f t="shared" si="4"/>
        <v>48</v>
      </c>
      <c r="S49" t="str">
        <f t="shared" si="3"/>
        <v>アスパラギン酸カリウム注　10MEQｷｯﾄ「テルモ」</v>
      </c>
      <c r="T49">
        <v>2</v>
      </c>
      <c r="U49" t="str">
        <f>統合マスタ!AA52</f>
        <v/>
      </c>
    </row>
    <row r="50" spans="1:21">
      <c r="A50" s="6" t="s">
        <v>144</v>
      </c>
      <c r="B50" s="6" t="s">
        <v>10</v>
      </c>
      <c r="C50" s="7" t="s">
        <v>10</v>
      </c>
      <c r="D50" s="6" t="s">
        <v>145</v>
      </c>
      <c r="E50" s="6" t="s">
        <v>146</v>
      </c>
      <c r="F50" s="8">
        <v>91.6</v>
      </c>
      <c r="G50" s="8">
        <v>916</v>
      </c>
      <c r="H50" s="9">
        <f t="shared" si="0"/>
        <v>10</v>
      </c>
      <c r="I50" s="7" t="s">
        <v>147</v>
      </c>
      <c r="J50" s="12">
        <v>832</v>
      </c>
      <c r="K50" s="11">
        <f t="shared" si="1"/>
        <v>83.2</v>
      </c>
      <c r="L50" s="7" t="s">
        <v>76</v>
      </c>
      <c r="M50" s="15">
        <f t="shared" si="2"/>
        <v>8.3999999999999915</v>
      </c>
      <c r="N50" t="str">
        <f>IF(match_results!C50="完全一致","〇","×")</f>
        <v>〇</v>
      </c>
      <c r="O50" t="str">
        <f>IF(match_results!C50="薬価一致候補","〇","×")</f>
        <v>×</v>
      </c>
      <c r="P50" s="56">
        <f>IF(match_results!E50="","",match_results!E50)</f>
        <v>16</v>
      </c>
      <c r="Q50" s="26" t="str">
        <f ca="1">OFFSET(マスタ非採用削除!$C$4,元データ!P50,0)</f>
        <v>アズレン点眼液０．０２％「ニットー」</v>
      </c>
      <c r="R50">
        <f t="shared" si="4"/>
        <v>49</v>
      </c>
      <c r="S50" t="str">
        <f t="shared" si="3"/>
        <v>アズレン点眼液0.02％「ﾆｯﾄｰ」</v>
      </c>
      <c r="T50">
        <v>1</v>
      </c>
      <c r="U50" t="str">
        <f>統合マスタ!AA53</f>
        <v/>
      </c>
    </row>
    <row r="51" spans="1:21">
      <c r="A51" s="6" t="s">
        <v>148</v>
      </c>
      <c r="B51" s="6" t="s">
        <v>10</v>
      </c>
      <c r="C51" s="7" t="s">
        <v>10</v>
      </c>
      <c r="D51" s="6" t="s">
        <v>149</v>
      </c>
      <c r="E51" s="6" t="s">
        <v>150</v>
      </c>
      <c r="F51" s="13"/>
      <c r="G51" s="13"/>
      <c r="H51" s="9" t="e">
        <f t="shared" si="0"/>
        <v>#DIV/0!</v>
      </c>
      <c r="I51" s="7" t="s">
        <v>10</v>
      </c>
      <c r="J51" s="12">
        <v>68824</v>
      </c>
      <c r="K51" s="11" t="e">
        <f t="shared" si="1"/>
        <v>#DIV/0!</v>
      </c>
      <c r="L51" s="7" t="s">
        <v>151</v>
      </c>
      <c r="M51" s="15" t="e">
        <f t="shared" si="2"/>
        <v>#DIV/0!</v>
      </c>
      <c r="N51" t="str">
        <f>IF(match_results!C51="完全一致","〇","×")</f>
        <v>×</v>
      </c>
      <c r="O51" t="str">
        <f>IF(match_results!C51="薬価一致候補","〇","×")</f>
        <v>〇</v>
      </c>
      <c r="P51" s="64" t="s">
        <v>4215</v>
      </c>
      <c r="Q51" s="63" t="e">
        <f ca="1">OFFSET(マスタ非採用削除!$C$4,元データ!P51,0)</f>
        <v>#VALUE!</v>
      </c>
      <c r="R51">
        <f t="shared" si="4"/>
        <v>50</v>
      </c>
      <c r="S51" t="str">
        <f t="shared" si="3"/>
        <v>アセサイド消毒液6％　800ｍｌｘ2</v>
      </c>
      <c r="T51">
        <v>0</v>
      </c>
      <c r="U51" t="str">
        <f>統合マスタ!AA54</f>
        <v>非採用</v>
      </c>
    </row>
    <row r="52" spans="1:21">
      <c r="A52" s="6" t="s">
        <v>152</v>
      </c>
      <c r="B52" s="6" t="s">
        <v>44</v>
      </c>
      <c r="C52" s="7" t="s">
        <v>10</v>
      </c>
      <c r="D52" s="6" t="s">
        <v>153</v>
      </c>
      <c r="E52" s="6" t="s">
        <v>142</v>
      </c>
      <c r="F52" s="8">
        <v>298</v>
      </c>
      <c r="G52" s="8">
        <v>5960</v>
      </c>
      <c r="H52" s="9">
        <f t="shared" si="0"/>
        <v>20</v>
      </c>
      <c r="I52" s="7" t="s">
        <v>97</v>
      </c>
      <c r="J52" s="10">
        <v>5360</v>
      </c>
      <c r="K52" s="11">
        <f t="shared" si="1"/>
        <v>268</v>
      </c>
      <c r="L52" s="7" t="s">
        <v>154</v>
      </c>
      <c r="M52" s="15">
        <f t="shared" si="2"/>
        <v>30</v>
      </c>
      <c r="N52" t="str">
        <f>IF(match_results!C52="完全一致","〇","×")</f>
        <v>〇</v>
      </c>
      <c r="O52" t="str">
        <f>IF(match_results!C52="薬価一致候補","〇","×")</f>
        <v>×</v>
      </c>
      <c r="P52" s="56">
        <f>IF(match_results!E52="","",match_results!E52)</f>
        <v>17</v>
      </c>
      <c r="Q52" s="26" t="str">
        <f ca="1">OFFSET(マスタ非採用削除!$C$4,元データ!P52,0)</f>
        <v>アセリオ静注液１０００ｍｇバッグ</v>
      </c>
      <c r="R52">
        <f t="shared" si="4"/>
        <v>51</v>
      </c>
      <c r="S52" t="str">
        <f t="shared" si="3"/>
        <v>アセリオ静注液1000ｍｇバッグ</v>
      </c>
      <c r="T52">
        <v>1</v>
      </c>
      <c r="U52" t="str">
        <f>統合マスタ!AA55</f>
        <v/>
      </c>
    </row>
    <row r="53" spans="1:21">
      <c r="A53" s="6" t="s">
        <v>155</v>
      </c>
      <c r="B53" s="6" t="s">
        <v>10</v>
      </c>
      <c r="C53" s="7" t="s">
        <v>10</v>
      </c>
      <c r="D53" s="6" t="s">
        <v>156</v>
      </c>
      <c r="E53" s="6" t="s">
        <v>157</v>
      </c>
      <c r="F53" s="8">
        <v>1646</v>
      </c>
      <c r="G53" s="8">
        <v>16460</v>
      </c>
      <c r="H53" s="9">
        <f t="shared" si="0"/>
        <v>10</v>
      </c>
      <c r="I53" s="7" t="s">
        <v>147</v>
      </c>
      <c r="J53" s="12">
        <v>14830</v>
      </c>
      <c r="K53" s="11">
        <f t="shared" si="1"/>
        <v>1483</v>
      </c>
      <c r="L53" s="7" t="s">
        <v>136</v>
      </c>
      <c r="M53" s="15">
        <f t="shared" si="2"/>
        <v>163</v>
      </c>
      <c r="N53" t="str">
        <f>IF(match_results!C53="完全一致","〇","×")</f>
        <v>〇</v>
      </c>
      <c r="O53" t="str">
        <f>IF(match_results!C53="薬価一致候補","〇","×")</f>
        <v>×</v>
      </c>
      <c r="P53" s="56">
        <f>IF(match_results!E53="","",match_results!E53)</f>
        <v>18</v>
      </c>
      <c r="Q53" s="26" t="str">
        <f ca="1">OFFSET(マスタ非採用削除!$C$4,元データ!P53,0)</f>
        <v>アセレンド注１００μｇ</v>
      </c>
      <c r="R53">
        <f t="shared" si="4"/>
        <v>52</v>
      </c>
      <c r="S53" t="str">
        <f t="shared" si="3"/>
        <v>アセレンド注100μｇ</v>
      </c>
      <c r="T53">
        <v>1</v>
      </c>
      <c r="U53" t="str">
        <f>統合マスタ!AA56</f>
        <v/>
      </c>
    </row>
    <row r="54" spans="1:21">
      <c r="A54" s="6" t="s">
        <v>158</v>
      </c>
      <c r="B54" s="6" t="s">
        <v>9</v>
      </c>
      <c r="C54" s="7" t="s">
        <v>39</v>
      </c>
      <c r="D54" s="6" t="s">
        <v>69</v>
      </c>
      <c r="E54" s="6" t="s">
        <v>70</v>
      </c>
      <c r="F54" s="8">
        <v>10.4</v>
      </c>
      <c r="G54" s="8">
        <v>1040</v>
      </c>
      <c r="H54" s="9">
        <f t="shared" si="0"/>
        <v>100</v>
      </c>
      <c r="I54" s="7" t="s">
        <v>38</v>
      </c>
      <c r="J54" s="10">
        <v>926</v>
      </c>
      <c r="K54" s="11">
        <f t="shared" si="1"/>
        <v>9.26</v>
      </c>
      <c r="L54" s="7" t="s">
        <v>159</v>
      </c>
      <c r="M54" s="15">
        <f t="shared" si="2"/>
        <v>1.1400000000000006</v>
      </c>
      <c r="N54" t="str">
        <f>IF(match_results!C54="完全一致","〇","×")</f>
        <v>〇</v>
      </c>
      <c r="O54" t="str">
        <f>IF(match_results!C54="薬価一致候補","〇","×")</f>
        <v>×</v>
      </c>
      <c r="P54" s="56">
        <f>IF(match_results!E54="","",match_results!E54)</f>
        <v>19</v>
      </c>
      <c r="Q54" s="26" t="str">
        <f ca="1">OFFSET(マスタ非採用削除!$C$4,元データ!P54,0)</f>
        <v>アゾセミド錠３０ｍｇ「ＤＳＥＰ」</v>
      </c>
      <c r="R54">
        <f t="shared" si="4"/>
        <v>53</v>
      </c>
      <c r="S54" t="str">
        <f t="shared" si="3"/>
        <v>アゾセミド錠30ｍｇ「ＤＳＥＰ」</v>
      </c>
      <c r="T54">
        <v>1</v>
      </c>
      <c r="U54" t="str">
        <f>統合マスタ!AA57</f>
        <v/>
      </c>
    </row>
    <row r="55" spans="1:21">
      <c r="A55" s="6" t="s">
        <v>160</v>
      </c>
      <c r="B55" s="6" t="s">
        <v>10</v>
      </c>
      <c r="C55" s="7" t="s">
        <v>39</v>
      </c>
      <c r="D55" s="6" t="s">
        <v>69</v>
      </c>
      <c r="E55" s="6" t="s">
        <v>70</v>
      </c>
      <c r="F55" s="8">
        <v>11.3</v>
      </c>
      <c r="G55" s="8">
        <v>1130</v>
      </c>
      <c r="H55" s="9">
        <f t="shared" si="0"/>
        <v>100</v>
      </c>
      <c r="I55" s="7" t="s">
        <v>38</v>
      </c>
      <c r="J55" s="12">
        <v>1006</v>
      </c>
      <c r="K55" s="11">
        <f t="shared" si="1"/>
        <v>10.06</v>
      </c>
      <c r="L55" s="7" t="s">
        <v>159</v>
      </c>
      <c r="M55" s="15">
        <f t="shared" si="2"/>
        <v>1.2400000000000002</v>
      </c>
      <c r="N55" t="str">
        <f>IF(match_results!C55="完全一致","〇","×")</f>
        <v>×</v>
      </c>
      <c r="O55" t="str">
        <f>IF(match_results!C55="薬価一致候補","〇","×")</f>
        <v>〇</v>
      </c>
      <c r="P55" s="64" t="s">
        <v>4197</v>
      </c>
      <c r="Q55" s="63" t="e">
        <f ca="1">OFFSET(マスタ非採用削除!$C$4,元データ!P55,0)</f>
        <v>#VALUE!</v>
      </c>
      <c r="R55">
        <f t="shared" si="4"/>
        <v>54</v>
      </c>
      <c r="S55" t="str">
        <f t="shared" si="3"/>
        <v>アゾセミド錠60ｍｇ「ＤＳＥＰ」</v>
      </c>
      <c r="T55">
        <v>10</v>
      </c>
      <c r="U55" t="str">
        <f>統合マスタ!AA58</f>
        <v>非採用</v>
      </c>
    </row>
    <row r="56" spans="1:21">
      <c r="A56" s="6" t="s">
        <v>161</v>
      </c>
      <c r="B56" s="6" t="s">
        <v>9</v>
      </c>
      <c r="C56" s="7" t="s">
        <v>39</v>
      </c>
      <c r="D56" s="6" t="s">
        <v>36</v>
      </c>
      <c r="E56" s="6" t="s">
        <v>162</v>
      </c>
      <c r="F56" s="8">
        <v>13.2</v>
      </c>
      <c r="G56" s="8">
        <v>1320</v>
      </c>
      <c r="H56" s="9">
        <f t="shared" si="0"/>
        <v>100</v>
      </c>
      <c r="I56" s="7" t="s">
        <v>38</v>
      </c>
      <c r="J56" s="10">
        <v>1176</v>
      </c>
      <c r="K56" s="11">
        <f t="shared" si="1"/>
        <v>11.76</v>
      </c>
      <c r="L56" s="7" t="s">
        <v>163</v>
      </c>
      <c r="M56" s="15">
        <f t="shared" si="2"/>
        <v>1.4399999999999995</v>
      </c>
      <c r="N56" t="str">
        <f>IF(match_results!C56="完全一致","〇","×")</f>
        <v>〇</v>
      </c>
      <c r="O56" t="str">
        <f>IF(match_results!C56="薬価一致候補","〇","×")</f>
        <v>×</v>
      </c>
      <c r="P56" s="56">
        <f>IF(match_results!E56="","",match_results!E56)</f>
        <v>21</v>
      </c>
      <c r="Q56" s="26" t="str">
        <f ca="1">OFFSET(マスタ非採用削除!$C$4,元データ!P56,0)</f>
        <v>アダラートＣＲ錠２０ｍｇ</v>
      </c>
      <c r="R56">
        <f t="shared" si="4"/>
        <v>55</v>
      </c>
      <c r="S56" t="str">
        <f t="shared" si="3"/>
        <v>アダラートCR錠20ｍｇ</v>
      </c>
      <c r="T56">
        <v>1</v>
      </c>
      <c r="U56" t="str">
        <f>統合マスタ!AA59</f>
        <v/>
      </c>
    </row>
    <row r="57" spans="1:21">
      <c r="A57" s="6" t="s">
        <v>164</v>
      </c>
      <c r="B57" s="6" t="s">
        <v>71</v>
      </c>
      <c r="C57" s="7" t="s">
        <v>39</v>
      </c>
      <c r="D57" s="6" t="s">
        <v>36</v>
      </c>
      <c r="E57" s="6" t="s">
        <v>104</v>
      </c>
      <c r="F57" s="8">
        <v>6.1</v>
      </c>
      <c r="G57" s="8">
        <v>610</v>
      </c>
      <c r="H57" s="9">
        <f t="shared" si="0"/>
        <v>100</v>
      </c>
      <c r="I57" s="7" t="s">
        <v>38</v>
      </c>
      <c r="J57" s="10">
        <v>536</v>
      </c>
      <c r="K57" s="11">
        <f t="shared" si="1"/>
        <v>5.36</v>
      </c>
      <c r="L57" s="7" t="s">
        <v>165</v>
      </c>
      <c r="M57" s="15">
        <f t="shared" si="2"/>
        <v>0.73999999999999932</v>
      </c>
      <c r="N57" t="str">
        <f>IF(match_results!C57="完全一致","〇","×")</f>
        <v>〇</v>
      </c>
      <c r="O57" t="str">
        <f>IF(match_results!C57="薬価一致候補","〇","×")</f>
        <v>×</v>
      </c>
      <c r="P57" s="56">
        <f>IF(match_results!E57="","",match_results!E57)</f>
        <v>20</v>
      </c>
      <c r="Q57" s="26" t="str">
        <f ca="1">OFFSET(マスタ非採用削除!$C$4,元データ!P57,0)</f>
        <v>アタラックス錠２５ｍｇ</v>
      </c>
      <c r="R57">
        <f t="shared" si="4"/>
        <v>56</v>
      </c>
      <c r="S57" t="str">
        <f t="shared" si="3"/>
        <v>アタラックス錠25ｍｇ</v>
      </c>
      <c r="T57">
        <v>1</v>
      </c>
      <c r="U57" t="str">
        <f>統合マスタ!AA60</f>
        <v/>
      </c>
    </row>
    <row r="58" spans="1:21">
      <c r="A58" s="6" t="s">
        <v>166</v>
      </c>
      <c r="B58" s="6" t="s">
        <v>109</v>
      </c>
      <c r="C58" s="7" t="s">
        <v>10</v>
      </c>
      <c r="D58" s="6" t="s">
        <v>167</v>
      </c>
      <c r="E58" s="6" t="s">
        <v>168</v>
      </c>
      <c r="F58" s="8">
        <v>3952.1</v>
      </c>
      <c r="G58" s="8">
        <v>3952.1</v>
      </c>
      <c r="H58" s="9">
        <f t="shared" si="0"/>
        <v>1</v>
      </c>
      <c r="I58" s="7" t="s">
        <v>169</v>
      </c>
      <c r="J58" s="10">
        <v>3430</v>
      </c>
      <c r="K58" s="11">
        <f t="shared" si="1"/>
        <v>3430</v>
      </c>
      <c r="L58" s="7" t="s">
        <v>170</v>
      </c>
      <c r="M58" s="15">
        <f t="shared" si="2"/>
        <v>522.09999999999991</v>
      </c>
      <c r="N58" t="str">
        <f>IF(match_results!C58="完全一致","〇","×")</f>
        <v>×</v>
      </c>
      <c r="O58" t="str">
        <f>IF(match_results!C58="薬価一致候補","〇","×")</f>
        <v>〇</v>
      </c>
      <c r="P58" s="56">
        <f>IF(match_results!E58="","",match_results!E58)</f>
        <v>23</v>
      </c>
      <c r="Q58" s="26" t="str">
        <f ca="1">OFFSET(マスタ非採用削除!$C$4,元データ!P58,0)</f>
        <v>アドエア５００ディスカス６０吸入用</v>
      </c>
      <c r="R58">
        <f t="shared" si="4"/>
        <v>57</v>
      </c>
      <c r="S58" t="str">
        <f t="shared" si="3"/>
        <v>アドエア500ディスカス
60吸入用</v>
      </c>
      <c r="T58">
        <v>2</v>
      </c>
      <c r="U58" t="str">
        <f>統合マスタ!AA61</f>
        <v/>
      </c>
    </row>
    <row r="59" spans="1:21">
      <c r="A59" s="6" t="s">
        <v>171</v>
      </c>
      <c r="B59" s="6" t="s">
        <v>44</v>
      </c>
      <c r="C59" s="7" t="s">
        <v>14</v>
      </c>
      <c r="D59" s="6" t="s">
        <v>83</v>
      </c>
      <c r="E59" s="6" t="s">
        <v>130</v>
      </c>
      <c r="F59" s="8">
        <v>32.5</v>
      </c>
      <c r="G59" s="8">
        <v>3250</v>
      </c>
      <c r="H59" s="9">
        <f t="shared" si="0"/>
        <v>100</v>
      </c>
      <c r="I59" s="7" t="s">
        <v>13</v>
      </c>
      <c r="J59" s="10">
        <v>2860</v>
      </c>
      <c r="K59" s="11">
        <f t="shared" si="1"/>
        <v>28.6</v>
      </c>
      <c r="L59" s="7" t="s">
        <v>172</v>
      </c>
      <c r="M59" s="15">
        <f t="shared" si="2"/>
        <v>3.8999999999999986</v>
      </c>
      <c r="N59" t="str">
        <f>IF(match_results!C59="完全一致","〇","×")</f>
        <v>〇</v>
      </c>
      <c r="O59" t="str">
        <f>IF(match_results!C59="薬価一致候補","〇","×")</f>
        <v>×</v>
      </c>
      <c r="P59" s="56">
        <f>IF(match_results!E59="","",match_results!E59)</f>
        <v>26</v>
      </c>
      <c r="Q59" s="26" t="str">
        <f ca="1">OFFSET(マスタ非採用削除!$C$4,元データ!P59,0)</f>
        <v>アドナ散１０％</v>
      </c>
      <c r="R59">
        <f t="shared" si="4"/>
        <v>58</v>
      </c>
      <c r="S59" t="str">
        <f t="shared" si="3"/>
        <v>アドナ散10％</v>
      </c>
      <c r="T59">
        <v>1</v>
      </c>
      <c r="U59" t="str">
        <f>統合マスタ!AA62</f>
        <v/>
      </c>
    </row>
    <row r="60" spans="1:21">
      <c r="A60" s="6" t="s">
        <v>173</v>
      </c>
      <c r="B60" s="6" t="s">
        <v>44</v>
      </c>
      <c r="C60" s="7" t="s">
        <v>67</v>
      </c>
      <c r="D60" s="6" t="s">
        <v>174</v>
      </c>
      <c r="E60" s="6" t="s">
        <v>130</v>
      </c>
      <c r="F60" s="8">
        <v>7.7</v>
      </c>
      <c r="G60" s="8">
        <v>3850</v>
      </c>
      <c r="H60" s="9">
        <f t="shared" si="0"/>
        <v>500</v>
      </c>
      <c r="I60" s="7" t="s">
        <v>38</v>
      </c>
      <c r="J60" s="10">
        <v>3388</v>
      </c>
      <c r="K60" s="11">
        <f t="shared" si="1"/>
        <v>6.7759999999999998</v>
      </c>
      <c r="L60" s="7" t="s">
        <v>172</v>
      </c>
      <c r="M60" s="15">
        <f t="shared" si="2"/>
        <v>0.92400000000000038</v>
      </c>
      <c r="N60" t="str">
        <f>IF(match_results!C60="完全一致","〇","×")</f>
        <v>〇</v>
      </c>
      <c r="O60" t="str">
        <f>IF(match_results!C60="薬価一致候補","〇","×")</f>
        <v>×</v>
      </c>
      <c r="P60" s="56">
        <f>IF(match_results!E60="","",match_results!E60)</f>
        <v>24</v>
      </c>
      <c r="Q60" s="26" t="str">
        <f ca="1">OFFSET(マスタ非採用削除!$C$4,元データ!P60,0)</f>
        <v>アドナ錠３０ｍｇ</v>
      </c>
      <c r="R60">
        <f t="shared" si="4"/>
        <v>59</v>
      </c>
      <c r="S60" t="str">
        <f t="shared" si="3"/>
        <v>アドナ錠30ｍｇ</v>
      </c>
      <c r="T60">
        <v>1</v>
      </c>
      <c r="U60" t="str">
        <f>統合マスタ!AA63</f>
        <v/>
      </c>
    </row>
    <row r="61" spans="1:21">
      <c r="A61" s="6" t="s">
        <v>175</v>
      </c>
      <c r="B61" s="6" t="s">
        <v>44</v>
      </c>
      <c r="C61" s="7" t="s">
        <v>10</v>
      </c>
      <c r="D61" s="6" t="s">
        <v>177</v>
      </c>
      <c r="E61" s="6" t="s">
        <v>139</v>
      </c>
      <c r="F61" s="8">
        <v>89</v>
      </c>
      <c r="G61" s="8">
        <v>890</v>
      </c>
      <c r="H61" s="9">
        <f t="shared" si="0"/>
        <v>10</v>
      </c>
      <c r="I61" s="7" t="s">
        <v>88</v>
      </c>
      <c r="J61" s="10">
        <v>792</v>
      </c>
      <c r="K61" s="11">
        <f t="shared" si="1"/>
        <v>79.2</v>
      </c>
      <c r="L61" s="7" t="s">
        <v>172</v>
      </c>
      <c r="M61" s="15">
        <f t="shared" si="2"/>
        <v>9.7999999999999972</v>
      </c>
      <c r="N61" t="str">
        <f>IF(match_results!C61="完全一致","〇","×")</f>
        <v>×</v>
      </c>
      <c r="O61" t="str">
        <f>IF(match_results!C61="薬価一致候補","〇","×")</f>
        <v>〇</v>
      </c>
      <c r="P61" s="56">
        <f>IF(match_results!E61="","",match_results!E61)</f>
        <v>25</v>
      </c>
      <c r="Q61" s="26" t="str">
        <f ca="1">OFFSET(マスタ非採用削除!$C$4,元データ!P61,0)</f>
        <v>アドナ注（静脈用）５０ｍｇ</v>
      </c>
      <c r="R61">
        <f t="shared" si="4"/>
        <v>60</v>
      </c>
      <c r="S61" t="str">
        <f t="shared" si="3"/>
        <v>アドナ注（静脈用）５０ｍｇ　　　　　　　</v>
      </c>
      <c r="T61">
        <v>2</v>
      </c>
      <c r="U61" t="str">
        <f>統合マスタ!AA64</f>
        <v/>
      </c>
    </row>
    <row r="62" spans="1:21">
      <c r="A62" s="6" t="s">
        <v>175</v>
      </c>
      <c r="B62" s="6" t="s">
        <v>10</v>
      </c>
      <c r="C62" s="7" t="s">
        <v>10</v>
      </c>
      <c r="D62" s="6" t="s">
        <v>176</v>
      </c>
      <c r="E62" s="6" t="s">
        <v>139</v>
      </c>
      <c r="F62" s="8">
        <v>89</v>
      </c>
      <c r="G62" s="8">
        <v>4450</v>
      </c>
      <c r="H62" s="9">
        <f t="shared" si="0"/>
        <v>50</v>
      </c>
      <c r="I62" s="7" t="s">
        <v>88</v>
      </c>
      <c r="J62" s="12">
        <v>3961</v>
      </c>
      <c r="K62" s="11">
        <f t="shared" si="1"/>
        <v>79.22</v>
      </c>
      <c r="L62" s="7" t="s">
        <v>172</v>
      </c>
      <c r="M62" s="15">
        <f t="shared" si="2"/>
        <v>9.7800000000000011</v>
      </c>
      <c r="N62" t="str">
        <f>IF(match_results!C62="完全一致","〇","×")</f>
        <v>×</v>
      </c>
      <c r="O62" t="str">
        <f>IF(match_results!C62="薬価一致候補","〇","×")</f>
        <v>〇</v>
      </c>
      <c r="P62" s="56">
        <f>IF(match_results!E62="","",match_results!E62)</f>
        <v>25</v>
      </c>
      <c r="Q62" s="26" t="str">
        <f ca="1">OFFSET(マスタ非採用削除!$C$4,元データ!P62,0)</f>
        <v>アドナ注（静脈用）５０ｍｇ</v>
      </c>
      <c r="R62">
        <f t="shared" si="4"/>
        <v>61</v>
      </c>
      <c r="S62" t="str">
        <f t="shared" si="3"/>
        <v>アドナ注（静脈用）５０ｍｇ　　　　　　　</v>
      </c>
      <c r="T62">
        <v>2</v>
      </c>
      <c r="U62" t="str">
        <f>統合マスタ!AA65</f>
        <v/>
      </c>
    </row>
    <row r="63" spans="1:21">
      <c r="A63" s="6" t="s">
        <v>178</v>
      </c>
      <c r="B63" s="6" t="s">
        <v>10</v>
      </c>
      <c r="C63" s="7" t="s">
        <v>10</v>
      </c>
      <c r="D63" s="6" t="s">
        <v>179</v>
      </c>
      <c r="E63" s="6" t="s">
        <v>180</v>
      </c>
      <c r="F63" s="8">
        <v>17.600000000000001</v>
      </c>
      <c r="G63" s="8">
        <v>6160</v>
      </c>
      <c r="H63" s="9">
        <f t="shared" si="0"/>
        <v>350</v>
      </c>
      <c r="I63" s="7" t="s">
        <v>181</v>
      </c>
      <c r="J63" s="12">
        <v>5489</v>
      </c>
      <c r="K63" s="11">
        <f t="shared" si="1"/>
        <v>15.682857142857143</v>
      </c>
      <c r="L63" s="7" t="s">
        <v>128</v>
      </c>
      <c r="M63" s="15">
        <f t="shared" si="2"/>
        <v>1.9171428571428581</v>
      </c>
      <c r="N63" t="str">
        <f>IF(match_results!C63="完全一致","〇","×")</f>
        <v>〇</v>
      </c>
      <c r="O63" t="str">
        <f>IF(match_results!C63="薬価一致候補","〇","×")</f>
        <v>×</v>
      </c>
      <c r="P63" s="56">
        <f>IF(match_results!E63="","",match_results!E63)</f>
        <v>27</v>
      </c>
      <c r="Q63" s="26" t="str">
        <f ca="1">OFFSET(マスタ非採用削除!$C$4,元データ!P63,0)</f>
        <v>アドフィードパップ４０ｍｇ</v>
      </c>
      <c r="R63">
        <f t="shared" si="4"/>
        <v>62</v>
      </c>
      <c r="S63" t="str">
        <f t="shared" si="3"/>
        <v>アドフィードパップ40ｍｇ</v>
      </c>
      <c r="T63">
        <v>1</v>
      </c>
      <c r="U63" t="str">
        <f>統合マスタ!AA66</f>
        <v/>
      </c>
    </row>
    <row r="64" spans="1:21">
      <c r="A64" s="6" t="s">
        <v>182</v>
      </c>
      <c r="B64" s="6" t="s">
        <v>9</v>
      </c>
      <c r="C64" s="7" t="s">
        <v>39</v>
      </c>
      <c r="D64" s="6" t="s">
        <v>183</v>
      </c>
      <c r="E64" s="6" t="s">
        <v>184</v>
      </c>
      <c r="F64" s="8">
        <v>50.3</v>
      </c>
      <c r="G64" s="8">
        <v>7042</v>
      </c>
      <c r="H64" s="9">
        <f t="shared" si="0"/>
        <v>140</v>
      </c>
      <c r="I64" s="7" t="s">
        <v>57</v>
      </c>
      <c r="J64" s="10">
        <v>6273</v>
      </c>
      <c r="K64" s="11">
        <f t="shared" si="1"/>
        <v>44.807142857142857</v>
      </c>
      <c r="L64" s="7" t="s">
        <v>185</v>
      </c>
      <c r="M64" s="15">
        <f t="shared" si="2"/>
        <v>5.4928571428571402</v>
      </c>
      <c r="N64" t="str">
        <f>IF(match_results!C64="完全一致","〇","×")</f>
        <v>×</v>
      </c>
      <c r="O64" t="str">
        <f>IF(match_results!C64="薬価一致候補","〇","×")</f>
        <v>〇</v>
      </c>
      <c r="P64" s="81" t="s">
        <v>5419</v>
      </c>
      <c r="Q64" s="80" t="e">
        <f ca="1">OFFSET(マスタ非採用削除!$C$4,元データ!P64,0)</f>
        <v>#VALUE!</v>
      </c>
      <c r="R64">
        <f t="shared" si="4"/>
        <v>63</v>
      </c>
      <c r="S64" t="str">
        <f t="shared" si="3"/>
        <v>アトモキセチンカプセル10ｍｇ　「VTRS」</v>
      </c>
      <c r="T64">
        <v>0</v>
      </c>
      <c r="U64" t="str">
        <f>統合マスタ!AA67</f>
        <v/>
      </c>
    </row>
    <row r="65" spans="1:21">
      <c r="A65" s="6" t="s">
        <v>186</v>
      </c>
      <c r="B65" s="6" t="s">
        <v>44</v>
      </c>
      <c r="C65" s="7" t="s">
        <v>39</v>
      </c>
      <c r="D65" s="6" t="s">
        <v>183</v>
      </c>
      <c r="E65" s="6" t="s">
        <v>108</v>
      </c>
      <c r="F65" s="8">
        <v>50.3</v>
      </c>
      <c r="G65" s="8">
        <v>7042</v>
      </c>
      <c r="H65" s="9">
        <f t="shared" si="0"/>
        <v>140</v>
      </c>
      <c r="I65" s="7" t="s">
        <v>57</v>
      </c>
      <c r="J65" s="10">
        <v>5563</v>
      </c>
      <c r="K65" s="11">
        <f t="shared" si="1"/>
        <v>39.735714285714288</v>
      </c>
      <c r="L65" s="7" t="s">
        <v>185</v>
      </c>
      <c r="M65" s="15">
        <f t="shared" si="2"/>
        <v>10.56428571428571</v>
      </c>
      <c r="N65" t="str">
        <f>IF(match_results!C65="完全一致","〇","×")</f>
        <v>×</v>
      </c>
      <c r="O65" t="str">
        <f>IF(match_results!C65="薬価一致候補","〇","×")</f>
        <v>〇</v>
      </c>
      <c r="P65" s="56">
        <f>IF(match_results!E65="","",match_results!E65)</f>
        <v>28</v>
      </c>
      <c r="Q65" s="26" t="str">
        <f ca="1">OFFSET(マスタ非採用削除!$C$4,元データ!P65,0)</f>
        <v>アトモキセチンカプセル１０ｍｇ「サワイ」</v>
      </c>
      <c r="R65">
        <f t="shared" si="4"/>
        <v>64</v>
      </c>
      <c r="S65" t="str">
        <f t="shared" si="3"/>
        <v>アトモキセチンカプセル10ｍｇ　「サワイ」</v>
      </c>
      <c r="T65">
        <v>2</v>
      </c>
      <c r="U65" t="str">
        <f>統合マスタ!AA68</f>
        <v/>
      </c>
    </row>
    <row r="66" spans="1:21">
      <c r="A66" s="6" t="s">
        <v>187</v>
      </c>
      <c r="B66" s="6" t="s">
        <v>9</v>
      </c>
      <c r="C66" s="7" t="s">
        <v>39</v>
      </c>
      <c r="D66" s="6" t="s">
        <v>183</v>
      </c>
      <c r="E66" s="6" t="s">
        <v>184</v>
      </c>
      <c r="F66" s="8">
        <v>64.7</v>
      </c>
      <c r="G66" s="8">
        <v>9058</v>
      </c>
      <c r="H66" s="9">
        <f t="shared" ref="H66:H129" si="5">G66/F66</f>
        <v>140</v>
      </c>
      <c r="I66" s="7" t="s">
        <v>57</v>
      </c>
      <c r="J66" s="10">
        <v>8069</v>
      </c>
      <c r="K66" s="11">
        <f t="shared" ref="K66:K129" si="6">J66/H66</f>
        <v>57.635714285714286</v>
      </c>
      <c r="L66" s="7" t="s">
        <v>185</v>
      </c>
      <c r="M66" s="15">
        <f t="shared" si="2"/>
        <v>7.0642857142857167</v>
      </c>
      <c r="N66" t="str">
        <f>IF(match_results!C66="完全一致","〇","×")</f>
        <v>×</v>
      </c>
      <c r="O66" t="str">
        <f>IF(match_results!C66="薬価一致候補","〇","×")</f>
        <v>〇</v>
      </c>
      <c r="P66" s="56">
        <f>IF(match_results!E66="","",match_results!E66)</f>
        <v>29</v>
      </c>
      <c r="Q66" s="26" t="str">
        <f ca="1">OFFSET(マスタ非採用削除!$C$4,元データ!P66,0)</f>
        <v>アトモキセチンカプセル４０ｍｇ「ＶＴＲＳ」</v>
      </c>
      <c r="R66">
        <f t="shared" si="4"/>
        <v>65</v>
      </c>
      <c r="S66" t="str">
        <f t="shared" si="3"/>
        <v>アトモキセチンカプセル40ｍｇ　「VTRS」</v>
      </c>
      <c r="T66">
        <v>2</v>
      </c>
      <c r="U66" t="str">
        <f>統合マスタ!AA69</f>
        <v/>
      </c>
    </row>
    <row r="67" spans="1:21">
      <c r="A67" s="6" t="s">
        <v>188</v>
      </c>
      <c r="B67" s="6" t="s">
        <v>44</v>
      </c>
      <c r="C67" s="7" t="s">
        <v>39</v>
      </c>
      <c r="D67" s="6" t="s">
        <v>183</v>
      </c>
      <c r="E67" s="6" t="s">
        <v>108</v>
      </c>
      <c r="F67" s="8">
        <v>64.7</v>
      </c>
      <c r="G67" s="8">
        <v>9058</v>
      </c>
      <c r="H67" s="9">
        <f t="shared" si="5"/>
        <v>140</v>
      </c>
      <c r="I67" s="7" t="s">
        <v>57</v>
      </c>
      <c r="J67" s="10">
        <v>7156</v>
      </c>
      <c r="K67" s="11">
        <f t="shared" si="6"/>
        <v>51.114285714285714</v>
      </c>
      <c r="L67" s="7" t="s">
        <v>185</v>
      </c>
      <c r="M67" s="15">
        <f t="shared" ref="M67:M130" si="7">F67-K67</f>
        <v>13.585714285714289</v>
      </c>
      <c r="N67" t="str">
        <f>IF(match_results!C67="完全一致","〇","×")</f>
        <v>×</v>
      </c>
      <c r="O67" t="str">
        <f>IF(match_results!C67="薬価一致候補","〇","×")</f>
        <v>〇</v>
      </c>
      <c r="P67" s="64" t="s">
        <v>4197</v>
      </c>
      <c r="Q67" s="63" t="e">
        <f ca="1">OFFSET(マスタ非採用削除!$C$4,元データ!P67,0)</f>
        <v>#VALUE!</v>
      </c>
      <c r="R67">
        <f t="shared" si="4"/>
        <v>66</v>
      </c>
      <c r="S67" t="str">
        <f t="shared" ref="S67:S130" si="8">A67</f>
        <v>アトモキセチンカプセル40ｍｇ　「サワイ」</v>
      </c>
      <c r="T67">
        <v>10</v>
      </c>
      <c r="U67" t="str">
        <f>統合マスタ!AA70</f>
        <v>非採用</v>
      </c>
    </row>
    <row r="68" spans="1:21">
      <c r="A68" s="6" t="s">
        <v>189</v>
      </c>
      <c r="B68" s="6" t="s">
        <v>114</v>
      </c>
      <c r="C68" s="7" t="s">
        <v>58</v>
      </c>
      <c r="D68" s="6" t="s">
        <v>69</v>
      </c>
      <c r="E68" s="6" t="s">
        <v>114</v>
      </c>
      <c r="F68" s="8">
        <v>13.9</v>
      </c>
      <c r="G68" s="8">
        <v>1390</v>
      </c>
      <c r="H68" s="9">
        <f t="shared" si="5"/>
        <v>100</v>
      </c>
      <c r="I68" s="7" t="s">
        <v>38</v>
      </c>
      <c r="J68" s="10">
        <v>1210</v>
      </c>
      <c r="K68" s="11">
        <f t="shared" si="6"/>
        <v>12.1</v>
      </c>
      <c r="L68" s="7" t="s">
        <v>59</v>
      </c>
      <c r="M68" s="15">
        <f t="shared" si="7"/>
        <v>1.8000000000000007</v>
      </c>
      <c r="N68" t="str">
        <f>IF(match_results!C68="完全一致","〇","×")</f>
        <v>〇</v>
      </c>
      <c r="O68" t="str">
        <f>IF(match_results!C68="薬価一致候補","〇","×")</f>
        <v>×</v>
      </c>
      <c r="P68" s="58">
        <f>IF(match_results!E68="","",match_results!E68)</f>
        <v>30</v>
      </c>
      <c r="Q68" s="26" t="str">
        <f ca="1">OFFSET(マスタ非採用削除!$C$4,元データ!P68,0)</f>
        <v>アトルバスタチンＯＤ錠１０ｍｇ「トーワ」</v>
      </c>
      <c r="R68">
        <f t="shared" ref="R68:R131" si="9">R67+1</f>
        <v>67</v>
      </c>
      <c r="S68" t="str">
        <f t="shared" si="8"/>
        <v>アトルバスタチンOD錠10ｍｇ「ﾄｰﾜ」</v>
      </c>
      <c r="T68">
        <v>1</v>
      </c>
      <c r="U68" t="str">
        <f>統合マスタ!AA71</f>
        <v/>
      </c>
    </row>
    <row r="69" spans="1:21">
      <c r="A69" s="6" t="s">
        <v>189</v>
      </c>
      <c r="B69" s="6" t="s">
        <v>114</v>
      </c>
      <c r="C69" s="7" t="s">
        <v>67</v>
      </c>
      <c r="D69" s="6" t="s">
        <v>190</v>
      </c>
      <c r="E69" s="6" t="s">
        <v>114</v>
      </c>
      <c r="F69" s="8">
        <v>13.9</v>
      </c>
      <c r="G69" s="8">
        <v>4170</v>
      </c>
      <c r="H69" s="9">
        <f t="shared" si="5"/>
        <v>300</v>
      </c>
      <c r="I69" s="7" t="s">
        <v>38</v>
      </c>
      <c r="J69" s="10">
        <v>3630</v>
      </c>
      <c r="K69" s="11">
        <f t="shared" si="6"/>
        <v>12.1</v>
      </c>
      <c r="L69" s="7" t="s">
        <v>59</v>
      </c>
      <c r="M69" s="15">
        <f t="shared" si="7"/>
        <v>1.8000000000000007</v>
      </c>
      <c r="N69" t="str">
        <f>IF(match_results!C69="完全一致","〇","×")</f>
        <v>〇</v>
      </c>
      <c r="O69" t="str">
        <f>IF(match_results!C69="薬価一致候補","〇","×")</f>
        <v>×</v>
      </c>
      <c r="P69" s="58">
        <f>IF(match_results!E69="","",match_results!E69)</f>
        <v>30</v>
      </c>
      <c r="Q69" s="26" t="str">
        <f ca="1">OFFSET(マスタ非採用削除!$C$4,元データ!P69,0)</f>
        <v>アトルバスタチンＯＤ錠１０ｍｇ「トーワ」</v>
      </c>
      <c r="R69">
        <f t="shared" si="9"/>
        <v>68</v>
      </c>
      <c r="S69" t="str">
        <f t="shared" si="8"/>
        <v>アトルバスタチンOD錠10ｍｇ「ﾄｰﾜ」</v>
      </c>
      <c r="T69">
        <v>1</v>
      </c>
      <c r="U69" t="str">
        <f>統合マスタ!AA72</f>
        <v/>
      </c>
    </row>
    <row r="70" spans="1:21">
      <c r="A70" s="6" t="s">
        <v>191</v>
      </c>
      <c r="B70" s="6" t="s">
        <v>10</v>
      </c>
      <c r="C70" s="7" t="s">
        <v>10</v>
      </c>
      <c r="D70" s="6" t="s">
        <v>192</v>
      </c>
      <c r="E70" s="6" t="s">
        <v>139</v>
      </c>
      <c r="F70" s="8">
        <v>100</v>
      </c>
      <c r="G70" s="8">
        <v>1000</v>
      </c>
      <c r="H70" s="9">
        <f t="shared" si="5"/>
        <v>10</v>
      </c>
      <c r="I70" s="7" t="s">
        <v>88</v>
      </c>
      <c r="J70" s="12">
        <v>891</v>
      </c>
      <c r="K70" s="11">
        <f t="shared" si="6"/>
        <v>89.1</v>
      </c>
      <c r="L70" s="7" t="s">
        <v>193</v>
      </c>
      <c r="M70" s="15">
        <f t="shared" si="7"/>
        <v>10.900000000000006</v>
      </c>
      <c r="N70" t="str">
        <f>IF(match_results!C70="完全一致","〇","×")</f>
        <v>〇</v>
      </c>
      <c r="O70" t="str">
        <f>IF(match_results!C70="薬価一致候補","〇","×")</f>
        <v>×</v>
      </c>
      <c r="P70" s="58">
        <f>IF(match_results!E70="","",match_results!E70)</f>
        <v>31</v>
      </c>
      <c r="Q70" s="26" t="str">
        <f ca="1">OFFSET(マスタ非採用削除!$C$4,元データ!P70,0)</f>
        <v>アトロピン硫酸塩注０．５ｍｇ「ニプロ」</v>
      </c>
      <c r="R70">
        <f t="shared" si="9"/>
        <v>69</v>
      </c>
      <c r="S70" t="str">
        <f t="shared" si="8"/>
        <v>アトロピン硫酸塩注0.5ｍｇ「ニプロ」</v>
      </c>
      <c r="T70">
        <v>1</v>
      </c>
      <c r="U70" t="str">
        <f>統合マスタ!AA73</f>
        <v/>
      </c>
    </row>
    <row r="71" spans="1:21">
      <c r="A71" s="6" t="s">
        <v>197</v>
      </c>
      <c r="B71" s="6" t="s">
        <v>9</v>
      </c>
      <c r="C71" s="7" t="s">
        <v>39</v>
      </c>
      <c r="D71" s="6" t="s">
        <v>194</v>
      </c>
      <c r="E71" s="6" t="s">
        <v>108</v>
      </c>
      <c r="F71" s="8">
        <v>58.5</v>
      </c>
      <c r="G71" s="8">
        <v>1755</v>
      </c>
      <c r="H71" s="9">
        <f t="shared" si="5"/>
        <v>30</v>
      </c>
      <c r="I71" s="7" t="s">
        <v>38</v>
      </c>
      <c r="J71" s="10">
        <v>1458</v>
      </c>
      <c r="K71" s="11">
        <f t="shared" si="6"/>
        <v>48.6</v>
      </c>
      <c r="L71" s="7" t="s">
        <v>196</v>
      </c>
      <c r="M71" s="15">
        <f t="shared" si="7"/>
        <v>9.8999999999999986</v>
      </c>
      <c r="N71" t="str">
        <f>IF(match_results!C71="完全一致","〇","×")</f>
        <v>〇</v>
      </c>
      <c r="O71" t="str">
        <f>IF(match_results!C71="薬価一致候補","〇","×")</f>
        <v>×</v>
      </c>
      <c r="P71" s="58">
        <f>IF(match_results!E71="","",match_results!E71)</f>
        <v>32</v>
      </c>
      <c r="Q71" s="26" t="str">
        <f ca="1">OFFSET(マスタ非採用削除!$C$4,元データ!P71,0)</f>
        <v>アナストロゾール錠１ｍｇ「サワイ」</v>
      </c>
      <c r="R71">
        <f t="shared" si="9"/>
        <v>70</v>
      </c>
      <c r="S71" t="str">
        <f t="shared" si="8"/>
        <v>アナストロゾール錠1ｍｇ「サワイ」</v>
      </c>
      <c r="T71">
        <v>1</v>
      </c>
      <c r="U71" t="str">
        <f>統合マスタ!AA74</f>
        <v/>
      </c>
    </row>
    <row r="72" spans="1:21">
      <c r="A72" s="6" t="s">
        <v>198</v>
      </c>
      <c r="B72" s="6" t="s">
        <v>10</v>
      </c>
      <c r="C72" s="7" t="s">
        <v>39</v>
      </c>
      <c r="D72" s="6" t="s">
        <v>199</v>
      </c>
      <c r="E72" s="6" t="s">
        <v>56</v>
      </c>
      <c r="F72" s="8">
        <v>9.9</v>
      </c>
      <c r="G72" s="8">
        <v>2970</v>
      </c>
      <c r="H72" s="9">
        <f t="shared" si="5"/>
        <v>300</v>
      </c>
      <c r="I72" s="7" t="s">
        <v>38</v>
      </c>
      <c r="J72" s="12">
        <v>2700</v>
      </c>
      <c r="K72" s="11">
        <f t="shared" si="6"/>
        <v>9</v>
      </c>
      <c r="L72" s="7" t="s">
        <v>185</v>
      </c>
      <c r="M72" s="15">
        <f t="shared" si="7"/>
        <v>0.90000000000000036</v>
      </c>
      <c r="N72" t="str">
        <f>IF(match_results!C72="完全一致","〇","×")</f>
        <v>×</v>
      </c>
      <c r="O72" t="str">
        <f>IF(match_results!C72="薬価一致候補","〇","×")</f>
        <v>〇</v>
      </c>
      <c r="P72" s="64" t="s">
        <v>4215</v>
      </c>
      <c r="Q72" s="63" t="e">
        <f ca="1">OFFSET(マスタ非採用削除!$C$4,元データ!P72,0)</f>
        <v>#VALUE!</v>
      </c>
      <c r="R72">
        <f t="shared" si="9"/>
        <v>71</v>
      </c>
      <c r="S72" t="str">
        <f t="shared" si="8"/>
        <v>アナフラニール錠１０ｍｇ</v>
      </c>
      <c r="T72">
        <v>0</v>
      </c>
      <c r="U72" t="str">
        <f>統合マスタ!AA75</f>
        <v>非採用</v>
      </c>
    </row>
    <row r="73" spans="1:21">
      <c r="A73" s="6" t="s">
        <v>200</v>
      </c>
      <c r="B73" s="6" t="s">
        <v>71</v>
      </c>
      <c r="C73" s="7" t="s">
        <v>10</v>
      </c>
      <c r="D73" s="6" t="s">
        <v>201</v>
      </c>
      <c r="E73" s="6" t="s">
        <v>202</v>
      </c>
      <c r="F73" s="8">
        <v>2001</v>
      </c>
      <c r="G73" s="8">
        <v>10005</v>
      </c>
      <c r="H73" s="9">
        <f t="shared" si="5"/>
        <v>5</v>
      </c>
      <c r="I73" s="7" t="s">
        <v>88</v>
      </c>
      <c r="J73" s="10">
        <v>9005</v>
      </c>
      <c r="K73" s="11">
        <f t="shared" si="6"/>
        <v>1801</v>
      </c>
      <c r="L73" s="7" t="s">
        <v>203</v>
      </c>
      <c r="M73" s="15">
        <f t="shared" si="7"/>
        <v>200</v>
      </c>
      <c r="N73" t="str">
        <f>IF(match_results!C73="完全一致","〇","×")</f>
        <v>×</v>
      </c>
      <c r="O73" t="str">
        <f>IF(match_results!C73="薬価一致候補","〇","×")</f>
        <v>〇</v>
      </c>
      <c r="P73" s="57">
        <v>34</v>
      </c>
      <c r="Q73" s="49" t="str">
        <f ca="1">OFFSET(マスタ非採用削除!$C$4,元データ!P73,0)</f>
        <v>アネキセート注射液０．５ｍｇ</v>
      </c>
      <c r="R73">
        <f t="shared" si="9"/>
        <v>72</v>
      </c>
      <c r="S73" t="str">
        <f t="shared" si="8"/>
        <v>アネキセート注射液0.5MG</v>
      </c>
      <c r="T73">
        <v>2</v>
      </c>
      <c r="U73" t="str">
        <f>統合マスタ!AA76</f>
        <v/>
      </c>
    </row>
    <row r="74" spans="1:21">
      <c r="A74" s="50" t="s">
        <v>204</v>
      </c>
      <c r="B74" s="6" t="s">
        <v>10</v>
      </c>
      <c r="C74" s="7" t="s">
        <v>10</v>
      </c>
      <c r="D74" s="6" t="s">
        <v>205</v>
      </c>
      <c r="E74" s="6" t="s">
        <v>168</v>
      </c>
      <c r="F74" s="8">
        <v>5445.1</v>
      </c>
      <c r="G74" s="8">
        <v>5445.1</v>
      </c>
      <c r="H74" s="9">
        <f t="shared" si="5"/>
        <v>1</v>
      </c>
      <c r="I74" s="7" t="s">
        <v>206</v>
      </c>
      <c r="J74" s="12">
        <v>4726</v>
      </c>
      <c r="K74" s="11">
        <f t="shared" si="6"/>
        <v>4726</v>
      </c>
      <c r="L74" s="7" t="s">
        <v>207</v>
      </c>
      <c r="M74" s="15">
        <f t="shared" si="7"/>
        <v>719.10000000000036</v>
      </c>
      <c r="N74" t="str">
        <f>IF(match_results!C74="完全一致","〇","×")</f>
        <v>×</v>
      </c>
      <c r="O74" t="str">
        <f>IF(match_results!C74="薬価一致候補","〇","×")</f>
        <v>×</v>
      </c>
      <c r="P74" s="64" t="s">
        <v>4067</v>
      </c>
      <c r="Q74" s="63" t="e">
        <f ca="1">OFFSET(マスタ非採用削除!$C$4,元データ!P74,0)</f>
        <v>#VALUE!</v>
      </c>
      <c r="R74">
        <f t="shared" si="9"/>
        <v>73</v>
      </c>
      <c r="S74" t="str">
        <f t="shared" si="8"/>
        <v>アノーロエリプタ30吸入用</v>
      </c>
      <c r="T74">
        <v>10</v>
      </c>
      <c r="U74" t="str">
        <f>統合マスタ!AA77</f>
        <v>非採用</v>
      </c>
    </row>
    <row r="75" spans="1:21">
      <c r="A75" s="6" t="s">
        <v>208</v>
      </c>
      <c r="B75" s="6" t="s">
        <v>9</v>
      </c>
      <c r="C75" s="7" t="s">
        <v>39</v>
      </c>
      <c r="D75" s="6" t="s">
        <v>69</v>
      </c>
      <c r="E75" s="6" t="s">
        <v>209</v>
      </c>
      <c r="F75" s="8">
        <v>6.1</v>
      </c>
      <c r="G75" s="8">
        <v>610</v>
      </c>
      <c r="H75" s="9">
        <f t="shared" si="5"/>
        <v>100</v>
      </c>
      <c r="I75" s="7" t="s">
        <v>38</v>
      </c>
      <c r="J75" s="10">
        <v>510</v>
      </c>
      <c r="K75" s="11">
        <f t="shared" si="6"/>
        <v>5.0999999999999996</v>
      </c>
      <c r="L75" s="7" t="s">
        <v>85</v>
      </c>
      <c r="M75" s="15">
        <f t="shared" si="7"/>
        <v>1</v>
      </c>
      <c r="N75" t="str">
        <f>IF(match_results!C75="完全一致","〇","×")</f>
        <v>〇</v>
      </c>
      <c r="O75" t="str">
        <f>IF(match_results!C75="薬価一致候補","〇","×")</f>
        <v>×</v>
      </c>
      <c r="P75" s="58">
        <f>IF(match_results!E75="","",match_results!E75)</f>
        <v>35</v>
      </c>
      <c r="Q75" s="26" t="str">
        <f ca="1">OFFSET(マスタ非採用削除!$C$4,元データ!P75,0)</f>
        <v>アマンタジン塩酸塩錠５０ｍｇ「杏林」</v>
      </c>
      <c r="R75">
        <f t="shared" si="9"/>
        <v>74</v>
      </c>
      <c r="S75" t="str">
        <f t="shared" si="8"/>
        <v>アマンタジン塩酸塩錠50ｍｇ「杏林」</v>
      </c>
      <c r="T75">
        <v>1</v>
      </c>
      <c r="U75" t="str">
        <f>統合マスタ!AA78</f>
        <v/>
      </c>
    </row>
    <row r="76" spans="1:21">
      <c r="A76" s="6" t="s">
        <v>210</v>
      </c>
      <c r="B76" s="6" t="s">
        <v>44</v>
      </c>
      <c r="C76" s="7" t="s">
        <v>39</v>
      </c>
      <c r="D76" s="6" t="s">
        <v>211</v>
      </c>
      <c r="E76" s="6" t="s">
        <v>212</v>
      </c>
      <c r="F76" s="8">
        <v>96.9</v>
      </c>
      <c r="G76" s="8">
        <v>48450</v>
      </c>
      <c r="H76" s="9">
        <f t="shared" si="5"/>
        <v>499.99999999999994</v>
      </c>
      <c r="I76" s="7" t="s">
        <v>57</v>
      </c>
      <c r="J76" s="10">
        <v>41183</v>
      </c>
      <c r="K76" s="11">
        <f t="shared" si="6"/>
        <v>82.366000000000014</v>
      </c>
      <c r="L76" s="7" t="s">
        <v>213</v>
      </c>
      <c r="M76" s="15">
        <f t="shared" si="7"/>
        <v>14.533999999999992</v>
      </c>
      <c r="N76" t="str">
        <f>IF(match_results!C76="完全一致","〇","×")</f>
        <v>〇</v>
      </c>
      <c r="O76" t="str">
        <f>IF(match_results!C76="薬価一致候補","〇","×")</f>
        <v>×</v>
      </c>
      <c r="P76" s="58">
        <f>IF(match_results!E76="","",match_results!E76)</f>
        <v>37</v>
      </c>
      <c r="Q76" s="26" t="str">
        <f ca="1">OFFSET(マスタ非採用削除!$C$4,元データ!P76,0)</f>
        <v>アミティーザカプセル２４μｇ</v>
      </c>
      <c r="R76">
        <f t="shared" si="9"/>
        <v>75</v>
      </c>
      <c r="S76" t="str">
        <f t="shared" si="8"/>
        <v>アミティーザカプセル24μｇ</v>
      </c>
      <c r="T76">
        <v>1</v>
      </c>
      <c r="U76" t="str">
        <f>統合マスタ!AA79</f>
        <v/>
      </c>
    </row>
    <row r="77" spans="1:21" ht="24">
      <c r="A77" s="50" t="s">
        <v>214</v>
      </c>
      <c r="B77" s="6" t="s">
        <v>10</v>
      </c>
      <c r="C77" s="7" t="s">
        <v>14</v>
      </c>
      <c r="D77" s="6" t="s">
        <v>215</v>
      </c>
      <c r="E77" s="6" t="s">
        <v>92</v>
      </c>
      <c r="F77" s="8">
        <v>88.8</v>
      </c>
      <c r="G77" s="8">
        <v>9324</v>
      </c>
      <c r="H77" s="9">
        <f t="shared" si="5"/>
        <v>105</v>
      </c>
      <c r="I77" s="7" t="s">
        <v>127</v>
      </c>
      <c r="J77" s="12">
        <v>8295</v>
      </c>
      <c r="K77" s="11">
        <f t="shared" si="6"/>
        <v>79</v>
      </c>
      <c r="L77" s="7" t="s">
        <v>216</v>
      </c>
      <c r="M77" s="15">
        <f t="shared" si="7"/>
        <v>9.7999999999999972</v>
      </c>
      <c r="N77" t="str">
        <f>IF(match_results!C77="完全一致","〇","×")</f>
        <v>×</v>
      </c>
      <c r="O77" t="str">
        <f>IF(match_results!C77="薬価一致候補","〇","×")</f>
        <v>×</v>
      </c>
      <c r="P77" s="57">
        <v>38</v>
      </c>
      <c r="Q77" s="49" t="str">
        <f ca="1">OFFSET(マスタ非採用削除!$C$4,元データ!P77,0)</f>
        <v>アミノレバンＥＮ配合散</v>
      </c>
      <c r="R77">
        <f t="shared" si="9"/>
        <v>76</v>
      </c>
      <c r="S77" t="str">
        <f t="shared" si="8"/>
        <v>アミノレバンEN配合散　　　　　コーヒー味</v>
      </c>
      <c r="T77">
        <v>2</v>
      </c>
      <c r="U77" t="str">
        <f>統合マスタ!AA80</f>
        <v/>
      </c>
    </row>
    <row r="78" spans="1:21">
      <c r="A78" s="6" t="s">
        <v>217</v>
      </c>
      <c r="B78" s="6" t="s">
        <v>10</v>
      </c>
      <c r="C78" s="7" t="s">
        <v>10</v>
      </c>
      <c r="D78" s="6" t="s">
        <v>218</v>
      </c>
      <c r="E78" s="6" t="s">
        <v>92</v>
      </c>
      <c r="F78" s="8">
        <v>715</v>
      </c>
      <c r="G78" s="8">
        <v>14300</v>
      </c>
      <c r="H78" s="9">
        <f t="shared" si="5"/>
        <v>20</v>
      </c>
      <c r="I78" s="7" t="s">
        <v>97</v>
      </c>
      <c r="J78" s="12">
        <v>12720</v>
      </c>
      <c r="K78" s="11">
        <f t="shared" si="6"/>
        <v>636</v>
      </c>
      <c r="L78" s="7" t="s">
        <v>216</v>
      </c>
      <c r="M78" s="15">
        <f t="shared" si="7"/>
        <v>79</v>
      </c>
      <c r="N78" t="str">
        <f>IF(match_results!C78="完全一致","〇","×")</f>
        <v>×</v>
      </c>
      <c r="O78" t="str">
        <f>IF(match_results!C78="薬価一致候補","〇","×")</f>
        <v>〇</v>
      </c>
      <c r="P78" s="56">
        <f>IF(match_results!E78="","",match_results!E78)</f>
        <v>39</v>
      </c>
      <c r="Q78" s="26" t="str">
        <f ca="1">OFFSET(マスタ非採用削除!$C$4,元データ!P78,0)</f>
        <v>アミノレバン点滴静注（用時購入）</v>
      </c>
      <c r="R78">
        <f t="shared" si="9"/>
        <v>77</v>
      </c>
      <c r="S78" t="str">
        <f t="shared" si="8"/>
        <v>アミノレバン点滴静注</v>
      </c>
      <c r="T78">
        <v>2</v>
      </c>
      <c r="U78" t="str">
        <f>統合マスタ!AA81</f>
        <v/>
      </c>
    </row>
    <row r="79" spans="1:21">
      <c r="A79" s="6" t="s">
        <v>219</v>
      </c>
      <c r="B79" s="6" t="s">
        <v>9</v>
      </c>
      <c r="C79" s="7" t="s">
        <v>39</v>
      </c>
      <c r="D79" s="6" t="s">
        <v>174</v>
      </c>
      <c r="E79" s="6" t="s">
        <v>220</v>
      </c>
      <c r="F79" s="8">
        <v>10.4</v>
      </c>
      <c r="G79" s="8">
        <v>5200</v>
      </c>
      <c r="H79" s="9">
        <f t="shared" si="5"/>
        <v>500</v>
      </c>
      <c r="I79" s="7" t="s">
        <v>38</v>
      </c>
      <c r="J79" s="10">
        <v>4180</v>
      </c>
      <c r="K79" s="11">
        <f t="shared" si="6"/>
        <v>8.36</v>
      </c>
      <c r="L79" s="7" t="s">
        <v>163</v>
      </c>
      <c r="M79" s="15">
        <f t="shared" si="7"/>
        <v>2.0400000000000009</v>
      </c>
      <c r="N79" t="str">
        <f>IF(match_results!C79="完全一致","〇","×")</f>
        <v>〇</v>
      </c>
      <c r="O79" t="str">
        <f>IF(match_results!C79="薬価一致候補","〇","×")</f>
        <v>×</v>
      </c>
      <c r="P79" s="58">
        <f>IF(match_results!E79="","",match_results!E79)</f>
        <v>40</v>
      </c>
      <c r="Q79" s="26" t="str">
        <f ca="1">OFFSET(マスタ非採用削除!$C$4,元データ!P79,0)</f>
        <v>アムロジピンＯＤ錠２．５ｍｇ「明治」</v>
      </c>
      <c r="R79">
        <f t="shared" si="9"/>
        <v>78</v>
      </c>
      <c r="S79" t="str">
        <f t="shared" si="8"/>
        <v>アムロジピンOD錠2.5ｍｇ「明治」</v>
      </c>
      <c r="T79">
        <v>1</v>
      </c>
      <c r="U79" t="str">
        <f>統合マスタ!AA82</f>
        <v/>
      </c>
    </row>
    <row r="80" spans="1:21">
      <c r="A80" s="6" t="s">
        <v>219</v>
      </c>
      <c r="B80" s="6" t="s">
        <v>9</v>
      </c>
      <c r="C80" s="7" t="s">
        <v>67</v>
      </c>
      <c r="D80" s="6" t="s">
        <v>174</v>
      </c>
      <c r="E80" s="6" t="s">
        <v>220</v>
      </c>
      <c r="F80" s="8">
        <v>10.4</v>
      </c>
      <c r="G80" s="8">
        <v>5200</v>
      </c>
      <c r="H80" s="9">
        <f t="shared" si="5"/>
        <v>500</v>
      </c>
      <c r="I80" s="7" t="s">
        <v>38</v>
      </c>
      <c r="J80" s="10">
        <v>4180</v>
      </c>
      <c r="K80" s="11">
        <f t="shared" si="6"/>
        <v>8.36</v>
      </c>
      <c r="L80" s="7" t="s">
        <v>163</v>
      </c>
      <c r="M80" s="15">
        <f t="shared" si="7"/>
        <v>2.0400000000000009</v>
      </c>
      <c r="N80" t="str">
        <f>IF(match_results!C80="完全一致","〇","×")</f>
        <v>〇</v>
      </c>
      <c r="O80" t="str">
        <f>IF(match_results!C80="薬価一致候補","〇","×")</f>
        <v>×</v>
      </c>
      <c r="P80" s="58">
        <f>IF(match_results!E80="","",match_results!E80)</f>
        <v>40</v>
      </c>
      <c r="Q80" s="26" t="str">
        <f ca="1">OFFSET(マスタ非採用削除!$C$4,元データ!P80,0)</f>
        <v>アムロジピンＯＤ錠２．５ｍｇ「明治」</v>
      </c>
      <c r="R80">
        <f t="shared" si="9"/>
        <v>79</v>
      </c>
      <c r="S80" t="str">
        <f t="shared" si="8"/>
        <v>アムロジピンOD錠2.5ｍｇ「明治」</v>
      </c>
      <c r="T80">
        <v>1</v>
      </c>
      <c r="U80" t="str">
        <f>統合マスタ!AA83</f>
        <v/>
      </c>
    </row>
    <row r="81" spans="1:21">
      <c r="A81" s="6" t="s">
        <v>221</v>
      </c>
      <c r="B81" s="6" t="s">
        <v>90</v>
      </c>
      <c r="C81" s="7" t="s">
        <v>10</v>
      </c>
      <c r="D81" s="6" t="s">
        <v>222</v>
      </c>
      <c r="E81" s="6" t="s">
        <v>223</v>
      </c>
      <c r="F81" s="8">
        <v>286.39999999999998</v>
      </c>
      <c r="G81" s="8">
        <v>8019.2</v>
      </c>
      <c r="H81" s="9">
        <f t="shared" si="5"/>
        <v>28</v>
      </c>
      <c r="I81" s="7" t="s">
        <v>181</v>
      </c>
      <c r="J81" s="10">
        <v>6943</v>
      </c>
      <c r="K81" s="11">
        <f t="shared" si="6"/>
        <v>247.96428571428572</v>
      </c>
      <c r="L81" s="7" t="s">
        <v>224</v>
      </c>
      <c r="M81" s="15">
        <f t="shared" si="7"/>
        <v>38.435714285714255</v>
      </c>
      <c r="N81" t="str">
        <f>IF(match_results!C81="完全一致","〇","×")</f>
        <v>〇</v>
      </c>
      <c r="O81" t="str">
        <f>IF(match_results!C81="薬価一致候補","〇","×")</f>
        <v>×</v>
      </c>
      <c r="P81" s="58">
        <f>IF(match_results!E81="","",match_results!E81)</f>
        <v>41</v>
      </c>
      <c r="Q81" s="26" t="str">
        <f ca="1">OFFSET(マスタ非採用削除!$C$4,元データ!P81,0)</f>
        <v>アリドネパッチ２７．５ｍｇ</v>
      </c>
      <c r="R81">
        <f t="shared" si="9"/>
        <v>80</v>
      </c>
      <c r="S81" t="str">
        <f t="shared" si="8"/>
        <v>アリドネパッチ27.5ｍｇ</v>
      </c>
      <c r="T81">
        <v>1</v>
      </c>
      <c r="U81" t="str">
        <f>統合マスタ!AA84</f>
        <v/>
      </c>
    </row>
    <row r="82" spans="1:21">
      <c r="A82" s="6" t="s">
        <v>225</v>
      </c>
      <c r="B82" s="6" t="s">
        <v>90</v>
      </c>
      <c r="C82" s="7" t="s">
        <v>10</v>
      </c>
      <c r="D82" s="6" t="s">
        <v>222</v>
      </c>
      <c r="E82" s="6" t="s">
        <v>223</v>
      </c>
      <c r="F82" s="8">
        <v>437.6</v>
      </c>
      <c r="G82" s="8">
        <v>12252.8</v>
      </c>
      <c r="H82" s="9">
        <f t="shared" si="5"/>
        <v>27.999999999999996</v>
      </c>
      <c r="I82" s="7" t="s">
        <v>181</v>
      </c>
      <c r="J82" s="10">
        <v>10608</v>
      </c>
      <c r="K82" s="11">
        <f t="shared" si="6"/>
        <v>378.85714285714289</v>
      </c>
      <c r="L82" s="7" t="s">
        <v>224</v>
      </c>
      <c r="M82" s="15">
        <f t="shared" si="7"/>
        <v>58.742857142857133</v>
      </c>
      <c r="N82" t="str">
        <f>IF(match_results!C82="完全一致","〇","×")</f>
        <v>〇</v>
      </c>
      <c r="O82" t="str">
        <f>IF(match_results!C82="薬価一致候補","〇","×")</f>
        <v>×</v>
      </c>
      <c r="P82" s="58">
        <f>IF(match_results!E82="","",match_results!E82)</f>
        <v>42</v>
      </c>
      <c r="Q82" s="26" t="str">
        <f ca="1">OFFSET(マスタ非採用削除!$C$4,元データ!P82,0)</f>
        <v>アリドネパッチ５５ｍｇ</v>
      </c>
      <c r="R82">
        <f t="shared" si="9"/>
        <v>81</v>
      </c>
      <c r="S82" t="str">
        <f t="shared" si="8"/>
        <v>アリドネパッチ55ｍｇ</v>
      </c>
      <c r="T82">
        <v>1</v>
      </c>
      <c r="U82" t="str">
        <f>統合マスタ!AA85</f>
        <v/>
      </c>
    </row>
    <row r="83" spans="1:21">
      <c r="A83" s="6" t="s">
        <v>226</v>
      </c>
      <c r="B83" s="6" t="s">
        <v>44</v>
      </c>
      <c r="C83" s="7" t="s">
        <v>58</v>
      </c>
      <c r="D83" s="6" t="s">
        <v>36</v>
      </c>
      <c r="E83" s="6" t="s">
        <v>130</v>
      </c>
      <c r="F83" s="8">
        <v>22.7</v>
      </c>
      <c r="G83" s="8">
        <v>2270</v>
      </c>
      <c r="H83" s="9">
        <f t="shared" si="5"/>
        <v>100</v>
      </c>
      <c r="I83" s="7" t="s">
        <v>38</v>
      </c>
      <c r="J83" s="10">
        <v>1975</v>
      </c>
      <c r="K83" s="11">
        <f t="shared" si="6"/>
        <v>19.75</v>
      </c>
      <c r="L83" s="7" t="s">
        <v>227</v>
      </c>
      <c r="M83" s="15">
        <f t="shared" si="7"/>
        <v>2.9499999999999993</v>
      </c>
      <c r="N83" t="str">
        <f>IF(match_results!C83="完全一致","〇","×")</f>
        <v>〇</v>
      </c>
      <c r="O83" t="str">
        <f>IF(match_results!C83="薬価一致候補","〇","×")</f>
        <v>×</v>
      </c>
      <c r="P83" s="58">
        <f>IF(match_results!E83="","",match_results!E83)</f>
        <v>45</v>
      </c>
      <c r="Q83" s="26" t="str">
        <f ca="1">OFFSET(マスタ非採用削除!$C$4,元データ!P83,0)</f>
        <v>アリピプラゾールＯＤ錠１２ｍｇ「ニプロ」</v>
      </c>
      <c r="R83">
        <f t="shared" si="9"/>
        <v>82</v>
      </c>
      <c r="S83" t="str">
        <f t="shared" si="8"/>
        <v>アリピプラゾールＯＤ錠12ｍｇ「ニプロ」</v>
      </c>
      <c r="T83">
        <v>1</v>
      </c>
      <c r="U83" t="str">
        <f>統合マスタ!AA86</f>
        <v/>
      </c>
    </row>
    <row r="84" spans="1:21">
      <c r="A84" s="6" t="s">
        <v>226</v>
      </c>
      <c r="B84" s="6" t="s">
        <v>44</v>
      </c>
      <c r="C84" s="7" t="s">
        <v>67</v>
      </c>
      <c r="D84" s="6" t="s">
        <v>132</v>
      </c>
      <c r="E84" s="6" t="s">
        <v>133</v>
      </c>
      <c r="F84" s="8">
        <v>22.7</v>
      </c>
      <c r="G84" s="8">
        <v>11350</v>
      </c>
      <c r="H84" s="9">
        <f t="shared" si="5"/>
        <v>500</v>
      </c>
      <c r="I84" s="7" t="s">
        <v>38</v>
      </c>
      <c r="J84" s="10">
        <v>9875</v>
      </c>
      <c r="K84" s="11">
        <f t="shared" si="6"/>
        <v>19.75</v>
      </c>
      <c r="L84" s="7" t="s">
        <v>227</v>
      </c>
      <c r="M84" s="15">
        <f t="shared" si="7"/>
        <v>2.9499999999999993</v>
      </c>
      <c r="N84" t="str">
        <f>IF(match_results!C84="完全一致","〇","×")</f>
        <v>〇</v>
      </c>
      <c r="O84" t="str">
        <f>IF(match_results!C84="薬価一致候補","〇","×")</f>
        <v>×</v>
      </c>
      <c r="P84" s="58">
        <f>IF(match_results!E84="","",match_results!E84)</f>
        <v>45</v>
      </c>
      <c r="Q84" s="26" t="str">
        <f ca="1">OFFSET(マスタ非採用削除!$C$4,元データ!P84,0)</f>
        <v>アリピプラゾールＯＤ錠１２ｍｇ「ニプロ」</v>
      </c>
      <c r="R84">
        <f t="shared" si="9"/>
        <v>83</v>
      </c>
      <c r="S84" t="str">
        <f t="shared" si="8"/>
        <v>アリピプラゾールＯＤ錠12ｍｇ「ニプロ」</v>
      </c>
      <c r="T84">
        <v>1</v>
      </c>
      <c r="U84" t="str">
        <f>統合マスタ!AA87</f>
        <v/>
      </c>
    </row>
    <row r="85" spans="1:21">
      <c r="A85" s="6" t="s">
        <v>228</v>
      </c>
      <c r="B85" s="6" t="s">
        <v>44</v>
      </c>
      <c r="C85" s="7" t="s">
        <v>58</v>
      </c>
      <c r="D85" s="6" t="s">
        <v>36</v>
      </c>
      <c r="E85" s="6" t="s">
        <v>133</v>
      </c>
      <c r="F85" s="8">
        <v>6.4</v>
      </c>
      <c r="G85" s="8">
        <v>640</v>
      </c>
      <c r="H85" s="9">
        <f t="shared" si="5"/>
        <v>100</v>
      </c>
      <c r="I85" s="7" t="s">
        <v>38</v>
      </c>
      <c r="J85" s="10">
        <v>557</v>
      </c>
      <c r="K85" s="11">
        <f t="shared" si="6"/>
        <v>5.57</v>
      </c>
      <c r="L85" s="7" t="s">
        <v>227</v>
      </c>
      <c r="M85" s="15">
        <f t="shared" si="7"/>
        <v>0.83000000000000007</v>
      </c>
      <c r="N85" t="str">
        <f>IF(match_results!C85="完全一致","〇","×")</f>
        <v>〇</v>
      </c>
      <c r="O85" t="str">
        <f>IF(match_results!C85="薬価一致候補","〇","×")</f>
        <v>×</v>
      </c>
      <c r="P85" s="58">
        <f>IF(match_results!E85="","",match_results!E85)</f>
        <v>44</v>
      </c>
      <c r="Q85" s="26" t="str">
        <f ca="1">OFFSET(マスタ非採用削除!$C$4,元データ!P85,0)</f>
        <v>アリピプラゾールＯＤ錠３ｍｇ「ニプロ」</v>
      </c>
      <c r="R85">
        <f t="shared" si="9"/>
        <v>84</v>
      </c>
      <c r="S85" t="str">
        <f t="shared" si="8"/>
        <v>アリピプラゾールＯＤ錠3ｍｇ「ニプロ」</v>
      </c>
      <c r="T85">
        <v>1</v>
      </c>
      <c r="U85" t="str">
        <f>統合マスタ!AA88</f>
        <v/>
      </c>
    </row>
    <row r="86" spans="1:21">
      <c r="A86" s="6" t="s">
        <v>228</v>
      </c>
      <c r="B86" s="6" t="s">
        <v>44</v>
      </c>
      <c r="C86" s="7" t="s">
        <v>67</v>
      </c>
      <c r="D86" s="6" t="s">
        <v>36</v>
      </c>
      <c r="E86" s="6" t="s">
        <v>130</v>
      </c>
      <c r="F86" s="8">
        <v>6.4</v>
      </c>
      <c r="G86" s="8">
        <v>640</v>
      </c>
      <c r="H86" s="9">
        <f t="shared" si="5"/>
        <v>100</v>
      </c>
      <c r="I86" s="7" t="s">
        <v>38</v>
      </c>
      <c r="J86" s="10">
        <v>557</v>
      </c>
      <c r="K86" s="11">
        <f t="shared" si="6"/>
        <v>5.57</v>
      </c>
      <c r="L86" s="7" t="s">
        <v>227</v>
      </c>
      <c r="M86" s="15">
        <f t="shared" si="7"/>
        <v>0.83000000000000007</v>
      </c>
      <c r="N86" t="str">
        <f>IF(match_results!C86="完全一致","〇","×")</f>
        <v>〇</v>
      </c>
      <c r="O86" t="str">
        <f>IF(match_results!C86="薬価一致候補","〇","×")</f>
        <v>×</v>
      </c>
      <c r="P86" s="58">
        <f>IF(match_results!E86="","",match_results!E86)</f>
        <v>44</v>
      </c>
      <c r="Q86" s="26" t="str">
        <f ca="1">OFFSET(マスタ非採用削除!$C$4,元データ!P86,0)</f>
        <v>アリピプラゾールＯＤ錠３ｍｇ「ニプロ」</v>
      </c>
      <c r="R86">
        <f t="shared" si="9"/>
        <v>85</v>
      </c>
      <c r="S86" t="str">
        <f t="shared" si="8"/>
        <v>アリピプラゾールＯＤ錠3ｍｇ「ニプロ」</v>
      </c>
      <c r="T86">
        <v>1</v>
      </c>
      <c r="U86" t="str">
        <f>統合マスタ!AA89</f>
        <v/>
      </c>
    </row>
    <row r="87" spans="1:21">
      <c r="A87" s="6" t="s">
        <v>229</v>
      </c>
      <c r="B87" s="6" t="s">
        <v>44</v>
      </c>
      <c r="C87" s="7" t="s">
        <v>58</v>
      </c>
      <c r="D87" s="6" t="s">
        <v>36</v>
      </c>
      <c r="E87" s="6" t="s">
        <v>133</v>
      </c>
      <c r="F87" s="8">
        <v>11.8</v>
      </c>
      <c r="G87" s="8">
        <v>1180</v>
      </c>
      <c r="H87" s="9">
        <f t="shared" si="5"/>
        <v>100</v>
      </c>
      <c r="I87" s="7" t="s">
        <v>38</v>
      </c>
      <c r="J87" s="10">
        <v>1027</v>
      </c>
      <c r="K87" s="11">
        <f t="shared" si="6"/>
        <v>10.27</v>
      </c>
      <c r="L87" s="7" t="s">
        <v>227</v>
      </c>
      <c r="M87" s="15">
        <f t="shared" si="7"/>
        <v>1.5300000000000011</v>
      </c>
      <c r="N87" t="str">
        <f>IF(match_results!C87="完全一致","〇","×")</f>
        <v>〇</v>
      </c>
      <c r="O87" t="str">
        <f>IF(match_results!C87="薬価一致候補","〇","×")</f>
        <v>×</v>
      </c>
      <c r="P87" s="58">
        <f>IF(match_results!E87="","",match_results!E87)</f>
        <v>46</v>
      </c>
      <c r="Q87" s="26" t="str">
        <f ca="1">OFFSET(マスタ非採用削除!$C$4,元データ!P87,0)</f>
        <v>アリピプラゾールＯＤ錠６ｍｇ「ニプロ」</v>
      </c>
      <c r="R87">
        <f t="shared" si="9"/>
        <v>86</v>
      </c>
      <c r="S87" t="str">
        <f t="shared" si="8"/>
        <v>アリピプラゾールＯＤ錠6ｍｇ「ニプロ」</v>
      </c>
      <c r="T87">
        <v>1</v>
      </c>
      <c r="U87" t="str">
        <f>統合マスタ!AA90</f>
        <v/>
      </c>
    </row>
    <row r="88" spans="1:21">
      <c r="A88" s="6" t="s">
        <v>229</v>
      </c>
      <c r="B88" s="6" t="s">
        <v>44</v>
      </c>
      <c r="C88" s="7" t="s">
        <v>67</v>
      </c>
      <c r="D88" s="6" t="s">
        <v>36</v>
      </c>
      <c r="E88" s="6" t="s">
        <v>133</v>
      </c>
      <c r="F88" s="8">
        <v>11.8</v>
      </c>
      <c r="G88" s="8">
        <v>1180</v>
      </c>
      <c r="H88" s="9">
        <f t="shared" si="5"/>
        <v>100</v>
      </c>
      <c r="I88" s="7" t="s">
        <v>38</v>
      </c>
      <c r="J88" s="10">
        <v>1027</v>
      </c>
      <c r="K88" s="11">
        <f t="shared" si="6"/>
        <v>10.27</v>
      </c>
      <c r="L88" s="7" t="s">
        <v>227</v>
      </c>
      <c r="M88" s="15">
        <f t="shared" si="7"/>
        <v>1.5300000000000011</v>
      </c>
      <c r="N88" t="str">
        <f>IF(match_results!C88="完全一致","〇","×")</f>
        <v>〇</v>
      </c>
      <c r="O88" t="str">
        <f>IF(match_results!C88="薬価一致候補","〇","×")</f>
        <v>×</v>
      </c>
      <c r="P88" s="58">
        <f>IF(match_results!E88="","",match_results!E88)</f>
        <v>46</v>
      </c>
      <c r="Q88" s="26" t="str">
        <f ca="1">OFFSET(マスタ非採用削除!$C$4,元データ!P88,0)</f>
        <v>アリピプラゾールＯＤ錠６ｍｇ「ニプロ」</v>
      </c>
      <c r="R88">
        <f t="shared" si="9"/>
        <v>87</v>
      </c>
      <c r="S88" t="str">
        <f t="shared" si="8"/>
        <v>アリピプラゾールＯＤ錠6ｍｇ「ニプロ」</v>
      </c>
      <c r="T88">
        <v>1</v>
      </c>
      <c r="U88" t="str">
        <f>統合マスタ!AA91</f>
        <v/>
      </c>
    </row>
    <row r="89" spans="1:21">
      <c r="A89" s="6" t="s">
        <v>230</v>
      </c>
      <c r="B89" s="6" t="s">
        <v>9</v>
      </c>
      <c r="C89" s="7" t="s">
        <v>14</v>
      </c>
      <c r="D89" s="6" t="s">
        <v>83</v>
      </c>
      <c r="E89" s="6" t="s">
        <v>130</v>
      </c>
      <c r="F89" s="8">
        <v>18.600000000000001</v>
      </c>
      <c r="G89" s="8">
        <v>1860</v>
      </c>
      <c r="H89" s="9">
        <f t="shared" si="5"/>
        <v>99.999999999999986</v>
      </c>
      <c r="I89" s="7" t="s">
        <v>13</v>
      </c>
      <c r="J89" s="10">
        <v>1657</v>
      </c>
      <c r="K89" s="11">
        <f t="shared" si="6"/>
        <v>16.570000000000004</v>
      </c>
      <c r="L89" s="7" t="s">
        <v>227</v>
      </c>
      <c r="M89" s="15">
        <f t="shared" si="7"/>
        <v>2.0299999999999976</v>
      </c>
      <c r="N89" t="str">
        <f>IF(match_results!C89="完全一致","〇","×")</f>
        <v>〇</v>
      </c>
      <c r="O89" t="str">
        <f>IF(match_results!C89="薬価一致候補","〇","×")</f>
        <v>×</v>
      </c>
      <c r="P89" s="58">
        <f>IF(match_results!E89="","",match_results!E89)</f>
        <v>47</v>
      </c>
      <c r="Q89" s="26" t="str">
        <f ca="1">OFFSET(マスタ非採用削除!$C$4,元データ!P89,0)</f>
        <v>アリピプラゾール散１％「ニプロ」</v>
      </c>
      <c r="R89">
        <f t="shared" si="9"/>
        <v>88</v>
      </c>
      <c r="S89" t="str">
        <f t="shared" si="8"/>
        <v>アリピプラゾール散1％「ニプロ」</v>
      </c>
      <c r="T89">
        <v>1</v>
      </c>
      <c r="U89" t="str">
        <f>統合マスタ!AA92</f>
        <v/>
      </c>
    </row>
    <row r="90" spans="1:21">
      <c r="A90" s="6" t="s">
        <v>231</v>
      </c>
      <c r="B90" s="6" t="s">
        <v>9</v>
      </c>
      <c r="C90" s="7" t="s">
        <v>39</v>
      </c>
      <c r="D90" s="6" t="s">
        <v>69</v>
      </c>
      <c r="E90" s="6" t="s">
        <v>108</v>
      </c>
      <c r="F90" s="8">
        <v>6.1</v>
      </c>
      <c r="G90" s="8">
        <v>610</v>
      </c>
      <c r="H90" s="9">
        <f t="shared" si="5"/>
        <v>100</v>
      </c>
      <c r="I90" s="7" t="s">
        <v>38</v>
      </c>
      <c r="J90" s="10">
        <v>545</v>
      </c>
      <c r="K90" s="11">
        <f t="shared" si="6"/>
        <v>5.45</v>
      </c>
      <c r="L90" s="7" t="s">
        <v>227</v>
      </c>
      <c r="M90" s="15">
        <f t="shared" si="7"/>
        <v>0.64999999999999947</v>
      </c>
      <c r="N90" t="str">
        <f>IF(match_results!C90="完全一致","〇","×")</f>
        <v>〇</v>
      </c>
      <c r="O90" t="str">
        <f>IF(match_results!C90="薬価一致候補","〇","×")</f>
        <v>×</v>
      </c>
      <c r="P90" s="58">
        <f>IF(match_results!E90="","",match_results!E90)</f>
        <v>48</v>
      </c>
      <c r="Q90" s="26" t="str">
        <f ca="1">OFFSET(マスタ非採用削除!$C$4,元データ!P90,0)</f>
        <v>アリピプラゾール錠１ｍｇ「サワイ」</v>
      </c>
      <c r="R90">
        <f t="shared" si="9"/>
        <v>89</v>
      </c>
      <c r="S90" t="str">
        <f t="shared" si="8"/>
        <v>アリピプラゾール錠1ｍｇ「サワイ」</v>
      </c>
      <c r="T90">
        <v>1</v>
      </c>
      <c r="U90" t="str">
        <f>統合マスタ!AA93</f>
        <v/>
      </c>
    </row>
    <row r="91" spans="1:21">
      <c r="A91" s="6" t="s">
        <v>232</v>
      </c>
      <c r="B91" s="6" t="s">
        <v>44</v>
      </c>
      <c r="C91" s="7" t="s">
        <v>67</v>
      </c>
      <c r="D91" s="6" t="s">
        <v>36</v>
      </c>
      <c r="E91" s="6" t="s">
        <v>104</v>
      </c>
      <c r="F91" s="8">
        <v>13.1</v>
      </c>
      <c r="G91" s="8">
        <v>1310</v>
      </c>
      <c r="H91" s="9">
        <f t="shared" si="5"/>
        <v>100</v>
      </c>
      <c r="I91" s="7" t="s">
        <v>38</v>
      </c>
      <c r="J91" s="10">
        <v>1137</v>
      </c>
      <c r="K91" s="11">
        <f t="shared" si="6"/>
        <v>11.37</v>
      </c>
      <c r="L91" s="7" t="s">
        <v>159</v>
      </c>
      <c r="M91" s="15">
        <f t="shared" si="7"/>
        <v>1.7300000000000004</v>
      </c>
      <c r="N91" t="str">
        <f>IF(match_results!C91="完全一致","〇","×")</f>
        <v>〇</v>
      </c>
      <c r="O91" t="str">
        <f>IF(match_results!C91="薬価一致候補","〇","×")</f>
        <v>×</v>
      </c>
      <c r="P91" s="58">
        <f>IF(match_results!E91="","",match_results!E91)</f>
        <v>49</v>
      </c>
      <c r="Q91" s="26" t="str">
        <f ca="1">OFFSET(マスタ非採用削除!$C$4,元データ!P91,0)</f>
        <v>アルダクトンＡ錠２５ｍｇ</v>
      </c>
      <c r="R91">
        <f t="shared" si="9"/>
        <v>90</v>
      </c>
      <c r="S91" t="str">
        <f t="shared" si="8"/>
        <v>アルダクトンＡ錠25ｍｇ</v>
      </c>
      <c r="T91">
        <v>1</v>
      </c>
      <c r="U91" t="str">
        <f>統合マスタ!AA94</f>
        <v/>
      </c>
    </row>
    <row r="92" spans="1:21">
      <c r="A92" s="6" t="s">
        <v>233</v>
      </c>
      <c r="B92" s="6" t="s">
        <v>44</v>
      </c>
      <c r="C92" s="7" t="s">
        <v>39</v>
      </c>
      <c r="D92" s="6" t="s">
        <v>211</v>
      </c>
      <c r="E92" s="6" t="s">
        <v>108</v>
      </c>
      <c r="F92" s="8">
        <v>6.1</v>
      </c>
      <c r="G92" s="8">
        <v>3050</v>
      </c>
      <c r="H92" s="9">
        <f t="shared" si="5"/>
        <v>500.00000000000006</v>
      </c>
      <c r="I92" s="7" t="s">
        <v>57</v>
      </c>
      <c r="J92" s="10">
        <v>2684</v>
      </c>
      <c r="K92" s="11">
        <f t="shared" si="6"/>
        <v>5.3679999999999994</v>
      </c>
      <c r="L92" s="7" t="s">
        <v>234</v>
      </c>
      <c r="M92" s="15">
        <f t="shared" si="7"/>
        <v>0.73200000000000021</v>
      </c>
      <c r="N92" t="str">
        <f>IF(match_results!C92="完全一致","〇","×")</f>
        <v>〇</v>
      </c>
      <c r="O92" t="str">
        <f>IF(match_results!C92="薬価一致候補","〇","×")</f>
        <v>×</v>
      </c>
      <c r="P92" s="58">
        <f>IF(match_results!E92="","",match_results!E92)</f>
        <v>51</v>
      </c>
      <c r="Q92" s="26" t="str">
        <f ca="1">OFFSET(マスタ非採用削除!$C$4,元データ!P92,0)</f>
        <v>アルファカルシドールカプセル０．５μｇ「フソー」</v>
      </c>
      <c r="R92">
        <f t="shared" si="9"/>
        <v>91</v>
      </c>
      <c r="S92" t="str">
        <f t="shared" si="8"/>
        <v>アルファカルシドールカプセル0.5μｇ「フソー」</v>
      </c>
      <c r="T92">
        <v>1</v>
      </c>
      <c r="U92" t="str">
        <f>統合マスタ!AA95</f>
        <v/>
      </c>
    </row>
    <row r="93" spans="1:21">
      <c r="A93" s="6" t="s">
        <v>235</v>
      </c>
      <c r="B93" s="6" t="s">
        <v>44</v>
      </c>
      <c r="C93" s="7" t="s">
        <v>10</v>
      </c>
      <c r="D93" s="6" t="s">
        <v>236</v>
      </c>
      <c r="E93" s="6" t="s">
        <v>237</v>
      </c>
      <c r="F93" s="8">
        <v>4436</v>
      </c>
      <c r="G93" s="8">
        <v>4436</v>
      </c>
      <c r="H93" s="9">
        <f t="shared" si="5"/>
        <v>1</v>
      </c>
      <c r="I93" s="7" t="s">
        <v>110</v>
      </c>
      <c r="J93" s="10">
        <v>3960</v>
      </c>
      <c r="K93" s="11">
        <f t="shared" si="6"/>
        <v>3960</v>
      </c>
      <c r="L93" s="7" t="s">
        <v>238</v>
      </c>
      <c r="M93" s="15">
        <f t="shared" si="7"/>
        <v>476</v>
      </c>
      <c r="N93" t="str">
        <f>IF(match_results!C93="完全一致","〇","×")</f>
        <v>×</v>
      </c>
      <c r="O93" t="str">
        <f>IF(match_results!C93="薬価一致候補","〇","×")</f>
        <v>〇</v>
      </c>
      <c r="P93" s="56">
        <f>IF(match_results!E93="","",match_results!E93)</f>
        <v>50</v>
      </c>
      <c r="Q93" s="26" t="str">
        <f ca="1">OFFSET(マスタ非採用削除!$C$4,元データ!P93,0)</f>
        <v>アルブミナー２５％静注１２．５ｇ／５０ｍＬ</v>
      </c>
      <c r="R93">
        <f t="shared" si="9"/>
        <v>92</v>
      </c>
      <c r="S93" t="str">
        <f t="shared" si="8"/>
        <v>アルブミナー25％静注12.5ｇ/50ｍｌ</v>
      </c>
      <c r="T93">
        <v>2</v>
      </c>
      <c r="U93" t="str">
        <f>統合マスタ!AA96</f>
        <v/>
      </c>
    </row>
    <row r="94" spans="1:21">
      <c r="A94" s="50" t="s">
        <v>239</v>
      </c>
      <c r="B94" s="6" t="s">
        <v>10</v>
      </c>
      <c r="C94" s="7" t="s">
        <v>10</v>
      </c>
      <c r="D94" s="6" t="s">
        <v>240</v>
      </c>
      <c r="E94" s="6" t="s">
        <v>241</v>
      </c>
      <c r="F94" s="8">
        <v>20.6</v>
      </c>
      <c r="G94" s="8">
        <v>1030</v>
      </c>
      <c r="H94" s="9">
        <f t="shared" si="5"/>
        <v>50</v>
      </c>
      <c r="I94" s="7" t="s">
        <v>13</v>
      </c>
      <c r="J94" s="12">
        <v>917</v>
      </c>
      <c r="K94" s="11">
        <f t="shared" si="6"/>
        <v>18.34</v>
      </c>
      <c r="L94" s="7" t="s">
        <v>128</v>
      </c>
      <c r="M94" s="15">
        <f t="shared" si="7"/>
        <v>2.2600000000000016</v>
      </c>
      <c r="N94" t="str">
        <f>IF(match_results!C94="完全一致","〇","×")</f>
        <v>×</v>
      </c>
      <c r="O94" t="str">
        <f>IF(match_results!C94="薬価一致候補","〇","×")</f>
        <v>×</v>
      </c>
      <c r="P94" s="64" t="s">
        <v>4067</v>
      </c>
      <c r="Q94" s="63" t="e">
        <f ca="1">OFFSET(マスタ非採用削除!$C$4,元データ!P94,0)</f>
        <v>#VALUE!</v>
      </c>
      <c r="R94">
        <f t="shared" si="9"/>
        <v>93</v>
      </c>
      <c r="S94" t="str">
        <f t="shared" si="8"/>
        <v>アルメタ軟膏</v>
      </c>
      <c r="T94">
        <v>10</v>
      </c>
      <c r="U94" t="str">
        <f>統合マスタ!AA97</f>
        <v>非採用</v>
      </c>
    </row>
    <row r="95" spans="1:21" ht="24">
      <c r="A95" s="50" t="s">
        <v>242</v>
      </c>
      <c r="B95" s="6" t="s">
        <v>10</v>
      </c>
      <c r="C95" s="7" t="s">
        <v>10</v>
      </c>
      <c r="D95" s="6" t="s">
        <v>145</v>
      </c>
      <c r="E95" s="6" t="s">
        <v>243</v>
      </c>
      <c r="F95" s="8">
        <v>421.8</v>
      </c>
      <c r="G95" s="8">
        <v>4218</v>
      </c>
      <c r="H95" s="9">
        <f t="shared" si="5"/>
        <v>10</v>
      </c>
      <c r="I95" s="7" t="s">
        <v>244</v>
      </c>
      <c r="J95" s="12">
        <v>3750</v>
      </c>
      <c r="K95" s="11">
        <f t="shared" si="6"/>
        <v>375</v>
      </c>
      <c r="L95" s="7" t="s">
        <v>76</v>
      </c>
      <c r="M95" s="15">
        <f t="shared" si="7"/>
        <v>46.800000000000011</v>
      </c>
      <c r="N95" t="str">
        <f>IF(match_results!C95="完全一致","〇","×")</f>
        <v>×</v>
      </c>
      <c r="O95" t="str">
        <f>IF(match_results!C95="薬価一致候補","〇","×")</f>
        <v>×</v>
      </c>
      <c r="P95" s="64" t="s">
        <v>4067</v>
      </c>
      <c r="Q95" s="63" t="e">
        <f ca="1">OFFSET(マスタ非採用削除!$C$4,元データ!P95,0)</f>
        <v>#VALUE!</v>
      </c>
      <c r="R95">
        <f t="shared" si="9"/>
        <v>94</v>
      </c>
      <c r="S95" t="str">
        <f t="shared" si="8"/>
        <v>アレギサール点眼液0.1％　　　　販売中止</v>
      </c>
      <c r="T95">
        <v>10</v>
      </c>
      <c r="U95" t="str">
        <f>統合マスタ!AA98</f>
        <v>非採用</v>
      </c>
    </row>
    <row r="96" spans="1:21">
      <c r="A96" s="6" t="s">
        <v>245</v>
      </c>
      <c r="B96" s="6" t="s">
        <v>10</v>
      </c>
      <c r="C96" s="7" t="s">
        <v>14</v>
      </c>
      <c r="D96" s="6" t="s">
        <v>135</v>
      </c>
      <c r="E96" s="6" t="s">
        <v>84</v>
      </c>
      <c r="F96" s="8">
        <v>12.1</v>
      </c>
      <c r="G96" s="8">
        <v>6050</v>
      </c>
      <c r="H96" s="9">
        <f t="shared" si="5"/>
        <v>500</v>
      </c>
      <c r="I96" s="7" t="s">
        <v>13</v>
      </c>
      <c r="J96" s="12">
        <v>5389</v>
      </c>
      <c r="K96" s="11">
        <f t="shared" si="6"/>
        <v>10.778</v>
      </c>
      <c r="L96" s="7" t="s">
        <v>246</v>
      </c>
      <c r="M96" s="15">
        <f t="shared" si="7"/>
        <v>1.3219999999999992</v>
      </c>
      <c r="N96" t="str">
        <f>IF(match_results!C96="完全一致","〇","×")</f>
        <v>〇</v>
      </c>
      <c r="O96" t="str">
        <f>IF(match_results!C96="薬価一致候補","〇","×")</f>
        <v>×</v>
      </c>
      <c r="P96" s="58">
        <f>IF(match_results!E96="","",match_results!E96)</f>
        <v>52</v>
      </c>
      <c r="Q96" s="26" t="str">
        <f ca="1">OFFSET(マスタ非採用削除!$C$4,元データ!P96,0)</f>
        <v>アレビアチン散１０％</v>
      </c>
      <c r="R96">
        <f t="shared" si="9"/>
        <v>95</v>
      </c>
      <c r="S96" t="str">
        <f t="shared" si="8"/>
        <v>アレビアチン散１０％</v>
      </c>
      <c r="T96">
        <v>1</v>
      </c>
      <c r="U96" t="str">
        <f>統合マスタ!AA99</f>
        <v/>
      </c>
    </row>
    <row r="97" spans="1:21">
      <c r="A97" s="50" t="s">
        <v>247</v>
      </c>
      <c r="B97" s="6" t="s">
        <v>10</v>
      </c>
      <c r="C97" s="7" t="s">
        <v>67</v>
      </c>
      <c r="D97" s="6" t="s">
        <v>69</v>
      </c>
      <c r="E97" s="6" t="s">
        <v>84</v>
      </c>
      <c r="F97" s="8">
        <v>12.9</v>
      </c>
      <c r="G97" s="8">
        <v>1290</v>
      </c>
      <c r="H97" s="9">
        <f t="shared" si="5"/>
        <v>100</v>
      </c>
      <c r="I97" s="7" t="s">
        <v>38</v>
      </c>
      <c r="J97" s="12">
        <v>1149</v>
      </c>
      <c r="K97" s="11">
        <f t="shared" si="6"/>
        <v>11.49</v>
      </c>
      <c r="L97" s="7" t="s">
        <v>246</v>
      </c>
      <c r="M97" s="15">
        <f t="shared" si="7"/>
        <v>1.4100000000000001</v>
      </c>
      <c r="N97" t="str">
        <f>IF(match_results!C97="完全一致","〇","×")</f>
        <v>×</v>
      </c>
      <c r="O97" t="str">
        <f>IF(match_results!C97="薬価一致候補","〇","×")</f>
        <v>×</v>
      </c>
      <c r="P97" s="64" t="s">
        <v>4215</v>
      </c>
      <c r="Q97" s="63" t="e">
        <f ca="1">OFFSET(マスタ非採用削除!$C$4,元データ!P97,0)</f>
        <v>#VALUE!</v>
      </c>
      <c r="R97">
        <f t="shared" si="9"/>
        <v>96</v>
      </c>
      <c r="S97" t="str">
        <f t="shared" si="8"/>
        <v>アレビアチン錠100ｍｇ</v>
      </c>
      <c r="T97">
        <v>0</v>
      </c>
      <c r="U97" t="str">
        <f>統合マスタ!AA100</f>
        <v>非採用</v>
      </c>
    </row>
    <row r="98" spans="1:21">
      <c r="A98" s="6" t="s">
        <v>248</v>
      </c>
      <c r="B98" s="6" t="s">
        <v>10</v>
      </c>
      <c r="C98" s="7" t="s">
        <v>10</v>
      </c>
      <c r="D98" s="6" t="s">
        <v>249</v>
      </c>
      <c r="E98" s="6" t="s">
        <v>84</v>
      </c>
      <c r="F98" s="8">
        <v>123</v>
      </c>
      <c r="G98" s="8">
        <v>1230</v>
      </c>
      <c r="H98" s="9">
        <f t="shared" si="5"/>
        <v>10</v>
      </c>
      <c r="I98" s="7" t="s">
        <v>88</v>
      </c>
      <c r="J98" s="12">
        <v>1095</v>
      </c>
      <c r="K98" s="11">
        <f t="shared" si="6"/>
        <v>109.5</v>
      </c>
      <c r="L98" s="7" t="s">
        <v>246</v>
      </c>
      <c r="M98" s="15">
        <f t="shared" si="7"/>
        <v>13.5</v>
      </c>
      <c r="N98" t="str">
        <f>IF(match_results!C98="完全一致","〇","×")</f>
        <v>〇</v>
      </c>
      <c r="O98" t="str">
        <f>IF(match_results!C98="薬価一致候補","〇","×")</f>
        <v>×</v>
      </c>
      <c r="P98" s="58">
        <f>IF(match_results!E98="","",match_results!E98)</f>
        <v>53</v>
      </c>
      <c r="Q98" s="26" t="str">
        <f ca="1">OFFSET(マスタ非採用削除!$C$4,元データ!P98,0)</f>
        <v>アレビアチン注２５０ｍｇ</v>
      </c>
      <c r="R98">
        <f t="shared" si="9"/>
        <v>97</v>
      </c>
      <c r="S98" t="str">
        <f t="shared" si="8"/>
        <v>アレビアチン注２５０ｍｇ</v>
      </c>
      <c r="T98">
        <v>1</v>
      </c>
      <c r="U98" t="str">
        <f>統合マスタ!AA101</f>
        <v/>
      </c>
    </row>
    <row r="99" spans="1:21">
      <c r="A99" s="6" t="s">
        <v>250</v>
      </c>
      <c r="B99" s="6" t="s">
        <v>10</v>
      </c>
      <c r="C99" s="7" t="s">
        <v>39</v>
      </c>
      <c r="D99" s="6" t="s">
        <v>69</v>
      </c>
      <c r="E99" s="6" t="s">
        <v>108</v>
      </c>
      <c r="F99" s="8">
        <v>8</v>
      </c>
      <c r="G99" s="8">
        <v>800</v>
      </c>
      <c r="H99" s="9">
        <f t="shared" si="5"/>
        <v>100</v>
      </c>
      <c r="I99" s="7" t="s">
        <v>38</v>
      </c>
      <c r="J99" s="12">
        <v>712</v>
      </c>
      <c r="K99" s="11">
        <f t="shared" si="6"/>
        <v>7.12</v>
      </c>
      <c r="L99" s="7" t="s">
        <v>251</v>
      </c>
      <c r="M99" s="15">
        <f t="shared" si="7"/>
        <v>0.87999999999999989</v>
      </c>
      <c r="N99" t="str">
        <f>IF(match_results!C99="完全一致","〇","×")</f>
        <v>〇</v>
      </c>
      <c r="O99" t="str">
        <f>IF(match_results!C99="薬価一致候補","〇","×")</f>
        <v>×</v>
      </c>
      <c r="P99" s="58">
        <f>IF(match_results!E99="","",match_results!E99)</f>
        <v>54</v>
      </c>
      <c r="Q99" s="26" t="str">
        <f ca="1">OFFSET(マスタ非採用削除!$C$4,元データ!P99,0)</f>
        <v>アロプリノール錠１００ｍｇ「サワイ」</v>
      </c>
      <c r="R99">
        <f t="shared" si="9"/>
        <v>98</v>
      </c>
      <c r="S99" t="str">
        <f t="shared" si="8"/>
        <v>アロプリノール錠100mg｢ｻﾜｲ」</v>
      </c>
      <c r="T99">
        <v>1</v>
      </c>
      <c r="U99" t="str">
        <f>統合マスタ!AA102</f>
        <v/>
      </c>
    </row>
    <row r="100" spans="1:21">
      <c r="A100" s="6" t="s">
        <v>250</v>
      </c>
      <c r="B100" s="6" t="s">
        <v>44</v>
      </c>
      <c r="C100" s="7" t="s">
        <v>67</v>
      </c>
      <c r="D100" s="6" t="s">
        <v>138</v>
      </c>
      <c r="E100" s="6" t="s">
        <v>108</v>
      </c>
      <c r="F100" s="8">
        <v>8</v>
      </c>
      <c r="G100" s="8">
        <v>8000</v>
      </c>
      <c r="H100" s="9">
        <f t="shared" si="5"/>
        <v>1000</v>
      </c>
      <c r="I100" s="7" t="s">
        <v>38</v>
      </c>
      <c r="J100" s="10">
        <v>7120</v>
      </c>
      <c r="K100" s="11">
        <f t="shared" si="6"/>
        <v>7.12</v>
      </c>
      <c r="L100" s="7" t="s">
        <v>251</v>
      </c>
      <c r="M100" s="15">
        <f t="shared" si="7"/>
        <v>0.87999999999999989</v>
      </c>
      <c r="N100" t="str">
        <f>IF(match_results!C100="完全一致","〇","×")</f>
        <v>〇</v>
      </c>
      <c r="O100" t="str">
        <f>IF(match_results!C100="薬価一致候補","〇","×")</f>
        <v>×</v>
      </c>
      <c r="P100" s="58">
        <f>IF(match_results!E100="","",match_results!E100)</f>
        <v>54</v>
      </c>
      <c r="Q100" s="26" t="str">
        <f ca="1">OFFSET(マスタ非採用削除!$C$4,元データ!P100,0)</f>
        <v>アロプリノール錠１００ｍｇ「サワイ」</v>
      </c>
      <c r="R100">
        <f t="shared" si="9"/>
        <v>99</v>
      </c>
      <c r="S100" t="str">
        <f t="shared" si="8"/>
        <v>アロプリノール錠100mg｢ｻﾜｲ」</v>
      </c>
      <c r="T100">
        <v>1</v>
      </c>
      <c r="U100" t="str">
        <f>統合マスタ!AA103</f>
        <v/>
      </c>
    </row>
    <row r="101" spans="1:21">
      <c r="A101" s="6" t="s">
        <v>252</v>
      </c>
      <c r="B101" s="6" t="s">
        <v>10</v>
      </c>
      <c r="C101" s="7" t="s">
        <v>10</v>
      </c>
      <c r="D101" s="6" t="s">
        <v>253</v>
      </c>
      <c r="E101" s="6" t="s">
        <v>254</v>
      </c>
      <c r="F101" s="8">
        <v>18.899999999999999</v>
      </c>
      <c r="G101" s="8">
        <v>1890</v>
      </c>
      <c r="H101" s="9">
        <f t="shared" si="5"/>
        <v>100.00000000000001</v>
      </c>
      <c r="I101" s="7" t="s">
        <v>13</v>
      </c>
      <c r="J101" s="12">
        <v>1682</v>
      </c>
      <c r="K101" s="11">
        <f t="shared" si="6"/>
        <v>16.819999999999997</v>
      </c>
      <c r="L101" s="7" t="s">
        <v>128</v>
      </c>
      <c r="M101" s="15">
        <f t="shared" si="7"/>
        <v>2.0800000000000018</v>
      </c>
      <c r="N101" t="str">
        <f>IF(match_results!C101="完全一致","〇","×")</f>
        <v>×</v>
      </c>
      <c r="O101" t="str">
        <f>IF(match_results!C101="薬価一致候補","〇","×")</f>
        <v>〇</v>
      </c>
      <c r="P101" s="64" t="s">
        <v>4197</v>
      </c>
      <c r="Q101" s="63" t="e">
        <f ca="1">OFFSET(マスタ非採用削除!$C$4,元データ!P101,0)</f>
        <v>#VALUE!</v>
      </c>
      <c r="R101">
        <f t="shared" si="9"/>
        <v>100</v>
      </c>
      <c r="S101" t="str">
        <f t="shared" si="8"/>
        <v>アンテベート軟膏0.05％</v>
      </c>
      <c r="T101">
        <v>10</v>
      </c>
      <c r="U101" t="str">
        <f>統合マスタ!AA104</f>
        <v>非採用</v>
      </c>
    </row>
    <row r="102" spans="1:21">
      <c r="A102" s="6" t="s">
        <v>255</v>
      </c>
      <c r="B102" s="6" t="s">
        <v>9</v>
      </c>
      <c r="C102" s="7" t="s">
        <v>39</v>
      </c>
      <c r="D102" s="6" t="s">
        <v>256</v>
      </c>
      <c r="E102" s="6" t="s">
        <v>257</v>
      </c>
      <c r="F102" s="8">
        <v>12.5</v>
      </c>
      <c r="G102" s="8">
        <v>12500</v>
      </c>
      <c r="H102" s="9">
        <f t="shared" si="5"/>
        <v>1000</v>
      </c>
      <c r="I102" s="7" t="s">
        <v>57</v>
      </c>
      <c r="J102" s="10">
        <v>11200</v>
      </c>
      <c r="K102" s="11">
        <f t="shared" si="6"/>
        <v>11.2</v>
      </c>
      <c r="L102" s="7" t="s">
        <v>258</v>
      </c>
      <c r="M102" s="15">
        <f t="shared" si="7"/>
        <v>1.3000000000000007</v>
      </c>
      <c r="N102" t="str">
        <f>IF(match_results!C102="完全一致","〇","×")</f>
        <v>×</v>
      </c>
      <c r="O102" t="str">
        <f>IF(match_results!C102="薬価一致候補","〇","×")</f>
        <v>〇</v>
      </c>
      <c r="P102" s="56">
        <f>IF(match_results!E102="","",match_results!E102)</f>
        <v>55</v>
      </c>
      <c r="Q102" s="26" t="str">
        <f ca="1">OFFSET(マスタ非採用削除!$C$4,元データ!P102,0)</f>
        <v>イコサペント酸エチルカプセル３００ｍｇ「日医工」</v>
      </c>
      <c r="R102">
        <f t="shared" si="9"/>
        <v>101</v>
      </c>
      <c r="S102" t="str">
        <f t="shared" si="8"/>
        <v>イコサペント酸エチルカプセル　３００ｍｇ「日医工」</v>
      </c>
      <c r="T102">
        <v>2</v>
      </c>
      <c r="U102" t="str">
        <f>統合マスタ!AA105</f>
        <v/>
      </c>
    </row>
    <row r="103" spans="1:21">
      <c r="A103" s="6" t="s">
        <v>259</v>
      </c>
      <c r="B103" s="6" t="s">
        <v>44</v>
      </c>
      <c r="C103" s="7" t="s">
        <v>10</v>
      </c>
      <c r="D103" s="6" t="s">
        <v>260</v>
      </c>
      <c r="E103" s="6" t="s">
        <v>261</v>
      </c>
      <c r="F103" s="8">
        <v>6.8</v>
      </c>
      <c r="G103" s="8">
        <v>340</v>
      </c>
      <c r="H103" s="9">
        <f t="shared" si="5"/>
        <v>50</v>
      </c>
      <c r="I103" s="7" t="s">
        <v>143</v>
      </c>
      <c r="J103" s="10">
        <v>302</v>
      </c>
      <c r="K103" s="11">
        <f t="shared" si="6"/>
        <v>6.04</v>
      </c>
      <c r="L103" s="7" t="s">
        <v>262</v>
      </c>
      <c r="M103" s="15">
        <f t="shared" si="7"/>
        <v>0.75999999999999979</v>
      </c>
      <c r="N103" t="str">
        <f>IF(match_results!C103="完全一致","〇","×")</f>
        <v>×</v>
      </c>
      <c r="O103" t="str">
        <f>IF(match_results!C103="薬価一致候補","〇","×")</f>
        <v>〇</v>
      </c>
      <c r="P103" s="68" t="s">
        <v>4216</v>
      </c>
      <c r="Q103" s="69" t="e">
        <f ca="1">OFFSET(マスタ非採用削除!$C$4,元データ!P103,0)</f>
        <v>#VALUE!</v>
      </c>
      <c r="R103">
        <f t="shared" si="9"/>
        <v>102</v>
      </c>
      <c r="S103" t="str">
        <f t="shared" si="8"/>
        <v>イソプロパノール消毒液70％ 「ヨシダ」</v>
      </c>
      <c r="T103">
        <v>0</v>
      </c>
      <c r="U103" t="str">
        <f>統合マスタ!AA106</f>
        <v>処置薬</v>
      </c>
    </row>
    <row r="104" spans="1:21">
      <c r="A104" s="6" t="s">
        <v>263</v>
      </c>
      <c r="B104" s="6" t="s">
        <v>90</v>
      </c>
      <c r="C104" s="7" t="s">
        <v>10</v>
      </c>
      <c r="D104" s="6" t="s">
        <v>264</v>
      </c>
      <c r="E104" s="6" t="s">
        <v>92</v>
      </c>
      <c r="F104" s="8">
        <v>14.4</v>
      </c>
      <c r="G104" s="8">
        <v>7776</v>
      </c>
      <c r="H104" s="9">
        <f t="shared" si="5"/>
        <v>540</v>
      </c>
      <c r="I104" s="7" t="s">
        <v>127</v>
      </c>
      <c r="J104" s="10">
        <v>6894</v>
      </c>
      <c r="K104" s="11">
        <f t="shared" si="6"/>
        <v>12.766666666666667</v>
      </c>
      <c r="L104" s="7" t="s">
        <v>216</v>
      </c>
      <c r="M104" s="15">
        <f t="shared" si="7"/>
        <v>1.6333333333333329</v>
      </c>
      <c r="N104" t="str">
        <f>IF(match_results!C104="完全一致","〇","×")</f>
        <v>×</v>
      </c>
      <c r="O104" t="str">
        <f>IF(match_results!C104="薬価一致候補","〇","×")</f>
        <v>〇</v>
      </c>
      <c r="P104" s="57">
        <v>57</v>
      </c>
      <c r="Q104" s="49" t="str">
        <f ca="1">OFFSET(マスタ非採用削除!$C$4,元データ!P104,0)</f>
        <v>イノソリッド配合経腸用半固形剤</v>
      </c>
      <c r="R104">
        <f t="shared" si="9"/>
        <v>103</v>
      </c>
      <c r="S104" t="str">
        <f t="shared" si="8"/>
        <v>イノソリッド配合経腸用半固形剤</v>
      </c>
      <c r="T104">
        <v>2</v>
      </c>
      <c r="U104" t="str">
        <f>統合マスタ!AA107</f>
        <v/>
      </c>
    </row>
    <row r="105" spans="1:21">
      <c r="A105" s="50" t="s">
        <v>265</v>
      </c>
      <c r="B105" s="6" t="s">
        <v>10</v>
      </c>
      <c r="C105" s="7" t="s">
        <v>10</v>
      </c>
      <c r="D105" s="6" t="s">
        <v>266</v>
      </c>
      <c r="E105" s="6" t="s">
        <v>92</v>
      </c>
      <c r="F105" s="8">
        <v>14.1</v>
      </c>
      <c r="G105" s="8">
        <v>7402.5</v>
      </c>
      <c r="H105" s="9">
        <f t="shared" si="5"/>
        <v>525</v>
      </c>
      <c r="I105" s="7" t="s">
        <v>143</v>
      </c>
      <c r="J105" s="10">
        <v>6580</v>
      </c>
      <c r="K105" s="11">
        <f t="shared" si="6"/>
        <v>12.533333333333333</v>
      </c>
      <c r="L105" s="7" t="s">
        <v>216</v>
      </c>
      <c r="M105" s="15">
        <f t="shared" si="7"/>
        <v>1.5666666666666664</v>
      </c>
      <c r="N105" t="str">
        <f>IF(match_results!C105="完全一致","〇","×")</f>
        <v>×</v>
      </c>
      <c r="O105" t="str">
        <f>IF(match_results!C105="薬価一致候補","〇","×")</f>
        <v>×</v>
      </c>
      <c r="P105" s="64" t="s">
        <v>4067</v>
      </c>
      <c r="Q105" s="63" t="e">
        <f ca="1">OFFSET(マスタ非採用削除!$C$4,元データ!P105,0)</f>
        <v>#VALUE!</v>
      </c>
      <c r="R105">
        <f t="shared" si="9"/>
        <v>104</v>
      </c>
      <c r="S105" t="str">
        <f t="shared" si="8"/>
        <v>イノラス配合経腸用液（コーヒー）</v>
      </c>
      <c r="T105">
        <v>10</v>
      </c>
      <c r="U105" t="str">
        <f>統合マスタ!AA108</f>
        <v>非採用</v>
      </c>
    </row>
    <row r="106" spans="1:21">
      <c r="A106" s="6" t="s">
        <v>267</v>
      </c>
      <c r="B106" s="6" t="s">
        <v>114</v>
      </c>
      <c r="C106" s="7" t="s">
        <v>10</v>
      </c>
      <c r="D106" s="6" t="s">
        <v>271</v>
      </c>
      <c r="E106" s="6" t="s">
        <v>114</v>
      </c>
      <c r="F106" s="8">
        <v>1588</v>
      </c>
      <c r="G106" s="8">
        <v>15880</v>
      </c>
      <c r="H106" s="9">
        <f t="shared" si="5"/>
        <v>10</v>
      </c>
      <c r="I106" s="7" t="s">
        <v>269</v>
      </c>
      <c r="J106" s="10">
        <v>12710</v>
      </c>
      <c r="K106" s="11">
        <f t="shared" si="6"/>
        <v>1271</v>
      </c>
      <c r="L106" s="7" t="s">
        <v>270</v>
      </c>
      <c r="M106" s="15">
        <f t="shared" si="7"/>
        <v>317</v>
      </c>
      <c r="N106" t="str">
        <f>IF(match_results!C106="完全一致","〇","×")</f>
        <v>〇</v>
      </c>
      <c r="O106" t="str">
        <f>IF(match_results!C106="薬価一致候補","〇","×")</f>
        <v>×</v>
      </c>
      <c r="P106" s="58">
        <f>IF(match_results!E106="","",match_results!E106)</f>
        <v>58</v>
      </c>
      <c r="Q106" s="26" t="str">
        <f ca="1">OFFSET(マスタ非採用削除!$C$4,元データ!P106,0)</f>
        <v>イバンドロン酸静注１ｍｇシリンジ「トーワ」</v>
      </c>
      <c r="R106">
        <f t="shared" si="9"/>
        <v>105</v>
      </c>
      <c r="S106" t="str">
        <f t="shared" si="8"/>
        <v>イバンドロン酸静注1ｍｇシリンジ「トーワ」</v>
      </c>
      <c r="T106">
        <v>1</v>
      </c>
      <c r="U106" t="str">
        <f>統合マスタ!AA109</f>
        <v/>
      </c>
    </row>
    <row r="107" spans="1:21">
      <c r="A107" s="6" t="s">
        <v>267</v>
      </c>
      <c r="B107" s="6" t="s">
        <v>10</v>
      </c>
      <c r="C107" s="7" t="s">
        <v>10</v>
      </c>
      <c r="D107" s="6" t="s">
        <v>268</v>
      </c>
      <c r="E107" s="6" t="s">
        <v>114</v>
      </c>
      <c r="F107" s="8">
        <v>1588</v>
      </c>
      <c r="G107" s="8">
        <v>1588</v>
      </c>
      <c r="H107" s="9">
        <f t="shared" si="5"/>
        <v>1</v>
      </c>
      <c r="I107" s="7" t="s">
        <v>269</v>
      </c>
      <c r="J107" s="12">
        <v>1271</v>
      </c>
      <c r="K107" s="11">
        <f t="shared" si="6"/>
        <v>1271</v>
      </c>
      <c r="L107" s="7" t="s">
        <v>270</v>
      </c>
      <c r="M107" s="15">
        <f t="shared" si="7"/>
        <v>317</v>
      </c>
      <c r="N107" t="str">
        <f>IF(match_results!C107="完全一致","〇","×")</f>
        <v>〇</v>
      </c>
      <c r="O107" t="str">
        <f>IF(match_results!C107="薬価一致候補","〇","×")</f>
        <v>×</v>
      </c>
      <c r="P107" s="58">
        <f>IF(match_results!E107="","",match_results!E107)</f>
        <v>58</v>
      </c>
      <c r="Q107" s="26" t="str">
        <f ca="1">OFFSET(マスタ非採用削除!$C$4,元データ!P107,0)</f>
        <v>イバンドロン酸静注１ｍｇシリンジ「トーワ」</v>
      </c>
      <c r="R107">
        <f t="shared" si="9"/>
        <v>106</v>
      </c>
      <c r="S107" t="str">
        <f t="shared" si="8"/>
        <v>イバンドロン酸静注1ｍｇシリンジ「トーワ」</v>
      </c>
      <c r="T107">
        <v>1</v>
      </c>
      <c r="U107" t="str">
        <f>統合マスタ!AA110</f>
        <v/>
      </c>
    </row>
    <row r="108" spans="1:21">
      <c r="A108" s="6" t="s">
        <v>272</v>
      </c>
      <c r="B108" s="6" t="s">
        <v>44</v>
      </c>
      <c r="C108" s="7" t="s">
        <v>39</v>
      </c>
      <c r="D108" s="6" t="s">
        <v>36</v>
      </c>
      <c r="E108" s="6" t="s">
        <v>212</v>
      </c>
      <c r="F108" s="8">
        <v>101.9</v>
      </c>
      <c r="G108" s="8">
        <v>10190</v>
      </c>
      <c r="H108" s="9">
        <f t="shared" si="5"/>
        <v>100</v>
      </c>
      <c r="I108" s="7" t="s">
        <v>38</v>
      </c>
      <c r="J108" s="10">
        <v>8763</v>
      </c>
      <c r="K108" s="11">
        <f t="shared" si="6"/>
        <v>87.63</v>
      </c>
      <c r="L108" s="7" t="s">
        <v>185</v>
      </c>
      <c r="M108" s="15">
        <f t="shared" si="7"/>
        <v>14.27000000000001</v>
      </c>
      <c r="N108" t="str">
        <f>IF(match_results!C108="完全一致","〇","×")</f>
        <v>〇</v>
      </c>
      <c r="O108" t="str">
        <f>IF(match_results!C108="薬価一致候補","〇","×")</f>
        <v>×</v>
      </c>
      <c r="P108" s="58">
        <f>IF(match_results!E108="","",match_results!E108)</f>
        <v>60</v>
      </c>
      <c r="Q108" s="26" t="str">
        <f ca="1">OFFSET(マスタ非採用削除!$C$4,元データ!P108,0)</f>
        <v>イフェクサーＳＲカプセル３７．５ｍｇ</v>
      </c>
      <c r="R108">
        <f t="shared" si="9"/>
        <v>107</v>
      </c>
      <c r="S108" t="str">
        <f t="shared" si="8"/>
        <v>イフェクサーＳＲカプセル37.5ｍｇ</v>
      </c>
      <c r="T108">
        <v>1</v>
      </c>
      <c r="U108" t="str">
        <f>統合マスタ!AA111</f>
        <v/>
      </c>
    </row>
    <row r="109" spans="1:21">
      <c r="A109" s="6" t="s">
        <v>273</v>
      </c>
      <c r="B109" s="6" t="s">
        <v>44</v>
      </c>
      <c r="C109" s="7" t="s">
        <v>39</v>
      </c>
      <c r="D109" s="6" t="s">
        <v>69</v>
      </c>
      <c r="E109" s="6" t="s">
        <v>212</v>
      </c>
      <c r="F109" s="8">
        <v>167.6</v>
      </c>
      <c r="G109" s="8">
        <v>16760</v>
      </c>
      <c r="H109" s="9">
        <f t="shared" si="5"/>
        <v>100</v>
      </c>
      <c r="I109" s="7" t="s">
        <v>38</v>
      </c>
      <c r="J109" s="10">
        <v>14414</v>
      </c>
      <c r="K109" s="11">
        <f t="shared" si="6"/>
        <v>144.13999999999999</v>
      </c>
      <c r="L109" s="7" t="s">
        <v>185</v>
      </c>
      <c r="M109" s="15">
        <f t="shared" si="7"/>
        <v>23.460000000000008</v>
      </c>
      <c r="N109" t="str">
        <f>IF(match_results!C109="完全一致","〇","×")</f>
        <v>〇</v>
      </c>
      <c r="O109" t="str">
        <f>IF(match_results!C109="薬価一致候補","〇","×")</f>
        <v>×</v>
      </c>
      <c r="P109" s="58">
        <f>IF(match_results!E109="","",match_results!E109)</f>
        <v>61</v>
      </c>
      <c r="Q109" s="26" t="str">
        <f ca="1">OFFSET(マスタ非採用削除!$C$4,元データ!P109,0)</f>
        <v>イフェクサーＳＲカプセル７５ｍｇ</v>
      </c>
      <c r="R109">
        <f t="shared" si="9"/>
        <v>108</v>
      </c>
      <c r="S109" t="str">
        <f t="shared" si="8"/>
        <v>イフェクサーＳＲカプセル75ｍｇ</v>
      </c>
      <c r="T109">
        <v>1</v>
      </c>
      <c r="U109" t="str">
        <f>統合マスタ!AA112</f>
        <v/>
      </c>
    </row>
    <row r="110" spans="1:21">
      <c r="A110" s="6" t="s">
        <v>274</v>
      </c>
      <c r="B110" s="6" t="s">
        <v>44</v>
      </c>
      <c r="C110" s="7" t="s">
        <v>10</v>
      </c>
      <c r="D110" s="6" t="s">
        <v>275</v>
      </c>
      <c r="E110" s="6" t="s">
        <v>202</v>
      </c>
      <c r="F110" s="8">
        <v>25061</v>
      </c>
      <c r="G110" s="8">
        <v>50122</v>
      </c>
      <c r="H110" s="9">
        <f t="shared" si="5"/>
        <v>2</v>
      </c>
      <c r="I110" s="7" t="s">
        <v>244</v>
      </c>
      <c r="J110" s="10">
        <v>43706</v>
      </c>
      <c r="K110" s="11">
        <f t="shared" si="6"/>
        <v>21853</v>
      </c>
      <c r="L110" s="7" t="s">
        <v>270</v>
      </c>
      <c r="M110" s="15">
        <f t="shared" si="7"/>
        <v>3208</v>
      </c>
      <c r="N110" t="str">
        <f>IF(match_results!C110="完全一致","〇","×")</f>
        <v>〇</v>
      </c>
      <c r="O110" t="str">
        <f>IF(match_results!C110="薬価一致候補","〇","×")</f>
        <v>×</v>
      </c>
      <c r="P110" s="58">
        <f>IF(match_results!E110="","",match_results!E110)</f>
        <v>62</v>
      </c>
      <c r="Q110" s="26" t="str">
        <f ca="1">OFFSET(マスタ非採用削除!$C$4,元データ!P110,0)</f>
        <v>イベニティ皮下注１０５ｍｇシリンジ</v>
      </c>
      <c r="R110">
        <f t="shared" si="9"/>
        <v>109</v>
      </c>
      <c r="S110" t="str">
        <f t="shared" si="8"/>
        <v>イベニティ皮下注105ｍｇシリンジ</v>
      </c>
      <c r="T110">
        <v>1</v>
      </c>
      <c r="U110" t="str">
        <f>統合マスタ!AA113</f>
        <v/>
      </c>
    </row>
    <row r="111" spans="1:21">
      <c r="A111" s="6" t="s">
        <v>276</v>
      </c>
      <c r="B111" s="6" t="s">
        <v>10</v>
      </c>
      <c r="C111" s="7" t="s">
        <v>39</v>
      </c>
      <c r="D111" s="6" t="s">
        <v>69</v>
      </c>
      <c r="E111" s="6" t="s">
        <v>202</v>
      </c>
      <c r="F111" s="8">
        <v>61</v>
      </c>
      <c r="G111" s="8">
        <v>6100</v>
      </c>
      <c r="H111" s="9">
        <f t="shared" si="5"/>
        <v>100</v>
      </c>
      <c r="I111" s="7" t="s">
        <v>38</v>
      </c>
      <c r="J111" s="12">
        <v>5338</v>
      </c>
      <c r="K111" s="11">
        <f t="shared" si="6"/>
        <v>53.38</v>
      </c>
      <c r="L111" s="7" t="s">
        <v>63</v>
      </c>
      <c r="M111" s="15">
        <f t="shared" si="7"/>
        <v>7.6199999999999974</v>
      </c>
      <c r="N111" t="str">
        <f>IF(match_results!C111="完全一致","〇","×")</f>
        <v>〇</v>
      </c>
      <c r="O111" t="str">
        <f>IF(match_results!C111="薬価一致候補","〇","×")</f>
        <v>×</v>
      </c>
      <c r="P111" s="58">
        <f>IF(match_results!E111="","",match_results!E111)</f>
        <v>63</v>
      </c>
      <c r="Q111" s="26" t="str">
        <f ca="1">OFFSET(マスタ非採用削除!$C$4,元データ!P111,0)</f>
        <v>イリボー錠５μｇ</v>
      </c>
      <c r="R111">
        <f t="shared" si="9"/>
        <v>110</v>
      </c>
      <c r="S111" t="str">
        <f t="shared" si="8"/>
        <v>イリボー錠５μｇ</v>
      </c>
      <c r="T111">
        <v>1</v>
      </c>
      <c r="U111" t="str">
        <f>統合マスタ!AA114</f>
        <v/>
      </c>
    </row>
    <row r="112" spans="1:21">
      <c r="A112" s="6" t="s">
        <v>277</v>
      </c>
      <c r="B112" s="6" t="s">
        <v>90</v>
      </c>
      <c r="C112" s="7" t="s">
        <v>39</v>
      </c>
      <c r="D112" s="6" t="s">
        <v>69</v>
      </c>
      <c r="E112" s="6" t="s">
        <v>108</v>
      </c>
      <c r="F112" s="8">
        <v>10.4</v>
      </c>
      <c r="G112" s="8">
        <v>1040</v>
      </c>
      <c r="H112" s="9">
        <f t="shared" si="5"/>
        <v>100</v>
      </c>
      <c r="I112" s="7" t="s">
        <v>38</v>
      </c>
      <c r="J112" s="10">
        <v>926</v>
      </c>
      <c r="K112" s="11">
        <f t="shared" si="6"/>
        <v>9.26</v>
      </c>
      <c r="L112" s="7" t="s">
        <v>72</v>
      </c>
      <c r="M112" s="15">
        <f t="shared" si="7"/>
        <v>1.1400000000000006</v>
      </c>
      <c r="N112" t="str">
        <f>IF(match_results!C112="完全一致","〇","×")</f>
        <v>〇</v>
      </c>
      <c r="O112" t="str">
        <f>IF(match_results!C112="薬価一致候補","〇","×")</f>
        <v>×</v>
      </c>
      <c r="P112" s="58">
        <f>IF(match_results!E112="","",match_results!E112)</f>
        <v>64</v>
      </c>
      <c r="Q112" s="26" t="str">
        <f ca="1">OFFSET(マスタ非採用削除!$C$4,元データ!P112,0)</f>
        <v>イルベサルタン錠５０ｍｇ「サワイ」</v>
      </c>
      <c r="R112">
        <f t="shared" si="9"/>
        <v>111</v>
      </c>
      <c r="S112" t="str">
        <f t="shared" si="8"/>
        <v>イルベサルタン錠50ｍｇ「サワイ」</v>
      </c>
      <c r="T112">
        <v>1</v>
      </c>
      <c r="U112" t="str">
        <f>統合マスタ!AA115</f>
        <v/>
      </c>
    </row>
    <row r="113" spans="1:21">
      <c r="A113" s="6" t="s">
        <v>277</v>
      </c>
      <c r="B113" s="6" t="s">
        <v>90</v>
      </c>
      <c r="C113" s="7" t="s">
        <v>67</v>
      </c>
      <c r="D113" s="6" t="s">
        <v>117</v>
      </c>
      <c r="E113" s="6" t="s">
        <v>108</v>
      </c>
      <c r="F113" s="8">
        <v>10.4</v>
      </c>
      <c r="G113" s="8">
        <v>2080</v>
      </c>
      <c r="H113" s="9">
        <f t="shared" si="5"/>
        <v>200</v>
      </c>
      <c r="I113" s="7" t="s">
        <v>38</v>
      </c>
      <c r="J113" s="10">
        <v>1851</v>
      </c>
      <c r="K113" s="11">
        <f t="shared" si="6"/>
        <v>9.2550000000000008</v>
      </c>
      <c r="L113" s="7" t="s">
        <v>72</v>
      </c>
      <c r="M113" s="15">
        <f t="shared" si="7"/>
        <v>1.1449999999999996</v>
      </c>
      <c r="N113" t="str">
        <f>IF(match_results!C113="完全一致","〇","×")</f>
        <v>〇</v>
      </c>
      <c r="O113" t="str">
        <f>IF(match_results!C113="薬価一致候補","〇","×")</f>
        <v>×</v>
      </c>
      <c r="P113" s="58">
        <f>IF(match_results!E113="","",match_results!E113)</f>
        <v>64</v>
      </c>
      <c r="Q113" s="26" t="str">
        <f ca="1">OFFSET(マスタ非採用削除!$C$4,元データ!P113,0)</f>
        <v>イルベサルタン錠５０ｍｇ「サワイ」</v>
      </c>
      <c r="R113">
        <f t="shared" si="9"/>
        <v>112</v>
      </c>
      <c r="S113" t="str">
        <f t="shared" si="8"/>
        <v>イルベサルタン錠50ｍｇ「サワイ」</v>
      </c>
      <c r="T113">
        <v>1</v>
      </c>
      <c r="U113" t="str">
        <f>統合マスタ!AA116</f>
        <v/>
      </c>
    </row>
    <row r="114" spans="1:21">
      <c r="A114" s="6" t="s">
        <v>278</v>
      </c>
      <c r="B114" s="6" t="s">
        <v>9</v>
      </c>
      <c r="C114" s="7" t="s">
        <v>39</v>
      </c>
      <c r="D114" s="6" t="s">
        <v>36</v>
      </c>
      <c r="E114" s="6" t="s">
        <v>279</v>
      </c>
      <c r="F114" s="8">
        <v>227.8</v>
      </c>
      <c r="G114" s="8">
        <v>22780</v>
      </c>
      <c r="H114" s="9">
        <f t="shared" si="5"/>
        <v>100</v>
      </c>
      <c r="I114" s="7" t="s">
        <v>38</v>
      </c>
      <c r="J114" s="10">
        <v>19130</v>
      </c>
      <c r="K114" s="11">
        <f t="shared" si="6"/>
        <v>191.3</v>
      </c>
      <c r="L114" s="7" t="s">
        <v>227</v>
      </c>
      <c r="M114" s="15">
        <f t="shared" si="7"/>
        <v>36.5</v>
      </c>
      <c r="N114" t="str">
        <f>IF(match_results!C114="完全一致","〇","×")</f>
        <v>〇</v>
      </c>
      <c r="O114" t="str">
        <f>IF(match_results!C114="薬価一致候補","〇","×")</f>
        <v>×</v>
      </c>
      <c r="P114" s="58">
        <f>IF(match_results!E114="","",match_results!E114)</f>
        <v>65</v>
      </c>
      <c r="Q114" s="26" t="str">
        <f ca="1">OFFSET(マスタ非採用削除!$C$4,元データ!P114,0)</f>
        <v>インヴェガ錠３ｍｇ</v>
      </c>
      <c r="R114">
        <f t="shared" si="9"/>
        <v>113</v>
      </c>
      <c r="S114" t="str">
        <f t="shared" si="8"/>
        <v>インヴェガ錠３ｍｇ</v>
      </c>
      <c r="T114">
        <v>1</v>
      </c>
      <c r="U114" t="str">
        <f>統合マスタ!AA117</f>
        <v/>
      </c>
    </row>
    <row r="115" spans="1:21">
      <c r="A115" s="6" t="s">
        <v>280</v>
      </c>
      <c r="B115" s="6" t="s">
        <v>9</v>
      </c>
      <c r="C115" s="7" t="s">
        <v>39</v>
      </c>
      <c r="D115" s="6" t="s">
        <v>69</v>
      </c>
      <c r="E115" s="6" t="s">
        <v>279</v>
      </c>
      <c r="F115" s="8">
        <v>419.7</v>
      </c>
      <c r="G115" s="8">
        <v>41970</v>
      </c>
      <c r="H115" s="9">
        <f t="shared" si="5"/>
        <v>100</v>
      </c>
      <c r="I115" s="7" t="s">
        <v>38</v>
      </c>
      <c r="J115" s="10">
        <v>35200</v>
      </c>
      <c r="K115" s="11">
        <f t="shared" si="6"/>
        <v>352</v>
      </c>
      <c r="L115" s="7" t="s">
        <v>227</v>
      </c>
      <c r="M115" s="15">
        <f t="shared" si="7"/>
        <v>67.699999999999989</v>
      </c>
      <c r="N115" t="str">
        <f>IF(match_results!C115="完全一致","〇","×")</f>
        <v>〇</v>
      </c>
      <c r="O115" t="str">
        <f>IF(match_results!C115="薬価一致候補","〇","×")</f>
        <v>×</v>
      </c>
      <c r="P115" s="58">
        <f>IF(match_results!E115="","",match_results!E115)</f>
        <v>66</v>
      </c>
      <c r="Q115" s="26" t="str">
        <f ca="1">OFFSET(マスタ非採用削除!$C$4,元データ!P115,0)</f>
        <v>インヴェガ錠６ｍｇ</v>
      </c>
      <c r="R115">
        <f t="shared" si="9"/>
        <v>114</v>
      </c>
      <c r="S115" t="str">
        <f t="shared" si="8"/>
        <v>インヴェガ錠６ｍｇ</v>
      </c>
      <c r="T115">
        <v>1</v>
      </c>
      <c r="U115" t="str">
        <f>統合マスタ!AA118</f>
        <v/>
      </c>
    </row>
    <row r="116" spans="1:21">
      <c r="A116" s="6" t="s">
        <v>281</v>
      </c>
      <c r="B116" s="6" t="s">
        <v>9</v>
      </c>
      <c r="C116" s="7" t="s">
        <v>39</v>
      </c>
      <c r="D116" s="6" t="s">
        <v>69</v>
      </c>
      <c r="E116" s="6" t="s">
        <v>37</v>
      </c>
      <c r="F116" s="8">
        <v>398.8</v>
      </c>
      <c r="G116" s="8">
        <v>39880</v>
      </c>
      <c r="H116" s="9">
        <f t="shared" si="5"/>
        <v>100</v>
      </c>
      <c r="I116" s="7" t="s">
        <v>38</v>
      </c>
      <c r="J116" s="10">
        <v>35500</v>
      </c>
      <c r="K116" s="11">
        <f t="shared" si="6"/>
        <v>355</v>
      </c>
      <c r="L116" s="7" t="s">
        <v>185</v>
      </c>
      <c r="M116" s="15">
        <f t="shared" si="7"/>
        <v>43.800000000000011</v>
      </c>
      <c r="N116" t="str">
        <f>IF(match_results!C116="完全一致","〇","×")</f>
        <v>〇</v>
      </c>
      <c r="O116" t="str">
        <f>IF(match_results!C116="薬価一致候補","〇","×")</f>
        <v>×</v>
      </c>
      <c r="P116" s="58">
        <f>IF(match_results!E116="","",match_results!E116)</f>
        <v>67</v>
      </c>
      <c r="Q116" s="26" t="str">
        <f ca="1">OFFSET(マスタ非採用削除!$C$4,元データ!P116,0)</f>
        <v>インチュニブ錠１ｍｇ</v>
      </c>
      <c r="R116">
        <f t="shared" si="9"/>
        <v>115</v>
      </c>
      <c r="S116" t="str">
        <f t="shared" si="8"/>
        <v>インチュニブ錠1ｍｇ</v>
      </c>
      <c r="T116">
        <v>1</v>
      </c>
      <c r="U116" t="str">
        <f>統合マスタ!AA119</f>
        <v/>
      </c>
    </row>
    <row r="117" spans="1:21">
      <c r="A117" s="6" t="s">
        <v>282</v>
      </c>
      <c r="B117" s="6" t="s">
        <v>9</v>
      </c>
      <c r="C117" s="7" t="s">
        <v>10</v>
      </c>
      <c r="D117" s="6" t="s">
        <v>283</v>
      </c>
      <c r="E117" s="6" t="s">
        <v>284</v>
      </c>
      <c r="F117" s="8">
        <v>3.3</v>
      </c>
      <c r="G117" s="8">
        <v>825</v>
      </c>
      <c r="H117" s="9">
        <f t="shared" si="5"/>
        <v>250</v>
      </c>
      <c r="I117" s="7" t="s">
        <v>13</v>
      </c>
      <c r="J117" s="10">
        <v>735</v>
      </c>
      <c r="K117" s="11">
        <f t="shared" si="6"/>
        <v>2.94</v>
      </c>
      <c r="L117" s="7" t="s">
        <v>128</v>
      </c>
      <c r="M117" s="15">
        <f t="shared" si="7"/>
        <v>0.35999999999999988</v>
      </c>
      <c r="N117" t="str">
        <f>IF(match_results!C117="完全一致","〇","×")</f>
        <v>×</v>
      </c>
      <c r="O117" t="str">
        <f>IF(match_results!C117="薬価一致候補","〇","×")</f>
        <v>〇</v>
      </c>
      <c r="P117" s="57">
        <v>70</v>
      </c>
      <c r="Q117" s="49" t="str">
        <f ca="1">OFFSET(マスタ非採用削除!$C$4,元データ!P117,0)</f>
        <v>インテバンクリーム１％</v>
      </c>
      <c r="R117">
        <f t="shared" si="9"/>
        <v>116</v>
      </c>
      <c r="S117" t="str">
        <f t="shared" si="8"/>
        <v>インテバンクリーム１％　　　　　　　　　</v>
      </c>
      <c r="T117">
        <v>2</v>
      </c>
      <c r="U117" t="str">
        <f>統合マスタ!AA120</f>
        <v/>
      </c>
    </row>
    <row r="118" spans="1:21">
      <c r="A118" s="6" t="s">
        <v>285</v>
      </c>
      <c r="B118" s="6" t="s">
        <v>9</v>
      </c>
      <c r="C118" s="7" t="s">
        <v>10</v>
      </c>
      <c r="D118" s="6" t="s">
        <v>286</v>
      </c>
      <c r="E118" s="6" t="s">
        <v>284</v>
      </c>
      <c r="F118" s="8">
        <v>3.3</v>
      </c>
      <c r="G118" s="8">
        <v>1650</v>
      </c>
      <c r="H118" s="9">
        <f t="shared" si="5"/>
        <v>500</v>
      </c>
      <c r="I118" s="7" t="s">
        <v>75</v>
      </c>
      <c r="J118" s="10">
        <v>1470</v>
      </c>
      <c r="K118" s="11">
        <f t="shared" si="6"/>
        <v>2.94</v>
      </c>
      <c r="L118" s="7" t="s">
        <v>128</v>
      </c>
      <c r="M118" s="15">
        <f t="shared" si="7"/>
        <v>0.35999999999999988</v>
      </c>
      <c r="N118" t="str">
        <f>IF(match_results!C118="完全一致","〇","×")</f>
        <v>×</v>
      </c>
      <c r="O118" t="str">
        <f>IF(match_results!C118="薬価一致候補","〇","×")</f>
        <v>〇</v>
      </c>
      <c r="P118" s="57">
        <v>68</v>
      </c>
      <c r="Q118" s="49" t="str">
        <f ca="1">OFFSET(マスタ非採用削除!$C$4,元データ!P118,0)</f>
        <v>インテバン外用液１％</v>
      </c>
      <c r="R118">
        <f t="shared" si="9"/>
        <v>117</v>
      </c>
      <c r="S118" t="str">
        <f t="shared" si="8"/>
        <v>インテバン外用液１％　　　　　　　　　</v>
      </c>
      <c r="T118">
        <v>2</v>
      </c>
      <c r="U118" t="str">
        <f>統合マスタ!AA121</f>
        <v/>
      </c>
    </row>
    <row r="119" spans="1:21">
      <c r="A119" s="6" t="s">
        <v>287</v>
      </c>
      <c r="B119" s="6" t="s">
        <v>44</v>
      </c>
      <c r="C119" s="7" t="s">
        <v>39</v>
      </c>
      <c r="D119" s="6" t="s">
        <v>174</v>
      </c>
      <c r="E119" s="6" t="s">
        <v>288</v>
      </c>
      <c r="F119" s="8">
        <v>10.4</v>
      </c>
      <c r="G119" s="8">
        <v>5200</v>
      </c>
      <c r="H119" s="9">
        <f t="shared" si="5"/>
        <v>500</v>
      </c>
      <c r="I119" s="7" t="s">
        <v>38</v>
      </c>
      <c r="J119" s="10">
        <v>4576</v>
      </c>
      <c r="K119" s="11">
        <f t="shared" si="6"/>
        <v>9.1519999999999992</v>
      </c>
      <c r="L119" s="7" t="s">
        <v>289</v>
      </c>
      <c r="M119" s="15">
        <f t="shared" si="7"/>
        <v>1.2480000000000011</v>
      </c>
      <c r="N119" t="str">
        <f>IF(match_results!C119="完全一致","〇","×")</f>
        <v>〇</v>
      </c>
      <c r="O119" t="str">
        <f>IF(match_results!C119="薬価一致候補","〇","×")</f>
        <v>×</v>
      </c>
      <c r="P119" s="58">
        <f>IF(match_results!E119="","",match_results!E119)</f>
        <v>69</v>
      </c>
      <c r="Q119" s="26" t="str">
        <f ca="1">OFFSET(マスタ非採用削除!$C$4,元データ!P119,0)</f>
        <v>インデラル錠１０ｍｇ</v>
      </c>
      <c r="R119">
        <f t="shared" si="9"/>
        <v>118</v>
      </c>
      <c r="S119" t="str">
        <f t="shared" si="8"/>
        <v>インデラル錠10ｍｇ</v>
      </c>
      <c r="T119">
        <v>1</v>
      </c>
      <c r="U119" t="str">
        <f>統合マスタ!AA122</f>
        <v/>
      </c>
    </row>
    <row r="120" spans="1:21">
      <c r="A120" s="6" t="s">
        <v>290</v>
      </c>
      <c r="B120" s="6" t="s">
        <v>10</v>
      </c>
      <c r="C120" s="7" t="s">
        <v>10</v>
      </c>
      <c r="D120" s="6" t="s">
        <v>291</v>
      </c>
      <c r="E120" s="6" t="s">
        <v>92</v>
      </c>
      <c r="F120" s="8">
        <v>1182</v>
      </c>
      <c r="G120" s="8">
        <v>11820</v>
      </c>
      <c r="H120" s="9">
        <f t="shared" si="5"/>
        <v>10</v>
      </c>
      <c r="I120" s="7" t="s">
        <v>292</v>
      </c>
      <c r="J120" s="12">
        <v>10530</v>
      </c>
      <c r="K120" s="11">
        <f t="shared" si="6"/>
        <v>1053</v>
      </c>
      <c r="L120" s="7" t="s">
        <v>293</v>
      </c>
      <c r="M120" s="15">
        <f t="shared" si="7"/>
        <v>129</v>
      </c>
      <c r="N120" t="str">
        <f>IF(match_results!C120="完全一致","〇","×")</f>
        <v>×</v>
      </c>
      <c r="O120" t="str">
        <f>IF(match_results!C120="薬価一致候補","〇","×")</f>
        <v>〇</v>
      </c>
      <c r="P120" s="56">
        <f>IF(match_results!E120="","",match_results!E120)</f>
        <v>71</v>
      </c>
      <c r="Q120" s="26" t="str">
        <f ca="1">OFFSET(マスタ非採用削除!$C$4,元データ!P120,0)</f>
        <v>イントラリポス輸液２０％</v>
      </c>
      <c r="R120">
        <f t="shared" si="9"/>
        <v>119</v>
      </c>
      <c r="S120" t="str">
        <f t="shared" si="8"/>
        <v>イントラリポス輸液20％　　　　　　ソフトバッグ　100ｍｌ</v>
      </c>
      <c r="T120">
        <v>2</v>
      </c>
      <c r="U120" t="str">
        <f>統合マスタ!AA123</f>
        <v/>
      </c>
    </row>
    <row r="121" spans="1:21">
      <c r="A121" s="6" t="s">
        <v>295</v>
      </c>
      <c r="B121" s="6" t="s">
        <v>10</v>
      </c>
      <c r="C121" s="7" t="s">
        <v>14</v>
      </c>
      <c r="D121" s="6" t="s">
        <v>135</v>
      </c>
      <c r="E121" s="6" t="s">
        <v>241</v>
      </c>
      <c r="F121" s="8">
        <v>9.8000000000000007</v>
      </c>
      <c r="G121" s="8">
        <v>4900</v>
      </c>
      <c r="H121" s="9">
        <f t="shared" si="5"/>
        <v>499.99999999999994</v>
      </c>
      <c r="I121" s="7" t="s">
        <v>13</v>
      </c>
      <c r="J121" s="12">
        <v>4365</v>
      </c>
      <c r="K121" s="11">
        <f t="shared" si="6"/>
        <v>8.73</v>
      </c>
      <c r="L121" s="7" t="s">
        <v>165</v>
      </c>
      <c r="M121" s="15">
        <f t="shared" si="7"/>
        <v>1.0700000000000003</v>
      </c>
      <c r="N121" t="str">
        <f>IF(match_results!C121="完全一致","〇","×")</f>
        <v>×</v>
      </c>
      <c r="O121" t="str">
        <f>IF(match_results!C121="薬価一致候補","〇","×")</f>
        <v>〇</v>
      </c>
      <c r="P121" s="64" t="s">
        <v>4061</v>
      </c>
      <c r="Q121" s="63" t="e">
        <f ca="1">OFFSET(マスタ非採用削除!$C$4,元データ!P121,0)</f>
        <v>#VALUE!</v>
      </c>
      <c r="R121">
        <f t="shared" si="9"/>
        <v>120</v>
      </c>
      <c r="S121" t="str">
        <f t="shared" si="8"/>
        <v>ウインタミン細粒10％　採用中止</v>
      </c>
      <c r="T121">
        <v>10</v>
      </c>
      <c r="U121" t="str">
        <f>統合マスタ!AA124</f>
        <v>非採用</v>
      </c>
    </row>
    <row r="122" spans="1:21">
      <c r="A122" s="6" t="s">
        <v>296</v>
      </c>
      <c r="B122" s="6" t="s">
        <v>109</v>
      </c>
      <c r="C122" s="7" t="s">
        <v>67</v>
      </c>
      <c r="D122" s="6" t="s">
        <v>297</v>
      </c>
      <c r="E122" s="6" t="s">
        <v>108</v>
      </c>
      <c r="F122" s="8">
        <v>10.4</v>
      </c>
      <c r="G122" s="8">
        <v>10400</v>
      </c>
      <c r="H122" s="9">
        <f t="shared" si="5"/>
        <v>1000</v>
      </c>
      <c r="I122" s="7" t="s">
        <v>38</v>
      </c>
      <c r="J122" s="10">
        <v>9387</v>
      </c>
      <c r="K122" s="11">
        <f t="shared" si="6"/>
        <v>9.3870000000000005</v>
      </c>
      <c r="L122" s="7" t="s">
        <v>298</v>
      </c>
      <c r="M122" s="15">
        <f t="shared" si="7"/>
        <v>1.0129999999999999</v>
      </c>
      <c r="N122" t="str">
        <f>IF(match_results!C122="完全一致","〇","×")</f>
        <v>〇</v>
      </c>
      <c r="O122" t="str">
        <f>IF(match_results!C122="薬価一致候補","〇","×")</f>
        <v>×</v>
      </c>
      <c r="P122" s="58">
        <f>IF(match_results!E122="","",match_results!E122)</f>
        <v>72</v>
      </c>
      <c r="Q122" s="26" t="str">
        <f ca="1">OFFSET(マスタ非採用削除!$C$4,元データ!P122,0)</f>
        <v>ウルソデオキシコール酸錠１００ｍｇ「サワイ」</v>
      </c>
      <c r="R122">
        <f t="shared" si="9"/>
        <v>121</v>
      </c>
      <c r="S122" t="str">
        <f t="shared" si="8"/>
        <v>ウルソデオキシコール酸錠100mg「ｻﾜｲ」</v>
      </c>
      <c r="T122">
        <v>1</v>
      </c>
      <c r="U122" t="str">
        <f>統合マスタ!AA125</f>
        <v/>
      </c>
    </row>
    <row r="123" spans="1:21">
      <c r="A123" s="6" t="s">
        <v>299</v>
      </c>
      <c r="B123" s="6" t="s">
        <v>44</v>
      </c>
      <c r="C123" s="7" t="s">
        <v>10</v>
      </c>
      <c r="D123" s="6" t="s">
        <v>145</v>
      </c>
      <c r="E123" s="6" t="s">
        <v>300</v>
      </c>
      <c r="F123" s="8">
        <v>170.3</v>
      </c>
      <c r="G123" s="8">
        <v>8515</v>
      </c>
      <c r="H123" s="9">
        <f t="shared" si="5"/>
        <v>50</v>
      </c>
      <c r="I123" s="7" t="s">
        <v>75</v>
      </c>
      <c r="J123" s="10">
        <v>6821</v>
      </c>
      <c r="K123" s="11">
        <f t="shared" si="6"/>
        <v>136.41999999999999</v>
      </c>
      <c r="L123" s="7" t="s">
        <v>76</v>
      </c>
      <c r="M123" s="15">
        <f t="shared" si="7"/>
        <v>33.880000000000024</v>
      </c>
      <c r="N123" t="str">
        <f>IF(match_results!C123="完全一致","〇","×")</f>
        <v>〇</v>
      </c>
      <c r="O123" t="str">
        <f>IF(match_results!C123="薬価一致候補","〇","×")</f>
        <v>×</v>
      </c>
      <c r="P123" s="58">
        <f>IF(match_results!E123="","",match_results!E123)</f>
        <v>73</v>
      </c>
      <c r="Q123" s="26" t="str">
        <f ca="1">OFFSET(マスタ非採用削除!$C$4,元データ!P123,0)</f>
        <v>エイゾプト懸濁性点眼液１％</v>
      </c>
      <c r="R123">
        <f t="shared" si="9"/>
        <v>122</v>
      </c>
      <c r="S123" t="str">
        <f t="shared" si="8"/>
        <v>エイゾプト懸濁性点眼液1%</v>
      </c>
      <c r="T123">
        <v>1</v>
      </c>
      <c r="U123" t="str">
        <f>統合マスタ!AA126</f>
        <v/>
      </c>
    </row>
    <row r="124" spans="1:21">
      <c r="A124" s="6" t="s">
        <v>301</v>
      </c>
      <c r="B124" s="6" t="s">
        <v>114</v>
      </c>
      <c r="C124" s="7" t="s">
        <v>39</v>
      </c>
      <c r="D124" s="6" t="s">
        <v>69</v>
      </c>
      <c r="E124" s="6" t="s">
        <v>114</v>
      </c>
      <c r="F124" s="8">
        <v>51.9</v>
      </c>
      <c r="G124" s="8">
        <v>5190</v>
      </c>
      <c r="H124" s="9">
        <f t="shared" si="5"/>
        <v>100</v>
      </c>
      <c r="I124" s="7" t="s">
        <v>38</v>
      </c>
      <c r="J124" s="10">
        <v>4050</v>
      </c>
      <c r="K124" s="11">
        <f t="shared" si="6"/>
        <v>40.5</v>
      </c>
      <c r="L124" s="7" t="s">
        <v>185</v>
      </c>
      <c r="M124" s="15">
        <f t="shared" si="7"/>
        <v>11.399999999999999</v>
      </c>
      <c r="N124" t="str">
        <f>IF(match_results!C124="完全一致","〇","×")</f>
        <v>〇</v>
      </c>
      <c r="O124" t="str">
        <f>IF(match_results!C124="薬価一致候補","〇","×")</f>
        <v>×</v>
      </c>
      <c r="P124" s="58">
        <f>IF(match_results!E124="","",match_results!E124)</f>
        <v>74</v>
      </c>
      <c r="Q124" s="26" t="str">
        <f ca="1">OFFSET(マスタ非採用削除!$C$4,元データ!P124,0)</f>
        <v>エスシタロプラムＯＤ錠１０ｍｇ「トーワ」</v>
      </c>
      <c r="R124">
        <f t="shared" si="9"/>
        <v>123</v>
      </c>
      <c r="S124" t="str">
        <f t="shared" si="8"/>
        <v>エスシタロプラムＯＤ錠10ｍｇ「トーワ」</v>
      </c>
      <c r="T124">
        <v>1</v>
      </c>
      <c r="U124" t="str">
        <f>統合マスタ!AA127</f>
        <v/>
      </c>
    </row>
    <row r="125" spans="1:21">
      <c r="A125" s="6" t="s">
        <v>301</v>
      </c>
      <c r="B125" s="6" t="s">
        <v>114</v>
      </c>
      <c r="C125" s="7" t="s">
        <v>67</v>
      </c>
      <c r="D125" s="6" t="s">
        <v>190</v>
      </c>
      <c r="E125" s="6" t="s">
        <v>114</v>
      </c>
      <c r="F125" s="8">
        <v>51.9</v>
      </c>
      <c r="G125" s="8">
        <v>15570</v>
      </c>
      <c r="H125" s="9">
        <f t="shared" si="5"/>
        <v>300</v>
      </c>
      <c r="I125" s="7" t="s">
        <v>38</v>
      </c>
      <c r="J125" s="10">
        <v>12150</v>
      </c>
      <c r="K125" s="11">
        <f t="shared" si="6"/>
        <v>40.5</v>
      </c>
      <c r="L125" s="7" t="s">
        <v>185</v>
      </c>
      <c r="M125" s="15">
        <f t="shared" si="7"/>
        <v>11.399999999999999</v>
      </c>
      <c r="N125" t="str">
        <f>IF(match_results!C125="完全一致","〇","×")</f>
        <v>〇</v>
      </c>
      <c r="O125" t="str">
        <f>IF(match_results!C125="薬価一致候補","〇","×")</f>
        <v>×</v>
      </c>
      <c r="P125" s="58">
        <f>IF(match_results!E125="","",match_results!E125)</f>
        <v>74</v>
      </c>
      <c r="Q125" s="26" t="str">
        <f ca="1">OFFSET(マスタ非採用削除!$C$4,元データ!P125,0)</f>
        <v>エスシタロプラムＯＤ錠１０ｍｇ「トーワ」</v>
      </c>
      <c r="R125">
        <f t="shared" si="9"/>
        <v>124</v>
      </c>
      <c r="S125" t="str">
        <f t="shared" si="8"/>
        <v>エスシタロプラムＯＤ錠10ｍｇ「トーワ」</v>
      </c>
      <c r="T125">
        <v>1</v>
      </c>
      <c r="U125" t="str">
        <f>統合マスタ!AA128</f>
        <v/>
      </c>
    </row>
    <row r="126" spans="1:21">
      <c r="A126" s="6" t="s">
        <v>302</v>
      </c>
      <c r="B126" s="6" t="s">
        <v>114</v>
      </c>
      <c r="C126" s="7" t="s">
        <v>58</v>
      </c>
      <c r="D126" s="6" t="s">
        <v>69</v>
      </c>
      <c r="E126" s="6" t="s">
        <v>114</v>
      </c>
      <c r="F126" s="8">
        <v>7.7</v>
      </c>
      <c r="G126" s="8">
        <v>770</v>
      </c>
      <c r="H126" s="9">
        <f t="shared" si="5"/>
        <v>100</v>
      </c>
      <c r="I126" s="7" t="s">
        <v>38</v>
      </c>
      <c r="J126" s="10">
        <v>616</v>
      </c>
      <c r="K126" s="11">
        <f t="shared" si="6"/>
        <v>6.16</v>
      </c>
      <c r="L126" s="7" t="s">
        <v>303</v>
      </c>
      <c r="M126" s="15">
        <f t="shared" si="7"/>
        <v>1.54</v>
      </c>
      <c r="N126" t="str">
        <f>IF(match_results!C126="完全一致","〇","×")</f>
        <v>〇</v>
      </c>
      <c r="O126" t="str">
        <f>IF(match_results!C126="薬価一致候補","〇","×")</f>
        <v>×</v>
      </c>
      <c r="P126" s="58">
        <f>IF(match_results!E126="","",match_results!E126)</f>
        <v>75</v>
      </c>
      <c r="Q126" s="26" t="str">
        <f ca="1">OFFSET(マスタ非採用削除!$C$4,元データ!P126,0)</f>
        <v>エスゾピクロン錠１ｍｇ「トーワ」</v>
      </c>
      <c r="R126">
        <f t="shared" si="9"/>
        <v>125</v>
      </c>
      <c r="S126" t="str">
        <f t="shared" si="8"/>
        <v>エスゾピクロン錠1ｍｇ「トーワ」</v>
      </c>
      <c r="T126">
        <v>1</v>
      </c>
      <c r="U126" t="str">
        <f>統合マスタ!AA129</f>
        <v/>
      </c>
    </row>
    <row r="127" spans="1:21">
      <c r="A127" s="6" t="s">
        <v>302</v>
      </c>
      <c r="B127" s="6" t="s">
        <v>114</v>
      </c>
      <c r="C127" s="7" t="s">
        <v>67</v>
      </c>
      <c r="D127" s="6" t="s">
        <v>69</v>
      </c>
      <c r="E127" s="6" t="s">
        <v>114</v>
      </c>
      <c r="F127" s="8">
        <v>7.7</v>
      </c>
      <c r="G127" s="8">
        <v>770</v>
      </c>
      <c r="H127" s="9">
        <f t="shared" si="5"/>
        <v>100</v>
      </c>
      <c r="I127" s="7" t="s">
        <v>38</v>
      </c>
      <c r="J127" s="10">
        <v>616</v>
      </c>
      <c r="K127" s="11">
        <f t="shared" si="6"/>
        <v>6.16</v>
      </c>
      <c r="L127" s="7" t="s">
        <v>303</v>
      </c>
      <c r="M127" s="15">
        <f t="shared" si="7"/>
        <v>1.54</v>
      </c>
      <c r="N127" t="str">
        <f>IF(match_results!C127="完全一致","〇","×")</f>
        <v>〇</v>
      </c>
      <c r="O127" t="str">
        <f>IF(match_results!C127="薬価一致候補","〇","×")</f>
        <v>×</v>
      </c>
      <c r="P127" s="58">
        <f>IF(match_results!E127="","",match_results!E127)</f>
        <v>75</v>
      </c>
      <c r="Q127" s="26" t="str">
        <f ca="1">OFFSET(マスタ非採用削除!$C$4,元データ!P127,0)</f>
        <v>エスゾピクロン錠１ｍｇ「トーワ」</v>
      </c>
      <c r="R127">
        <f t="shared" si="9"/>
        <v>126</v>
      </c>
      <c r="S127" t="str">
        <f t="shared" si="8"/>
        <v>エスゾピクロン錠1ｍｇ「トーワ」</v>
      </c>
      <c r="T127">
        <v>1</v>
      </c>
      <c r="U127" t="str">
        <f>統合マスタ!AA130</f>
        <v/>
      </c>
    </row>
    <row r="128" spans="1:21">
      <c r="A128" s="6" t="s">
        <v>304</v>
      </c>
      <c r="B128" s="6" t="s">
        <v>114</v>
      </c>
      <c r="C128" s="7" t="s">
        <v>39</v>
      </c>
      <c r="D128" s="6" t="s">
        <v>69</v>
      </c>
      <c r="E128" s="6" t="s">
        <v>114</v>
      </c>
      <c r="F128" s="8">
        <v>30.7</v>
      </c>
      <c r="G128" s="8">
        <v>3070</v>
      </c>
      <c r="H128" s="9">
        <f t="shared" si="5"/>
        <v>100</v>
      </c>
      <c r="I128" s="7" t="s">
        <v>38</v>
      </c>
      <c r="J128" s="10">
        <v>2490</v>
      </c>
      <c r="K128" s="11">
        <f t="shared" si="6"/>
        <v>24.9</v>
      </c>
      <c r="L128" s="7" t="s">
        <v>59</v>
      </c>
      <c r="M128" s="15">
        <f t="shared" si="7"/>
        <v>5.8000000000000007</v>
      </c>
      <c r="N128" t="str">
        <f>IF(match_results!C128="完全一致","〇","×")</f>
        <v>〇</v>
      </c>
      <c r="O128" t="str">
        <f>IF(match_results!C128="薬価一致候補","〇","×")</f>
        <v>×</v>
      </c>
      <c r="P128" s="58">
        <f>IF(match_results!E128="","",match_results!E128)</f>
        <v>77</v>
      </c>
      <c r="Q128" s="26" t="str">
        <f ca="1">OFFSET(マスタ非採用削除!$C$4,元データ!P128,0)</f>
        <v>エゼチミブＯＤ錠１０ｍｇ「トーワ」</v>
      </c>
      <c r="R128">
        <f t="shared" si="9"/>
        <v>127</v>
      </c>
      <c r="S128" t="str">
        <f t="shared" si="8"/>
        <v>エゼチミブOD錠10ｍｇ「トーワ」</v>
      </c>
      <c r="T128">
        <v>1</v>
      </c>
      <c r="U128" t="str">
        <f>統合マスタ!AA131</f>
        <v/>
      </c>
    </row>
    <row r="129" spans="1:21">
      <c r="A129" s="6" t="s">
        <v>305</v>
      </c>
      <c r="B129" s="6" t="s">
        <v>10</v>
      </c>
      <c r="C129" s="7" t="s">
        <v>39</v>
      </c>
      <c r="D129" s="6" t="s">
        <v>174</v>
      </c>
      <c r="E129" s="6" t="s">
        <v>139</v>
      </c>
      <c r="F129" s="8">
        <v>37.799999999999997</v>
      </c>
      <c r="G129" s="8">
        <v>18900</v>
      </c>
      <c r="H129" s="9">
        <f t="shared" si="5"/>
        <v>500.00000000000006</v>
      </c>
      <c r="I129" s="7" t="s">
        <v>57</v>
      </c>
      <c r="J129" s="12">
        <v>16238</v>
      </c>
      <c r="K129" s="11">
        <f t="shared" si="6"/>
        <v>32.475999999999999</v>
      </c>
      <c r="L129" s="7" t="s">
        <v>306</v>
      </c>
      <c r="M129" s="15">
        <f t="shared" si="7"/>
        <v>5.3239999999999981</v>
      </c>
      <c r="N129" t="str">
        <f>IF(match_results!C129="完全一致","〇","×")</f>
        <v>〇</v>
      </c>
      <c r="O129" t="str">
        <f>IF(match_results!C129="薬価一致候補","〇","×")</f>
        <v>×</v>
      </c>
      <c r="P129" s="58">
        <f>IF(match_results!E129="","",match_results!E129)</f>
        <v>78</v>
      </c>
      <c r="Q129" s="26" t="str">
        <f ca="1">OFFSET(マスタ非採用削除!$C$4,元データ!P129,0)</f>
        <v>エソメプラゾールカプセル２０ｍｇ「ニプロ」</v>
      </c>
      <c r="R129">
        <f t="shared" si="9"/>
        <v>128</v>
      </c>
      <c r="S129" t="str">
        <f t="shared" si="8"/>
        <v>エソメプラゾールカプセル20ｍｇ「ニプロ」</v>
      </c>
      <c r="T129">
        <v>1</v>
      </c>
      <c r="U129" t="str">
        <f>統合マスタ!AA132</f>
        <v/>
      </c>
    </row>
    <row r="130" spans="1:21">
      <c r="A130" s="6" t="s">
        <v>305</v>
      </c>
      <c r="B130" s="6" t="s">
        <v>90</v>
      </c>
      <c r="C130" s="7" t="s">
        <v>67</v>
      </c>
      <c r="D130" s="6" t="s">
        <v>174</v>
      </c>
      <c r="E130" s="6" t="s">
        <v>139</v>
      </c>
      <c r="F130" s="8">
        <v>37.799999999999997</v>
      </c>
      <c r="G130" s="8">
        <v>18900</v>
      </c>
      <c r="H130" s="9">
        <f t="shared" ref="H130:H193" si="10">G130/F130</f>
        <v>500.00000000000006</v>
      </c>
      <c r="I130" s="7" t="s">
        <v>57</v>
      </c>
      <c r="J130" s="10">
        <v>16238</v>
      </c>
      <c r="K130" s="11">
        <f t="shared" ref="K130:K193" si="11">J130/H130</f>
        <v>32.475999999999999</v>
      </c>
      <c r="L130" s="7" t="s">
        <v>306</v>
      </c>
      <c r="M130" s="15">
        <f t="shared" si="7"/>
        <v>5.3239999999999981</v>
      </c>
      <c r="N130" t="str">
        <f>IF(match_results!C130="完全一致","〇","×")</f>
        <v>〇</v>
      </c>
      <c r="O130" t="str">
        <f>IF(match_results!C130="薬価一致候補","〇","×")</f>
        <v>×</v>
      </c>
      <c r="P130" s="58">
        <f>IF(match_results!E130="","",match_results!E130)</f>
        <v>78</v>
      </c>
      <c r="Q130" s="26" t="str">
        <f ca="1">OFFSET(マスタ非採用削除!$C$4,元データ!P130,0)</f>
        <v>エソメプラゾールカプセル２０ｍｇ「ニプロ」</v>
      </c>
      <c r="R130">
        <f t="shared" si="9"/>
        <v>129</v>
      </c>
      <c r="S130" t="str">
        <f t="shared" si="8"/>
        <v>エソメプラゾールカプセル20ｍｇ「ニプロ」</v>
      </c>
      <c r="T130">
        <v>1</v>
      </c>
      <c r="U130" t="str">
        <f>統合マスタ!AA133</f>
        <v/>
      </c>
    </row>
    <row r="131" spans="1:21">
      <c r="A131" s="6" t="s">
        <v>307</v>
      </c>
      <c r="B131" s="6" t="s">
        <v>9</v>
      </c>
      <c r="C131" s="7" t="s">
        <v>39</v>
      </c>
      <c r="D131" s="6" t="s">
        <v>138</v>
      </c>
      <c r="E131" s="6" t="s">
        <v>308</v>
      </c>
      <c r="F131" s="8">
        <v>6.6</v>
      </c>
      <c r="G131" s="8">
        <v>6600</v>
      </c>
      <c r="H131" s="9">
        <f t="shared" si="10"/>
        <v>1000</v>
      </c>
      <c r="I131" s="7" t="s">
        <v>38</v>
      </c>
      <c r="J131" s="10">
        <v>5610</v>
      </c>
      <c r="K131" s="11">
        <f t="shared" si="11"/>
        <v>5.61</v>
      </c>
      <c r="L131" s="7" t="s">
        <v>303</v>
      </c>
      <c r="M131" s="15">
        <f t="shared" ref="M131:M194" si="12">F131-K131</f>
        <v>0.98999999999999932</v>
      </c>
      <c r="N131" t="str">
        <f>IF(match_results!C131="完全一致","〇","×")</f>
        <v>〇</v>
      </c>
      <c r="O131" t="str">
        <f>IF(match_results!C131="薬価一致候補","〇","×")</f>
        <v>×</v>
      </c>
      <c r="P131" s="58">
        <f>IF(match_results!E131="","",match_results!E131)</f>
        <v>79</v>
      </c>
      <c r="Q131" s="26" t="str">
        <f ca="1">OFFSET(マスタ非採用削除!$C$4,元データ!P131,0)</f>
        <v>エチゾラム錠０．５ｍｇ「アメル」</v>
      </c>
      <c r="R131">
        <f t="shared" si="9"/>
        <v>130</v>
      </c>
      <c r="S131" t="str">
        <f t="shared" ref="S131:S194" si="13">A131</f>
        <v>エチゾラム錠0.5ｍｇ「アメル」</v>
      </c>
      <c r="T131">
        <v>1</v>
      </c>
      <c r="U131" t="str">
        <f>統合マスタ!AA134</f>
        <v/>
      </c>
    </row>
    <row r="132" spans="1:21">
      <c r="A132" s="6" t="s">
        <v>307</v>
      </c>
      <c r="B132" s="6" t="s">
        <v>9</v>
      </c>
      <c r="C132" s="7" t="s">
        <v>67</v>
      </c>
      <c r="D132" s="6" t="s">
        <v>138</v>
      </c>
      <c r="E132" s="6" t="s">
        <v>308</v>
      </c>
      <c r="F132" s="8">
        <v>6.6</v>
      </c>
      <c r="G132" s="8">
        <v>6600</v>
      </c>
      <c r="H132" s="9">
        <f t="shared" si="10"/>
        <v>1000</v>
      </c>
      <c r="I132" s="7" t="s">
        <v>38</v>
      </c>
      <c r="J132" s="10">
        <v>5610</v>
      </c>
      <c r="K132" s="11">
        <f t="shared" si="11"/>
        <v>5.61</v>
      </c>
      <c r="L132" s="7" t="s">
        <v>303</v>
      </c>
      <c r="M132" s="15">
        <f t="shared" si="12"/>
        <v>0.98999999999999932</v>
      </c>
      <c r="N132" t="str">
        <f>IF(match_results!C132="完全一致","〇","×")</f>
        <v>〇</v>
      </c>
      <c r="O132" t="str">
        <f>IF(match_results!C132="薬価一致候補","〇","×")</f>
        <v>×</v>
      </c>
      <c r="P132" s="58">
        <f>IF(match_results!E132="","",match_results!E132)</f>
        <v>79</v>
      </c>
      <c r="Q132" s="26" t="str">
        <f ca="1">OFFSET(マスタ非採用削除!$C$4,元データ!P132,0)</f>
        <v>エチゾラム錠０．５ｍｇ「アメル」</v>
      </c>
      <c r="R132">
        <f t="shared" ref="R132:R195" si="14">R131+1</f>
        <v>131</v>
      </c>
      <c r="S132" t="str">
        <f t="shared" si="13"/>
        <v>エチゾラム錠0.5ｍｇ「アメル」</v>
      </c>
      <c r="T132">
        <v>1</v>
      </c>
      <c r="U132" t="str">
        <f>統合マスタ!AA135</f>
        <v/>
      </c>
    </row>
    <row r="133" spans="1:21">
      <c r="A133" s="6" t="s">
        <v>309</v>
      </c>
      <c r="B133" s="6" t="s">
        <v>9</v>
      </c>
      <c r="C133" s="7" t="s">
        <v>39</v>
      </c>
      <c r="D133" s="6" t="s">
        <v>138</v>
      </c>
      <c r="E133" s="6" t="s">
        <v>308</v>
      </c>
      <c r="F133" s="8">
        <v>10.1</v>
      </c>
      <c r="G133" s="8">
        <v>10100</v>
      </c>
      <c r="H133" s="9">
        <f t="shared" si="10"/>
        <v>1000</v>
      </c>
      <c r="I133" s="7" t="s">
        <v>38</v>
      </c>
      <c r="J133" s="10">
        <v>8590</v>
      </c>
      <c r="K133" s="11">
        <f t="shared" si="11"/>
        <v>8.59</v>
      </c>
      <c r="L133" s="7" t="s">
        <v>303</v>
      </c>
      <c r="M133" s="15">
        <f t="shared" si="12"/>
        <v>1.5099999999999998</v>
      </c>
      <c r="N133" t="str">
        <f>IF(match_results!C133="完全一致","〇","×")</f>
        <v>〇</v>
      </c>
      <c r="O133" t="str">
        <f>IF(match_results!C133="薬価一致候補","〇","×")</f>
        <v>×</v>
      </c>
      <c r="P133" s="58">
        <f>IF(match_results!E133="","",match_results!E133)</f>
        <v>80</v>
      </c>
      <c r="Q133" s="26" t="str">
        <f ca="1">OFFSET(マスタ非採用削除!$C$4,元データ!P133,0)</f>
        <v>エチゾラム錠１ｍｇ「アメル」</v>
      </c>
      <c r="R133">
        <f t="shared" si="14"/>
        <v>132</v>
      </c>
      <c r="S133" t="str">
        <f t="shared" si="13"/>
        <v>エチゾラム錠1ｍｇ「アメル」</v>
      </c>
      <c r="T133">
        <v>1</v>
      </c>
      <c r="U133" t="str">
        <f>統合マスタ!AA136</f>
        <v/>
      </c>
    </row>
    <row r="134" spans="1:21">
      <c r="A134" s="6" t="s">
        <v>309</v>
      </c>
      <c r="B134" s="6" t="s">
        <v>10</v>
      </c>
      <c r="C134" s="7" t="s">
        <v>67</v>
      </c>
      <c r="D134" s="6" t="s">
        <v>138</v>
      </c>
      <c r="E134" s="6" t="s">
        <v>308</v>
      </c>
      <c r="F134" s="8">
        <v>10.1</v>
      </c>
      <c r="G134" s="8">
        <v>10100</v>
      </c>
      <c r="H134" s="9">
        <f t="shared" si="10"/>
        <v>1000</v>
      </c>
      <c r="I134" s="7" t="s">
        <v>38</v>
      </c>
      <c r="J134" s="12">
        <v>8590</v>
      </c>
      <c r="K134" s="11">
        <f t="shared" si="11"/>
        <v>8.59</v>
      </c>
      <c r="L134" s="7" t="s">
        <v>303</v>
      </c>
      <c r="M134" s="15">
        <f t="shared" si="12"/>
        <v>1.5099999999999998</v>
      </c>
      <c r="N134" t="str">
        <f>IF(match_results!C134="完全一致","〇","×")</f>
        <v>〇</v>
      </c>
      <c r="O134" t="str">
        <f>IF(match_results!C134="薬価一致候補","〇","×")</f>
        <v>×</v>
      </c>
      <c r="P134" s="58">
        <f>IF(match_results!E134="","",match_results!E134)</f>
        <v>80</v>
      </c>
      <c r="Q134" s="26" t="str">
        <f ca="1">OFFSET(マスタ非採用削除!$C$4,元データ!P134,0)</f>
        <v>エチゾラム錠１ｍｇ「アメル」</v>
      </c>
      <c r="R134">
        <f t="shared" si="14"/>
        <v>133</v>
      </c>
      <c r="S134" t="str">
        <f t="shared" si="13"/>
        <v>エチゾラム錠1ｍｇ「アメル」</v>
      </c>
      <c r="T134">
        <v>1</v>
      </c>
      <c r="U134" t="str">
        <f>統合マスタ!AA137</f>
        <v/>
      </c>
    </row>
    <row r="135" spans="1:21">
      <c r="A135" s="6" t="s">
        <v>310</v>
      </c>
      <c r="B135" s="6" t="s">
        <v>9</v>
      </c>
      <c r="C135" s="7" t="s">
        <v>67</v>
      </c>
      <c r="D135" s="6" t="s">
        <v>138</v>
      </c>
      <c r="E135" s="6" t="s">
        <v>108</v>
      </c>
      <c r="F135" s="8">
        <v>10.4</v>
      </c>
      <c r="G135" s="8">
        <v>10400</v>
      </c>
      <c r="H135" s="9">
        <f t="shared" si="10"/>
        <v>1000</v>
      </c>
      <c r="I135" s="7" t="s">
        <v>38</v>
      </c>
      <c r="J135" s="10">
        <v>9000</v>
      </c>
      <c r="K135" s="11">
        <f t="shared" si="11"/>
        <v>9</v>
      </c>
      <c r="L135" s="7" t="s">
        <v>72</v>
      </c>
      <c r="M135" s="15">
        <f t="shared" si="12"/>
        <v>1.4000000000000004</v>
      </c>
      <c r="N135" t="str">
        <f>IF(match_results!C135="完全一致","〇","×")</f>
        <v>×</v>
      </c>
      <c r="O135" t="str">
        <f>IF(match_results!C135="薬価一致候補","〇","×")</f>
        <v>〇</v>
      </c>
      <c r="P135" s="57">
        <v>81</v>
      </c>
      <c r="Q135" s="49" t="str">
        <f ca="1">OFFSET(マスタ非採用削除!$C$4,元データ!P135,0)</f>
        <v>エナラプリルマレイン酸塩錠５ｍｇ「サワイ」</v>
      </c>
      <c r="R135">
        <f t="shared" si="14"/>
        <v>134</v>
      </c>
      <c r="S135" t="str">
        <f t="shared" si="13"/>
        <v>エナラプリルマレイン酸塩錠５ｍｇ「サワイ」　</v>
      </c>
      <c r="T135">
        <v>2</v>
      </c>
      <c r="U135" t="str">
        <f>統合マスタ!AA138</f>
        <v/>
      </c>
    </row>
    <row r="136" spans="1:21">
      <c r="A136" s="6" t="s">
        <v>312</v>
      </c>
      <c r="B136" s="6" t="s">
        <v>9</v>
      </c>
      <c r="C136" s="7" t="s">
        <v>39</v>
      </c>
      <c r="D136" s="6" t="s">
        <v>69</v>
      </c>
      <c r="E136" s="6" t="s">
        <v>108</v>
      </c>
      <c r="F136" s="8">
        <v>17.399999999999999</v>
      </c>
      <c r="G136" s="8">
        <v>1740</v>
      </c>
      <c r="H136" s="9">
        <f t="shared" si="10"/>
        <v>100.00000000000001</v>
      </c>
      <c r="I136" s="7" t="s">
        <v>38</v>
      </c>
      <c r="J136" s="10">
        <v>1550</v>
      </c>
      <c r="K136" s="11">
        <f t="shared" si="11"/>
        <v>15.499999999999998</v>
      </c>
      <c r="L136" s="7" t="s">
        <v>313</v>
      </c>
      <c r="M136" s="15">
        <f t="shared" si="12"/>
        <v>1.9000000000000004</v>
      </c>
      <c r="N136" t="str">
        <f>IF(match_results!C136="完全一致","〇","×")</f>
        <v>〇</v>
      </c>
      <c r="O136" t="str">
        <f>IF(match_results!C136="薬価一致候補","〇","×")</f>
        <v>×</v>
      </c>
      <c r="P136" s="58">
        <f>IF(match_results!E136="","",match_results!E136)</f>
        <v>82</v>
      </c>
      <c r="Q136" s="26" t="str">
        <f ca="1">OFFSET(マスタ非採用削除!$C$4,元データ!P136,0)</f>
        <v>エバスチンＯＤ錠５ｍｇ「サワイ」</v>
      </c>
      <c r="R136">
        <f t="shared" si="14"/>
        <v>135</v>
      </c>
      <c r="S136" t="str">
        <f t="shared" si="13"/>
        <v>エバスチンOD錠5ｍｇ「サワイ」</v>
      </c>
      <c r="T136">
        <v>1</v>
      </c>
      <c r="U136" t="str">
        <f>統合マスタ!AA139</f>
        <v/>
      </c>
    </row>
    <row r="137" spans="1:21">
      <c r="A137" s="6" t="s">
        <v>315</v>
      </c>
      <c r="B137" s="6" t="s">
        <v>109</v>
      </c>
      <c r="C137" s="7" t="s">
        <v>39</v>
      </c>
      <c r="D137" s="6" t="s">
        <v>36</v>
      </c>
      <c r="E137" s="6" t="s">
        <v>316</v>
      </c>
      <c r="F137" s="8">
        <v>51.4</v>
      </c>
      <c r="G137" s="8">
        <v>5140</v>
      </c>
      <c r="H137" s="9">
        <f t="shared" si="10"/>
        <v>100</v>
      </c>
      <c r="I137" s="7" t="s">
        <v>38</v>
      </c>
      <c r="J137" s="10">
        <v>4630</v>
      </c>
      <c r="K137" s="11">
        <f t="shared" si="11"/>
        <v>46.3</v>
      </c>
      <c r="L137" s="7" t="s">
        <v>270</v>
      </c>
      <c r="M137" s="15">
        <f t="shared" si="12"/>
        <v>5.1000000000000014</v>
      </c>
      <c r="N137" t="str">
        <f>IF(match_results!C137="完全一致","〇","×")</f>
        <v>〇</v>
      </c>
      <c r="O137" t="str">
        <f>IF(match_results!C137="薬価一致候補","〇","×")</f>
        <v>×</v>
      </c>
      <c r="P137" s="58">
        <f>IF(match_results!E137="","",match_results!E137)</f>
        <v>83</v>
      </c>
      <c r="Q137" s="26" t="str">
        <f ca="1">OFFSET(マスタ非採用削除!$C$4,元データ!P137,0)</f>
        <v>エビスタ錠６０ｍｇ</v>
      </c>
      <c r="R137">
        <f t="shared" si="14"/>
        <v>136</v>
      </c>
      <c r="S137" t="str">
        <f t="shared" si="13"/>
        <v>エビスタ錠60ｍｇ</v>
      </c>
      <c r="T137">
        <v>1</v>
      </c>
      <c r="U137" t="str">
        <f>統合マスタ!AA140</f>
        <v/>
      </c>
    </row>
    <row r="138" spans="1:21">
      <c r="A138" s="6" t="s">
        <v>317</v>
      </c>
      <c r="B138" s="6" t="s">
        <v>114</v>
      </c>
      <c r="C138" s="7" t="s">
        <v>39</v>
      </c>
      <c r="D138" s="6" t="s">
        <v>297</v>
      </c>
      <c r="E138" s="6" t="s">
        <v>114</v>
      </c>
      <c r="F138" s="8">
        <v>18.2</v>
      </c>
      <c r="G138" s="8">
        <v>18200</v>
      </c>
      <c r="H138" s="9">
        <f t="shared" si="10"/>
        <v>1000</v>
      </c>
      <c r="I138" s="7" t="s">
        <v>38</v>
      </c>
      <c r="J138" s="10">
        <v>15843</v>
      </c>
      <c r="K138" s="11">
        <f t="shared" si="11"/>
        <v>15.843</v>
      </c>
      <c r="L138" s="7" t="s">
        <v>313</v>
      </c>
      <c r="M138" s="15">
        <f t="shared" si="12"/>
        <v>2.3569999999999993</v>
      </c>
      <c r="N138" t="str">
        <f>IF(match_results!C138="完全一致","〇","×")</f>
        <v>〇</v>
      </c>
      <c r="O138" t="str">
        <f>IF(match_results!C138="薬価一致候補","〇","×")</f>
        <v>×</v>
      </c>
      <c r="P138" s="58">
        <f>IF(match_results!E138="","",match_results!E138)</f>
        <v>84</v>
      </c>
      <c r="Q138" s="26" t="str">
        <f ca="1">OFFSET(マスタ非採用削除!$C$4,元データ!P138,0)</f>
        <v>エピナスチン塩酸塩錠２０ｍｇ「トーワ」</v>
      </c>
      <c r="R138">
        <f t="shared" si="14"/>
        <v>137</v>
      </c>
      <c r="S138" t="str">
        <f t="shared" si="13"/>
        <v>エピナスチン塩酸塩錠20ｍｇ「トーワ」</v>
      </c>
      <c r="T138">
        <v>1</v>
      </c>
      <c r="U138" t="str">
        <f>統合マスタ!AA141</f>
        <v/>
      </c>
    </row>
    <row r="139" spans="1:21">
      <c r="A139" s="50" t="s">
        <v>318</v>
      </c>
      <c r="B139" s="6" t="s">
        <v>10</v>
      </c>
      <c r="C139" s="7" t="s">
        <v>10</v>
      </c>
      <c r="D139" s="6" t="s">
        <v>319</v>
      </c>
      <c r="E139" s="6" t="s">
        <v>320</v>
      </c>
      <c r="F139" s="8">
        <v>10203</v>
      </c>
      <c r="G139" s="8">
        <v>10203</v>
      </c>
      <c r="H139" s="9">
        <f t="shared" si="10"/>
        <v>1</v>
      </c>
      <c r="I139" s="7" t="s">
        <v>80</v>
      </c>
      <c r="J139" s="12">
        <v>9089</v>
      </c>
      <c r="K139" s="11">
        <f t="shared" si="11"/>
        <v>9089</v>
      </c>
      <c r="L139" s="7" t="s">
        <v>321</v>
      </c>
      <c r="M139" s="15">
        <f t="shared" si="12"/>
        <v>1114</v>
      </c>
      <c r="N139" t="str">
        <f>IF(match_results!C139="完全一致","〇","×")</f>
        <v>×</v>
      </c>
      <c r="O139" t="str">
        <f>IF(match_results!C139="薬価一致候補","〇","×")</f>
        <v>×</v>
      </c>
      <c r="P139" s="64" t="s">
        <v>4061</v>
      </c>
      <c r="Q139" s="63" t="e">
        <f ca="1">OFFSET(マスタ非採用削除!$C$4,元データ!P139,0)</f>
        <v>#VALUE!</v>
      </c>
      <c r="R139">
        <f t="shared" si="14"/>
        <v>138</v>
      </c>
      <c r="S139" t="str">
        <f t="shared" si="13"/>
        <v>エピペン注射液0.3ｍｇ</v>
      </c>
      <c r="T139">
        <v>0</v>
      </c>
      <c r="U139" t="str">
        <f>統合マスタ!AA142</f>
        <v>非採用</v>
      </c>
    </row>
    <row r="140" spans="1:21">
      <c r="A140" s="6" t="s">
        <v>322</v>
      </c>
      <c r="B140" s="6" t="s">
        <v>10</v>
      </c>
      <c r="C140" s="7" t="s">
        <v>10</v>
      </c>
      <c r="D140" s="6" t="s">
        <v>323</v>
      </c>
      <c r="E140" s="6" t="s">
        <v>92</v>
      </c>
      <c r="F140" s="8">
        <v>34376</v>
      </c>
      <c r="G140" s="8">
        <v>34376</v>
      </c>
      <c r="H140" s="9">
        <f t="shared" si="10"/>
        <v>1</v>
      </c>
      <c r="I140" s="7" t="s">
        <v>80</v>
      </c>
      <c r="J140" s="12">
        <v>29800</v>
      </c>
      <c r="K140" s="11">
        <f t="shared" si="11"/>
        <v>29800</v>
      </c>
      <c r="L140" s="7" t="s">
        <v>227</v>
      </c>
      <c r="M140" s="15">
        <f t="shared" si="12"/>
        <v>4576</v>
      </c>
      <c r="N140" t="str">
        <f>IF(match_results!C140="完全一致","〇","×")</f>
        <v>×</v>
      </c>
      <c r="O140" t="str">
        <f>IF(match_results!C140="薬価一致候補","〇","×")</f>
        <v>〇</v>
      </c>
      <c r="P140" s="56">
        <f>IF(match_results!E140="","",match_results!E140)</f>
        <v>85</v>
      </c>
      <c r="Q140" s="26" t="str">
        <f ca="1">OFFSET(マスタ非採用削除!$C$4,元データ!P140,0)</f>
        <v>エビリファイ持続性水懸筋注用３００ｍｇシリンジ</v>
      </c>
      <c r="R140">
        <f t="shared" si="14"/>
        <v>139</v>
      </c>
      <c r="S140" t="str">
        <f t="shared" si="13"/>
        <v>エビリファイ持続性水懸筋注用300ｍｇ　シリンジ</v>
      </c>
      <c r="T140">
        <v>2</v>
      </c>
      <c r="U140" t="str">
        <f>統合マスタ!AA143</f>
        <v/>
      </c>
    </row>
    <row r="141" spans="1:21">
      <c r="A141" s="6" t="s">
        <v>324</v>
      </c>
      <c r="B141" s="6" t="s">
        <v>9</v>
      </c>
      <c r="C141" s="7" t="s">
        <v>10</v>
      </c>
      <c r="D141" s="6" t="s">
        <v>325</v>
      </c>
      <c r="E141" s="6" t="s">
        <v>92</v>
      </c>
      <c r="F141" s="8">
        <v>41300</v>
      </c>
      <c r="G141" s="8">
        <v>41300</v>
      </c>
      <c r="H141" s="9">
        <f t="shared" si="10"/>
        <v>1</v>
      </c>
      <c r="I141" s="7" t="s">
        <v>80</v>
      </c>
      <c r="J141" s="10">
        <v>35700</v>
      </c>
      <c r="K141" s="11">
        <f t="shared" si="11"/>
        <v>35700</v>
      </c>
      <c r="L141" s="7" t="s">
        <v>227</v>
      </c>
      <c r="M141" s="15">
        <f t="shared" si="12"/>
        <v>5600</v>
      </c>
      <c r="N141" t="str">
        <f>IF(match_results!C141="完全一致","〇","×")</f>
        <v>×</v>
      </c>
      <c r="O141" t="str">
        <f>IF(match_results!C141="薬価一致候補","〇","×")</f>
        <v>〇</v>
      </c>
      <c r="P141" s="56">
        <f>IF(match_results!E141="","",match_results!E141)</f>
        <v>86</v>
      </c>
      <c r="Q141" s="26" t="str">
        <f ca="1">OFFSET(マスタ非採用削除!$C$4,元データ!P141,0)</f>
        <v>エビリファイ持続性水懸筋注用４００ｍｇシリンジ外来用</v>
      </c>
      <c r="R141">
        <f t="shared" si="14"/>
        <v>140</v>
      </c>
      <c r="S141" t="str">
        <f t="shared" si="13"/>
        <v>エビリファイ持続性水懸筋注用400ｍｇ　シリンジ</v>
      </c>
      <c r="T141">
        <v>2</v>
      </c>
      <c r="U141" t="str">
        <f>統合マスタ!AA144</f>
        <v/>
      </c>
    </row>
    <row r="142" spans="1:21">
      <c r="A142" s="6" t="s">
        <v>326</v>
      </c>
      <c r="B142" s="6" t="s">
        <v>44</v>
      </c>
      <c r="C142" s="7" t="s">
        <v>10</v>
      </c>
      <c r="D142" s="6" t="s">
        <v>327</v>
      </c>
      <c r="E142" s="6" t="s">
        <v>92</v>
      </c>
      <c r="F142" s="8">
        <v>33</v>
      </c>
      <c r="G142" s="8">
        <v>2772</v>
      </c>
      <c r="H142" s="9">
        <f t="shared" si="10"/>
        <v>84</v>
      </c>
      <c r="I142" s="7" t="s">
        <v>75</v>
      </c>
      <c r="J142" s="10">
        <v>2301</v>
      </c>
      <c r="K142" s="11">
        <f t="shared" si="11"/>
        <v>27.392857142857142</v>
      </c>
      <c r="L142" s="7" t="s">
        <v>227</v>
      </c>
      <c r="M142" s="15">
        <f t="shared" si="12"/>
        <v>5.6071428571428577</v>
      </c>
      <c r="N142" t="str">
        <f>IF(match_results!C142="完全一致","〇","×")</f>
        <v>×</v>
      </c>
      <c r="O142" t="str">
        <f>IF(match_results!C142="薬価一致候補","〇","×")</f>
        <v>〇</v>
      </c>
      <c r="P142" s="56">
        <f>IF(match_results!E142="","",match_results!E142)</f>
        <v>87</v>
      </c>
      <c r="Q142" s="26" t="str">
        <f ca="1">OFFSET(マスタ非採用削除!$C$4,元データ!P142,0)</f>
        <v>エビリファイ内用液0.1％　3ml</v>
      </c>
      <c r="R142">
        <f t="shared" si="14"/>
        <v>141</v>
      </c>
      <c r="S142" t="str">
        <f t="shared" si="13"/>
        <v>エビリファイ内用液0.1％（3ｍｌ）</v>
      </c>
      <c r="T142">
        <v>2</v>
      </c>
      <c r="U142" t="str">
        <f>統合マスタ!AA145</f>
        <v/>
      </c>
    </row>
    <row r="143" spans="1:21">
      <c r="A143" s="6" t="s">
        <v>328</v>
      </c>
      <c r="B143" s="6" t="s">
        <v>44</v>
      </c>
      <c r="C143" s="7" t="s">
        <v>10</v>
      </c>
      <c r="D143" s="6" t="s">
        <v>329</v>
      </c>
      <c r="E143" s="6" t="s">
        <v>92</v>
      </c>
      <c r="F143" s="8">
        <v>33</v>
      </c>
      <c r="G143" s="8">
        <v>5544</v>
      </c>
      <c r="H143" s="9">
        <f t="shared" si="10"/>
        <v>168</v>
      </c>
      <c r="I143" s="7" t="s">
        <v>75</v>
      </c>
      <c r="J143" s="10">
        <v>4602</v>
      </c>
      <c r="K143" s="11">
        <f t="shared" si="11"/>
        <v>27.392857142857142</v>
      </c>
      <c r="L143" s="7" t="s">
        <v>227</v>
      </c>
      <c r="M143" s="15">
        <f t="shared" si="12"/>
        <v>5.6071428571428577</v>
      </c>
      <c r="N143" t="str">
        <f>IF(match_results!C143="完全一致","〇","×")</f>
        <v>×</v>
      </c>
      <c r="O143" t="str">
        <f>IF(match_results!C143="薬価一致候補","〇","×")</f>
        <v>〇</v>
      </c>
      <c r="P143" s="56">
        <f>IF(match_results!E143="","",match_results!E143)</f>
        <v>87</v>
      </c>
      <c r="Q143" s="26" t="str">
        <f ca="1">OFFSET(マスタ非採用削除!$C$4,元データ!P143,0)</f>
        <v>エビリファイ内用液0.1％　3ml</v>
      </c>
      <c r="R143">
        <f t="shared" si="14"/>
        <v>142</v>
      </c>
      <c r="S143" t="str">
        <f t="shared" si="13"/>
        <v>エビリファイ内用液0.1％（6ｍｌ）</v>
      </c>
      <c r="T143">
        <v>2</v>
      </c>
      <c r="U143" t="str">
        <f>統合マスタ!AA146</f>
        <v/>
      </c>
    </row>
    <row r="144" spans="1:21">
      <c r="A144" s="6" t="s">
        <v>330</v>
      </c>
      <c r="B144" s="6" t="s">
        <v>9</v>
      </c>
      <c r="C144" s="7" t="s">
        <v>39</v>
      </c>
      <c r="D144" s="6" t="s">
        <v>36</v>
      </c>
      <c r="E144" s="6" t="s">
        <v>70</v>
      </c>
      <c r="F144" s="8">
        <v>178</v>
      </c>
      <c r="G144" s="8">
        <v>17800</v>
      </c>
      <c r="H144" s="9">
        <f t="shared" si="10"/>
        <v>100</v>
      </c>
      <c r="I144" s="7" t="s">
        <v>38</v>
      </c>
      <c r="J144" s="10">
        <v>15468</v>
      </c>
      <c r="K144" s="11">
        <f t="shared" si="11"/>
        <v>154.68</v>
      </c>
      <c r="L144" s="7" t="s">
        <v>258</v>
      </c>
      <c r="M144" s="15">
        <f t="shared" si="12"/>
        <v>23.319999999999993</v>
      </c>
      <c r="N144" t="str">
        <f>IF(match_results!C144="完全一致","〇","×")</f>
        <v>〇</v>
      </c>
      <c r="O144" t="str">
        <f>IF(match_results!C144="薬価一致候補","〇","×")</f>
        <v>×</v>
      </c>
      <c r="P144" s="58">
        <f>IF(match_results!E144="","",match_results!E144)</f>
        <v>89</v>
      </c>
      <c r="Q144" s="26" t="str">
        <f ca="1">OFFSET(マスタ非採用削除!$C$4,元データ!P144,0)</f>
        <v>エフィエント錠２．５ｍｇ</v>
      </c>
      <c r="R144">
        <f t="shared" si="14"/>
        <v>143</v>
      </c>
      <c r="S144" t="str">
        <f t="shared" si="13"/>
        <v>エフィエント錠2.5ｍｇ</v>
      </c>
      <c r="T144">
        <v>1</v>
      </c>
      <c r="U144" t="str">
        <f>統合マスタ!AA147</f>
        <v/>
      </c>
    </row>
    <row r="145" spans="1:21">
      <c r="A145" s="6" t="s">
        <v>331</v>
      </c>
      <c r="B145" s="6" t="s">
        <v>44</v>
      </c>
      <c r="C145" s="7" t="s">
        <v>10</v>
      </c>
      <c r="D145" s="6" t="s">
        <v>332</v>
      </c>
      <c r="E145" s="6" t="s">
        <v>108</v>
      </c>
      <c r="F145" s="8">
        <v>676.3</v>
      </c>
      <c r="G145" s="8">
        <v>12038.14</v>
      </c>
      <c r="H145" s="9">
        <f t="shared" si="10"/>
        <v>17.8</v>
      </c>
      <c r="I145" s="7" t="s">
        <v>13</v>
      </c>
      <c r="J145" s="10">
        <v>9510</v>
      </c>
      <c r="K145" s="11">
        <f t="shared" si="11"/>
        <v>534.2696629213483</v>
      </c>
      <c r="L145" s="7" t="s">
        <v>333</v>
      </c>
      <c r="M145" s="15">
        <f t="shared" si="12"/>
        <v>142.03033707865166</v>
      </c>
      <c r="N145" t="str">
        <f>IF(match_results!C145="完全一致","〇","×")</f>
        <v>×</v>
      </c>
      <c r="O145" t="str">
        <f>IF(match_results!C145="薬価一致候補","〇","×")</f>
        <v>〇</v>
      </c>
      <c r="P145" s="56">
        <f>IF(match_results!E145="","",match_results!E145)</f>
        <v>90</v>
      </c>
      <c r="Q145" s="26" t="str">
        <f ca="1">OFFSET(マスタ非採用削除!$C$4,元データ!P145,0)</f>
        <v>エフィナコナゾール爪外用液１０％「サワイ」</v>
      </c>
      <c r="R145">
        <f t="shared" si="14"/>
        <v>144</v>
      </c>
      <c r="S145" t="str">
        <f t="shared" si="13"/>
        <v>エフィナコナゾール爪外用液10％「サワイ」　3.56ｇ</v>
      </c>
      <c r="T145">
        <v>2</v>
      </c>
      <c r="U145" t="str">
        <f>統合マスタ!AA148</f>
        <v/>
      </c>
    </row>
    <row r="146" spans="1:21">
      <c r="A146" s="6" t="s">
        <v>334</v>
      </c>
      <c r="B146" s="6" t="s">
        <v>44</v>
      </c>
      <c r="C146" s="7" t="s">
        <v>67</v>
      </c>
      <c r="D146" s="6" t="s">
        <v>335</v>
      </c>
      <c r="E146" s="6" t="s">
        <v>336</v>
      </c>
      <c r="F146" s="8">
        <v>15.8</v>
      </c>
      <c r="G146" s="8">
        <v>7900</v>
      </c>
      <c r="H146" s="9">
        <f t="shared" si="10"/>
        <v>500</v>
      </c>
      <c r="I146" s="7" t="s">
        <v>57</v>
      </c>
      <c r="J146" s="10">
        <v>7035</v>
      </c>
      <c r="K146" s="11">
        <f t="shared" si="11"/>
        <v>14.07</v>
      </c>
      <c r="L146" s="7" t="s">
        <v>72</v>
      </c>
      <c r="M146" s="15">
        <f t="shared" si="12"/>
        <v>1.7300000000000004</v>
      </c>
      <c r="N146" t="str">
        <f>IF(match_results!C146="完全一致","〇","×")</f>
        <v>×</v>
      </c>
      <c r="O146" t="str">
        <f>IF(match_results!C146="薬価一致候補","〇","×")</f>
        <v>〇</v>
      </c>
      <c r="P146" s="56">
        <f>IF(match_results!E146="","",match_results!E146)</f>
        <v>91</v>
      </c>
      <c r="Q146" s="26" t="str">
        <f ca="1">OFFSET(マスタ非採用削除!$C$4,元データ!P146,0)</f>
        <v>エブランチルカプセル１５ｍｇ</v>
      </c>
      <c r="R146">
        <f t="shared" si="14"/>
        <v>145</v>
      </c>
      <c r="S146" t="str">
        <f t="shared" si="13"/>
        <v>エブランチルカプセル15ｍｇ「三和」</v>
      </c>
      <c r="T146">
        <v>2</v>
      </c>
      <c r="U146" t="str">
        <f>統合マスタ!AA149</f>
        <v/>
      </c>
    </row>
    <row r="147" spans="1:21">
      <c r="A147" s="6" t="s">
        <v>337</v>
      </c>
      <c r="B147" s="6" t="s">
        <v>10</v>
      </c>
      <c r="C147" s="7" t="s">
        <v>39</v>
      </c>
      <c r="D147" s="6" t="s">
        <v>69</v>
      </c>
      <c r="E147" s="6" t="s">
        <v>257</v>
      </c>
      <c r="F147" s="8">
        <v>6.1</v>
      </c>
      <c r="G147" s="8">
        <v>610</v>
      </c>
      <c r="H147" s="9">
        <f t="shared" si="10"/>
        <v>100</v>
      </c>
      <c r="I147" s="7" t="s">
        <v>38</v>
      </c>
      <c r="J147" s="12">
        <v>548</v>
      </c>
      <c r="K147" s="11">
        <f t="shared" si="11"/>
        <v>5.48</v>
      </c>
      <c r="L147" s="7" t="s">
        <v>193</v>
      </c>
      <c r="M147" s="15">
        <f t="shared" si="12"/>
        <v>0.61999999999999922</v>
      </c>
      <c r="N147" t="str">
        <f>IF(match_results!C147="完全一致","〇","×")</f>
        <v>×</v>
      </c>
      <c r="O147" t="str">
        <f>IF(match_results!C147="薬価一致候補","〇","×")</f>
        <v>〇</v>
      </c>
      <c r="P147" s="56">
        <f>IF(match_results!E147="","",match_results!E147)</f>
        <v>13</v>
      </c>
      <c r="Q147" s="26" t="str">
        <f ca="1">OFFSET(マスタ非採用削除!$C$4,元データ!P147,0)</f>
        <v>アスパラカリウム錠３００ｍｇ</v>
      </c>
      <c r="R147">
        <f t="shared" si="14"/>
        <v>146</v>
      </c>
      <c r="S147" t="str">
        <f t="shared" si="13"/>
        <v>エペリゾン塩酸塩錠50ｍｇ「日医工」</v>
      </c>
      <c r="T147">
        <v>2</v>
      </c>
      <c r="U147" t="str">
        <f>統合マスタ!AA150</f>
        <v/>
      </c>
    </row>
    <row r="148" spans="1:21">
      <c r="A148" s="6" t="s">
        <v>339</v>
      </c>
      <c r="B148" s="6" t="s">
        <v>10</v>
      </c>
      <c r="C148" s="7" t="s">
        <v>10</v>
      </c>
      <c r="D148" s="6" t="s">
        <v>192</v>
      </c>
      <c r="E148" s="6" t="s">
        <v>340</v>
      </c>
      <c r="F148" s="8">
        <v>61</v>
      </c>
      <c r="G148" s="8">
        <v>610</v>
      </c>
      <c r="H148" s="9">
        <f t="shared" si="10"/>
        <v>10</v>
      </c>
      <c r="I148" s="7" t="s">
        <v>88</v>
      </c>
      <c r="J148" s="12">
        <v>544</v>
      </c>
      <c r="K148" s="11">
        <f t="shared" si="11"/>
        <v>54.4</v>
      </c>
      <c r="L148" s="7" t="s">
        <v>341</v>
      </c>
      <c r="M148" s="15">
        <f t="shared" si="12"/>
        <v>6.6000000000000014</v>
      </c>
      <c r="N148" t="str">
        <f>IF(match_results!C148="完全一致","〇","×")</f>
        <v>〇</v>
      </c>
      <c r="O148" t="str">
        <f>IF(match_results!C148="薬価一致候補","〇","×")</f>
        <v>×</v>
      </c>
      <c r="P148" s="58">
        <f>IF(match_results!E148="","",match_results!E148)</f>
        <v>92</v>
      </c>
      <c r="Q148" s="26" t="str">
        <f ca="1">OFFSET(マスタ非採用削除!$C$4,元データ!P148,0)</f>
        <v>エホチール注１０ｍｇ</v>
      </c>
      <c r="R148">
        <f t="shared" si="14"/>
        <v>147</v>
      </c>
      <c r="S148" t="str">
        <f t="shared" si="13"/>
        <v>エホチール注10ｍｇ</v>
      </c>
      <c r="T148">
        <v>1</v>
      </c>
      <c r="U148" t="str">
        <f>統合マスタ!AA151</f>
        <v/>
      </c>
    </row>
    <row r="149" spans="1:21">
      <c r="A149" s="6" t="s">
        <v>342</v>
      </c>
      <c r="B149" s="6" t="s">
        <v>44</v>
      </c>
      <c r="C149" s="7" t="s">
        <v>39</v>
      </c>
      <c r="D149" s="6" t="s">
        <v>69</v>
      </c>
      <c r="E149" s="6" t="s">
        <v>104</v>
      </c>
      <c r="F149" s="8">
        <v>114.7</v>
      </c>
      <c r="G149" s="8">
        <v>11470</v>
      </c>
      <c r="H149" s="9">
        <f t="shared" si="10"/>
        <v>100</v>
      </c>
      <c r="I149" s="7" t="s">
        <v>38</v>
      </c>
      <c r="J149" s="10">
        <v>10151</v>
      </c>
      <c r="K149" s="11">
        <f t="shared" si="11"/>
        <v>101.51</v>
      </c>
      <c r="L149" s="7" t="s">
        <v>343</v>
      </c>
      <c r="M149" s="15">
        <f t="shared" si="12"/>
        <v>13.189999999999998</v>
      </c>
      <c r="N149" t="str">
        <f>IF(match_results!C149="完全一致","〇","×")</f>
        <v>〇</v>
      </c>
      <c r="O149" t="str">
        <f>IF(match_results!C149="薬価一致候補","〇","×")</f>
        <v>×</v>
      </c>
      <c r="P149" s="58">
        <f>IF(match_results!E149="","",match_results!E149)</f>
        <v>93</v>
      </c>
      <c r="Q149" s="26" t="str">
        <f ca="1">OFFSET(マスタ非採用削除!$C$4,元データ!P149,0)</f>
        <v>エリキュース錠２．５ｍｇ</v>
      </c>
      <c r="R149">
        <f t="shared" si="14"/>
        <v>148</v>
      </c>
      <c r="S149" t="str">
        <f t="shared" si="13"/>
        <v>エリキュース錠2.5ｍｇ</v>
      </c>
      <c r="T149">
        <v>1</v>
      </c>
      <c r="U149" t="str">
        <f>統合マスタ!AA152</f>
        <v/>
      </c>
    </row>
    <row r="150" spans="1:21">
      <c r="A150" s="6" t="s">
        <v>344</v>
      </c>
      <c r="B150" s="6" t="s">
        <v>9</v>
      </c>
      <c r="C150" s="7" t="s">
        <v>39</v>
      </c>
      <c r="D150" s="6" t="s">
        <v>69</v>
      </c>
      <c r="E150" s="6" t="s">
        <v>212</v>
      </c>
      <c r="F150" s="8">
        <v>8.6999999999999993</v>
      </c>
      <c r="G150" s="8">
        <v>870</v>
      </c>
      <c r="H150" s="9">
        <f t="shared" si="10"/>
        <v>100.00000000000001</v>
      </c>
      <c r="I150" s="7" t="s">
        <v>38</v>
      </c>
      <c r="J150" s="10">
        <v>775</v>
      </c>
      <c r="K150" s="11">
        <f t="shared" si="11"/>
        <v>7.7499999999999991</v>
      </c>
      <c r="L150" s="7" t="s">
        <v>115</v>
      </c>
      <c r="M150" s="15">
        <f t="shared" si="12"/>
        <v>0.95000000000000018</v>
      </c>
      <c r="N150" t="str">
        <f>IF(match_results!C150="完全一致","〇","×")</f>
        <v>〇</v>
      </c>
      <c r="O150" t="str">
        <f>IF(match_results!C150="薬価一致候補","〇","×")</f>
        <v>×</v>
      </c>
      <c r="P150" s="58">
        <f>IF(match_results!E150="","",match_results!E150)</f>
        <v>94</v>
      </c>
      <c r="Q150" s="26" t="str">
        <f ca="1">OFFSET(マスタ非採用削除!$C$4,元データ!P150,0)</f>
        <v>エリスロシン錠２００ｍｇ</v>
      </c>
      <c r="R150">
        <f t="shared" si="14"/>
        <v>149</v>
      </c>
      <c r="S150" t="str">
        <f t="shared" si="13"/>
        <v>エリスロシン錠200ｍｇ</v>
      </c>
      <c r="T150">
        <v>1</v>
      </c>
      <c r="U150" t="str">
        <f>統合マスタ!AA153</f>
        <v/>
      </c>
    </row>
    <row r="151" spans="1:21">
      <c r="A151" s="50" t="s">
        <v>345</v>
      </c>
      <c r="B151" s="6" t="s">
        <v>10</v>
      </c>
      <c r="C151" s="7" t="s">
        <v>39</v>
      </c>
      <c r="D151" s="6" t="s">
        <v>346</v>
      </c>
      <c r="E151" s="6" t="s">
        <v>108</v>
      </c>
      <c r="F151" s="8">
        <v>71.5</v>
      </c>
      <c r="G151" s="8">
        <v>5005</v>
      </c>
      <c r="H151" s="9">
        <f t="shared" si="10"/>
        <v>70</v>
      </c>
      <c r="I151" s="7" t="s">
        <v>38</v>
      </c>
      <c r="J151" s="12">
        <v>4450</v>
      </c>
      <c r="K151" s="11">
        <f t="shared" si="11"/>
        <v>63.571428571428569</v>
      </c>
      <c r="L151" s="7" t="s">
        <v>111</v>
      </c>
      <c r="M151" s="15">
        <f t="shared" si="12"/>
        <v>7.9285714285714306</v>
      </c>
      <c r="N151" t="str">
        <f>IF(match_results!C151="完全一致","〇","×")</f>
        <v>×</v>
      </c>
      <c r="O151" t="str">
        <f>IF(match_results!C151="薬価一致候補","〇","×")</f>
        <v>×</v>
      </c>
      <c r="P151" s="64" t="s">
        <v>4067</v>
      </c>
      <c r="Q151" s="63" t="e">
        <f ca="1">OFFSET(マスタ非採用削除!$C$4,元データ!P151,0)</f>
        <v>#VALUE!</v>
      </c>
      <c r="R151">
        <f t="shared" si="14"/>
        <v>150</v>
      </c>
      <c r="S151" t="str">
        <f t="shared" si="13"/>
        <v>エンテカビルOD錠0.5ｍｇ「サワイ」</v>
      </c>
      <c r="T151">
        <v>10</v>
      </c>
      <c r="U151" t="str">
        <f>統合マスタ!AA154</f>
        <v>非採用</v>
      </c>
    </row>
    <row r="152" spans="1:21">
      <c r="A152" s="6" t="s">
        <v>347</v>
      </c>
      <c r="B152" s="6" t="s">
        <v>9</v>
      </c>
      <c r="C152" s="7" t="s">
        <v>58</v>
      </c>
      <c r="D152" s="6" t="s">
        <v>36</v>
      </c>
      <c r="E152" s="6" t="s">
        <v>300</v>
      </c>
      <c r="F152" s="8">
        <v>106.9</v>
      </c>
      <c r="G152" s="8">
        <v>10690</v>
      </c>
      <c r="H152" s="9">
        <f t="shared" si="10"/>
        <v>100</v>
      </c>
      <c r="I152" s="7" t="s">
        <v>38</v>
      </c>
      <c r="J152" s="10">
        <v>9439</v>
      </c>
      <c r="K152" s="11">
        <f t="shared" si="11"/>
        <v>94.39</v>
      </c>
      <c r="L152" s="7" t="s">
        <v>348</v>
      </c>
      <c r="M152" s="15">
        <f t="shared" si="12"/>
        <v>12.510000000000005</v>
      </c>
      <c r="N152" t="str">
        <f>IF(match_results!C152="完全一致","〇","×")</f>
        <v>〇</v>
      </c>
      <c r="O152" t="str">
        <f>IF(match_results!C152="薬価一致候補","〇","×")</f>
        <v>×</v>
      </c>
      <c r="P152" s="58">
        <f>IF(match_results!E152="","",match_results!E152)</f>
        <v>99</v>
      </c>
      <c r="Q152" s="26" t="str">
        <f ca="1">OFFSET(マスタ非採用削除!$C$4,元データ!P152,0)</f>
        <v>エンレスト錠１００ｍｇ</v>
      </c>
      <c r="R152">
        <f t="shared" si="14"/>
        <v>151</v>
      </c>
      <c r="S152" t="str">
        <f t="shared" si="13"/>
        <v>エンレスト錠100ｍｇ</v>
      </c>
      <c r="T152">
        <v>1</v>
      </c>
      <c r="U152" t="str">
        <f>統合マスタ!AA155</f>
        <v/>
      </c>
    </row>
    <row r="153" spans="1:21">
      <c r="A153" s="50" t="s">
        <v>349</v>
      </c>
      <c r="B153" s="6" t="s">
        <v>9</v>
      </c>
      <c r="C153" s="7" t="s">
        <v>10</v>
      </c>
      <c r="D153" s="6" t="s">
        <v>350</v>
      </c>
      <c r="E153" s="6" t="s">
        <v>311</v>
      </c>
      <c r="F153" s="8">
        <v>58.1</v>
      </c>
      <c r="G153" s="8">
        <v>581</v>
      </c>
      <c r="H153" s="9">
        <f t="shared" si="10"/>
        <v>10</v>
      </c>
      <c r="I153" s="7" t="s">
        <v>127</v>
      </c>
      <c r="J153" s="10">
        <v>708</v>
      </c>
      <c r="K153" s="11">
        <f t="shared" si="11"/>
        <v>70.8</v>
      </c>
      <c r="L153" s="7" t="s">
        <v>128</v>
      </c>
      <c r="M153" s="15">
        <f t="shared" si="12"/>
        <v>-12.699999999999996</v>
      </c>
      <c r="N153" t="str">
        <f>IF(match_results!C153="完全一致","〇","×")</f>
        <v>×</v>
      </c>
      <c r="O153" t="str">
        <f>IF(match_results!C153="薬価一致候補","〇","×")</f>
        <v>×</v>
      </c>
      <c r="P153" s="57">
        <v>100</v>
      </c>
      <c r="Q153" s="49" t="str">
        <f ca="1">OFFSET(マスタ非採用削除!$C$4,元データ!P153,0)</f>
        <v>オイラックスクリーム１０％</v>
      </c>
      <c r="R153">
        <f t="shared" si="14"/>
        <v>152</v>
      </c>
      <c r="S153" t="str">
        <f t="shared" si="13"/>
        <v>オイラックスクリーム10%</v>
      </c>
      <c r="T153">
        <v>1</v>
      </c>
      <c r="U153" t="str">
        <f>統合マスタ!AA156</f>
        <v/>
      </c>
    </row>
    <row r="154" spans="1:21">
      <c r="A154" s="6" t="s">
        <v>351</v>
      </c>
      <c r="B154" s="6" t="s">
        <v>10</v>
      </c>
      <c r="C154" s="7" t="s">
        <v>58</v>
      </c>
      <c r="D154" s="6" t="s">
        <v>194</v>
      </c>
      <c r="E154" s="6" t="s">
        <v>352</v>
      </c>
      <c r="F154" s="8">
        <v>45.7</v>
      </c>
      <c r="G154" s="8">
        <v>1371</v>
      </c>
      <c r="H154" s="9">
        <f t="shared" si="10"/>
        <v>29.999999999999996</v>
      </c>
      <c r="I154" s="7" t="s">
        <v>38</v>
      </c>
      <c r="J154" s="12">
        <v>1221</v>
      </c>
      <c r="K154" s="11">
        <f t="shared" si="11"/>
        <v>40.700000000000003</v>
      </c>
      <c r="L154" s="7" t="s">
        <v>353</v>
      </c>
      <c r="M154" s="15">
        <f t="shared" si="12"/>
        <v>5</v>
      </c>
      <c r="N154" t="str">
        <f>IF(match_results!C154="完全一致","〇","×")</f>
        <v>×</v>
      </c>
      <c r="O154" t="str">
        <f>IF(match_results!C154="薬価一致候補","〇","×")</f>
        <v>〇</v>
      </c>
      <c r="P154" s="56">
        <f>IF(match_results!E154="","",match_results!E154)</f>
        <v>102</v>
      </c>
      <c r="Q154" s="26" t="str">
        <f ca="1">OFFSET(マスタ非採用削除!$C$4,元データ!P154,0)</f>
        <v>オーグメンチン配合錠２５０ＲＳ</v>
      </c>
      <c r="R154">
        <f t="shared" si="14"/>
        <v>153</v>
      </c>
      <c r="S154" t="str">
        <f t="shared" si="13"/>
        <v>オーグメンチン配合錠250ＲＳ（375ｍｇ）</v>
      </c>
      <c r="T154">
        <v>2</v>
      </c>
      <c r="U154" t="str">
        <f>統合マスタ!AA157</f>
        <v/>
      </c>
    </row>
    <row r="155" spans="1:21">
      <c r="A155" s="6" t="s">
        <v>354</v>
      </c>
      <c r="B155" s="6" t="s">
        <v>44</v>
      </c>
      <c r="C155" s="7" t="s">
        <v>10</v>
      </c>
      <c r="D155" s="6" t="s">
        <v>355</v>
      </c>
      <c r="E155" s="6" t="s">
        <v>101</v>
      </c>
      <c r="F155" s="8">
        <v>50.2</v>
      </c>
      <c r="G155" s="8">
        <v>5020</v>
      </c>
      <c r="H155" s="9">
        <f t="shared" si="10"/>
        <v>100</v>
      </c>
      <c r="I155" s="7" t="s">
        <v>13</v>
      </c>
      <c r="J155" s="10">
        <v>4189</v>
      </c>
      <c r="K155" s="11">
        <f t="shared" si="11"/>
        <v>41.89</v>
      </c>
      <c r="L155" s="7" t="s">
        <v>102</v>
      </c>
      <c r="M155" s="15">
        <f t="shared" si="12"/>
        <v>8.3100000000000023</v>
      </c>
      <c r="N155" t="str">
        <f>IF(match_results!C155="完全一致","〇","×")</f>
        <v>×</v>
      </c>
      <c r="O155" t="str">
        <f>IF(match_results!C155="薬価一致候補","〇","×")</f>
        <v>〇</v>
      </c>
      <c r="P155" s="56">
        <f>IF(match_results!E155="","",match_results!E155)</f>
        <v>101</v>
      </c>
      <c r="Q155" s="26" t="str">
        <f ca="1">OFFSET(マスタ非採用削除!$C$4,元データ!P155,0)</f>
        <v>オキサロール軟膏２５μｇ／ｇ</v>
      </c>
      <c r="R155">
        <f t="shared" si="14"/>
        <v>154</v>
      </c>
      <c r="S155" t="str">
        <f t="shared" si="13"/>
        <v>オキサロール軟膏25μｇ/ｇ0.0025％</v>
      </c>
      <c r="T155">
        <v>2</v>
      </c>
      <c r="U155" t="str">
        <f>統合マスタ!AA158</f>
        <v/>
      </c>
    </row>
    <row r="156" spans="1:21">
      <c r="A156" s="6" t="s">
        <v>356</v>
      </c>
      <c r="B156" s="6" t="s">
        <v>10</v>
      </c>
      <c r="C156" s="7" t="s">
        <v>39</v>
      </c>
      <c r="D156" s="6" t="s">
        <v>357</v>
      </c>
      <c r="E156" s="6" t="s">
        <v>108</v>
      </c>
      <c r="F156" s="8">
        <v>111.6</v>
      </c>
      <c r="G156" s="8">
        <v>1116</v>
      </c>
      <c r="H156" s="9">
        <f t="shared" si="10"/>
        <v>10</v>
      </c>
      <c r="I156" s="7" t="s">
        <v>57</v>
      </c>
      <c r="J156" s="12">
        <v>1007</v>
      </c>
      <c r="K156" s="11">
        <f t="shared" si="11"/>
        <v>100.7</v>
      </c>
      <c r="L156" s="7" t="s">
        <v>111</v>
      </c>
      <c r="M156" s="15">
        <f t="shared" si="12"/>
        <v>10.899999999999991</v>
      </c>
      <c r="N156" t="str">
        <f>IF(match_results!C156="完全一致","〇","×")</f>
        <v>〇</v>
      </c>
      <c r="O156" t="str">
        <f>IF(match_results!C156="薬価一致候補","〇","×")</f>
        <v>×</v>
      </c>
      <c r="P156" s="58">
        <f>IF(match_results!E156="","",match_results!E156)</f>
        <v>103</v>
      </c>
      <c r="Q156" s="26" t="str">
        <f ca="1">OFFSET(マスタ非採用削除!$C$4,元データ!P156,0)</f>
        <v>オセルタミビルカプセル７５ｍｇ「サワイ」</v>
      </c>
      <c r="R156">
        <f t="shared" si="14"/>
        <v>155</v>
      </c>
      <c r="S156" t="str">
        <f t="shared" si="13"/>
        <v>オセルタミビルカプセル75ｍｇ「ｻﾜｲ」</v>
      </c>
      <c r="T156">
        <v>1</v>
      </c>
      <c r="U156" t="str">
        <f>統合マスタ!AA159</f>
        <v/>
      </c>
    </row>
    <row r="157" spans="1:21">
      <c r="A157" s="6" t="s">
        <v>359</v>
      </c>
      <c r="B157" s="6" t="s">
        <v>109</v>
      </c>
      <c r="C157" s="7" t="s">
        <v>10</v>
      </c>
      <c r="D157" s="6" t="s">
        <v>145</v>
      </c>
      <c r="E157" s="6" t="s">
        <v>360</v>
      </c>
      <c r="F157" s="8">
        <v>107.4</v>
      </c>
      <c r="G157" s="8">
        <v>5370</v>
      </c>
      <c r="H157" s="9">
        <f t="shared" si="10"/>
        <v>50</v>
      </c>
      <c r="I157" s="7" t="s">
        <v>75</v>
      </c>
      <c r="J157" s="10">
        <v>4881</v>
      </c>
      <c r="K157" s="11">
        <f t="shared" si="11"/>
        <v>97.62</v>
      </c>
      <c r="L157" s="7" t="s">
        <v>76</v>
      </c>
      <c r="M157" s="15">
        <f t="shared" si="12"/>
        <v>9.7800000000000011</v>
      </c>
      <c r="N157" t="str">
        <f>IF(match_results!C157="完全一致","〇","×")</f>
        <v>〇</v>
      </c>
      <c r="O157" t="str">
        <f>IF(match_results!C157="薬価一致候補","〇","×")</f>
        <v>×</v>
      </c>
      <c r="P157" s="58">
        <f>IF(match_results!E157="","",match_results!E157)</f>
        <v>105</v>
      </c>
      <c r="Q157" s="26" t="str">
        <f ca="1">OFFSET(マスタ非採用削除!$C$4,元データ!P157,0)</f>
        <v>オフロキサシン点眼液０．３％「ＪＧ」</v>
      </c>
      <c r="R157">
        <f t="shared" si="14"/>
        <v>156</v>
      </c>
      <c r="S157" t="str">
        <f t="shared" si="13"/>
        <v>オフロキサシン点眼液0.3％「JG」</v>
      </c>
      <c r="T157">
        <v>1</v>
      </c>
      <c r="U157" t="str">
        <f>統合マスタ!AA160</f>
        <v/>
      </c>
    </row>
    <row r="158" spans="1:21">
      <c r="A158" s="6" t="s">
        <v>361</v>
      </c>
      <c r="B158" s="6" t="s">
        <v>9</v>
      </c>
      <c r="C158" s="7" t="s">
        <v>39</v>
      </c>
      <c r="D158" s="6" t="s">
        <v>36</v>
      </c>
      <c r="E158" s="6" t="s">
        <v>139</v>
      </c>
      <c r="F158" s="8">
        <v>30.7</v>
      </c>
      <c r="G158" s="8">
        <v>3070</v>
      </c>
      <c r="H158" s="9">
        <f t="shared" si="10"/>
        <v>100</v>
      </c>
      <c r="I158" s="7" t="s">
        <v>38</v>
      </c>
      <c r="J158" s="10">
        <v>2600</v>
      </c>
      <c r="K158" s="11">
        <f t="shared" si="11"/>
        <v>26</v>
      </c>
      <c r="L158" s="7" t="s">
        <v>227</v>
      </c>
      <c r="M158" s="15">
        <f t="shared" si="12"/>
        <v>4.6999999999999993</v>
      </c>
      <c r="N158" t="str">
        <f>IF(match_results!C158="完全一致","〇","×")</f>
        <v>〇</v>
      </c>
      <c r="O158" t="str">
        <f>IF(match_results!C158="薬価一致候補","〇","×")</f>
        <v>×</v>
      </c>
      <c r="P158" s="58">
        <f>IF(match_results!E158="","",match_results!E158)</f>
        <v>107</v>
      </c>
      <c r="Q158" s="26" t="str">
        <f ca="1">OFFSET(マスタ非採用削除!$C$4,元データ!P158,0)</f>
        <v>オランザピンＯＤ錠１０ｍｇ「ニプロ」</v>
      </c>
      <c r="R158">
        <f t="shared" si="14"/>
        <v>157</v>
      </c>
      <c r="S158" t="str">
        <f t="shared" si="13"/>
        <v>オランザピンOD錠10ｍｇ「ニプロ」</v>
      </c>
      <c r="T158">
        <v>1</v>
      </c>
      <c r="U158" t="str">
        <f>統合マスタ!AA161</f>
        <v/>
      </c>
    </row>
    <row r="159" spans="1:21">
      <c r="A159" s="6" t="s">
        <v>361</v>
      </c>
      <c r="B159" s="6" t="s">
        <v>9</v>
      </c>
      <c r="C159" s="7" t="s">
        <v>67</v>
      </c>
      <c r="D159" s="6" t="s">
        <v>36</v>
      </c>
      <c r="E159" s="6" t="s">
        <v>139</v>
      </c>
      <c r="F159" s="8">
        <v>30.7</v>
      </c>
      <c r="G159" s="8">
        <v>3070</v>
      </c>
      <c r="H159" s="9">
        <f t="shared" si="10"/>
        <v>100</v>
      </c>
      <c r="I159" s="7" t="s">
        <v>38</v>
      </c>
      <c r="J159" s="10">
        <v>2600</v>
      </c>
      <c r="K159" s="11">
        <f t="shared" si="11"/>
        <v>26</v>
      </c>
      <c r="L159" s="7" t="s">
        <v>227</v>
      </c>
      <c r="M159" s="15">
        <f t="shared" si="12"/>
        <v>4.6999999999999993</v>
      </c>
      <c r="N159" t="str">
        <f>IF(match_results!C159="完全一致","〇","×")</f>
        <v>〇</v>
      </c>
      <c r="O159" t="str">
        <f>IF(match_results!C159="薬価一致候補","〇","×")</f>
        <v>×</v>
      </c>
      <c r="P159" s="58">
        <f>IF(match_results!E159="","",match_results!E159)</f>
        <v>107</v>
      </c>
      <c r="Q159" s="26" t="str">
        <f ca="1">OFFSET(マスタ非採用削除!$C$4,元データ!P159,0)</f>
        <v>オランザピンＯＤ錠１０ｍｇ「ニプロ」</v>
      </c>
      <c r="R159">
        <f t="shared" si="14"/>
        <v>158</v>
      </c>
      <c r="S159" t="str">
        <f t="shared" si="13"/>
        <v>オランザピンOD錠10ｍｇ「ニプロ」</v>
      </c>
      <c r="T159">
        <v>1</v>
      </c>
      <c r="U159" t="str">
        <f>統合マスタ!AA162</f>
        <v/>
      </c>
    </row>
    <row r="160" spans="1:21">
      <c r="A160" s="6" t="s">
        <v>362</v>
      </c>
      <c r="B160" s="6" t="s">
        <v>9</v>
      </c>
      <c r="C160" s="7" t="s">
        <v>39</v>
      </c>
      <c r="D160" s="6" t="s">
        <v>36</v>
      </c>
      <c r="E160" s="6" t="s">
        <v>139</v>
      </c>
      <c r="F160" s="8">
        <v>17</v>
      </c>
      <c r="G160" s="8">
        <v>1700</v>
      </c>
      <c r="H160" s="9">
        <f t="shared" si="10"/>
        <v>100</v>
      </c>
      <c r="I160" s="7" t="s">
        <v>38</v>
      </c>
      <c r="J160" s="10">
        <v>1440</v>
      </c>
      <c r="K160" s="11">
        <f t="shared" si="11"/>
        <v>14.4</v>
      </c>
      <c r="L160" s="7" t="s">
        <v>227</v>
      </c>
      <c r="M160" s="15">
        <f t="shared" si="12"/>
        <v>2.5999999999999996</v>
      </c>
      <c r="N160" t="str">
        <f>IF(match_results!C160="完全一致","〇","×")</f>
        <v>〇</v>
      </c>
      <c r="O160" t="str">
        <f>IF(match_results!C160="薬価一致候補","〇","×")</f>
        <v>×</v>
      </c>
      <c r="P160" s="58">
        <f>IF(match_results!E160="","",match_results!E160)</f>
        <v>106</v>
      </c>
      <c r="Q160" s="26" t="str">
        <f ca="1">OFFSET(マスタ非採用削除!$C$4,元データ!P160,0)</f>
        <v>オランザピンＯＤ錠５ｍｇ「ニプロ」</v>
      </c>
      <c r="R160">
        <f t="shared" si="14"/>
        <v>159</v>
      </c>
      <c r="S160" t="str">
        <f t="shared" si="13"/>
        <v>オランザピンOD錠5ｍｇ「ニプロ」</v>
      </c>
      <c r="T160">
        <v>1</v>
      </c>
      <c r="U160" t="str">
        <f>統合マスタ!AA163</f>
        <v/>
      </c>
    </row>
    <row r="161" spans="1:21">
      <c r="A161" s="6" t="s">
        <v>362</v>
      </c>
      <c r="B161" s="6" t="s">
        <v>9</v>
      </c>
      <c r="C161" s="7" t="s">
        <v>67</v>
      </c>
      <c r="D161" s="6" t="s">
        <v>36</v>
      </c>
      <c r="E161" s="6" t="s">
        <v>139</v>
      </c>
      <c r="F161" s="8">
        <v>17</v>
      </c>
      <c r="G161" s="8">
        <v>1700</v>
      </c>
      <c r="H161" s="9">
        <f t="shared" si="10"/>
        <v>100</v>
      </c>
      <c r="I161" s="7" t="s">
        <v>38</v>
      </c>
      <c r="J161" s="10">
        <v>1440</v>
      </c>
      <c r="K161" s="11">
        <f t="shared" si="11"/>
        <v>14.4</v>
      </c>
      <c r="L161" s="7" t="s">
        <v>227</v>
      </c>
      <c r="M161" s="15">
        <f t="shared" si="12"/>
        <v>2.5999999999999996</v>
      </c>
      <c r="N161" t="str">
        <f>IF(match_results!C161="完全一致","〇","×")</f>
        <v>〇</v>
      </c>
      <c r="O161" t="str">
        <f>IF(match_results!C161="薬価一致候補","〇","×")</f>
        <v>×</v>
      </c>
      <c r="P161" s="58">
        <f>IF(match_results!E161="","",match_results!E161)</f>
        <v>106</v>
      </c>
      <c r="Q161" s="26" t="str">
        <f ca="1">OFFSET(マスタ非採用削除!$C$4,元データ!P161,0)</f>
        <v>オランザピンＯＤ錠５ｍｇ「ニプロ」</v>
      </c>
      <c r="R161">
        <f t="shared" si="14"/>
        <v>160</v>
      </c>
      <c r="S161" t="str">
        <f t="shared" si="13"/>
        <v>オランザピンOD錠5ｍｇ「ニプロ」</v>
      </c>
      <c r="T161">
        <v>1</v>
      </c>
      <c r="U161" t="str">
        <f>統合マスタ!AA164</f>
        <v/>
      </c>
    </row>
    <row r="162" spans="1:21">
      <c r="A162" s="6" t="s">
        <v>363</v>
      </c>
      <c r="B162" s="6" t="s">
        <v>9</v>
      </c>
      <c r="C162" s="7" t="s">
        <v>14</v>
      </c>
      <c r="D162" s="6" t="s">
        <v>83</v>
      </c>
      <c r="E162" s="6" t="s">
        <v>139</v>
      </c>
      <c r="F162" s="8">
        <v>38.6</v>
      </c>
      <c r="G162" s="8">
        <v>3860</v>
      </c>
      <c r="H162" s="9">
        <f t="shared" si="10"/>
        <v>100</v>
      </c>
      <c r="I162" s="7" t="s">
        <v>13</v>
      </c>
      <c r="J162" s="10">
        <v>3300</v>
      </c>
      <c r="K162" s="11">
        <f t="shared" si="11"/>
        <v>33</v>
      </c>
      <c r="L162" s="7" t="s">
        <v>227</v>
      </c>
      <c r="M162" s="15">
        <f t="shared" si="12"/>
        <v>5.6000000000000014</v>
      </c>
      <c r="N162" t="str">
        <f>IF(match_results!C162="完全一致","〇","×")</f>
        <v>〇</v>
      </c>
      <c r="O162" t="str">
        <f>IF(match_results!C162="薬価一致候補","〇","×")</f>
        <v>×</v>
      </c>
      <c r="P162" s="58">
        <f>IF(match_results!E162="","",match_results!E162)</f>
        <v>108</v>
      </c>
      <c r="Q162" s="26" t="str">
        <f ca="1">OFFSET(マスタ非採用削除!$C$4,元データ!P162,0)</f>
        <v>オランザピン細粒１％「ニプロ」</v>
      </c>
      <c r="R162">
        <f t="shared" si="14"/>
        <v>161</v>
      </c>
      <c r="S162" t="str">
        <f t="shared" si="13"/>
        <v>オランザピン細粒1％「ニプロ」</v>
      </c>
      <c r="T162">
        <v>1</v>
      </c>
      <c r="U162" t="str">
        <f>統合マスタ!AA165</f>
        <v/>
      </c>
    </row>
    <row r="163" spans="1:21">
      <c r="A163" s="6" t="s">
        <v>364</v>
      </c>
      <c r="B163" s="6" t="s">
        <v>9</v>
      </c>
      <c r="C163" s="7" t="s">
        <v>39</v>
      </c>
      <c r="D163" s="6" t="s">
        <v>69</v>
      </c>
      <c r="E163" s="6" t="s">
        <v>139</v>
      </c>
      <c r="F163" s="8">
        <v>8.1999999999999993</v>
      </c>
      <c r="G163" s="8">
        <v>820</v>
      </c>
      <c r="H163" s="9">
        <f t="shared" si="10"/>
        <v>100.00000000000001</v>
      </c>
      <c r="I163" s="7" t="s">
        <v>38</v>
      </c>
      <c r="J163" s="10">
        <v>700</v>
      </c>
      <c r="K163" s="11">
        <f t="shared" si="11"/>
        <v>6.9999999999999991</v>
      </c>
      <c r="L163" s="7" t="s">
        <v>227</v>
      </c>
      <c r="M163" s="15">
        <f t="shared" si="12"/>
        <v>1.2000000000000002</v>
      </c>
      <c r="N163" t="str">
        <f>IF(match_results!C163="完全一致","〇","×")</f>
        <v>×</v>
      </c>
      <c r="O163" t="str">
        <f>IF(match_results!C163="薬価一致候補","〇","×")</f>
        <v>〇</v>
      </c>
      <c r="P163" s="56">
        <f>IF(match_results!E163="","",match_results!E163)</f>
        <v>109</v>
      </c>
      <c r="Q163" s="26" t="str">
        <f ca="1">OFFSET(マスタ非採用削除!$C$4,元データ!P163,0)</f>
        <v>オランザピン錠２．５ｍｇ「ニプロ」</v>
      </c>
      <c r="R163">
        <f t="shared" si="14"/>
        <v>162</v>
      </c>
      <c r="S163" t="str">
        <f t="shared" si="13"/>
        <v>オランザピン錠2.5ｍｇ「ニプロ」　　</v>
      </c>
      <c r="T163">
        <v>2</v>
      </c>
      <c r="U163" t="str">
        <f>統合マスタ!AA166</f>
        <v/>
      </c>
    </row>
    <row r="164" spans="1:21">
      <c r="A164" s="6" t="s">
        <v>364</v>
      </c>
      <c r="B164" s="6" t="s">
        <v>9</v>
      </c>
      <c r="C164" s="7" t="s">
        <v>67</v>
      </c>
      <c r="D164" s="6" t="s">
        <v>69</v>
      </c>
      <c r="E164" s="6" t="s">
        <v>139</v>
      </c>
      <c r="F164" s="8">
        <v>8.1999999999999993</v>
      </c>
      <c r="G164" s="8">
        <v>820</v>
      </c>
      <c r="H164" s="9">
        <f t="shared" si="10"/>
        <v>100.00000000000001</v>
      </c>
      <c r="I164" s="7" t="s">
        <v>38</v>
      </c>
      <c r="J164" s="10">
        <v>700</v>
      </c>
      <c r="K164" s="11">
        <f t="shared" si="11"/>
        <v>6.9999999999999991</v>
      </c>
      <c r="L164" s="7" t="s">
        <v>227</v>
      </c>
      <c r="M164" s="15">
        <f t="shared" si="12"/>
        <v>1.2000000000000002</v>
      </c>
      <c r="N164" t="str">
        <f>IF(match_results!C164="完全一致","〇","×")</f>
        <v>×</v>
      </c>
      <c r="O164" t="str">
        <f>IF(match_results!C164="薬価一致候補","〇","×")</f>
        <v>〇</v>
      </c>
      <c r="P164" s="56">
        <f>IF(match_results!E164="","",match_results!E164)</f>
        <v>109</v>
      </c>
      <c r="Q164" s="26" t="str">
        <f ca="1">OFFSET(マスタ非採用削除!$C$4,元データ!P164,0)</f>
        <v>オランザピン錠２．５ｍｇ「ニプロ」</v>
      </c>
      <c r="R164">
        <f t="shared" si="14"/>
        <v>163</v>
      </c>
      <c r="S164" t="str">
        <f t="shared" si="13"/>
        <v>オランザピン錠2.5ｍｇ「ニプロ」　　</v>
      </c>
      <c r="T164">
        <v>2</v>
      </c>
      <c r="U164" t="str">
        <f>統合マスタ!AA167</f>
        <v/>
      </c>
    </row>
    <row r="165" spans="1:21">
      <c r="A165" s="50" t="s">
        <v>365</v>
      </c>
      <c r="B165" s="6" t="s">
        <v>10</v>
      </c>
      <c r="C165" s="7" t="s">
        <v>10</v>
      </c>
      <c r="D165" s="6" t="s">
        <v>260</v>
      </c>
      <c r="E165" s="6" t="s">
        <v>366</v>
      </c>
      <c r="F165" s="8">
        <v>17.3</v>
      </c>
      <c r="G165" s="8">
        <v>865</v>
      </c>
      <c r="H165" s="9">
        <f t="shared" si="10"/>
        <v>50</v>
      </c>
      <c r="I165" s="7" t="s">
        <v>143</v>
      </c>
      <c r="J165" s="12">
        <v>770</v>
      </c>
      <c r="K165" s="11">
        <f t="shared" si="11"/>
        <v>15.4</v>
      </c>
      <c r="L165" s="7" t="s">
        <v>367</v>
      </c>
      <c r="M165" s="15">
        <f t="shared" si="12"/>
        <v>1.9000000000000004</v>
      </c>
      <c r="N165" t="str">
        <f>IF(match_results!C165="完全一致","〇","×")</f>
        <v>×</v>
      </c>
      <c r="O165" t="str">
        <f>IF(match_results!C165="薬価一致候補","〇","×")</f>
        <v>×</v>
      </c>
      <c r="P165" s="64" t="s">
        <v>4061</v>
      </c>
      <c r="Q165" s="63" t="e">
        <f ca="1">OFFSET(マスタ非採用削除!$C$4,元データ!P165,0)</f>
        <v>#VALUE!</v>
      </c>
      <c r="R165">
        <f t="shared" si="14"/>
        <v>164</v>
      </c>
      <c r="S165" t="str">
        <f t="shared" si="13"/>
        <v>オリブ油</v>
      </c>
      <c r="T165">
        <v>0</v>
      </c>
      <c r="U165" t="str">
        <f>統合マスタ!AA168</f>
        <v>非採用</v>
      </c>
    </row>
    <row r="166" spans="1:21">
      <c r="A166" s="6" t="s">
        <v>368</v>
      </c>
      <c r="B166" s="6" t="s">
        <v>44</v>
      </c>
      <c r="C166" s="7" t="s">
        <v>58</v>
      </c>
      <c r="D166" s="6" t="s">
        <v>69</v>
      </c>
      <c r="E166" s="6" t="s">
        <v>70</v>
      </c>
      <c r="F166" s="8">
        <v>17.5</v>
      </c>
      <c r="G166" s="8">
        <v>1750</v>
      </c>
      <c r="H166" s="9">
        <f t="shared" si="10"/>
        <v>100</v>
      </c>
      <c r="I166" s="7" t="s">
        <v>38</v>
      </c>
      <c r="J166" s="10">
        <v>1505</v>
      </c>
      <c r="K166" s="11">
        <f t="shared" si="11"/>
        <v>15.05</v>
      </c>
      <c r="L166" s="7" t="s">
        <v>72</v>
      </c>
      <c r="M166" s="15">
        <f t="shared" si="12"/>
        <v>2.4499999999999993</v>
      </c>
      <c r="N166" t="str">
        <f>IF(match_results!C166="完全一致","〇","×")</f>
        <v>〇</v>
      </c>
      <c r="O166" t="str">
        <f>IF(match_results!C166="薬価一致候補","〇","×")</f>
        <v>×</v>
      </c>
      <c r="P166" s="58">
        <f>IF(match_results!E166="","",match_results!E166)</f>
        <v>110</v>
      </c>
      <c r="Q166" s="26" t="str">
        <f ca="1">OFFSET(マスタ非採用削除!$C$4,元データ!P166,0)</f>
        <v>オルメテックＯＤ錠１０ｍｇ</v>
      </c>
      <c r="R166">
        <f t="shared" si="14"/>
        <v>165</v>
      </c>
      <c r="S166" t="str">
        <f t="shared" si="13"/>
        <v>オルメテックOD錠10ｍｇ</v>
      </c>
      <c r="T166">
        <v>1</v>
      </c>
      <c r="U166" t="str">
        <f>統合マスタ!AA169</f>
        <v/>
      </c>
    </row>
    <row r="167" spans="1:21">
      <c r="A167" s="6" t="s">
        <v>369</v>
      </c>
      <c r="B167" s="6" t="s">
        <v>114</v>
      </c>
      <c r="C167" s="7" t="s">
        <v>39</v>
      </c>
      <c r="D167" s="6" t="s">
        <v>36</v>
      </c>
      <c r="E167" s="6" t="s">
        <v>114</v>
      </c>
      <c r="F167" s="8">
        <v>10.4</v>
      </c>
      <c r="G167" s="8">
        <v>1040</v>
      </c>
      <c r="H167" s="9">
        <f t="shared" si="10"/>
        <v>100</v>
      </c>
      <c r="I167" s="7" t="s">
        <v>38</v>
      </c>
      <c r="J167" s="10">
        <v>905</v>
      </c>
      <c r="K167" s="11">
        <f t="shared" si="11"/>
        <v>9.0500000000000007</v>
      </c>
      <c r="L167" s="7" t="s">
        <v>313</v>
      </c>
      <c r="M167" s="15">
        <f t="shared" si="12"/>
        <v>1.3499999999999996</v>
      </c>
      <c r="N167" t="str">
        <f>IF(match_results!C167="完全一致","〇","×")</f>
        <v>〇</v>
      </c>
      <c r="O167" t="str">
        <f>IF(match_results!C167="薬価一致候補","〇","×")</f>
        <v>×</v>
      </c>
      <c r="P167" s="58">
        <f>IF(match_results!E167="","",match_results!E167)</f>
        <v>111</v>
      </c>
      <c r="Q167" s="26" t="str">
        <f ca="1">OFFSET(マスタ非採用削除!$C$4,元データ!P167,0)</f>
        <v>オロパタジン塩酸塩ＯＤ錠５ｍｇ「トーワ」</v>
      </c>
      <c r="R167">
        <f t="shared" si="14"/>
        <v>166</v>
      </c>
      <c r="S167" t="str">
        <f t="shared" si="13"/>
        <v>オロパタジン塩酸塩OD錠5ｍｇ「トーワ」</v>
      </c>
      <c r="T167">
        <v>1</v>
      </c>
      <c r="U167" t="str">
        <f>統合マスタ!AA170</f>
        <v/>
      </c>
    </row>
    <row r="168" spans="1:21">
      <c r="A168" s="6" t="s">
        <v>369</v>
      </c>
      <c r="B168" s="6" t="s">
        <v>114</v>
      </c>
      <c r="C168" s="7" t="s">
        <v>67</v>
      </c>
      <c r="D168" s="6" t="s">
        <v>36</v>
      </c>
      <c r="E168" s="6" t="s">
        <v>114</v>
      </c>
      <c r="F168" s="8">
        <v>10.4</v>
      </c>
      <c r="G168" s="8">
        <v>1040</v>
      </c>
      <c r="H168" s="9">
        <f t="shared" si="10"/>
        <v>100</v>
      </c>
      <c r="I168" s="7" t="s">
        <v>38</v>
      </c>
      <c r="J168" s="10">
        <v>905</v>
      </c>
      <c r="K168" s="11">
        <f t="shared" si="11"/>
        <v>9.0500000000000007</v>
      </c>
      <c r="L168" s="7" t="s">
        <v>313</v>
      </c>
      <c r="M168" s="15">
        <f t="shared" si="12"/>
        <v>1.3499999999999996</v>
      </c>
      <c r="N168" t="str">
        <f>IF(match_results!C168="完全一致","〇","×")</f>
        <v>〇</v>
      </c>
      <c r="O168" t="str">
        <f>IF(match_results!C168="薬価一致候補","〇","×")</f>
        <v>×</v>
      </c>
      <c r="P168" s="58">
        <f>IF(match_results!E168="","",match_results!E168)</f>
        <v>111</v>
      </c>
      <c r="Q168" s="26" t="str">
        <f ca="1">OFFSET(マスタ非採用削除!$C$4,元データ!P168,0)</f>
        <v>オロパタジン塩酸塩ＯＤ錠５ｍｇ「トーワ」</v>
      </c>
      <c r="R168">
        <f t="shared" si="14"/>
        <v>167</v>
      </c>
      <c r="S168" t="str">
        <f t="shared" si="13"/>
        <v>オロパタジン塩酸塩OD錠5ｍｇ「トーワ」</v>
      </c>
      <c r="T168">
        <v>1</v>
      </c>
      <c r="U168" t="str">
        <f>統合マスタ!AA171</f>
        <v/>
      </c>
    </row>
    <row r="169" spans="1:21">
      <c r="A169" s="6" t="s">
        <v>370</v>
      </c>
      <c r="B169" s="6" t="s">
        <v>109</v>
      </c>
      <c r="C169" s="7" t="s">
        <v>39</v>
      </c>
      <c r="D169" s="6" t="s">
        <v>69</v>
      </c>
      <c r="E169" s="6" t="s">
        <v>108</v>
      </c>
      <c r="F169" s="8">
        <v>10</v>
      </c>
      <c r="G169" s="8">
        <v>1000</v>
      </c>
      <c r="H169" s="9">
        <f t="shared" si="10"/>
        <v>100</v>
      </c>
      <c r="I169" s="7" t="s">
        <v>38</v>
      </c>
      <c r="J169" s="10">
        <v>903</v>
      </c>
      <c r="K169" s="11">
        <f t="shared" si="11"/>
        <v>9.0299999999999994</v>
      </c>
      <c r="L169" s="7" t="s">
        <v>270</v>
      </c>
      <c r="M169" s="15">
        <f t="shared" si="12"/>
        <v>0.97000000000000064</v>
      </c>
      <c r="N169" t="str">
        <f>IF(match_results!C169="完全一致","〇","×")</f>
        <v>〇</v>
      </c>
      <c r="O169" t="str">
        <f>IF(match_results!C169="薬価一致候補","〇","×")</f>
        <v>×</v>
      </c>
      <c r="P169" s="58">
        <f>IF(match_results!E169="","",match_results!E169)</f>
        <v>114</v>
      </c>
      <c r="Q169" s="26" t="str">
        <f ca="1">OFFSET(マスタ非採用削除!$C$4,元データ!P169,0)</f>
        <v>カモスタットメシル酸塩錠１００ｍｇ「サワイ」</v>
      </c>
      <c r="R169">
        <f t="shared" si="14"/>
        <v>168</v>
      </c>
      <c r="S169" t="str">
        <f t="shared" si="13"/>
        <v>カモスタットメシル酸塩錠100mg「サワイ」</v>
      </c>
      <c r="T169">
        <v>1</v>
      </c>
      <c r="U169" t="str">
        <f>統合マスタ!AA172</f>
        <v/>
      </c>
    </row>
    <row r="170" spans="1:21">
      <c r="A170" s="6" t="s">
        <v>371</v>
      </c>
      <c r="B170" s="6" t="s">
        <v>44</v>
      </c>
      <c r="C170" s="7" t="s">
        <v>39</v>
      </c>
      <c r="D170" s="6" t="s">
        <v>358</v>
      </c>
      <c r="E170" s="6" t="s">
        <v>257</v>
      </c>
      <c r="F170" s="8">
        <v>27.6</v>
      </c>
      <c r="G170" s="8">
        <v>1545.6</v>
      </c>
      <c r="H170" s="9">
        <f t="shared" si="10"/>
        <v>55.999999999999993</v>
      </c>
      <c r="I170" s="7" t="s">
        <v>38</v>
      </c>
      <c r="J170" s="10">
        <v>1318</v>
      </c>
      <c r="K170" s="11">
        <f t="shared" si="11"/>
        <v>23.535714285714288</v>
      </c>
      <c r="L170" s="7" t="s">
        <v>224</v>
      </c>
      <c r="M170" s="15">
        <f t="shared" si="12"/>
        <v>4.0642857142857132</v>
      </c>
      <c r="N170" t="str">
        <f>IF(match_results!C170="完全一致","〇","×")</f>
        <v>〇</v>
      </c>
      <c r="O170" t="str">
        <f>IF(match_results!C170="薬価一致候補","〇","×")</f>
        <v>×</v>
      </c>
      <c r="P170" s="58">
        <f>IF(match_results!E170="","",match_results!E170)</f>
        <v>116</v>
      </c>
      <c r="Q170" s="26" t="str">
        <f ca="1">OFFSET(マスタ非採用削除!$C$4,元データ!P170,0)</f>
        <v>ガランタミンＯＤ錠１２ｍｇ「日医工」</v>
      </c>
      <c r="R170">
        <f t="shared" si="14"/>
        <v>169</v>
      </c>
      <c r="S170" t="str">
        <f t="shared" si="13"/>
        <v>ガランタミンＯＤ錠12ｍｇ「日医工」</v>
      </c>
      <c r="T170">
        <v>1</v>
      </c>
      <c r="U170" t="str">
        <f>統合マスタ!AA173</f>
        <v/>
      </c>
    </row>
    <row r="171" spans="1:21">
      <c r="A171" s="6" t="s">
        <v>372</v>
      </c>
      <c r="B171" s="6" t="s">
        <v>44</v>
      </c>
      <c r="C171" s="7" t="s">
        <v>39</v>
      </c>
      <c r="D171" s="6" t="s">
        <v>373</v>
      </c>
      <c r="E171" s="6" t="s">
        <v>257</v>
      </c>
      <c r="F171" s="8">
        <v>18.399999999999999</v>
      </c>
      <c r="G171" s="8">
        <v>2576</v>
      </c>
      <c r="H171" s="9">
        <f t="shared" si="10"/>
        <v>140</v>
      </c>
      <c r="I171" s="7" t="s">
        <v>38</v>
      </c>
      <c r="J171" s="10">
        <v>2197</v>
      </c>
      <c r="K171" s="11">
        <f t="shared" si="11"/>
        <v>15.692857142857143</v>
      </c>
      <c r="L171" s="7" t="s">
        <v>224</v>
      </c>
      <c r="M171" s="15">
        <f t="shared" si="12"/>
        <v>2.7071428571428555</v>
      </c>
      <c r="N171" t="str">
        <f>IF(match_results!C171="完全一致","〇","×")</f>
        <v>〇</v>
      </c>
      <c r="O171" t="str">
        <f>IF(match_results!C171="薬価一致候補","〇","×")</f>
        <v>×</v>
      </c>
      <c r="P171" s="58">
        <f>IF(match_results!E171="","",match_results!E171)</f>
        <v>115</v>
      </c>
      <c r="Q171" s="26" t="str">
        <f ca="1">OFFSET(マスタ非採用削除!$C$4,元データ!P171,0)</f>
        <v>ガランタミンＯＤ錠４ｍｇ「日医工」</v>
      </c>
      <c r="R171">
        <f t="shared" si="14"/>
        <v>170</v>
      </c>
      <c r="S171" t="str">
        <f t="shared" si="13"/>
        <v>ガランタミンＯＤ錠4ｍｇ「日医工」</v>
      </c>
      <c r="T171">
        <v>1</v>
      </c>
      <c r="U171" t="str">
        <f>統合マスタ!AA174</f>
        <v/>
      </c>
    </row>
    <row r="172" spans="1:21">
      <c r="A172" s="6" t="s">
        <v>374</v>
      </c>
      <c r="B172" s="6" t="s">
        <v>10</v>
      </c>
      <c r="C172" s="7" t="s">
        <v>10</v>
      </c>
      <c r="D172" s="6" t="s">
        <v>375</v>
      </c>
      <c r="E172" s="6" t="s">
        <v>223</v>
      </c>
      <c r="F172" s="8">
        <v>9.6</v>
      </c>
      <c r="G172" s="8">
        <v>6531.84</v>
      </c>
      <c r="H172" s="9">
        <f t="shared" si="10"/>
        <v>680.40000000000009</v>
      </c>
      <c r="I172" s="7" t="s">
        <v>13</v>
      </c>
      <c r="J172" s="12">
        <v>5819</v>
      </c>
      <c r="K172" s="11">
        <f t="shared" si="11"/>
        <v>8.5523221634332742</v>
      </c>
      <c r="L172" s="7" t="s">
        <v>348</v>
      </c>
      <c r="M172" s="15">
        <f t="shared" si="12"/>
        <v>1.0476778365667254</v>
      </c>
      <c r="N172" t="str">
        <f>IF(match_results!C172="完全一致","〇","×")</f>
        <v>〇</v>
      </c>
      <c r="O172" t="str">
        <f>IF(match_results!C172="薬価一致候補","〇","×")</f>
        <v>×</v>
      </c>
      <c r="P172" s="58">
        <f>IF(match_results!E172="","",match_results!E172)</f>
        <v>117</v>
      </c>
      <c r="Q172" s="26" t="str">
        <f ca="1">OFFSET(マスタ非採用削除!$C$4,元データ!P172,0)</f>
        <v>カリメートドライシロップ９２．５９％</v>
      </c>
      <c r="R172">
        <f t="shared" si="14"/>
        <v>171</v>
      </c>
      <c r="S172" t="str">
        <f t="shared" si="13"/>
        <v>カリメートドライシロップ92.59％</v>
      </c>
      <c r="T172">
        <v>1</v>
      </c>
      <c r="U172" t="str">
        <f>統合マスタ!AA175</f>
        <v/>
      </c>
    </row>
    <row r="173" spans="1:21">
      <c r="A173" s="6" t="s">
        <v>376</v>
      </c>
      <c r="B173" s="6" t="s">
        <v>10</v>
      </c>
      <c r="C173" s="7" t="s">
        <v>14</v>
      </c>
      <c r="D173" s="6" t="s">
        <v>135</v>
      </c>
      <c r="E173" s="6" t="s">
        <v>308</v>
      </c>
      <c r="F173" s="8">
        <v>22.2</v>
      </c>
      <c r="G173" s="8">
        <v>11100</v>
      </c>
      <c r="H173" s="9">
        <f t="shared" si="10"/>
        <v>500</v>
      </c>
      <c r="I173" s="7" t="s">
        <v>13</v>
      </c>
      <c r="J173" s="12">
        <v>10089</v>
      </c>
      <c r="K173" s="11">
        <f t="shared" si="11"/>
        <v>20.178000000000001</v>
      </c>
      <c r="L173" s="7" t="s">
        <v>246</v>
      </c>
      <c r="M173" s="15">
        <f t="shared" si="12"/>
        <v>2.0219999999999985</v>
      </c>
      <c r="N173" t="str">
        <f>IF(match_results!C173="完全一致","〇","×")</f>
        <v>×</v>
      </c>
      <c r="O173" t="str">
        <f>IF(match_results!C173="薬価一致候補","〇","×")</f>
        <v>〇</v>
      </c>
      <c r="P173" s="56">
        <f>IF(match_results!E173="","",match_results!E173)</f>
        <v>120</v>
      </c>
      <c r="Q173" s="26" t="str">
        <f ca="1">OFFSET(マスタ非採用削除!$C$4,元データ!P173,0)</f>
        <v>カルバマゼピン細粒５０％「アメル」</v>
      </c>
      <c r="R173">
        <f t="shared" si="14"/>
        <v>172</v>
      </c>
      <c r="S173" t="str">
        <f t="shared" si="13"/>
        <v>カルバマゼピン細粒５０％「アメル」　　　</v>
      </c>
      <c r="T173">
        <v>2</v>
      </c>
      <c r="U173" t="str">
        <f>統合マスタ!AA176</f>
        <v/>
      </c>
    </row>
    <row r="174" spans="1:21">
      <c r="A174" s="6" t="s">
        <v>377</v>
      </c>
      <c r="B174" s="6" t="s">
        <v>9</v>
      </c>
      <c r="C174" s="7" t="s">
        <v>67</v>
      </c>
      <c r="D174" s="6" t="s">
        <v>132</v>
      </c>
      <c r="E174" s="6" t="s">
        <v>308</v>
      </c>
      <c r="F174" s="8">
        <v>5.9</v>
      </c>
      <c r="G174" s="8">
        <v>2950</v>
      </c>
      <c r="H174" s="9">
        <f t="shared" si="10"/>
        <v>499.99999999999994</v>
      </c>
      <c r="I174" s="7" t="s">
        <v>38</v>
      </c>
      <c r="J174" s="10">
        <v>2680</v>
      </c>
      <c r="K174" s="11">
        <f t="shared" si="11"/>
        <v>5.36</v>
      </c>
      <c r="L174" s="7" t="s">
        <v>246</v>
      </c>
      <c r="M174" s="15">
        <f t="shared" si="12"/>
        <v>0.54</v>
      </c>
      <c r="N174" t="str">
        <f>IF(match_results!C174="完全一致","〇","×")</f>
        <v>〇</v>
      </c>
      <c r="O174" t="str">
        <f>IF(match_results!C174="薬価一致候補","〇","×")</f>
        <v>×</v>
      </c>
      <c r="P174" s="58">
        <f>IF(match_results!E174="","",match_results!E174)</f>
        <v>118</v>
      </c>
      <c r="Q174" s="26" t="str">
        <f ca="1">OFFSET(マスタ非採用削除!$C$4,元データ!P174,0)</f>
        <v>カルバマゼピン錠１００ｍｇ「アメル」</v>
      </c>
      <c r="R174">
        <f t="shared" si="14"/>
        <v>173</v>
      </c>
      <c r="S174" t="str">
        <f t="shared" si="13"/>
        <v>カルバマゼピン錠100mg｢ｱﾒﾙ」</v>
      </c>
      <c r="T174">
        <v>1</v>
      </c>
      <c r="U174" t="str">
        <f>統合マスタ!AA177</f>
        <v/>
      </c>
    </row>
    <row r="175" spans="1:21">
      <c r="A175" s="6" t="s">
        <v>378</v>
      </c>
      <c r="B175" s="6" t="s">
        <v>10</v>
      </c>
      <c r="C175" s="7" t="s">
        <v>39</v>
      </c>
      <c r="D175" s="6" t="s">
        <v>36</v>
      </c>
      <c r="E175" s="6" t="s">
        <v>308</v>
      </c>
      <c r="F175" s="8">
        <v>10</v>
      </c>
      <c r="G175" s="8">
        <v>1000</v>
      </c>
      <c r="H175" s="9">
        <f t="shared" si="10"/>
        <v>100</v>
      </c>
      <c r="I175" s="7" t="s">
        <v>38</v>
      </c>
      <c r="J175" s="12">
        <v>909</v>
      </c>
      <c r="K175" s="11">
        <f t="shared" si="11"/>
        <v>9.09</v>
      </c>
      <c r="L175" s="7" t="s">
        <v>246</v>
      </c>
      <c r="M175" s="15">
        <f t="shared" si="12"/>
        <v>0.91000000000000014</v>
      </c>
      <c r="N175" t="str">
        <f>IF(match_results!C175="完全一致","〇","×")</f>
        <v>〇</v>
      </c>
      <c r="O175" t="str">
        <f>IF(match_results!C175="薬価一致候補","〇","×")</f>
        <v>×</v>
      </c>
      <c r="P175" s="58">
        <f>IF(match_results!E175="","",match_results!E175)</f>
        <v>119</v>
      </c>
      <c r="Q175" s="26" t="str">
        <f ca="1">OFFSET(マスタ非採用削除!$C$4,元データ!P175,0)</f>
        <v>カルバマゼピン錠２００ｍｇ「アメル」</v>
      </c>
      <c r="R175">
        <f t="shared" si="14"/>
        <v>174</v>
      </c>
      <c r="S175" t="str">
        <f t="shared" si="13"/>
        <v>カルバマゼピン錠200ｍｇ｢ｱﾒﾙ」</v>
      </c>
      <c r="T175">
        <v>1</v>
      </c>
      <c r="U175" t="str">
        <f>統合マスタ!AA178</f>
        <v/>
      </c>
    </row>
    <row r="176" spans="1:21">
      <c r="A176" s="6" t="s">
        <v>378</v>
      </c>
      <c r="B176" s="6" t="s">
        <v>9</v>
      </c>
      <c r="C176" s="7" t="s">
        <v>67</v>
      </c>
      <c r="D176" s="6" t="s">
        <v>132</v>
      </c>
      <c r="E176" s="6" t="s">
        <v>308</v>
      </c>
      <c r="F176" s="8">
        <v>10</v>
      </c>
      <c r="G176" s="8">
        <v>5000</v>
      </c>
      <c r="H176" s="9">
        <f t="shared" si="10"/>
        <v>500</v>
      </c>
      <c r="I176" s="7" t="s">
        <v>38</v>
      </c>
      <c r="J176" s="10">
        <v>4454</v>
      </c>
      <c r="K176" s="11">
        <f t="shared" si="11"/>
        <v>8.9079999999999995</v>
      </c>
      <c r="L176" s="7" t="s">
        <v>246</v>
      </c>
      <c r="M176" s="15">
        <f t="shared" si="12"/>
        <v>1.0920000000000005</v>
      </c>
      <c r="N176" t="str">
        <f>IF(match_results!C176="完全一致","〇","×")</f>
        <v>〇</v>
      </c>
      <c r="O176" t="str">
        <f>IF(match_results!C176="薬価一致候補","〇","×")</f>
        <v>×</v>
      </c>
      <c r="P176" s="58">
        <f>IF(match_results!E176="","",match_results!E176)</f>
        <v>119</v>
      </c>
      <c r="Q176" s="26" t="str">
        <f ca="1">OFFSET(マスタ非採用削除!$C$4,元データ!P176,0)</f>
        <v>カルバマゼピン錠２００ｍｇ「アメル」</v>
      </c>
      <c r="R176">
        <f t="shared" si="14"/>
        <v>175</v>
      </c>
      <c r="S176" t="str">
        <f t="shared" si="13"/>
        <v>カルバマゼピン錠200ｍｇ｢ｱﾒﾙ」</v>
      </c>
      <c r="T176">
        <v>1</v>
      </c>
      <c r="U176" t="str">
        <f>統合マスタ!AA179</f>
        <v/>
      </c>
    </row>
    <row r="177" spans="1:21">
      <c r="A177" s="6" t="s">
        <v>379</v>
      </c>
      <c r="B177" s="6" t="s">
        <v>9</v>
      </c>
      <c r="C177" s="7" t="s">
        <v>39</v>
      </c>
      <c r="D177" s="6" t="s">
        <v>36</v>
      </c>
      <c r="E177" s="6" t="s">
        <v>380</v>
      </c>
      <c r="F177" s="8">
        <v>10.4</v>
      </c>
      <c r="G177" s="8">
        <v>1040</v>
      </c>
      <c r="H177" s="9">
        <f t="shared" si="10"/>
        <v>100</v>
      </c>
      <c r="I177" s="7" t="s">
        <v>38</v>
      </c>
      <c r="J177" s="10">
        <v>926</v>
      </c>
      <c r="K177" s="11">
        <f t="shared" si="11"/>
        <v>9.26</v>
      </c>
      <c r="L177" s="7" t="s">
        <v>72</v>
      </c>
      <c r="M177" s="15">
        <f t="shared" si="12"/>
        <v>1.1400000000000006</v>
      </c>
      <c r="N177" t="str">
        <f>IF(match_results!C177="完全一致","〇","×")</f>
        <v>〇</v>
      </c>
      <c r="O177" t="str">
        <f>IF(match_results!C177="薬価一致候補","〇","×")</f>
        <v>×</v>
      </c>
      <c r="P177" s="58">
        <f>IF(match_results!E177="","",match_results!E177)</f>
        <v>121</v>
      </c>
      <c r="Q177" s="26" t="str">
        <f ca="1">OFFSET(マスタ非採用削除!$C$4,元データ!P177,0)</f>
        <v>カルベジロール錠１０ｍｇ「ＤＳＥＰ」</v>
      </c>
      <c r="R177">
        <f t="shared" si="14"/>
        <v>176</v>
      </c>
      <c r="S177" t="str">
        <f t="shared" si="13"/>
        <v>カルベジロール錠10ｍｇ「DSEP」</v>
      </c>
      <c r="T177">
        <v>1</v>
      </c>
      <c r="U177" t="str">
        <f>統合マスタ!AA180</f>
        <v/>
      </c>
    </row>
    <row r="178" spans="1:21">
      <c r="A178" s="6" t="s">
        <v>381</v>
      </c>
      <c r="B178" s="6" t="s">
        <v>114</v>
      </c>
      <c r="C178" s="7" t="s">
        <v>39</v>
      </c>
      <c r="D178" s="6" t="s">
        <v>138</v>
      </c>
      <c r="E178" s="6" t="s">
        <v>114</v>
      </c>
      <c r="F178" s="8">
        <v>10.4</v>
      </c>
      <c r="G178" s="8">
        <v>10400</v>
      </c>
      <c r="H178" s="9">
        <f t="shared" si="10"/>
        <v>1000</v>
      </c>
      <c r="I178" s="7" t="s">
        <v>38</v>
      </c>
      <c r="J178" s="10">
        <v>9270</v>
      </c>
      <c r="K178" s="11">
        <f t="shared" si="11"/>
        <v>9.27</v>
      </c>
      <c r="L178" s="7" t="s">
        <v>382</v>
      </c>
      <c r="M178" s="15">
        <f t="shared" si="12"/>
        <v>1.1300000000000008</v>
      </c>
      <c r="N178" t="str">
        <f>IF(match_results!C178="完全一致","〇","×")</f>
        <v>〇</v>
      </c>
      <c r="O178" t="str">
        <f>IF(match_results!C178="薬価一致候補","〇","×")</f>
        <v>×</v>
      </c>
      <c r="P178" s="58">
        <f>IF(match_results!E178="","",match_results!E178)</f>
        <v>122</v>
      </c>
      <c r="Q178" s="26" t="str">
        <f ca="1">OFFSET(マスタ非採用削除!$C$4,元データ!P178,0)</f>
        <v>カルボシステイン錠２５０ｍｇ「トーワ」</v>
      </c>
      <c r="R178">
        <f t="shared" si="14"/>
        <v>177</v>
      </c>
      <c r="S178" t="str">
        <f t="shared" si="13"/>
        <v>カルボシステイン錠250ｍｇ「ﾄｰﾜ」</v>
      </c>
      <c r="T178">
        <v>1</v>
      </c>
      <c r="U178" t="str">
        <f>統合マスタ!AA181</f>
        <v/>
      </c>
    </row>
    <row r="179" spans="1:21">
      <c r="A179" s="6" t="s">
        <v>383</v>
      </c>
      <c r="B179" s="6" t="s">
        <v>90</v>
      </c>
      <c r="C179" s="7" t="s">
        <v>10</v>
      </c>
      <c r="D179" s="6" t="s">
        <v>384</v>
      </c>
      <c r="E179" s="6" t="s">
        <v>385</v>
      </c>
      <c r="F179" s="8">
        <v>31.4</v>
      </c>
      <c r="G179" s="8">
        <v>1570</v>
      </c>
      <c r="H179" s="9">
        <f t="shared" si="10"/>
        <v>50</v>
      </c>
      <c r="I179" s="7" t="s">
        <v>169</v>
      </c>
      <c r="J179" s="10">
        <v>1384</v>
      </c>
      <c r="K179" s="11">
        <f t="shared" si="11"/>
        <v>27.68</v>
      </c>
      <c r="L179" s="7" t="s">
        <v>154</v>
      </c>
      <c r="M179" s="15">
        <f t="shared" si="12"/>
        <v>3.7199999999999989</v>
      </c>
      <c r="N179" t="str">
        <f>IF(match_results!C179="完全一致","〇","×")</f>
        <v>〇</v>
      </c>
      <c r="O179" t="str">
        <f>IF(match_results!C179="薬価一致候補","〇","×")</f>
        <v>×</v>
      </c>
      <c r="P179" s="58">
        <f>IF(match_results!E179="","",match_results!E179)</f>
        <v>125</v>
      </c>
      <c r="Q179" s="26" t="str">
        <f ca="1">OFFSET(マスタ非採用削除!$C$4,元データ!P179,0)</f>
        <v>カロナール坐剤２００</v>
      </c>
      <c r="R179">
        <f t="shared" si="14"/>
        <v>178</v>
      </c>
      <c r="S179" t="str">
        <f t="shared" si="13"/>
        <v>カロナール坐剤200</v>
      </c>
      <c r="T179">
        <v>1</v>
      </c>
      <c r="U179" t="str">
        <f>統合マスタ!AA182</f>
        <v/>
      </c>
    </row>
    <row r="180" spans="1:21">
      <c r="A180" s="6" t="s">
        <v>386</v>
      </c>
      <c r="B180" s="6" t="s">
        <v>90</v>
      </c>
      <c r="C180" s="7" t="s">
        <v>39</v>
      </c>
      <c r="D180" s="6" t="s">
        <v>138</v>
      </c>
      <c r="E180" s="6" t="s">
        <v>385</v>
      </c>
      <c r="F180" s="8">
        <v>6.7</v>
      </c>
      <c r="G180" s="8">
        <v>6700</v>
      </c>
      <c r="H180" s="9">
        <f t="shared" si="10"/>
        <v>1000</v>
      </c>
      <c r="I180" s="7" t="s">
        <v>38</v>
      </c>
      <c r="J180" s="10">
        <v>5906</v>
      </c>
      <c r="K180" s="11">
        <f t="shared" si="11"/>
        <v>5.9059999999999997</v>
      </c>
      <c r="L180" s="7" t="s">
        <v>154</v>
      </c>
      <c r="M180" s="15">
        <f t="shared" si="12"/>
        <v>0.79400000000000048</v>
      </c>
      <c r="N180" t="str">
        <f>IF(match_results!C180="完全一致","〇","×")</f>
        <v>〇</v>
      </c>
      <c r="O180" t="str">
        <f>IF(match_results!C180="薬価一致候補","〇","×")</f>
        <v>×</v>
      </c>
      <c r="P180" s="58">
        <f>IF(match_results!E180="","",match_results!E180)</f>
        <v>124</v>
      </c>
      <c r="Q180" s="26" t="str">
        <f ca="1">OFFSET(マスタ非採用削除!$C$4,元データ!P180,0)</f>
        <v>カロナール錠２００</v>
      </c>
      <c r="R180">
        <f t="shared" si="14"/>
        <v>179</v>
      </c>
      <c r="S180" t="str">
        <f t="shared" si="13"/>
        <v>カロナール錠200</v>
      </c>
      <c r="T180">
        <v>1</v>
      </c>
      <c r="U180" t="str">
        <f>統合マスタ!AA183</f>
        <v/>
      </c>
    </row>
    <row r="181" spans="1:21">
      <c r="A181" s="6" t="s">
        <v>386</v>
      </c>
      <c r="B181" s="6" t="s">
        <v>90</v>
      </c>
      <c r="C181" s="7" t="s">
        <v>67</v>
      </c>
      <c r="D181" s="6" t="s">
        <v>174</v>
      </c>
      <c r="E181" s="6" t="s">
        <v>385</v>
      </c>
      <c r="F181" s="8">
        <v>6.7</v>
      </c>
      <c r="G181" s="8">
        <v>3350</v>
      </c>
      <c r="H181" s="9">
        <f t="shared" si="10"/>
        <v>500</v>
      </c>
      <c r="I181" s="7" t="s">
        <v>38</v>
      </c>
      <c r="J181" s="10">
        <v>2953</v>
      </c>
      <c r="K181" s="11">
        <f t="shared" si="11"/>
        <v>5.9059999999999997</v>
      </c>
      <c r="L181" s="7" t="s">
        <v>154</v>
      </c>
      <c r="M181" s="15">
        <f t="shared" si="12"/>
        <v>0.79400000000000048</v>
      </c>
      <c r="N181" t="str">
        <f>IF(match_results!C181="完全一致","〇","×")</f>
        <v>〇</v>
      </c>
      <c r="O181" t="str">
        <f>IF(match_results!C181="薬価一致候補","〇","×")</f>
        <v>×</v>
      </c>
      <c r="P181" s="58">
        <f>IF(match_results!E181="","",match_results!E181)</f>
        <v>124</v>
      </c>
      <c r="Q181" s="26" t="str">
        <f ca="1">OFFSET(マスタ非採用削除!$C$4,元データ!P181,0)</f>
        <v>カロナール錠２００</v>
      </c>
      <c r="R181">
        <f t="shared" si="14"/>
        <v>180</v>
      </c>
      <c r="S181" t="str">
        <f t="shared" si="13"/>
        <v>カロナール錠200</v>
      </c>
      <c r="T181">
        <v>1</v>
      </c>
      <c r="U181" t="str">
        <f>統合マスタ!AA184</f>
        <v/>
      </c>
    </row>
    <row r="182" spans="1:21">
      <c r="A182" s="6" t="s">
        <v>389</v>
      </c>
      <c r="B182" s="6" t="s">
        <v>44</v>
      </c>
      <c r="C182" s="7" t="s">
        <v>10</v>
      </c>
      <c r="D182" s="6" t="s">
        <v>141</v>
      </c>
      <c r="E182" s="6" t="s">
        <v>387</v>
      </c>
      <c r="F182" s="8">
        <v>210</v>
      </c>
      <c r="G182" s="8">
        <v>2100</v>
      </c>
      <c r="H182" s="9">
        <f t="shared" si="10"/>
        <v>10</v>
      </c>
      <c r="I182" s="7" t="s">
        <v>143</v>
      </c>
      <c r="J182" s="10">
        <v>1890</v>
      </c>
      <c r="K182" s="11">
        <f t="shared" si="11"/>
        <v>189</v>
      </c>
      <c r="L182" s="7" t="s">
        <v>388</v>
      </c>
      <c r="M182" s="15">
        <f t="shared" si="12"/>
        <v>21</v>
      </c>
      <c r="N182" t="str">
        <f>IF(match_results!C182="完全一致","〇","×")</f>
        <v>×</v>
      </c>
      <c r="O182" t="str">
        <f>IF(match_results!C182="薬価一致候補","〇","×")</f>
        <v>〇</v>
      </c>
      <c r="P182" s="56">
        <f>IF(match_results!E182="","",match_results!E182)</f>
        <v>126</v>
      </c>
      <c r="Q182" s="26" t="str">
        <f ca="1">OFFSET(マスタ非採用削除!$C$4,元データ!P182,0)</f>
        <v>キシロカイン注シリンジ０．５％</v>
      </c>
      <c r="R182">
        <f t="shared" si="14"/>
        <v>181</v>
      </c>
      <c r="S182" t="str">
        <f t="shared" si="13"/>
        <v>キシロカイン注シリンジ0.5％　　</v>
      </c>
      <c r="T182">
        <v>2</v>
      </c>
      <c r="U182" t="str">
        <f>統合マスタ!AA185</f>
        <v/>
      </c>
    </row>
    <row r="183" spans="1:21">
      <c r="A183" s="6" t="s">
        <v>390</v>
      </c>
      <c r="B183" s="6" t="s">
        <v>10</v>
      </c>
      <c r="C183" s="7" t="s">
        <v>10</v>
      </c>
      <c r="D183" s="6" t="s">
        <v>391</v>
      </c>
      <c r="E183" s="6" t="s">
        <v>387</v>
      </c>
      <c r="F183" s="8">
        <v>61</v>
      </c>
      <c r="G183" s="8">
        <v>305</v>
      </c>
      <c r="H183" s="9">
        <f t="shared" si="10"/>
        <v>5</v>
      </c>
      <c r="I183" s="7" t="s">
        <v>88</v>
      </c>
      <c r="J183" s="12">
        <v>271</v>
      </c>
      <c r="K183" s="11">
        <f t="shared" si="11"/>
        <v>54.2</v>
      </c>
      <c r="L183" s="7" t="s">
        <v>388</v>
      </c>
      <c r="M183" s="15">
        <f t="shared" si="12"/>
        <v>6.7999999999999972</v>
      </c>
      <c r="N183" t="str">
        <f>IF(match_results!C183="完全一致","〇","×")</f>
        <v>×</v>
      </c>
      <c r="O183" t="str">
        <f>IF(match_results!C183="薬価一致候補","〇","×")</f>
        <v>〇</v>
      </c>
      <c r="P183" s="64" t="s">
        <v>4061</v>
      </c>
      <c r="Q183" s="63" t="e">
        <f ca="1">OFFSET(マスタ非採用削除!$C$4,元データ!P183,0)</f>
        <v>#VALUE!</v>
      </c>
      <c r="R183">
        <f t="shared" si="14"/>
        <v>182</v>
      </c>
      <c r="S183" t="str">
        <f t="shared" si="13"/>
        <v>キシロカイン注ﾎﾟﾘｱﾝﾌﾟ0.5％</v>
      </c>
      <c r="T183">
        <v>0</v>
      </c>
      <c r="U183" t="str">
        <f>統合マスタ!AA186</f>
        <v>非採用</v>
      </c>
    </row>
    <row r="184" spans="1:21">
      <c r="A184" s="6" t="s">
        <v>392</v>
      </c>
      <c r="B184" s="6" t="s">
        <v>44</v>
      </c>
      <c r="C184" s="7" t="s">
        <v>10</v>
      </c>
      <c r="D184" s="6" t="s">
        <v>393</v>
      </c>
      <c r="E184" s="6" t="s">
        <v>84</v>
      </c>
      <c r="F184" s="8">
        <v>1732.2</v>
      </c>
      <c r="G184" s="8">
        <v>1732.2</v>
      </c>
      <c r="H184" s="9">
        <f t="shared" si="10"/>
        <v>1</v>
      </c>
      <c r="I184" s="7" t="s">
        <v>244</v>
      </c>
      <c r="J184" s="10">
        <v>1543</v>
      </c>
      <c r="K184" s="11">
        <f t="shared" si="11"/>
        <v>1543</v>
      </c>
      <c r="L184" s="7" t="s">
        <v>170</v>
      </c>
      <c r="M184" s="15">
        <f t="shared" si="12"/>
        <v>189.20000000000005</v>
      </c>
      <c r="N184" t="str">
        <f>IF(match_results!C184="完全一致","〇","×")</f>
        <v>×</v>
      </c>
      <c r="O184" t="str">
        <f>IF(match_results!C184="薬価一致候補","〇","×")</f>
        <v>〇</v>
      </c>
      <c r="P184" s="56">
        <f>IF(match_results!E184="","",match_results!E184)</f>
        <v>128</v>
      </c>
      <c r="Q184" s="26" t="str">
        <f ca="1">OFFSET(マスタ非採用削除!$C$4,元データ!P184,0)</f>
        <v>キュバール１００エアゾール</v>
      </c>
      <c r="R184">
        <f t="shared" si="14"/>
        <v>183</v>
      </c>
      <c r="S184" t="str">
        <f t="shared" si="13"/>
        <v>キュバール100エアゾール15ｍｇ　　</v>
      </c>
      <c r="T184">
        <v>2</v>
      </c>
      <c r="U184" t="str">
        <f>統合マスタ!AA187</f>
        <v/>
      </c>
    </row>
    <row r="185" spans="1:21">
      <c r="A185" s="6" t="s">
        <v>394</v>
      </c>
      <c r="B185" s="6" t="s">
        <v>9</v>
      </c>
      <c r="C185" s="7" t="s">
        <v>39</v>
      </c>
      <c r="D185" s="6" t="s">
        <v>36</v>
      </c>
      <c r="E185" s="6" t="s">
        <v>308</v>
      </c>
      <c r="F185" s="8">
        <v>21.7</v>
      </c>
      <c r="G185" s="8">
        <v>2170</v>
      </c>
      <c r="H185" s="9">
        <f t="shared" si="10"/>
        <v>100</v>
      </c>
      <c r="I185" s="7" t="s">
        <v>38</v>
      </c>
      <c r="J185" s="10">
        <v>1900</v>
      </c>
      <c r="K185" s="11">
        <f t="shared" si="11"/>
        <v>19</v>
      </c>
      <c r="L185" s="7" t="s">
        <v>303</v>
      </c>
      <c r="M185" s="15">
        <f t="shared" si="12"/>
        <v>2.6999999999999993</v>
      </c>
      <c r="N185" t="str">
        <f>IF(match_results!C185="完全一致","〇","×")</f>
        <v>〇</v>
      </c>
      <c r="O185" t="str">
        <f>IF(match_results!C185="薬価一致候補","〇","×")</f>
        <v>×</v>
      </c>
      <c r="P185" s="58">
        <f>IF(match_results!E185="","",match_results!E185)</f>
        <v>129</v>
      </c>
      <c r="Q185" s="26" t="str">
        <f ca="1">OFFSET(マスタ非採用削除!$C$4,元データ!P185,0)</f>
        <v>クアゼパム錠１５ｍｇ「アメル」</v>
      </c>
      <c r="R185">
        <f t="shared" si="14"/>
        <v>184</v>
      </c>
      <c r="S185" t="str">
        <f t="shared" si="13"/>
        <v>クアゼパム錠15mg「ｱﾒﾙ」</v>
      </c>
      <c r="T185">
        <v>1</v>
      </c>
      <c r="U185" t="str">
        <f>統合マスタ!AA188</f>
        <v/>
      </c>
    </row>
    <row r="186" spans="1:21">
      <c r="A186" s="6" t="s">
        <v>394</v>
      </c>
      <c r="B186" s="6" t="s">
        <v>10</v>
      </c>
      <c r="C186" s="7" t="s">
        <v>67</v>
      </c>
      <c r="D186" s="6" t="s">
        <v>132</v>
      </c>
      <c r="E186" s="6" t="s">
        <v>308</v>
      </c>
      <c r="F186" s="8">
        <v>21.7</v>
      </c>
      <c r="G186" s="8">
        <v>10850</v>
      </c>
      <c r="H186" s="9">
        <f t="shared" si="10"/>
        <v>500</v>
      </c>
      <c r="I186" s="7" t="s">
        <v>38</v>
      </c>
      <c r="J186" s="12">
        <v>9500</v>
      </c>
      <c r="K186" s="11">
        <f t="shared" si="11"/>
        <v>19</v>
      </c>
      <c r="L186" s="7" t="s">
        <v>303</v>
      </c>
      <c r="M186" s="15">
        <f t="shared" si="12"/>
        <v>2.6999999999999993</v>
      </c>
      <c r="N186" t="str">
        <f>IF(match_results!C186="完全一致","〇","×")</f>
        <v>〇</v>
      </c>
      <c r="O186" t="str">
        <f>IF(match_results!C186="薬価一致候補","〇","×")</f>
        <v>×</v>
      </c>
      <c r="P186" s="58">
        <f>IF(match_results!E186="","",match_results!E186)</f>
        <v>129</v>
      </c>
      <c r="Q186" s="26" t="str">
        <f ca="1">OFFSET(マスタ非採用削除!$C$4,元データ!P186,0)</f>
        <v>クアゼパム錠１５ｍｇ「アメル」</v>
      </c>
      <c r="R186">
        <f t="shared" si="14"/>
        <v>185</v>
      </c>
      <c r="S186" t="str">
        <f t="shared" si="13"/>
        <v>クアゼパム錠15mg「ｱﾒﾙ」</v>
      </c>
      <c r="T186">
        <v>1</v>
      </c>
      <c r="U186" t="str">
        <f>統合マスタ!AA189</f>
        <v/>
      </c>
    </row>
    <row r="187" spans="1:21">
      <c r="A187" s="6" t="s">
        <v>395</v>
      </c>
      <c r="B187" s="6" t="s">
        <v>90</v>
      </c>
      <c r="C187" s="7" t="s">
        <v>39</v>
      </c>
      <c r="D187" s="6" t="s">
        <v>69</v>
      </c>
      <c r="E187" s="6" t="s">
        <v>241</v>
      </c>
      <c r="F187" s="8">
        <v>57.3</v>
      </c>
      <c r="G187" s="8">
        <v>5730</v>
      </c>
      <c r="H187" s="9">
        <f t="shared" si="10"/>
        <v>100</v>
      </c>
      <c r="I187" s="7" t="s">
        <v>38</v>
      </c>
      <c r="J187" s="10">
        <v>5048</v>
      </c>
      <c r="K187" s="11">
        <f t="shared" si="11"/>
        <v>50.48</v>
      </c>
      <c r="L187" s="7" t="s">
        <v>224</v>
      </c>
      <c r="M187" s="15">
        <f t="shared" si="12"/>
        <v>6.82</v>
      </c>
      <c r="N187" t="str">
        <f>IF(match_results!C187="完全一致","〇","×")</f>
        <v>〇</v>
      </c>
      <c r="O187" t="str">
        <f>IF(match_results!C187="薬価一致候補","〇","×")</f>
        <v>×</v>
      </c>
      <c r="P187" s="58">
        <f>IF(match_results!E187="","",match_results!E187)</f>
        <v>135</v>
      </c>
      <c r="Q187" s="26" t="str">
        <f ca="1">OFFSET(マスタ非採用削除!$C$4,元データ!P187,0)</f>
        <v>クービビック錠２５ｍｇ</v>
      </c>
      <c r="R187">
        <f t="shared" si="14"/>
        <v>186</v>
      </c>
      <c r="S187" t="str">
        <f t="shared" si="13"/>
        <v>クービビック錠25ｍｇ</v>
      </c>
      <c r="T187">
        <v>1</v>
      </c>
      <c r="U187" t="str">
        <f>統合マスタ!AA190</f>
        <v/>
      </c>
    </row>
    <row r="188" spans="1:21">
      <c r="A188" s="6" t="s">
        <v>396</v>
      </c>
      <c r="B188" s="6" t="s">
        <v>10</v>
      </c>
      <c r="C188" s="7" t="s">
        <v>39</v>
      </c>
      <c r="D188" s="6" t="s">
        <v>69</v>
      </c>
      <c r="E188" s="6" t="s">
        <v>241</v>
      </c>
      <c r="F188" s="8">
        <v>90.8</v>
      </c>
      <c r="G188" s="8">
        <v>9080</v>
      </c>
      <c r="H188" s="9">
        <f t="shared" si="10"/>
        <v>100</v>
      </c>
      <c r="I188" s="7" t="s">
        <v>38</v>
      </c>
      <c r="J188" s="10">
        <v>7999</v>
      </c>
      <c r="K188" s="11">
        <f t="shared" si="11"/>
        <v>79.989999999999995</v>
      </c>
      <c r="L188" s="7" t="s">
        <v>224</v>
      </c>
      <c r="M188" s="15">
        <f t="shared" si="12"/>
        <v>10.810000000000002</v>
      </c>
      <c r="N188" t="str">
        <f>IF(match_results!C188="完全一致","〇","×")</f>
        <v>×</v>
      </c>
      <c r="O188" t="str">
        <f>IF(match_results!C188="薬価一致候補","〇","×")</f>
        <v>〇</v>
      </c>
      <c r="P188" s="64" t="s">
        <v>4061</v>
      </c>
      <c r="Q188" s="63" t="e">
        <f ca="1">OFFSET(マスタ非採用削除!$C$4,元データ!P188,0)</f>
        <v>#VALUE!</v>
      </c>
      <c r="R188">
        <f t="shared" si="14"/>
        <v>187</v>
      </c>
      <c r="S188" t="str">
        <f t="shared" si="13"/>
        <v>クービビック錠50ｍｇ</v>
      </c>
      <c r="T188">
        <v>10</v>
      </c>
      <c r="U188" t="str">
        <f>統合マスタ!AA191</f>
        <v>非採用</v>
      </c>
    </row>
    <row r="189" spans="1:21">
      <c r="A189" s="6" t="s">
        <v>397</v>
      </c>
      <c r="B189" s="6" t="s">
        <v>90</v>
      </c>
      <c r="C189" s="7" t="s">
        <v>58</v>
      </c>
      <c r="D189" s="6" t="s">
        <v>174</v>
      </c>
      <c r="E189" s="6" t="s">
        <v>398</v>
      </c>
      <c r="F189" s="8">
        <v>80.2</v>
      </c>
      <c r="G189" s="8">
        <v>40100</v>
      </c>
      <c r="H189" s="9">
        <f t="shared" si="10"/>
        <v>500</v>
      </c>
      <c r="I189" s="7" t="s">
        <v>38</v>
      </c>
      <c r="J189" s="10">
        <v>34309</v>
      </c>
      <c r="K189" s="11">
        <f t="shared" si="11"/>
        <v>68.617999999999995</v>
      </c>
      <c r="L189" s="7" t="s">
        <v>213</v>
      </c>
      <c r="M189" s="15">
        <f t="shared" si="12"/>
        <v>11.582000000000008</v>
      </c>
      <c r="N189" t="str">
        <f>IF(match_results!C189="完全一致","〇","×")</f>
        <v>〇</v>
      </c>
      <c r="O189" t="str">
        <f>IF(match_results!C189="薬価一致候補","〇","×")</f>
        <v>×</v>
      </c>
      <c r="P189" s="58">
        <f>IF(match_results!E189="","",match_results!E189)</f>
        <v>136</v>
      </c>
      <c r="Q189" s="26" t="str">
        <f ca="1">OFFSET(マスタ非採用削除!$C$4,元データ!P189,0)</f>
        <v>グーフィス錠５ｍｇ</v>
      </c>
      <c r="R189">
        <f t="shared" si="14"/>
        <v>188</v>
      </c>
      <c r="S189" t="str">
        <f t="shared" si="13"/>
        <v>グーフィス錠5ｍｇ</v>
      </c>
      <c r="T189">
        <v>1</v>
      </c>
      <c r="U189" t="str">
        <f>統合マスタ!AA192</f>
        <v/>
      </c>
    </row>
    <row r="190" spans="1:21">
      <c r="A190" s="6" t="s">
        <v>399</v>
      </c>
      <c r="B190" s="6" t="s">
        <v>44</v>
      </c>
      <c r="C190" s="7" t="s">
        <v>14</v>
      </c>
      <c r="D190" s="6" t="s">
        <v>83</v>
      </c>
      <c r="E190" s="6" t="s">
        <v>308</v>
      </c>
      <c r="F190" s="8">
        <v>134.9</v>
      </c>
      <c r="G190" s="8">
        <v>13490</v>
      </c>
      <c r="H190" s="9">
        <f t="shared" si="10"/>
        <v>100</v>
      </c>
      <c r="I190" s="7" t="s">
        <v>13</v>
      </c>
      <c r="J190" s="10">
        <v>11467</v>
      </c>
      <c r="K190" s="11">
        <f t="shared" si="11"/>
        <v>114.67</v>
      </c>
      <c r="L190" s="7" t="s">
        <v>227</v>
      </c>
      <c r="M190" s="15">
        <f t="shared" si="12"/>
        <v>20.230000000000004</v>
      </c>
      <c r="N190" t="str">
        <f>IF(match_results!C190="完全一致","〇","×")</f>
        <v>〇</v>
      </c>
      <c r="O190" t="str">
        <f>IF(match_results!C190="薬価一致候補","〇","×")</f>
        <v>×</v>
      </c>
      <c r="P190" s="58">
        <f>IF(match_results!E190="","",match_results!E190)</f>
        <v>134</v>
      </c>
      <c r="Q190" s="26" t="str">
        <f ca="1">OFFSET(マスタ非採用削除!$C$4,元データ!P190,0)</f>
        <v>クエチアピン細粒５０％「アメル」</v>
      </c>
      <c r="R190">
        <f t="shared" si="14"/>
        <v>189</v>
      </c>
      <c r="S190" t="str">
        <f t="shared" si="13"/>
        <v>クエチアピン細粒50％「アメル」</v>
      </c>
      <c r="T190">
        <v>1</v>
      </c>
      <c r="U190" t="str">
        <f>統合マスタ!AA193</f>
        <v/>
      </c>
    </row>
    <row r="191" spans="1:21">
      <c r="A191" s="6" t="s">
        <v>400</v>
      </c>
      <c r="B191" s="6" t="s">
        <v>44</v>
      </c>
      <c r="C191" s="7" t="s">
        <v>58</v>
      </c>
      <c r="D191" s="6" t="s">
        <v>69</v>
      </c>
      <c r="E191" s="6" t="s">
        <v>308</v>
      </c>
      <c r="F191" s="8">
        <v>16.8</v>
      </c>
      <c r="G191" s="8">
        <v>1680</v>
      </c>
      <c r="H191" s="9">
        <f t="shared" si="10"/>
        <v>100</v>
      </c>
      <c r="I191" s="7" t="s">
        <v>38</v>
      </c>
      <c r="J191" s="10">
        <v>1445</v>
      </c>
      <c r="K191" s="11">
        <f t="shared" si="11"/>
        <v>14.45</v>
      </c>
      <c r="L191" s="7" t="s">
        <v>227</v>
      </c>
      <c r="M191" s="15">
        <f t="shared" si="12"/>
        <v>2.3500000000000014</v>
      </c>
      <c r="N191" t="str">
        <f>IF(match_results!C191="完全一致","〇","×")</f>
        <v>〇</v>
      </c>
      <c r="O191" t="str">
        <f>IF(match_results!C191="薬価一致候補","〇","×")</f>
        <v>×</v>
      </c>
      <c r="P191" s="58">
        <f>IF(match_results!E191="","",match_results!E191)</f>
        <v>132</v>
      </c>
      <c r="Q191" s="26" t="str">
        <f ca="1">OFFSET(マスタ非採用削除!$C$4,元データ!P191,0)</f>
        <v>クエチアピン錠１００ｍｇ「アメル」</v>
      </c>
      <c r="R191">
        <f t="shared" si="14"/>
        <v>190</v>
      </c>
      <c r="S191" t="str">
        <f t="shared" si="13"/>
        <v>クエチアピン錠100ｍｇ「アメル」</v>
      </c>
      <c r="T191">
        <v>1</v>
      </c>
      <c r="U191" t="str">
        <f>統合マスタ!AA194</f>
        <v/>
      </c>
    </row>
    <row r="192" spans="1:21">
      <c r="A192" s="6" t="s">
        <v>400</v>
      </c>
      <c r="B192" s="6" t="s">
        <v>44</v>
      </c>
      <c r="C192" s="7" t="s">
        <v>67</v>
      </c>
      <c r="D192" s="6" t="s">
        <v>138</v>
      </c>
      <c r="E192" s="6" t="s">
        <v>308</v>
      </c>
      <c r="F192" s="8">
        <v>16.8</v>
      </c>
      <c r="G192" s="8">
        <v>16800</v>
      </c>
      <c r="H192" s="9">
        <f t="shared" si="10"/>
        <v>1000</v>
      </c>
      <c r="I192" s="7" t="s">
        <v>38</v>
      </c>
      <c r="J192" s="10">
        <v>14448</v>
      </c>
      <c r="K192" s="11">
        <f t="shared" si="11"/>
        <v>14.448</v>
      </c>
      <c r="L192" s="7" t="s">
        <v>227</v>
      </c>
      <c r="M192" s="15">
        <f t="shared" si="12"/>
        <v>2.3520000000000003</v>
      </c>
      <c r="N192" t="str">
        <f>IF(match_results!C192="完全一致","〇","×")</f>
        <v>〇</v>
      </c>
      <c r="O192" t="str">
        <f>IF(match_results!C192="薬価一致候補","〇","×")</f>
        <v>×</v>
      </c>
      <c r="P192" s="58">
        <f>IF(match_results!E192="","",match_results!E192)</f>
        <v>132</v>
      </c>
      <c r="Q192" s="26" t="str">
        <f ca="1">OFFSET(マスタ非採用削除!$C$4,元データ!P192,0)</f>
        <v>クエチアピン錠１００ｍｇ「アメル」</v>
      </c>
      <c r="R192">
        <f t="shared" si="14"/>
        <v>191</v>
      </c>
      <c r="S192" t="str">
        <f t="shared" si="13"/>
        <v>クエチアピン錠100ｍｇ「アメル」</v>
      </c>
      <c r="T192">
        <v>1</v>
      </c>
      <c r="U192" t="str">
        <f>統合マスタ!AA195</f>
        <v/>
      </c>
    </row>
    <row r="193" spans="1:21">
      <c r="A193" s="6" t="s">
        <v>401</v>
      </c>
      <c r="B193" s="6" t="s">
        <v>44</v>
      </c>
      <c r="C193" s="7" t="s">
        <v>39</v>
      </c>
      <c r="D193" s="6" t="s">
        <v>69</v>
      </c>
      <c r="E193" s="6" t="s">
        <v>308</v>
      </c>
      <c r="F193" s="8">
        <v>10.4</v>
      </c>
      <c r="G193" s="8">
        <v>1040</v>
      </c>
      <c r="H193" s="9">
        <f t="shared" si="10"/>
        <v>100</v>
      </c>
      <c r="I193" s="7" t="s">
        <v>38</v>
      </c>
      <c r="J193" s="10">
        <v>676</v>
      </c>
      <c r="K193" s="11">
        <f t="shared" si="11"/>
        <v>6.76</v>
      </c>
      <c r="L193" s="7" t="s">
        <v>227</v>
      </c>
      <c r="M193" s="15">
        <f t="shared" si="12"/>
        <v>3.6400000000000006</v>
      </c>
      <c r="N193" t="str">
        <f>IF(match_results!C193="完全一致","〇","×")</f>
        <v>〇</v>
      </c>
      <c r="O193" t="str">
        <f>IF(match_results!C193="薬価一致候補","〇","×")</f>
        <v>×</v>
      </c>
      <c r="P193" s="58">
        <f>IF(match_results!E193="","",match_results!E193)</f>
        <v>130</v>
      </c>
      <c r="Q193" s="26" t="str">
        <f ca="1">OFFSET(マスタ非採用削除!$C$4,元データ!P193,0)</f>
        <v>クエチアピン錠１２．５ｍｇ「アメル」</v>
      </c>
      <c r="R193">
        <f t="shared" si="14"/>
        <v>192</v>
      </c>
      <c r="S193" t="str">
        <f t="shared" si="13"/>
        <v>クエチアピン錠12.5ｍｇ「ｱﾒﾙ」</v>
      </c>
      <c r="T193">
        <v>1</v>
      </c>
      <c r="U193" t="str">
        <f>統合マスタ!AA196</f>
        <v/>
      </c>
    </row>
    <row r="194" spans="1:21">
      <c r="A194" s="6" t="s">
        <v>401</v>
      </c>
      <c r="B194" s="6" t="s">
        <v>44</v>
      </c>
      <c r="C194" s="7" t="s">
        <v>67</v>
      </c>
      <c r="D194" s="6" t="s">
        <v>117</v>
      </c>
      <c r="E194" s="6" t="s">
        <v>308</v>
      </c>
      <c r="F194" s="8">
        <v>10.4</v>
      </c>
      <c r="G194" s="8">
        <v>2080</v>
      </c>
      <c r="H194" s="9">
        <f t="shared" ref="H194:H257" si="15">G194/F194</f>
        <v>200</v>
      </c>
      <c r="I194" s="7" t="s">
        <v>38</v>
      </c>
      <c r="J194" s="10">
        <v>1352</v>
      </c>
      <c r="K194" s="11">
        <f t="shared" ref="K194:K257" si="16">J194/H194</f>
        <v>6.76</v>
      </c>
      <c r="L194" s="7" t="s">
        <v>227</v>
      </c>
      <c r="M194" s="15">
        <f t="shared" si="12"/>
        <v>3.6400000000000006</v>
      </c>
      <c r="N194" t="str">
        <f>IF(match_results!C194="完全一致","〇","×")</f>
        <v>〇</v>
      </c>
      <c r="O194" t="str">
        <f>IF(match_results!C194="薬価一致候補","〇","×")</f>
        <v>×</v>
      </c>
      <c r="P194" s="58">
        <f>IF(match_results!E194="","",match_results!E194)</f>
        <v>130</v>
      </c>
      <c r="Q194" s="26" t="str">
        <f ca="1">OFFSET(マスタ非採用削除!$C$4,元データ!P194,0)</f>
        <v>クエチアピン錠１２．５ｍｇ「アメル」</v>
      </c>
      <c r="R194">
        <f t="shared" si="14"/>
        <v>193</v>
      </c>
      <c r="S194" t="str">
        <f t="shared" si="13"/>
        <v>クエチアピン錠12.5ｍｇ「ｱﾒﾙ」</v>
      </c>
      <c r="T194">
        <v>1</v>
      </c>
      <c r="U194" t="str">
        <f>統合マスタ!AA197</f>
        <v/>
      </c>
    </row>
    <row r="195" spans="1:21">
      <c r="A195" s="6" t="s">
        <v>402</v>
      </c>
      <c r="B195" s="6" t="s">
        <v>44</v>
      </c>
      <c r="C195" s="7" t="s">
        <v>58</v>
      </c>
      <c r="D195" s="6" t="s">
        <v>36</v>
      </c>
      <c r="E195" s="6" t="s">
        <v>308</v>
      </c>
      <c r="F195" s="8">
        <v>29.3</v>
      </c>
      <c r="G195" s="8">
        <v>2930</v>
      </c>
      <c r="H195" s="9">
        <f t="shared" si="15"/>
        <v>100</v>
      </c>
      <c r="I195" s="7" t="s">
        <v>38</v>
      </c>
      <c r="J195" s="10">
        <v>2510</v>
      </c>
      <c r="K195" s="11">
        <f t="shared" si="16"/>
        <v>25.1</v>
      </c>
      <c r="L195" s="7" t="s">
        <v>227</v>
      </c>
      <c r="M195" s="15">
        <f t="shared" ref="M195:M258" si="17">F195-K195</f>
        <v>4.1999999999999993</v>
      </c>
      <c r="N195" t="str">
        <f>IF(match_results!C195="完全一致","〇","×")</f>
        <v>〇</v>
      </c>
      <c r="O195" t="str">
        <f>IF(match_results!C195="薬価一致候補","〇","×")</f>
        <v>×</v>
      </c>
      <c r="P195" s="58">
        <f>IF(match_results!E195="","",match_results!E195)</f>
        <v>133</v>
      </c>
      <c r="Q195" s="26" t="str">
        <f ca="1">OFFSET(マスタ非採用削除!$C$4,元データ!P195,0)</f>
        <v>クエチアピン錠２００ｍｇ「アメル」</v>
      </c>
      <c r="R195">
        <f t="shared" si="14"/>
        <v>194</v>
      </c>
      <c r="S195" t="str">
        <f t="shared" ref="S195:S258" si="18">A195</f>
        <v>クエチアピン錠200ｍｇ「アメル」</v>
      </c>
      <c r="T195">
        <v>1</v>
      </c>
      <c r="U195" t="str">
        <f>統合マスタ!AA198</f>
        <v/>
      </c>
    </row>
    <row r="196" spans="1:21">
      <c r="A196" s="6" t="s">
        <v>402</v>
      </c>
      <c r="B196" s="6" t="s">
        <v>44</v>
      </c>
      <c r="C196" s="7" t="s">
        <v>67</v>
      </c>
      <c r="D196" s="6" t="s">
        <v>132</v>
      </c>
      <c r="E196" s="6" t="s">
        <v>308</v>
      </c>
      <c r="F196" s="8">
        <v>29.3</v>
      </c>
      <c r="G196" s="8">
        <v>14650</v>
      </c>
      <c r="H196" s="9">
        <f t="shared" si="15"/>
        <v>500</v>
      </c>
      <c r="I196" s="7" t="s">
        <v>38</v>
      </c>
      <c r="J196" s="10">
        <v>12599</v>
      </c>
      <c r="K196" s="11">
        <f t="shared" si="16"/>
        <v>25.198</v>
      </c>
      <c r="L196" s="7" t="s">
        <v>227</v>
      </c>
      <c r="M196" s="15">
        <f t="shared" si="17"/>
        <v>4.1020000000000003</v>
      </c>
      <c r="N196" t="str">
        <f>IF(match_results!C196="完全一致","〇","×")</f>
        <v>〇</v>
      </c>
      <c r="O196" t="str">
        <f>IF(match_results!C196="薬価一致候補","〇","×")</f>
        <v>×</v>
      </c>
      <c r="P196" s="58">
        <f>IF(match_results!E196="","",match_results!E196)</f>
        <v>133</v>
      </c>
      <c r="Q196" s="26" t="str">
        <f ca="1">OFFSET(マスタ非採用削除!$C$4,元データ!P196,0)</f>
        <v>クエチアピン錠２００ｍｇ「アメル」</v>
      </c>
      <c r="R196">
        <f t="shared" ref="R196:R259" si="19">R195+1</f>
        <v>195</v>
      </c>
      <c r="S196" t="str">
        <f t="shared" si="18"/>
        <v>クエチアピン錠200ｍｇ「アメル」</v>
      </c>
      <c r="T196">
        <v>1</v>
      </c>
      <c r="U196" t="str">
        <f>統合マスタ!AA199</f>
        <v/>
      </c>
    </row>
    <row r="197" spans="1:21">
      <c r="A197" s="6" t="s">
        <v>403</v>
      </c>
      <c r="B197" s="6" t="s">
        <v>44</v>
      </c>
      <c r="C197" s="7" t="s">
        <v>58</v>
      </c>
      <c r="D197" s="6" t="s">
        <v>36</v>
      </c>
      <c r="E197" s="6" t="s">
        <v>308</v>
      </c>
      <c r="F197" s="8">
        <v>10.4</v>
      </c>
      <c r="G197" s="8">
        <v>1040</v>
      </c>
      <c r="H197" s="9">
        <f t="shared" si="15"/>
        <v>100</v>
      </c>
      <c r="I197" s="7" t="s">
        <v>38</v>
      </c>
      <c r="J197" s="10">
        <v>772</v>
      </c>
      <c r="K197" s="11">
        <f t="shared" si="16"/>
        <v>7.72</v>
      </c>
      <c r="L197" s="7" t="s">
        <v>227</v>
      </c>
      <c r="M197" s="15">
        <f t="shared" si="17"/>
        <v>2.6800000000000006</v>
      </c>
      <c r="N197" t="str">
        <f>IF(match_results!C197="完全一致","〇","×")</f>
        <v>〇</v>
      </c>
      <c r="O197" t="str">
        <f>IF(match_results!C197="薬価一致候補","〇","×")</f>
        <v>×</v>
      </c>
      <c r="P197" s="58">
        <f>IF(match_results!E197="","",match_results!E197)</f>
        <v>131</v>
      </c>
      <c r="Q197" s="26" t="str">
        <f ca="1">OFFSET(マスタ非採用削除!$C$4,元データ!P197,0)</f>
        <v>クエチアピン錠２５ｍｇ「アメル」</v>
      </c>
      <c r="R197">
        <f t="shared" si="19"/>
        <v>196</v>
      </c>
      <c r="S197" t="str">
        <f t="shared" si="18"/>
        <v>クエチアピン錠25ｍｇ「アメル」</v>
      </c>
      <c r="T197">
        <v>1</v>
      </c>
      <c r="U197" t="str">
        <f>統合マスタ!AA200</f>
        <v/>
      </c>
    </row>
    <row r="198" spans="1:21">
      <c r="A198" s="6" t="s">
        <v>403</v>
      </c>
      <c r="B198" s="6" t="s">
        <v>44</v>
      </c>
      <c r="C198" s="7" t="s">
        <v>67</v>
      </c>
      <c r="D198" s="6" t="s">
        <v>138</v>
      </c>
      <c r="E198" s="6" t="s">
        <v>308</v>
      </c>
      <c r="F198" s="8">
        <v>10.4</v>
      </c>
      <c r="G198" s="8">
        <v>10400</v>
      </c>
      <c r="H198" s="9">
        <f t="shared" si="15"/>
        <v>1000</v>
      </c>
      <c r="I198" s="7" t="s">
        <v>38</v>
      </c>
      <c r="J198" s="10">
        <v>7725</v>
      </c>
      <c r="K198" s="11">
        <f t="shared" si="16"/>
        <v>7.7249999999999996</v>
      </c>
      <c r="L198" s="7" t="s">
        <v>227</v>
      </c>
      <c r="M198" s="15">
        <f t="shared" si="17"/>
        <v>2.6750000000000007</v>
      </c>
      <c r="N198" t="str">
        <f>IF(match_results!C198="完全一致","〇","×")</f>
        <v>〇</v>
      </c>
      <c r="O198" t="str">
        <f>IF(match_results!C198="薬価一致候補","〇","×")</f>
        <v>×</v>
      </c>
      <c r="P198" s="58">
        <f>IF(match_results!E198="","",match_results!E198)</f>
        <v>131</v>
      </c>
      <c r="Q198" s="26" t="str">
        <f ca="1">OFFSET(マスタ非採用削除!$C$4,元データ!P198,0)</f>
        <v>クエチアピン錠２５ｍｇ「アメル」</v>
      </c>
      <c r="R198">
        <f t="shared" si="19"/>
        <v>197</v>
      </c>
      <c r="S198" t="str">
        <f t="shared" si="18"/>
        <v>クエチアピン錠25ｍｇ「アメル」</v>
      </c>
      <c r="T198">
        <v>1</v>
      </c>
      <c r="U198" t="str">
        <f>統合マスタ!AA201</f>
        <v/>
      </c>
    </row>
    <row r="199" spans="1:21">
      <c r="A199" s="6" t="s">
        <v>404</v>
      </c>
      <c r="B199" s="6" t="s">
        <v>90</v>
      </c>
      <c r="C199" s="7" t="s">
        <v>10</v>
      </c>
      <c r="D199" s="6" t="s">
        <v>74</v>
      </c>
      <c r="E199" s="6" t="s">
        <v>223</v>
      </c>
      <c r="F199" s="8">
        <v>505.4</v>
      </c>
      <c r="G199" s="8">
        <v>12635</v>
      </c>
      <c r="H199" s="9">
        <f t="shared" si="15"/>
        <v>25</v>
      </c>
      <c r="I199" s="7" t="s">
        <v>75</v>
      </c>
      <c r="J199" s="10">
        <v>11245</v>
      </c>
      <c r="K199" s="11">
        <f t="shared" si="16"/>
        <v>449.8</v>
      </c>
      <c r="L199" s="7" t="s">
        <v>76</v>
      </c>
      <c r="M199" s="15">
        <f t="shared" si="17"/>
        <v>55.599999999999966</v>
      </c>
      <c r="N199" t="str">
        <f>IF(match_results!C199="完全一致","〇","×")</f>
        <v>〇</v>
      </c>
      <c r="O199" t="str">
        <f>IF(match_results!C199="薬価一致候補","〇","×")</f>
        <v>×</v>
      </c>
      <c r="P199" s="58">
        <f>IF(match_results!E199="","",match_results!E199)</f>
        <v>137</v>
      </c>
      <c r="Q199" s="26" t="str">
        <f ca="1">OFFSET(マスタ非採用削除!$C$4,元データ!P199,0)</f>
        <v>グラアルファ配合点眼液</v>
      </c>
      <c r="R199">
        <f t="shared" si="19"/>
        <v>198</v>
      </c>
      <c r="S199" t="str">
        <f t="shared" si="18"/>
        <v>グラアルファ配合点眼液</v>
      </c>
      <c r="T199">
        <v>1</v>
      </c>
      <c r="U199" t="str">
        <f>統合マスタ!AA202</f>
        <v/>
      </c>
    </row>
    <row r="200" spans="1:21">
      <c r="A200" s="6" t="s">
        <v>405</v>
      </c>
      <c r="B200" s="6" t="s">
        <v>44</v>
      </c>
      <c r="C200" s="7" t="s">
        <v>67</v>
      </c>
      <c r="D200" s="6" t="s">
        <v>36</v>
      </c>
      <c r="E200" s="6" t="s">
        <v>406</v>
      </c>
      <c r="F200" s="8">
        <v>85.2</v>
      </c>
      <c r="G200" s="8">
        <v>8520</v>
      </c>
      <c r="H200" s="9">
        <f t="shared" si="15"/>
        <v>100</v>
      </c>
      <c r="I200" s="7" t="s">
        <v>38</v>
      </c>
      <c r="J200" s="10">
        <v>7285</v>
      </c>
      <c r="K200" s="11">
        <f t="shared" si="16"/>
        <v>72.849999999999994</v>
      </c>
      <c r="L200" s="7" t="s">
        <v>407</v>
      </c>
      <c r="M200" s="15">
        <f t="shared" si="17"/>
        <v>12.350000000000009</v>
      </c>
      <c r="N200" t="str">
        <f>IF(match_results!C200="完全一致","〇","×")</f>
        <v>〇</v>
      </c>
      <c r="O200" t="str">
        <f>IF(match_results!C200="薬価一致候補","〇","×")</f>
        <v>×</v>
      </c>
      <c r="P200" s="58">
        <f>IF(match_results!E200="","",match_results!E200)</f>
        <v>138</v>
      </c>
      <c r="Q200" s="26" t="str">
        <f ca="1">OFFSET(マスタ非採用削除!$C$4,元データ!P200,0)</f>
        <v>グラクティブ錠５０ｍｇ</v>
      </c>
      <c r="R200">
        <f t="shared" si="19"/>
        <v>199</v>
      </c>
      <c r="S200" t="str">
        <f t="shared" si="18"/>
        <v>グラクティブ錠50ｍｇ</v>
      </c>
      <c r="T200">
        <v>1</v>
      </c>
      <c r="U200" t="str">
        <f>統合マスタ!AA203</f>
        <v/>
      </c>
    </row>
    <row r="201" spans="1:21">
      <c r="A201" s="50" t="s">
        <v>408</v>
      </c>
      <c r="B201" s="6" t="s">
        <v>10</v>
      </c>
      <c r="C201" s="7" t="s">
        <v>10</v>
      </c>
      <c r="D201" s="6" t="s">
        <v>74</v>
      </c>
      <c r="E201" s="6" t="s">
        <v>223</v>
      </c>
      <c r="F201" s="8">
        <v>449.4</v>
      </c>
      <c r="G201" s="8">
        <v>11235</v>
      </c>
      <c r="H201" s="9">
        <f t="shared" si="15"/>
        <v>25</v>
      </c>
      <c r="I201" s="7" t="s">
        <v>75</v>
      </c>
      <c r="J201" s="12">
        <v>10009</v>
      </c>
      <c r="K201" s="11">
        <f t="shared" si="16"/>
        <v>400.36</v>
      </c>
      <c r="L201" s="7" t="s">
        <v>76</v>
      </c>
      <c r="M201" s="15">
        <f t="shared" si="17"/>
        <v>49.039999999999964</v>
      </c>
      <c r="N201" t="str">
        <f>IF(match_results!C201="完全一致","〇","×")</f>
        <v>×</v>
      </c>
      <c r="O201" t="str">
        <f>IF(match_results!C201="薬価一致候補","〇","×")</f>
        <v>×</v>
      </c>
      <c r="P201" s="64" t="s">
        <v>4067</v>
      </c>
      <c r="Q201" s="63" t="e">
        <f ca="1">OFFSET(マスタ非採用削除!$C$4,元データ!P201,0)</f>
        <v>#VALUE!</v>
      </c>
      <c r="R201">
        <f t="shared" si="19"/>
        <v>200</v>
      </c>
      <c r="S201" t="str">
        <f t="shared" si="18"/>
        <v>グラナテック点眼液0.4％</v>
      </c>
      <c r="T201">
        <v>10</v>
      </c>
      <c r="U201" t="str">
        <f>統合マスタ!AA204</f>
        <v>非採用</v>
      </c>
    </row>
    <row r="202" spans="1:21">
      <c r="A202" s="6" t="s">
        <v>409</v>
      </c>
      <c r="B202" s="6" t="s">
        <v>9</v>
      </c>
      <c r="C202" s="7" t="s">
        <v>14</v>
      </c>
      <c r="D202" s="6" t="s">
        <v>83</v>
      </c>
      <c r="E202" s="6" t="s">
        <v>257</v>
      </c>
      <c r="F202" s="8">
        <v>19.8</v>
      </c>
      <c r="G202" s="8">
        <v>1980</v>
      </c>
      <c r="H202" s="9">
        <f t="shared" si="15"/>
        <v>100</v>
      </c>
      <c r="I202" s="7" t="s">
        <v>13</v>
      </c>
      <c r="J202" s="10">
        <v>1800</v>
      </c>
      <c r="K202" s="11">
        <f t="shared" si="16"/>
        <v>18</v>
      </c>
      <c r="L202" s="7" t="s">
        <v>224</v>
      </c>
      <c r="M202" s="15">
        <f t="shared" si="17"/>
        <v>1.8000000000000007</v>
      </c>
      <c r="N202" t="str">
        <f>IF(match_results!C202="完全一致","〇","×")</f>
        <v>〇</v>
      </c>
      <c r="O202" t="str">
        <f>IF(match_results!C202="薬価一致候補","〇","×")</f>
        <v>×</v>
      </c>
      <c r="P202" s="58">
        <f>IF(match_results!E202="","",match_results!E202)</f>
        <v>147</v>
      </c>
      <c r="Q202" s="26" t="str">
        <f ca="1">OFFSET(マスタ非採用削除!$C$4,元データ!P202,0)</f>
        <v>グラマリール細粒１０％</v>
      </c>
      <c r="R202">
        <f t="shared" si="19"/>
        <v>201</v>
      </c>
      <c r="S202" t="str">
        <f t="shared" si="18"/>
        <v>グラマリール細粒10％</v>
      </c>
      <c r="T202">
        <v>1</v>
      </c>
      <c r="U202" t="str">
        <f>統合マスタ!AA205</f>
        <v/>
      </c>
    </row>
    <row r="203" spans="1:21">
      <c r="A203" s="6" t="s">
        <v>410</v>
      </c>
      <c r="B203" s="6" t="s">
        <v>44</v>
      </c>
      <c r="C203" s="7" t="s">
        <v>67</v>
      </c>
      <c r="D203" s="6" t="s">
        <v>297</v>
      </c>
      <c r="E203" s="6" t="s">
        <v>257</v>
      </c>
      <c r="F203" s="8">
        <v>12.5</v>
      </c>
      <c r="G203" s="8">
        <v>12500</v>
      </c>
      <c r="H203" s="9">
        <f t="shared" si="15"/>
        <v>1000</v>
      </c>
      <c r="I203" s="7" t="s">
        <v>38</v>
      </c>
      <c r="J203" s="10">
        <v>10750</v>
      </c>
      <c r="K203" s="11">
        <f t="shared" si="16"/>
        <v>10.75</v>
      </c>
      <c r="L203" s="7" t="s">
        <v>224</v>
      </c>
      <c r="M203" s="15">
        <f t="shared" si="17"/>
        <v>1.75</v>
      </c>
      <c r="N203" t="str">
        <f>IF(match_results!C203="完全一致","〇","×")</f>
        <v>〇</v>
      </c>
      <c r="O203" t="str">
        <f>IF(match_results!C203="薬価一致候補","〇","×")</f>
        <v>×</v>
      </c>
      <c r="P203" s="58">
        <f>IF(match_results!E203="","",match_results!E203)</f>
        <v>145</v>
      </c>
      <c r="Q203" s="26" t="str">
        <f ca="1">OFFSET(マスタ非採用削除!$C$4,元データ!P203,0)</f>
        <v>グラマリール錠２５ｍｇ</v>
      </c>
      <c r="R203">
        <f t="shared" si="19"/>
        <v>202</v>
      </c>
      <c r="S203" t="str">
        <f t="shared" si="18"/>
        <v>グラマリール錠25ｍｇ</v>
      </c>
      <c r="T203">
        <v>1</v>
      </c>
      <c r="U203" t="str">
        <f>統合マスタ!AA206</f>
        <v/>
      </c>
    </row>
    <row r="204" spans="1:21">
      <c r="A204" s="6" t="s">
        <v>411</v>
      </c>
      <c r="B204" s="6" t="s">
        <v>44</v>
      </c>
      <c r="C204" s="7" t="s">
        <v>39</v>
      </c>
      <c r="D204" s="6" t="s">
        <v>36</v>
      </c>
      <c r="E204" s="6" t="s">
        <v>257</v>
      </c>
      <c r="F204" s="8">
        <v>16.100000000000001</v>
      </c>
      <c r="G204" s="8">
        <v>1610</v>
      </c>
      <c r="H204" s="9">
        <f t="shared" si="15"/>
        <v>99.999999999999986</v>
      </c>
      <c r="I204" s="7" t="s">
        <v>38</v>
      </c>
      <c r="J204" s="10">
        <v>1385</v>
      </c>
      <c r="K204" s="11">
        <f t="shared" si="16"/>
        <v>13.850000000000001</v>
      </c>
      <c r="L204" s="7" t="s">
        <v>224</v>
      </c>
      <c r="M204" s="15">
        <f t="shared" si="17"/>
        <v>2.25</v>
      </c>
      <c r="N204" t="str">
        <f>IF(match_results!C204="完全一致","〇","×")</f>
        <v>〇</v>
      </c>
      <c r="O204" t="str">
        <f>IF(match_results!C204="薬価一致候補","〇","×")</f>
        <v>×</v>
      </c>
      <c r="P204" s="58">
        <f>IF(match_results!E204="","",match_results!E204)</f>
        <v>146</v>
      </c>
      <c r="Q204" s="26" t="str">
        <f ca="1">OFFSET(マスタ非採用削除!$C$4,元データ!P204,0)</f>
        <v>グラマリール錠５０ｍｇ</v>
      </c>
      <c r="R204">
        <f t="shared" si="19"/>
        <v>203</v>
      </c>
      <c r="S204" t="str">
        <f t="shared" si="18"/>
        <v>グラマリール錠50ｍｇ</v>
      </c>
      <c r="T204">
        <v>1</v>
      </c>
      <c r="U204" t="str">
        <f>統合マスタ!AA207</f>
        <v/>
      </c>
    </row>
    <row r="205" spans="1:21">
      <c r="A205" s="6" t="s">
        <v>412</v>
      </c>
      <c r="B205" s="6" t="s">
        <v>9</v>
      </c>
      <c r="C205" s="7" t="s">
        <v>39</v>
      </c>
      <c r="D205" s="6" t="s">
        <v>69</v>
      </c>
      <c r="E205" s="6" t="s">
        <v>413</v>
      </c>
      <c r="F205" s="8">
        <v>24.9</v>
      </c>
      <c r="G205" s="8">
        <v>2490</v>
      </c>
      <c r="H205" s="9">
        <f t="shared" si="15"/>
        <v>100</v>
      </c>
      <c r="I205" s="7" t="s">
        <v>38</v>
      </c>
      <c r="J205" s="10">
        <v>2263</v>
      </c>
      <c r="K205" s="11">
        <f t="shared" si="16"/>
        <v>22.63</v>
      </c>
      <c r="L205" s="7" t="s">
        <v>115</v>
      </c>
      <c r="M205" s="15">
        <f t="shared" si="17"/>
        <v>2.2699999999999996</v>
      </c>
      <c r="N205" t="str">
        <f>IF(match_results!C205="完全一致","〇","×")</f>
        <v>〇</v>
      </c>
      <c r="O205" t="str">
        <f>IF(match_results!C205="薬価一致候補","〇","×")</f>
        <v>×</v>
      </c>
      <c r="P205" s="58">
        <f>IF(match_results!E205="","",match_results!E205)</f>
        <v>149</v>
      </c>
      <c r="Q205" s="26" t="str">
        <f ca="1">OFFSET(マスタ非採用削除!$C$4,元データ!P205,0)</f>
        <v>クラリシッド錠２００ｍｇ</v>
      </c>
      <c r="R205">
        <f t="shared" si="19"/>
        <v>204</v>
      </c>
      <c r="S205" t="str">
        <f t="shared" si="18"/>
        <v>クラリシッド錠200ｍｇ</v>
      </c>
      <c r="T205">
        <v>1</v>
      </c>
      <c r="U205" t="str">
        <f>統合マスタ!AA208</f>
        <v/>
      </c>
    </row>
    <row r="206" spans="1:21">
      <c r="A206" s="6" t="s">
        <v>414</v>
      </c>
      <c r="B206" s="6" t="s">
        <v>44</v>
      </c>
      <c r="C206" s="7" t="s">
        <v>39</v>
      </c>
      <c r="D206" s="6" t="s">
        <v>36</v>
      </c>
      <c r="E206" s="6" t="s">
        <v>162</v>
      </c>
      <c r="F206" s="8">
        <v>31.7</v>
      </c>
      <c r="G206" s="8">
        <v>3170</v>
      </c>
      <c r="H206" s="9">
        <f t="shared" si="15"/>
        <v>100</v>
      </c>
      <c r="I206" s="7" t="s">
        <v>38</v>
      </c>
      <c r="J206" s="10">
        <v>2710</v>
      </c>
      <c r="K206" s="11">
        <f t="shared" si="16"/>
        <v>27.1</v>
      </c>
      <c r="L206" s="7" t="s">
        <v>313</v>
      </c>
      <c r="M206" s="15">
        <f t="shared" si="17"/>
        <v>4.5999999999999979</v>
      </c>
      <c r="N206" t="str">
        <f>IF(match_results!C206="完全一致","〇","×")</f>
        <v>〇</v>
      </c>
      <c r="O206" t="str">
        <f>IF(match_results!C206="薬価一致候補","〇","×")</f>
        <v>×</v>
      </c>
      <c r="P206" s="58">
        <f>IF(match_results!E206="","",match_results!E206)</f>
        <v>148</v>
      </c>
      <c r="Q206" s="26" t="str">
        <f ca="1">OFFSET(マスタ非採用削除!$C$4,元データ!P206,0)</f>
        <v>クラリチン錠１０ｍｇ</v>
      </c>
      <c r="R206">
        <f t="shared" si="19"/>
        <v>205</v>
      </c>
      <c r="S206" t="str">
        <f t="shared" si="18"/>
        <v>クラリチン錠10ｍｇ</v>
      </c>
      <c r="T206">
        <v>1</v>
      </c>
      <c r="U206" t="str">
        <f>統合マスタ!AA209</f>
        <v/>
      </c>
    </row>
    <row r="207" spans="1:21">
      <c r="A207" s="6" t="s">
        <v>415</v>
      </c>
      <c r="B207" s="6" t="s">
        <v>44</v>
      </c>
      <c r="C207" s="7" t="s">
        <v>39</v>
      </c>
      <c r="D207" s="6" t="s">
        <v>69</v>
      </c>
      <c r="E207" s="6" t="s">
        <v>398</v>
      </c>
      <c r="F207" s="8">
        <v>8.1999999999999993</v>
      </c>
      <c r="G207" s="8">
        <v>820</v>
      </c>
      <c r="H207" s="9">
        <f t="shared" si="15"/>
        <v>100.00000000000001</v>
      </c>
      <c r="I207" s="7" t="s">
        <v>38</v>
      </c>
      <c r="J207" s="10">
        <v>730</v>
      </c>
      <c r="K207" s="11">
        <f t="shared" si="16"/>
        <v>7.2999999999999989</v>
      </c>
      <c r="L207" s="7" t="s">
        <v>303</v>
      </c>
      <c r="M207" s="15">
        <f t="shared" si="17"/>
        <v>0.90000000000000036</v>
      </c>
      <c r="N207" t="str">
        <f>IF(match_results!C207="完全一致","〇","×")</f>
        <v>〇</v>
      </c>
      <c r="O207" t="str">
        <f>IF(match_results!C207="薬価一致候補","〇","×")</f>
        <v>×</v>
      </c>
      <c r="P207" s="58">
        <f>IF(match_results!E207="","",match_results!E207)</f>
        <v>150</v>
      </c>
      <c r="Q207" s="26" t="str">
        <f ca="1">OFFSET(マスタ非採用削除!$C$4,元データ!P207,0)</f>
        <v>グランダキシン錠５０</v>
      </c>
      <c r="R207">
        <f t="shared" si="19"/>
        <v>206</v>
      </c>
      <c r="S207" t="str">
        <f t="shared" si="18"/>
        <v>グランダキシン錠50</v>
      </c>
      <c r="T207">
        <v>1</v>
      </c>
      <c r="U207" t="str">
        <f>統合マスタ!AA210</f>
        <v/>
      </c>
    </row>
    <row r="208" spans="1:21">
      <c r="A208" s="6" t="s">
        <v>416</v>
      </c>
      <c r="B208" s="6" t="s">
        <v>10</v>
      </c>
      <c r="C208" s="7" t="s">
        <v>10</v>
      </c>
      <c r="D208" s="6" t="s">
        <v>417</v>
      </c>
      <c r="E208" s="6" t="s">
        <v>288</v>
      </c>
      <c r="F208" s="8">
        <v>302</v>
      </c>
      <c r="G208" s="8">
        <v>3020</v>
      </c>
      <c r="H208" s="9">
        <f t="shared" si="15"/>
        <v>10</v>
      </c>
      <c r="I208" s="7" t="s">
        <v>97</v>
      </c>
      <c r="J208" s="12">
        <v>2691</v>
      </c>
      <c r="K208" s="11">
        <f t="shared" si="16"/>
        <v>269.10000000000002</v>
      </c>
      <c r="L208" s="7" t="s">
        <v>270</v>
      </c>
      <c r="M208" s="15">
        <f t="shared" si="17"/>
        <v>32.899999999999977</v>
      </c>
      <c r="N208" t="str">
        <f>IF(match_results!C208="完全一致","〇","×")</f>
        <v>〇</v>
      </c>
      <c r="O208" t="str">
        <f>IF(match_results!C208="薬価一致候補","〇","×")</f>
        <v>×</v>
      </c>
      <c r="P208" s="58">
        <f>IF(match_results!E208="","",match_results!E208)</f>
        <v>151</v>
      </c>
      <c r="Q208" s="26" t="str">
        <f ca="1">OFFSET(マスタ非採用削除!$C$4,元データ!P208,0)</f>
        <v>グリセオール注</v>
      </c>
      <c r="R208">
        <f t="shared" si="19"/>
        <v>207</v>
      </c>
      <c r="S208" t="str">
        <f t="shared" si="18"/>
        <v>グリセオール注</v>
      </c>
      <c r="T208">
        <v>1</v>
      </c>
      <c r="U208" t="str">
        <f>統合マスタ!AA211</f>
        <v/>
      </c>
    </row>
    <row r="209" spans="1:21">
      <c r="A209" s="6" t="s">
        <v>418</v>
      </c>
      <c r="B209" s="6" t="s">
        <v>9</v>
      </c>
      <c r="C209" s="7" t="s">
        <v>10</v>
      </c>
      <c r="D209" s="6" t="s">
        <v>419</v>
      </c>
      <c r="E209" s="6" t="s">
        <v>420</v>
      </c>
      <c r="F209" s="8">
        <v>124.2</v>
      </c>
      <c r="G209" s="8">
        <v>1242</v>
      </c>
      <c r="H209" s="9">
        <f t="shared" si="15"/>
        <v>10</v>
      </c>
      <c r="I209" s="7" t="s">
        <v>244</v>
      </c>
      <c r="J209" s="10">
        <v>1096</v>
      </c>
      <c r="K209" s="11">
        <f t="shared" si="16"/>
        <v>109.6</v>
      </c>
      <c r="L209" s="7" t="s">
        <v>213</v>
      </c>
      <c r="M209" s="15">
        <f t="shared" si="17"/>
        <v>14.600000000000009</v>
      </c>
      <c r="N209" t="str">
        <f>IF(match_results!C209="完全一致","〇","×")</f>
        <v>×</v>
      </c>
      <c r="O209" t="str">
        <f>IF(match_results!C209="薬価一致候補","〇","×")</f>
        <v>〇</v>
      </c>
      <c r="P209" s="56">
        <f>IF(match_results!E209="","",match_results!E209)</f>
        <v>152</v>
      </c>
      <c r="Q209" s="26" t="str">
        <f ca="1">OFFSET(マスタ非採用削除!$C$4,元データ!P209,0)</f>
        <v>グリセリン浣腸液５０％「ムネ」６０ｍＬ</v>
      </c>
      <c r="R209">
        <f t="shared" si="19"/>
        <v>208</v>
      </c>
      <c r="S209" t="str">
        <f t="shared" si="18"/>
        <v>グリセリン浣腸液50％「ムネ」　60ｍｌ</v>
      </c>
      <c r="T209">
        <v>2</v>
      </c>
      <c r="U209" t="str">
        <f>統合マスタ!AA212</f>
        <v/>
      </c>
    </row>
    <row r="210" spans="1:21">
      <c r="A210" s="6" t="s">
        <v>421</v>
      </c>
      <c r="B210" s="6" t="s">
        <v>9</v>
      </c>
      <c r="C210" s="7" t="s">
        <v>67</v>
      </c>
      <c r="D210" s="6" t="s">
        <v>138</v>
      </c>
      <c r="E210" s="6" t="s">
        <v>422</v>
      </c>
      <c r="F210" s="8">
        <v>5.9</v>
      </c>
      <c r="G210" s="8">
        <v>5900</v>
      </c>
      <c r="H210" s="9">
        <f t="shared" si="15"/>
        <v>999.99999999999989</v>
      </c>
      <c r="I210" s="7" t="s">
        <v>38</v>
      </c>
      <c r="J210" s="10">
        <v>5363</v>
      </c>
      <c r="K210" s="11">
        <f t="shared" si="16"/>
        <v>5.3630000000000004</v>
      </c>
      <c r="L210" s="7" t="s">
        <v>423</v>
      </c>
      <c r="M210" s="15">
        <f t="shared" si="17"/>
        <v>0.53699999999999992</v>
      </c>
      <c r="N210" t="str">
        <f>IF(match_results!C210="完全一致","〇","×")</f>
        <v>〇</v>
      </c>
      <c r="O210" t="str">
        <f>IF(match_results!C210="薬価一致候補","〇","×")</f>
        <v>×</v>
      </c>
      <c r="P210" s="58">
        <f>IF(match_results!E210="","",match_results!E210)</f>
        <v>153</v>
      </c>
      <c r="Q210" s="26" t="str">
        <f ca="1">OFFSET(マスタ非採用削除!$C$4,元データ!P210,0)</f>
        <v>グリチロン配合錠</v>
      </c>
      <c r="R210">
        <f t="shared" si="19"/>
        <v>209</v>
      </c>
      <c r="S210" t="str">
        <f t="shared" si="18"/>
        <v>グリチロン配合錠</v>
      </c>
      <c r="T210">
        <v>1</v>
      </c>
      <c r="U210" t="str">
        <f>統合マスタ!AA213</f>
        <v/>
      </c>
    </row>
    <row r="211" spans="1:21">
      <c r="A211" s="6" t="s">
        <v>424</v>
      </c>
      <c r="B211" s="6" t="s">
        <v>114</v>
      </c>
      <c r="C211" s="7" t="s">
        <v>67</v>
      </c>
      <c r="D211" s="6" t="s">
        <v>425</v>
      </c>
      <c r="E211" s="6" t="s">
        <v>114</v>
      </c>
      <c r="F211" s="8">
        <v>10.4</v>
      </c>
      <c r="G211" s="8">
        <v>3120</v>
      </c>
      <c r="H211" s="9">
        <f t="shared" si="15"/>
        <v>300</v>
      </c>
      <c r="I211" s="7" t="s">
        <v>38</v>
      </c>
      <c r="J211" s="10">
        <v>2715</v>
      </c>
      <c r="K211" s="11">
        <f t="shared" si="16"/>
        <v>9.0500000000000007</v>
      </c>
      <c r="L211" s="7" t="s">
        <v>407</v>
      </c>
      <c r="M211" s="15">
        <f t="shared" si="17"/>
        <v>1.3499999999999996</v>
      </c>
      <c r="N211" t="str">
        <f>IF(match_results!C211="完全一致","〇","×")</f>
        <v>〇</v>
      </c>
      <c r="O211" t="str">
        <f>IF(match_results!C211="薬価一致候補","〇","×")</f>
        <v>×</v>
      </c>
      <c r="P211" s="58">
        <f>IF(match_results!E211="","",match_results!E211)</f>
        <v>154</v>
      </c>
      <c r="Q211" s="26" t="str">
        <f ca="1">OFFSET(マスタ非採用削除!$C$4,元データ!P211,0)</f>
        <v>グリメピリドＯＤ錠１ｍｇ「トーワ」</v>
      </c>
      <c r="R211">
        <f t="shared" si="19"/>
        <v>210</v>
      </c>
      <c r="S211" t="str">
        <f t="shared" si="18"/>
        <v>グリメピリドOD錠1ｍｇ「トーワ」</v>
      </c>
      <c r="T211">
        <v>1</v>
      </c>
      <c r="U211" t="str">
        <f>統合マスタ!AA214</f>
        <v/>
      </c>
    </row>
    <row r="212" spans="1:21">
      <c r="A212" s="50" t="s">
        <v>428</v>
      </c>
      <c r="B212" s="6" t="s">
        <v>44</v>
      </c>
      <c r="C212" s="7" t="s">
        <v>10</v>
      </c>
      <c r="D212" s="6" t="s">
        <v>429</v>
      </c>
      <c r="E212" s="6" t="s">
        <v>180</v>
      </c>
      <c r="F212" s="8">
        <v>1396.8</v>
      </c>
      <c r="G212" s="8">
        <v>24863.040000000001</v>
      </c>
      <c r="H212" s="9">
        <f t="shared" si="15"/>
        <v>17.8</v>
      </c>
      <c r="I212" s="7" t="s">
        <v>13</v>
      </c>
      <c r="J212" s="10">
        <v>21879</v>
      </c>
      <c r="K212" s="11">
        <f t="shared" si="16"/>
        <v>1229.1573033707864</v>
      </c>
      <c r="L212" s="7" t="s">
        <v>333</v>
      </c>
      <c r="M212" s="15">
        <f t="shared" si="17"/>
        <v>167.64269662921356</v>
      </c>
      <c r="N212" t="str">
        <f>IF(match_results!C212="完全一致","〇","×")</f>
        <v>×</v>
      </c>
      <c r="O212" t="str">
        <f>IF(match_results!C212="薬価一致候補","〇","×")</f>
        <v>×</v>
      </c>
      <c r="P212" s="64" t="s">
        <v>4067</v>
      </c>
      <c r="Q212" s="63" t="e">
        <f ca="1">OFFSET(マスタ非採用削除!$C$4,元データ!P212,0)</f>
        <v>#VALUE!</v>
      </c>
      <c r="R212">
        <f t="shared" si="19"/>
        <v>211</v>
      </c>
      <c r="S212" t="str">
        <f t="shared" si="18"/>
        <v>クレナフィン爪外用液10％3.56ｇ</v>
      </c>
      <c r="T212">
        <v>10</v>
      </c>
      <c r="U212" t="str">
        <f>統合マスタ!AA215</f>
        <v>非採用</v>
      </c>
    </row>
    <row r="213" spans="1:21">
      <c r="A213" s="6" t="s">
        <v>430</v>
      </c>
      <c r="B213" s="6" t="s">
        <v>44</v>
      </c>
      <c r="C213" s="7" t="s">
        <v>10</v>
      </c>
      <c r="D213" s="6" t="s">
        <v>431</v>
      </c>
      <c r="E213" s="6" t="s">
        <v>432</v>
      </c>
      <c r="F213" s="8">
        <v>48.3</v>
      </c>
      <c r="G213" s="8">
        <v>8114.4</v>
      </c>
      <c r="H213" s="9">
        <f t="shared" si="15"/>
        <v>168</v>
      </c>
      <c r="I213" s="7" t="s">
        <v>13</v>
      </c>
      <c r="J213" s="10">
        <v>7229</v>
      </c>
      <c r="K213" s="11">
        <f t="shared" si="16"/>
        <v>43.029761904761905</v>
      </c>
      <c r="L213" s="7" t="s">
        <v>433</v>
      </c>
      <c r="M213" s="15">
        <f t="shared" si="17"/>
        <v>5.2702380952380921</v>
      </c>
      <c r="N213" t="str">
        <f>IF(match_results!C213="完全一致","〇","×")</f>
        <v>〇</v>
      </c>
      <c r="O213" t="str">
        <f>IF(match_results!C213="薬価一致候補","〇","×")</f>
        <v>×</v>
      </c>
      <c r="P213" s="58">
        <f>IF(match_results!E213="","",match_results!E213)</f>
        <v>156</v>
      </c>
      <c r="Q213" s="26" t="str">
        <f ca="1">OFFSET(マスタ非採用削除!$C$4,元データ!P213,0)</f>
        <v>クレメジン細粒分包２ｇ</v>
      </c>
      <c r="R213">
        <f t="shared" si="19"/>
        <v>212</v>
      </c>
      <c r="S213" t="str">
        <f t="shared" si="18"/>
        <v>クレメジン細粒分包2ｇ</v>
      </c>
      <c r="T213">
        <v>1</v>
      </c>
      <c r="U213" t="str">
        <f>統合マスタ!AA216</f>
        <v/>
      </c>
    </row>
    <row r="214" spans="1:21">
      <c r="A214" s="6" t="s">
        <v>434</v>
      </c>
      <c r="B214" s="6" t="s">
        <v>9</v>
      </c>
      <c r="C214" s="7" t="s">
        <v>39</v>
      </c>
      <c r="D214" s="6" t="s">
        <v>36</v>
      </c>
      <c r="E214" s="6" t="s">
        <v>360</v>
      </c>
      <c r="F214" s="8">
        <v>12.7</v>
      </c>
      <c r="G214" s="8">
        <v>1270</v>
      </c>
      <c r="H214" s="9">
        <f t="shared" si="15"/>
        <v>100</v>
      </c>
      <c r="I214" s="7" t="s">
        <v>38</v>
      </c>
      <c r="J214" s="10">
        <v>910</v>
      </c>
      <c r="K214" s="11">
        <f t="shared" si="16"/>
        <v>9.1</v>
      </c>
      <c r="L214" s="7" t="s">
        <v>258</v>
      </c>
      <c r="M214" s="15">
        <f t="shared" si="17"/>
        <v>3.5999999999999996</v>
      </c>
      <c r="N214" t="str">
        <f>IF(match_results!C214="完全一致","〇","×")</f>
        <v>〇</v>
      </c>
      <c r="O214" t="str">
        <f>IF(match_results!C214="薬価一致候補","〇","×")</f>
        <v>×</v>
      </c>
      <c r="P214" s="58">
        <f>IF(match_results!E214="","",match_results!E214)</f>
        <v>157</v>
      </c>
      <c r="Q214" s="26" t="str">
        <f ca="1">OFFSET(マスタ非採用削除!$C$4,元データ!P214,0)</f>
        <v>クロピドグレル錠２５ｍｇ「ＪＧ」</v>
      </c>
      <c r="R214">
        <f t="shared" si="19"/>
        <v>213</v>
      </c>
      <c r="S214" t="str">
        <f t="shared" si="18"/>
        <v>クロピドグレル錠25ｍｇ「JG」</v>
      </c>
      <c r="T214">
        <v>1</v>
      </c>
      <c r="U214" t="str">
        <f>統合マスタ!AA217</f>
        <v/>
      </c>
    </row>
    <row r="215" spans="1:21">
      <c r="A215" s="6" t="s">
        <v>435</v>
      </c>
      <c r="B215" s="6" t="s">
        <v>9</v>
      </c>
      <c r="C215" s="7" t="s">
        <v>39</v>
      </c>
      <c r="D215" s="6" t="s">
        <v>36</v>
      </c>
      <c r="E215" s="6" t="s">
        <v>360</v>
      </c>
      <c r="F215" s="8">
        <v>31.9</v>
      </c>
      <c r="G215" s="8">
        <v>3190</v>
      </c>
      <c r="H215" s="9">
        <f t="shared" si="15"/>
        <v>100</v>
      </c>
      <c r="I215" s="7" t="s">
        <v>38</v>
      </c>
      <c r="J215" s="10">
        <v>2280</v>
      </c>
      <c r="K215" s="11">
        <f t="shared" si="16"/>
        <v>22.8</v>
      </c>
      <c r="L215" s="7" t="s">
        <v>258</v>
      </c>
      <c r="M215" s="15">
        <f t="shared" si="17"/>
        <v>9.0999999999999979</v>
      </c>
      <c r="N215" t="str">
        <f>IF(match_results!C215="完全一致","〇","×")</f>
        <v>〇</v>
      </c>
      <c r="O215" t="str">
        <f>IF(match_results!C215="薬価一致候補","〇","×")</f>
        <v>×</v>
      </c>
      <c r="P215" s="58">
        <f>IF(match_results!E215="","",match_results!E215)</f>
        <v>158</v>
      </c>
      <c r="Q215" s="26" t="str">
        <f ca="1">OFFSET(マスタ非採用削除!$C$4,元データ!P215,0)</f>
        <v>クロピドグレル錠７５ｍｇ「ＪＧ」</v>
      </c>
      <c r="R215">
        <f t="shared" si="19"/>
        <v>214</v>
      </c>
      <c r="S215" t="str">
        <f t="shared" si="18"/>
        <v>クロピドグレル錠75ｍｇ「JG」</v>
      </c>
      <c r="T215">
        <v>1</v>
      </c>
      <c r="U215" t="str">
        <f>統合マスタ!AA218</f>
        <v/>
      </c>
    </row>
    <row r="216" spans="1:21">
      <c r="A216" s="6" t="s">
        <v>435</v>
      </c>
      <c r="B216" s="6" t="s">
        <v>9</v>
      </c>
      <c r="C216" s="7" t="s">
        <v>67</v>
      </c>
      <c r="D216" s="6" t="s">
        <v>132</v>
      </c>
      <c r="E216" s="6" t="s">
        <v>360</v>
      </c>
      <c r="F216" s="8">
        <v>31.9</v>
      </c>
      <c r="G216" s="8">
        <v>15950</v>
      </c>
      <c r="H216" s="9">
        <f t="shared" si="15"/>
        <v>500</v>
      </c>
      <c r="I216" s="7" t="s">
        <v>38</v>
      </c>
      <c r="J216" s="10">
        <v>11400</v>
      </c>
      <c r="K216" s="11">
        <f t="shared" si="16"/>
        <v>22.8</v>
      </c>
      <c r="L216" s="7" t="s">
        <v>258</v>
      </c>
      <c r="M216" s="15">
        <f t="shared" si="17"/>
        <v>9.0999999999999979</v>
      </c>
      <c r="N216" t="str">
        <f>IF(match_results!C216="完全一致","〇","×")</f>
        <v>〇</v>
      </c>
      <c r="O216" t="str">
        <f>IF(match_results!C216="薬価一致候補","〇","×")</f>
        <v>×</v>
      </c>
      <c r="P216" s="58">
        <f>IF(match_results!E216="","",match_results!E216)</f>
        <v>158</v>
      </c>
      <c r="Q216" s="26" t="str">
        <f ca="1">OFFSET(マスタ非採用削除!$C$4,元データ!P216,0)</f>
        <v>クロピドグレル錠７５ｍｇ「ＪＧ」</v>
      </c>
      <c r="R216">
        <f t="shared" si="19"/>
        <v>215</v>
      </c>
      <c r="S216" t="str">
        <f t="shared" si="18"/>
        <v>クロピドグレル錠75ｍｇ「JG」</v>
      </c>
      <c r="T216">
        <v>1</v>
      </c>
      <c r="U216" t="str">
        <f>統合マスタ!AA219</f>
        <v/>
      </c>
    </row>
    <row r="217" spans="1:21">
      <c r="A217" s="6" t="s">
        <v>436</v>
      </c>
      <c r="B217" s="6" t="s">
        <v>44</v>
      </c>
      <c r="C217" s="7" t="s">
        <v>39</v>
      </c>
      <c r="D217" s="6" t="s">
        <v>69</v>
      </c>
      <c r="E217" s="6" t="s">
        <v>432</v>
      </c>
      <c r="F217" s="8">
        <v>16.100000000000001</v>
      </c>
      <c r="G217" s="8">
        <v>1610</v>
      </c>
      <c r="H217" s="9">
        <f t="shared" si="15"/>
        <v>99.999999999999986</v>
      </c>
      <c r="I217" s="7" t="s">
        <v>38</v>
      </c>
      <c r="J217" s="10">
        <v>1434</v>
      </c>
      <c r="K217" s="11">
        <f t="shared" si="16"/>
        <v>14.340000000000002</v>
      </c>
      <c r="L217" s="7" t="s">
        <v>165</v>
      </c>
      <c r="M217" s="15">
        <f t="shared" si="17"/>
        <v>1.7599999999999998</v>
      </c>
      <c r="N217" t="str">
        <f>IF(match_results!C217="完全一致","〇","×")</f>
        <v>〇</v>
      </c>
      <c r="O217" t="str">
        <f>IF(match_results!C217="薬価一致候補","〇","×")</f>
        <v>×</v>
      </c>
      <c r="P217" s="58">
        <f>IF(match_results!E217="","",match_results!E217)</f>
        <v>159</v>
      </c>
      <c r="Q217" s="26" t="str">
        <f ca="1">OFFSET(マスタ非採用削除!$C$4,元データ!P217,0)</f>
        <v>クロフェクトン錠２５ｍｇ</v>
      </c>
      <c r="R217">
        <f t="shared" si="19"/>
        <v>216</v>
      </c>
      <c r="S217" t="str">
        <f t="shared" si="18"/>
        <v>クロフェクトン錠25ｍｇ</v>
      </c>
      <c r="T217">
        <v>1</v>
      </c>
      <c r="U217" t="str">
        <f>統合マスタ!AA220</f>
        <v/>
      </c>
    </row>
    <row r="218" spans="1:21">
      <c r="A218" s="6" t="s">
        <v>437</v>
      </c>
      <c r="B218" s="6" t="s">
        <v>44</v>
      </c>
      <c r="C218" s="7" t="s">
        <v>10</v>
      </c>
      <c r="D218" s="6" t="s">
        <v>240</v>
      </c>
      <c r="E218" s="6" t="s">
        <v>438</v>
      </c>
      <c r="F218" s="8">
        <v>11.7</v>
      </c>
      <c r="G218" s="8">
        <v>585</v>
      </c>
      <c r="H218" s="9">
        <f t="shared" si="15"/>
        <v>50</v>
      </c>
      <c r="I218" s="7" t="s">
        <v>13</v>
      </c>
      <c r="J218" s="10">
        <v>521</v>
      </c>
      <c r="K218" s="11">
        <f t="shared" si="16"/>
        <v>10.42</v>
      </c>
      <c r="L218" s="7" t="s">
        <v>128</v>
      </c>
      <c r="M218" s="15">
        <f t="shared" si="17"/>
        <v>1.2799999999999994</v>
      </c>
      <c r="N218" t="str">
        <f>IF(match_results!C218="完全一致","〇","×")</f>
        <v>〇</v>
      </c>
      <c r="O218" t="str">
        <f>IF(match_results!C218="薬価一致候補","〇","×")</f>
        <v>×</v>
      </c>
      <c r="P218" s="58">
        <f>IF(match_results!E218="","",match_results!E218)</f>
        <v>160</v>
      </c>
      <c r="Q218" s="26" t="str">
        <f ca="1">OFFSET(マスタ非採用削除!$C$4,元データ!P218,0)</f>
        <v>クロベタゾールプロピオン酸エステル軟膏０．０５％「イワキ」</v>
      </c>
      <c r="R218">
        <f t="shared" si="19"/>
        <v>217</v>
      </c>
      <c r="S218" t="str">
        <f t="shared" si="18"/>
        <v>クロベタゾールプロピオン酸エステル軟膏0.05％「イワキ」</v>
      </c>
      <c r="T218">
        <v>1</v>
      </c>
      <c r="U218" t="str">
        <f>統合マスタ!AA221</f>
        <v/>
      </c>
    </row>
    <row r="219" spans="1:21">
      <c r="A219" s="6" t="s">
        <v>439</v>
      </c>
      <c r="B219" s="6" t="s">
        <v>10</v>
      </c>
      <c r="C219" s="7" t="s">
        <v>58</v>
      </c>
      <c r="D219" s="6" t="s">
        <v>36</v>
      </c>
      <c r="E219" s="6" t="s">
        <v>440</v>
      </c>
      <c r="F219" s="8">
        <v>71.7</v>
      </c>
      <c r="G219" s="8">
        <v>7170</v>
      </c>
      <c r="H219" s="9">
        <f t="shared" si="15"/>
        <v>100</v>
      </c>
      <c r="I219" s="7" t="s">
        <v>38</v>
      </c>
      <c r="J219" s="12">
        <v>6388</v>
      </c>
      <c r="K219" s="11">
        <f t="shared" si="16"/>
        <v>63.88</v>
      </c>
      <c r="L219" s="7" t="s">
        <v>441</v>
      </c>
      <c r="M219" s="15">
        <f t="shared" si="17"/>
        <v>7.82</v>
      </c>
      <c r="N219" t="str">
        <f>IF(match_results!C219="完全一致","〇","×")</f>
        <v>〇</v>
      </c>
      <c r="O219" t="str">
        <f>IF(match_results!C219="薬価一致候補","〇","×")</f>
        <v>×</v>
      </c>
      <c r="P219" s="58">
        <f>IF(match_results!E219="","",match_results!E219)</f>
        <v>161</v>
      </c>
      <c r="Q219" s="26" t="str">
        <f ca="1">OFFSET(マスタ非採用削除!$C$4,元データ!P219,0)</f>
        <v>クロマイ腟錠１００ｍｇ</v>
      </c>
      <c r="R219">
        <f t="shared" si="19"/>
        <v>218</v>
      </c>
      <c r="S219" t="str">
        <f t="shared" si="18"/>
        <v>クロマイ腟錠100mg</v>
      </c>
      <c r="T219">
        <v>1</v>
      </c>
      <c r="U219" t="str">
        <f>統合マスタ!AA222</f>
        <v/>
      </c>
    </row>
    <row r="220" spans="1:21">
      <c r="A220" s="6" t="s">
        <v>442</v>
      </c>
      <c r="B220" s="6" t="s">
        <v>10</v>
      </c>
      <c r="C220" s="7" t="s">
        <v>10</v>
      </c>
      <c r="D220" s="6" t="s">
        <v>444</v>
      </c>
      <c r="E220" s="6" t="s">
        <v>146</v>
      </c>
      <c r="F220" s="8">
        <v>187.8</v>
      </c>
      <c r="G220" s="8">
        <v>939</v>
      </c>
      <c r="H220" s="9">
        <f t="shared" si="15"/>
        <v>5</v>
      </c>
      <c r="I220" s="7" t="s">
        <v>147</v>
      </c>
      <c r="J220" s="12">
        <v>836</v>
      </c>
      <c r="K220" s="11">
        <f t="shared" si="16"/>
        <v>167.2</v>
      </c>
      <c r="L220" s="7" t="s">
        <v>76</v>
      </c>
      <c r="M220" s="15">
        <f t="shared" si="17"/>
        <v>20.600000000000023</v>
      </c>
      <c r="N220" t="str">
        <f>IF(match_results!C220="完全一致","〇","×")</f>
        <v>×</v>
      </c>
      <c r="O220" t="str">
        <f>IF(match_results!C220="薬価一致候補","〇","×")</f>
        <v>〇</v>
      </c>
      <c r="P220" s="56">
        <f>IF(match_results!E220="","",match_results!E220)</f>
        <v>162</v>
      </c>
      <c r="Q220" s="26" t="str">
        <f ca="1">OFFSET(マスタ非採用削除!$C$4,元データ!P220,0)</f>
        <v>クロモグリク酸Ｎａ点眼液２％「ニットー」</v>
      </c>
      <c r="R220">
        <f t="shared" si="19"/>
        <v>219</v>
      </c>
      <c r="S220" t="str">
        <f t="shared" si="18"/>
        <v>クロモグリク酸Na点眼液2%「ニットー」　</v>
      </c>
      <c r="T220">
        <v>2</v>
      </c>
      <c r="U220" t="str">
        <f>統合マスタ!AA223</f>
        <v/>
      </c>
    </row>
    <row r="221" spans="1:21">
      <c r="A221" s="6" t="s">
        <v>442</v>
      </c>
      <c r="B221" s="6" t="s">
        <v>44</v>
      </c>
      <c r="C221" s="7" t="s">
        <v>10</v>
      </c>
      <c r="D221" s="6" t="s">
        <v>443</v>
      </c>
      <c r="E221" s="6" t="s">
        <v>146</v>
      </c>
      <c r="F221" s="8">
        <v>187.8</v>
      </c>
      <c r="G221" s="8">
        <v>1878</v>
      </c>
      <c r="H221" s="9">
        <f t="shared" si="15"/>
        <v>10</v>
      </c>
      <c r="I221" s="7" t="s">
        <v>147</v>
      </c>
      <c r="J221" s="10">
        <v>1673</v>
      </c>
      <c r="K221" s="11">
        <f t="shared" si="16"/>
        <v>167.3</v>
      </c>
      <c r="L221" s="7" t="s">
        <v>76</v>
      </c>
      <c r="M221" s="15">
        <f t="shared" si="17"/>
        <v>20.5</v>
      </c>
      <c r="N221" t="str">
        <f>IF(match_results!C221="完全一致","〇","×")</f>
        <v>×</v>
      </c>
      <c r="O221" t="str">
        <f>IF(match_results!C221="薬価一致候補","〇","×")</f>
        <v>〇</v>
      </c>
      <c r="P221" s="56">
        <f>IF(match_results!E221="","",match_results!E221)</f>
        <v>162</v>
      </c>
      <c r="Q221" s="26" t="str">
        <f ca="1">OFFSET(マスタ非採用削除!$C$4,元データ!P221,0)</f>
        <v>クロモグリク酸Ｎａ点眼液２％「ニットー」</v>
      </c>
      <c r="R221">
        <f t="shared" si="19"/>
        <v>220</v>
      </c>
      <c r="S221" t="str">
        <f t="shared" si="18"/>
        <v>クロモグリク酸Na点眼液2%「ニットー」　</v>
      </c>
      <c r="T221">
        <v>2</v>
      </c>
      <c r="U221" t="str">
        <f>統合マスタ!AA224</f>
        <v/>
      </c>
    </row>
    <row r="222" spans="1:21">
      <c r="A222" s="6" t="s">
        <v>445</v>
      </c>
      <c r="B222" s="6" t="s">
        <v>71</v>
      </c>
      <c r="C222" s="7" t="s">
        <v>10</v>
      </c>
      <c r="D222" s="6" t="s">
        <v>446</v>
      </c>
      <c r="E222" s="6" t="s">
        <v>447</v>
      </c>
      <c r="F222" s="8">
        <v>61</v>
      </c>
      <c r="G222" s="8">
        <v>610</v>
      </c>
      <c r="H222" s="9">
        <f t="shared" si="15"/>
        <v>10</v>
      </c>
      <c r="I222" s="7" t="s">
        <v>88</v>
      </c>
      <c r="J222" s="10">
        <v>544</v>
      </c>
      <c r="K222" s="11">
        <f t="shared" si="16"/>
        <v>54.4</v>
      </c>
      <c r="L222" s="7" t="s">
        <v>448</v>
      </c>
      <c r="M222" s="15">
        <f t="shared" si="17"/>
        <v>6.6000000000000014</v>
      </c>
      <c r="N222" t="str">
        <f>IF(match_results!C222="完全一致","〇","×")</f>
        <v>〇</v>
      </c>
      <c r="O222" t="str">
        <f>IF(match_results!C222="薬価一致候補","〇","×")</f>
        <v>×</v>
      </c>
      <c r="P222" s="58">
        <f>IF(match_results!E222="","",match_results!E222)</f>
        <v>163</v>
      </c>
      <c r="Q222" s="26" t="str">
        <f ca="1">OFFSET(マスタ非採用削除!$C$4,元データ!P222,0)</f>
        <v>ケイツーＮ静注１０ｍｇ</v>
      </c>
      <c r="R222">
        <f t="shared" si="19"/>
        <v>221</v>
      </c>
      <c r="S222" t="str">
        <f t="shared" si="18"/>
        <v>ケイツーＮ静注１０ｍｇ</v>
      </c>
      <c r="T222">
        <v>1</v>
      </c>
      <c r="U222" t="str">
        <f>統合マスタ!AA225</f>
        <v/>
      </c>
    </row>
    <row r="223" spans="1:21">
      <c r="A223" s="6" t="s">
        <v>449</v>
      </c>
      <c r="B223" s="6" t="s">
        <v>9</v>
      </c>
      <c r="C223" s="7" t="s">
        <v>10</v>
      </c>
      <c r="D223" s="6" t="s">
        <v>450</v>
      </c>
      <c r="E223" s="6" t="s">
        <v>432</v>
      </c>
      <c r="F223" s="8">
        <v>12.8</v>
      </c>
      <c r="G223" s="8">
        <v>1280</v>
      </c>
      <c r="H223" s="9">
        <f t="shared" si="15"/>
        <v>100</v>
      </c>
      <c r="I223" s="7" t="s">
        <v>13</v>
      </c>
      <c r="J223" s="10">
        <v>1140</v>
      </c>
      <c r="K223" s="11">
        <f t="shared" si="16"/>
        <v>11.4</v>
      </c>
      <c r="L223" s="7" t="s">
        <v>93</v>
      </c>
      <c r="M223" s="15">
        <f t="shared" si="17"/>
        <v>1.4000000000000004</v>
      </c>
      <c r="N223" t="str">
        <f>IF(match_results!C223="完全一致","〇","×")</f>
        <v>×</v>
      </c>
      <c r="O223" t="str">
        <f>IF(match_results!C223="薬価一致候補","〇","×")</f>
        <v>〇</v>
      </c>
      <c r="P223" s="56">
        <f>IF(match_results!E223="","",match_results!E223)</f>
        <v>167</v>
      </c>
      <c r="Q223" s="26" t="str">
        <f ca="1">OFFSET(マスタ非採用削除!$C$4,元データ!P223,0)</f>
        <v>ゲーベンクリーム１％</v>
      </c>
      <c r="R223">
        <f t="shared" si="19"/>
        <v>222</v>
      </c>
      <c r="S223" t="str">
        <f t="shared" si="18"/>
        <v>ゲーベンクリーム１％　　　　　　　　　　</v>
      </c>
      <c r="T223">
        <v>2</v>
      </c>
      <c r="U223" t="str">
        <f>統合マスタ!AA226</f>
        <v/>
      </c>
    </row>
    <row r="224" spans="1:21">
      <c r="A224" s="6" t="s">
        <v>451</v>
      </c>
      <c r="B224" s="6" t="s">
        <v>10</v>
      </c>
      <c r="C224" s="7" t="s">
        <v>10</v>
      </c>
      <c r="D224" s="6" t="s">
        <v>452</v>
      </c>
      <c r="E224" s="6" t="s">
        <v>108</v>
      </c>
      <c r="F224" s="8">
        <v>231</v>
      </c>
      <c r="G224" s="8">
        <v>2310</v>
      </c>
      <c r="H224" s="9">
        <f t="shared" si="15"/>
        <v>10</v>
      </c>
      <c r="I224" s="7" t="s">
        <v>147</v>
      </c>
      <c r="J224" s="12">
        <v>2084</v>
      </c>
      <c r="K224" s="11">
        <f t="shared" si="16"/>
        <v>208.4</v>
      </c>
      <c r="L224" s="7" t="s">
        <v>453</v>
      </c>
      <c r="M224" s="15">
        <f t="shared" si="17"/>
        <v>22.599999999999994</v>
      </c>
      <c r="N224" t="str">
        <f>IF(match_results!C224="完全一致","〇","×")</f>
        <v>〇</v>
      </c>
      <c r="O224" t="str">
        <f>IF(match_results!C224="薬価一致候補","〇","×")</f>
        <v>×</v>
      </c>
      <c r="P224" s="58">
        <f>IF(match_results!E224="","",match_results!E224)</f>
        <v>164</v>
      </c>
      <c r="Q224" s="26" t="str">
        <f ca="1">OFFSET(マスタ非採用削除!$C$4,元データ!P224,0)</f>
        <v>ケトチフェン点鼻液０．０５％「サワイ」</v>
      </c>
      <c r="R224">
        <f t="shared" si="19"/>
        <v>223</v>
      </c>
      <c r="S224" t="str">
        <f t="shared" si="18"/>
        <v>ケトチフェン点鼻液0.05％「サワイ」</v>
      </c>
      <c r="T224">
        <v>1</v>
      </c>
      <c r="U224" t="str">
        <f>統合マスタ!AA227</f>
        <v/>
      </c>
    </row>
    <row r="225" spans="1:21">
      <c r="A225" s="6" t="s">
        <v>454</v>
      </c>
      <c r="B225" s="6" t="s">
        <v>90</v>
      </c>
      <c r="C225" s="7" t="s">
        <v>10</v>
      </c>
      <c r="D225" s="6" t="s">
        <v>455</v>
      </c>
      <c r="E225" s="6" t="s">
        <v>336</v>
      </c>
      <c r="F225" s="8">
        <v>12.3</v>
      </c>
      <c r="G225" s="8">
        <v>8610</v>
      </c>
      <c r="H225" s="9">
        <f t="shared" si="15"/>
        <v>700</v>
      </c>
      <c r="I225" s="7" t="s">
        <v>181</v>
      </c>
      <c r="J225" s="10">
        <v>7766</v>
      </c>
      <c r="K225" s="11">
        <f t="shared" si="16"/>
        <v>11.094285714285714</v>
      </c>
      <c r="L225" s="7" t="s">
        <v>128</v>
      </c>
      <c r="M225" s="15">
        <f t="shared" si="17"/>
        <v>1.2057142857142864</v>
      </c>
      <c r="N225" t="str">
        <f>IF(match_results!C225="完全一致","〇","×")</f>
        <v>×</v>
      </c>
      <c r="O225" t="str">
        <f>IF(match_results!C225="薬価一致候補","〇","×")</f>
        <v>〇</v>
      </c>
      <c r="P225" s="56">
        <f>IF(match_results!E225="","",match_results!E225)</f>
        <v>165</v>
      </c>
      <c r="Q225" s="26" t="str">
        <f ca="1">OFFSET(マスタ非採用削除!$C$4,元データ!P225,0)</f>
        <v>ケトプロフェンパップ３０ｍｇ「三和」</v>
      </c>
      <c r="R225">
        <f t="shared" si="19"/>
        <v>224</v>
      </c>
      <c r="S225" t="str">
        <f t="shared" si="18"/>
        <v>ケトプロフェンパップ30ｍｇ 「三和」　　10ｘ14ｃｍ</v>
      </c>
      <c r="T225">
        <v>2</v>
      </c>
      <c r="U225" t="str">
        <f>統合マスタ!AA228</f>
        <v/>
      </c>
    </row>
    <row r="226" spans="1:21">
      <c r="A226" s="6" t="s">
        <v>456</v>
      </c>
      <c r="B226" s="6" t="s">
        <v>9</v>
      </c>
      <c r="C226" s="7" t="s">
        <v>39</v>
      </c>
      <c r="D226" s="6" t="s">
        <v>457</v>
      </c>
      <c r="E226" s="6" t="s">
        <v>308</v>
      </c>
      <c r="F226" s="8">
        <v>54.7</v>
      </c>
      <c r="G226" s="8">
        <v>5470</v>
      </c>
      <c r="H226" s="9">
        <f t="shared" si="15"/>
        <v>100</v>
      </c>
      <c r="I226" s="7" t="s">
        <v>57</v>
      </c>
      <c r="J226" s="10">
        <v>4972</v>
      </c>
      <c r="K226" s="11">
        <f t="shared" si="16"/>
        <v>49.72</v>
      </c>
      <c r="L226" s="7" t="s">
        <v>353</v>
      </c>
      <c r="M226" s="15">
        <f t="shared" si="17"/>
        <v>4.980000000000004</v>
      </c>
      <c r="N226" t="str">
        <f>IF(match_results!C226="完全一致","〇","×")</f>
        <v>〇</v>
      </c>
      <c r="O226" t="str">
        <f>IF(match_results!C226="薬価一致候補","〇","×")</f>
        <v>×</v>
      </c>
      <c r="P226" s="58">
        <f>IF(match_results!E226="","",match_results!E226)</f>
        <v>166</v>
      </c>
      <c r="Q226" s="26" t="str">
        <f ca="1">OFFSET(マスタ非採用削除!$C$4,元データ!P226,0)</f>
        <v>ケフラールカプセル２５０ｍｇ</v>
      </c>
      <c r="R226">
        <f t="shared" si="19"/>
        <v>225</v>
      </c>
      <c r="S226" t="str">
        <f t="shared" si="18"/>
        <v>ケフラールカプセル250ｍｇ</v>
      </c>
      <c r="T226">
        <v>1</v>
      </c>
      <c r="U226" t="str">
        <f>統合マスタ!AA229</f>
        <v/>
      </c>
    </row>
    <row r="227" spans="1:21">
      <c r="A227" s="6" t="s">
        <v>458</v>
      </c>
      <c r="B227" s="6" t="s">
        <v>9</v>
      </c>
      <c r="C227" s="7" t="s">
        <v>39</v>
      </c>
      <c r="D227" s="6" t="s">
        <v>69</v>
      </c>
      <c r="E227" s="6" t="s">
        <v>308</v>
      </c>
      <c r="F227" s="8">
        <v>31.5</v>
      </c>
      <c r="G227" s="8">
        <v>3150</v>
      </c>
      <c r="H227" s="9">
        <f t="shared" si="15"/>
        <v>100</v>
      </c>
      <c r="I227" s="7" t="s">
        <v>57</v>
      </c>
      <c r="J227" s="10">
        <v>2863</v>
      </c>
      <c r="K227" s="11">
        <f t="shared" si="16"/>
        <v>28.63</v>
      </c>
      <c r="L227" s="7" t="s">
        <v>353</v>
      </c>
      <c r="M227" s="15">
        <f t="shared" si="17"/>
        <v>2.870000000000001</v>
      </c>
      <c r="N227" t="str">
        <f>IF(match_results!C227="完全一致","〇","×")</f>
        <v>×</v>
      </c>
      <c r="O227" t="str">
        <f>IF(match_results!C227="薬価一致候補","〇","×")</f>
        <v>〇</v>
      </c>
      <c r="P227" s="81" t="s">
        <v>5419</v>
      </c>
      <c r="Q227" s="80" t="e">
        <f ca="1">OFFSET(マスタ非採用削除!$C$4,元データ!P227,0)</f>
        <v>#VALUE!</v>
      </c>
      <c r="R227">
        <f t="shared" si="19"/>
        <v>226</v>
      </c>
      <c r="S227" t="str">
        <f t="shared" si="18"/>
        <v>ケフレックスカプセル250ｍｇ</v>
      </c>
      <c r="T227">
        <v>10</v>
      </c>
      <c r="U227" t="str">
        <f>統合マスタ!AA230</f>
        <v/>
      </c>
    </row>
    <row r="228" spans="1:21">
      <c r="A228" s="6" t="s">
        <v>459</v>
      </c>
      <c r="B228" s="6" t="s">
        <v>44</v>
      </c>
      <c r="C228" s="7" t="s">
        <v>39</v>
      </c>
      <c r="D228" s="6" t="s">
        <v>36</v>
      </c>
      <c r="E228" s="6" t="s">
        <v>460</v>
      </c>
      <c r="F228" s="8">
        <v>45.9</v>
      </c>
      <c r="G228" s="8">
        <v>4590</v>
      </c>
      <c r="H228" s="9">
        <f t="shared" si="15"/>
        <v>100</v>
      </c>
      <c r="I228" s="7" t="s">
        <v>38</v>
      </c>
      <c r="J228" s="10">
        <v>4049</v>
      </c>
      <c r="K228" s="11">
        <f t="shared" si="16"/>
        <v>40.49</v>
      </c>
      <c r="L228" s="7" t="s">
        <v>72</v>
      </c>
      <c r="M228" s="15">
        <f t="shared" si="17"/>
        <v>5.4099999999999966</v>
      </c>
      <c r="N228" t="str">
        <f>IF(match_results!C228="完全一致","〇","×")</f>
        <v>〇</v>
      </c>
      <c r="O228" t="str">
        <f>IF(match_results!C228="薬価一致候補","〇","×")</f>
        <v>×</v>
      </c>
      <c r="P228" s="58">
        <f>IF(match_results!E228="","",match_results!E228)</f>
        <v>168</v>
      </c>
      <c r="Q228" s="26" t="str">
        <f ca="1">OFFSET(マスタ非採用削除!$C$4,元データ!P228,0)</f>
        <v>ケルロング錠１０ｍｇ</v>
      </c>
      <c r="R228">
        <f t="shared" si="19"/>
        <v>227</v>
      </c>
      <c r="S228" t="str">
        <f t="shared" si="18"/>
        <v>ケルロング錠１０ｍｇ</v>
      </c>
      <c r="T228">
        <v>1</v>
      </c>
      <c r="U228" t="str">
        <f>統合マスタ!AA231</f>
        <v/>
      </c>
    </row>
    <row r="229" spans="1:21">
      <c r="A229" s="6" t="s">
        <v>461</v>
      </c>
      <c r="B229" s="6" t="s">
        <v>71</v>
      </c>
      <c r="C229" s="7" t="s">
        <v>10</v>
      </c>
      <c r="D229" s="6" t="s">
        <v>91</v>
      </c>
      <c r="E229" s="6" t="s">
        <v>462</v>
      </c>
      <c r="F229" s="8">
        <v>8.6999999999999993</v>
      </c>
      <c r="G229" s="8">
        <v>870</v>
      </c>
      <c r="H229" s="9">
        <f t="shared" si="15"/>
        <v>100.00000000000001</v>
      </c>
      <c r="I229" s="7" t="s">
        <v>13</v>
      </c>
      <c r="J229" s="10">
        <v>775</v>
      </c>
      <c r="K229" s="11">
        <f t="shared" si="16"/>
        <v>7.7499999999999991</v>
      </c>
      <c r="L229" s="7" t="s">
        <v>102</v>
      </c>
      <c r="M229" s="15">
        <f t="shared" si="17"/>
        <v>0.95000000000000018</v>
      </c>
      <c r="N229" t="str">
        <f>IF(match_results!C229="完全一致","〇","×")</f>
        <v>〇</v>
      </c>
      <c r="O229" t="str">
        <f>IF(match_results!C229="薬価一致候補","〇","×")</f>
        <v>×</v>
      </c>
      <c r="P229" s="58">
        <f>IF(match_results!E229="","",match_results!E229)</f>
        <v>169</v>
      </c>
      <c r="Q229" s="26" t="str">
        <f ca="1">OFFSET(マスタ非採用削除!$C$4,元データ!P229,0)</f>
        <v>ゲンタマイシン硫酸塩軟膏０．１％「イワキ」</v>
      </c>
      <c r="R229">
        <f t="shared" si="19"/>
        <v>228</v>
      </c>
      <c r="S229" t="str">
        <f t="shared" si="18"/>
        <v>ゲンタマイシン硫酸塩軟膏0.1%「イワキ」</v>
      </c>
      <c r="T229">
        <v>1</v>
      </c>
      <c r="U229" t="str">
        <f>統合マスタ!AA232</f>
        <v/>
      </c>
    </row>
    <row r="230" spans="1:21">
      <c r="A230" s="6" t="s">
        <v>463</v>
      </c>
      <c r="B230" s="6" t="s">
        <v>10</v>
      </c>
      <c r="C230" s="7" t="s">
        <v>39</v>
      </c>
      <c r="D230" s="6" t="s">
        <v>69</v>
      </c>
      <c r="E230" s="6" t="s">
        <v>104</v>
      </c>
      <c r="F230" s="8">
        <v>7.4</v>
      </c>
      <c r="G230" s="8">
        <v>740</v>
      </c>
      <c r="H230" s="9">
        <f t="shared" si="15"/>
        <v>100</v>
      </c>
      <c r="I230" s="7" t="s">
        <v>38</v>
      </c>
      <c r="J230" s="10">
        <v>659</v>
      </c>
      <c r="K230" s="11">
        <f t="shared" si="16"/>
        <v>6.59</v>
      </c>
      <c r="L230" s="7" t="s">
        <v>321</v>
      </c>
      <c r="M230" s="15">
        <f t="shared" si="17"/>
        <v>0.8100000000000005</v>
      </c>
      <c r="N230" t="str">
        <f>IF(match_results!C230="完全一致","〇","×")</f>
        <v>×</v>
      </c>
      <c r="O230" t="str">
        <f>IF(match_results!C230="薬価一致候補","〇","×")</f>
        <v>〇</v>
      </c>
      <c r="P230" s="64" t="s">
        <v>4061</v>
      </c>
      <c r="Q230" s="63" t="e">
        <f ca="1">OFFSET(マスタ非採用削除!$C$4,元データ!P230,0)</f>
        <v>#VALUE!</v>
      </c>
      <c r="R230">
        <f t="shared" si="19"/>
        <v>229</v>
      </c>
      <c r="S230" t="str">
        <f t="shared" si="18"/>
        <v>コートリル錠10ｍｇ</v>
      </c>
      <c r="T230">
        <v>10</v>
      </c>
      <c r="U230" t="str">
        <f>統合マスタ!AA233</f>
        <v>非採用</v>
      </c>
    </row>
    <row r="231" spans="1:21">
      <c r="A231" s="6" t="s">
        <v>464</v>
      </c>
      <c r="B231" s="6" t="s">
        <v>9</v>
      </c>
      <c r="C231" s="7" t="s">
        <v>10</v>
      </c>
      <c r="D231" s="6" t="s">
        <v>465</v>
      </c>
      <c r="E231" s="6" t="s">
        <v>466</v>
      </c>
      <c r="F231" s="8">
        <v>7.5</v>
      </c>
      <c r="G231" s="8">
        <v>1125</v>
      </c>
      <c r="H231" s="9">
        <f t="shared" si="15"/>
        <v>150</v>
      </c>
      <c r="I231" s="7" t="s">
        <v>75</v>
      </c>
      <c r="J231" s="10">
        <v>1023</v>
      </c>
      <c r="K231" s="11">
        <f t="shared" si="16"/>
        <v>6.82</v>
      </c>
      <c r="L231" s="7" t="s">
        <v>453</v>
      </c>
      <c r="M231" s="15">
        <f t="shared" si="17"/>
        <v>0.67999999999999972</v>
      </c>
      <c r="N231" t="str">
        <f>IF(match_results!C231="完全一致","〇","×")</f>
        <v>〇</v>
      </c>
      <c r="O231" t="str">
        <f>IF(match_results!C231="薬価一致候補","〇","×")</f>
        <v>×</v>
      </c>
      <c r="P231" s="58">
        <f>IF(match_results!E231="","",match_results!E231)</f>
        <v>173</v>
      </c>
      <c r="Q231" s="26" t="str">
        <f ca="1">OFFSET(マスタ非採用削除!$C$4,元データ!P231,0)</f>
        <v>コールタイジン点鼻液</v>
      </c>
      <c r="R231">
        <f t="shared" si="19"/>
        <v>230</v>
      </c>
      <c r="S231" t="str">
        <f t="shared" si="18"/>
        <v>コールタイジン点鼻液</v>
      </c>
      <c r="T231">
        <v>1</v>
      </c>
      <c r="U231" t="str">
        <f>統合マスタ!AA234</f>
        <v/>
      </c>
    </row>
    <row r="232" spans="1:21">
      <c r="A232" s="6" t="s">
        <v>467</v>
      </c>
      <c r="B232" s="6" t="s">
        <v>44</v>
      </c>
      <c r="C232" s="7" t="s">
        <v>10</v>
      </c>
      <c r="D232" s="6" t="s">
        <v>145</v>
      </c>
      <c r="E232" s="6" t="s">
        <v>243</v>
      </c>
      <c r="F232" s="8">
        <v>326</v>
      </c>
      <c r="G232" s="8">
        <v>16300</v>
      </c>
      <c r="H232" s="9">
        <f t="shared" si="15"/>
        <v>50</v>
      </c>
      <c r="I232" s="7" t="s">
        <v>75</v>
      </c>
      <c r="J232" s="10">
        <v>14263</v>
      </c>
      <c r="K232" s="11">
        <f t="shared" si="16"/>
        <v>285.26</v>
      </c>
      <c r="L232" s="7" t="s">
        <v>76</v>
      </c>
      <c r="M232" s="15">
        <f t="shared" si="17"/>
        <v>40.740000000000009</v>
      </c>
      <c r="N232" t="str">
        <f>IF(match_results!C232="完全一致","〇","×")</f>
        <v>〇</v>
      </c>
      <c r="O232" t="str">
        <f>IF(match_results!C232="薬価一致候補","〇","×")</f>
        <v>×</v>
      </c>
      <c r="P232" s="58">
        <f>IF(match_results!E232="","",match_results!E232)</f>
        <v>172</v>
      </c>
      <c r="Q232" s="26" t="str">
        <f ca="1">OFFSET(マスタ非採用削除!$C$4,元データ!P232,0)</f>
        <v>コソプト配合点眼液</v>
      </c>
      <c r="R232">
        <f t="shared" si="19"/>
        <v>231</v>
      </c>
      <c r="S232" t="str">
        <f t="shared" si="18"/>
        <v>コソプト配合点眼液</v>
      </c>
      <c r="T232">
        <v>1</v>
      </c>
      <c r="U232" t="str">
        <f>統合マスタ!AA235</f>
        <v/>
      </c>
    </row>
    <row r="233" spans="1:21">
      <c r="A233" s="6" t="s">
        <v>468</v>
      </c>
      <c r="B233" s="6" t="s">
        <v>9</v>
      </c>
      <c r="C233" s="7" t="s">
        <v>14</v>
      </c>
      <c r="D233" s="6" t="s">
        <v>135</v>
      </c>
      <c r="E233" s="6" t="s">
        <v>184</v>
      </c>
      <c r="F233" s="8">
        <v>8.5</v>
      </c>
      <c r="G233" s="8">
        <v>4250</v>
      </c>
      <c r="H233" s="9">
        <f t="shared" si="15"/>
        <v>500</v>
      </c>
      <c r="I233" s="7" t="s">
        <v>13</v>
      </c>
      <c r="J233" s="12">
        <v>3786</v>
      </c>
      <c r="K233" s="11">
        <f t="shared" si="16"/>
        <v>7.5720000000000001</v>
      </c>
      <c r="L233" s="7" t="s">
        <v>469</v>
      </c>
      <c r="M233" s="15">
        <f t="shared" si="17"/>
        <v>0.92799999999999994</v>
      </c>
      <c r="N233" t="str">
        <f>IF(match_results!C233="完全一致","〇","×")</f>
        <v>×</v>
      </c>
      <c r="O233" t="str">
        <f>IF(match_results!C233="薬価一致候補","〇","×")</f>
        <v>〇</v>
      </c>
      <c r="P233" s="64" t="s">
        <v>4061</v>
      </c>
      <c r="Q233" s="63" t="e">
        <f ca="1">OFFSET(マスタ非採用削除!$C$4,元データ!P233,0)</f>
        <v>#VALUE!</v>
      </c>
      <c r="R233">
        <f t="shared" si="19"/>
        <v>232</v>
      </c>
      <c r="S233" t="str">
        <f t="shared" si="18"/>
        <v>コデインリン酸塩散1％「ホエイ」</v>
      </c>
      <c r="T233">
        <v>0</v>
      </c>
      <c r="U233" t="str">
        <f>統合マスタ!AA236</f>
        <v>非採用</v>
      </c>
    </row>
    <row r="234" spans="1:21">
      <c r="A234" s="6" t="s">
        <v>470</v>
      </c>
      <c r="B234" s="6" t="s">
        <v>44</v>
      </c>
      <c r="C234" s="7" t="s">
        <v>10</v>
      </c>
      <c r="D234" s="6" t="s">
        <v>268</v>
      </c>
      <c r="E234" s="6" t="s">
        <v>104</v>
      </c>
      <c r="F234" s="13"/>
      <c r="G234" s="13"/>
      <c r="H234" s="9" t="e">
        <f t="shared" si="15"/>
        <v>#DIV/0!</v>
      </c>
      <c r="I234" s="7" t="s">
        <v>471</v>
      </c>
      <c r="J234" s="10">
        <v>10450</v>
      </c>
      <c r="K234" s="11" t="e">
        <f t="shared" si="16"/>
        <v>#DIV/0!</v>
      </c>
      <c r="L234" s="7" t="s">
        <v>294</v>
      </c>
      <c r="M234" s="15" t="e">
        <f t="shared" si="17"/>
        <v>#DIV/0!</v>
      </c>
      <c r="N234" t="str">
        <f>IF(match_results!C234="完全一致","〇","×")</f>
        <v>×</v>
      </c>
      <c r="O234" t="str">
        <f>IF(match_results!C234="薬価一致候補","〇","×")</f>
        <v>〇</v>
      </c>
      <c r="P234" s="64" t="s">
        <v>4061</v>
      </c>
      <c r="Q234" s="63" t="e">
        <f ca="1">OFFSET(マスタ非採用削除!$C$4,元データ!P234,0)</f>
        <v>#VALUE!</v>
      </c>
      <c r="R234">
        <f t="shared" si="19"/>
        <v>233</v>
      </c>
      <c r="S234" t="str">
        <f t="shared" si="18"/>
        <v>コミナティ筋注シリンジ</v>
      </c>
      <c r="T234">
        <v>0</v>
      </c>
      <c r="U234" t="str">
        <f>統合マスタ!AA237</f>
        <v>非採用</v>
      </c>
    </row>
    <row r="235" spans="1:21">
      <c r="A235" s="6" t="s">
        <v>472</v>
      </c>
      <c r="B235" s="6" t="s">
        <v>44</v>
      </c>
      <c r="C235" s="7" t="s">
        <v>39</v>
      </c>
      <c r="D235" s="6" t="s">
        <v>69</v>
      </c>
      <c r="E235" s="6" t="s">
        <v>279</v>
      </c>
      <c r="F235" s="8">
        <v>235.8</v>
      </c>
      <c r="G235" s="8">
        <v>23580</v>
      </c>
      <c r="H235" s="9">
        <f t="shared" si="15"/>
        <v>100</v>
      </c>
      <c r="I235" s="7" t="s">
        <v>38</v>
      </c>
      <c r="J235" s="10">
        <v>20562</v>
      </c>
      <c r="K235" s="11">
        <f t="shared" si="16"/>
        <v>205.62</v>
      </c>
      <c r="L235" s="7" t="s">
        <v>185</v>
      </c>
      <c r="M235" s="15">
        <f t="shared" si="17"/>
        <v>30.180000000000007</v>
      </c>
      <c r="N235" t="str">
        <f>IF(match_results!C235="完全一致","〇","×")</f>
        <v>〇</v>
      </c>
      <c r="O235" t="str">
        <f>IF(match_results!C235="薬価一致候補","〇","×")</f>
        <v>×</v>
      </c>
      <c r="P235" s="58">
        <f>IF(match_results!E235="","",match_results!E235)</f>
        <v>174</v>
      </c>
      <c r="Q235" s="26" t="str">
        <f ca="1">OFFSET(マスタ非採用削除!$C$4,元データ!P235,0)</f>
        <v>コンサータ錠１８ｍｇ</v>
      </c>
      <c r="R235">
        <f t="shared" si="19"/>
        <v>234</v>
      </c>
      <c r="S235" t="str">
        <f t="shared" si="18"/>
        <v>コンサータ錠18ｍｇ</v>
      </c>
      <c r="T235">
        <v>1</v>
      </c>
      <c r="U235" t="str">
        <f>統合マスタ!AA238</f>
        <v/>
      </c>
    </row>
    <row r="236" spans="1:21">
      <c r="A236" s="6" t="s">
        <v>473</v>
      </c>
      <c r="B236" s="6" t="s">
        <v>9</v>
      </c>
      <c r="C236" s="7" t="s">
        <v>39</v>
      </c>
      <c r="D236" s="6" t="s">
        <v>36</v>
      </c>
      <c r="E236" s="6" t="s">
        <v>432</v>
      </c>
      <c r="F236" s="8">
        <v>9.6999999999999993</v>
      </c>
      <c r="G236" s="8">
        <v>970</v>
      </c>
      <c r="H236" s="9">
        <f t="shared" si="15"/>
        <v>100.00000000000001</v>
      </c>
      <c r="I236" s="7" t="s">
        <v>38</v>
      </c>
      <c r="J236" s="10">
        <v>816</v>
      </c>
      <c r="K236" s="11">
        <f t="shared" si="16"/>
        <v>8.1599999999999984</v>
      </c>
      <c r="L236" s="7" t="s">
        <v>165</v>
      </c>
      <c r="M236" s="15">
        <f t="shared" si="17"/>
        <v>1.5400000000000009</v>
      </c>
      <c r="N236" t="str">
        <f>IF(match_results!C236="完全一致","〇","×")</f>
        <v>〇</v>
      </c>
      <c r="O236" t="str">
        <f>IF(match_results!C236="薬価一致候補","〇","×")</f>
        <v>×</v>
      </c>
      <c r="P236" s="58">
        <f>IF(match_results!E236="","",match_results!E236)</f>
        <v>177</v>
      </c>
      <c r="Q236" s="26" t="str">
        <f ca="1">OFFSET(マスタ非採用削除!$C$4,元データ!P236,0)</f>
        <v>コントミン糖衣錠１００ｍｇ</v>
      </c>
      <c r="R236">
        <f t="shared" si="19"/>
        <v>235</v>
      </c>
      <c r="S236" t="str">
        <f t="shared" si="18"/>
        <v>コントミン糖衣錠１００ｍｇ</v>
      </c>
      <c r="T236">
        <v>1</v>
      </c>
      <c r="U236" t="str">
        <f>統合マスタ!AA239</f>
        <v/>
      </c>
    </row>
    <row r="237" spans="1:21">
      <c r="A237" s="6" t="s">
        <v>474</v>
      </c>
      <c r="B237" s="6" t="s">
        <v>10</v>
      </c>
      <c r="C237" s="7" t="s">
        <v>39</v>
      </c>
      <c r="D237" s="6" t="s">
        <v>36</v>
      </c>
      <c r="E237" s="6" t="s">
        <v>432</v>
      </c>
      <c r="F237" s="8">
        <v>9.6999999999999993</v>
      </c>
      <c r="G237" s="8">
        <v>970</v>
      </c>
      <c r="H237" s="9">
        <f t="shared" si="15"/>
        <v>100.00000000000001</v>
      </c>
      <c r="I237" s="7" t="s">
        <v>38</v>
      </c>
      <c r="J237" s="12">
        <v>816</v>
      </c>
      <c r="K237" s="11">
        <f t="shared" si="16"/>
        <v>8.1599999999999984</v>
      </c>
      <c r="L237" s="7" t="s">
        <v>165</v>
      </c>
      <c r="M237" s="15">
        <f t="shared" si="17"/>
        <v>1.5400000000000009</v>
      </c>
      <c r="N237" t="str">
        <f>IF(match_results!C237="完全一致","〇","×")</f>
        <v>〇</v>
      </c>
      <c r="O237" t="str">
        <f>IF(match_results!C237="薬価一致候補","〇","×")</f>
        <v>×</v>
      </c>
      <c r="P237" s="58">
        <f>IF(match_results!E237="","",match_results!E237)</f>
        <v>175</v>
      </c>
      <c r="Q237" s="26" t="str">
        <f ca="1">OFFSET(マスタ非採用削除!$C$4,元データ!P237,0)</f>
        <v>コントミン糖衣錠２５ｍｇ</v>
      </c>
      <c r="R237">
        <f t="shared" si="19"/>
        <v>236</v>
      </c>
      <c r="S237" t="str">
        <f t="shared" si="18"/>
        <v>コントミン糖衣錠２５ｍｇ</v>
      </c>
      <c r="T237">
        <v>1</v>
      </c>
      <c r="U237" t="str">
        <f>統合マスタ!AA240</f>
        <v/>
      </c>
    </row>
    <row r="238" spans="1:21">
      <c r="A238" s="6" t="s">
        <v>474</v>
      </c>
      <c r="B238" s="6" t="s">
        <v>10</v>
      </c>
      <c r="C238" s="7" t="s">
        <v>39</v>
      </c>
      <c r="D238" s="6" t="s">
        <v>297</v>
      </c>
      <c r="E238" s="6" t="s">
        <v>432</v>
      </c>
      <c r="F238" s="8">
        <v>9.6999999999999993</v>
      </c>
      <c r="G238" s="8">
        <v>9700</v>
      </c>
      <c r="H238" s="9">
        <f t="shared" si="15"/>
        <v>1000.0000000000001</v>
      </c>
      <c r="I238" s="7" t="s">
        <v>38</v>
      </c>
      <c r="J238" s="12">
        <v>8160</v>
      </c>
      <c r="K238" s="11">
        <f t="shared" si="16"/>
        <v>8.1599999999999984</v>
      </c>
      <c r="L238" s="7" t="s">
        <v>165</v>
      </c>
      <c r="M238" s="15">
        <f t="shared" si="17"/>
        <v>1.5400000000000009</v>
      </c>
      <c r="N238" t="str">
        <f>IF(match_results!C238="完全一致","〇","×")</f>
        <v>〇</v>
      </c>
      <c r="O238" t="str">
        <f>IF(match_results!C238="薬価一致候補","〇","×")</f>
        <v>×</v>
      </c>
      <c r="P238" s="58">
        <f>IF(match_results!E238="","",match_results!E238)</f>
        <v>175</v>
      </c>
      <c r="Q238" s="26" t="str">
        <f ca="1">OFFSET(マスタ非採用削除!$C$4,元データ!P238,0)</f>
        <v>コントミン糖衣錠２５ｍｇ</v>
      </c>
      <c r="R238">
        <f t="shared" si="19"/>
        <v>237</v>
      </c>
      <c r="S238" t="str">
        <f t="shared" si="18"/>
        <v>コントミン糖衣錠２５ｍｇ</v>
      </c>
      <c r="T238">
        <v>1</v>
      </c>
      <c r="U238" t="str">
        <f>統合マスタ!AA241</f>
        <v/>
      </c>
    </row>
    <row r="239" spans="1:21">
      <c r="A239" s="6" t="s">
        <v>474</v>
      </c>
      <c r="B239" s="6" t="s">
        <v>9</v>
      </c>
      <c r="C239" s="7" t="s">
        <v>67</v>
      </c>
      <c r="D239" s="6" t="s">
        <v>297</v>
      </c>
      <c r="E239" s="6" t="s">
        <v>432</v>
      </c>
      <c r="F239" s="8">
        <v>9.6999999999999993</v>
      </c>
      <c r="G239" s="8">
        <v>9700</v>
      </c>
      <c r="H239" s="9">
        <f t="shared" si="15"/>
        <v>1000.0000000000001</v>
      </c>
      <c r="I239" s="7" t="s">
        <v>38</v>
      </c>
      <c r="J239" s="10">
        <v>8160</v>
      </c>
      <c r="K239" s="11">
        <f t="shared" si="16"/>
        <v>8.1599999999999984</v>
      </c>
      <c r="L239" s="7" t="s">
        <v>165</v>
      </c>
      <c r="M239" s="15">
        <f t="shared" si="17"/>
        <v>1.5400000000000009</v>
      </c>
      <c r="N239" t="str">
        <f>IF(match_results!C239="完全一致","〇","×")</f>
        <v>〇</v>
      </c>
      <c r="O239" t="str">
        <f>IF(match_results!C239="薬価一致候補","〇","×")</f>
        <v>×</v>
      </c>
      <c r="P239" s="58">
        <f>IF(match_results!E239="","",match_results!E239)</f>
        <v>175</v>
      </c>
      <c r="Q239" s="26" t="str">
        <f ca="1">OFFSET(マスタ非採用削除!$C$4,元データ!P239,0)</f>
        <v>コントミン糖衣錠２５ｍｇ</v>
      </c>
      <c r="R239">
        <f t="shared" si="19"/>
        <v>238</v>
      </c>
      <c r="S239" t="str">
        <f t="shared" si="18"/>
        <v>コントミン糖衣錠２５ｍｇ</v>
      </c>
      <c r="T239">
        <v>1</v>
      </c>
      <c r="U239" t="str">
        <f>統合マスタ!AA242</f>
        <v/>
      </c>
    </row>
    <row r="240" spans="1:21">
      <c r="A240" s="6" t="s">
        <v>475</v>
      </c>
      <c r="B240" s="6" t="s">
        <v>10</v>
      </c>
      <c r="C240" s="7" t="s">
        <v>39</v>
      </c>
      <c r="D240" s="6" t="s">
        <v>36</v>
      </c>
      <c r="E240" s="6" t="s">
        <v>432</v>
      </c>
      <c r="F240" s="8">
        <v>9.6999999999999993</v>
      </c>
      <c r="G240" s="8">
        <v>970</v>
      </c>
      <c r="H240" s="9">
        <f t="shared" si="15"/>
        <v>100.00000000000001</v>
      </c>
      <c r="I240" s="7" t="s">
        <v>38</v>
      </c>
      <c r="J240" s="12">
        <v>816</v>
      </c>
      <c r="K240" s="11">
        <f t="shared" si="16"/>
        <v>8.1599999999999984</v>
      </c>
      <c r="L240" s="7" t="s">
        <v>165</v>
      </c>
      <c r="M240" s="15">
        <f t="shared" si="17"/>
        <v>1.5400000000000009</v>
      </c>
      <c r="N240" t="str">
        <f>IF(match_results!C240="完全一致","〇","×")</f>
        <v>〇</v>
      </c>
      <c r="O240" t="str">
        <f>IF(match_results!C240="薬価一致候補","〇","×")</f>
        <v>×</v>
      </c>
      <c r="P240" s="58">
        <f>IF(match_results!E240="","",match_results!E240)</f>
        <v>176</v>
      </c>
      <c r="Q240" s="26" t="str">
        <f ca="1">OFFSET(マスタ非採用削除!$C$4,元データ!P240,0)</f>
        <v>コントミン糖衣錠５０ｍｇ</v>
      </c>
      <c r="R240">
        <f t="shared" si="19"/>
        <v>239</v>
      </c>
      <c r="S240" t="str">
        <f t="shared" si="18"/>
        <v>コントミン糖衣錠５０ｍｇ</v>
      </c>
      <c r="T240">
        <v>1</v>
      </c>
      <c r="U240" t="str">
        <f>統合マスタ!AA243</f>
        <v/>
      </c>
    </row>
    <row r="241" spans="1:21">
      <c r="A241" s="6" t="s">
        <v>475</v>
      </c>
      <c r="B241" s="6" t="s">
        <v>9</v>
      </c>
      <c r="C241" s="7" t="s">
        <v>67</v>
      </c>
      <c r="D241" s="6" t="s">
        <v>297</v>
      </c>
      <c r="E241" s="6" t="s">
        <v>432</v>
      </c>
      <c r="F241" s="8">
        <v>9.6999999999999993</v>
      </c>
      <c r="G241" s="8">
        <v>9700</v>
      </c>
      <c r="H241" s="9">
        <f t="shared" si="15"/>
        <v>1000.0000000000001</v>
      </c>
      <c r="I241" s="7" t="s">
        <v>38</v>
      </c>
      <c r="J241" s="10">
        <v>8160</v>
      </c>
      <c r="K241" s="11">
        <f t="shared" si="16"/>
        <v>8.1599999999999984</v>
      </c>
      <c r="L241" s="7" t="s">
        <v>165</v>
      </c>
      <c r="M241" s="15">
        <f t="shared" si="17"/>
        <v>1.5400000000000009</v>
      </c>
      <c r="N241" t="str">
        <f>IF(match_results!C241="完全一致","〇","×")</f>
        <v>〇</v>
      </c>
      <c r="O241" t="str">
        <f>IF(match_results!C241="薬価一致候補","〇","×")</f>
        <v>×</v>
      </c>
      <c r="P241" s="58">
        <f>IF(match_results!E241="","",match_results!E241)</f>
        <v>176</v>
      </c>
      <c r="Q241" s="26" t="str">
        <f ca="1">OFFSET(マスタ非採用削除!$C$4,元データ!P241,0)</f>
        <v>コントミン糖衣錠５０ｍｇ</v>
      </c>
      <c r="R241">
        <f t="shared" si="19"/>
        <v>240</v>
      </c>
      <c r="S241" t="str">
        <f t="shared" si="18"/>
        <v>コントミン糖衣錠５０ｍｇ</v>
      </c>
      <c r="T241">
        <v>1</v>
      </c>
      <c r="U241" t="str">
        <f>統合マスタ!AA244</f>
        <v/>
      </c>
    </row>
    <row r="242" spans="1:21">
      <c r="A242" s="50" t="s">
        <v>476</v>
      </c>
      <c r="B242" s="6" t="s">
        <v>10</v>
      </c>
      <c r="C242" s="7" t="s">
        <v>10</v>
      </c>
      <c r="D242" s="6" t="s">
        <v>477</v>
      </c>
      <c r="E242" s="6" t="s">
        <v>478</v>
      </c>
      <c r="F242" s="8">
        <v>369.1</v>
      </c>
      <c r="G242" s="8">
        <v>2214.6</v>
      </c>
      <c r="H242" s="9">
        <f t="shared" si="15"/>
        <v>5.9999999999999991</v>
      </c>
      <c r="I242" s="7" t="s">
        <v>169</v>
      </c>
      <c r="J242" s="12">
        <v>1973</v>
      </c>
      <c r="K242" s="11">
        <f t="shared" si="16"/>
        <v>328.83333333333337</v>
      </c>
      <c r="L242" s="7" t="s">
        <v>63</v>
      </c>
      <c r="M242" s="15">
        <f t="shared" si="17"/>
        <v>40.266666666666652</v>
      </c>
      <c r="N242" t="str">
        <f>IF(match_results!C242="完全一致","〇","×")</f>
        <v>×</v>
      </c>
      <c r="O242" t="str">
        <f>IF(match_results!C242="薬価一致候補","〇","×")</f>
        <v>×</v>
      </c>
      <c r="P242" s="64" t="s">
        <v>4067</v>
      </c>
      <c r="Q242" s="63" t="e">
        <f ca="1">OFFSET(マスタ非採用削除!$C$4,元データ!P242,0)</f>
        <v>#VALUE!</v>
      </c>
      <c r="R242">
        <f t="shared" si="19"/>
        <v>241</v>
      </c>
      <c r="S242" t="str">
        <f t="shared" si="18"/>
        <v>サリベートエアゾール</v>
      </c>
      <c r="T242">
        <v>10</v>
      </c>
      <c r="U242" t="str">
        <f>統合マスタ!AA245</f>
        <v>非採用</v>
      </c>
    </row>
    <row r="243" spans="1:21">
      <c r="A243" s="6" t="s">
        <v>479</v>
      </c>
      <c r="B243" s="6" t="s">
        <v>9</v>
      </c>
      <c r="C243" s="7" t="s">
        <v>39</v>
      </c>
      <c r="D243" s="6" t="s">
        <v>36</v>
      </c>
      <c r="E243" s="6" t="s">
        <v>480</v>
      </c>
      <c r="F243" s="8">
        <v>15.3</v>
      </c>
      <c r="G243" s="8">
        <v>1530</v>
      </c>
      <c r="H243" s="9">
        <f t="shared" si="15"/>
        <v>100</v>
      </c>
      <c r="I243" s="7" t="s">
        <v>38</v>
      </c>
      <c r="J243" s="10">
        <v>1363</v>
      </c>
      <c r="K243" s="11">
        <f t="shared" si="16"/>
        <v>13.63</v>
      </c>
      <c r="L243" s="7" t="s">
        <v>427</v>
      </c>
      <c r="M243" s="15">
        <f t="shared" si="17"/>
        <v>1.67</v>
      </c>
      <c r="N243" t="str">
        <f>IF(match_results!C243="完全一致","〇","×")</f>
        <v>〇</v>
      </c>
      <c r="O243" t="str">
        <f>IF(match_results!C243="薬価一致候補","〇","×")</f>
        <v>×</v>
      </c>
      <c r="P243" s="58">
        <f>IF(match_results!E243="","",match_results!E243)</f>
        <v>179</v>
      </c>
      <c r="Q243" s="26" t="str">
        <f ca="1">OFFSET(マスタ非採用削除!$C$4,元データ!P243,0)</f>
        <v>サワシリン錠２５０</v>
      </c>
      <c r="R243">
        <f t="shared" si="19"/>
        <v>242</v>
      </c>
      <c r="S243" t="str">
        <f t="shared" si="18"/>
        <v>サワシリン錠２５０</v>
      </c>
      <c r="T243">
        <v>1</v>
      </c>
      <c r="U243" t="str">
        <f>統合マスタ!AA246</f>
        <v/>
      </c>
    </row>
    <row r="244" spans="1:21">
      <c r="A244" s="6" t="s">
        <v>481</v>
      </c>
      <c r="B244" s="6" t="s">
        <v>10</v>
      </c>
      <c r="C244" s="7" t="s">
        <v>39</v>
      </c>
      <c r="D244" s="6" t="s">
        <v>482</v>
      </c>
      <c r="E244" s="6" t="s">
        <v>70</v>
      </c>
      <c r="F244" s="8">
        <v>21.2</v>
      </c>
      <c r="G244" s="8">
        <v>2120</v>
      </c>
      <c r="H244" s="9">
        <f t="shared" si="15"/>
        <v>100</v>
      </c>
      <c r="I244" s="7" t="s">
        <v>57</v>
      </c>
      <c r="J244" s="12">
        <v>1760</v>
      </c>
      <c r="K244" s="11">
        <f t="shared" si="16"/>
        <v>17.600000000000001</v>
      </c>
      <c r="L244" s="7" t="s">
        <v>289</v>
      </c>
      <c r="M244" s="15">
        <f t="shared" si="17"/>
        <v>3.5999999999999979</v>
      </c>
      <c r="N244" t="str">
        <f>IF(match_results!C244="完全一致","〇","×")</f>
        <v>〇</v>
      </c>
      <c r="O244" t="str">
        <f>IF(match_results!C244="薬価一致候補","〇","×")</f>
        <v>×</v>
      </c>
      <c r="P244" s="58">
        <f>IF(match_results!E244="","",match_results!E244)</f>
        <v>181</v>
      </c>
      <c r="Q244" s="26" t="str">
        <f ca="1">OFFSET(マスタ非採用削除!$C$4,元データ!P244,0)</f>
        <v>サンリズムカプセル２５ｍｇ</v>
      </c>
      <c r="R244">
        <f t="shared" si="19"/>
        <v>243</v>
      </c>
      <c r="S244" t="str">
        <f t="shared" si="18"/>
        <v>サンリズムカプセル25ｍｇ</v>
      </c>
      <c r="T244">
        <v>1</v>
      </c>
      <c r="U244" t="str">
        <f>統合マスタ!AA247</f>
        <v/>
      </c>
    </row>
    <row r="245" spans="1:21">
      <c r="A245" s="6" t="s">
        <v>483</v>
      </c>
      <c r="B245" s="6" t="s">
        <v>9</v>
      </c>
      <c r="C245" s="7" t="s">
        <v>39</v>
      </c>
      <c r="D245" s="6" t="s">
        <v>69</v>
      </c>
      <c r="E245" s="6" t="s">
        <v>308</v>
      </c>
      <c r="F245" s="8">
        <v>5.9</v>
      </c>
      <c r="G245" s="8">
        <v>590</v>
      </c>
      <c r="H245" s="9">
        <f t="shared" si="15"/>
        <v>100</v>
      </c>
      <c r="I245" s="7" t="s">
        <v>38</v>
      </c>
      <c r="J245" s="10">
        <v>502</v>
      </c>
      <c r="K245" s="11">
        <f t="shared" si="16"/>
        <v>5.0199999999999996</v>
      </c>
      <c r="L245" s="7" t="s">
        <v>303</v>
      </c>
      <c r="M245" s="15">
        <f t="shared" si="17"/>
        <v>0.88000000000000078</v>
      </c>
      <c r="N245" t="str">
        <f>IF(match_results!C245="完全一致","〇","×")</f>
        <v>〇</v>
      </c>
      <c r="O245" t="str">
        <f>IF(match_results!C245="薬価一致候補","〇","×")</f>
        <v>×</v>
      </c>
      <c r="P245" s="58">
        <f>IF(match_results!E245="","",match_results!E245)</f>
        <v>182</v>
      </c>
      <c r="Q245" s="26" t="str">
        <f ca="1">OFFSET(マスタ非採用削除!$C$4,元データ!P245,0)</f>
        <v>ジアゼパム錠２ｍｇ「アメル」</v>
      </c>
      <c r="R245">
        <f t="shared" si="19"/>
        <v>244</v>
      </c>
      <c r="S245" t="str">
        <f t="shared" si="18"/>
        <v>ジアゼパム錠２ｍｇ「アメル」</v>
      </c>
      <c r="T245">
        <v>1</v>
      </c>
      <c r="U245" t="str">
        <f>統合マスタ!AA248</f>
        <v/>
      </c>
    </row>
    <row r="246" spans="1:21">
      <c r="A246" s="6" t="s">
        <v>484</v>
      </c>
      <c r="B246" s="6" t="s">
        <v>9</v>
      </c>
      <c r="C246" s="7" t="s">
        <v>39</v>
      </c>
      <c r="D246" s="6" t="s">
        <v>36</v>
      </c>
      <c r="E246" s="6" t="s">
        <v>308</v>
      </c>
      <c r="F246" s="8">
        <v>6</v>
      </c>
      <c r="G246" s="8">
        <v>600</v>
      </c>
      <c r="H246" s="9">
        <f t="shared" si="15"/>
        <v>100</v>
      </c>
      <c r="I246" s="7" t="s">
        <v>38</v>
      </c>
      <c r="J246" s="10">
        <v>515</v>
      </c>
      <c r="K246" s="11">
        <f t="shared" si="16"/>
        <v>5.15</v>
      </c>
      <c r="L246" s="7" t="s">
        <v>303</v>
      </c>
      <c r="M246" s="15">
        <f t="shared" si="17"/>
        <v>0.84999999999999964</v>
      </c>
      <c r="N246" t="str">
        <f>IF(match_results!C246="完全一致","〇","×")</f>
        <v>〇</v>
      </c>
      <c r="O246" t="str">
        <f>IF(match_results!C246="薬価一致候補","〇","×")</f>
        <v>×</v>
      </c>
      <c r="P246" s="58">
        <f>IF(match_results!E246="","",match_results!E246)</f>
        <v>183</v>
      </c>
      <c r="Q246" s="26" t="str">
        <f ca="1">OFFSET(マスタ非採用削除!$C$4,元データ!P246,0)</f>
        <v>ジアゼパム錠５ｍｇ「アメル」</v>
      </c>
      <c r="R246">
        <f t="shared" si="19"/>
        <v>245</v>
      </c>
      <c r="S246" t="str">
        <f t="shared" si="18"/>
        <v>ジアゼパム錠５ｍｇ「アメル」</v>
      </c>
      <c r="T246">
        <v>1</v>
      </c>
      <c r="U246" t="str">
        <f>統合マスタ!AA249</f>
        <v/>
      </c>
    </row>
    <row r="247" spans="1:21">
      <c r="A247" s="6" t="s">
        <v>485</v>
      </c>
      <c r="B247" s="6" t="s">
        <v>10</v>
      </c>
      <c r="C247" s="7" t="s">
        <v>10</v>
      </c>
      <c r="D247" s="6" t="s">
        <v>192</v>
      </c>
      <c r="E247" s="6" t="s">
        <v>37</v>
      </c>
      <c r="F247" s="8">
        <v>120</v>
      </c>
      <c r="G247" s="8">
        <v>1200</v>
      </c>
      <c r="H247" s="9">
        <f t="shared" si="15"/>
        <v>10</v>
      </c>
      <c r="I247" s="7" t="s">
        <v>486</v>
      </c>
      <c r="J247" s="12">
        <v>1090</v>
      </c>
      <c r="K247" s="11">
        <f t="shared" si="16"/>
        <v>109</v>
      </c>
      <c r="L247" s="7" t="s">
        <v>303</v>
      </c>
      <c r="M247" s="15">
        <f t="shared" si="17"/>
        <v>11</v>
      </c>
      <c r="N247" t="str">
        <f>IF(match_results!C247="完全一致","〇","×")</f>
        <v>〇</v>
      </c>
      <c r="O247" t="str">
        <f>IF(match_results!C247="薬価一致候補","〇","×")</f>
        <v>×</v>
      </c>
      <c r="P247" s="58">
        <f>IF(match_results!E247="","",match_results!E247)</f>
        <v>184</v>
      </c>
      <c r="Q247" s="26" t="str">
        <f ca="1">OFFSET(マスタ非採用削除!$C$4,元データ!P247,0)</f>
        <v>ジアゼパム注射液５ｍｇ「ＮＩＧ」</v>
      </c>
      <c r="R247">
        <f t="shared" si="19"/>
        <v>246</v>
      </c>
      <c r="S247" t="str">
        <f t="shared" si="18"/>
        <v>ジアゼパム注射液5ｍｇ「ＮＩＧ」</v>
      </c>
      <c r="T247">
        <v>1</v>
      </c>
      <c r="U247" t="str">
        <f>統合マスタ!AA250</f>
        <v/>
      </c>
    </row>
    <row r="248" spans="1:21">
      <c r="A248" s="6" t="s">
        <v>487</v>
      </c>
      <c r="B248" s="6" t="s">
        <v>44</v>
      </c>
      <c r="C248" s="7" t="s">
        <v>10</v>
      </c>
      <c r="D248" s="6" t="s">
        <v>292</v>
      </c>
      <c r="E248" s="6" t="s">
        <v>432</v>
      </c>
      <c r="F248" s="8">
        <v>5.0999999999999996</v>
      </c>
      <c r="G248" s="8">
        <v>510</v>
      </c>
      <c r="H248" s="9">
        <f t="shared" si="15"/>
        <v>100</v>
      </c>
      <c r="I248" s="7" t="s">
        <v>75</v>
      </c>
      <c r="J248" s="10">
        <v>454</v>
      </c>
      <c r="K248" s="11">
        <f t="shared" si="16"/>
        <v>4.54</v>
      </c>
      <c r="L248" s="7" t="s">
        <v>488</v>
      </c>
      <c r="M248" s="15">
        <f t="shared" si="17"/>
        <v>0.55999999999999961</v>
      </c>
      <c r="N248" t="str">
        <f>IF(match_results!C248="完全一致","〇","×")</f>
        <v>〇</v>
      </c>
      <c r="O248" t="str">
        <f>IF(match_results!C248="薬価一致候補","〇","×")</f>
        <v>×</v>
      </c>
      <c r="P248" s="58">
        <f>IF(match_results!E248="","",match_results!E248)</f>
        <v>185</v>
      </c>
      <c r="Q248" s="26" t="str">
        <f ca="1">OFFSET(マスタ非採用削除!$C$4,元データ!P248,0)</f>
        <v>シアナマイド内用液１％「タナベ」</v>
      </c>
      <c r="R248">
        <f t="shared" si="19"/>
        <v>247</v>
      </c>
      <c r="S248" t="str">
        <f t="shared" si="18"/>
        <v>シアナマイド内用液１％「ﾀﾅﾍﾞ」</v>
      </c>
      <c r="T248">
        <v>1</v>
      </c>
      <c r="U248" t="str">
        <f>統合マスタ!AA251</f>
        <v/>
      </c>
    </row>
    <row r="249" spans="1:21">
      <c r="A249" s="6" t="s">
        <v>489</v>
      </c>
      <c r="B249" s="6" t="s">
        <v>9</v>
      </c>
      <c r="C249" s="7" t="s">
        <v>10</v>
      </c>
      <c r="D249" s="6" t="s">
        <v>490</v>
      </c>
      <c r="E249" s="6" t="s">
        <v>491</v>
      </c>
      <c r="F249" s="8">
        <v>89.2</v>
      </c>
      <c r="G249" s="8">
        <v>892</v>
      </c>
      <c r="H249" s="9">
        <f t="shared" si="15"/>
        <v>10</v>
      </c>
      <c r="I249" s="7" t="s">
        <v>244</v>
      </c>
      <c r="J249" s="10">
        <v>795</v>
      </c>
      <c r="K249" s="11">
        <f t="shared" si="16"/>
        <v>79.5</v>
      </c>
      <c r="L249" s="7" t="s">
        <v>76</v>
      </c>
      <c r="M249" s="15">
        <f t="shared" si="17"/>
        <v>9.7000000000000028</v>
      </c>
      <c r="N249" t="str">
        <f>IF(match_results!C249="完全一致","〇","×")</f>
        <v>〇</v>
      </c>
      <c r="O249" t="str">
        <f>IF(match_results!C249="薬価一致候補","〇","×")</f>
        <v>×</v>
      </c>
      <c r="P249" s="58">
        <f>IF(match_results!E249="","",match_results!E249)</f>
        <v>186</v>
      </c>
      <c r="Q249" s="26" t="str">
        <f ca="1">OFFSET(マスタ非採用削除!$C$4,元データ!P249,0)</f>
        <v>シアノコバラミン点眼液０．０２％「日点」</v>
      </c>
      <c r="R249">
        <f t="shared" si="19"/>
        <v>248</v>
      </c>
      <c r="S249" t="str">
        <f t="shared" si="18"/>
        <v>シアノコバラミン点眼液0.02％「日点」</v>
      </c>
      <c r="T249">
        <v>1</v>
      </c>
      <c r="U249" t="str">
        <f>統合マスタ!AA252</f>
        <v/>
      </c>
    </row>
    <row r="250" spans="1:21">
      <c r="A250" s="6" t="s">
        <v>492</v>
      </c>
      <c r="B250" s="6" t="s">
        <v>114</v>
      </c>
      <c r="C250" s="7" t="s">
        <v>14</v>
      </c>
      <c r="D250" s="6" t="s">
        <v>493</v>
      </c>
      <c r="E250" s="6" t="s">
        <v>114</v>
      </c>
      <c r="F250" s="8">
        <v>6.5</v>
      </c>
      <c r="G250" s="8">
        <v>6825</v>
      </c>
      <c r="H250" s="9">
        <f t="shared" si="15"/>
        <v>1050</v>
      </c>
      <c r="I250" s="7" t="s">
        <v>13</v>
      </c>
      <c r="J250" s="10">
        <v>6090</v>
      </c>
      <c r="K250" s="11">
        <f t="shared" si="16"/>
        <v>5.8</v>
      </c>
      <c r="L250" s="7" t="s">
        <v>494</v>
      </c>
      <c r="M250" s="15">
        <f t="shared" si="17"/>
        <v>0.70000000000000018</v>
      </c>
      <c r="N250" t="str">
        <f>IF(match_results!C250="完全一致","〇","×")</f>
        <v>〇</v>
      </c>
      <c r="O250" t="str">
        <f>IF(match_results!C250="薬価一致候補","〇","×")</f>
        <v>×</v>
      </c>
      <c r="P250" s="58">
        <f>IF(match_results!E250="","",match_results!E250)</f>
        <v>195</v>
      </c>
      <c r="Q250" s="26" t="str">
        <f ca="1">OFFSET(マスタ非採用削除!$C$4,元データ!P250,0)</f>
        <v>シーピー配合顆粒</v>
      </c>
      <c r="R250">
        <f t="shared" si="19"/>
        <v>249</v>
      </c>
      <c r="S250" t="str">
        <f t="shared" si="18"/>
        <v>シーピー配合顆粒</v>
      </c>
      <c r="T250">
        <v>1</v>
      </c>
      <c r="U250" t="str">
        <f>統合マスタ!AA253</f>
        <v/>
      </c>
    </row>
    <row r="251" spans="1:21">
      <c r="A251" s="6" t="s">
        <v>495</v>
      </c>
      <c r="B251" s="6" t="s">
        <v>10</v>
      </c>
      <c r="C251" s="7" t="s">
        <v>39</v>
      </c>
      <c r="D251" s="6" t="s">
        <v>69</v>
      </c>
      <c r="E251" s="6" t="s">
        <v>202</v>
      </c>
      <c r="F251" s="8">
        <v>139.4</v>
      </c>
      <c r="G251" s="8">
        <v>13940</v>
      </c>
      <c r="H251" s="9">
        <f t="shared" si="15"/>
        <v>100</v>
      </c>
      <c r="I251" s="7" t="s">
        <v>38</v>
      </c>
      <c r="J251" s="12">
        <v>12671</v>
      </c>
      <c r="K251" s="11">
        <f t="shared" si="16"/>
        <v>126.71</v>
      </c>
      <c r="L251" s="7" t="s">
        <v>115</v>
      </c>
      <c r="M251" s="15">
        <f t="shared" si="17"/>
        <v>12.690000000000012</v>
      </c>
      <c r="N251" t="str">
        <f>IF(match_results!C251="完全一致","〇","×")</f>
        <v>×</v>
      </c>
      <c r="O251" t="str">
        <f>IF(match_results!C251="薬価一致候補","〇","×")</f>
        <v>〇</v>
      </c>
      <c r="P251" s="56">
        <f>IF(match_results!E251="","",match_results!E251)</f>
        <v>187</v>
      </c>
      <c r="Q251" s="26" t="str">
        <f ca="1">OFFSET(マスタ非採用削除!$C$4,元データ!P251,0)</f>
        <v>ジェニナック錠２００ｍｇ</v>
      </c>
      <c r="R251">
        <f t="shared" si="19"/>
        <v>250</v>
      </c>
      <c r="S251" t="str">
        <f t="shared" si="18"/>
        <v>ジェニナック錠200MG</v>
      </c>
      <c r="T251">
        <v>2</v>
      </c>
      <c r="U251" t="str">
        <f>統合マスタ!AA254</f>
        <v/>
      </c>
    </row>
    <row r="252" spans="1:21">
      <c r="A252" s="6" t="s">
        <v>496</v>
      </c>
      <c r="B252" s="6" t="s">
        <v>10</v>
      </c>
      <c r="C252" s="7" t="s">
        <v>10</v>
      </c>
      <c r="D252" s="6" t="s">
        <v>497</v>
      </c>
      <c r="E252" s="6" t="s">
        <v>498</v>
      </c>
      <c r="F252" s="8">
        <v>139</v>
      </c>
      <c r="G252" s="8">
        <v>1390</v>
      </c>
      <c r="H252" s="9">
        <f t="shared" si="15"/>
        <v>10</v>
      </c>
      <c r="I252" s="7" t="s">
        <v>88</v>
      </c>
      <c r="J252" s="12">
        <v>1238</v>
      </c>
      <c r="K252" s="11">
        <f t="shared" si="16"/>
        <v>123.8</v>
      </c>
      <c r="L252" s="7" t="s">
        <v>341</v>
      </c>
      <c r="M252" s="15">
        <f t="shared" si="17"/>
        <v>15.200000000000003</v>
      </c>
      <c r="N252" t="str">
        <f>IF(match_results!C252="完全一致","〇","×")</f>
        <v>×</v>
      </c>
      <c r="O252" t="str">
        <f>IF(match_results!C252="薬価一致候補","〇","×")</f>
        <v>〇</v>
      </c>
      <c r="P252" s="56">
        <f>IF(match_results!E252="","",match_results!E252)</f>
        <v>188</v>
      </c>
      <c r="Q252" s="26" t="str">
        <f ca="1">OFFSET(マスタ非採用削除!$C$4,元データ!P252,0)</f>
        <v>ジギラノゲン注０．４ｍｇ</v>
      </c>
      <c r="R252">
        <f t="shared" si="19"/>
        <v>251</v>
      </c>
      <c r="S252" t="str">
        <f t="shared" si="18"/>
        <v>ジギラノゲン注0.4ｍｇ　0.02％</v>
      </c>
      <c r="T252">
        <v>2</v>
      </c>
      <c r="U252" t="str">
        <f>統合マスタ!AA255</f>
        <v/>
      </c>
    </row>
    <row r="253" spans="1:21">
      <c r="A253" s="50" t="s">
        <v>499</v>
      </c>
      <c r="B253" s="6" t="s">
        <v>109</v>
      </c>
      <c r="C253" s="7" t="s">
        <v>10</v>
      </c>
      <c r="D253" s="6" t="s">
        <v>145</v>
      </c>
      <c r="E253" s="6" t="s">
        <v>243</v>
      </c>
      <c r="F253" s="8">
        <v>343.5</v>
      </c>
      <c r="G253" s="8">
        <v>3435</v>
      </c>
      <c r="H253" s="9">
        <f t="shared" si="15"/>
        <v>10</v>
      </c>
      <c r="I253" s="7" t="s">
        <v>244</v>
      </c>
      <c r="J253" s="10">
        <v>3050</v>
      </c>
      <c r="K253" s="11">
        <f t="shared" si="16"/>
        <v>305</v>
      </c>
      <c r="L253" s="7" t="s">
        <v>76</v>
      </c>
      <c r="M253" s="15">
        <f t="shared" si="17"/>
        <v>38.5</v>
      </c>
      <c r="N253" t="str">
        <f>IF(match_results!C253="完全一致","〇","×")</f>
        <v>×</v>
      </c>
      <c r="O253" t="str">
        <f>IF(match_results!C253="薬価一致候補","〇","×")</f>
        <v>×</v>
      </c>
      <c r="P253" s="58">
        <v>189</v>
      </c>
      <c r="Q253" t="str">
        <f ca="1">OFFSET(マスタ非採用削除!$C$4,元データ!P253,0)</f>
        <v>ジクアス点眼液３％</v>
      </c>
      <c r="R253">
        <f t="shared" si="19"/>
        <v>252</v>
      </c>
      <c r="S253" t="str">
        <f t="shared" si="18"/>
        <v>ジクアス点眼液3％</v>
      </c>
      <c r="T253">
        <v>1</v>
      </c>
      <c r="U253" t="str">
        <f>統合マスタ!AA256</f>
        <v/>
      </c>
    </row>
    <row r="254" spans="1:21">
      <c r="A254" s="6" t="s">
        <v>500</v>
      </c>
      <c r="B254" s="6" t="s">
        <v>44</v>
      </c>
      <c r="C254" s="7" t="s">
        <v>39</v>
      </c>
      <c r="D254" s="6" t="s">
        <v>69</v>
      </c>
      <c r="E254" s="6" t="s">
        <v>501</v>
      </c>
      <c r="F254" s="8">
        <v>307</v>
      </c>
      <c r="G254" s="8">
        <v>30700</v>
      </c>
      <c r="H254" s="9">
        <f t="shared" si="15"/>
        <v>100</v>
      </c>
      <c r="I254" s="7" t="s">
        <v>38</v>
      </c>
      <c r="J254" s="10">
        <v>27016</v>
      </c>
      <c r="K254" s="11">
        <f t="shared" si="16"/>
        <v>270.16000000000003</v>
      </c>
      <c r="L254" s="7" t="s">
        <v>227</v>
      </c>
      <c r="M254" s="15">
        <f t="shared" si="17"/>
        <v>36.839999999999975</v>
      </c>
      <c r="N254" t="str">
        <f>IF(match_results!C254="完全一致","〇","×")</f>
        <v>〇</v>
      </c>
      <c r="O254" t="str">
        <f>IF(match_results!C254="薬価一致候補","〇","×")</f>
        <v>×</v>
      </c>
      <c r="P254" s="58">
        <f>IF(match_results!E254="","",match_results!E254)</f>
        <v>191</v>
      </c>
      <c r="Q254" s="26" t="str">
        <f ca="1">OFFSET(マスタ非採用削除!$C$4,元データ!P254,0)</f>
        <v>シクレスト舌下錠１０ｍｇ</v>
      </c>
      <c r="R254">
        <f t="shared" si="19"/>
        <v>253</v>
      </c>
      <c r="S254" t="str">
        <f t="shared" si="18"/>
        <v>シクレスト舌下錠10ｍｇ</v>
      </c>
      <c r="T254">
        <v>1</v>
      </c>
      <c r="U254" t="str">
        <f>統合マスタ!AA257</f>
        <v/>
      </c>
    </row>
    <row r="255" spans="1:21">
      <c r="A255" s="6" t="s">
        <v>502</v>
      </c>
      <c r="B255" s="6" t="s">
        <v>44</v>
      </c>
      <c r="C255" s="7" t="s">
        <v>39</v>
      </c>
      <c r="D255" s="6" t="s">
        <v>69</v>
      </c>
      <c r="E255" s="6" t="s">
        <v>501</v>
      </c>
      <c r="F255" s="8">
        <v>199.6</v>
      </c>
      <c r="G255" s="8">
        <v>19960</v>
      </c>
      <c r="H255" s="9">
        <f t="shared" si="15"/>
        <v>100</v>
      </c>
      <c r="I255" s="7" t="s">
        <v>38</v>
      </c>
      <c r="J255" s="10">
        <v>17565</v>
      </c>
      <c r="K255" s="11">
        <f t="shared" si="16"/>
        <v>175.65</v>
      </c>
      <c r="L255" s="7" t="s">
        <v>227</v>
      </c>
      <c r="M255" s="15">
        <f t="shared" si="17"/>
        <v>23.949999999999989</v>
      </c>
      <c r="N255" t="str">
        <f>IF(match_results!C255="完全一致","〇","×")</f>
        <v>〇</v>
      </c>
      <c r="O255" t="str">
        <f>IF(match_results!C255="薬価一致候補","〇","×")</f>
        <v>×</v>
      </c>
      <c r="P255" s="58">
        <f>IF(match_results!E255="","",match_results!E255)</f>
        <v>190</v>
      </c>
      <c r="Q255" s="26" t="str">
        <f ca="1">OFFSET(マスタ非採用削除!$C$4,元データ!P255,0)</f>
        <v>シクレスト舌下錠５ｍｇ</v>
      </c>
      <c r="R255">
        <f t="shared" si="19"/>
        <v>254</v>
      </c>
      <c r="S255" t="str">
        <f t="shared" si="18"/>
        <v>シクレスト舌下錠5ｍｇ</v>
      </c>
      <c r="T255">
        <v>1</v>
      </c>
      <c r="U255" t="str">
        <f>統合マスタ!AA258</f>
        <v/>
      </c>
    </row>
    <row r="256" spans="1:21">
      <c r="A256" s="6" t="s">
        <v>503</v>
      </c>
      <c r="B256" s="6" t="s">
        <v>10</v>
      </c>
      <c r="C256" s="7" t="s">
        <v>39</v>
      </c>
      <c r="D256" s="6" t="s">
        <v>504</v>
      </c>
      <c r="E256" s="6" t="s">
        <v>114</v>
      </c>
      <c r="F256" s="8">
        <v>76</v>
      </c>
      <c r="G256" s="8">
        <v>7600</v>
      </c>
      <c r="H256" s="9">
        <f t="shared" si="15"/>
        <v>100</v>
      </c>
      <c r="I256" s="7" t="s">
        <v>57</v>
      </c>
      <c r="J256" s="12">
        <v>6765</v>
      </c>
      <c r="K256" s="11">
        <f t="shared" si="16"/>
        <v>67.650000000000006</v>
      </c>
      <c r="L256" s="7" t="s">
        <v>270</v>
      </c>
      <c r="M256" s="15">
        <f t="shared" si="17"/>
        <v>8.3499999999999943</v>
      </c>
      <c r="N256" t="str">
        <f>IF(match_results!C256="完全一致","〇","×")</f>
        <v>〇</v>
      </c>
      <c r="O256" t="str">
        <f>IF(match_results!C256="薬価一致候補","〇","×")</f>
        <v>×</v>
      </c>
      <c r="P256" s="58">
        <f>IF(match_results!E256="","",match_results!E256)</f>
        <v>193</v>
      </c>
      <c r="Q256" s="26" t="str">
        <f ca="1">OFFSET(マスタ非採用削除!$C$4,元データ!P256,0)</f>
        <v>シクロスポリンカプセル５０ｍｇ「トーワ」</v>
      </c>
      <c r="R256">
        <f t="shared" si="19"/>
        <v>255</v>
      </c>
      <c r="S256" t="str">
        <f t="shared" si="18"/>
        <v>シクロスポリンカプセル50ｍｇ「ﾄｰﾜ」</v>
      </c>
      <c r="T256">
        <v>1</v>
      </c>
      <c r="U256" t="str">
        <f>統合マスタ!AA259</f>
        <v/>
      </c>
    </row>
    <row r="257" spans="1:21">
      <c r="A257" s="6" t="s">
        <v>505</v>
      </c>
      <c r="B257" s="6" t="s">
        <v>44</v>
      </c>
      <c r="C257" s="7" t="s">
        <v>10</v>
      </c>
      <c r="D257" s="6" t="s">
        <v>506</v>
      </c>
      <c r="E257" s="6" t="s">
        <v>360</v>
      </c>
      <c r="F257" s="8">
        <v>20.9</v>
      </c>
      <c r="G257" s="8">
        <v>1045</v>
      </c>
      <c r="H257" s="9">
        <f t="shared" si="15"/>
        <v>50</v>
      </c>
      <c r="I257" s="7" t="s">
        <v>169</v>
      </c>
      <c r="J257" s="10">
        <v>950</v>
      </c>
      <c r="K257" s="11">
        <f t="shared" si="16"/>
        <v>19</v>
      </c>
      <c r="L257" s="7" t="s">
        <v>154</v>
      </c>
      <c r="M257" s="15">
        <f t="shared" si="17"/>
        <v>1.8999999999999986</v>
      </c>
      <c r="N257" t="str">
        <f>IF(match_results!C257="完全一致","〇","×")</f>
        <v>〇</v>
      </c>
      <c r="O257" t="str">
        <f>IF(match_results!C257="薬価一致候補","〇","×")</f>
        <v>×</v>
      </c>
      <c r="P257" s="58">
        <f>IF(match_results!E257="","",match_results!E257)</f>
        <v>192</v>
      </c>
      <c r="Q257" s="26" t="str">
        <f ca="1">OFFSET(マスタ非採用削除!$C$4,元データ!P257,0)</f>
        <v>ジクロフェナクナトリウム坐剤２５ｍｇ「ＪＧ」</v>
      </c>
      <c r="R257">
        <f t="shared" si="19"/>
        <v>256</v>
      </c>
      <c r="S257" t="str">
        <f t="shared" si="18"/>
        <v>ジクロフェナクナトリウム坐剤25ｍｇ「ＪＧ」</v>
      </c>
      <c r="T257">
        <v>1</v>
      </c>
      <c r="U257" t="str">
        <f>統合マスタ!AA260</f>
        <v/>
      </c>
    </row>
    <row r="258" spans="1:21">
      <c r="A258" s="6" t="s">
        <v>507</v>
      </c>
      <c r="B258" s="6" t="s">
        <v>9</v>
      </c>
      <c r="C258" s="7" t="s">
        <v>39</v>
      </c>
      <c r="D258" s="6" t="s">
        <v>36</v>
      </c>
      <c r="E258" s="6" t="s">
        <v>37</v>
      </c>
      <c r="F258" s="8">
        <v>10.4</v>
      </c>
      <c r="G258" s="8">
        <v>1040</v>
      </c>
      <c r="H258" s="9">
        <f t="shared" ref="H258:H321" si="20">G258/F258</f>
        <v>100</v>
      </c>
      <c r="I258" s="7" t="s">
        <v>38</v>
      </c>
      <c r="J258" s="10">
        <v>945</v>
      </c>
      <c r="K258" s="11">
        <f t="shared" ref="K258:K321" si="21">J258/H258</f>
        <v>9.4499999999999993</v>
      </c>
      <c r="L258" s="7" t="s">
        <v>508</v>
      </c>
      <c r="M258" s="15">
        <f t="shared" si="17"/>
        <v>0.95000000000000107</v>
      </c>
      <c r="N258" t="str">
        <f>IF(match_results!C258="完全一致","〇","×")</f>
        <v>〇</v>
      </c>
      <c r="O258" t="str">
        <f>IF(match_results!C258="薬価一致候補","〇","×")</f>
        <v>×</v>
      </c>
      <c r="P258" s="58">
        <f>IF(match_results!E258="","",match_results!E258)</f>
        <v>194</v>
      </c>
      <c r="Q258" s="26" t="str">
        <f ca="1">OFFSET(マスタ非採用削除!$C$4,元データ!P258,0)</f>
        <v>ジスチグミン臭化物錠５ｍｇ「ＮＩＧ」</v>
      </c>
      <c r="R258">
        <f t="shared" si="19"/>
        <v>257</v>
      </c>
      <c r="S258" t="str">
        <f t="shared" si="18"/>
        <v>ジスチグミン臭化物錠5ｍｇ「ＮＩＧ」</v>
      </c>
      <c r="T258">
        <v>1</v>
      </c>
      <c r="U258" t="str">
        <f>統合マスタ!AA261</f>
        <v/>
      </c>
    </row>
    <row r="259" spans="1:21">
      <c r="A259" s="50" t="s">
        <v>509</v>
      </c>
      <c r="B259" s="6" t="s">
        <v>10</v>
      </c>
      <c r="C259" s="7" t="s">
        <v>39</v>
      </c>
      <c r="D259" s="6" t="s">
        <v>36</v>
      </c>
      <c r="E259" s="6" t="s">
        <v>279</v>
      </c>
      <c r="F259" s="8">
        <v>2297.9</v>
      </c>
      <c r="G259" s="8">
        <v>229790</v>
      </c>
      <c r="H259" s="9">
        <f t="shared" si="20"/>
        <v>100</v>
      </c>
      <c r="I259" s="7" t="s">
        <v>38</v>
      </c>
      <c r="J259" s="12">
        <v>204627</v>
      </c>
      <c r="K259" s="11">
        <f t="shared" si="21"/>
        <v>2046.27</v>
      </c>
      <c r="L259" s="7" t="s">
        <v>224</v>
      </c>
      <c r="M259" s="15">
        <f t="shared" ref="M259:M322" si="22">F259-K259</f>
        <v>251.63000000000011</v>
      </c>
      <c r="N259" t="str">
        <f>IF(match_results!C259="完全一致","〇","×")</f>
        <v>×</v>
      </c>
      <c r="O259" t="str">
        <f>IF(match_results!C259="薬価一致候補","〇","×")</f>
        <v>×</v>
      </c>
      <c r="P259" s="64" t="s">
        <v>4067</v>
      </c>
      <c r="Q259" s="63" t="e">
        <f ca="1">OFFSET(マスタ非採用削除!$C$4,元データ!P259,0)</f>
        <v>#VALUE!</v>
      </c>
      <c r="R259">
        <f t="shared" si="19"/>
        <v>258</v>
      </c>
      <c r="S259" t="str">
        <f t="shared" ref="S259:S322" si="23">A259</f>
        <v>ジスバルカプセル40ｍｇ</v>
      </c>
      <c r="T259">
        <v>10</v>
      </c>
      <c r="U259" t="str">
        <f>統合マスタ!AA262</f>
        <v>非採用</v>
      </c>
    </row>
    <row r="260" spans="1:21">
      <c r="A260" s="6" t="s">
        <v>510</v>
      </c>
      <c r="B260" s="6" t="s">
        <v>9</v>
      </c>
      <c r="C260" s="7" t="s">
        <v>39</v>
      </c>
      <c r="D260" s="6" t="s">
        <v>138</v>
      </c>
      <c r="E260" s="6" t="s">
        <v>37</v>
      </c>
      <c r="F260" s="8">
        <v>5.9</v>
      </c>
      <c r="G260" s="8">
        <v>5900</v>
      </c>
      <c r="H260" s="9">
        <f t="shared" si="20"/>
        <v>999.99999999999989</v>
      </c>
      <c r="I260" s="7" t="s">
        <v>38</v>
      </c>
      <c r="J260" s="10">
        <v>5070</v>
      </c>
      <c r="K260" s="11">
        <f t="shared" si="21"/>
        <v>5.07</v>
      </c>
      <c r="L260" s="7" t="s">
        <v>511</v>
      </c>
      <c r="M260" s="15">
        <f t="shared" si="22"/>
        <v>0.83000000000000007</v>
      </c>
      <c r="N260" t="str">
        <f>IF(match_results!C260="完全一致","〇","×")</f>
        <v>〇</v>
      </c>
      <c r="O260" t="str">
        <f>IF(match_results!C260="薬価一致候補","〇","×")</f>
        <v>×</v>
      </c>
      <c r="P260" s="58">
        <f>IF(match_results!E260="","",match_results!E260)</f>
        <v>196</v>
      </c>
      <c r="Q260" s="26" t="str">
        <f ca="1">OFFSET(マスタ非採用削除!$C$4,元データ!P260,0)</f>
        <v>ジフェニドール塩酸塩錠２５ｍｇ「ＮＩＧ」</v>
      </c>
      <c r="R260">
        <f t="shared" ref="R260:R323" si="24">R259+1</f>
        <v>259</v>
      </c>
      <c r="S260" t="str">
        <f t="shared" si="23"/>
        <v>ジフェニドール塩酸塩錠25ｍｇ「NIG」</v>
      </c>
      <c r="T260">
        <v>1</v>
      </c>
      <c r="U260" t="str">
        <f>統合マスタ!AA263</f>
        <v/>
      </c>
    </row>
    <row r="261" spans="1:21">
      <c r="A261" s="6" t="s">
        <v>512</v>
      </c>
      <c r="B261" s="6" t="s">
        <v>44</v>
      </c>
      <c r="C261" s="7" t="s">
        <v>39</v>
      </c>
      <c r="D261" s="6" t="s">
        <v>513</v>
      </c>
      <c r="E261" s="6" t="s">
        <v>460</v>
      </c>
      <c r="F261" s="8">
        <v>178.5</v>
      </c>
      <c r="G261" s="8">
        <v>62475</v>
      </c>
      <c r="H261" s="9">
        <f t="shared" si="20"/>
        <v>350</v>
      </c>
      <c r="I261" s="7" t="s">
        <v>38</v>
      </c>
      <c r="J261" s="10">
        <v>51479</v>
      </c>
      <c r="K261" s="11">
        <f t="shared" si="21"/>
        <v>147.08285714285714</v>
      </c>
      <c r="L261" s="7" t="s">
        <v>227</v>
      </c>
      <c r="M261" s="15">
        <f t="shared" si="22"/>
        <v>31.417142857142863</v>
      </c>
      <c r="N261" t="str">
        <f>IF(match_results!C261="完全一致","〇","×")</f>
        <v>×</v>
      </c>
      <c r="O261" t="str">
        <f>IF(match_results!C261="薬価一致候補","〇","×")</f>
        <v>〇</v>
      </c>
      <c r="P261" s="56">
        <f>IF(match_results!E261="","",match_results!E261)</f>
        <v>199</v>
      </c>
      <c r="Q261" s="26" t="str">
        <f ca="1">OFFSET(マスタ非採用削除!$C$4,元データ!P261,0)</f>
        <v>ジプレキサザイディス錠１０ｍｇ</v>
      </c>
      <c r="R261">
        <f t="shared" si="24"/>
        <v>260</v>
      </c>
      <c r="S261" t="str">
        <f t="shared" si="23"/>
        <v>ジプレキサ ｻﾞｲﾃﾞｨｽ錠10ｍｇ</v>
      </c>
      <c r="T261">
        <v>2</v>
      </c>
      <c r="U261" t="str">
        <f>統合マスタ!AA264</f>
        <v/>
      </c>
    </row>
    <row r="262" spans="1:21">
      <c r="A262" s="6" t="s">
        <v>514</v>
      </c>
      <c r="B262" s="6" t="s">
        <v>44</v>
      </c>
      <c r="C262" s="7" t="s">
        <v>58</v>
      </c>
      <c r="D262" s="6" t="s">
        <v>515</v>
      </c>
      <c r="E262" s="6" t="s">
        <v>460</v>
      </c>
      <c r="F262" s="8">
        <v>44.4</v>
      </c>
      <c r="G262" s="8">
        <v>3108</v>
      </c>
      <c r="H262" s="9">
        <f t="shared" si="20"/>
        <v>70</v>
      </c>
      <c r="I262" s="7" t="s">
        <v>38</v>
      </c>
      <c r="J262" s="10">
        <v>2561</v>
      </c>
      <c r="K262" s="11">
        <f t="shared" si="21"/>
        <v>36.585714285714289</v>
      </c>
      <c r="L262" s="7" t="s">
        <v>227</v>
      </c>
      <c r="M262" s="15">
        <f t="shared" si="22"/>
        <v>7.8142857142857096</v>
      </c>
      <c r="N262" t="str">
        <f>IF(match_results!C262="完全一致","〇","×")</f>
        <v>×</v>
      </c>
      <c r="O262" t="str">
        <f>IF(match_results!C262="薬価一致候補","〇","×")</f>
        <v>〇</v>
      </c>
      <c r="P262" s="56">
        <f>IF(match_results!E262="","",match_results!E262)</f>
        <v>197</v>
      </c>
      <c r="Q262" s="26" t="str">
        <f ca="1">OFFSET(マスタ非採用削除!$C$4,元データ!P262,0)</f>
        <v>ジプレキサザイディス錠２．５ｍｇ</v>
      </c>
      <c r="R262">
        <f t="shared" si="24"/>
        <v>261</v>
      </c>
      <c r="S262" t="str">
        <f t="shared" si="23"/>
        <v>ジプレキサ ｻﾞｲﾃﾞｨｽ錠2.5ｍｇ</v>
      </c>
      <c r="T262">
        <v>2</v>
      </c>
      <c r="U262" t="str">
        <f>統合マスタ!AA265</f>
        <v/>
      </c>
    </row>
    <row r="263" spans="1:21">
      <c r="A263" s="6" t="s">
        <v>516</v>
      </c>
      <c r="B263" s="6" t="s">
        <v>44</v>
      </c>
      <c r="C263" s="7" t="s">
        <v>39</v>
      </c>
      <c r="D263" s="6" t="s">
        <v>513</v>
      </c>
      <c r="E263" s="6" t="s">
        <v>460</v>
      </c>
      <c r="F263" s="8">
        <v>89.1</v>
      </c>
      <c r="G263" s="8">
        <v>31185</v>
      </c>
      <c r="H263" s="9">
        <f t="shared" si="20"/>
        <v>350</v>
      </c>
      <c r="I263" s="7" t="s">
        <v>38</v>
      </c>
      <c r="J263" s="10">
        <v>25695</v>
      </c>
      <c r="K263" s="11">
        <f t="shared" si="21"/>
        <v>73.414285714285711</v>
      </c>
      <c r="L263" s="7" t="s">
        <v>227</v>
      </c>
      <c r="M263" s="15">
        <f t="shared" si="22"/>
        <v>15.685714285714283</v>
      </c>
      <c r="N263" t="str">
        <f>IF(match_results!C263="完全一致","〇","×")</f>
        <v>×</v>
      </c>
      <c r="O263" t="str">
        <f>IF(match_results!C263="薬価一致候補","〇","×")</f>
        <v>〇</v>
      </c>
      <c r="P263" s="56">
        <f>IF(match_results!E263="","",match_results!E263)</f>
        <v>198</v>
      </c>
      <c r="Q263" s="26" t="str">
        <f ca="1">OFFSET(マスタ非採用削除!$C$4,元データ!P263,0)</f>
        <v>ジプレキサザイディス錠５ｍｇ</v>
      </c>
      <c r="R263">
        <f t="shared" si="24"/>
        <v>262</v>
      </c>
      <c r="S263" t="str">
        <f t="shared" si="23"/>
        <v>ジプレキサ ｻﾞｲﾃﾞｨｽ錠5ｍｇ</v>
      </c>
      <c r="T263">
        <v>2</v>
      </c>
      <c r="U263" t="str">
        <f>統合マスタ!AA266</f>
        <v/>
      </c>
    </row>
    <row r="264" spans="1:21">
      <c r="A264" s="6" t="s">
        <v>517</v>
      </c>
      <c r="B264" s="6" t="s">
        <v>44</v>
      </c>
      <c r="C264" s="7" t="s">
        <v>39</v>
      </c>
      <c r="D264" s="6" t="s">
        <v>69</v>
      </c>
      <c r="E264" s="6" t="s">
        <v>108</v>
      </c>
      <c r="F264" s="8">
        <v>15.9</v>
      </c>
      <c r="G264" s="8">
        <v>1590</v>
      </c>
      <c r="H264" s="9">
        <f t="shared" si="20"/>
        <v>100</v>
      </c>
      <c r="I264" s="7" t="s">
        <v>38</v>
      </c>
      <c r="J264" s="10">
        <v>1383</v>
      </c>
      <c r="K264" s="11">
        <f t="shared" si="21"/>
        <v>13.83</v>
      </c>
      <c r="L264" s="7" t="s">
        <v>289</v>
      </c>
      <c r="M264" s="15">
        <f t="shared" si="22"/>
        <v>2.0700000000000003</v>
      </c>
      <c r="N264" t="str">
        <f>IF(match_results!C264="完全一致","〇","×")</f>
        <v>〇</v>
      </c>
      <c r="O264" t="str">
        <f>IF(match_results!C264="薬価一致候補","〇","×")</f>
        <v>×</v>
      </c>
      <c r="P264" s="58">
        <f>IF(match_results!E264="","",match_results!E264)</f>
        <v>201</v>
      </c>
      <c r="Q264" s="26" t="str">
        <f ca="1">OFFSET(マスタ非採用削除!$C$4,元データ!P264,0)</f>
        <v>シベンゾリンコハク酸塩錠１００ｍｇ「サワイ」</v>
      </c>
      <c r="R264">
        <f t="shared" si="24"/>
        <v>263</v>
      </c>
      <c r="S264" t="str">
        <f t="shared" si="23"/>
        <v>シベンゾリンコハク酸塩錠100ｍｇ「サワイ」</v>
      </c>
      <c r="T264">
        <v>1</v>
      </c>
      <c r="U264" t="str">
        <f>統合マスタ!AA267</f>
        <v/>
      </c>
    </row>
    <row r="265" spans="1:21">
      <c r="A265" s="6" t="s">
        <v>518</v>
      </c>
      <c r="B265" s="6" t="s">
        <v>9</v>
      </c>
      <c r="C265" s="7" t="s">
        <v>39</v>
      </c>
      <c r="D265" s="6" t="s">
        <v>69</v>
      </c>
      <c r="E265" s="6" t="s">
        <v>466</v>
      </c>
      <c r="F265" s="8">
        <v>5.9</v>
      </c>
      <c r="G265" s="8">
        <v>590</v>
      </c>
      <c r="H265" s="9">
        <f t="shared" si="20"/>
        <v>100</v>
      </c>
      <c r="I265" s="7" t="s">
        <v>38</v>
      </c>
      <c r="J265" s="10">
        <v>506</v>
      </c>
      <c r="K265" s="11">
        <f t="shared" si="21"/>
        <v>5.0599999999999996</v>
      </c>
      <c r="L265" s="7" t="s">
        <v>519</v>
      </c>
      <c r="M265" s="15">
        <f t="shared" si="22"/>
        <v>0.84000000000000075</v>
      </c>
      <c r="N265" t="str">
        <f>IF(match_results!C265="完全一致","〇","×")</f>
        <v>〇</v>
      </c>
      <c r="O265" t="str">
        <f>IF(match_results!C265="薬価一致候補","〇","×")</f>
        <v>×</v>
      </c>
      <c r="P265" s="58">
        <f>IF(match_results!E265="","",match_results!E265)</f>
        <v>202</v>
      </c>
      <c r="Q265" s="26" t="str">
        <f ca="1">OFFSET(マスタ非採用削除!$C$4,元データ!P265,0)</f>
        <v>ジメチコン錠４０ｍｇ「ＹＤ」</v>
      </c>
      <c r="R265">
        <f t="shared" si="24"/>
        <v>264</v>
      </c>
      <c r="S265" t="str">
        <f t="shared" si="23"/>
        <v>ジメチコン錠40ｍｇ「ＹＤ」</v>
      </c>
      <c r="T265">
        <v>1</v>
      </c>
      <c r="U265" t="str">
        <f>統合マスタ!AA268</f>
        <v/>
      </c>
    </row>
    <row r="266" spans="1:21">
      <c r="A266" s="6" t="s">
        <v>518</v>
      </c>
      <c r="B266" s="6" t="s">
        <v>9</v>
      </c>
      <c r="C266" s="7" t="s">
        <v>67</v>
      </c>
      <c r="D266" s="6" t="s">
        <v>138</v>
      </c>
      <c r="E266" s="6" t="s">
        <v>466</v>
      </c>
      <c r="F266" s="8">
        <v>5.9</v>
      </c>
      <c r="G266" s="8">
        <v>5900</v>
      </c>
      <c r="H266" s="9">
        <f t="shared" si="20"/>
        <v>999.99999999999989</v>
      </c>
      <c r="I266" s="7" t="s">
        <v>38</v>
      </c>
      <c r="J266" s="10">
        <v>5049</v>
      </c>
      <c r="K266" s="11">
        <f t="shared" si="21"/>
        <v>5.0490000000000004</v>
      </c>
      <c r="L266" s="7" t="s">
        <v>519</v>
      </c>
      <c r="M266" s="15">
        <f t="shared" si="22"/>
        <v>0.85099999999999998</v>
      </c>
      <c r="N266" t="str">
        <f>IF(match_results!C266="完全一致","〇","×")</f>
        <v>〇</v>
      </c>
      <c r="O266" t="str">
        <f>IF(match_results!C266="薬価一致候補","〇","×")</f>
        <v>×</v>
      </c>
      <c r="P266" s="58">
        <f>IF(match_results!E266="","",match_results!E266)</f>
        <v>202</v>
      </c>
      <c r="Q266" s="26" t="str">
        <f ca="1">OFFSET(マスタ非採用削除!$C$4,元データ!P266,0)</f>
        <v>ジメチコン錠４０ｍｇ「ＹＤ」</v>
      </c>
      <c r="R266">
        <f t="shared" si="24"/>
        <v>265</v>
      </c>
      <c r="S266" t="str">
        <f t="shared" si="23"/>
        <v>ジメチコン錠40ｍｇ「ＹＤ」</v>
      </c>
      <c r="T266">
        <v>1</v>
      </c>
      <c r="U266" t="str">
        <f>統合マスタ!AA269</f>
        <v/>
      </c>
    </row>
    <row r="267" spans="1:21">
      <c r="A267" s="6" t="s">
        <v>520</v>
      </c>
      <c r="B267" s="6" t="s">
        <v>9</v>
      </c>
      <c r="C267" s="7" t="s">
        <v>39</v>
      </c>
      <c r="D267" s="6" t="s">
        <v>69</v>
      </c>
      <c r="E267" s="6" t="s">
        <v>521</v>
      </c>
      <c r="F267" s="8">
        <v>24.4</v>
      </c>
      <c r="G267" s="8">
        <v>2440</v>
      </c>
      <c r="H267" s="9">
        <f t="shared" si="20"/>
        <v>100</v>
      </c>
      <c r="I267" s="7" t="s">
        <v>38</v>
      </c>
      <c r="J267" s="10">
        <v>1800</v>
      </c>
      <c r="K267" s="11">
        <f t="shared" si="21"/>
        <v>18</v>
      </c>
      <c r="L267" s="7" t="s">
        <v>258</v>
      </c>
      <c r="M267" s="15">
        <f t="shared" si="22"/>
        <v>6.3999999999999986</v>
      </c>
      <c r="N267" t="str">
        <f>IF(match_results!C267="完全一致","〇","×")</f>
        <v>〇</v>
      </c>
      <c r="O267" t="str">
        <f>IF(match_results!C267="薬価一致候補","〇","×")</f>
        <v>×</v>
      </c>
      <c r="P267" s="58">
        <f>IF(match_results!E267="","",match_results!E267)</f>
        <v>205</v>
      </c>
      <c r="Q267" s="26" t="str">
        <f ca="1">OFFSET(マスタ非採用削除!$C$4,元データ!P267,0)</f>
        <v>シロスタゾールＯＤ錠１００ｍｇ「タカタ」</v>
      </c>
      <c r="R267">
        <f t="shared" si="24"/>
        <v>266</v>
      </c>
      <c r="S267" t="str">
        <f t="shared" si="23"/>
        <v>シロスタゾールOD錠100ｍｇ「タカタ」</v>
      </c>
      <c r="T267">
        <v>1</v>
      </c>
      <c r="U267" t="str">
        <f>統合マスタ!AA270</f>
        <v/>
      </c>
    </row>
    <row r="268" spans="1:21">
      <c r="A268" s="6" t="s">
        <v>522</v>
      </c>
      <c r="B268" s="6" t="s">
        <v>9</v>
      </c>
      <c r="C268" s="7" t="s">
        <v>67</v>
      </c>
      <c r="D268" s="6" t="s">
        <v>174</v>
      </c>
      <c r="E268" s="6" t="s">
        <v>521</v>
      </c>
      <c r="F268" s="8">
        <v>24.4</v>
      </c>
      <c r="G268" s="8">
        <v>12200</v>
      </c>
      <c r="H268" s="9">
        <f t="shared" si="20"/>
        <v>500.00000000000006</v>
      </c>
      <c r="I268" s="7" t="s">
        <v>38</v>
      </c>
      <c r="J268" s="10">
        <v>9000</v>
      </c>
      <c r="K268" s="11">
        <f t="shared" si="21"/>
        <v>17.999999999999996</v>
      </c>
      <c r="L268" s="7" t="s">
        <v>258</v>
      </c>
      <c r="M268" s="15">
        <f t="shared" si="22"/>
        <v>6.4000000000000021</v>
      </c>
      <c r="N268" t="str">
        <f>IF(match_results!C268="完全一致","〇","×")</f>
        <v>×</v>
      </c>
      <c r="O268" t="str">
        <f>IF(match_results!C268="薬価一致候補","〇","×")</f>
        <v>〇</v>
      </c>
      <c r="P268" s="56">
        <f>IF(match_results!E268="","",match_results!E268)</f>
        <v>205</v>
      </c>
      <c r="Q268" s="26" t="str">
        <f ca="1">OFFSET(マスタ非採用削除!$C$4,元データ!P268,0)</f>
        <v>シロスタゾールＯＤ錠１００ｍｇ「タカタ」</v>
      </c>
      <c r="R268">
        <f t="shared" si="24"/>
        <v>267</v>
      </c>
      <c r="S268" t="str">
        <f t="shared" si="23"/>
        <v>シロスタゾールOD錠100ｍｇ「タカタ」　</v>
      </c>
      <c r="T268">
        <v>2</v>
      </c>
      <c r="U268" t="str">
        <f>統合マスタ!AA271</f>
        <v/>
      </c>
    </row>
    <row r="269" spans="1:21">
      <c r="A269" s="6" t="s">
        <v>523</v>
      </c>
      <c r="B269" s="6" t="s">
        <v>109</v>
      </c>
      <c r="C269" s="7" t="s">
        <v>39</v>
      </c>
      <c r="D269" s="6" t="s">
        <v>69</v>
      </c>
      <c r="E269" s="6" t="s">
        <v>524</v>
      </c>
      <c r="F269" s="8">
        <v>13.2</v>
      </c>
      <c r="G269" s="8">
        <v>1320</v>
      </c>
      <c r="H269" s="9">
        <f t="shared" si="20"/>
        <v>100</v>
      </c>
      <c r="I269" s="7" t="s">
        <v>38</v>
      </c>
      <c r="J269" s="10">
        <v>1198</v>
      </c>
      <c r="K269" s="11">
        <f t="shared" si="21"/>
        <v>11.98</v>
      </c>
      <c r="L269" s="7" t="s">
        <v>525</v>
      </c>
      <c r="M269" s="15">
        <f t="shared" si="22"/>
        <v>1.2199999999999989</v>
      </c>
      <c r="N269" t="str">
        <f>IF(match_results!C269="完全一致","〇","×")</f>
        <v>〇</v>
      </c>
      <c r="O269" t="str">
        <f>IF(match_results!C269="薬価一致候補","〇","×")</f>
        <v>×</v>
      </c>
      <c r="P269" s="58">
        <f>IF(match_results!E269="","",match_results!E269)</f>
        <v>206</v>
      </c>
      <c r="Q269" s="26" t="str">
        <f ca="1">OFFSET(マスタ非採用削除!$C$4,元データ!P269,0)</f>
        <v>シロドシンＯＤ錠４ｍｇ「ＫＭＰ」</v>
      </c>
      <c r="R269">
        <f t="shared" si="24"/>
        <v>268</v>
      </c>
      <c r="S269" t="str">
        <f t="shared" si="23"/>
        <v>シロドシンＯＤ錠4ｍｇ「ＫＭＰ」</v>
      </c>
      <c r="T269">
        <v>1</v>
      </c>
      <c r="U269" t="str">
        <f>統合マスタ!AA272</f>
        <v/>
      </c>
    </row>
    <row r="270" spans="1:21">
      <c r="A270" s="6" t="s">
        <v>526</v>
      </c>
      <c r="B270" s="6" t="s">
        <v>44</v>
      </c>
      <c r="C270" s="7" t="s">
        <v>58</v>
      </c>
      <c r="D270" s="6" t="s">
        <v>69</v>
      </c>
      <c r="E270" s="6" t="s">
        <v>527</v>
      </c>
      <c r="F270" s="8">
        <v>60.9</v>
      </c>
      <c r="G270" s="8">
        <v>6090</v>
      </c>
      <c r="H270" s="9">
        <f t="shared" si="20"/>
        <v>100</v>
      </c>
      <c r="I270" s="7" t="s">
        <v>38</v>
      </c>
      <c r="J270" s="10">
        <v>5237</v>
      </c>
      <c r="K270" s="11">
        <f t="shared" si="21"/>
        <v>52.37</v>
      </c>
      <c r="L270" s="7" t="s">
        <v>313</v>
      </c>
      <c r="M270" s="15">
        <f t="shared" si="22"/>
        <v>8.5300000000000011</v>
      </c>
      <c r="N270" t="str">
        <f>IF(match_results!C270="完全一致","〇","×")</f>
        <v>〇</v>
      </c>
      <c r="O270" t="str">
        <f>IF(match_results!C270="薬価一致候補","〇","×")</f>
        <v>×</v>
      </c>
      <c r="P270" s="58">
        <f>IF(match_results!E270="","",match_results!E270)</f>
        <v>207</v>
      </c>
      <c r="Q270" s="26" t="str">
        <f ca="1">OFFSET(マスタ非採用削除!$C$4,元データ!P270,0)</f>
        <v>シングレア錠１０ｍｇ</v>
      </c>
      <c r="R270">
        <f t="shared" si="24"/>
        <v>269</v>
      </c>
      <c r="S270" t="str">
        <f t="shared" si="23"/>
        <v>シングレア錠１０ｍｇ</v>
      </c>
      <c r="T270">
        <v>1</v>
      </c>
      <c r="U270" t="str">
        <f>統合マスタ!AA273</f>
        <v/>
      </c>
    </row>
    <row r="271" spans="1:21">
      <c r="A271" s="6" t="s">
        <v>528</v>
      </c>
      <c r="B271" s="6" t="s">
        <v>44</v>
      </c>
      <c r="C271" s="7" t="s">
        <v>10</v>
      </c>
      <c r="D271" s="6" t="s">
        <v>83</v>
      </c>
      <c r="E271" s="6" t="s">
        <v>420</v>
      </c>
      <c r="F271" s="8">
        <v>9.6999999999999993</v>
      </c>
      <c r="G271" s="8">
        <v>970</v>
      </c>
      <c r="H271" s="9">
        <f t="shared" si="20"/>
        <v>100.00000000000001</v>
      </c>
      <c r="I271" s="7" t="s">
        <v>13</v>
      </c>
      <c r="J271" s="10">
        <v>864</v>
      </c>
      <c r="K271" s="11">
        <f t="shared" si="21"/>
        <v>8.6399999999999988</v>
      </c>
      <c r="L271" s="7" t="s">
        <v>102</v>
      </c>
      <c r="M271" s="15">
        <f t="shared" si="22"/>
        <v>1.0600000000000005</v>
      </c>
      <c r="N271" t="str">
        <f>IF(match_results!C271="完全一致","〇","×")</f>
        <v>〇</v>
      </c>
      <c r="O271" t="str">
        <f>IF(match_results!C271="薬価一致候補","〇","×")</f>
        <v>×</v>
      </c>
      <c r="P271" s="58">
        <f>IF(match_results!E271="","",match_results!E271)</f>
        <v>210</v>
      </c>
      <c r="Q271" s="26" t="str">
        <f ca="1">OFFSET(マスタ非採用削除!$C$4,元データ!P271,0)</f>
        <v>スクロードパスタ</v>
      </c>
      <c r="R271">
        <f t="shared" si="24"/>
        <v>270</v>
      </c>
      <c r="S271" t="str">
        <f t="shared" si="23"/>
        <v>スクロードパスタ</v>
      </c>
      <c r="T271">
        <v>1</v>
      </c>
      <c r="U271" t="str">
        <f>統合マスタ!AA274</f>
        <v/>
      </c>
    </row>
    <row r="272" spans="1:21">
      <c r="A272" s="6" t="s">
        <v>529</v>
      </c>
      <c r="B272" s="6" t="s">
        <v>71</v>
      </c>
      <c r="C272" s="7" t="s">
        <v>10</v>
      </c>
      <c r="D272" s="6" t="s">
        <v>530</v>
      </c>
      <c r="E272" s="6" t="s">
        <v>254</v>
      </c>
      <c r="F272" s="8">
        <v>11.1</v>
      </c>
      <c r="G272" s="8">
        <v>1110</v>
      </c>
      <c r="H272" s="9">
        <f t="shared" si="20"/>
        <v>100</v>
      </c>
      <c r="I272" s="7" t="s">
        <v>13</v>
      </c>
      <c r="J272" s="10">
        <v>980</v>
      </c>
      <c r="K272" s="11">
        <f t="shared" si="21"/>
        <v>9.8000000000000007</v>
      </c>
      <c r="L272" s="7" t="s">
        <v>128</v>
      </c>
      <c r="M272" s="15">
        <f t="shared" si="22"/>
        <v>1.2999999999999989</v>
      </c>
      <c r="N272" t="str">
        <f>IF(match_results!C272="完全一致","〇","×")</f>
        <v>〇</v>
      </c>
      <c r="O272" t="str">
        <f>IF(match_results!C272="薬価一致候補","〇","×")</f>
        <v>×</v>
      </c>
      <c r="P272" s="58">
        <f>IF(match_results!E272="","",match_results!E272)</f>
        <v>211</v>
      </c>
      <c r="Q272" s="26" t="str">
        <f ca="1">OFFSET(マスタ非採用削除!$C$4,元データ!P272,0)</f>
        <v>スタデルムクリーム５％</v>
      </c>
      <c r="R272">
        <f t="shared" si="24"/>
        <v>271</v>
      </c>
      <c r="S272" t="str">
        <f t="shared" si="23"/>
        <v>スタデルムクリーム5％</v>
      </c>
      <c r="T272">
        <v>1</v>
      </c>
      <c r="U272" t="str">
        <f>統合マスタ!AA275</f>
        <v/>
      </c>
    </row>
    <row r="273" spans="1:21">
      <c r="A273" s="6" t="s">
        <v>531</v>
      </c>
      <c r="B273" s="6" t="s">
        <v>44</v>
      </c>
      <c r="C273" s="7" t="s">
        <v>39</v>
      </c>
      <c r="D273" s="6" t="s">
        <v>532</v>
      </c>
      <c r="E273" s="6" t="s">
        <v>101</v>
      </c>
      <c r="F273" s="8">
        <v>574.79999999999995</v>
      </c>
      <c r="G273" s="8">
        <v>5748</v>
      </c>
      <c r="H273" s="9">
        <f t="shared" si="20"/>
        <v>10</v>
      </c>
      <c r="I273" s="7" t="s">
        <v>38</v>
      </c>
      <c r="J273" s="10">
        <v>5058</v>
      </c>
      <c r="K273" s="11">
        <f t="shared" si="21"/>
        <v>505.8</v>
      </c>
      <c r="L273" s="7" t="s">
        <v>533</v>
      </c>
      <c r="M273" s="15">
        <f t="shared" si="22"/>
        <v>68.999999999999943</v>
      </c>
      <c r="N273" t="str">
        <f>IF(match_results!C273="完全一致","〇","×")</f>
        <v>〇</v>
      </c>
      <c r="O273" t="str">
        <f>IF(match_results!C273="薬価一致候補","〇","×")</f>
        <v>×</v>
      </c>
      <c r="P273" s="58">
        <f>IF(match_results!E273="","",match_results!E273)</f>
        <v>212</v>
      </c>
      <c r="Q273" s="26" t="str">
        <f ca="1">OFFSET(マスタ非採用削除!$C$4,元データ!P273,0)</f>
        <v>ストロメクトール錠３ｍｇ</v>
      </c>
      <c r="R273">
        <f t="shared" si="24"/>
        <v>272</v>
      </c>
      <c r="S273" t="str">
        <f t="shared" si="23"/>
        <v>ストロメクトール錠3ｍｇ</v>
      </c>
      <c r="T273">
        <v>1</v>
      </c>
      <c r="U273" t="str">
        <f>統合マスタ!AA276</f>
        <v/>
      </c>
    </row>
    <row r="274" spans="1:21">
      <c r="A274" s="6" t="s">
        <v>534</v>
      </c>
      <c r="B274" s="6" t="s">
        <v>44</v>
      </c>
      <c r="C274" s="7" t="s">
        <v>10</v>
      </c>
      <c r="D274" s="6" t="s">
        <v>535</v>
      </c>
      <c r="E274" s="6" t="s">
        <v>536</v>
      </c>
      <c r="F274" s="8">
        <v>70.599999999999994</v>
      </c>
      <c r="G274" s="8">
        <v>423.6</v>
      </c>
      <c r="H274" s="9">
        <f t="shared" si="20"/>
        <v>6.0000000000000009</v>
      </c>
      <c r="I274" s="7" t="s">
        <v>181</v>
      </c>
      <c r="J274" s="10">
        <v>388</v>
      </c>
      <c r="K274" s="11">
        <f t="shared" si="21"/>
        <v>64.666666666666657</v>
      </c>
      <c r="L274" s="7" t="s">
        <v>537</v>
      </c>
      <c r="M274" s="15">
        <f t="shared" si="22"/>
        <v>5.9333333333333371</v>
      </c>
      <c r="N274" t="str">
        <f>IF(match_results!C274="完全一致","〇","×")</f>
        <v>×</v>
      </c>
      <c r="O274" t="str">
        <f>IF(match_results!C274="薬価一致候補","〇","×")</f>
        <v>〇</v>
      </c>
      <c r="P274" s="56">
        <f>IF(match_results!E274="","",match_results!E274)</f>
        <v>213</v>
      </c>
      <c r="Q274" s="26" t="str">
        <f ca="1">OFFSET(マスタ非採用削除!$C$4,元データ!P274,0)</f>
        <v>スピール膏Ｍ</v>
      </c>
      <c r="R274">
        <f t="shared" si="24"/>
        <v>273</v>
      </c>
      <c r="S274" t="str">
        <f t="shared" si="23"/>
        <v>スピール膏Ｍ　ＳＰＭ１６</v>
      </c>
      <c r="T274">
        <v>2</v>
      </c>
      <c r="U274" t="str">
        <f>統合マスタ!AA277</f>
        <v/>
      </c>
    </row>
    <row r="275" spans="1:21">
      <c r="A275" s="50" t="s">
        <v>538</v>
      </c>
      <c r="B275" s="6" t="s">
        <v>10</v>
      </c>
      <c r="C275" s="7" t="s">
        <v>10</v>
      </c>
      <c r="D275" s="6" t="s">
        <v>539</v>
      </c>
      <c r="E275" s="6" t="s">
        <v>540</v>
      </c>
      <c r="F275" s="8">
        <v>3100.9</v>
      </c>
      <c r="G275" s="8">
        <v>3100.9</v>
      </c>
      <c r="H275" s="9">
        <f t="shared" si="20"/>
        <v>1</v>
      </c>
      <c r="I275" s="7" t="s">
        <v>169</v>
      </c>
      <c r="J275" s="12">
        <v>2755</v>
      </c>
      <c r="K275" s="11">
        <f t="shared" si="21"/>
        <v>2755</v>
      </c>
      <c r="L275" s="7" t="s">
        <v>207</v>
      </c>
      <c r="M275" s="15">
        <f t="shared" si="22"/>
        <v>345.90000000000009</v>
      </c>
      <c r="N275" t="str">
        <f>IF(match_results!C275="完全一致","〇","×")</f>
        <v>×</v>
      </c>
      <c r="O275" t="str">
        <f>IF(match_results!C275="薬価一致候補","〇","×")</f>
        <v>×</v>
      </c>
      <c r="P275" s="64" t="s">
        <v>4067</v>
      </c>
      <c r="Q275" s="63" t="e">
        <f ca="1">OFFSET(マスタ非採用削除!$C$4,元データ!P275,0)</f>
        <v>#VALUE!</v>
      </c>
      <c r="R275">
        <f t="shared" si="24"/>
        <v>274</v>
      </c>
      <c r="S275" t="str">
        <f t="shared" si="23"/>
        <v>スピリーバ2.5μｇレスピマット60吸入</v>
      </c>
      <c r="T275">
        <v>10</v>
      </c>
      <c r="U275" t="str">
        <f>統合マスタ!AA278</f>
        <v>非採用</v>
      </c>
    </row>
    <row r="276" spans="1:21">
      <c r="A276" s="6" t="s">
        <v>541</v>
      </c>
      <c r="B276" s="6" t="s">
        <v>44</v>
      </c>
      <c r="C276" s="7" t="s">
        <v>39</v>
      </c>
      <c r="D276" s="6" t="s">
        <v>36</v>
      </c>
      <c r="E276" s="6" t="s">
        <v>478</v>
      </c>
      <c r="F276" s="8">
        <v>7.3</v>
      </c>
      <c r="G276" s="8">
        <v>730</v>
      </c>
      <c r="H276" s="9">
        <f t="shared" si="20"/>
        <v>100</v>
      </c>
      <c r="I276" s="7" t="s">
        <v>38</v>
      </c>
      <c r="J276" s="10">
        <v>644</v>
      </c>
      <c r="K276" s="11">
        <f t="shared" si="21"/>
        <v>6.44</v>
      </c>
      <c r="L276" s="7" t="s">
        <v>207</v>
      </c>
      <c r="M276" s="15">
        <f t="shared" si="22"/>
        <v>0.85999999999999943</v>
      </c>
      <c r="N276" t="str">
        <f>IF(match_results!C276="完全一致","〇","×")</f>
        <v>〇</v>
      </c>
      <c r="O276" t="str">
        <f>IF(match_results!C276="薬価一致候補","〇","×")</f>
        <v>×</v>
      </c>
      <c r="P276" s="58">
        <f>IF(match_results!E276="","",match_results!E276)</f>
        <v>214</v>
      </c>
      <c r="Q276" s="26" t="str">
        <f ca="1">OFFSET(マスタ非採用削除!$C$4,元データ!P276,0)</f>
        <v>スピロペント錠１０μｇ</v>
      </c>
      <c r="R276">
        <f t="shared" si="24"/>
        <v>275</v>
      </c>
      <c r="S276" t="str">
        <f t="shared" si="23"/>
        <v>スピロペント錠10μｇ</v>
      </c>
      <c r="T276">
        <v>1</v>
      </c>
      <c r="U276" t="str">
        <f>統合マスタ!AA279</f>
        <v/>
      </c>
    </row>
    <row r="277" spans="1:21">
      <c r="A277" s="6" t="s">
        <v>542</v>
      </c>
      <c r="B277" s="6" t="s">
        <v>9</v>
      </c>
      <c r="C277" s="7" t="s">
        <v>10</v>
      </c>
      <c r="D277" s="6" t="s">
        <v>543</v>
      </c>
      <c r="E277" s="6" t="s">
        <v>43</v>
      </c>
      <c r="F277" s="8">
        <v>70.599999999999994</v>
      </c>
      <c r="G277" s="8">
        <v>4236</v>
      </c>
      <c r="H277" s="9">
        <f t="shared" si="20"/>
        <v>60.000000000000007</v>
      </c>
      <c r="I277" s="7" t="s">
        <v>13</v>
      </c>
      <c r="J277" s="10">
        <v>3850</v>
      </c>
      <c r="K277" s="11">
        <f t="shared" si="21"/>
        <v>64.166666666666657</v>
      </c>
      <c r="L277" s="7" t="s">
        <v>533</v>
      </c>
      <c r="M277" s="15">
        <f t="shared" si="22"/>
        <v>6.4333333333333371</v>
      </c>
      <c r="N277" t="str">
        <f>IF(match_results!C277="完全一致","〇","×")</f>
        <v>×</v>
      </c>
      <c r="O277" t="str">
        <f>IF(match_results!C277="薬価一致候補","〇","×")</f>
        <v>〇</v>
      </c>
      <c r="P277" s="57">
        <v>215</v>
      </c>
      <c r="Q277" s="49" t="str">
        <f ca="1">OFFSET(マスタ非採用削除!$C$4,元データ!P277,0)</f>
        <v>スミスリンローション５％</v>
      </c>
      <c r="R277">
        <f t="shared" si="24"/>
        <v>276</v>
      </c>
      <c r="S277" t="str">
        <f t="shared" si="23"/>
        <v>スミスリンローション5％</v>
      </c>
      <c r="T277">
        <v>2</v>
      </c>
      <c r="U277" t="str">
        <f>統合マスタ!AA280</f>
        <v/>
      </c>
    </row>
    <row r="278" spans="1:21">
      <c r="A278" s="6" t="s">
        <v>544</v>
      </c>
      <c r="B278" s="6" t="s">
        <v>71</v>
      </c>
      <c r="C278" s="7" t="s">
        <v>10</v>
      </c>
      <c r="D278" s="6" t="s">
        <v>545</v>
      </c>
      <c r="E278" s="6" t="s">
        <v>62</v>
      </c>
      <c r="F278" s="8">
        <v>597</v>
      </c>
      <c r="G278" s="8">
        <v>5970</v>
      </c>
      <c r="H278" s="9">
        <f t="shared" si="20"/>
        <v>10</v>
      </c>
      <c r="I278" s="7" t="s">
        <v>110</v>
      </c>
      <c r="J278" s="10">
        <v>5383</v>
      </c>
      <c r="K278" s="11">
        <f t="shared" si="21"/>
        <v>538.29999999999995</v>
      </c>
      <c r="L278" s="7" t="s">
        <v>353</v>
      </c>
      <c r="M278" s="15">
        <f t="shared" si="22"/>
        <v>58.700000000000045</v>
      </c>
      <c r="N278" t="str">
        <f>IF(match_results!C278="完全一致","〇","×")</f>
        <v>〇</v>
      </c>
      <c r="O278" t="str">
        <f>IF(match_results!C278="薬価一致候補","〇","×")</f>
        <v>×</v>
      </c>
      <c r="P278" s="58">
        <f>IF(match_results!E278="","",match_results!E278)</f>
        <v>216</v>
      </c>
      <c r="Q278" s="26" t="str">
        <f ca="1">OFFSET(マスタ非採用削除!$C$4,元データ!P278,0)</f>
        <v>スルバシリン静注用１．５ｇ</v>
      </c>
      <c r="R278">
        <f t="shared" si="24"/>
        <v>277</v>
      </c>
      <c r="S278" t="str">
        <f t="shared" si="23"/>
        <v>スルバシリン静注用1.5ｇ</v>
      </c>
      <c r="T278">
        <v>1</v>
      </c>
      <c r="U278" t="str">
        <f>統合マスタ!AA281</f>
        <v/>
      </c>
    </row>
    <row r="279" spans="1:21">
      <c r="A279" s="6" t="s">
        <v>546</v>
      </c>
      <c r="B279" s="6" t="s">
        <v>9</v>
      </c>
      <c r="C279" s="7" t="s">
        <v>39</v>
      </c>
      <c r="D279" s="6" t="s">
        <v>69</v>
      </c>
      <c r="E279" s="6" t="s">
        <v>308</v>
      </c>
      <c r="F279" s="8">
        <v>6.6</v>
      </c>
      <c r="G279" s="8">
        <v>660</v>
      </c>
      <c r="H279" s="9">
        <f t="shared" si="20"/>
        <v>100</v>
      </c>
      <c r="I279" s="7" t="s">
        <v>38</v>
      </c>
      <c r="J279" s="10">
        <v>561</v>
      </c>
      <c r="K279" s="11">
        <f t="shared" si="21"/>
        <v>5.61</v>
      </c>
      <c r="L279" s="7" t="s">
        <v>165</v>
      </c>
      <c r="M279" s="15">
        <f t="shared" si="22"/>
        <v>0.98999999999999932</v>
      </c>
      <c r="N279" t="str">
        <f>IF(match_results!C279="完全一致","〇","×")</f>
        <v>〇</v>
      </c>
      <c r="O279" t="str">
        <f>IF(match_results!C279="薬価一致候補","〇","×")</f>
        <v>×</v>
      </c>
      <c r="P279" s="58">
        <f>IF(match_results!E279="","",match_results!E279)</f>
        <v>217</v>
      </c>
      <c r="Q279" s="26" t="str">
        <f ca="1">OFFSET(マスタ非採用削除!$C$4,元データ!P279,0)</f>
        <v>スルピリド錠１００ｍｇ「アメル」</v>
      </c>
      <c r="R279">
        <f t="shared" si="24"/>
        <v>278</v>
      </c>
      <c r="S279" t="str">
        <f t="shared" si="23"/>
        <v>スルピリド錠１００mg「アメル」</v>
      </c>
      <c r="T279">
        <v>1</v>
      </c>
      <c r="U279" t="str">
        <f>統合マスタ!AA282</f>
        <v/>
      </c>
    </row>
    <row r="280" spans="1:21">
      <c r="A280" s="6" t="s">
        <v>547</v>
      </c>
      <c r="B280" s="6" t="s">
        <v>9</v>
      </c>
      <c r="C280" s="7" t="s">
        <v>39</v>
      </c>
      <c r="D280" s="6" t="s">
        <v>36</v>
      </c>
      <c r="E280" s="6" t="s">
        <v>308</v>
      </c>
      <c r="F280" s="8">
        <v>8.3000000000000007</v>
      </c>
      <c r="G280" s="8">
        <v>830</v>
      </c>
      <c r="H280" s="9">
        <f t="shared" si="20"/>
        <v>99.999999999999986</v>
      </c>
      <c r="I280" s="7" t="s">
        <v>38</v>
      </c>
      <c r="J280" s="10">
        <v>706</v>
      </c>
      <c r="K280" s="11">
        <f t="shared" si="21"/>
        <v>7.0600000000000014</v>
      </c>
      <c r="L280" s="7" t="s">
        <v>165</v>
      </c>
      <c r="M280" s="15">
        <f t="shared" si="22"/>
        <v>1.2399999999999993</v>
      </c>
      <c r="N280" t="str">
        <f>IF(match_results!C280="完全一致","〇","×")</f>
        <v>〇</v>
      </c>
      <c r="O280" t="str">
        <f>IF(match_results!C280="薬価一致候補","〇","×")</f>
        <v>×</v>
      </c>
      <c r="P280" s="58">
        <f>IF(match_results!E280="","",match_results!E280)</f>
        <v>218</v>
      </c>
      <c r="Q280" s="26" t="str">
        <f ca="1">OFFSET(マスタ非採用削除!$C$4,元データ!P280,0)</f>
        <v>スルピリド錠２００ｍｇ「アメル」</v>
      </c>
      <c r="R280">
        <f t="shared" si="24"/>
        <v>279</v>
      </c>
      <c r="S280" t="str">
        <f t="shared" si="23"/>
        <v>スルピリド錠２００mg「アメル」</v>
      </c>
      <c r="T280">
        <v>1</v>
      </c>
      <c r="U280" t="str">
        <f>統合マスタ!AA283</f>
        <v/>
      </c>
    </row>
    <row r="281" spans="1:21">
      <c r="A281" s="6" t="s">
        <v>548</v>
      </c>
      <c r="B281" s="6" t="s">
        <v>9</v>
      </c>
      <c r="C281" s="7" t="s">
        <v>39</v>
      </c>
      <c r="D281" s="6" t="s">
        <v>36</v>
      </c>
      <c r="E281" s="6" t="s">
        <v>308</v>
      </c>
      <c r="F281" s="8">
        <v>6.6</v>
      </c>
      <c r="G281" s="8">
        <v>660</v>
      </c>
      <c r="H281" s="9">
        <f t="shared" si="20"/>
        <v>100</v>
      </c>
      <c r="I281" s="7" t="s">
        <v>38</v>
      </c>
      <c r="J281" s="10">
        <v>561</v>
      </c>
      <c r="K281" s="11">
        <f t="shared" si="21"/>
        <v>5.61</v>
      </c>
      <c r="L281" s="7" t="s">
        <v>165</v>
      </c>
      <c r="M281" s="15">
        <f t="shared" si="22"/>
        <v>0.98999999999999932</v>
      </c>
      <c r="N281" t="str">
        <f>IF(match_results!C281="完全一致","〇","×")</f>
        <v>〇</v>
      </c>
      <c r="O281" t="str">
        <f>IF(match_results!C281="薬価一致候補","〇","×")</f>
        <v>×</v>
      </c>
      <c r="P281" s="58">
        <f>IF(match_results!E281="","",match_results!E281)</f>
        <v>219</v>
      </c>
      <c r="Q281" s="26" t="str">
        <f ca="1">OFFSET(マスタ非採用削除!$C$4,元データ!P281,0)</f>
        <v>スルピリド錠５０ｍｇ「アメル」</v>
      </c>
      <c r="R281">
        <f t="shared" si="24"/>
        <v>280</v>
      </c>
      <c r="S281" t="str">
        <f t="shared" si="23"/>
        <v>スルピリド錠５０mg「アメル」</v>
      </c>
      <c r="T281">
        <v>1</v>
      </c>
      <c r="U281" t="str">
        <f>統合マスタ!AA284</f>
        <v/>
      </c>
    </row>
    <row r="282" spans="1:21">
      <c r="A282" s="6" t="s">
        <v>548</v>
      </c>
      <c r="B282" s="6" t="s">
        <v>9</v>
      </c>
      <c r="C282" s="7" t="s">
        <v>67</v>
      </c>
      <c r="D282" s="6" t="s">
        <v>297</v>
      </c>
      <c r="E282" s="6" t="s">
        <v>308</v>
      </c>
      <c r="F282" s="8">
        <v>6.6</v>
      </c>
      <c r="G282" s="8">
        <v>6600</v>
      </c>
      <c r="H282" s="9">
        <f t="shared" si="20"/>
        <v>1000</v>
      </c>
      <c r="I282" s="7" t="s">
        <v>38</v>
      </c>
      <c r="J282" s="10">
        <v>5610</v>
      </c>
      <c r="K282" s="11">
        <f t="shared" si="21"/>
        <v>5.61</v>
      </c>
      <c r="L282" s="7" t="s">
        <v>165</v>
      </c>
      <c r="M282" s="15">
        <f t="shared" si="22"/>
        <v>0.98999999999999932</v>
      </c>
      <c r="N282" t="str">
        <f>IF(match_results!C282="完全一致","〇","×")</f>
        <v>〇</v>
      </c>
      <c r="O282" t="str">
        <f>IF(match_results!C282="薬価一致候補","〇","×")</f>
        <v>×</v>
      </c>
      <c r="P282" s="58">
        <f>IF(match_results!E282="","",match_results!E282)</f>
        <v>219</v>
      </c>
      <c r="Q282" s="26" t="str">
        <f ca="1">OFFSET(マスタ非採用削除!$C$4,元データ!P282,0)</f>
        <v>スルピリド錠５０ｍｇ「アメル」</v>
      </c>
      <c r="R282">
        <f t="shared" si="24"/>
        <v>281</v>
      </c>
      <c r="S282" t="str">
        <f t="shared" si="23"/>
        <v>スルピリド錠５０mg「アメル」</v>
      </c>
      <c r="T282">
        <v>1</v>
      </c>
      <c r="U282" t="str">
        <f>統合マスタ!AA285</f>
        <v/>
      </c>
    </row>
    <row r="283" spans="1:21">
      <c r="A283" s="6" t="s">
        <v>549</v>
      </c>
      <c r="B283" s="6" t="s">
        <v>90</v>
      </c>
      <c r="C283" s="7" t="s">
        <v>10</v>
      </c>
      <c r="D283" s="6" t="s">
        <v>550</v>
      </c>
      <c r="E283" s="6" t="s">
        <v>551</v>
      </c>
      <c r="F283" s="13"/>
      <c r="G283" s="13"/>
      <c r="H283" s="9" t="e">
        <f t="shared" si="20"/>
        <v>#DIV/0!</v>
      </c>
      <c r="I283" s="7" t="s">
        <v>10</v>
      </c>
      <c r="J283" s="10">
        <v>2930</v>
      </c>
      <c r="K283" s="11" t="e">
        <f t="shared" si="21"/>
        <v>#DIV/0!</v>
      </c>
      <c r="L283" s="7" t="s">
        <v>151</v>
      </c>
      <c r="M283" s="15" t="e">
        <f t="shared" si="22"/>
        <v>#DIV/0!</v>
      </c>
      <c r="N283" t="str">
        <f>IF(match_results!C283="完全一致","〇","×")</f>
        <v>×</v>
      </c>
      <c r="O283" t="str">
        <f>IF(match_results!C283="薬価一致候補","〇","×")</f>
        <v>〇</v>
      </c>
      <c r="P283" s="68" t="s">
        <v>4216</v>
      </c>
      <c r="Q283" s="69" t="e">
        <f ca="1">OFFSET(マスタ非採用削除!$C$4,元データ!P283,0)</f>
        <v>#VALUE!</v>
      </c>
      <c r="R283">
        <f t="shared" si="24"/>
        <v>282</v>
      </c>
      <c r="S283" t="str">
        <f t="shared" si="23"/>
        <v>スワブスティック　（ﾍｷｼｼﾞﾝ)</v>
      </c>
      <c r="T283">
        <v>0</v>
      </c>
      <c r="U283" t="str">
        <f>統合マスタ!AA286</f>
        <v>処置薬</v>
      </c>
    </row>
    <row r="284" spans="1:21">
      <c r="A284" s="6" t="s">
        <v>552</v>
      </c>
      <c r="B284" s="6" t="s">
        <v>90</v>
      </c>
      <c r="C284" s="7" t="s">
        <v>10</v>
      </c>
      <c r="D284" s="6" t="s">
        <v>553</v>
      </c>
      <c r="E284" s="6" t="s">
        <v>90</v>
      </c>
      <c r="F284" s="13"/>
      <c r="G284" s="13"/>
      <c r="H284" s="9" t="e">
        <f t="shared" si="20"/>
        <v>#DIV/0!</v>
      </c>
      <c r="I284" s="7" t="s">
        <v>554</v>
      </c>
      <c r="J284" s="10">
        <v>2930</v>
      </c>
      <c r="K284" s="11" t="e">
        <f t="shared" si="21"/>
        <v>#DIV/0!</v>
      </c>
      <c r="L284" s="7" t="s">
        <v>151</v>
      </c>
      <c r="M284" s="15" t="e">
        <f t="shared" si="22"/>
        <v>#DIV/0!</v>
      </c>
      <c r="N284" t="str">
        <f>IF(match_results!C284="完全一致","〇","×")</f>
        <v>×</v>
      </c>
      <c r="O284" t="str">
        <f>IF(match_results!C284="薬価一致候補","〇","×")</f>
        <v>〇</v>
      </c>
      <c r="P284" s="68" t="s">
        <v>4216</v>
      </c>
      <c r="Q284" s="69" t="e">
        <f ca="1">OFFSET(マスタ非採用削除!$C$4,元データ!P284,0)</f>
        <v>#VALUE!</v>
      </c>
      <c r="R284">
        <f t="shared" si="24"/>
        <v>283</v>
      </c>
      <c r="S284" t="str">
        <f t="shared" si="23"/>
        <v>スワブスティック（ﾎﾟﾋﾞﾄﾞﾝﾖｰﾄﾞ）　　　Ｍサイズ</v>
      </c>
      <c r="T284">
        <v>0</v>
      </c>
      <c r="U284" t="str">
        <f>統合マスタ!AA287</f>
        <v>処置薬</v>
      </c>
    </row>
    <row r="285" spans="1:21">
      <c r="A285" s="6" t="s">
        <v>555</v>
      </c>
      <c r="B285" s="6" t="s">
        <v>9</v>
      </c>
      <c r="C285" s="7" t="s">
        <v>39</v>
      </c>
      <c r="D285" s="6" t="s">
        <v>69</v>
      </c>
      <c r="E285" s="6" t="s">
        <v>84</v>
      </c>
      <c r="F285" s="8">
        <v>15.5</v>
      </c>
      <c r="G285" s="8">
        <v>1550</v>
      </c>
      <c r="H285" s="9">
        <f t="shared" si="20"/>
        <v>100</v>
      </c>
      <c r="I285" s="7" t="s">
        <v>38</v>
      </c>
      <c r="J285" s="10">
        <v>1345</v>
      </c>
      <c r="K285" s="11">
        <f t="shared" si="21"/>
        <v>13.45</v>
      </c>
      <c r="L285" s="7" t="s">
        <v>303</v>
      </c>
      <c r="M285" s="15">
        <f t="shared" si="22"/>
        <v>2.0500000000000007</v>
      </c>
      <c r="N285" t="str">
        <f>IF(match_results!C285="完全一致","〇","×")</f>
        <v>×</v>
      </c>
      <c r="O285" t="str">
        <f>IF(match_results!C285="薬価一致候補","〇","×")</f>
        <v>〇</v>
      </c>
      <c r="P285" s="56">
        <f>IF(match_results!E285="","",match_results!E285)</f>
        <v>226</v>
      </c>
      <c r="Q285" s="26" t="str">
        <f ca="1">OFFSET(マスタ非採用削除!$C$4,元データ!P285,0)</f>
        <v>セディール錠１０ｍｇ</v>
      </c>
      <c r="R285">
        <f t="shared" si="24"/>
        <v>284</v>
      </c>
      <c r="S285" t="str">
        <f t="shared" si="23"/>
        <v>セディール錠１０ｍｇ　　　　　　　　　　</v>
      </c>
      <c r="T285">
        <v>2</v>
      </c>
      <c r="U285" t="str">
        <f>統合マスタ!AA288</f>
        <v/>
      </c>
    </row>
    <row r="286" spans="1:21">
      <c r="A286" s="6" t="s">
        <v>555</v>
      </c>
      <c r="B286" s="6" t="s">
        <v>9</v>
      </c>
      <c r="C286" s="7" t="s">
        <v>67</v>
      </c>
      <c r="D286" s="6" t="s">
        <v>556</v>
      </c>
      <c r="E286" s="6" t="s">
        <v>84</v>
      </c>
      <c r="F286" s="8">
        <v>15.5</v>
      </c>
      <c r="G286" s="8">
        <v>7750</v>
      </c>
      <c r="H286" s="9">
        <f t="shared" si="20"/>
        <v>500</v>
      </c>
      <c r="I286" s="7" t="s">
        <v>38</v>
      </c>
      <c r="J286" s="10">
        <v>6725</v>
      </c>
      <c r="K286" s="11">
        <f t="shared" si="21"/>
        <v>13.45</v>
      </c>
      <c r="L286" s="7" t="s">
        <v>303</v>
      </c>
      <c r="M286" s="15">
        <f t="shared" si="22"/>
        <v>2.0500000000000007</v>
      </c>
      <c r="N286" t="str">
        <f>IF(match_results!C286="完全一致","〇","×")</f>
        <v>×</v>
      </c>
      <c r="O286" t="str">
        <f>IF(match_results!C286="薬価一致候補","〇","×")</f>
        <v>〇</v>
      </c>
      <c r="P286" s="56">
        <f>IF(match_results!E286="","",match_results!E286)</f>
        <v>226</v>
      </c>
      <c r="Q286" s="26" t="str">
        <f ca="1">OFFSET(マスタ非採用削除!$C$4,元データ!P286,0)</f>
        <v>セディール錠１０ｍｇ</v>
      </c>
      <c r="R286">
        <f t="shared" si="24"/>
        <v>285</v>
      </c>
      <c r="S286" t="str">
        <f t="shared" si="23"/>
        <v>セディール錠１０ｍｇ　　　　　　　　　　</v>
      </c>
      <c r="T286">
        <v>2</v>
      </c>
      <c r="U286" t="str">
        <f>統合マスタ!AA289</f>
        <v/>
      </c>
    </row>
    <row r="287" spans="1:21">
      <c r="A287" s="6" t="s">
        <v>557</v>
      </c>
      <c r="B287" s="6" t="s">
        <v>10</v>
      </c>
      <c r="C287" s="7" t="s">
        <v>39</v>
      </c>
      <c r="D287" s="6" t="s">
        <v>36</v>
      </c>
      <c r="E287" s="6" t="s">
        <v>70</v>
      </c>
      <c r="F287" s="8">
        <v>5.9</v>
      </c>
      <c r="G287" s="8">
        <v>590</v>
      </c>
      <c r="H287" s="9">
        <f t="shared" si="20"/>
        <v>100</v>
      </c>
      <c r="I287" s="7" t="s">
        <v>38</v>
      </c>
      <c r="J287" s="12">
        <v>536</v>
      </c>
      <c r="K287" s="11">
        <f t="shared" si="21"/>
        <v>5.36</v>
      </c>
      <c r="L287" s="7" t="s">
        <v>303</v>
      </c>
      <c r="M287" s="15">
        <f t="shared" si="22"/>
        <v>0.54</v>
      </c>
      <c r="N287" t="str">
        <f>IF(match_results!C287="完全一致","〇","×")</f>
        <v>〇</v>
      </c>
      <c r="O287" t="str">
        <f>IF(match_results!C287="薬価一致候補","〇","×")</f>
        <v>×</v>
      </c>
      <c r="P287" s="58">
        <f>IF(match_results!E287="","",match_results!E287)</f>
        <v>227</v>
      </c>
      <c r="Q287" s="26" t="str">
        <f ca="1">OFFSET(マスタ非採用削除!$C$4,元データ!P287,0)</f>
        <v>セパゾン錠１</v>
      </c>
      <c r="R287">
        <f t="shared" si="24"/>
        <v>286</v>
      </c>
      <c r="S287" t="str">
        <f t="shared" si="23"/>
        <v>セパゾン錠１</v>
      </c>
      <c r="T287">
        <v>1</v>
      </c>
      <c r="U287" t="str">
        <f>統合マスタ!AA290</f>
        <v/>
      </c>
    </row>
    <row r="288" spans="1:21">
      <c r="A288" s="6" t="s">
        <v>557</v>
      </c>
      <c r="B288" s="6" t="s">
        <v>44</v>
      </c>
      <c r="C288" s="7" t="s">
        <v>67</v>
      </c>
      <c r="D288" s="6" t="s">
        <v>297</v>
      </c>
      <c r="E288" s="6" t="s">
        <v>70</v>
      </c>
      <c r="F288" s="8">
        <v>5.9</v>
      </c>
      <c r="G288" s="8">
        <v>5900</v>
      </c>
      <c r="H288" s="9">
        <f t="shared" si="20"/>
        <v>999.99999999999989</v>
      </c>
      <c r="I288" s="7" t="s">
        <v>38</v>
      </c>
      <c r="J288" s="10">
        <v>5363</v>
      </c>
      <c r="K288" s="11">
        <f t="shared" si="21"/>
        <v>5.3630000000000004</v>
      </c>
      <c r="L288" s="7" t="s">
        <v>303</v>
      </c>
      <c r="M288" s="15">
        <f t="shared" si="22"/>
        <v>0.53699999999999992</v>
      </c>
      <c r="N288" t="str">
        <f>IF(match_results!C288="完全一致","〇","×")</f>
        <v>〇</v>
      </c>
      <c r="O288" t="str">
        <f>IF(match_results!C288="薬価一致候補","〇","×")</f>
        <v>×</v>
      </c>
      <c r="P288" s="58">
        <f>IF(match_results!E288="","",match_results!E288)</f>
        <v>227</v>
      </c>
      <c r="Q288" s="26" t="str">
        <f ca="1">OFFSET(マスタ非採用削除!$C$4,元データ!P288,0)</f>
        <v>セパゾン錠１</v>
      </c>
      <c r="R288">
        <f t="shared" si="24"/>
        <v>287</v>
      </c>
      <c r="S288" t="str">
        <f t="shared" si="23"/>
        <v>セパゾン錠１</v>
      </c>
      <c r="T288">
        <v>1</v>
      </c>
      <c r="U288" t="str">
        <f>統合マスタ!AA291</f>
        <v/>
      </c>
    </row>
    <row r="289" spans="1:21">
      <c r="A289" s="6" t="s">
        <v>558</v>
      </c>
      <c r="B289" s="6" t="s">
        <v>44</v>
      </c>
      <c r="C289" s="7" t="s">
        <v>39</v>
      </c>
      <c r="D289" s="6" t="s">
        <v>36</v>
      </c>
      <c r="E289" s="6" t="s">
        <v>70</v>
      </c>
      <c r="F289" s="8">
        <v>6</v>
      </c>
      <c r="G289" s="8">
        <v>600</v>
      </c>
      <c r="H289" s="9">
        <f t="shared" si="20"/>
        <v>100</v>
      </c>
      <c r="I289" s="7" t="s">
        <v>38</v>
      </c>
      <c r="J289" s="10">
        <v>545</v>
      </c>
      <c r="K289" s="11">
        <f t="shared" si="21"/>
        <v>5.45</v>
      </c>
      <c r="L289" s="7" t="s">
        <v>303</v>
      </c>
      <c r="M289" s="15">
        <f t="shared" si="22"/>
        <v>0.54999999999999982</v>
      </c>
      <c r="N289" t="str">
        <f>IF(match_results!C289="完全一致","〇","×")</f>
        <v>〇</v>
      </c>
      <c r="O289" t="str">
        <f>IF(match_results!C289="薬価一致候補","〇","×")</f>
        <v>×</v>
      </c>
      <c r="P289" s="58">
        <f>IF(match_results!E289="","",match_results!E289)</f>
        <v>228</v>
      </c>
      <c r="Q289" s="26" t="str">
        <f ca="1">OFFSET(マスタ非採用削除!$C$4,元データ!P289,0)</f>
        <v>セパゾン錠２</v>
      </c>
      <c r="R289">
        <f t="shared" si="24"/>
        <v>288</v>
      </c>
      <c r="S289" t="str">
        <f t="shared" si="23"/>
        <v>セパゾン錠２</v>
      </c>
      <c r="T289">
        <v>1</v>
      </c>
      <c r="U289" t="str">
        <f>統合マスタ!AA292</f>
        <v/>
      </c>
    </row>
    <row r="290" spans="1:21">
      <c r="A290" s="6" t="s">
        <v>559</v>
      </c>
      <c r="B290" s="6" t="s">
        <v>44</v>
      </c>
      <c r="C290" s="7" t="s">
        <v>14</v>
      </c>
      <c r="D290" s="6" t="s">
        <v>560</v>
      </c>
      <c r="E290" s="6" t="s">
        <v>360</v>
      </c>
      <c r="F290" s="8">
        <v>13.4</v>
      </c>
      <c r="G290" s="8">
        <v>4020</v>
      </c>
      <c r="H290" s="9">
        <f t="shared" si="20"/>
        <v>300</v>
      </c>
      <c r="I290" s="7" t="s">
        <v>13</v>
      </c>
      <c r="J290" s="10">
        <v>3654</v>
      </c>
      <c r="K290" s="11">
        <f t="shared" si="21"/>
        <v>12.18</v>
      </c>
      <c r="L290" s="7" t="s">
        <v>163</v>
      </c>
      <c r="M290" s="15">
        <f t="shared" si="22"/>
        <v>1.2200000000000006</v>
      </c>
      <c r="N290" t="str">
        <f>IF(match_results!C290="完全一致","〇","×")</f>
        <v>〇</v>
      </c>
      <c r="O290" t="str">
        <f>IF(match_results!C290="薬価一致候補","〇","×")</f>
        <v>×</v>
      </c>
      <c r="P290" s="58">
        <f>IF(match_results!E290="","",match_results!E290)</f>
        <v>229</v>
      </c>
      <c r="Q290" s="26" t="str">
        <f ca="1">OFFSET(マスタ非採用削除!$C$4,元データ!P290,0)</f>
        <v>セパミット細粒１％</v>
      </c>
      <c r="R290">
        <f t="shared" si="24"/>
        <v>289</v>
      </c>
      <c r="S290" t="str">
        <f t="shared" si="23"/>
        <v>セパミット細粒1％</v>
      </c>
      <c r="T290">
        <v>1</v>
      </c>
      <c r="U290" t="str">
        <f>統合マスタ!AA293</f>
        <v/>
      </c>
    </row>
    <row r="291" spans="1:21">
      <c r="A291" s="6" t="s">
        <v>561</v>
      </c>
      <c r="B291" s="6" t="s">
        <v>10</v>
      </c>
      <c r="C291" s="7" t="s">
        <v>10</v>
      </c>
      <c r="D291" s="6" t="s">
        <v>107</v>
      </c>
      <c r="E291" s="6" t="s">
        <v>387</v>
      </c>
      <c r="F291" s="8">
        <v>522</v>
      </c>
      <c r="G291" s="8">
        <v>5220</v>
      </c>
      <c r="H291" s="9">
        <f t="shared" si="20"/>
        <v>10</v>
      </c>
      <c r="I291" s="7" t="s">
        <v>147</v>
      </c>
      <c r="J291" s="12">
        <v>4698</v>
      </c>
      <c r="K291" s="11">
        <f t="shared" si="21"/>
        <v>469.8</v>
      </c>
      <c r="L291" s="7" t="s">
        <v>353</v>
      </c>
      <c r="M291" s="15">
        <f t="shared" si="22"/>
        <v>52.199999999999989</v>
      </c>
      <c r="N291" t="str">
        <f>IF(match_results!C291="完全一致","〇","×")</f>
        <v>〇</v>
      </c>
      <c r="O291" t="str">
        <f>IF(match_results!C291="薬価一致候補","〇","×")</f>
        <v>×</v>
      </c>
      <c r="P291" s="58">
        <f>IF(match_results!E291="","",match_results!E291)</f>
        <v>230</v>
      </c>
      <c r="Q291" s="26" t="str">
        <f ca="1">OFFSET(マスタ非採用削除!$C$4,元データ!P291,0)</f>
        <v>セフェピム塩酸塩静注用１ｇ「サンド」</v>
      </c>
      <c r="R291">
        <f t="shared" si="24"/>
        <v>290</v>
      </c>
      <c r="S291" t="str">
        <f t="shared" si="23"/>
        <v>セフェピム塩酸塩静注用1ｇ「サンド」</v>
      </c>
      <c r="T291">
        <v>1</v>
      </c>
      <c r="U291" t="str">
        <f>統合マスタ!AA294</f>
        <v/>
      </c>
    </row>
    <row r="292" spans="1:21">
      <c r="A292" s="6" t="s">
        <v>562</v>
      </c>
      <c r="B292" s="6" t="s">
        <v>9</v>
      </c>
      <c r="C292" s="7" t="s">
        <v>10</v>
      </c>
      <c r="D292" s="6" t="s">
        <v>107</v>
      </c>
      <c r="E292" s="6" t="s">
        <v>212</v>
      </c>
      <c r="F292" s="8">
        <v>686</v>
      </c>
      <c r="G292" s="8">
        <v>6860</v>
      </c>
      <c r="H292" s="9">
        <f t="shared" si="20"/>
        <v>10</v>
      </c>
      <c r="I292" s="7" t="s">
        <v>110</v>
      </c>
      <c r="J292" s="10">
        <v>6111</v>
      </c>
      <c r="K292" s="11">
        <f t="shared" si="21"/>
        <v>611.1</v>
      </c>
      <c r="L292" s="7" t="s">
        <v>353</v>
      </c>
      <c r="M292" s="15">
        <f t="shared" si="22"/>
        <v>74.899999999999977</v>
      </c>
      <c r="N292" t="str">
        <f>IF(match_results!C292="完全一致","〇","×")</f>
        <v>〇</v>
      </c>
      <c r="O292" t="str">
        <f>IF(match_results!C292="薬価一致候補","〇","×")</f>
        <v>×</v>
      </c>
      <c r="P292" s="58">
        <f>IF(match_results!E292="","",match_results!E292)</f>
        <v>231</v>
      </c>
      <c r="Q292" s="26" t="str">
        <f ca="1">OFFSET(マスタ非採用削除!$C$4,元データ!P292,0)</f>
        <v>セフタジジム静注用１ｇ「ＶＴＲＳ」</v>
      </c>
      <c r="R292">
        <f t="shared" si="24"/>
        <v>291</v>
      </c>
      <c r="S292" t="str">
        <f t="shared" si="23"/>
        <v>セフタジジム静注用1ｇ「ＶＴＲＳ」</v>
      </c>
      <c r="T292">
        <v>1</v>
      </c>
      <c r="U292" t="str">
        <f>統合マスタ!AA295</f>
        <v/>
      </c>
    </row>
    <row r="293" spans="1:21">
      <c r="A293" s="6" t="s">
        <v>563</v>
      </c>
      <c r="B293" s="6" t="s">
        <v>9</v>
      </c>
      <c r="C293" s="7" t="s">
        <v>10</v>
      </c>
      <c r="D293" s="6" t="s">
        <v>564</v>
      </c>
      <c r="E293" s="6" t="s">
        <v>257</v>
      </c>
      <c r="F293" s="8">
        <v>422</v>
      </c>
      <c r="G293" s="8">
        <v>4220</v>
      </c>
      <c r="H293" s="9">
        <f t="shared" si="20"/>
        <v>10</v>
      </c>
      <c r="I293" s="7" t="s">
        <v>110</v>
      </c>
      <c r="J293" s="10">
        <v>3835</v>
      </c>
      <c r="K293" s="11">
        <f t="shared" si="21"/>
        <v>383.5</v>
      </c>
      <c r="L293" s="7" t="s">
        <v>427</v>
      </c>
      <c r="M293" s="15">
        <f t="shared" si="22"/>
        <v>38.5</v>
      </c>
      <c r="N293" t="str">
        <f>IF(match_results!C293="完全一致","〇","×")</f>
        <v>×</v>
      </c>
      <c r="O293" t="str">
        <f>IF(match_results!C293="薬価一致候補","〇","×")</f>
        <v>〇</v>
      </c>
      <c r="P293" s="56">
        <f>IF(match_results!E293="","",match_results!E293)</f>
        <v>232</v>
      </c>
      <c r="Q293" s="26" t="str">
        <f ca="1">OFFSET(マスタ非採用削除!$C$4,元データ!P293,0)</f>
        <v>セフトリアキソンナトリウム静注用１ｇ「日医工」</v>
      </c>
      <c r="R293">
        <f t="shared" si="24"/>
        <v>292</v>
      </c>
      <c r="S293" t="str">
        <f t="shared" si="23"/>
        <v>セフトリアキソンNa静注1G「ﾆﾁｲｺｳ」</v>
      </c>
      <c r="T293">
        <v>2</v>
      </c>
      <c r="U293" t="str">
        <f>統合マスタ!AA296</f>
        <v/>
      </c>
    </row>
    <row r="294" spans="1:21">
      <c r="A294" s="6" t="s">
        <v>565</v>
      </c>
      <c r="B294" s="6" t="s">
        <v>44</v>
      </c>
      <c r="C294" s="7" t="s">
        <v>10</v>
      </c>
      <c r="D294" s="6" t="s">
        <v>566</v>
      </c>
      <c r="E294" s="6" t="s">
        <v>279</v>
      </c>
      <c r="F294" s="8">
        <v>44680</v>
      </c>
      <c r="G294" s="8">
        <v>44680</v>
      </c>
      <c r="H294" s="9">
        <f t="shared" si="20"/>
        <v>1</v>
      </c>
      <c r="I294" s="7" t="s">
        <v>269</v>
      </c>
      <c r="J294" s="10">
        <v>38961</v>
      </c>
      <c r="K294" s="11">
        <f t="shared" si="21"/>
        <v>38961</v>
      </c>
      <c r="L294" s="7" t="s">
        <v>227</v>
      </c>
      <c r="M294" s="15">
        <f t="shared" si="22"/>
        <v>5719</v>
      </c>
      <c r="N294" t="str">
        <f>IF(match_results!C294="完全一致","〇","×")</f>
        <v>×</v>
      </c>
      <c r="O294" t="str">
        <f>IF(match_results!C294="薬価一致候補","〇","×")</f>
        <v>〇</v>
      </c>
      <c r="P294" s="56">
        <f>IF(match_results!E294="","",match_results!E294)</f>
        <v>236</v>
      </c>
      <c r="Q294" s="26" t="str">
        <f ca="1">OFFSET(マスタ非採用削除!$C$4,元データ!P294,0)</f>
        <v>ゼプリオン水懸筋注１００ｍｇシリンジ</v>
      </c>
      <c r="R294">
        <f t="shared" si="24"/>
        <v>293</v>
      </c>
      <c r="S294" t="str">
        <f t="shared" si="23"/>
        <v>ゼプリオン水懸筋注100ｍｇ ｼﾘﾝｼﾞ</v>
      </c>
      <c r="T294">
        <v>2</v>
      </c>
      <c r="U294" t="str">
        <f>統合マスタ!AA297</f>
        <v/>
      </c>
    </row>
    <row r="295" spans="1:21">
      <c r="A295" s="6" t="s">
        <v>567</v>
      </c>
      <c r="B295" s="6" t="s">
        <v>44</v>
      </c>
      <c r="C295" s="7" t="s">
        <v>10</v>
      </c>
      <c r="D295" s="6" t="s">
        <v>566</v>
      </c>
      <c r="E295" s="6" t="s">
        <v>84</v>
      </c>
      <c r="F295" s="8">
        <v>57335</v>
      </c>
      <c r="G295" s="8">
        <v>57335</v>
      </c>
      <c r="H295" s="9">
        <f t="shared" si="20"/>
        <v>1</v>
      </c>
      <c r="I295" s="7" t="s">
        <v>269</v>
      </c>
      <c r="J295" s="10">
        <v>49996</v>
      </c>
      <c r="K295" s="11">
        <f t="shared" si="21"/>
        <v>49996</v>
      </c>
      <c r="L295" s="7" t="s">
        <v>227</v>
      </c>
      <c r="M295" s="15">
        <f t="shared" si="22"/>
        <v>7339</v>
      </c>
      <c r="N295" t="str">
        <f>IF(match_results!C295="完全一致","〇","×")</f>
        <v>×</v>
      </c>
      <c r="O295" t="str">
        <f>IF(match_results!C295="薬価一致候補","〇","×")</f>
        <v>〇</v>
      </c>
      <c r="P295" s="56">
        <f>IF(match_results!E295="","",match_results!E295)</f>
        <v>237</v>
      </c>
      <c r="Q295" s="26" t="str">
        <f ca="1">OFFSET(マスタ非採用削除!$C$4,元データ!P295,0)</f>
        <v>ゼプリオン水懸筋注１５０ｍｇシリンジ</v>
      </c>
      <c r="R295">
        <f t="shared" si="24"/>
        <v>294</v>
      </c>
      <c r="S295" t="str">
        <f t="shared" si="23"/>
        <v>ゼプリオン水懸筋注150ｍｇ ｼﾘﾝｼﾞ</v>
      </c>
      <c r="T295">
        <v>2</v>
      </c>
      <c r="U295" t="str">
        <f>統合マスタ!AA298</f>
        <v/>
      </c>
    </row>
    <row r="296" spans="1:21">
      <c r="A296" s="6" t="s">
        <v>568</v>
      </c>
      <c r="B296" s="6" t="s">
        <v>44</v>
      </c>
      <c r="C296" s="7" t="s">
        <v>10</v>
      </c>
      <c r="D296" s="6" t="s">
        <v>569</v>
      </c>
      <c r="E296" s="6" t="s">
        <v>84</v>
      </c>
      <c r="F296" s="8">
        <v>27994</v>
      </c>
      <c r="G296" s="8">
        <v>27994</v>
      </c>
      <c r="H296" s="9">
        <f t="shared" si="20"/>
        <v>1</v>
      </c>
      <c r="I296" s="7" t="s">
        <v>80</v>
      </c>
      <c r="J296" s="12">
        <v>24411</v>
      </c>
      <c r="K296" s="11">
        <f t="shared" si="21"/>
        <v>24411</v>
      </c>
      <c r="L296" s="7" t="s">
        <v>227</v>
      </c>
      <c r="M296" s="15">
        <f t="shared" si="22"/>
        <v>3583</v>
      </c>
      <c r="N296" t="str">
        <f>IF(match_results!C296="完全一致","〇","×")</f>
        <v>〇</v>
      </c>
      <c r="O296" t="str">
        <f>IF(match_results!C296="薬価一致候補","〇","×")</f>
        <v>×</v>
      </c>
      <c r="P296" s="58">
        <f>IF(match_results!E296="","",match_results!E296)</f>
        <v>234</v>
      </c>
      <c r="Q296" s="26" t="str">
        <f ca="1">OFFSET(マスタ非採用削除!$C$4,元データ!P296,0)</f>
        <v>ゼプリオン水懸筋注５０ｍｇシリンジ</v>
      </c>
      <c r="R296">
        <f t="shared" si="24"/>
        <v>295</v>
      </c>
      <c r="S296" t="str">
        <f t="shared" si="23"/>
        <v>ゼプリオン水懸筋注50ｍｇｼﾘﾝｼﾞ</v>
      </c>
      <c r="T296">
        <v>1</v>
      </c>
      <c r="U296" t="str">
        <f>統合マスタ!AA299</f>
        <v/>
      </c>
    </row>
    <row r="297" spans="1:21">
      <c r="A297" s="6" t="s">
        <v>570</v>
      </c>
      <c r="B297" s="6" t="s">
        <v>44</v>
      </c>
      <c r="C297" s="7" t="s">
        <v>10</v>
      </c>
      <c r="D297" s="6" t="s">
        <v>571</v>
      </c>
      <c r="E297" s="6" t="s">
        <v>84</v>
      </c>
      <c r="F297" s="8">
        <v>36826</v>
      </c>
      <c r="G297" s="8">
        <v>36826</v>
      </c>
      <c r="H297" s="9">
        <f t="shared" si="20"/>
        <v>1</v>
      </c>
      <c r="I297" s="7" t="s">
        <v>80</v>
      </c>
      <c r="J297" s="10">
        <v>32112</v>
      </c>
      <c r="K297" s="11">
        <f t="shared" si="21"/>
        <v>32112</v>
      </c>
      <c r="L297" s="7" t="s">
        <v>227</v>
      </c>
      <c r="M297" s="15">
        <f t="shared" si="22"/>
        <v>4714</v>
      </c>
      <c r="N297" t="str">
        <f>IF(match_results!C297="完全一致","〇","×")</f>
        <v>〇</v>
      </c>
      <c r="O297" t="str">
        <f>IF(match_results!C297="薬価一致候補","〇","×")</f>
        <v>×</v>
      </c>
      <c r="P297" s="58">
        <f>IF(match_results!E297="","",match_results!E297)</f>
        <v>235</v>
      </c>
      <c r="Q297" s="26" t="str">
        <f ca="1">OFFSET(マスタ非採用削除!$C$4,元データ!P297,0)</f>
        <v>ゼプリオン水懸筋注７５ｍｇシリンジ</v>
      </c>
      <c r="R297">
        <f t="shared" si="24"/>
        <v>296</v>
      </c>
      <c r="S297" t="str">
        <f t="shared" si="23"/>
        <v>ゼプリオン水懸筋注75ｍｇｼﾘﾝｼﾞ</v>
      </c>
      <c r="T297">
        <v>1</v>
      </c>
      <c r="U297" t="str">
        <f>統合マスタ!AA300</f>
        <v/>
      </c>
    </row>
    <row r="298" spans="1:21">
      <c r="A298" s="6" t="s">
        <v>572</v>
      </c>
      <c r="B298" s="6" t="s">
        <v>44</v>
      </c>
      <c r="C298" s="7" t="s">
        <v>39</v>
      </c>
      <c r="D298" s="6" t="s">
        <v>69</v>
      </c>
      <c r="E298" s="6" t="s">
        <v>212</v>
      </c>
      <c r="F298" s="8">
        <v>40.200000000000003</v>
      </c>
      <c r="G298" s="8">
        <v>4020</v>
      </c>
      <c r="H298" s="9">
        <f t="shared" si="20"/>
        <v>100</v>
      </c>
      <c r="I298" s="7" t="s">
        <v>38</v>
      </c>
      <c r="J298" s="10">
        <v>3581</v>
      </c>
      <c r="K298" s="11">
        <f t="shared" si="21"/>
        <v>35.81</v>
      </c>
      <c r="L298" s="7" t="s">
        <v>72</v>
      </c>
      <c r="M298" s="15">
        <f t="shared" si="22"/>
        <v>4.3900000000000006</v>
      </c>
      <c r="N298" t="str">
        <f>IF(match_results!C298="完全一致","〇","×")</f>
        <v>〇</v>
      </c>
      <c r="O298" t="str">
        <f>IF(match_results!C298="薬価一致候補","〇","×")</f>
        <v>×</v>
      </c>
      <c r="P298" s="58">
        <f>IF(match_results!E298="","",match_results!E298)</f>
        <v>238</v>
      </c>
      <c r="Q298" s="26" t="str">
        <f ca="1">OFFSET(マスタ非採用削除!$C$4,元データ!P298,0)</f>
        <v>セララ錠５０ｍｇ</v>
      </c>
      <c r="R298">
        <f t="shared" si="24"/>
        <v>297</v>
      </c>
      <c r="S298" t="str">
        <f t="shared" si="23"/>
        <v>セララ錠50ｍｇ</v>
      </c>
      <c r="T298">
        <v>1</v>
      </c>
      <c r="U298" t="str">
        <f>統合マスタ!AA301</f>
        <v/>
      </c>
    </row>
    <row r="299" spans="1:21">
      <c r="A299" s="6" t="s">
        <v>573</v>
      </c>
      <c r="B299" s="6" t="s">
        <v>9</v>
      </c>
      <c r="C299" s="7" t="s">
        <v>39</v>
      </c>
      <c r="D299" s="6" t="s">
        <v>69</v>
      </c>
      <c r="E299" s="6" t="s">
        <v>62</v>
      </c>
      <c r="F299" s="8">
        <v>14.4</v>
      </c>
      <c r="G299" s="8">
        <v>1440</v>
      </c>
      <c r="H299" s="9">
        <f t="shared" si="20"/>
        <v>100</v>
      </c>
      <c r="I299" s="7" t="s">
        <v>38</v>
      </c>
      <c r="J299" s="10">
        <v>1250</v>
      </c>
      <c r="K299" s="11">
        <f t="shared" si="21"/>
        <v>12.5</v>
      </c>
      <c r="L299" s="7" t="s">
        <v>185</v>
      </c>
      <c r="M299" s="15">
        <f t="shared" si="22"/>
        <v>1.9000000000000004</v>
      </c>
      <c r="N299" t="str">
        <f>IF(match_results!C299="完全一致","〇","×")</f>
        <v>〇</v>
      </c>
      <c r="O299" t="str">
        <f>IF(match_results!C299="薬価一致候補","〇","×")</f>
        <v>×</v>
      </c>
      <c r="P299" s="58">
        <f>IF(match_results!E299="","",match_results!E299)</f>
        <v>239</v>
      </c>
      <c r="Q299" s="26" t="str">
        <f ca="1">OFFSET(マスタ非採用削除!$C$4,元データ!P299,0)</f>
        <v>セルトラリン錠２５ｍｇ「明治」</v>
      </c>
      <c r="R299">
        <f t="shared" si="24"/>
        <v>298</v>
      </c>
      <c r="S299" t="str">
        <f t="shared" si="23"/>
        <v>セルトラリン錠25ｍｇ「明治」</v>
      </c>
      <c r="T299">
        <v>1</v>
      </c>
      <c r="U299" t="str">
        <f>統合マスタ!AA302</f>
        <v/>
      </c>
    </row>
    <row r="300" spans="1:21">
      <c r="A300" s="6" t="s">
        <v>573</v>
      </c>
      <c r="B300" s="6" t="s">
        <v>9</v>
      </c>
      <c r="C300" s="7" t="s">
        <v>67</v>
      </c>
      <c r="D300" s="6" t="s">
        <v>174</v>
      </c>
      <c r="E300" s="6" t="s">
        <v>62</v>
      </c>
      <c r="F300" s="8">
        <v>14.4</v>
      </c>
      <c r="G300" s="8">
        <v>7200</v>
      </c>
      <c r="H300" s="9">
        <f t="shared" si="20"/>
        <v>500</v>
      </c>
      <c r="I300" s="7" t="s">
        <v>38</v>
      </c>
      <c r="J300" s="10">
        <v>6250</v>
      </c>
      <c r="K300" s="11">
        <f t="shared" si="21"/>
        <v>12.5</v>
      </c>
      <c r="L300" s="7" t="s">
        <v>185</v>
      </c>
      <c r="M300" s="15">
        <f t="shared" si="22"/>
        <v>1.9000000000000004</v>
      </c>
      <c r="N300" t="str">
        <f>IF(match_results!C300="完全一致","〇","×")</f>
        <v>〇</v>
      </c>
      <c r="O300" t="str">
        <f>IF(match_results!C300="薬価一致候補","〇","×")</f>
        <v>×</v>
      </c>
      <c r="P300" s="58">
        <f>IF(match_results!E300="","",match_results!E300)</f>
        <v>239</v>
      </c>
      <c r="Q300" s="26" t="str">
        <f ca="1">OFFSET(マスタ非採用削除!$C$4,元データ!P300,0)</f>
        <v>セルトラリン錠２５ｍｇ「明治」</v>
      </c>
      <c r="R300">
        <f t="shared" si="24"/>
        <v>299</v>
      </c>
      <c r="S300" t="str">
        <f t="shared" si="23"/>
        <v>セルトラリン錠25ｍｇ「明治」</v>
      </c>
      <c r="T300">
        <v>1</v>
      </c>
      <c r="U300" t="str">
        <f>統合マスタ!AA303</f>
        <v/>
      </c>
    </row>
    <row r="301" spans="1:21">
      <c r="A301" s="6" t="s">
        <v>574</v>
      </c>
      <c r="B301" s="6" t="s">
        <v>9</v>
      </c>
      <c r="C301" s="7" t="s">
        <v>39</v>
      </c>
      <c r="D301" s="6" t="s">
        <v>69</v>
      </c>
      <c r="E301" s="6" t="s">
        <v>70</v>
      </c>
      <c r="F301" s="8">
        <v>6.1</v>
      </c>
      <c r="G301" s="8">
        <v>610</v>
      </c>
      <c r="H301" s="9">
        <f t="shared" si="20"/>
        <v>100</v>
      </c>
      <c r="I301" s="7" t="s">
        <v>38</v>
      </c>
      <c r="J301" s="10">
        <v>543</v>
      </c>
      <c r="K301" s="11">
        <f t="shared" si="21"/>
        <v>5.43</v>
      </c>
      <c r="L301" s="7" t="s">
        <v>154</v>
      </c>
      <c r="M301" s="15">
        <f t="shared" si="22"/>
        <v>0.66999999999999993</v>
      </c>
      <c r="N301" t="str">
        <f>IF(match_results!C301="完全一致","〇","×")</f>
        <v>〇</v>
      </c>
      <c r="O301" t="str">
        <f>IF(match_results!C301="薬価一致候補","〇","×")</f>
        <v>×</v>
      </c>
      <c r="P301" s="58">
        <f>IF(match_results!E301="","",match_results!E301)</f>
        <v>240</v>
      </c>
      <c r="Q301" s="26" t="str">
        <f ca="1">OFFSET(マスタ非採用削除!$C$4,元データ!P301,0)</f>
        <v>セレコキシブ錠１００ｍｇ「ＤＳＥＰ」</v>
      </c>
      <c r="R301">
        <f t="shared" si="24"/>
        <v>300</v>
      </c>
      <c r="S301" t="str">
        <f t="shared" si="23"/>
        <v>セレコキシブ錠100ｍｇ「DSEP」</v>
      </c>
      <c r="T301">
        <v>1</v>
      </c>
      <c r="U301" t="str">
        <f>統合マスタ!AA304</f>
        <v/>
      </c>
    </row>
    <row r="302" spans="1:21">
      <c r="A302" s="6" t="s">
        <v>574</v>
      </c>
      <c r="B302" s="6" t="s">
        <v>9</v>
      </c>
      <c r="C302" s="7" t="s">
        <v>67</v>
      </c>
      <c r="D302" s="6" t="s">
        <v>174</v>
      </c>
      <c r="E302" s="6" t="s">
        <v>70</v>
      </c>
      <c r="F302" s="8">
        <v>6.1</v>
      </c>
      <c r="G302" s="8">
        <v>3050</v>
      </c>
      <c r="H302" s="9">
        <f t="shared" si="20"/>
        <v>500.00000000000006</v>
      </c>
      <c r="I302" s="7" t="s">
        <v>38</v>
      </c>
      <c r="J302" s="10">
        <v>2714</v>
      </c>
      <c r="K302" s="11">
        <f t="shared" si="21"/>
        <v>5.427999999999999</v>
      </c>
      <c r="L302" s="7" t="s">
        <v>154</v>
      </c>
      <c r="M302" s="15">
        <f t="shared" si="22"/>
        <v>0.6720000000000006</v>
      </c>
      <c r="N302" t="str">
        <f>IF(match_results!C302="完全一致","〇","×")</f>
        <v>〇</v>
      </c>
      <c r="O302" t="str">
        <f>IF(match_results!C302="薬価一致候補","〇","×")</f>
        <v>×</v>
      </c>
      <c r="P302" s="58">
        <f>IF(match_results!E302="","",match_results!E302)</f>
        <v>240</v>
      </c>
      <c r="Q302" s="26" t="str">
        <f ca="1">OFFSET(マスタ非採用削除!$C$4,元データ!P302,0)</f>
        <v>セレコキシブ錠１００ｍｇ「ＤＳＥＰ」</v>
      </c>
      <c r="R302">
        <f t="shared" si="24"/>
        <v>301</v>
      </c>
      <c r="S302" t="str">
        <f t="shared" si="23"/>
        <v>セレコキシブ錠100ｍｇ「DSEP」</v>
      </c>
      <c r="T302">
        <v>1</v>
      </c>
      <c r="U302" t="str">
        <f>統合マスタ!AA305</f>
        <v/>
      </c>
    </row>
    <row r="303" spans="1:21">
      <c r="A303" s="6" t="s">
        <v>575</v>
      </c>
      <c r="B303" s="6" t="s">
        <v>10</v>
      </c>
      <c r="C303" s="7" t="s">
        <v>67</v>
      </c>
      <c r="D303" s="6" t="s">
        <v>36</v>
      </c>
      <c r="E303" s="6" t="s">
        <v>576</v>
      </c>
      <c r="F303" s="8">
        <v>8</v>
      </c>
      <c r="G303" s="8">
        <v>800</v>
      </c>
      <c r="H303" s="9">
        <f t="shared" si="20"/>
        <v>100</v>
      </c>
      <c r="I303" s="7" t="s">
        <v>38</v>
      </c>
      <c r="J303" s="12">
        <v>727</v>
      </c>
      <c r="K303" s="11">
        <f t="shared" si="21"/>
        <v>7.27</v>
      </c>
      <c r="L303" s="7" t="s">
        <v>321</v>
      </c>
      <c r="M303" s="15">
        <f t="shared" si="22"/>
        <v>0.73000000000000043</v>
      </c>
      <c r="N303" t="str">
        <f>IF(match_results!C303="完全一致","〇","×")</f>
        <v>〇</v>
      </c>
      <c r="O303" t="str">
        <f>IF(match_results!C303="薬価一致候補","〇","×")</f>
        <v>×</v>
      </c>
      <c r="P303" s="58">
        <f>IF(match_results!E303="","",match_results!E303)</f>
        <v>241</v>
      </c>
      <c r="Q303" s="26" t="str">
        <f ca="1">OFFSET(マスタ非採用削除!$C$4,元データ!P303,0)</f>
        <v>セレスタミン配合錠</v>
      </c>
      <c r="R303">
        <f t="shared" si="24"/>
        <v>302</v>
      </c>
      <c r="S303" t="str">
        <f t="shared" si="23"/>
        <v>セレスタミン配合錠</v>
      </c>
      <c r="T303">
        <v>1</v>
      </c>
      <c r="U303" t="str">
        <f>統合マスタ!AA306</f>
        <v/>
      </c>
    </row>
    <row r="304" spans="1:21">
      <c r="A304" s="6" t="s">
        <v>577</v>
      </c>
      <c r="B304" s="6" t="s">
        <v>44</v>
      </c>
      <c r="C304" s="7" t="s">
        <v>14</v>
      </c>
      <c r="D304" s="6" t="s">
        <v>135</v>
      </c>
      <c r="E304" s="6" t="s">
        <v>223</v>
      </c>
      <c r="F304" s="8">
        <v>36.700000000000003</v>
      </c>
      <c r="G304" s="8">
        <v>18350</v>
      </c>
      <c r="H304" s="9">
        <f t="shared" si="20"/>
        <v>499.99999999999994</v>
      </c>
      <c r="I304" s="7" t="s">
        <v>13</v>
      </c>
      <c r="J304" s="10">
        <v>16348</v>
      </c>
      <c r="K304" s="11">
        <f t="shared" si="21"/>
        <v>32.696000000000005</v>
      </c>
      <c r="L304" s="7" t="s">
        <v>246</v>
      </c>
      <c r="M304" s="15">
        <f t="shared" si="22"/>
        <v>4.0039999999999978</v>
      </c>
      <c r="N304" t="str">
        <f>IF(match_results!C304="完全一致","〇","×")</f>
        <v>〇</v>
      </c>
      <c r="O304" t="str">
        <f>IF(match_results!C304="薬価一致候補","〇","×")</f>
        <v>×</v>
      </c>
      <c r="P304" s="58">
        <f>IF(match_results!E304="","",match_results!E304)</f>
        <v>242</v>
      </c>
      <c r="Q304" s="26" t="str">
        <f ca="1">OFFSET(マスタ非採用削除!$C$4,元データ!P304,0)</f>
        <v>セレニカＲ顆粒４０％</v>
      </c>
      <c r="R304">
        <f t="shared" si="24"/>
        <v>303</v>
      </c>
      <c r="S304" t="str">
        <f t="shared" si="23"/>
        <v>セレニカR顆粒40％</v>
      </c>
      <c r="T304">
        <v>1</v>
      </c>
      <c r="U304" t="str">
        <f>統合マスタ!AA307</f>
        <v/>
      </c>
    </row>
    <row r="305" spans="1:21">
      <c r="A305" s="6" t="s">
        <v>578</v>
      </c>
      <c r="B305" s="6" t="s">
        <v>9</v>
      </c>
      <c r="C305" s="7" t="s">
        <v>10</v>
      </c>
      <c r="D305" s="6" t="s">
        <v>579</v>
      </c>
      <c r="E305" s="6" t="s">
        <v>84</v>
      </c>
      <c r="F305" s="8">
        <v>100</v>
      </c>
      <c r="G305" s="8">
        <v>5000</v>
      </c>
      <c r="H305" s="9">
        <f t="shared" si="20"/>
        <v>50</v>
      </c>
      <c r="I305" s="7" t="s">
        <v>88</v>
      </c>
      <c r="J305" s="10">
        <v>4454</v>
      </c>
      <c r="K305" s="11">
        <f t="shared" si="21"/>
        <v>89.08</v>
      </c>
      <c r="L305" s="7" t="s">
        <v>165</v>
      </c>
      <c r="M305" s="15">
        <f t="shared" si="22"/>
        <v>10.920000000000002</v>
      </c>
      <c r="N305" t="str">
        <f>IF(match_results!C305="完全一致","〇","×")</f>
        <v>〇</v>
      </c>
      <c r="O305" t="str">
        <f>IF(match_results!C305="薬価一致候補","〇","×")</f>
        <v>×</v>
      </c>
      <c r="P305" s="58">
        <f>IF(match_results!E305="","",match_results!E305)</f>
        <v>243</v>
      </c>
      <c r="Q305" s="26" t="str">
        <f ca="1">OFFSET(マスタ非採用削除!$C$4,元データ!P305,0)</f>
        <v>セレネース注５ｍｇ</v>
      </c>
      <c r="R305">
        <f t="shared" si="24"/>
        <v>304</v>
      </c>
      <c r="S305" t="str">
        <f t="shared" si="23"/>
        <v>セレネース注５ｍｇ</v>
      </c>
      <c r="T305">
        <v>1</v>
      </c>
      <c r="U305" t="str">
        <f>統合マスタ!AA308</f>
        <v/>
      </c>
    </row>
    <row r="306" spans="1:21">
      <c r="A306" s="6" t="s">
        <v>580</v>
      </c>
      <c r="B306" s="6" t="s">
        <v>90</v>
      </c>
      <c r="C306" s="7" t="s">
        <v>10</v>
      </c>
      <c r="D306" s="6" t="s">
        <v>581</v>
      </c>
      <c r="E306" s="6" t="s">
        <v>84</v>
      </c>
      <c r="F306" s="8">
        <v>15.1</v>
      </c>
      <c r="G306" s="8">
        <v>7550</v>
      </c>
      <c r="H306" s="9">
        <f t="shared" si="20"/>
        <v>500</v>
      </c>
      <c r="I306" s="7" t="s">
        <v>75</v>
      </c>
      <c r="J306" s="10">
        <v>6569</v>
      </c>
      <c r="K306" s="11">
        <f t="shared" si="21"/>
        <v>13.138</v>
      </c>
      <c r="L306" s="7" t="s">
        <v>165</v>
      </c>
      <c r="M306" s="15">
        <f t="shared" si="22"/>
        <v>1.9619999999999997</v>
      </c>
      <c r="N306" t="str">
        <f>IF(match_results!C306="完全一致","〇","×")</f>
        <v>〇</v>
      </c>
      <c r="O306" t="str">
        <f>IF(match_results!C306="薬価一致候補","〇","×")</f>
        <v>×</v>
      </c>
      <c r="P306" s="58">
        <f>IF(match_results!E306="","",match_results!E306)</f>
        <v>244</v>
      </c>
      <c r="Q306" s="26" t="str">
        <f ca="1">OFFSET(マスタ非採用削除!$C$4,元データ!P306,0)</f>
        <v>セレネース内服液０．２％</v>
      </c>
      <c r="R306">
        <f t="shared" si="24"/>
        <v>305</v>
      </c>
      <c r="S306" t="str">
        <f t="shared" si="23"/>
        <v>セレネース内服液０．２％</v>
      </c>
      <c r="T306">
        <v>1</v>
      </c>
      <c r="U306" t="str">
        <f>統合マスタ!AA309</f>
        <v/>
      </c>
    </row>
    <row r="307" spans="1:21">
      <c r="A307" s="6" t="s">
        <v>582</v>
      </c>
      <c r="B307" s="6" t="s">
        <v>9</v>
      </c>
      <c r="C307" s="7" t="s">
        <v>58</v>
      </c>
      <c r="D307" s="6" t="s">
        <v>138</v>
      </c>
      <c r="E307" s="6" t="s">
        <v>583</v>
      </c>
      <c r="F307" s="8">
        <v>5.3</v>
      </c>
      <c r="G307" s="8">
        <v>5300</v>
      </c>
      <c r="H307" s="9">
        <f t="shared" si="20"/>
        <v>1000</v>
      </c>
      <c r="I307" s="7" t="s">
        <v>38</v>
      </c>
      <c r="J307" s="10">
        <v>2494</v>
      </c>
      <c r="K307" s="11">
        <f t="shared" si="21"/>
        <v>2.4940000000000002</v>
      </c>
      <c r="L307" s="7" t="s">
        <v>213</v>
      </c>
      <c r="M307" s="15">
        <f t="shared" si="22"/>
        <v>2.8059999999999996</v>
      </c>
      <c r="N307" t="str">
        <f>IF(match_results!C307="完全一致","〇","×")</f>
        <v>〇</v>
      </c>
      <c r="O307" t="str">
        <f>IF(match_results!C307="薬価一致候補","〇","×")</f>
        <v>×</v>
      </c>
      <c r="P307" s="58">
        <f>IF(match_results!E307="","",match_results!E307)</f>
        <v>245</v>
      </c>
      <c r="Q307" s="26" t="str">
        <f ca="1">OFFSET(マスタ非採用削除!$C$4,元データ!P307,0)</f>
        <v>センノシド錠１２ｍｇ「クニヒロ」</v>
      </c>
      <c r="R307">
        <f t="shared" si="24"/>
        <v>306</v>
      </c>
      <c r="S307" t="str">
        <f t="shared" si="23"/>
        <v>センノシド錠12ｍｇ「クニヒロ」</v>
      </c>
      <c r="T307">
        <v>1</v>
      </c>
      <c r="U307" t="str">
        <f>統合マスタ!AA310</f>
        <v/>
      </c>
    </row>
    <row r="308" spans="1:21">
      <c r="A308" s="6" t="s">
        <v>582</v>
      </c>
      <c r="B308" s="6" t="s">
        <v>9</v>
      </c>
      <c r="C308" s="7" t="s">
        <v>67</v>
      </c>
      <c r="D308" s="6" t="s">
        <v>138</v>
      </c>
      <c r="E308" s="6" t="s">
        <v>583</v>
      </c>
      <c r="F308" s="8">
        <v>5.3</v>
      </c>
      <c r="G308" s="8">
        <v>5300</v>
      </c>
      <c r="H308" s="9">
        <f t="shared" si="20"/>
        <v>1000</v>
      </c>
      <c r="I308" s="7" t="s">
        <v>38</v>
      </c>
      <c r="J308" s="10">
        <v>2494</v>
      </c>
      <c r="K308" s="11">
        <f t="shared" si="21"/>
        <v>2.4940000000000002</v>
      </c>
      <c r="L308" s="7" t="s">
        <v>213</v>
      </c>
      <c r="M308" s="15">
        <f t="shared" si="22"/>
        <v>2.8059999999999996</v>
      </c>
      <c r="N308" t="str">
        <f>IF(match_results!C308="完全一致","〇","×")</f>
        <v>〇</v>
      </c>
      <c r="O308" t="str">
        <f>IF(match_results!C308="薬価一致候補","〇","×")</f>
        <v>×</v>
      </c>
      <c r="P308" s="58">
        <f>IF(match_results!E308="","",match_results!E308)</f>
        <v>245</v>
      </c>
      <c r="Q308" s="26" t="str">
        <f ca="1">OFFSET(マスタ非採用削除!$C$4,元データ!P308,0)</f>
        <v>センノシド錠１２ｍｇ「クニヒロ」</v>
      </c>
      <c r="R308">
        <f t="shared" si="24"/>
        <v>307</v>
      </c>
      <c r="S308" t="str">
        <f t="shared" si="23"/>
        <v>センノシド錠12ｍｇ「クニヒロ」</v>
      </c>
      <c r="T308">
        <v>1</v>
      </c>
      <c r="U308" t="str">
        <f>統合マスタ!AA311</f>
        <v/>
      </c>
    </row>
    <row r="309" spans="1:21">
      <c r="A309" s="6" t="s">
        <v>584</v>
      </c>
      <c r="B309" s="6" t="s">
        <v>10</v>
      </c>
      <c r="C309" s="7" t="s">
        <v>14</v>
      </c>
      <c r="D309" s="6" t="s">
        <v>135</v>
      </c>
      <c r="E309" s="6" t="s">
        <v>261</v>
      </c>
      <c r="F309" s="8">
        <v>7.7</v>
      </c>
      <c r="G309" s="8">
        <v>3850</v>
      </c>
      <c r="H309" s="9">
        <f t="shared" si="20"/>
        <v>500</v>
      </c>
      <c r="I309" s="7" t="s">
        <v>13</v>
      </c>
      <c r="J309" s="12">
        <v>3369</v>
      </c>
      <c r="K309" s="11">
        <f t="shared" si="21"/>
        <v>6.7380000000000004</v>
      </c>
      <c r="L309" s="7" t="s">
        <v>585</v>
      </c>
      <c r="M309" s="15">
        <f t="shared" si="22"/>
        <v>0.96199999999999974</v>
      </c>
      <c r="N309" t="str">
        <f>IF(match_results!C309="完全一致","〇","×")</f>
        <v>×</v>
      </c>
      <c r="O309" t="str">
        <f>IF(match_results!C309="薬価一致候補","〇","×")</f>
        <v>〇</v>
      </c>
      <c r="P309" s="57">
        <v>246</v>
      </c>
      <c r="Q309" s="49" t="str">
        <f ca="1">OFFSET(マスタ非採用削除!$C$4,元データ!P309,0)</f>
        <v>センブリ・重曹散「ヨシダ」</v>
      </c>
      <c r="R309">
        <f t="shared" si="24"/>
        <v>308</v>
      </c>
      <c r="S309" t="str">
        <f t="shared" si="23"/>
        <v>センブリ・重曹散</v>
      </c>
      <c r="T309">
        <v>2</v>
      </c>
      <c r="U309" t="str">
        <f>統合マスタ!AA312</f>
        <v/>
      </c>
    </row>
    <row r="310" spans="1:21">
      <c r="A310" s="6" t="s">
        <v>586</v>
      </c>
      <c r="B310" s="6" t="s">
        <v>9</v>
      </c>
      <c r="C310" s="7" t="s">
        <v>10</v>
      </c>
      <c r="D310" s="6" t="s">
        <v>587</v>
      </c>
      <c r="E310" s="6" t="s">
        <v>588</v>
      </c>
      <c r="F310" s="8">
        <v>1144</v>
      </c>
      <c r="G310" s="8">
        <v>11440</v>
      </c>
      <c r="H310" s="9">
        <f t="shared" si="20"/>
        <v>10</v>
      </c>
      <c r="I310" s="7" t="s">
        <v>110</v>
      </c>
      <c r="J310" s="10">
        <v>10191</v>
      </c>
      <c r="K310" s="11">
        <f t="shared" si="21"/>
        <v>1019.1</v>
      </c>
      <c r="L310" s="7" t="s">
        <v>353</v>
      </c>
      <c r="M310" s="15">
        <f t="shared" si="22"/>
        <v>124.89999999999998</v>
      </c>
      <c r="N310" t="str">
        <f>IF(match_results!C310="完全一致","〇","×")</f>
        <v>〇</v>
      </c>
      <c r="O310" t="str">
        <f>IF(match_results!C310="薬価一致候補","〇","×")</f>
        <v>×</v>
      </c>
      <c r="P310" s="58">
        <f>IF(match_results!E310="","",match_results!E310)</f>
        <v>247</v>
      </c>
      <c r="Q310" s="26" t="str">
        <f ca="1">OFFSET(マスタ非採用削除!$C$4,元データ!P310,0)</f>
        <v>ゾシン静注用４．５</v>
      </c>
      <c r="R310">
        <f t="shared" si="24"/>
        <v>309</v>
      </c>
      <c r="S310" t="str">
        <f t="shared" si="23"/>
        <v>ゾシン静注用4.5</v>
      </c>
      <c r="T310">
        <v>1</v>
      </c>
      <c r="U310" t="str">
        <f>統合マスタ!AA313</f>
        <v/>
      </c>
    </row>
    <row r="311" spans="1:21">
      <c r="A311" s="6" t="s">
        <v>589</v>
      </c>
      <c r="B311" s="6" t="s">
        <v>10</v>
      </c>
      <c r="C311" s="7" t="s">
        <v>39</v>
      </c>
      <c r="D311" s="6" t="s">
        <v>590</v>
      </c>
      <c r="E311" s="6" t="s">
        <v>591</v>
      </c>
      <c r="F311" s="8">
        <v>60.3</v>
      </c>
      <c r="G311" s="8">
        <v>8442</v>
      </c>
      <c r="H311" s="9">
        <f t="shared" si="20"/>
        <v>140</v>
      </c>
      <c r="I311" s="7" t="s">
        <v>38</v>
      </c>
      <c r="J311" s="12">
        <v>7429</v>
      </c>
      <c r="K311" s="11">
        <f t="shared" si="21"/>
        <v>53.064285714285717</v>
      </c>
      <c r="L311" s="7" t="s">
        <v>289</v>
      </c>
      <c r="M311" s="15">
        <f t="shared" si="22"/>
        <v>7.2357142857142804</v>
      </c>
      <c r="N311" t="str">
        <f>IF(match_results!C311="完全一致","〇","×")</f>
        <v>〇</v>
      </c>
      <c r="O311" t="str">
        <f>IF(match_results!C311="薬価一致候補","〇","×")</f>
        <v>×</v>
      </c>
      <c r="P311" s="58">
        <f>IF(match_results!E311="","",match_results!E311)</f>
        <v>248</v>
      </c>
      <c r="Q311" s="26" t="str">
        <f ca="1">OFFSET(マスタ非採用削除!$C$4,元データ!P311,0)</f>
        <v>ソタロール塩酸塩錠８０ｍｇ「ＴＥ」</v>
      </c>
      <c r="R311">
        <f t="shared" si="24"/>
        <v>310</v>
      </c>
      <c r="S311" t="str">
        <f t="shared" si="23"/>
        <v>ソタロール塩酸塩錠80ｍｇ「TE」</v>
      </c>
      <c r="T311">
        <v>1</v>
      </c>
      <c r="U311" t="str">
        <f>統合マスタ!AA314</f>
        <v/>
      </c>
    </row>
    <row r="312" spans="1:21">
      <c r="A312" s="6" t="s">
        <v>592</v>
      </c>
      <c r="B312" s="6" t="s">
        <v>9</v>
      </c>
      <c r="C312" s="7" t="s">
        <v>67</v>
      </c>
      <c r="D312" s="6" t="s">
        <v>69</v>
      </c>
      <c r="E312" s="6" t="s">
        <v>70</v>
      </c>
      <c r="F312" s="8">
        <v>275</v>
      </c>
      <c r="G312" s="8">
        <v>27500</v>
      </c>
      <c r="H312" s="9">
        <f t="shared" si="20"/>
        <v>100</v>
      </c>
      <c r="I312" s="7" t="s">
        <v>38</v>
      </c>
      <c r="J312" s="10">
        <v>22013</v>
      </c>
      <c r="K312" s="11">
        <f t="shared" si="21"/>
        <v>220.13</v>
      </c>
      <c r="L312" s="7" t="s">
        <v>85</v>
      </c>
      <c r="M312" s="15">
        <f t="shared" si="22"/>
        <v>54.870000000000005</v>
      </c>
      <c r="N312" t="str">
        <f>IF(match_results!C312="完全一致","〇","×")</f>
        <v>〇</v>
      </c>
      <c r="O312" t="str">
        <f>IF(match_results!C312="薬価一致候補","〇","×")</f>
        <v>×</v>
      </c>
      <c r="P312" s="58">
        <f>IF(match_results!E312="","",match_results!E312)</f>
        <v>250</v>
      </c>
      <c r="Q312" s="26" t="str">
        <f ca="1">OFFSET(マスタ非採用削除!$C$4,元データ!P312,0)</f>
        <v>ゾニサミドＯＤ錠２５ｍｇＴＲＥ「ＤＳＥＰ」</v>
      </c>
      <c r="R312">
        <f t="shared" si="24"/>
        <v>311</v>
      </c>
      <c r="S312" t="str">
        <f t="shared" si="23"/>
        <v>ゾニサミドOD錠25ｍｇＴＲＥ「ＤＳＥＰ」</v>
      </c>
      <c r="T312">
        <v>1</v>
      </c>
      <c r="U312" t="str">
        <f>統合マスタ!AA315</f>
        <v/>
      </c>
    </row>
    <row r="313" spans="1:21">
      <c r="A313" s="6" t="s">
        <v>593</v>
      </c>
      <c r="B313" s="6" t="s">
        <v>10</v>
      </c>
      <c r="C313" s="7" t="s">
        <v>67</v>
      </c>
      <c r="D313" s="6" t="s">
        <v>138</v>
      </c>
      <c r="E313" s="6" t="s">
        <v>308</v>
      </c>
      <c r="F313" s="8">
        <v>11.7</v>
      </c>
      <c r="G313" s="8">
        <v>11700</v>
      </c>
      <c r="H313" s="9">
        <f t="shared" si="20"/>
        <v>1000.0000000000001</v>
      </c>
      <c r="I313" s="7" t="s">
        <v>38</v>
      </c>
      <c r="J313" s="12">
        <v>10423</v>
      </c>
      <c r="K313" s="11">
        <f t="shared" si="21"/>
        <v>10.422999999999998</v>
      </c>
      <c r="L313" s="7" t="s">
        <v>246</v>
      </c>
      <c r="M313" s="15">
        <f t="shared" si="22"/>
        <v>1.277000000000001</v>
      </c>
      <c r="N313" t="str">
        <f>IF(match_results!C313="完全一致","〇","×")</f>
        <v>×</v>
      </c>
      <c r="O313" t="str">
        <f>IF(match_results!C313="薬価一致候補","〇","×")</f>
        <v>〇</v>
      </c>
      <c r="P313" s="57">
        <v>249</v>
      </c>
      <c r="Q313" s="49" t="str">
        <f ca="1">OFFSET(マスタ非採用削除!$C$4,元データ!P313,0)</f>
        <v>ゾニサミド錠１００ｍｇ「アメル」</v>
      </c>
      <c r="R313">
        <f t="shared" si="24"/>
        <v>312</v>
      </c>
      <c r="S313" t="str">
        <f t="shared" si="23"/>
        <v>ゾニサミド錠100MG「アメル」</v>
      </c>
      <c r="T313">
        <v>2</v>
      </c>
      <c r="U313" t="str">
        <f>統合マスタ!AA316</f>
        <v/>
      </c>
    </row>
    <row r="314" spans="1:21">
      <c r="A314" s="6" t="s">
        <v>594</v>
      </c>
      <c r="B314" s="6" t="s">
        <v>114</v>
      </c>
      <c r="C314" s="7" t="s">
        <v>39</v>
      </c>
      <c r="D314" s="6" t="s">
        <v>69</v>
      </c>
      <c r="E314" s="6" t="s">
        <v>114</v>
      </c>
      <c r="F314" s="8">
        <v>6.7</v>
      </c>
      <c r="G314" s="8">
        <v>670</v>
      </c>
      <c r="H314" s="9">
        <f t="shared" si="20"/>
        <v>100</v>
      </c>
      <c r="I314" s="7" t="s">
        <v>38</v>
      </c>
      <c r="J314" s="10">
        <v>597</v>
      </c>
      <c r="K314" s="11">
        <f t="shared" si="21"/>
        <v>5.97</v>
      </c>
      <c r="L314" s="7" t="s">
        <v>303</v>
      </c>
      <c r="M314" s="15">
        <f t="shared" si="22"/>
        <v>0.73000000000000043</v>
      </c>
      <c r="N314" t="str">
        <f>IF(match_results!C314="完全一致","〇","×")</f>
        <v>〇</v>
      </c>
      <c r="O314" t="str">
        <f>IF(match_results!C314="薬価一致候補","〇","×")</f>
        <v>×</v>
      </c>
      <c r="P314" s="58">
        <f>IF(match_results!E314="","",match_results!E314)</f>
        <v>251</v>
      </c>
      <c r="Q314" s="26" t="str">
        <f ca="1">OFFSET(マスタ非採用削除!$C$4,元データ!P314,0)</f>
        <v>ゾピクロン錠７．５ｍｇ「トーワ」</v>
      </c>
      <c r="R314">
        <f t="shared" si="24"/>
        <v>313</v>
      </c>
      <c r="S314" t="str">
        <f t="shared" si="23"/>
        <v>ゾピクロン錠７．５ｍｇ「トーワ」</v>
      </c>
      <c r="T314">
        <v>1</v>
      </c>
      <c r="U314" t="str">
        <f>統合マスタ!AA317</f>
        <v/>
      </c>
    </row>
    <row r="315" spans="1:21">
      <c r="A315" s="6" t="s">
        <v>594</v>
      </c>
      <c r="B315" s="6" t="s">
        <v>114</v>
      </c>
      <c r="C315" s="7" t="s">
        <v>67</v>
      </c>
      <c r="D315" s="6" t="s">
        <v>138</v>
      </c>
      <c r="E315" s="6" t="s">
        <v>114</v>
      </c>
      <c r="F315" s="8">
        <v>6.7</v>
      </c>
      <c r="G315" s="8">
        <v>6700</v>
      </c>
      <c r="H315" s="9">
        <f t="shared" si="20"/>
        <v>1000</v>
      </c>
      <c r="I315" s="7" t="s">
        <v>38</v>
      </c>
      <c r="J315" s="10">
        <v>5970</v>
      </c>
      <c r="K315" s="11">
        <f t="shared" si="21"/>
        <v>5.97</v>
      </c>
      <c r="L315" s="7" t="s">
        <v>303</v>
      </c>
      <c r="M315" s="15">
        <f t="shared" si="22"/>
        <v>0.73000000000000043</v>
      </c>
      <c r="N315" t="str">
        <f>IF(match_results!C315="完全一致","〇","×")</f>
        <v>〇</v>
      </c>
      <c r="O315" t="str">
        <f>IF(match_results!C315="薬価一致候補","〇","×")</f>
        <v>×</v>
      </c>
      <c r="P315" s="58">
        <f>IF(match_results!E315="","",match_results!E315)</f>
        <v>251</v>
      </c>
      <c r="Q315" s="26" t="str">
        <f ca="1">OFFSET(マスタ非採用削除!$C$4,元データ!P315,0)</f>
        <v>ゾピクロン錠７．５ｍｇ「トーワ」</v>
      </c>
      <c r="R315">
        <f t="shared" si="24"/>
        <v>314</v>
      </c>
      <c r="S315" t="str">
        <f t="shared" si="23"/>
        <v>ゾピクロン錠７．５ｍｇ「トーワ」</v>
      </c>
      <c r="T315">
        <v>1</v>
      </c>
      <c r="U315" t="str">
        <f>統合マスタ!AA318</f>
        <v/>
      </c>
    </row>
    <row r="316" spans="1:21">
      <c r="A316" s="6" t="s">
        <v>595</v>
      </c>
      <c r="B316" s="6" t="s">
        <v>10</v>
      </c>
      <c r="C316" s="7" t="s">
        <v>39</v>
      </c>
      <c r="D316" s="6" t="s">
        <v>532</v>
      </c>
      <c r="E316" s="6" t="s">
        <v>241</v>
      </c>
      <c r="F316" s="8">
        <v>2438.8000000000002</v>
      </c>
      <c r="G316" s="8">
        <v>24388</v>
      </c>
      <c r="H316" s="9">
        <f t="shared" si="20"/>
        <v>10</v>
      </c>
      <c r="I316" s="7" t="s">
        <v>38</v>
      </c>
      <c r="J316" s="12">
        <v>21709</v>
      </c>
      <c r="K316" s="11">
        <f t="shared" si="21"/>
        <v>2170.9</v>
      </c>
      <c r="L316" s="7" t="s">
        <v>111</v>
      </c>
      <c r="M316" s="15">
        <f t="shared" si="22"/>
        <v>267.90000000000009</v>
      </c>
      <c r="N316" t="str">
        <f>IF(match_results!C316="完全一致","〇","×")</f>
        <v>〇</v>
      </c>
      <c r="O316" t="str">
        <f>IF(match_results!C316="薬価一致候補","〇","×")</f>
        <v>×</v>
      </c>
      <c r="P316" s="58">
        <f>IF(match_results!E316="","",match_results!E316)</f>
        <v>252</v>
      </c>
      <c r="Q316" s="26" t="str">
        <f ca="1">OFFSET(マスタ非採用削除!$C$4,元データ!P316,0)</f>
        <v>ゾフルーザ錠２０ｍｇ</v>
      </c>
      <c r="R316">
        <f t="shared" si="24"/>
        <v>315</v>
      </c>
      <c r="S316" t="str">
        <f t="shared" si="23"/>
        <v>ゾフルーザ錠20ｍｇ</v>
      </c>
      <c r="T316">
        <v>1</v>
      </c>
      <c r="U316" t="str">
        <f>統合マスタ!AA319</f>
        <v/>
      </c>
    </row>
    <row r="317" spans="1:21">
      <c r="A317" s="6" t="s">
        <v>596</v>
      </c>
      <c r="B317" s="6" t="s">
        <v>44</v>
      </c>
      <c r="C317" s="7" t="s">
        <v>39</v>
      </c>
      <c r="D317" s="6" t="s">
        <v>297</v>
      </c>
      <c r="E317" s="6" t="s">
        <v>212</v>
      </c>
      <c r="F317" s="8">
        <v>6.1</v>
      </c>
      <c r="G317" s="8">
        <v>6100</v>
      </c>
      <c r="H317" s="9">
        <f t="shared" si="20"/>
        <v>1000.0000000000001</v>
      </c>
      <c r="I317" s="7" t="s">
        <v>38</v>
      </c>
      <c r="J317" s="10">
        <v>5429</v>
      </c>
      <c r="K317" s="11">
        <f t="shared" si="21"/>
        <v>5.4289999999999994</v>
      </c>
      <c r="L317" s="7" t="s">
        <v>303</v>
      </c>
      <c r="M317" s="15">
        <f t="shared" si="22"/>
        <v>0.67100000000000026</v>
      </c>
      <c r="N317" t="str">
        <f>IF(match_results!C317="完全一致","〇","×")</f>
        <v>〇</v>
      </c>
      <c r="O317" t="str">
        <f>IF(match_results!C317="薬価一致候補","〇","×")</f>
        <v>×</v>
      </c>
      <c r="P317" s="58">
        <f>IF(match_results!E317="","",match_results!E317)</f>
        <v>253</v>
      </c>
      <c r="Q317" s="26" t="str">
        <f ca="1">OFFSET(マスタ非採用削除!$C$4,元データ!P317,0)</f>
        <v>ソラナックス０．４ｍｇ錠</v>
      </c>
      <c r="R317">
        <f t="shared" si="24"/>
        <v>316</v>
      </c>
      <c r="S317" t="str">
        <f t="shared" si="23"/>
        <v>ソラナックス0.4ｍｇ錠</v>
      </c>
      <c r="T317">
        <v>1</v>
      </c>
      <c r="U317" t="str">
        <f>統合マスタ!AA320</f>
        <v/>
      </c>
    </row>
    <row r="318" spans="1:21">
      <c r="A318" s="6" t="s">
        <v>596</v>
      </c>
      <c r="B318" s="6" t="s">
        <v>44</v>
      </c>
      <c r="C318" s="7" t="s">
        <v>67</v>
      </c>
      <c r="D318" s="6" t="s">
        <v>132</v>
      </c>
      <c r="E318" s="6" t="s">
        <v>212</v>
      </c>
      <c r="F318" s="8">
        <v>6.1</v>
      </c>
      <c r="G318" s="8">
        <v>3050</v>
      </c>
      <c r="H318" s="9">
        <f t="shared" si="20"/>
        <v>500.00000000000006</v>
      </c>
      <c r="I318" s="7" t="s">
        <v>38</v>
      </c>
      <c r="J318" s="10">
        <v>2715</v>
      </c>
      <c r="K318" s="11">
        <f t="shared" si="21"/>
        <v>5.43</v>
      </c>
      <c r="L318" s="7" t="s">
        <v>303</v>
      </c>
      <c r="M318" s="15">
        <f t="shared" si="22"/>
        <v>0.66999999999999993</v>
      </c>
      <c r="N318" t="str">
        <f>IF(match_results!C318="完全一致","〇","×")</f>
        <v>〇</v>
      </c>
      <c r="O318" t="str">
        <f>IF(match_results!C318="薬価一致候補","〇","×")</f>
        <v>×</v>
      </c>
      <c r="P318" s="58">
        <f>IF(match_results!E318="","",match_results!E318)</f>
        <v>253</v>
      </c>
      <c r="Q318" s="26" t="str">
        <f ca="1">OFFSET(マスタ非採用削除!$C$4,元データ!P318,0)</f>
        <v>ソラナックス０．４ｍｇ錠</v>
      </c>
      <c r="R318">
        <f t="shared" si="24"/>
        <v>317</v>
      </c>
      <c r="S318" t="str">
        <f t="shared" si="23"/>
        <v>ソラナックス0.4ｍｇ錠</v>
      </c>
      <c r="T318">
        <v>1</v>
      </c>
      <c r="U318" t="str">
        <f>統合マスタ!AA321</f>
        <v/>
      </c>
    </row>
    <row r="319" spans="1:21">
      <c r="A319" s="6" t="s">
        <v>597</v>
      </c>
      <c r="B319" s="6" t="s">
        <v>44</v>
      </c>
      <c r="C319" s="7" t="s">
        <v>39</v>
      </c>
      <c r="D319" s="6" t="s">
        <v>132</v>
      </c>
      <c r="E319" s="6" t="s">
        <v>212</v>
      </c>
      <c r="F319" s="8">
        <v>7.6</v>
      </c>
      <c r="G319" s="8">
        <v>3800</v>
      </c>
      <c r="H319" s="9">
        <f t="shared" si="20"/>
        <v>500</v>
      </c>
      <c r="I319" s="7" t="s">
        <v>38</v>
      </c>
      <c r="J319" s="10">
        <v>3385</v>
      </c>
      <c r="K319" s="11">
        <f t="shared" si="21"/>
        <v>6.77</v>
      </c>
      <c r="L319" s="7" t="s">
        <v>303</v>
      </c>
      <c r="M319" s="15">
        <f t="shared" si="22"/>
        <v>0.83000000000000007</v>
      </c>
      <c r="N319" t="str">
        <f>IF(match_results!C319="完全一致","〇","×")</f>
        <v>〇</v>
      </c>
      <c r="O319" t="str">
        <f>IF(match_results!C319="薬価一致候補","〇","×")</f>
        <v>×</v>
      </c>
      <c r="P319" s="58">
        <f>IF(match_results!E319="","",match_results!E319)</f>
        <v>254</v>
      </c>
      <c r="Q319" s="26" t="str">
        <f ca="1">OFFSET(マスタ非採用削除!$C$4,元データ!P319,0)</f>
        <v>ソラナックス０．８ｍｇ錠</v>
      </c>
      <c r="R319">
        <f t="shared" si="24"/>
        <v>318</v>
      </c>
      <c r="S319" t="str">
        <f t="shared" si="23"/>
        <v>ソラナックス0.8ｍｇ錠</v>
      </c>
      <c r="T319">
        <v>1</v>
      </c>
      <c r="U319" t="str">
        <f>統合マスタ!AA322</f>
        <v/>
      </c>
    </row>
    <row r="320" spans="1:21">
      <c r="A320" s="6" t="s">
        <v>597</v>
      </c>
      <c r="B320" s="6" t="s">
        <v>44</v>
      </c>
      <c r="C320" s="7" t="s">
        <v>67</v>
      </c>
      <c r="D320" s="6" t="s">
        <v>132</v>
      </c>
      <c r="E320" s="6" t="s">
        <v>212</v>
      </c>
      <c r="F320" s="8">
        <v>7.6</v>
      </c>
      <c r="G320" s="8">
        <v>3800</v>
      </c>
      <c r="H320" s="9">
        <f t="shared" si="20"/>
        <v>500</v>
      </c>
      <c r="I320" s="7" t="s">
        <v>38</v>
      </c>
      <c r="J320" s="10">
        <v>3382</v>
      </c>
      <c r="K320" s="11">
        <f t="shared" si="21"/>
        <v>6.7640000000000002</v>
      </c>
      <c r="L320" s="7" t="s">
        <v>303</v>
      </c>
      <c r="M320" s="15">
        <f t="shared" si="22"/>
        <v>0.83599999999999941</v>
      </c>
      <c r="N320" t="str">
        <f>IF(match_results!C320="完全一致","〇","×")</f>
        <v>〇</v>
      </c>
      <c r="O320" t="str">
        <f>IF(match_results!C320="薬価一致候補","〇","×")</f>
        <v>×</v>
      </c>
      <c r="P320" s="58">
        <f>IF(match_results!E320="","",match_results!E320)</f>
        <v>254</v>
      </c>
      <c r="Q320" s="26" t="str">
        <f ca="1">OFFSET(マスタ非採用削除!$C$4,元データ!P320,0)</f>
        <v>ソラナックス０．８ｍｇ錠</v>
      </c>
      <c r="R320">
        <f t="shared" si="24"/>
        <v>319</v>
      </c>
      <c r="S320" t="str">
        <f t="shared" si="23"/>
        <v>ソラナックス0.8ｍｇ錠</v>
      </c>
      <c r="T320">
        <v>1</v>
      </c>
      <c r="U320" t="str">
        <f>統合マスタ!AA323</f>
        <v/>
      </c>
    </row>
    <row r="321" spans="1:21">
      <c r="A321" s="6" t="s">
        <v>598</v>
      </c>
      <c r="B321" s="6" t="s">
        <v>114</v>
      </c>
      <c r="C321" s="7" t="s">
        <v>39</v>
      </c>
      <c r="D321" s="6" t="s">
        <v>69</v>
      </c>
      <c r="E321" s="6" t="s">
        <v>114</v>
      </c>
      <c r="F321" s="8">
        <v>33</v>
      </c>
      <c r="G321" s="8">
        <v>3300</v>
      </c>
      <c r="H321" s="9">
        <f t="shared" si="20"/>
        <v>100</v>
      </c>
      <c r="I321" s="7" t="s">
        <v>38</v>
      </c>
      <c r="J321" s="10">
        <v>2540</v>
      </c>
      <c r="K321" s="11">
        <f t="shared" si="21"/>
        <v>25.4</v>
      </c>
      <c r="L321" s="7" t="s">
        <v>525</v>
      </c>
      <c r="M321" s="15">
        <f t="shared" si="22"/>
        <v>7.6000000000000014</v>
      </c>
      <c r="N321" t="str">
        <f>IF(match_results!C321="完全一致","〇","×")</f>
        <v>〇</v>
      </c>
      <c r="O321" t="str">
        <f>IF(match_results!C321="薬価一致候補","〇","×")</f>
        <v>×</v>
      </c>
      <c r="P321" s="58">
        <f>IF(match_results!E321="","",match_results!E321)</f>
        <v>255</v>
      </c>
      <c r="Q321" s="26" t="str">
        <f ca="1">OFFSET(マスタ非採用削除!$C$4,元データ!P321,0)</f>
        <v>ソリフェナシンコハク酸塩ＯＤ錠５ｍｇ「トーワ」</v>
      </c>
      <c r="R321">
        <f t="shared" si="24"/>
        <v>320</v>
      </c>
      <c r="S321" t="str">
        <f t="shared" si="23"/>
        <v>ソリフェナシンコハク酸塩OD錠5ｍｇ「トーワ」</v>
      </c>
      <c r="T321">
        <v>1</v>
      </c>
      <c r="U321" t="str">
        <f>統合マスタ!AA324</f>
        <v/>
      </c>
    </row>
    <row r="322" spans="1:21">
      <c r="A322" s="6" t="s">
        <v>598</v>
      </c>
      <c r="B322" s="6" t="s">
        <v>114</v>
      </c>
      <c r="C322" s="7" t="s">
        <v>67</v>
      </c>
      <c r="D322" s="6" t="s">
        <v>69</v>
      </c>
      <c r="E322" s="6" t="s">
        <v>114</v>
      </c>
      <c r="F322" s="8">
        <v>33</v>
      </c>
      <c r="G322" s="8">
        <v>3300</v>
      </c>
      <c r="H322" s="9">
        <f t="shared" ref="H322:H385" si="25">G322/F322</f>
        <v>100</v>
      </c>
      <c r="I322" s="7" t="s">
        <v>38</v>
      </c>
      <c r="J322" s="10">
        <v>2540</v>
      </c>
      <c r="K322" s="11">
        <f t="shared" ref="K322:K385" si="26">J322/H322</f>
        <v>25.4</v>
      </c>
      <c r="L322" s="7" t="s">
        <v>525</v>
      </c>
      <c r="M322" s="15">
        <f t="shared" si="22"/>
        <v>7.6000000000000014</v>
      </c>
      <c r="N322" t="str">
        <f>IF(match_results!C322="完全一致","〇","×")</f>
        <v>〇</v>
      </c>
      <c r="O322" t="str">
        <f>IF(match_results!C322="薬価一致候補","〇","×")</f>
        <v>×</v>
      </c>
      <c r="P322" s="58">
        <f>IF(match_results!E322="","",match_results!E322)</f>
        <v>255</v>
      </c>
      <c r="Q322" s="26" t="str">
        <f ca="1">OFFSET(マスタ非採用削除!$C$4,元データ!P322,0)</f>
        <v>ソリフェナシンコハク酸塩ＯＤ錠５ｍｇ「トーワ」</v>
      </c>
      <c r="R322">
        <f t="shared" si="24"/>
        <v>321</v>
      </c>
      <c r="S322" t="str">
        <f t="shared" si="23"/>
        <v>ソリフェナシンコハク酸塩OD錠5ｍｇ「トーワ」</v>
      </c>
      <c r="T322">
        <v>1</v>
      </c>
      <c r="U322" t="str">
        <f>統合マスタ!AA325</f>
        <v/>
      </c>
    </row>
    <row r="323" spans="1:21">
      <c r="A323" s="6" t="s">
        <v>599</v>
      </c>
      <c r="B323" s="6" t="s">
        <v>10</v>
      </c>
      <c r="C323" s="7" t="s">
        <v>10</v>
      </c>
      <c r="D323" s="6" t="s">
        <v>600</v>
      </c>
      <c r="E323" s="6" t="s">
        <v>104</v>
      </c>
      <c r="F323" s="8">
        <v>216</v>
      </c>
      <c r="G323" s="8">
        <v>2160</v>
      </c>
      <c r="H323" s="9">
        <f t="shared" si="25"/>
        <v>10</v>
      </c>
      <c r="I323" s="7" t="s">
        <v>486</v>
      </c>
      <c r="J323" s="12">
        <v>1876</v>
      </c>
      <c r="K323" s="11">
        <f t="shared" si="26"/>
        <v>187.6</v>
      </c>
      <c r="L323" s="7" t="s">
        <v>159</v>
      </c>
      <c r="M323" s="15">
        <f t="shared" ref="M323:M386" si="27">F323-K323</f>
        <v>28.400000000000006</v>
      </c>
      <c r="N323" t="str">
        <f>IF(match_results!C323="完全一致","〇","×")</f>
        <v>〇</v>
      </c>
      <c r="O323" t="str">
        <f>IF(match_results!C323="薬価一致候補","〇","×")</f>
        <v>×</v>
      </c>
      <c r="P323" s="58">
        <f>IF(match_results!E323="","",match_results!E323)</f>
        <v>256</v>
      </c>
      <c r="Q323" s="26" t="str">
        <f ca="1">OFFSET(マスタ非採用削除!$C$4,元データ!P323,0)</f>
        <v>ソルダクトン静注用１００ｍｇ</v>
      </c>
      <c r="R323">
        <f t="shared" si="24"/>
        <v>322</v>
      </c>
      <c r="S323" t="str">
        <f t="shared" ref="S323:S386" si="28">A323</f>
        <v>ソルダクトン静注用100mg</v>
      </c>
      <c r="T323">
        <v>1</v>
      </c>
      <c r="U323" t="str">
        <f>統合マスタ!AA326</f>
        <v/>
      </c>
    </row>
    <row r="324" spans="1:21">
      <c r="A324" s="6" t="s">
        <v>601</v>
      </c>
      <c r="B324" s="6" t="s">
        <v>9</v>
      </c>
      <c r="C324" s="7" t="s">
        <v>10</v>
      </c>
      <c r="D324" s="6" t="s">
        <v>602</v>
      </c>
      <c r="E324" s="6" t="s">
        <v>142</v>
      </c>
      <c r="F324" s="8">
        <v>145</v>
      </c>
      <c r="G324" s="8">
        <v>4350</v>
      </c>
      <c r="H324" s="9">
        <f t="shared" si="25"/>
        <v>30</v>
      </c>
      <c r="I324" s="7" t="s">
        <v>97</v>
      </c>
      <c r="J324" s="10">
        <v>3876</v>
      </c>
      <c r="K324" s="11">
        <f t="shared" si="26"/>
        <v>129.19999999999999</v>
      </c>
      <c r="L324" s="7" t="s">
        <v>98</v>
      </c>
      <c r="M324" s="15">
        <f t="shared" si="27"/>
        <v>15.800000000000011</v>
      </c>
      <c r="N324" t="str">
        <f>IF(match_results!C324="完全一致","〇","×")</f>
        <v>×</v>
      </c>
      <c r="O324" t="str">
        <f>IF(match_results!C324="薬価一致候補","〇","×")</f>
        <v>〇</v>
      </c>
      <c r="P324" s="56">
        <f>IF(match_results!E324="","",match_results!E324)</f>
        <v>258</v>
      </c>
      <c r="Q324" s="26" t="str">
        <f ca="1">OFFSET(マスタ非採用削除!$C$4,元データ!P324,0)</f>
        <v>ソルデム１輸液</v>
      </c>
      <c r="R324">
        <f t="shared" ref="R324:R387" si="29">R323+1</f>
        <v>323</v>
      </c>
      <c r="S324" t="str">
        <f t="shared" si="28"/>
        <v>ソルデム-１輸液　200ｍｌ</v>
      </c>
      <c r="T324">
        <v>2</v>
      </c>
      <c r="U324" t="str">
        <f>統合マスタ!AA327</f>
        <v/>
      </c>
    </row>
    <row r="325" spans="1:21">
      <c r="A325" s="6" t="s">
        <v>603</v>
      </c>
      <c r="B325" s="6" t="s">
        <v>9</v>
      </c>
      <c r="C325" s="7" t="s">
        <v>10</v>
      </c>
      <c r="D325" s="6" t="s">
        <v>604</v>
      </c>
      <c r="E325" s="6" t="s">
        <v>142</v>
      </c>
      <c r="F325" s="8">
        <v>184</v>
      </c>
      <c r="G325" s="8">
        <v>3680</v>
      </c>
      <c r="H325" s="9">
        <f t="shared" si="25"/>
        <v>20</v>
      </c>
      <c r="I325" s="7" t="s">
        <v>97</v>
      </c>
      <c r="J325" s="10">
        <v>3280</v>
      </c>
      <c r="K325" s="11">
        <f t="shared" si="26"/>
        <v>164</v>
      </c>
      <c r="L325" s="7" t="s">
        <v>98</v>
      </c>
      <c r="M325" s="15">
        <f t="shared" si="27"/>
        <v>20</v>
      </c>
      <c r="N325" t="str">
        <f>IF(match_results!C325="完全一致","〇","×")</f>
        <v>×</v>
      </c>
      <c r="O325" t="str">
        <f>IF(match_results!C325="薬価一致候補","〇","×")</f>
        <v>〇</v>
      </c>
      <c r="P325" s="56">
        <f>IF(match_results!E325="","",match_results!E325)</f>
        <v>257</v>
      </c>
      <c r="Q325" s="26" t="str">
        <f ca="1">OFFSET(マスタ非採用削除!$C$4,元データ!P325,0)</f>
        <v>ソルデム１輸液</v>
      </c>
      <c r="R325">
        <f t="shared" si="29"/>
        <v>324</v>
      </c>
      <c r="S325" t="str">
        <f t="shared" si="28"/>
        <v>ソルデム１輸液　500ｍｌ</v>
      </c>
      <c r="T325">
        <v>2</v>
      </c>
      <c r="U325" t="str">
        <f>統合マスタ!AA328</f>
        <v/>
      </c>
    </row>
    <row r="326" spans="1:21">
      <c r="A326" s="6" t="s">
        <v>605</v>
      </c>
      <c r="B326" s="6" t="s">
        <v>90</v>
      </c>
      <c r="C326" s="7" t="s">
        <v>39</v>
      </c>
      <c r="D326" s="6" t="s">
        <v>69</v>
      </c>
      <c r="E326" s="6" t="s">
        <v>606</v>
      </c>
      <c r="F326" s="8">
        <v>157.4</v>
      </c>
      <c r="G326" s="8">
        <v>15740</v>
      </c>
      <c r="H326" s="9">
        <f t="shared" si="25"/>
        <v>100</v>
      </c>
      <c r="I326" s="7" t="s">
        <v>38</v>
      </c>
      <c r="J326" s="10">
        <v>13617</v>
      </c>
      <c r="K326" s="11">
        <f t="shared" si="26"/>
        <v>136.16999999999999</v>
      </c>
      <c r="L326" s="7" t="s">
        <v>270</v>
      </c>
      <c r="M326" s="15">
        <f t="shared" si="27"/>
        <v>21.230000000000018</v>
      </c>
      <c r="N326" t="str">
        <f>IF(match_results!C326="完全一致","〇","×")</f>
        <v>〇</v>
      </c>
      <c r="O326" t="str">
        <f>IF(match_results!C326="薬価一致候補","〇","×")</f>
        <v>×</v>
      </c>
      <c r="P326" s="58">
        <f>IF(match_results!E326="","",match_results!E326)</f>
        <v>268</v>
      </c>
      <c r="Q326" s="26" t="str">
        <f ca="1">OFFSET(マスタ非採用削除!$C$4,元データ!P326,0)</f>
        <v>ダーブロック錠２ｍｇ</v>
      </c>
      <c r="R326">
        <f t="shared" si="29"/>
        <v>325</v>
      </c>
      <c r="S326" t="str">
        <f t="shared" si="28"/>
        <v>ダーブロック錠2ｍｇ</v>
      </c>
      <c r="T326">
        <v>1</v>
      </c>
      <c r="U326" t="str">
        <f>統合マスタ!AA329</f>
        <v/>
      </c>
    </row>
    <row r="327" spans="1:21">
      <c r="A327" s="6" t="s">
        <v>607</v>
      </c>
      <c r="B327" s="6" t="s">
        <v>9</v>
      </c>
      <c r="C327" s="7" t="s">
        <v>10</v>
      </c>
      <c r="D327" s="6" t="s">
        <v>608</v>
      </c>
      <c r="E327" s="6" t="s">
        <v>521</v>
      </c>
      <c r="F327" s="8">
        <v>50.7</v>
      </c>
      <c r="G327" s="8">
        <v>2535</v>
      </c>
      <c r="H327" s="9">
        <f t="shared" si="25"/>
        <v>50</v>
      </c>
      <c r="I327" s="7" t="s">
        <v>169</v>
      </c>
      <c r="J327" s="10">
        <v>2304</v>
      </c>
      <c r="K327" s="11">
        <f t="shared" si="26"/>
        <v>46.08</v>
      </c>
      <c r="L327" s="7" t="s">
        <v>246</v>
      </c>
      <c r="M327" s="15">
        <f t="shared" si="27"/>
        <v>4.6200000000000045</v>
      </c>
      <c r="N327" t="str">
        <f>IF(match_results!C327="完全一致","〇","×")</f>
        <v>〇</v>
      </c>
      <c r="O327" t="str">
        <f>IF(match_results!C327="薬価一致候補","〇","×")</f>
        <v>×</v>
      </c>
      <c r="P327" s="58">
        <f>IF(match_results!E327="","",match_results!E327)</f>
        <v>259</v>
      </c>
      <c r="Q327" s="26" t="str">
        <f ca="1">OFFSET(マスタ非採用削除!$C$4,元データ!P327,0)</f>
        <v>ダイアップ坐剤４</v>
      </c>
      <c r="R327">
        <f t="shared" si="29"/>
        <v>326</v>
      </c>
      <c r="S327" t="str">
        <f t="shared" si="28"/>
        <v>ダイアップ坐剤４</v>
      </c>
      <c r="T327">
        <v>1</v>
      </c>
      <c r="U327" t="str">
        <f>統合マスタ!AA330</f>
        <v/>
      </c>
    </row>
    <row r="328" spans="1:21">
      <c r="A328" s="6" t="s">
        <v>609</v>
      </c>
      <c r="B328" s="6" t="s">
        <v>44</v>
      </c>
      <c r="C328" s="7" t="s">
        <v>10</v>
      </c>
      <c r="D328" s="6" t="s">
        <v>610</v>
      </c>
      <c r="E328" s="6" t="s">
        <v>611</v>
      </c>
      <c r="F328" s="8">
        <v>61</v>
      </c>
      <c r="G328" s="8">
        <v>3050</v>
      </c>
      <c r="H328" s="9">
        <f t="shared" si="25"/>
        <v>50</v>
      </c>
      <c r="I328" s="7" t="s">
        <v>486</v>
      </c>
      <c r="J328" s="10">
        <v>2772</v>
      </c>
      <c r="K328" s="11">
        <f t="shared" si="26"/>
        <v>55.44</v>
      </c>
      <c r="L328" s="7" t="s">
        <v>494</v>
      </c>
      <c r="M328" s="15">
        <f t="shared" si="27"/>
        <v>5.5600000000000023</v>
      </c>
      <c r="N328" t="str">
        <f>IF(match_results!C328="完全一致","〇","×")</f>
        <v>〇</v>
      </c>
      <c r="O328" t="str">
        <f>IF(match_results!C328="薬価一致候補","〇","×")</f>
        <v>×</v>
      </c>
      <c r="P328" s="58">
        <f>IF(match_results!E328="","",match_results!E328)</f>
        <v>260</v>
      </c>
      <c r="Q328" s="26" t="str">
        <f ca="1">OFFSET(マスタ非採用削除!$C$4,元データ!P328,0)</f>
        <v>ダイビタミックス注</v>
      </c>
      <c r="R328">
        <f t="shared" si="29"/>
        <v>327</v>
      </c>
      <c r="S328" t="str">
        <f t="shared" si="28"/>
        <v>ダイビタミックス注</v>
      </c>
      <c r="T328">
        <v>1</v>
      </c>
      <c r="U328" t="str">
        <f>統合マスタ!AA331</f>
        <v/>
      </c>
    </row>
    <row r="329" spans="1:21">
      <c r="A329" s="6" t="s">
        <v>612</v>
      </c>
      <c r="B329" s="6" t="s">
        <v>10</v>
      </c>
      <c r="C329" s="7" t="s">
        <v>39</v>
      </c>
      <c r="D329" s="6" t="s">
        <v>69</v>
      </c>
      <c r="E329" s="6" t="s">
        <v>613</v>
      </c>
      <c r="F329" s="8">
        <v>15.1</v>
      </c>
      <c r="G329" s="8">
        <v>1510</v>
      </c>
      <c r="H329" s="9">
        <f t="shared" si="25"/>
        <v>100</v>
      </c>
      <c r="I329" s="7" t="s">
        <v>38</v>
      </c>
      <c r="J329" s="12">
        <v>1346</v>
      </c>
      <c r="K329" s="11">
        <f t="shared" si="26"/>
        <v>13.46</v>
      </c>
      <c r="L329" s="7" t="s">
        <v>333</v>
      </c>
      <c r="M329" s="15">
        <f t="shared" si="27"/>
        <v>1.6399999999999988</v>
      </c>
      <c r="N329" t="str">
        <f>IF(match_results!C329="完全一致","〇","×")</f>
        <v>〇</v>
      </c>
      <c r="O329" t="str">
        <f>IF(match_results!C329="薬価一致候補","〇","×")</f>
        <v>×</v>
      </c>
      <c r="P329" s="58">
        <f>IF(match_results!E329="","",match_results!E329)</f>
        <v>261</v>
      </c>
      <c r="Q329" s="26" t="str">
        <f ca="1">OFFSET(マスタ非採用削除!$C$4,元データ!P329,0)</f>
        <v>ダイフェン配合錠</v>
      </c>
      <c r="R329">
        <f t="shared" si="29"/>
        <v>328</v>
      </c>
      <c r="S329" t="str">
        <f t="shared" si="28"/>
        <v>ダイフェン配合錠</v>
      </c>
      <c r="T329">
        <v>1</v>
      </c>
      <c r="U329" t="str">
        <f>統合マスタ!AA332</f>
        <v/>
      </c>
    </row>
    <row r="330" spans="1:21">
      <c r="A330" s="6" t="s">
        <v>614</v>
      </c>
      <c r="B330" s="6" t="s">
        <v>10</v>
      </c>
      <c r="C330" s="7" t="s">
        <v>39</v>
      </c>
      <c r="D330" s="6" t="s">
        <v>504</v>
      </c>
      <c r="E330" s="6" t="s">
        <v>139</v>
      </c>
      <c r="F330" s="8">
        <v>153.5</v>
      </c>
      <c r="G330" s="8">
        <v>15350</v>
      </c>
      <c r="H330" s="9">
        <f t="shared" si="25"/>
        <v>100</v>
      </c>
      <c r="I330" s="7" t="s">
        <v>57</v>
      </c>
      <c r="J330" s="12">
        <v>13675</v>
      </c>
      <c r="K330" s="11">
        <f t="shared" si="26"/>
        <v>136.75</v>
      </c>
      <c r="L330" s="7" t="s">
        <v>270</v>
      </c>
      <c r="M330" s="15">
        <f t="shared" si="27"/>
        <v>16.75</v>
      </c>
      <c r="N330" t="str">
        <f>IF(match_results!C330="完全一致","〇","×")</f>
        <v>〇</v>
      </c>
      <c r="O330" t="str">
        <f>IF(match_results!C330="薬価一致候補","〇","×")</f>
        <v>×</v>
      </c>
      <c r="P330" s="58">
        <f>IF(match_results!E330="","",match_results!E330)</f>
        <v>262</v>
      </c>
      <c r="Q330" s="26" t="str">
        <f ca="1">OFFSET(マスタ非採用削除!$C$4,元データ!P330,0)</f>
        <v>タクロリムスカプセル１ｍｇ「ニプロ」</v>
      </c>
      <c r="R330">
        <f t="shared" si="29"/>
        <v>329</v>
      </c>
      <c r="S330" t="str">
        <f t="shared" si="28"/>
        <v>タクロリムスカプセル1ｍｇ「ニプロ」</v>
      </c>
      <c r="T330">
        <v>1</v>
      </c>
      <c r="U330" t="str">
        <f>統合マスタ!AA333</f>
        <v/>
      </c>
    </row>
    <row r="331" spans="1:21">
      <c r="A331" s="6" t="s">
        <v>615</v>
      </c>
      <c r="B331" s="6" t="s">
        <v>9</v>
      </c>
      <c r="C331" s="7" t="s">
        <v>39</v>
      </c>
      <c r="D331" s="6" t="s">
        <v>36</v>
      </c>
      <c r="E331" s="6" t="s">
        <v>37</v>
      </c>
      <c r="F331" s="8">
        <v>94.3</v>
      </c>
      <c r="G331" s="8">
        <v>9430</v>
      </c>
      <c r="H331" s="9">
        <f t="shared" si="25"/>
        <v>100</v>
      </c>
      <c r="I331" s="7" t="s">
        <v>38</v>
      </c>
      <c r="J331" s="10">
        <v>8355</v>
      </c>
      <c r="K331" s="11">
        <f t="shared" si="26"/>
        <v>83.55</v>
      </c>
      <c r="L331" s="7" t="s">
        <v>306</v>
      </c>
      <c r="M331" s="15">
        <f t="shared" si="27"/>
        <v>10.75</v>
      </c>
      <c r="N331" t="str">
        <f>IF(match_results!C331="完全一致","〇","×")</f>
        <v>〇</v>
      </c>
      <c r="O331" t="str">
        <f>IF(match_results!C331="薬価一致候補","〇","×")</f>
        <v>×</v>
      </c>
      <c r="P331" s="58">
        <f>IF(match_results!E331="","",match_results!E331)</f>
        <v>263</v>
      </c>
      <c r="Q331" s="26" t="str">
        <f ca="1">OFFSET(マスタ非採用削除!$C$4,元データ!P331,0)</f>
        <v>タケキャブＯＤ錠１０ｍｇ</v>
      </c>
      <c r="R331">
        <f t="shared" si="29"/>
        <v>330</v>
      </c>
      <c r="S331" t="str">
        <f t="shared" si="28"/>
        <v>タケキャブOD錠10ｍｇ</v>
      </c>
      <c r="T331">
        <v>1</v>
      </c>
      <c r="U331" t="str">
        <f>統合マスタ!AA334</f>
        <v/>
      </c>
    </row>
    <row r="332" spans="1:21">
      <c r="A332" s="6" t="s">
        <v>615</v>
      </c>
      <c r="B332" s="6" t="s">
        <v>9</v>
      </c>
      <c r="C332" s="7" t="s">
        <v>67</v>
      </c>
      <c r="D332" s="6" t="s">
        <v>616</v>
      </c>
      <c r="E332" s="6" t="s">
        <v>37</v>
      </c>
      <c r="F332" s="8">
        <v>94.3</v>
      </c>
      <c r="G332" s="8">
        <v>18860</v>
      </c>
      <c r="H332" s="9">
        <f t="shared" si="25"/>
        <v>200</v>
      </c>
      <c r="I332" s="7" t="s">
        <v>38</v>
      </c>
      <c r="J332" s="10">
        <v>16710</v>
      </c>
      <c r="K332" s="11">
        <f t="shared" si="26"/>
        <v>83.55</v>
      </c>
      <c r="L332" s="7" t="s">
        <v>306</v>
      </c>
      <c r="M332" s="15">
        <f t="shared" si="27"/>
        <v>10.75</v>
      </c>
      <c r="N332" t="str">
        <f>IF(match_results!C332="完全一致","〇","×")</f>
        <v>〇</v>
      </c>
      <c r="O332" t="str">
        <f>IF(match_results!C332="薬価一致候補","〇","×")</f>
        <v>×</v>
      </c>
      <c r="P332" s="58">
        <f>IF(match_results!E332="","",match_results!E332)</f>
        <v>263</v>
      </c>
      <c r="Q332" s="26" t="str">
        <f ca="1">OFFSET(マスタ非採用削除!$C$4,元データ!P332,0)</f>
        <v>タケキャブＯＤ錠１０ｍｇ</v>
      </c>
      <c r="R332">
        <f t="shared" si="29"/>
        <v>331</v>
      </c>
      <c r="S332" t="str">
        <f t="shared" si="28"/>
        <v>タケキャブOD錠10ｍｇ</v>
      </c>
      <c r="T332">
        <v>1</v>
      </c>
      <c r="U332" t="str">
        <f>統合マスタ!AA335</f>
        <v/>
      </c>
    </row>
    <row r="333" spans="1:21">
      <c r="A333" s="6" t="s">
        <v>617</v>
      </c>
      <c r="B333" s="6" t="s">
        <v>9</v>
      </c>
      <c r="C333" s="7" t="s">
        <v>39</v>
      </c>
      <c r="D333" s="6" t="s">
        <v>36</v>
      </c>
      <c r="E333" s="6" t="s">
        <v>37</v>
      </c>
      <c r="F333" s="8">
        <v>141</v>
      </c>
      <c r="G333" s="8">
        <v>14100</v>
      </c>
      <c r="H333" s="9">
        <f t="shared" si="25"/>
        <v>100</v>
      </c>
      <c r="I333" s="7" t="s">
        <v>38</v>
      </c>
      <c r="J333" s="10">
        <v>12490</v>
      </c>
      <c r="K333" s="11">
        <f t="shared" si="26"/>
        <v>124.9</v>
      </c>
      <c r="L333" s="7" t="s">
        <v>306</v>
      </c>
      <c r="M333" s="15">
        <f t="shared" si="27"/>
        <v>16.099999999999994</v>
      </c>
      <c r="N333" t="str">
        <f>IF(match_results!C333="完全一致","〇","×")</f>
        <v>〇</v>
      </c>
      <c r="O333" t="str">
        <f>IF(match_results!C333="薬価一致候補","〇","×")</f>
        <v>×</v>
      </c>
      <c r="P333" s="58">
        <f>IF(match_results!E333="","",match_results!E333)</f>
        <v>264</v>
      </c>
      <c r="Q333" s="26" t="str">
        <f ca="1">OFFSET(マスタ非採用削除!$C$4,元データ!P333,0)</f>
        <v>タケキャブＯＤ錠２０ｍｇ</v>
      </c>
      <c r="R333">
        <f t="shared" si="29"/>
        <v>332</v>
      </c>
      <c r="S333" t="str">
        <f t="shared" si="28"/>
        <v>タケキャブOD錠20ｍｇ</v>
      </c>
      <c r="T333">
        <v>1</v>
      </c>
      <c r="U333" t="str">
        <f>統合マスタ!AA336</f>
        <v/>
      </c>
    </row>
    <row r="334" spans="1:21">
      <c r="A334" s="6" t="s">
        <v>618</v>
      </c>
      <c r="B334" s="6" t="s">
        <v>9</v>
      </c>
      <c r="C334" s="7" t="s">
        <v>10</v>
      </c>
      <c r="D334" s="6" t="s">
        <v>619</v>
      </c>
      <c r="E334" s="6" t="s">
        <v>37</v>
      </c>
      <c r="F334" s="8">
        <v>452</v>
      </c>
      <c r="G334" s="8">
        <v>4520</v>
      </c>
      <c r="H334" s="9">
        <f t="shared" si="25"/>
        <v>10</v>
      </c>
      <c r="I334" s="7" t="s">
        <v>110</v>
      </c>
      <c r="J334" s="10">
        <v>4026</v>
      </c>
      <c r="K334" s="11">
        <f t="shared" si="26"/>
        <v>402.6</v>
      </c>
      <c r="L334" s="7" t="s">
        <v>306</v>
      </c>
      <c r="M334" s="15">
        <f t="shared" si="27"/>
        <v>49.399999999999977</v>
      </c>
      <c r="N334" t="str">
        <f>IF(match_results!C334="完全一致","〇","×")</f>
        <v>〇</v>
      </c>
      <c r="O334" t="str">
        <f>IF(match_results!C334="薬価一致候補","〇","×")</f>
        <v>×</v>
      </c>
      <c r="P334" s="58">
        <f>IF(match_results!E334="","",match_results!E334)</f>
        <v>265</v>
      </c>
      <c r="Q334" s="26" t="str">
        <f ca="1">OFFSET(マスタ非採用削除!$C$4,元データ!P334,0)</f>
        <v>タケプロン静注用３０ｍｇ</v>
      </c>
      <c r="R334">
        <f t="shared" si="29"/>
        <v>333</v>
      </c>
      <c r="S334" t="str">
        <f t="shared" si="28"/>
        <v>タケプロン静注用30ｍｇ</v>
      </c>
      <c r="T334">
        <v>1</v>
      </c>
      <c r="U334" t="str">
        <f>統合マスタ!AA337</f>
        <v/>
      </c>
    </row>
    <row r="335" spans="1:21">
      <c r="A335" s="6" t="s">
        <v>620</v>
      </c>
      <c r="B335" s="6" t="s">
        <v>9</v>
      </c>
      <c r="C335" s="7" t="s">
        <v>39</v>
      </c>
      <c r="D335" s="6" t="s">
        <v>621</v>
      </c>
      <c r="E335" s="6" t="s">
        <v>360</v>
      </c>
      <c r="F335" s="8">
        <v>7.2</v>
      </c>
      <c r="G335" s="8">
        <v>864</v>
      </c>
      <c r="H335" s="9">
        <f t="shared" si="25"/>
        <v>120</v>
      </c>
      <c r="I335" s="7" t="s">
        <v>38</v>
      </c>
      <c r="J335" s="10">
        <v>785</v>
      </c>
      <c r="K335" s="11">
        <f t="shared" si="26"/>
        <v>6.541666666666667</v>
      </c>
      <c r="L335" s="7" t="s">
        <v>433</v>
      </c>
      <c r="M335" s="15">
        <f t="shared" si="27"/>
        <v>0.65833333333333321</v>
      </c>
      <c r="N335" t="str">
        <f>IF(match_results!C335="完全一致","〇","×")</f>
        <v>〇</v>
      </c>
      <c r="O335" t="str">
        <f>IF(match_results!C335="薬価一致候補","〇","×")</f>
        <v>×</v>
      </c>
      <c r="P335" s="58">
        <f>IF(match_results!E335="","",match_results!E335)</f>
        <v>266</v>
      </c>
      <c r="Q335" s="26" t="str">
        <f ca="1">OFFSET(マスタ非採用削除!$C$4,元データ!P335,0)</f>
        <v>タチオン錠５０ｍｇ</v>
      </c>
      <c r="R335">
        <f t="shared" si="29"/>
        <v>334</v>
      </c>
      <c r="S335" t="str">
        <f t="shared" si="28"/>
        <v>タチオン錠50ｍｇ</v>
      </c>
      <c r="T335">
        <v>1</v>
      </c>
      <c r="U335" t="str">
        <f>統合マスタ!AA338</f>
        <v/>
      </c>
    </row>
    <row r="336" spans="1:21">
      <c r="A336" s="6" t="s">
        <v>622</v>
      </c>
      <c r="B336" s="6" t="s">
        <v>10</v>
      </c>
      <c r="C336" s="7" t="s">
        <v>58</v>
      </c>
      <c r="D336" s="6" t="s">
        <v>590</v>
      </c>
      <c r="E336" s="6" t="s">
        <v>108</v>
      </c>
      <c r="F336" s="8">
        <v>18.5</v>
      </c>
      <c r="G336" s="8">
        <v>2590</v>
      </c>
      <c r="H336" s="9">
        <f t="shared" si="25"/>
        <v>140</v>
      </c>
      <c r="I336" s="7" t="s">
        <v>38</v>
      </c>
      <c r="J336" s="12">
        <v>2059</v>
      </c>
      <c r="K336" s="11">
        <f t="shared" si="26"/>
        <v>14.707142857142857</v>
      </c>
      <c r="L336" s="7" t="s">
        <v>525</v>
      </c>
      <c r="M336" s="15">
        <f t="shared" si="27"/>
        <v>3.7928571428571427</v>
      </c>
      <c r="N336" t="str">
        <f>IF(match_results!C336="完全一致","〇","×")</f>
        <v>〇</v>
      </c>
      <c r="O336" t="str">
        <f>IF(match_results!C336="薬価一致候補","〇","×")</f>
        <v>×</v>
      </c>
      <c r="P336" s="58">
        <f>IF(match_results!E336="","",match_results!E336)</f>
        <v>269</v>
      </c>
      <c r="Q336" s="26" t="str">
        <f ca="1">OFFSET(マスタ非採用削除!$C$4,元データ!P336,0)</f>
        <v>タムスロシン塩酸塩ＯＤ錠０．２ｍｇ「サワイ」</v>
      </c>
      <c r="R336">
        <f t="shared" si="29"/>
        <v>335</v>
      </c>
      <c r="S336" t="str">
        <f t="shared" si="28"/>
        <v>タムスロシン塩酸塩OD錠0.2ｍｇ「サワイ」</v>
      </c>
      <c r="T336">
        <v>1</v>
      </c>
      <c r="U336" t="str">
        <f>統合マスタ!AA339</f>
        <v/>
      </c>
    </row>
    <row r="337" spans="1:21">
      <c r="A337" s="6" t="s">
        <v>622</v>
      </c>
      <c r="B337" s="6" t="s">
        <v>44</v>
      </c>
      <c r="C337" s="7" t="s">
        <v>67</v>
      </c>
      <c r="D337" s="6" t="s">
        <v>190</v>
      </c>
      <c r="E337" s="6" t="s">
        <v>108</v>
      </c>
      <c r="F337" s="8">
        <v>18.5</v>
      </c>
      <c r="G337" s="8">
        <v>5550</v>
      </c>
      <c r="H337" s="9">
        <f t="shared" si="25"/>
        <v>300</v>
      </c>
      <c r="I337" s="7" t="s">
        <v>38</v>
      </c>
      <c r="J337" s="10">
        <v>4412</v>
      </c>
      <c r="K337" s="11">
        <f t="shared" si="26"/>
        <v>14.706666666666667</v>
      </c>
      <c r="L337" s="7" t="s">
        <v>525</v>
      </c>
      <c r="M337" s="15">
        <f t="shared" si="27"/>
        <v>3.793333333333333</v>
      </c>
      <c r="N337" t="str">
        <f>IF(match_results!C337="完全一致","〇","×")</f>
        <v>〇</v>
      </c>
      <c r="O337" t="str">
        <f>IF(match_results!C337="薬価一致候補","〇","×")</f>
        <v>×</v>
      </c>
      <c r="P337" s="58">
        <f>IF(match_results!E337="","",match_results!E337)</f>
        <v>269</v>
      </c>
      <c r="Q337" s="26" t="str">
        <f ca="1">OFFSET(マスタ非採用削除!$C$4,元データ!P337,0)</f>
        <v>タムスロシン塩酸塩ＯＤ錠０．２ｍｇ「サワイ」</v>
      </c>
      <c r="R337">
        <f t="shared" si="29"/>
        <v>336</v>
      </c>
      <c r="S337" t="str">
        <f t="shared" si="28"/>
        <v>タムスロシン塩酸塩OD錠0.2ｍｇ「サワイ」</v>
      </c>
      <c r="T337">
        <v>1</v>
      </c>
      <c r="U337" t="str">
        <f>統合マスタ!AA340</f>
        <v/>
      </c>
    </row>
    <row r="338" spans="1:21">
      <c r="A338" s="6" t="s">
        <v>623</v>
      </c>
      <c r="B338" s="6" t="s">
        <v>10</v>
      </c>
      <c r="C338" s="7" t="s">
        <v>39</v>
      </c>
      <c r="D338" s="6" t="s">
        <v>69</v>
      </c>
      <c r="E338" s="6" t="s">
        <v>104</v>
      </c>
      <c r="F338" s="8">
        <v>23.8</v>
      </c>
      <c r="G338" s="8">
        <v>2380</v>
      </c>
      <c r="H338" s="9">
        <f t="shared" si="25"/>
        <v>100</v>
      </c>
      <c r="I338" s="7" t="s">
        <v>57</v>
      </c>
      <c r="J338" s="10">
        <v>2120</v>
      </c>
      <c r="K338" s="11">
        <f t="shared" si="26"/>
        <v>21.2</v>
      </c>
      <c r="L338" s="7" t="s">
        <v>427</v>
      </c>
      <c r="M338" s="15">
        <f t="shared" si="27"/>
        <v>2.6000000000000014</v>
      </c>
      <c r="N338" t="str">
        <f>IF(match_results!C338="完全一致","〇","×")</f>
        <v>〇</v>
      </c>
      <c r="O338" t="str">
        <f>IF(match_results!C338="薬価一致候補","〇","×")</f>
        <v>×</v>
      </c>
      <c r="P338" s="58">
        <f>IF(match_results!E338="","",match_results!E338)</f>
        <v>270</v>
      </c>
      <c r="Q338" s="26" t="str">
        <f ca="1">OFFSET(マスタ非採用削除!$C$4,元データ!P338,0)</f>
        <v>ダラシンカプセル１５０ｍｇ</v>
      </c>
      <c r="R338">
        <f t="shared" si="29"/>
        <v>337</v>
      </c>
      <c r="S338" t="str">
        <f t="shared" si="28"/>
        <v>ダラシンカプセル150ｍｇ</v>
      </c>
      <c r="T338">
        <v>1</v>
      </c>
      <c r="U338" t="str">
        <f>統合マスタ!AA341</f>
        <v/>
      </c>
    </row>
    <row r="339" spans="1:21">
      <c r="A339" s="6" t="s">
        <v>624</v>
      </c>
      <c r="B339" s="6" t="s">
        <v>9</v>
      </c>
      <c r="C339" s="7" t="s">
        <v>39</v>
      </c>
      <c r="D339" s="6" t="s">
        <v>69</v>
      </c>
      <c r="E339" s="6" t="s">
        <v>70</v>
      </c>
      <c r="F339" s="8">
        <v>92.5</v>
      </c>
      <c r="G339" s="8">
        <v>9250</v>
      </c>
      <c r="H339" s="9">
        <f t="shared" si="25"/>
        <v>100</v>
      </c>
      <c r="I339" s="7" t="s">
        <v>38</v>
      </c>
      <c r="J339" s="10">
        <v>8000</v>
      </c>
      <c r="K339" s="11">
        <f t="shared" si="26"/>
        <v>80</v>
      </c>
      <c r="L339" s="7" t="s">
        <v>224</v>
      </c>
      <c r="M339" s="15">
        <f t="shared" si="27"/>
        <v>12.5</v>
      </c>
      <c r="N339" t="str">
        <f>IF(match_results!C339="完全一致","〇","×")</f>
        <v>〇</v>
      </c>
      <c r="O339" t="str">
        <f>IF(match_results!C339="薬価一致候補","〇","×")</f>
        <v>×</v>
      </c>
      <c r="P339" s="58">
        <f>IF(match_results!E339="","",match_results!E339)</f>
        <v>271</v>
      </c>
      <c r="Q339" s="26" t="str">
        <f ca="1">OFFSET(マスタ非採用削除!$C$4,元データ!P339,0)</f>
        <v>タリージェ錠５ｍｇ</v>
      </c>
      <c r="R339">
        <f t="shared" si="29"/>
        <v>338</v>
      </c>
      <c r="S339" t="str">
        <f t="shared" si="28"/>
        <v>タリージェ錠5ｍｇ</v>
      </c>
      <c r="T339">
        <v>1</v>
      </c>
      <c r="U339" t="str">
        <f>統合マスタ!AA342</f>
        <v/>
      </c>
    </row>
    <row r="340" spans="1:21">
      <c r="A340" s="6" t="s">
        <v>625</v>
      </c>
      <c r="B340" s="6" t="s">
        <v>44</v>
      </c>
      <c r="C340" s="7" t="s">
        <v>10</v>
      </c>
      <c r="D340" s="6" t="s">
        <v>626</v>
      </c>
      <c r="E340" s="6" t="s">
        <v>243</v>
      </c>
      <c r="F340" s="8">
        <v>113.5</v>
      </c>
      <c r="G340" s="8">
        <v>3972.5</v>
      </c>
      <c r="H340" s="9">
        <f t="shared" si="25"/>
        <v>35</v>
      </c>
      <c r="I340" s="7" t="s">
        <v>13</v>
      </c>
      <c r="J340" s="10">
        <v>3541</v>
      </c>
      <c r="K340" s="11">
        <f t="shared" si="26"/>
        <v>101.17142857142858</v>
      </c>
      <c r="L340" s="7" t="s">
        <v>76</v>
      </c>
      <c r="M340" s="15">
        <f t="shared" si="27"/>
        <v>12.328571428571422</v>
      </c>
      <c r="N340" t="str">
        <f>IF(match_results!C340="完全一致","〇","×")</f>
        <v>〇</v>
      </c>
      <c r="O340" t="str">
        <f>IF(match_results!C340="薬価一致候補","〇","×")</f>
        <v>×</v>
      </c>
      <c r="P340" s="58">
        <f>IF(match_results!E340="","",match_results!E340)</f>
        <v>272</v>
      </c>
      <c r="Q340" s="26" t="str">
        <f ca="1">OFFSET(マスタ非採用削除!$C$4,元データ!P340,0)</f>
        <v>タリビッド眼軟膏０．３％</v>
      </c>
      <c r="R340">
        <f t="shared" si="29"/>
        <v>339</v>
      </c>
      <c r="S340" t="str">
        <f t="shared" si="28"/>
        <v>タリビッド眼軟膏0.3％</v>
      </c>
      <c r="T340">
        <v>1</v>
      </c>
      <c r="U340" t="str">
        <f>統合マスタ!AA343</f>
        <v/>
      </c>
    </row>
    <row r="341" spans="1:21">
      <c r="A341" s="6" t="s">
        <v>627</v>
      </c>
      <c r="B341" s="6" t="s">
        <v>44</v>
      </c>
      <c r="C341" s="7" t="s">
        <v>10</v>
      </c>
      <c r="D341" s="6" t="s">
        <v>628</v>
      </c>
      <c r="E341" s="6" t="s">
        <v>70</v>
      </c>
      <c r="F341" s="8">
        <v>111.2</v>
      </c>
      <c r="G341" s="8">
        <v>2780</v>
      </c>
      <c r="H341" s="9">
        <f t="shared" si="25"/>
        <v>25</v>
      </c>
      <c r="I341" s="7" t="s">
        <v>75</v>
      </c>
      <c r="J341" s="10">
        <v>2477</v>
      </c>
      <c r="K341" s="11">
        <f t="shared" si="26"/>
        <v>99.08</v>
      </c>
      <c r="L341" s="7" t="s">
        <v>453</v>
      </c>
      <c r="M341" s="15">
        <f t="shared" si="27"/>
        <v>12.120000000000005</v>
      </c>
      <c r="N341" t="str">
        <f>IF(match_results!C341="完全一致","〇","×")</f>
        <v>〇</v>
      </c>
      <c r="O341" t="str">
        <f>IF(match_results!C341="薬価一致候補","〇","×")</f>
        <v>×</v>
      </c>
      <c r="P341" s="58">
        <f>IF(match_results!E341="","",match_results!E341)</f>
        <v>273</v>
      </c>
      <c r="Q341" s="26" t="str">
        <f ca="1">OFFSET(マスタ非採用削除!$C$4,元データ!P341,0)</f>
        <v>タリビッド耳科用液０．３％</v>
      </c>
      <c r="R341">
        <f t="shared" si="29"/>
        <v>340</v>
      </c>
      <c r="S341" t="str">
        <f t="shared" si="28"/>
        <v>タリビッド耳科用液0.3％</v>
      </c>
      <c r="T341">
        <v>1</v>
      </c>
      <c r="U341" t="str">
        <f>統合マスタ!AA344</f>
        <v/>
      </c>
    </row>
    <row r="342" spans="1:21">
      <c r="A342" s="6" t="s">
        <v>629</v>
      </c>
      <c r="B342" s="6" t="s">
        <v>90</v>
      </c>
      <c r="C342" s="7" t="s">
        <v>10</v>
      </c>
      <c r="D342" s="6" t="s">
        <v>268</v>
      </c>
      <c r="E342" s="6" t="s">
        <v>336</v>
      </c>
      <c r="F342" s="8">
        <v>6155</v>
      </c>
      <c r="G342" s="8">
        <v>6155</v>
      </c>
      <c r="H342" s="9">
        <f t="shared" si="25"/>
        <v>1</v>
      </c>
      <c r="I342" s="7" t="s">
        <v>471</v>
      </c>
      <c r="J342" s="10">
        <v>5430</v>
      </c>
      <c r="K342" s="11">
        <f t="shared" si="26"/>
        <v>5430</v>
      </c>
      <c r="L342" s="7" t="s">
        <v>270</v>
      </c>
      <c r="M342" s="15">
        <f t="shared" si="27"/>
        <v>725</v>
      </c>
      <c r="N342" t="str">
        <f>IF(match_results!C342="完全一致","〇","×")</f>
        <v>×</v>
      </c>
      <c r="O342" t="str">
        <f>IF(match_results!C342="薬価一致候補","〇","×")</f>
        <v>〇</v>
      </c>
      <c r="P342" s="56">
        <f>IF(match_results!E342="","",match_results!E342)</f>
        <v>274</v>
      </c>
      <c r="Q342" s="26" t="str">
        <f ca="1">OFFSET(マスタ非採用削除!$C$4,元データ!P342,0)</f>
        <v>ダルベポエチン アルファＢＳ注１２０μｇシリンジ「三和」</v>
      </c>
      <c r="R342">
        <f t="shared" si="29"/>
        <v>341</v>
      </c>
      <c r="S342" t="str">
        <f t="shared" si="28"/>
        <v>ダルベポエチン アルファBS注120μgシリンジ「三和」</v>
      </c>
      <c r="T342">
        <v>2</v>
      </c>
      <c r="U342" t="str">
        <f>統合マスタ!AA345</f>
        <v/>
      </c>
    </row>
    <row r="343" spans="1:21">
      <c r="A343" s="6" t="s">
        <v>630</v>
      </c>
      <c r="B343" s="6" t="s">
        <v>90</v>
      </c>
      <c r="C343" s="7" t="s">
        <v>10</v>
      </c>
      <c r="D343" s="6" t="s">
        <v>268</v>
      </c>
      <c r="E343" s="6" t="s">
        <v>336</v>
      </c>
      <c r="F343" s="8">
        <v>1976</v>
      </c>
      <c r="G343" s="8">
        <v>1976</v>
      </c>
      <c r="H343" s="9">
        <f t="shared" si="25"/>
        <v>1</v>
      </c>
      <c r="I343" s="7" t="s">
        <v>471</v>
      </c>
      <c r="J343" s="10">
        <v>1621</v>
      </c>
      <c r="K343" s="11">
        <f t="shared" si="26"/>
        <v>1621</v>
      </c>
      <c r="L343" s="7" t="s">
        <v>270</v>
      </c>
      <c r="M343" s="15">
        <f t="shared" si="27"/>
        <v>355</v>
      </c>
      <c r="N343" t="str">
        <f>IF(match_results!C343="完全一致","〇","×")</f>
        <v>×</v>
      </c>
      <c r="O343" t="str">
        <f>IF(match_results!C343="薬価一致候補","〇","×")</f>
        <v>〇</v>
      </c>
      <c r="P343" s="56">
        <f>IF(match_results!E343="","",match_results!E343)</f>
        <v>275</v>
      </c>
      <c r="Q343" s="26" t="str">
        <f ca="1">OFFSET(マスタ非採用削除!$C$4,元データ!P343,0)</f>
        <v>ダルベポエチン アルファＢＳ注３０μｇシリンジ「三和」</v>
      </c>
      <c r="R343">
        <f t="shared" si="29"/>
        <v>342</v>
      </c>
      <c r="S343" t="str">
        <f t="shared" si="28"/>
        <v>ダルベポエチン アルファBS注30μgシリンジ「三和」</v>
      </c>
      <c r="T343">
        <v>2</v>
      </c>
      <c r="U343" t="str">
        <f>統合マスタ!AA346</f>
        <v/>
      </c>
    </row>
    <row r="344" spans="1:21">
      <c r="A344" s="6" t="s">
        <v>631</v>
      </c>
      <c r="B344" s="6" t="s">
        <v>90</v>
      </c>
      <c r="C344" s="7" t="s">
        <v>10</v>
      </c>
      <c r="D344" s="6" t="s">
        <v>268</v>
      </c>
      <c r="E344" s="6" t="s">
        <v>336</v>
      </c>
      <c r="F344" s="8">
        <v>3424</v>
      </c>
      <c r="G344" s="8">
        <v>3424</v>
      </c>
      <c r="H344" s="9">
        <f t="shared" si="25"/>
        <v>1</v>
      </c>
      <c r="I344" s="7" t="s">
        <v>471</v>
      </c>
      <c r="J344" s="10">
        <v>2809</v>
      </c>
      <c r="K344" s="11">
        <f t="shared" si="26"/>
        <v>2809</v>
      </c>
      <c r="L344" s="7" t="s">
        <v>270</v>
      </c>
      <c r="M344" s="15">
        <f t="shared" si="27"/>
        <v>615</v>
      </c>
      <c r="N344" t="str">
        <f>IF(match_results!C344="完全一致","〇","×")</f>
        <v>×</v>
      </c>
      <c r="O344" t="str">
        <f>IF(match_results!C344="薬価一致候補","〇","×")</f>
        <v>〇</v>
      </c>
      <c r="P344" s="56">
        <f>IF(match_results!E344="","",match_results!E344)</f>
        <v>276</v>
      </c>
      <c r="Q344" s="26" t="str">
        <f ca="1">OFFSET(マスタ非採用削除!$C$4,元データ!P344,0)</f>
        <v>ダルベポエチン アルファＢＳ注６０μｇシリンジ「三和」</v>
      </c>
      <c r="R344">
        <f t="shared" si="29"/>
        <v>343</v>
      </c>
      <c r="S344" t="str">
        <f t="shared" si="28"/>
        <v>ダルベポエチンアルファBS注60μgシリンジ「三和」</v>
      </c>
      <c r="T344">
        <v>2</v>
      </c>
      <c r="U344" t="str">
        <f>統合マスタ!AA347</f>
        <v/>
      </c>
    </row>
    <row r="345" spans="1:21">
      <c r="A345" s="6" t="s">
        <v>632</v>
      </c>
      <c r="B345" s="6" t="s">
        <v>10</v>
      </c>
      <c r="C345" s="7" t="s">
        <v>39</v>
      </c>
      <c r="D345" s="6" t="s">
        <v>482</v>
      </c>
      <c r="E345" s="6" t="s">
        <v>202</v>
      </c>
      <c r="F345" s="8">
        <v>17.600000000000001</v>
      </c>
      <c r="G345" s="8">
        <v>1760</v>
      </c>
      <c r="H345" s="9">
        <f t="shared" si="25"/>
        <v>99.999999999999986</v>
      </c>
      <c r="I345" s="7" t="s">
        <v>57</v>
      </c>
      <c r="J345" s="12">
        <v>1568</v>
      </c>
      <c r="K345" s="11">
        <f t="shared" si="26"/>
        <v>15.680000000000001</v>
      </c>
      <c r="L345" s="7" t="s">
        <v>633</v>
      </c>
      <c r="M345" s="15">
        <f t="shared" si="27"/>
        <v>1.92</v>
      </c>
      <c r="N345" t="str">
        <f>IF(match_results!C345="完全一致","〇","×")</f>
        <v>×</v>
      </c>
      <c r="O345" t="str">
        <f>IF(match_results!C345="薬価一致候補","〇","×")</f>
        <v>〇</v>
      </c>
      <c r="P345" s="57">
        <v>281</v>
      </c>
      <c r="Q345" s="49" t="str">
        <f ca="1">OFFSET(マスタ非採用削除!$C$4,元データ!P345,0)</f>
        <v>ダントリウムカプセル２５ｍｇ</v>
      </c>
      <c r="R345">
        <f t="shared" si="29"/>
        <v>344</v>
      </c>
      <c r="S345" t="str">
        <f t="shared" si="28"/>
        <v>ダントリウム ｶﾌﾟｾﾙ 25MG</v>
      </c>
      <c r="T345">
        <v>2</v>
      </c>
      <c r="U345" t="str">
        <f>統合マスタ!AA348</f>
        <v/>
      </c>
    </row>
    <row r="346" spans="1:21">
      <c r="A346" s="6" t="s">
        <v>634</v>
      </c>
      <c r="B346" s="6" t="s">
        <v>10</v>
      </c>
      <c r="C346" s="7" t="s">
        <v>10</v>
      </c>
      <c r="D346" s="6" t="s">
        <v>635</v>
      </c>
      <c r="E346" s="6" t="s">
        <v>202</v>
      </c>
      <c r="F346" s="8">
        <v>9039</v>
      </c>
      <c r="G346" s="8">
        <v>45195</v>
      </c>
      <c r="H346" s="9">
        <f t="shared" si="25"/>
        <v>5</v>
      </c>
      <c r="I346" s="7" t="s">
        <v>110</v>
      </c>
      <c r="J346" s="12">
        <v>39772</v>
      </c>
      <c r="K346" s="11">
        <f t="shared" si="26"/>
        <v>7954.4</v>
      </c>
      <c r="L346" s="7" t="s">
        <v>633</v>
      </c>
      <c r="M346" s="15">
        <f t="shared" si="27"/>
        <v>1084.6000000000004</v>
      </c>
      <c r="N346" t="str">
        <f>IF(match_results!C346="完全一致","〇","×")</f>
        <v>×</v>
      </c>
      <c r="O346" t="str">
        <f>IF(match_results!C346="薬価一致候補","〇","×")</f>
        <v>〇</v>
      </c>
      <c r="P346" s="56">
        <f>IF(match_results!E346="","",match_results!E346)</f>
        <v>282</v>
      </c>
      <c r="Q346" s="26" t="str">
        <f ca="1">OFFSET(マスタ非採用削除!$C$4,元データ!P346,0)</f>
        <v>ダントリウム静注用２０ｍｇ</v>
      </c>
      <c r="R346">
        <f t="shared" si="29"/>
        <v>345</v>
      </c>
      <c r="S346" t="str">
        <f t="shared" si="28"/>
        <v>ダントリウム静注用20MG</v>
      </c>
      <c r="T346">
        <v>2</v>
      </c>
      <c r="U346" t="str">
        <f>統合マスタ!AA349</f>
        <v/>
      </c>
    </row>
    <row r="347" spans="1:21">
      <c r="A347" s="6" t="s">
        <v>636</v>
      </c>
      <c r="B347" s="6" t="s">
        <v>9</v>
      </c>
      <c r="C347" s="7" t="s">
        <v>14</v>
      </c>
      <c r="D347" s="6" t="s">
        <v>135</v>
      </c>
      <c r="E347" s="6" t="s">
        <v>212</v>
      </c>
      <c r="F347" s="8">
        <v>7.2</v>
      </c>
      <c r="G347" s="8">
        <v>3600</v>
      </c>
      <c r="H347" s="9">
        <f t="shared" si="25"/>
        <v>500</v>
      </c>
      <c r="I347" s="7" t="s">
        <v>13</v>
      </c>
      <c r="J347" s="10">
        <v>3207</v>
      </c>
      <c r="K347" s="11">
        <f t="shared" si="26"/>
        <v>6.4139999999999997</v>
      </c>
      <c r="L347" s="7" t="s">
        <v>519</v>
      </c>
      <c r="M347" s="15">
        <f t="shared" si="27"/>
        <v>0.78600000000000048</v>
      </c>
      <c r="N347" t="str">
        <f>IF(match_results!C347="完全一致","〇","×")</f>
        <v>×</v>
      </c>
      <c r="O347" t="str">
        <f>IF(match_results!C347="薬価一致候補","〇","×")</f>
        <v>〇</v>
      </c>
      <c r="P347" s="57">
        <v>283</v>
      </c>
      <c r="Q347" s="49" t="str">
        <f ca="1">OFFSET(マスタ非採用削除!$C$4,元データ!P347,0)</f>
        <v>タンニン酸アルブミン「ＶＴＲＳ」原末</v>
      </c>
      <c r="R347">
        <f t="shared" si="29"/>
        <v>346</v>
      </c>
      <c r="S347" t="str">
        <f t="shared" si="28"/>
        <v>タンニン酸アルブミン「VTRS」原末　　　</v>
      </c>
      <c r="T347">
        <v>2</v>
      </c>
      <c r="U347" t="str">
        <f>統合マスタ!AA350</f>
        <v/>
      </c>
    </row>
    <row r="348" spans="1:21">
      <c r="A348" s="6" t="s">
        <v>637</v>
      </c>
      <c r="B348" s="6" t="s">
        <v>90</v>
      </c>
      <c r="C348" s="7" t="s">
        <v>39</v>
      </c>
      <c r="D348" s="6" t="s">
        <v>69</v>
      </c>
      <c r="E348" s="6" t="s">
        <v>447</v>
      </c>
      <c r="F348" s="8">
        <v>40.5</v>
      </c>
      <c r="G348" s="8">
        <v>4050</v>
      </c>
      <c r="H348" s="9">
        <f t="shared" si="25"/>
        <v>100</v>
      </c>
      <c r="I348" s="7" t="s">
        <v>38</v>
      </c>
      <c r="J348" s="10">
        <v>3550</v>
      </c>
      <c r="K348" s="11">
        <f t="shared" si="26"/>
        <v>35.5</v>
      </c>
      <c r="L348" s="7" t="s">
        <v>289</v>
      </c>
      <c r="M348" s="15">
        <f t="shared" si="27"/>
        <v>5</v>
      </c>
      <c r="N348" t="str">
        <f>IF(match_results!C348="完全一致","〇","×")</f>
        <v>〇</v>
      </c>
      <c r="O348" t="str">
        <f>IF(match_results!C348="薬価一致候補","〇","×")</f>
        <v>×</v>
      </c>
      <c r="P348" s="58">
        <f>IF(match_results!E348="","",match_results!E348)</f>
        <v>284</v>
      </c>
      <c r="Q348" s="26" t="str">
        <f ca="1">OFFSET(マスタ非採用削除!$C$4,元データ!P348,0)</f>
        <v>タンボコール錠５０ｍｇ</v>
      </c>
      <c r="R348">
        <f t="shared" si="29"/>
        <v>347</v>
      </c>
      <c r="S348" t="str">
        <f t="shared" si="28"/>
        <v>タンボコール錠50ｍｇ</v>
      </c>
      <c r="T348">
        <v>1</v>
      </c>
      <c r="U348" t="str">
        <f>統合マスタ!AA351</f>
        <v/>
      </c>
    </row>
    <row r="349" spans="1:21">
      <c r="A349" s="6" t="s">
        <v>638</v>
      </c>
      <c r="B349" s="6" t="s">
        <v>10</v>
      </c>
      <c r="C349" s="7" t="s">
        <v>10</v>
      </c>
      <c r="D349" s="6" t="s">
        <v>545</v>
      </c>
      <c r="E349" s="6" t="s">
        <v>639</v>
      </c>
      <c r="F349" s="8">
        <v>960</v>
      </c>
      <c r="G349" s="8">
        <v>9600</v>
      </c>
      <c r="H349" s="9">
        <f t="shared" si="25"/>
        <v>10</v>
      </c>
      <c r="I349" s="7" t="s">
        <v>147</v>
      </c>
      <c r="J349" s="12">
        <v>8160</v>
      </c>
      <c r="K349" s="11">
        <f t="shared" si="26"/>
        <v>816</v>
      </c>
      <c r="L349" s="7" t="s">
        <v>353</v>
      </c>
      <c r="M349" s="15">
        <f t="shared" si="27"/>
        <v>144</v>
      </c>
      <c r="N349" t="str">
        <f>IF(match_results!C349="完全一致","〇","×")</f>
        <v>〇</v>
      </c>
      <c r="O349" t="str">
        <f>IF(match_results!C349="薬価一致候補","〇","×")</f>
        <v>×</v>
      </c>
      <c r="P349" s="58">
        <f>IF(match_results!E349="","",match_results!E349)</f>
        <v>285</v>
      </c>
      <c r="Q349" s="26" t="str">
        <f ca="1">OFFSET(マスタ非採用削除!$C$4,元データ!P349,0)</f>
        <v>チエナム点滴静注用０．５ｇ</v>
      </c>
      <c r="R349">
        <f t="shared" si="29"/>
        <v>348</v>
      </c>
      <c r="S349" t="str">
        <f t="shared" si="28"/>
        <v>チエナム点滴静注用0.5ｇ</v>
      </c>
      <c r="T349">
        <v>1</v>
      </c>
      <c r="U349" t="str">
        <f>統合マスタ!AA352</f>
        <v/>
      </c>
    </row>
    <row r="350" spans="1:21">
      <c r="A350" s="6" t="s">
        <v>640</v>
      </c>
      <c r="B350" s="6" t="s">
        <v>114</v>
      </c>
      <c r="C350" s="7" t="s">
        <v>58</v>
      </c>
      <c r="D350" s="6" t="s">
        <v>36</v>
      </c>
      <c r="E350" s="6" t="s">
        <v>114</v>
      </c>
      <c r="F350" s="8">
        <v>6.1</v>
      </c>
      <c r="G350" s="8">
        <v>610</v>
      </c>
      <c r="H350" s="9">
        <f t="shared" si="25"/>
        <v>100</v>
      </c>
      <c r="I350" s="7" t="s">
        <v>38</v>
      </c>
      <c r="J350" s="10">
        <v>544</v>
      </c>
      <c r="K350" s="11">
        <f t="shared" si="26"/>
        <v>5.44</v>
      </c>
      <c r="L350" s="7" t="s">
        <v>193</v>
      </c>
      <c r="M350" s="15">
        <f t="shared" si="27"/>
        <v>0.65999999999999925</v>
      </c>
      <c r="N350" t="str">
        <f>IF(match_results!C350="完全一致","〇","×")</f>
        <v>×</v>
      </c>
      <c r="O350" t="str">
        <f>IF(match_results!C350="薬価一致候補","〇","×")</f>
        <v>〇</v>
      </c>
      <c r="P350" s="57">
        <v>286</v>
      </c>
      <c r="Q350" s="49" t="str">
        <f ca="1">OFFSET(マスタ非採用削除!$C$4,元データ!P350,0)</f>
        <v>チザニジン錠１ｍｇ「トーワ」</v>
      </c>
      <c r="R350">
        <f t="shared" si="29"/>
        <v>349</v>
      </c>
      <c r="S350" t="str">
        <f t="shared" si="28"/>
        <v>チザニジン錠1ｍｇ「トーワ」　</v>
      </c>
      <c r="T350">
        <v>2</v>
      </c>
      <c r="U350" t="str">
        <f>統合マスタ!AA353</f>
        <v/>
      </c>
    </row>
    <row r="351" spans="1:21">
      <c r="A351" s="6" t="s">
        <v>640</v>
      </c>
      <c r="B351" s="6" t="s">
        <v>10</v>
      </c>
      <c r="C351" s="7" t="s">
        <v>67</v>
      </c>
      <c r="D351" s="6" t="s">
        <v>297</v>
      </c>
      <c r="E351" s="6" t="s">
        <v>114</v>
      </c>
      <c r="F351" s="8">
        <v>6.1</v>
      </c>
      <c r="G351" s="8">
        <v>6100</v>
      </c>
      <c r="H351" s="9">
        <f t="shared" si="25"/>
        <v>1000.0000000000001</v>
      </c>
      <c r="I351" s="7" t="s">
        <v>38</v>
      </c>
      <c r="J351" s="12">
        <v>5440</v>
      </c>
      <c r="K351" s="11">
        <f t="shared" si="26"/>
        <v>5.4399999999999995</v>
      </c>
      <c r="L351" s="7" t="s">
        <v>193</v>
      </c>
      <c r="M351" s="15">
        <f t="shared" si="27"/>
        <v>0.66000000000000014</v>
      </c>
      <c r="N351" t="str">
        <f>IF(match_results!C351="完全一致","〇","×")</f>
        <v>×</v>
      </c>
      <c r="O351" t="str">
        <f>IF(match_results!C351="薬価一致候補","〇","×")</f>
        <v>〇</v>
      </c>
      <c r="P351" s="57">
        <v>286</v>
      </c>
      <c r="Q351" s="49" t="str">
        <f ca="1">OFFSET(マスタ非採用削除!$C$4,元データ!P351,0)</f>
        <v>チザニジン錠１ｍｇ「トーワ」</v>
      </c>
      <c r="R351">
        <f t="shared" si="29"/>
        <v>350</v>
      </c>
      <c r="S351" t="str">
        <f t="shared" si="28"/>
        <v>チザニジン錠1ｍｇ「トーワ」　</v>
      </c>
      <c r="T351">
        <v>2</v>
      </c>
      <c r="U351" t="str">
        <f>統合マスタ!AA354</f>
        <v/>
      </c>
    </row>
    <row r="352" spans="1:21">
      <c r="A352" s="6" t="s">
        <v>641</v>
      </c>
      <c r="B352" s="6" t="s">
        <v>10</v>
      </c>
      <c r="C352" s="7" t="s">
        <v>10</v>
      </c>
      <c r="D352" s="6" t="s">
        <v>642</v>
      </c>
      <c r="E352" s="6" t="s">
        <v>491</v>
      </c>
      <c r="F352" s="8">
        <v>52.3</v>
      </c>
      <c r="G352" s="8">
        <v>2615</v>
      </c>
      <c r="H352" s="9">
        <f t="shared" si="25"/>
        <v>50</v>
      </c>
      <c r="I352" s="7" t="s">
        <v>75</v>
      </c>
      <c r="J352" s="12">
        <v>2300</v>
      </c>
      <c r="K352" s="11">
        <f t="shared" si="26"/>
        <v>46</v>
      </c>
      <c r="L352" s="7" t="s">
        <v>76</v>
      </c>
      <c r="M352" s="15">
        <f t="shared" si="27"/>
        <v>6.2999999999999972</v>
      </c>
      <c r="N352" t="str">
        <f>IF(match_results!C352="完全一致","〇","×")</f>
        <v>〇</v>
      </c>
      <c r="O352" t="str">
        <f>IF(match_results!C352="薬価一致候補","〇","×")</f>
        <v>×</v>
      </c>
      <c r="P352" s="58">
        <f>IF(match_results!E352="","",match_results!E352)</f>
        <v>287</v>
      </c>
      <c r="Q352" s="26" t="str">
        <f ca="1">OFFSET(マスタ非採用削除!$C$4,元データ!P352,0)</f>
        <v>チモロール点眼液０．５％「ニッテン」</v>
      </c>
      <c r="R352">
        <f t="shared" si="29"/>
        <v>351</v>
      </c>
      <c r="S352" t="str">
        <f t="shared" si="28"/>
        <v>チモロール点眼液0.5％「ニッテン」</v>
      </c>
      <c r="T352">
        <v>1</v>
      </c>
      <c r="U352" t="str">
        <f>統合マスタ!AA355</f>
        <v/>
      </c>
    </row>
    <row r="353" spans="1:21">
      <c r="A353" s="6" t="s">
        <v>643</v>
      </c>
      <c r="B353" s="6" t="s">
        <v>44</v>
      </c>
      <c r="C353" s="7" t="s">
        <v>67</v>
      </c>
      <c r="D353" s="6" t="s">
        <v>174</v>
      </c>
      <c r="E353" s="6" t="s">
        <v>37</v>
      </c>
      <c r="F353" s="8">
        <v>10.4</v>
      </c>
      <c r="G353" s="8">
        <v>5200</v>
      </c>
      <c r="H353" s="9">
        <f t="shared" si="25"/>
        <v>500</v>
      </c>
      <c r="I353" s="7" t="s">
        <v>38</v>
      </c>
      <c r="J353" s="10">
        <v>4632</v>
      </c>
      <c r="K353" s="11">
        <f t="shared" si="26"/>
        <v>9.2639999999999993</v>
      </c>
      <c r="L353" s="7" t="s">
        <v>644</v>
      </c>
      <c r="M353" s="15">
        <f t="shared" si="27"/>
        <v>1.136000000000001</v>
      </c>
      <c r="N353" t="str">
        <f>IF(match_results!C353="完全一致","〇","×")</f>
        <v>〇</v>
      </c>
      <c r="O353" t="str">
        <f>IF(match_results!C353="薬価一致候補","〇","×")</f>
        <v>×</v>
      </c>
      <c r="P353" s="58">
        <f>IF(match_results!E353="","",match_results!E353)</f>
        <v>291</v>
      </c>
      <c r="Q353" s="26" t="str">
        <f ca="1">OFFSET(マスタ非採用削除!$C$4,元データ!P353,0)</f>
        <v>チラーヂンＳ錠２５μｇ</v>
      </c>
      <c r="R353">
        <f t="shared" si="29"/>
        <v>352</v>
      </c>
      <c r="S353" t="str">
        <f t="shared" si="28"/>
        <v>チラーヂンS錠25μｇ</v>
      </c>
      <c r="T353">
        <v>1</v>
      </c>
      <c r="U353" t="str">
        <f>統合マスタ!AA356</f>
        <v/>
      </c>
    </row>
    <row r="354" spans="1:21">
      <c r="A354" s="6" t="s">
        <v>645</v>
      </c>
      <c r="B354" s="6" t="s">
        <v>44</v>
      </c>
      <c r="C354" s="7" t="s">
        <v>67</v>
      </c>
      <c r="D354" s="6" t="s">
        <v>174</v>
      </c>
      <c r="E354" s="6" t="s">
        <v>37</v>
      </c>
      <c r="F354" s="8">
        <v>10.4</v>
      </c>
      <c r="G354" s="8">
        <v>5200</v>
      </c>
      <c r="H354" s="9">
        <f t="shared" si="25"/>
        <v>500</v>
      </c>
      <c r="I354" s="7" t="s">
        <v>38</v>
      </c>
      <c r="J354" s="10">
        <v>4632</v>
      </c>
      <c r="K354" s="11">
        <f t="shared" si="26"/>
        <v>9.2639999999999993</v>
      </c>
      <c r="L354" s="7" t="s">
        <v>644</v>
      </c>
      <c r="M354" s="15">
        <f t="shared" si="27"/>
        <v>1.136000000000001</v>
      </c>
      <c r="N354" t="str">
        <f>IF(match_results!C354="完全一致","〇","×")</f>
        <v>〇</v>
      </c>
      <c r="O354" t="str">
        <f>IF(match_results!C354="薬価一致候補","〇","×")</f>
        <v>×</v>
      </c>
      <c r="P354" s="58">
        <f>IF(match_results!E354="","",match_results!E354)</f>
        <v>292</v>
      </c>
      <c r="Q354" s="26" t="str">
        <f ca="1">OFFSET(マスタ非採用削除!$C$4,元データ!P354,0)</f>
        <v>チラーヂンＳ錠５０μｇ</v>
      </c>
      <c r="R354">
        <f t="shared" si="29"/>
        <v>353</v>
      </c>
      <c r="S354" t="str">
        <f t="shared" si="28"/>
        <v>チラーヂンS錠５０μｇ</v>
      </c>
      <c r="T354">
        <v>1</v>
      </c>
      <c r="U354" t="str">
        <f>統合マスタ!AA357</f>
        <v/>
      </c>
    </row>
    <row r="355" spans="1:21">
      <c r="A355" s="6" t="s">
        <v>646</v>
      </c>
      <c r="B355" s="6" t="s">
        <v>10</v>
      </c>
      <c r="C355" s="7" t="s">
        <v>10</v>
      </c>
      <c r="D355" s="6" t="s">
        <v>647</v>
      </c>
      <c r="E355" s="6" t="s">
        <v>37</v>
      </c>
      <c r="F355" s="8">
        <v>20192</v>
      </c>
      <c r="G355" s="8">
        <v>40384</v>
      </c>
      <c r="H355" s="9">
        <f t="shared" si="25"/>
        <v>2</v>
      </c>
      <c r="I355" s="7" t="s">
        <v>88</v>
      </c>
      <c r="J355" s="12">
        <v>35978</v>
      </c>
      <c r="K355" s="11">
        <f t="shared" si="26"/>
        <v>17989</v>
      </c>
      <c r="L355" s="7" t="s">
        <v>644</v>
      </c>
      <c r="M355" s="15">
        <f t="shared" si="27"/>
        <v>2203</v>
      </c>
      <c r="N355" t="str">
        <f>IF(match_results!C355="完全一致","〇","×")</f>
        <v>〇</v>
      </c>
      <c r="O355" t="str">
        <f>IF(match_results!C355="薬価一致候補","〇","×")</f>
        <v>×</v>
      </c>
      <c r="P355" s="58">
        <f>IF(match_results!E355="","",match_results!E355)</f>
        <v>293</v>
      </c>
      <c r="Q355" s="26" t="str">
        <f ca="1">OFFSET(マスタ非採用削除!$C$4,元データ!P355,0)</f>
        <v>チラーヂンＳ静注液２００μｇ</v>
      </c>
      <c r="R355">
        <f t="shared" si="29"/>
        <v>354</v>
      </c>
      <c r="S355" t="str">
        <f t="shared" si="28"/>
        <v>チラーヂンS静注液200μg</v>
      </c>
      <c r="T355">
        <v>1</v>
      </c>
      <c r="U355" t="str">
        <f>統合マスタ!AA358</f>
        <v/>
      </c>
    </row>
    <row r="356" spans="1:21">
      <c r="A356" s="6" t="s">
        <v>648</v>
      </c>
      <c r="B356" s="6" t="s">
        <v>90</v>
      </c>
      <c r="C356" s="7" t="s">
        <v>39</v>
      </c>
      <c r="D356" s="6" t="s">
        <v>36</v>
      </c>
      <c r="E356" s="6" t="s">
        <v>84</v>
      </c>
      <c r="F356" s="8">
        <v>34.1</v>
      </c>
      <c r="G356" s="8">
        <v>3410</v>
      </c>
      <c r="H356" s="9">
        <f t="shared" si="25"/>
        <v>100</v>
      </c>
      <c r="I356" s="7" t="s">
        <v>10</v>
      </c>
      <c r="J356" s="10">
        <v>3007</v>
      </c>
      <c r="K356" s="11">
        <f t="shared" si="26"/>
        <v>30.07</v>
      </c>
      <c r="L356" s="7" t="s">
        <v>407</v>
      </c>
      <c r="M356" s="15">
        <f t="shared" si="27"/>
        <v>4.0300000000000011</v>
      </c>
      <c r="N356" t="str">
        <f>IF(match_results!C356="完全一致","〇","×")</f>
        <v>〇</v>
      </c>
      <c r="O356" t="str">
        <f>IF(match_results!C356="薬価一致候補","〇","×")</f>
        <v>×</v>
      </c>
      <c r="P356" s="58">
        <f>IF(match_results!E356="","",match_results!E356)</f>
        <v>294</v>
      </c>
      <c r="Q356" s="26" t="str">
        <f ca="1">OFFSET(マスタ非採用削除!$C$4,元データ!P356,0)</f>
        <v>ツイミーグ錠５００ｍｇ</v>
      </c>
      <c r="R356">
        <f t="shared" si="29"/>
        <v>355</v>
      </c>
      <c r="S356" t="str">
        <f t="shared" si="28"/>
        <v>ツイミーグ錠500ｍｇ</v>
      </c>
      <c r="T356">
        <v>1</v>
      </c>
      <c r="U356" t="str">
        <f>統合マスタ!AA359</f>
        <v/>
      </c>
    </row>
    <row r="357" spans="1:21">
      <c r="A357" s="6" t="s">
        <v>649</v>
      </c>
      <c r="B357" s="6" t="s">
        <v>109</v>
      </c>
      <c r="C357" s="7" t="s">
        <v>10</v>
      </c>
      <c r="D357" s="6" t="s">
        <v>650</v>
      </c>
      <c r="E357" s="6" t="s">
        <v>108</v>
      </c>
      <c r="F357" s="8">
        <v>22.8</v>
      </c>
      <c r="G357" s="8">
        <v>1596</v>
      </c>
      <c r="H357" s="9">
        <f t="shared" si="25"/>
        <v>70</v>
      </c>
      <c r="I357" s="7" t="s">
        <v>181</v>
      </c>
      <c r="J357" s="10">
        <v>1440</v>
      </c>
      <c r="K357" s="11">
        <f t="shared" si="26"/>
        <v>20.571428571428573</v>
      </c>
      <c r="L357" s="7" t="s">
        <v>207</v>
      </c>
      <c r="M357" s="15">
        <f t="shared" si="27"/>
        <v>2.2285714285714278</v>
      </c>
      <c r="N357" t="str">
        <f>IF(match_results!C357="完全一致","〇","×")</f>
        <v>〇</v>
      </c>
      <c r="O357" t="str">
        <f>IF(match_results!C357="薬価一致候補","〇","×")</f>
        <v>×</v>
      </c>
      <c r="P357" s="58">
        <f>IF(match_results!E357="","",match_results!E357)</f>
        <v>309</v>
      </c>
      <c r="Q357" s="26" t="str">
        <f ca="1">OFFSET(マスタ非採用削除!$C$4,元データ!P357,0)</f>
        <v>ツロブテロールテープ１ｍｇ「サワイ」</v>
      </c>
      <c r="R357">
        <f t="shared" si="29"/>
        <v>356</v>
      </c>
      <c r="S357" t="str">
        <f t="shared" si="28"/>
        <v>ツロブテロールテープ1ｍｇ「サワイ」</v>
      </c>
      <c r="T357">
        <v>1</v>
      </c>
      <c r="U357" t="str">
        <f>統合マスタ!AA360</f>
        <v/>
      </c>
    </row>
    <row r="358" spans="1:21">
      <c r="A358" s="6" t="s">
        <v>651</v>
      </c>
      <c r="B358" s="6" t="s">
        <v>9</v>
      </c>
      <c r="C358" s="7" t="s">
        <v>39</v>
      </c>
      <c r="D358" s="6" t="s">
        <v>69</v>
      </c>
      <c r="E358" s="6" t="s">
        <v>447</v>
      </c>
      <c r="F358" s="8">
        <v>44.9</v>
      </c>
      <c r="G358" s="8">
        <v>4490</v>
      </c>
      <c r="H358" s="9">
        <f t="shared" si="25"/>
        <v>100</v>
      </c>
      <c r="I358" s="7" t="s">
        <v>38</v>
      </c>
      <c r="J358" s="10">
        <v>3860</v>
      </c>
      <c r="K358" s="11">
        <f t="shared" si="26"/>
        <v>38.6</v>
      </c>
      <c r="L358" s="7" t="s">
        <v>224</v>
      </c>
      <c r="M358" s="15">
        <f t="shared" si="27"/>
        <v>6.2999999999999972</v>
      </c>
      <c r="N358" t="str">
        <f>IF(match_results!C358="完全一致","〇","×")</f>
        <v>〇</v>
      </c>
      <c r="O358" t="str">
        <f>IF(match_results!C358="薬価一致候補","〇","×")</f>
        <v>×</v>
      </c>
      <c r="P358" s="58">
        <f>IF(match_results!E358="","",match_results!E358)</f>
        <v>311</v>
      </c>
      <c r="Q358" s="26" t="str">
        <f ca="1">OFFSET(マスタ非採用削除!$C$4,元データ!P358,0)</f>
        <v>デエビゴ錠２．５ｍｇ</v>
      </c>
      <c r="R358">
        <f t="shared" si="29"/>
        <v>357</v>
      </c>
      <c r="S358" t="str">
        <f t="shared" si="28"/>
        <v>デエビゴ錠2.5ｍｇ</v>
      </c>
      <c r="T358">
        <v>1</v>
      </c>
      <c r="U358" t="str">
        <f>統合マスタ!AA361</f>
        <v/>
      </c>
    </row>
    <row r="359" spans="1:21">
      <c r="A359" s="6" t="s">
        <v>651</v>
      </c>
      <c r="B359" s="6" t="s">
        <v>9</v>
      </c>
      <c r="C359" s="7" t="s">
        <v>67</v>
      </c>
      <c r="D359" s="6" t="s">
        <v>69</v>
      </c>
      <c r="E359" s="6" t="s">
        <v>447</v>
      </c>
      <c r="F359" s="8">
        <v>44.9</v>
      </c>
      <c r="G359" s="8">
        <v>4490</v>
      </c>
      <c r="H359" s="9">
        <f t="shared" si="25"/>
        <v>100</v>
      </c>
      <c r="I359" s="7" t="s">
        <v>38</v>
      </c>
      <c r="J359" s="10">
        <v>3860</v>
      </c>
      <c r="K359" s="11">
        <f t="shared" si="26"/>
        <v>38.6</v>
      </c>
      <c r="L359" s="7" t="s">
        <v>224</v>
      </c>
      <c r="M359" s="15">
        <f t="shared" si="27"/>
        <v>6.2999999999999972</v>
      </c>
      <c r="N359" t="str">
        <f>IF(match_results!C359="完全一致","〇","×")</f>
        <v>〇</v>
      </c>
      <c r="O359" t="str">
        <f>IF(match_results!C359="薬価一致候補","〇","×")</f>
        <v>×</v>
      </c>
      <c r="P359" s="58">
        <f>IF(match_results!E359="","",match_results!E359)</f>
        <v>311</v>
      </c>
      <c r="Q359" s="26" t="str">
        <f ca="1">OFFSET(マスタ非採用削除!$C$4,元データ!P359,0)</f>
        <v>デエビゴ錠２．５ｍｇ</v>
      </c>
      <c r="R359">
        <f t="shared" si="29"/>
        <v>358</v>
      </c>
      <c r="S359" t="str">
        <f t="shared" si="28"/>
        <v>デエビゴ錠2.5ｍｇ</v>
      </c>
      <c r="T359">
        <v>1</v>
      </c>
      <c r="U359" t="str">
        <f>統合マスタ!AA362</f>
        <v/>
      </c>
    </row>
    <row r="360" spans="1:21">
      <c r="A360" s="6" t="s">
        <v>652</v>
      </c>
      <c r="B360" s="6" t="s">
        <v>9</v>
      </c>
      <c r="C360" s="7" t="s">
        <v>39</v>
      </c>
      <c r="D360" s="6" t="s">
        <v>174</v>
      </c>
      <c r="E360" s="6" t="s">
        <v>447</v>
      </c>
      <c r="F360" s="8">
        <v>71.3</v>
      </c>
      <c r="G360" s="8">
        <v>35650</v>
      </c>
      <c r="H360" s="9">
        <f t="shared" si="25"/>
        <v>500</v>
      </c>
      <c r="I360" s="7" t="s">
        <v>38</v>
      </c>
      <c r="J360" s="10">
        <v>30650</v>
      </c>
      <c r="K360" s="11">
        <f t="shared" si="26"/>
        <v>61.3</v>
      </c>
      <c r="L360" s="7" t="s">
        <v>224</v>
      </c>
      <c r="M360" s="15">
        <f t="shared" si="27"/>
        <v>10</v>
      </c>
      <c r="N360" t="str">
        <f>IF(match_results!C360="完全一致","〇","×")</f>
        <v>〇</v>
      </c>
      <c r="O360" t="str">
        <f>IF(match_results!C360="薬価一致候補","〇","×")</f>
        <v>×</v>
      </c>
      <c r="P360" s="58">
        <f>IF(match_results!E360="","",match_results!E360)</f>
        <v>312</v>
      </c>
      <c r="Q360" s="26" t="str">
        <f ca="1">OFFSET(マスタ非採用削除!$C$4,元データ!P360,0)</f>
        <v>デエビゴ錠５ｍｇ</v>
      </c>
      <c r="R360">
        <f t="shared" si="29"/>
        <v>359</v>
      </c>
      <c r="S360" t="str">
        <f t="shared" si="28"/>
        <v>デエビゴ錠5ｍｇ</v>
      </c>
      <c r="T360">
        <v>1</v>
      </c>
      <c r="U360" t="str">
        <f>統合マスタ!AA363</f>
        <v/>
      </c>
    </row>
    <row r="361" spans="1:21">
      <c r="A361" s="6" t="s">
        <v>652</v>
      </c>
      <c r="B361" s="6" t="s">
        <v>9</v>
      </c>
      <c r="C361" s="7" t="s">
        <v>67</v>
      </c>
      <c r="D361" s="6" t="s">
        <v>69</v>
      </c>
      <c r="E361" s="6" t="s">
        <v>447</v>
      </c>
      <c r="F361" s="8">
        <v>71.3</v>
      </c>
      <c r="G361" s="8">
        <v>7130</v>
      </c>
      <c r="H361" s="9">
        <f t="shared" si="25"/>
        <v>100</v>
      </c>
      <c r="I361" s="7" t="s">
        <v>38</v>
      </c>
      <c r="J361" s="10">
        <v>6130</v>
      </c>
      <c r="K361" s="11">
        <f t="shared" si="26"/>
        <v>61.3</v>
      </c>
      <c r="L361" s="7" t="s">
        <v>224</v>
      </c>
      <c r="M361" s="15">
        <f t="shared" si="27"/>
        <v>10</v>
      </c>
      <c r="N361" t="str">
        <f>IF(match_results!C361="完全一致","〇","×")</f>
        <v>〇</v>
      </c>
      <c r="O361" t="str">
        <f>IF(match_results!C361="薬価一致候補","〇","×")</f>
        <v>×</v>
      </c>
      <c r="P361" s="58">
        <f>IF(match_results!E361="","",match_results!E361)</f>
        <v>312</v>
      </c>
      <c r="Q361" s="26" t="str">
        <f ca="1">OFFSET(マスタ非採用削除!$C$4,元データ!P361,0)</f>
        <v>デエビゴ錠５ｍｇ</v>
      </c>
      <c r="R361">
        <f t="shared" si="29"/>
        <v>360</v>
      </c>
      <c r="S361" t="str">
        <f t="shared" si="28"/>
        <v>デエビゴ錠5ｍｇ</v>
      </c>
      <c r="T361">
        <v>1</v>
      </c>
      <c r="U361" t="str">
        <f>統合マスタ!AA364</f>
        <v/>
      </c>
    </row>
    <row r="362" spans="1:21">
      <c r="A362" s="6" t="s">
        <v>653</v>
      </c>
      <c r="B362" s="6" t="s">
        <v>114</v>
      </c>
      <c r="C362" s="7" t="s">
        <v>39</v>
      </c>
      <c r="D362" s="6" t="s">
        <v>36</v>
      </c>
      <c r="E362" s="6" t="s">
        <v>114</v>
      </c>
      <c r="F362" s="8">
        <v>6.1</v>
      </c>
      <c r="G362" s="8">
        <v>610</v>
      </c>
      <c r="H362" s="9">
        <f t="shared" si="25"/>
        <v>100</v>
      </c>
      <c r="I362" s="7" t="s">
        <v>38</v>
      </c>
      <c r="J362" s="10">
        <v>544</v>
      </c>
      <c r="K362" s="11">
        <f t="shared" si="26"/>
        <v>5.44</v>
      </c>
      <c r="L362" s="7" t="s">
        <v>207</v>
      </c>
      <c r="M362" s="15">
        <f t="shared" si="27"/>
        <v>0.65999999999999925</v>
      </c>
      <c r="N362" t="str">
        <f>IF(match_results!C362="完全一致","〇","×")</f>
        <v>〇</v>
      </c>
      <c r="O362" t="str">
        <f>IF(match_results!C362="薬価一致候補","〇","×")</f>
        <v>×</v>
      </c>
      <c r="P362" s="58">
        <f>IF(match_results!E362="","",match_results!E362)</f>
        <v>313</v>
      </c>
      <c r="Q362" s="26" t="str">
        <f ca="1">OFFSET(マスタ非採用削除!$C$4,元データ!P362,0)</f>
        <v>テオフィリン徐放Ｕ錠２００ｍｇ「トーワ」</v>
      </c>
      <c r="R362">
        <f t="shared" si="29"/>
        <v>361</v>
      </c>
      <c r="S362" t="str">
        <f t="shared" si="28"/>
        <v>テオフィリン徐放U錠200ｍｇ「トーワ」</v>
      </c>
      <c r="T362">
        <v>1</v>
      </c>
      <c r="U362" t="str">
        <f>統合マスタ!AA365</f>
        <v/>
      </c>
    </row>
    <row r="363" spans="1:21">
      <c r="A363" s="6" t="s">
        <v>654</v>
      </c>
      <c r="B363" s="6" t="s">
        <v>10</v>
      </c>
      <c r="C363" s="7" t="s">
        <v>58</v>
      </c>
      <c r="D363" s="6" t="s">
        <v>69</v>
      </c>
      <c r="E363" s="6" t="s">
        <v>257</v>
      </c>
      <c r="F363" s="8">
        <v>6.1</v>
      </c>
      <c r="G363" s="8">
        <v>610</v>
      </c>
      <c r="H363" s="9">
        <f t="shared" si="25"/>
        <v>100</v>
      </c>
      <c r="I363" s="7" t="s">
        <v>38</v>
      </c>
      <c r="J363" s="12">
        <v>546</v>
      </c>
      <c r="K363" s="11">
        <f t="shared" si="26"/>
        <v>5.46</v>
      </c>
      <c r="L363" s="7" t="s">
        <v>321</v>
      </c>
      <c r="M363" s="15">
        <f t="shared" si="27"/>
        <v>0.63999999999999968</v>
      </c>
      <c r="N363" t="str">
        <f>IF(match_results!C363="完全一致","〇","×")</f>
        <v>×</v>
      </c>
      <c r="O363" t="str">
        <f>IF(match_results!C363="薬価一致候補","〇","×")</f>
        <v>〇</v>
      </c>
      <c r="P363" s="64" t="s">
        <v>4061</v>
      </c>
      <c r="Q363" s="63" t="e">
        <f ca="1">OFFSET(マスタ非採用削除!$C$4,元データ!P363,0)</f>
        <v>#VALUE!</v>
      </c>
      <c r="R363">
        <f t="shared" si="29"/>
        <v>362</v>
      </c>
      <c r="S363" t="str">
        <f t="shared" si="28"/>
        <v>デカドロン錠0.5ｍｇ</v>
      </c>
      <c r="T363">
        <v>0</v>
      </c>
      <c r="U363" t="str">
        <f>統合マスタ!AA366</f>
        <v>非採用</v>
      </c>
    </row>
    <row r="364" spans="1:21">
      <c r="A364" s="6" t="s">
        <v>655</v>
      </c>
      <c r="B364" s="6" t="s">
        <v>10</v>
      </c>
      <c r="C364" s="7" t="s">
        <v>10</v>
      </c>
      <c r="D364" s="6" t="s">
        <v>192</v>
      </c>
      <c r="E364" s="6" t="s">
        <v>387</v>
      </c>
      <c r="F364" s="8">
        <v>173</v>
      </c>
      <c r="G364" s="8">
        <v>1730</v>
      </c>
      <c r="H364" s="9">
        <f t="shared" si="25"/>
        <v>10</v>
      </c>
      <c r="I364" s="7" t="s">
        <v>486</v>
      </c>
      <c r="J364" s="12">
        <v>1572</v>
      </c>
      <c r="K364" s="11">
        <f t="shared" si="26"/>
        <v>157.19999999999999</v>
      </c>
      <c r="L364" s="7" t="s">
        <v>321</v>
      </c>
      <c r="M364" s="15">
        <f t="shared" si="27"/>
        <v>15.800000000000011</v>
      </c>
      <c r="N364" t="str">
        <f>IF(match_results!C364="完全一致","〇","×")</f>
        <v>〇</v>
      </c>
      <c r="O364" t="str">
        <f>IF(match_results!C364="薬価一致候補","〇","×")</f>
        <v>×</v>
      </c>
      <c r="P364" s="58">
        <f>IF(match_results!E364="","",match_results!E364)</f>
        <v>314</v>
      </c>
      <c r="Q364" s="26" t="str">
        <f ca="1">OFFSET(マスタ非採用削除!$C$4,元データ!P364,0)</f>
        <v>デカドロン注射液３．３ｍｇ</v>
      </c>
      <c r="R364">
        <f t="shared" si="29"/>
        <v>363</v>
      </c>
      <c r="S364" t="str">
        <f t="shared" si="28"/>
        <v>デカドロン注射液3.3ｍｇ</v>
      </c>
      <c r="T364">
        <v>1</v>
      </c>
      <c r="U364" t="str">
        <f>統合マスタ!AA367</f>
        <v/>
      </c>
    </row>
    <row r="365" spans="1:21">
      <c r="A365" s="50" t="s">
        <v>656</v>
      </c>
      <c r="B365" s="6" t="s">
        <v>10</v>
      </c>
      <c r="C365" s="7" t="s">
        <v>10</v>
      </c>
      <c r="D365" s="6" t="s">
        <v>657</v>
      </c>
      <c r="E365" s="6" t="s">
        <v>658</v>
      </c>
      <c r="F365" s="8">
        <v>194</v>
      </c>
      <c r="G365" s="8">
        <v>1940</v>
      </c>
      <c r="H365" s="9">
        <f t="shared" si="25"/>
        <v>10</v>
      </c>
      <c r="I365" s="7" t="s">
        <v>88</v>
      </c>
      <c r="J365" s="12">
        <v>1762.8</v>
      </c>
      <c r="K365" s="11">
        <f t="shared" si="26"/>
        <v>176.28</v>
      </c>
      <c r="L365" s="7" t="s">
        <v>321</v>
      </c>
      <c r="M365" s="15">
        <f t="shared" si="27"/>
        <v>17.72</v>
      </c>
      <c r="N365" t="str">
        <f>IF(match_results!C365="完全一致","〇","×")</f>
        <v>×</v>
      </c>
      <c r="O365" t="str">
        <f>IF(match_results!C365="薬価一致候補","〇","×")</f>
        <v>×</v>
      </c>
      <c r="P365" s="81" t="s">
        <v>5419</v>
      </c>
      <c r="Q365" s="80" t="e">
        <f ca="1">OFFSET(マスタ非採用削除!$C$4,元データ!P365,0)</f>
        <v>#VALUE!</v>
      </c>
      <c r="R365">
        <f t="shared" si="29"/>
        <v>364</v>
      </c>
      <c r="S365" t="str">
        <f t="shared" si="28"/>
        <v>デカドロン注射液6.6ｍｇ</v>
      </c>
      <c r="T365">
        <v>0</v>
      </c>
      <c r="U365" t="str">
        <f>統合マスタ!AA368</f>
        <v/>
      </c>
    </row>
    <row r="366" spans="1:21">
      <c r="A366" s="6" t="s">
        <v>659</v>
      </c>
      <c r="B366" s="6" t="s">
        <v>9</v>
      </c>
      <c r="C366" s="7" t="s">
        <v>10</v>
      </c>
      <c r="D366" s="6" t="s">
        <v>660</v>
      </c>
      <c r="E366" s="6" t="s">
        <v>257</v>
      </c>
      <c r="F366" s="8">
        <v>39</v>
      </c>
      <c r="G366" s="8">
        <v>1950</v>
      </c>
      <c r="H366" s="9">
        <f t="shared" si="25"/>
        <v>50</v>
      </c>
      <c r="I366" s="7" t="s">
        <v>13</v>
      </c>
      <c r="J366" s="10">
        <v>1772</v>
      </c>
      <c r="K366" s="11">
        <f t="shared" si="26"/>
        <v>35.44</v>
      </c>
      <c r="L366" s="7" t="s">
        <v>63</v>
      </c>
      <c r="M366" s="15">
        <f t="shared" si="27"/>
        <v>3.5600000000000023</v>
      </c>
      <c r="N366" t="str">
        <f>IF(match_results!C366="完全一致","〇","×")</f>
        <v>〇</v>
      </c>
      <c r="O366" t="str">
        <f>IF(match_results!C366="薬価一致候補","〇","×")</f>
        <v>×</v>
      </c>
      <c r="P366" s="58">
        <f>IF(match_results!E366="","",match_results!E366)</f>
        <v>315</v>
      </c>
      <c r="Q366" s="26" t="str">
        <f ca="1">OFFSET(マスタ非採用削除!$C$4,元データ!P366,0)</f>
        <v>デキサメタゾン口腔用軟膏０．１％「日医工」</v>
      </c>
      <c r="R366">
        <f t="shared" si="29"/>
        <v>365</v>
      </c>
      <c r="S366" t="str">
        <f t="shared" si="28"/>
        <v>デキサメタゾン口腔用軟膏0.1％「日医工」</v>
      </c>
      <c r="T366">
        <v>1</v>
      </c>
      <c r="U366" t="str">
        <f>統合マスタ!AA369</f>
        <v/>
      </c>
    </row>
    <row r="367" spans="1:21">
      <c r="A367" s="6" t="s">
        <v>661</v>
      </c>
      <c r="B367" s="6" t="s">
        <v>114</v>
      </c>
      <c r="C367" s="7" t="s">
        <v>67</v>
      </c>
      <c r="D367" s="6" t="s">
        <v>297</v>
      </c>
      <c r="E367" s="6" t="s">
        <v>114</v>
      </c>
      <c r="F367" s="8">
        <v>5.9</v>
      </c>
      <c r="G367" s="8">
        <v>5900</v>
      </c>
      <c r="H367" s="9">
        <f t="shared" si="25"/>
        <v>999.99999999999989</v>
      </c>
      <c r="I367" s="7" t="s">
        <v>38</v>
      </c>
      <c r="J367" s="10">
        <v>5260</v>
      </c>
      <c r="K367" s="11">
        <f t="shared" si="26"/>
        <v>5.2600000000000007</v>
      </c>
      <c r="L367" s="7" t="s">
        <v>662</v>
      </c>
      <c r="M367" s="15">
        <f t="shared" si="27"/>
        <v>0.63999999999999968</v>
      </c>
      <c r="N367" t="str">
        <f>IF(match_results!C367="完全一致","〇","×")</f>
        <v>〇</v>
      </c>
      <c r="O367" t="str">
        <f>IF(match_results!C367="薬価一致候補","〇","×")</f>
        <v>×</v>
      </c>
      <c r="P367" s="58">
        <f>IF(match_results!E367="","",match_results!E367)</f>
        <v>316</v>
      </c>
      <c r="Q367" s="26" t="str">
        <f ca="1">OFFSET(マスタ非採用削除!$C$4,元データ!P367,0)</f>
        <v>デキストロメトルファン臭化水素酸塩錠１５ｍｇ「トーワ」</v>
      </c>
      <c r="R367">
        <f t="shared" si="29"/>
        <v>366</v>
      </c>
      <c r="S367" t="str">
        <f t="shared" si="28"/>
        <v>デキストロメトルファン臭化水素酸塩錠15ｍｇ「トーワ」</v>
      </c>
      <c r="T367">
        <v>1</v>
      </c>
      <c r="U367" t="str">
        <f>統合マスタ!AA370</f>
        <v/>
      </c>
    </row>
    <row r="368" spans="1:21">
      <c r="A368" s="6" t="s">
        <v>663</v>
      </c>
      <c r="B368" s="6" t="s">
        <v>44</v>
      </c>
      <c r="C368" s="7" t="s">
        <v>10</v>
      </c>
      <c r="D368" s="6" t="s">
        <v>253</v>
      </c>
      <c r="E368" s="6" t="s">
        <v>664</v>
      </c>
      <c r="F368" s="8">
        <v>19.2</v>
      </c>
      <c r="G368" s="8">
        <v>1920</v>
      </c>
      <c r="H368" s="9">
        <f t="shared" si="25"/>
        <v>100</v>
      </c>
      <c r="I368" s="7" t="s">
        <v>13</v>
      </c>
      <c r="J368" s="10">
        <v>1728</v>
      </c>
      <c r="K368" s="11">
        <f t="shared" si="26"/>
        <v>17.28</v>
      </c>
      <c r="L368" s="7" t="s">
        <v>128</v>
      </c>
      <c r="M368" s="15">
        <f t="shared" si="27"/>
        <v>1.9199999999999982</v>
      </c>
      <c r="N368" t="str">
        <f>IF(match_results!C368="完全一致","〇","×")</f>
        <v>×</v>
      </c>
      <c r="O368" t="str">
        <f>IF(match_results!C368="薬価一致候補","〇","×")</f>
        <v>〇</v>
      </c>
      <c r="P368" s="56">
        <f>IF(match_results!E368="","",match_results!E368)</f>
        <v>317</v>
      </c>
      <c r="Q368" s="26" t="str">
        <f ca="1">OFFSET(マスタ非採用削除!$C$4,元データ!P368,0)</f>
        <v>テクスメテン ユニバーサル クリーム０．１％</v>
      </c>
      <c r="R368">
        <f t="shared" si="29"/>
        <v>367</v>
      </c>
      <c r="S368" t="str">
        <f t="shared" si="28"/>
        <v>テクスメテン ユニバーサル クリーム0.1%</v>
      </c>
      <c r="T368">
        <v>2</v>
      </c>
      <c r="U368" t="str">
        <f>統合マスタ!AA371</f>
        <v/>
      </c>
    </row>
    <row r="369" spans="1:21">
      <c r="A369" s="6" t="s">
        <v>665</v>
      </c>
      <c r="B369" s="6" t="s">
        <v>44</v>
      </c>
      <c r="C369" s="7" t="s">
        <v>39</v>
      </c>
      <c r="D369" s="6" t="s">
        <v>666</v>
      </c>
      <c r="E369" s="6" t="s">
        <v>527</v>
      </c>
      <c r="F369" s="8">
        <v>9.1</v>
      </c>
      <c r="G369" s="8">
        <v>955.5</v>
      </c>
      <c r="H369" s="9">
        <f t="shared" si="25"/>
        <v>105</v>
      </c>
      <c r="I369" s="7" t="s">
        <v>38</v>
      </c>
      <c r="J369" s="10">
        <v>836</v>
      </c>
      <c r="K369" s="11">
        <f t="shared" si="26"/>
        <v>7.961904761904762</v>
      </c>
      <c r="L369" s="7" t="s">
        <v>185</v>
      </c>
      <c r="M369" s="15">
        <f t="shared" si="27"/>
        <v>1.1380952380952376</v>
      </c>
      <c r="N369" t="str">
        <f>IF(match_results!C369="完全一致","〇","×")</f>
        <v>〇</v>
      </c>
      <c r="O369" t="str">
        <f>IF(match_results!C369="薬価一致候補","〇","×")</f>
        <v>×</v>
      </c>
      <c r="P369" s="58">
        <f>IF(match_results!E369="","",match_results!E369)</f>
        <v>320</v>
      </c>
      <c r="Q369" s="26" t="str">
        <f ca="1">OFFSET(マスタ非採用削除!$C$4,元データ!P369,0)</f>
        <v>テトラミド錠１０ｍｇ</v>
      </c>
      <c r="R369">
        <f t="shared" si="29"/>
        <v>368</v>
      </c>
      <c r="S369" t="str">
        <f t="shared" si="28"/>
        <v>テトラミド錠１０ｍｇ</v>
      </c>
      <c r="T369">
        <v>1</v>
      </c>
      <c r="U369" t="str">
        <f>統合マスタ!AA372</f>
        <v/>
      </c>
    </row>
    <row r="370" spans="1:21">
      <c r="A370" s="6" t="s">
        <v>667</v>
      </c>
      <c r="B370" s="6" t="s">
        <v>44</v>
      </c>
      <c r="C370" s="7" t="s">
        <v>39</v>
      </c>
      <c r="D370" s="6" t="s">
        <v>69</v>
      </c>
      <c r="E370" s="6" t="s">
        <v>527</v>
      </c>
      <c r="F370" s="8">
        <v>25</v>
      </c>
      <c r="G370" s="8">
        <v>2500</v>
      </c>
      <c r="H370" s="9">
        <f t="shared" si="25"/>
        <v>100</v>
      </c>
      <c r="I370" s="7" t="s">
        <v>38</v>
      </c>
      <c r="J370" s="10">
        <v>2188</v>
      </c>
      <c r="K370" s="11">
        <f t="shared" si="26"/>
        <v>21.88</v>
      </c>
      <c r="L370" s="7" t="s">
        <v>185</v>
      </c>
      <c r="M370" s="15">
        <f t="shared" si="27"/>
        <v>3.120000000000001</v>
      </c>
      <c r="N370" t="str">
        <f>IF(match_results!C370="完全一致","〇","×")</f>
        <v>〇</v>
      </c>
      <c r="O370" t="str">
        <f>IF(match_results!C370="薬価一致候補","〇","×")</f>
        <v>×</v>
      </c>
      <c r="P370" s="58">
        <f>IF(match_results!E370="","",match_results!E370)</f>
        <v>321</v>
      </c>
      <c r="Q370" s="26" t="str">
        <f ca="1">OFFSET(マスタ非採用削除!$C$4,元データ!P370,0)</f>
        <v>テトラミド錠３０ｍｇ</v>
      </c>
      <c r="R370">
        <f t="shared" si="29"/>
        <v>369</v>
      </c>
      <c r="S370" t="str">
        <f t="shared" si="28"/>
        <v>テトラミド錠30ｍｇ</v>
      </c>
      <c r="T370">
        <v>1</v>
      </c>
      <c r="U370" t="str">
        <f>統合マスタ!AA373</f>
        <v/>
      </c>
    </row>
    <row r="371" spans="1:21">
      <c r="A371" s="6" t="s">
        <v>668</v>
      </c>
      <c r="B371" s="6" t="s">
        <v>90</v>
      </c>
      <c r="C371" s="7" t="s">
        <v>39</v>
      </c>
      <c r="D371" s="6" t="s">
        <v>669</v>
      </c>
      <c r="E371" s="6" t="s">
        <v>70</v>
      </c>
      <c r="F371" s="8">
        <v>11.3</v>
      </c>
      <c r="G371" s="8">
        <v>678</v>
      </c>
      <c r="H371" s="9">
        <f t="shared" si="25"/>
        <v>59.999999999999993</v>
      </c>
      <c r="I371" s="7" t="s">
        <v>38</v>
      </c>
      <c r="J371" s="10">
        <v>610</v>
      </c>
      <c r="K371" s="11">
        <f t="shared" si="26"/>
        <v>10.166666666666668</v>
      </c>
      <c r="L371" s="7" t="s">
        <v>131</v>
      </c>
      <c r="M371" s="15">
        <f t="shared" si="27"/>
        <v>1.1333333333333329</v>
      </c>
      <c r="N371" t="str">
        <f>IF(match_results!C371="完全一致","〇","×")</f>
        <v>×</v>
      </c>
      <c r="O371" t="str">
        <f>IF(match_results!C371="薬価一致候補","〇","×")</f>
        <v>〇</v>
      </c>
      <c r="P371" s="56">
        <v>684</v>
      </c>
      <c r="Q371" s="26" t="str">
        <f ca="1">OFFSET(マスタ非採用削除!$C$4,元データ!P371,0)</f>
        <v>デノタスチュアブル配合錠</v>
      </c>
      <c r="R371">
        <f t="shared" si="29"/>
        <v>370</v>
      </c>
      <c r="S371" t="str">
        <f t="shared" si="28"/>
        <v>デノタスチュアブル配合錠</v>
      </c>
      <c r="T371">
        <v>0</v>
      </c>
      <c r="U371" t="str">
        <f>統合マスタ!AA374</f>
        <v/>
      </c>
    </row>
    <row r="372" spans="1:21">
      <c r="A372" s="6" t="s">
        <v>671</v>
      </c>
      <c r="B372" s="6" t="s">
        <v>44</v>
      </c>
      <c r="C372" s="7" t="s">
        <v>39</v>
      </c>
      <c r="D372" s="6" t="s">
        <v>36</v>
      </c>
      <c r="E372" s="6" t="s">
        <v>257</v>
      </c>
      <c r="F372" s="8">
        <v>11.3</v>
      </c>
      <c r="G372" s="8">
        <v>1130</v>
      </c>
      <c r="H372" s="9">
        <f t="shared" si="25"/>
        <v>100</v>
      </c>
      <c r="I372" s="7" t="s">
        <v>38</v>
      </c>
      <c r="J372" s="10">
        <v>961</v>
      </c>
      <c r="K372" s="11">
        <f t="shared" si="26"/>
        <v>9.61</v>
      </c>
      <c r="L372" s="7" t="s">
        <v>246</v>
      </c>
      <c r="M372" s="15">
        <f t="shared" si="27"/>
        <v>1.6900000000000013</v>
      </c>
      <c r="N372" t="str">
        <f>IF(match_results!C372="完全一致","〇","×")</f>
        <v>〇</v>
      </c>
      <c r="O372" t="str">
        <f>IF(match_results!C372="薬価一致候補","〇","×")</f>
        <v>×</v>
      </c>
      <c r="P372" s="58">
        <f>IF(match_results!E372="","",match_results!E372)</f>
        <v>322</v>
      </c>
      <c r="Q372" s="26" t="str">
        <f ca="1">OFFSET(マスタ非採用削除!$C$4,元データ!P372,0)</f>
        <v>デパケンＲ錠２００ｍｇ</v>
      </c>
      <c r="R372">
        <f t="shared" si="29"/>
        <v>371</v>
      </c>
      <c r="S372" t="str">
        <f t="shared" si="28"/>
        <v>デパケンＲ錠２００mg</v>
      </c>
      <c r="T372">
        <v>1</v>
      </c>
      <c r="U372" t="str">
        <f>統合マスタ!AA375</f>
        <v/>
      </c>
    </row>
    <row r="373" spans="1:21">
      <c r="A373" s="6" t="s">
        <v>670</v>
      </c>
      <c r="B373" s="6" t="s">
        <v>44</v>
      </c>
      <c r="C373" s="7" t="s">
        <v>67</v>
      </c>
      <c r="D373" s="6" t="s">
        <v>297</v>
      </c>
      <c r="E373" s="6" t="s">
        <v>257</v>
      </c>
      <c r="F373" s="8">
        <v>11.3</v>
      </c>
      <c r="G373" s="8">
        <v>11300</v>
      </c>
      <c r="H373" s="9">
        <f t="shared" si="25"/>
        <v>999.99999999999989</v>
      </c>
      <c r="I373" s="7" t="s">
        <v>38</v>
      </c>
      <c r="J373" s="10">
        <v>9605</v>
      </c>
      <c r="K373" s="11">
        <f t="shared" si="26"/>
        <v>9.6050000000000004</v>
      </c>
      <c r="L373" s="7" t="s">
        <v>246</v>
      </c>
      <c r="M373" s="15">
        <f t="shared" si="27"/>
        <v>1.6950000000000003</v>
      </c>
      <c r="N373" t="str">
        <f>IF(match_results!C373="完全一致","〇","×")</f>
        <v>〇</v>
      </c>
      <c r="O373" t="str">
        <f>IF(match_results!C373="薬価一致候補","〇","×")</f>
        <v>×</v>
      </c>
      <c r="P373" s="58">
        <f>IF(match_results!E373="","",match_results!E373)</f>
        <v>322</v>
      </c>
      <c r="Q373" s="26" t="str">
        <f ca="1">OFFSET(マスタ非採用削除!$C$4,元データ!P373,0)</f>
        <v>デパケンＲ錠２００ｍｇ</v>
      </c>
      <c r="R373">
        <f t="shared" si="29"/>
        <v>372</v>
      </c>
      <c r="S373" t="str">
        <f t="shared" si="28"/>
        <v>デパケンＲ錠２００ｍｇ</v>
      </c>
      <c r="T373">
        <v>1</v>
      </c>
      <c r="U373" t="str">
        <f>統合マスタ!AA376</f>
        <v/>
      </c>
    </row>
    <row r="374" spans="1:21">
      <c r="A374" s="6" t="s">
        <v>672</v>
      </c>
      <c r="B374" s="6" t="s">
        <v>10</v>
      </c>
      <c r="C374" s="7" t="s">
        <v>14</v>
      </c>
      <c r="D374" s="6" t="s">
        <v>83</v>
      </c>
      <c r="E374" s="6" t="s">
        <v>432</v>
      </c>
      <c r="F374" s="8">
        <v>34</v>
      </c>
      <c r="G374" s="8">
        <v>3400</v>
      </c>
      <c r="H374" s="9">
        <f t="shared" si="25"/>
        <v>100</v>
      </c>
      <c r="I374" s="7" t="s">
        <v>13</v>
      </c>
      <c r="J374" s="12">
        <v>2992</v>
      </c>
      <c r="K374" s="11">
        <f t="shared" si="26"/>
        <v>29.92</v>
      </c>
      <c r="L374" s="7" t="s">
        <v>303</v>
      </c>
      <c r="M374" s="15">
        <f t="shared" si="27"/>
        <v>4.0799999999999983</v>
      </c>
      <c r="N374" t="str">
        <f>IF(match_results!C374="完全一致","〇","×")</f>
        <v>〇</v>
      </c>
      <c r="O374" t="str">
        <f>IF(match_results!C374="薬価一致候補","〇","×")</f>
        <v>×</v>
      </c>
      <c r="P374" s="58">
        <f>IF(match_results!E374="","",match_results!E374)</f>
        <v>323</v>
      </c>
      <c r="Q374" s="26" t="str">
        <f ca="1">OFFSET(マスタ非採用削除!$C$4,元データ!P374,0)</f>
        <v>デパス細粒１％</v>
      </c>
      <c r="R374">
        <f t="shared" si="29"/>
        <v>373</v>
      </c>
      <c r="S374" t="str">
        <f t="shared" si="28"/>
        <v>デパス細粒1％</v>
      </c>
      <c r="T374">
        <v>1</v>
      </c>
      <c r="U374" t="str">
        <f>統合マスタ!AA377</f>
        <v/>
      </c>
    </row>
    <row r="375" spans="1:21">
      <c r="A375" s="6" t="s">
        <v>673</v>
      </c>
      <c r="B375" s="6" t="s">
        <v>9</v>
      </c>
      <c r="C375" s="7" t="s">
        <v>39</v>
      </c>
      <c r="D375" s="6" t="s">
        <v>297</v>
      </c>
      <c r="E375" s="6" t="s">
        <v>466</v>
      </c>
      <c r="F375" s="8">
        <v>6.5</v>
      </c>
      <c r="G375" s="8">
        <v>6500</v>
      </c>
      <c r="H375" s="9">
        <f t="shared" si="25"/>
        <v>1000</v>
      </c>
      <c r="I375" s="7" t="s">
        <v>38</v>
      </c>
      <c r="J375" s="10">
        <v>5909</v>
      </c>
      <c r="K375" s="11">
        <f t="shared" si="26"/>
        <v>5.9089999999999998</v>
      </c>
      <c r="L375" s="7" t="s">
        <v>306</v>
      </c>
      <c r="M375" s="15">
        <f t="shared" si="27"/>
        <v>0.59100000000000019</v>
      </c>
      <c r="N375" t="str">
        <f>IF(match_results!C375="完全一致","〇","×")</f>
        <v>〇</v>
      </c>
      <c r="O375" t="str">
        <f>IF(match_results!C375="薬価一致候補","〇","×")</f>
        <v>×</v>
      </c>
      <c r="P375" s="58">
        <f>IF(match_results!E375="","",match_results!E375)</f>
        <v>325</v>
      </c>
      <c r="Q375" s="26" t="str">
        <f ca="1">OFFSET(マスタ非採用削除!$C$4,元データ!P375,0)</f>
        <v>テプレノンカプセル５０ｍｇ「ＹＤ」</v>
      </c>
      <c r="R375">
        <f t="shared" si="29"/>
        <v>374</v>
      </c>
      <c r="S375" t="str">
        <f t="shared" si="28"/>
        <v>テプレノンカプセル50ｍｇ「YD」</v>
      </c>
      <c r="T375">
        <v>1</v>
      </c>
      <c r="U375" t="str">
        <f>統合マスタ!AA378</f>
        <v/>
      </c>
    </row>
    <row r="376" spans="1:21">
      <c r="A376" s="6" t="s">
        <v>674</v>
      </c>
      <c r="B376" s="6" t="s">
        <v>9</v>
      </c>
      <c r="C376" s="7" t="s">
        <v>14</v>
      </c>
      <c r="D376" s="6" t="s">
        <v>83</v>
      </c>
      <c r="E376" s="6" t="s">
        <v>466</v>
      </c>
      <c r="F376" s="8">
        <v>9.4</v>
      </c>
      <c r="G376" s="8">
        <v>940</v>
      </c>
      <c r="H376" s="9">
        <f t="shared" si="25"/>
        <v>100</v>
      </c>
      <c r="I376" s="7" t="s">
        <v>13</v>
      </c>
      <c r="J376" s="10">
        <v>854</v>
      </c>
      <c r="K376" s="11">
        <f t="shared" si="26"/>
        <v>8.5399999999999991</v>
      </c>
      <c r="L376" s="7" t="s">
        <v>306</v>
      </c>
      <c r="M376" s="15">
        <f t="shared" si="27"/>
        <v>0.86000000000000121</v>
      </c>
      <c r="N376" t="str">
        <f>IF(match_results!C376="完全一致","〇","×")</f>
        <v>〇</v>
      </c>
      <c r="O376" t="str">
        <f>IF(match_results!C376="薬価一致候補","〇","×")</f>
        <v>×</v>
      </c>
      <c r="P376" s="58">
        <f>IF(match_results!E376="","",match_results!E376)</f>
        <v>324</v>
      </c>
      <c r="Q376" s="26" t="str">
        <f ca="1">OFFSET(マスタ非採用削除!$C$4,元データ!P376,0)</f>
        <v>テプレノン細粒１０％「ＹＤ」</v>
      </c>
      <c r="R376">
        <f t="shared" si="29"/>
        <v>375</v>
      </c>
      <c r="S376" t="str">
        <f t="shared" si="28"/>
        <v>テプレノン細粒10％「YD」</v>
      </c>
      <c r="T376">
        <v>1</v>
      </c>
      <c r="U376" t="str">
        <f>統合マスタ!AA379</f>
        <v/>
      </c>
    </row>
    <row r="377" spans="1:21">
      <c r="A377" s="6" t="s">
        <v>675</v>
      </c>
      <c r="B377" s="6" t="s">
        <v>44</v>
      </c>
      <c r="C377" s="7" t="s">
        <v>39</v>
      </c>
      <c r="D377" s="6" t="s">
        <v>174</v>
      </c>
      <c r="E377" s="6" t="s">
        <v>62</v>
      </c>
      <c r="F377" s="8">
        <v>18.3</v>
      </c>
      <c r="G377" s="8">
        <v>9150</v>
      </c>
      <c r="H377" s="9">
        <f t="shared" si="25"/>
        <v>500</v>
      </c>
      <c r="I377" s="7" t="s">
        <v>38</v>
      </c>
      <c r="J377" s="10">
        <v>8144</v>
      </c>
      <c r="K377" s="11">
        <f t="shared" si="26"/>
        <v>16.288</v>
      </c>
      <c r="L377" s="7" t="s">
        <v>185</v>
      </c>
      <c r="M377" s="15">
        <f t="shared" si="27"/>
        <v>2.0120000000000005</v>
      </c>
      <c r="N377" t="str">
        <f>IF(match_results!C377="完全一致","〇","×")</f>
        <v>〇</v>
      </c>
      <c r="O377" t="str">
        <f>IF(match_results!C377="薬価一致候補","〇","×")</f>
        <v>×</v>
      </c>
      <c r="P377" s="58">
        <f>IF(match_results!E377="","",match_results!E377)</f>
        <v>326</v>
      </c>
      <c r="Q377" s="26" t="str">
        <f ca="1">OFFSET(マスタ非採用削除!$C$4,元データ!P377,0)</f>
        <v>デプロメール錠２５</v>
      </c>
      <c r="R377">
        <f t="shared" si="29"/>
        <v>376</v>
      </c>
      <c r="S377" t="str">
        <f t="shared" si="28"/>
        <v>デプロメール錠25</v>
      </c>
      <c r="T377">
        <v>1</v>
      </c>
      <c r="U377" t="str">
        <f>統合マスタ!AA380</f>
        <v/>
      </c>
    </row>
    <row r="378" spans="1:21">
      <c r="A378" s="6" t="s">
        <v>675</v>
      </c>
      <c r="B378" s="6" t="s">
        <v>44</v>
      </c>
      <c r="C378" s="7" t="s">
        <v>67</v>
      </c>
      <c r="D378" s="6" t="s">
        <v>138</v>
      </c>
      <c r="E378" s="6" t="s">
        <v>62</v>
      </c>
      <c r="F378" s="8">
        <v>18.3</v>
      </c>
      <c r="G378" s="8">
        <v>18300</v>
      </c>
      <c r="H378" s="9">
        <f t="shared" si="25"/>
        <v>1000</v>
      </c>
      <c r="I378" s="7" t="s">
        <v>38</v>
      </c>
      <c r="J378" s="10">
        <v>16287</v>
      </c>
      <c r="K378" s="11">
        <f t="shared" si="26"/>
        <v>16.286999999999999</v>
      </c>
      <c r="L378" s="7" t="s">
        <v>185</v>
      </c>
      <c r="M378" s="15">
        <f t="shared" si="27"/>
        <v>2.0130000000000017</v>
      </c>
      <c r="N378" t="str">
        <f>IF(match_results!C378="完全一致","〇","×")</f>
        <v>〇</v>
      </c>
      <c r="O378" t="str">
        <f>IF(match_results!C378="薬価一致候補","〇","×")</f>
        <v>×</v>
      </c>
      <c r="P378" s="58">
        <f>IF(match_results!E378="","",match_results!E378)</f>
        <v>326</v>
      </c>
      <c r="Q378" s="26" t="str">
        <f ca="1">OFFSET(マスタ非採用削除!$C$4,元データ!P378,0)</f>
        <v>デプロメール錠２５</v>
      </c>
      <c r="R378">
        <f t="shared" si="29"/>
        <v>377</v>
      </c>
      <c r="S378" t="str">
        <f t="shared" si="28"/>
        <v>デプロメール錠25</v>
      </c>
      <c r="T378">
        <v>1</v>
      </c>
      <c r="U378" t="str">
        <f>統合マスタ!AA381</f>
        <v/>
      </c>
    </row>
    <row r="379" spans="1:21">
      <c r="A379" s="6" t="s">
        <v>676</v>
      </c>
      <c r="B379" s="6" t="s">
        <v>9</v>
      </c>
      <c r="C379" s="7" t="s">
        <v>39</v>
      </c>
      <c r="D379" s="6" t="s">
        <v>677</v>
      </c>
      <c r="E379" s="6" t="s">
        <v>108</v>
      </c>
      <c r="F379" s="8">
        <v>26.8</v>
      </c>
      <c r="G379" s="8">
        <v>804</v>
      </c>
      <c r="H379" s="9">
        <f t="shared" si="25"/>
        <v>30</v>
      </c>
      <c r="I379" s="7" t="s">
        <v>57</v>
      </c>
      <c r="J379" s="10">
        <v>710</v>
      </c>
      <c r="K379" s="11">
        <f t="shared" si="26"/>
        <v>23.666666666666668</v>
      </c>
      <c r="L379" s="7" t="s">
        <v>81</v>
      </c>
      <c r="M379" s="15">
        <f t="shared" si="27"/>
        <v>3.1333333333333329</v>
      </c>
      <c r="N379" t="str">
        <f>IF(match_results!C379="完全一致","〇","×")</f>
        <v>〇</v>
      </c>
      <c r="O379" t="str">
        <f>IF(match_results!C379="薬価一致候補","〇","×")</f>
        <v>×</v>
      </c>
      <c r="P379" s="58">
        <f>IF(match_results!E379="","",match_results!E379)</f>
        <v>327</v>
      </c>
      <c r="Q379" s="26" t="str">
        <f ca="1">OFFSET(マスタ非採用削除!$C$4,元データ!P379,0)</f>
        <v>デュタステリドカプセル０．５ｍｇＡＶ「サワイ」</v>
      </c>
      <c r="R379">
        <f t="shared" si="29"/>
        <v>378</v>
      </c>
      <c r="S379" t="str">
        <f t="shared" si="28"/>
        <v>デュタステリドカプセル0.5ｍｇＡＶ「サワイ」</v>
      </c>
      <c r="T379">
        <v>1</v>
      </c>
      <c r="U379" t="str">
        <f>統合マスタ!AA382</f>
        <v/>
      </c>
    </row>
    <row r="380" spans="1:21">
      <c r="A380" s="6" t="s">
        <v>678</v>
      </c>
      <c r="B380" s="6" t="s">
        <v>44</v>
      </c>
      <c r="C380" s="7" t="s">
        <v>58</v>
      </c>
      <c r="D380" s="6" t="s">
        <v>482</v>
      </c>
      <c r="E380" s="6" t="s">
        <v>380</v>
      </c>
      <c r="F380" s="8">
        <v>25.7</v>
      </c>
      <c r="G380" s="8">
        <v>2570</v>
      </c>
      <c r="H380" s="9">
        <f t="shared" si="25"/>
        <v>100</v>
      </c>
      <c r="I380" s="7" t="s">
        <v>57</v>
      </c>
      <c r="J380" s="10">
        <v>2056</v>
      </c>
      <c r="K380" s="11">
        <f t="shared" si="26"/>
        <v>20.56</v>
      </c>
      <c r="L380" s="7" t="s">
        <v>185</v>
      </c>
      <c r="M380" s="15">
        <f t="shared" si="27"/>
        <v>5.1400000000000006</v>
      </c>
      <c r="N380" t="str">
        <f>IF(match_results!C380="完全一致","〇","×")</f>
        <v>〇</v>
      </c>
      <c r="O380" t="str">
        <f>IF(match_results!C380="薬価一致候補","〇","×")</f>
        <v>×</v>
      </c>
      <c r="P380" s="58">
        <f>IF(match_results!E380="","",match_results!E380)</f>
        <v>328</v>
      </c>
      <c r="Q380" s="26" t="str">
        <f ca="1">OFFSET(マスタ非採用削除!$C$4,元データ!P380,0)</f>
        <v>デュロキセチンカプセル２０ｍｇ「ＤＳＥＰ」</v>
      </c>
      <c r="R380">
        <f t="shared" si="29"/>
        <v>379</v>
      </c>
      <c r="S380" t="str">
        <f t="shared" si="28"/>
        <v>デュロキセチンカプセル20ｍｇ「DSEP」</v>
      </c>
      <c r="T380">
        <v>1</v>
      </c>
      <c r="U380" t="str">
        <f>統合マスタ!AA383</f>
        <v/>
      </c>
    </row>
    <row r="381" spans="1:21">
      <c r="A381" s="6" t="s">
        <v>678</v>
      </c>
      <c r="B381" s="6" t="s">
        <v>44</v>
      </c>
      <c r="C381" s="7" t="s">
        <v>67</v>
      </c>
      <c r="D381" s="6" t="s">
        <v>211</v>
      </c>
      <c r="E381" s="6" t="s">
        <v>380</v>
      </c>
      <c r="F381" s="8">
        <v>25.7</v>
      </c>
      <c r="G381" s="8">
        <v>12850</v>
      </c>
      <c r="H381" s="9">
        <f t="shared" si="25"/>
        <v>500</v>
      </c>
      <c r="I381" s="7" t="s">
        <v>57</v>
      </c>
      <c r="J381" s="10">
        <v>10280</v>
      </c>
      <c r="K381" s="11">
        <f t="shared" si="26"/>
        <v>20.56</v>
      </c>
      <c r="L381" s="7" t="s">
        <v>185</v>
      </c>
      <c r="M381" s="15">
        <f t="shared" si="27"/>
        <v>5.1400000000000006</v>
      </c>
      <c r="N381" t="str">
        <f>IF(match_results!C381="完全一致","〇","×")</f>
        <v>〇</v>
      </c>
      <c r="O381" t="str">
        <f>IF(match_results!C381="薬価一致候補","〇","×")</f>
        <v>×</v>
      </c>
      <c r="P381" s="58">
        <f>IF(match_results!E381="","",match_results!E381)</f>
        <v>328</v>
      </c>
      <c r="Q381" s="26" t="str">
        <f ca="1">OFFSET(マスタ非採用削除!$C$4,元データ!P381,0)</f>
        <v>デュロキセチンカプセル２０ｍｇ「ＤＳＥＰ」</v>
      </c>
      <c r="R381">
        <f t="shared" si="29"/>
        <v>380</v>
      </c>
      <c r="S381" t="str">
        <f t="shared" si="28"/>
        <v>デュロキセチンカプセル20ｍｇ「DSEP」</v>
      </c>
      <c r="T381">
        <v>1</v>
      </c>
      <c r="U381" t="str">
        <f>統合マスタ!AA384</f>
        <v/>
      </c>
    </row>
    <row r="382" spans="1:21">
      <c r="A382" s="6" t="s">
        <v>679</v>
      </c>
      <c r="B382" s="6" t="s">
        <v>10</v>
      </c>
      <c r="C382" s="7" t="s">
        <v>10</v>
      </c>
      <c r="D382" s="6" t="s">
        <v>680</v>
      </c>
      <c r="E382" s="6" t="s">
        <v>681</v>
      </c>
      <c r="F382" s="8">
        <v>10045</v>
      </c>
      <c r="G382" s="8">
        <v>10045</v>
      </c>
      <c r="H382" s="9">
        <f t="shared" si="25"/>
        <v>1</v>
      </c>
      <c r="I382" s="7" t="s">
        <v>147</v>
      </c>
      <c r="J382" s="12">
        <v>8639</v>
      </c>
      <c r="K382" s="11">
        <f t="shared" si="26"/>
        <v>8639</v>
      </c>
      <c r="L382" s="7" t="s">
        <v>644</v>
      </c>
      <c r="M382" s="15">
        <f t="shared" si="27"/>
        <v>1406</v>
      </c>
      <c r="N382" t="str">
        <f>IF(match_results!C382="完全一致","〇","×")</f>
        <v>×</v>
      </c>
      <c r="O382" t="str">
        <f>IF(match_results!C382="薬価一致候補","〇","×")</f>
        <v>〇</v>
      </c>
      <c r="P382" s="56">
        <f>IF(match_results!E382="","",match_results!E382)</f>
        <v>329</v>
      </c>
      <c r="Q382" s="26" t="str">
        <f ca="1">OFFSET(マスタ非採用削除!$C$4,元データ!P382,0)</f>
        <v>テリボン皮下注用５６．５μｇ</v>
      </c>
      <c r="R382">
        <f t="shared" si="29"/>
        <v>381</v>
      </c>
      <c r="S382" t="str">
        <f t="shared" si="28"/>
        <v>テリボン皮下注用56.5μｇ　溶解液付</v>
      </c>
      <c r="T382">
        <v>2</v>
      </c>
      <c r="U382" t="str">
        <f>統合マスタ!AA385</f>
        <v/>
      </c>
    </row>
    <row r="383" spans="1:21">
      <c r="A383" s="6" t="s">
        <v>683</v>
      </c>
      <c r="B383" s="6" t="s">
        <v>109</v>
      </c>
      <c r="C383" s="7" t="s">
        <v>10</v>
      </c>
      <c r="D383" s="6" t="s">
        <v>91</v>
      </c>
      <c r="E383" s="6" t="s">
        <v>108</v>
      </c>
      <c r="F383" s="8">
        <v>9.5</v>
      </c>
      <c r="G383" s="8">
        <v>950</v>
      </c>
      <c r="H383" s="9">
        <f t="shared" si="25"/>
        <v>100</v>
      </c>
      <c r="I383" s="7" t="s">
        <v>13</v>
      </c>
      <c r="J383" s="10">
        <v>857</v>
      </c>
      <c r="K383" s="11">
        <f t="shared" si="26"/>
        <v>8.57</v>
      </c>
      <c r="L383" s="7" t="s">
        <v>682</v>
      </c>
      <c r="M383" s="15">
        <f t="shared" si="27"/>
        <v>0.92999999999999972</v>
      </c>
      <c r="N383" t="str">
        <f>IF(match_results!C383="完全一致","〇","×")</f>
        <v>×</v>
      </c>
      <c r="O383" t="str">
        <f>IF(match_results!C383="薬価一致候補","〇","×")</f>
        <v>〇</v>
      </c>
      <c r="P383" s="56">
        <f>IF(match_results!E383="","",match_results!E383)</f>
        <v>330</v>
      </c>
      <c r="Q383" s="26" t="str">
        <f ca="1">OFFSET(マスタ非採用削除!$C$4,元データ!P383,0)</f>
        <v>テルビナフィン塩酸塩クリーム１％「サワイ」</v>
      </c>
      <c r="R383">
        <f t="shared" si="29"/>
        <v>382</v>
      </c>
      <c r="S383" t="str">
        <f t="shared" si="28"/>
        <v>テルビナフィン塩酸塩クリーム 1%「サワイ」</v>
      </c>
      <c r="T383">
        <v>2</v>
      </c>
      <c r="U383" t="str">
        <f>統合マスタ!AA386</f>
        <v/>
      </c>
    </row>
    <row r="384" spans="1:21">
      <c r="A384" s="6" t="s">
        <v>684</v>
      </c>
      <c r="B384" s="6" t="s">
        <v>109</v>
      </c>
      <c r="C384" s="7" t="s">
        <v>10</v>
      </c>
      <c r="D384" s="6" t="s">
        <v>91</v>
      </c>
      <c r="E384" s="6" t="s">
        <v>108</v>
      </c>
      <c r="F384" s="8">
        <v>9.5</v>
      </c>
      <c r="G384" s="8">
        <v>950</v>
      </c>
      <c r="H384" s="9">
        <f t="shared" si="25"/>
        <v>100</v>
      </c>
      <c r="I384" s="7" t="s">
        <v>13</v>
      </c>
      <c r="J384" s="10">
        <v>857</v>
      </c>
      <c r="K384" s="11">
        <f t="shared" si="26"/>
        <v>8.57</v>
      </c>
      <c r="L384" s="7" t="s">
        <v>682</v>
      </c>
      <c r="M384" s="15">
        <f t="shared" si="27"/>
        <v>0.92999999999999972</v>
      </c>
      <c r="N384" t="str">
        <f>IF(match_results!C384="完全一致","〇","×")</f>
        <v>〇</v>
      </c>
      <c r="O384" t="str">
        <f>IF(match_results!C384="薬価一致候補","〇","×")</f>
        <v>×</v>
      </c>
      <c r="P384" s="58">
        <f>IF(match_results!E384="","",match_results!E384)</f>
        <v>331</v>
      </c>
      <c r="Q384" s="26" t="str">
        <f ca="1">OFFSET(マスタ非採用削除!$C$4,元データ!P384,0)</f>
        <v>テルビナフィン塩酸塩外用液１％「サワイ」</v>
      </c>
      <c r="R384">
        <f t="shared" si="29"/>
        <v>383</v>
      </c>
      <c r="S384" t="str">
        <f t="shared" si="28"/>
        <v>テルビナフィン塩酸塩外用液1%「サワイ」</v>
      </c>
      <c r="T384">
        <v>1</v>
      </c>
      <c r="U384" t="str">
        <f>統合マスタ!AA387</f>
        <v/>
      </c>
    </row>
    <row r="385" spans="1:21">
      <c r="A385" s="6" t="s">
        <v>685</v>
      </c>
      <c r="B385" s="6" t="s">
        <v>114</v>
      </c>
      <c r="C385" s="7" t="s">
        <v>58</v>
      </c>
      <c r="D385" s="6" t="s">
        <v>36</v>
      </c>
      <c r="E385" s="6" t="s">
        <v>114</v>
      </c>
      <c r="F385" s="8">
        <v>10.4</v>
      </c>
      <c r="G385" s="8">
        <v>1040</v>
      </c>
      <c r="H385" s="9">
        <f t="shared" si="25"/>
        <v>100</v>
      </c>
      <c r="I385" s="7" t="s">
        <v>38</v>
      </c>
      <c r="J385" s="10">
        <v>905</v>
      </c>
      <c r="K385" s="11">
        <f t="shared" si="26"/>
        <v>9.0500000000000007</v>
      </c>
      <c r="L385" s="7" t="s">
        <v>72</v>
      </c>
      <c r="M385" s="15">
        <f t="shared" si="27"/>
        <v>1.3499999999999996</v>
      </c>
      <c r="N385" t="str">
        <f>IF(match_results!C385="完全一致","〇","×")</f>
        <v>〇</v>
      </c>
      <c r="O385" t="str">
        <f>IF(match_results!C385="薬価一致候補","〇","×")</f>
        <v>×</v>
      </c>
      <c r="P385" s="58">
        <f>IF(match_results!E385="","",match_results!E385)</f>
        <v>332</v>
      </c>
      <c r="Q385" s="26" t="str">
        <f ca="1">OFFSET(マスタ非採用削除!$C$4,元データ!P385,0)</f>
        <v>テルミサルタンＯＤ錠２０ｍｇ「トーワ」</v>
      </c>
      <c r="R385">
        <f t="shared" si="29"/>
        <v>384</v>
      </c>
      <c r="S385" t="str">
        <f t="shared" si="28"/>
        <v>テルミサルタンＯＤ錠20ｍｇ「トーワ」</v>
      </c>
      <c r="T385">
        <v>1</v>
      </c>
      <c r="U385" t="str">
        <f>統合マスタ!AA388</f>
        <v/>
      </c>
    </row>
    <row r="386" spans="1:21">
      <c r="A386" s="6" t="s">
        <v>685</v>
      </c>
      <c r="B386" s="6" t="s">
        <v>114</v>
      </c>
      <c r="C386" s="7" t="s">
        <v>67</v>
      </c>
      <c r="D386" s="6" t="s">
        <v>425</v>
      </c>
      <c r="E386" s="6" t="s">
        <v>114</v>
      </c>
      <c r="F386" s="8">
        <v>10.4</v>
      </c>
      <c r="G386" s="8">
        <v>3120</v>
      </c>
      <c r="H386" s="9">
        <f t="shared" ref="H386:H448" si="30">G386/F386</f>
        <v>300</v>
      </c>
      <c r="I386" s="7" t="s">
        <v>38</v>
      </c>
      <c r="J386" s="10">
        <v>2715</v>
      </c>
      <c r="K386" s="11">
        <f t="shared" ref="K386:K448" si="31">J386/H386</f>
        <v>9.0500000000000007</v>
      </c>
      <c r="L386" s="7" t="s">
        <v>72</v>
      </c>
      <c r="M386" s="15">
        <f t="shared" si="27"/>
        <v>1.3499999999999996</v>
      </c>
      <c r="N386" t="str">
        <f>IF(match_results!C386="完全一致","〇","×")</f>
        <v>〇</v>
      </c>
      <c r="O386" t="str">
        <f>IF(match_results!C386="薬価一致候補","〇","×")</f>
        <v>×</v>
      </c>
      <c r="P386" s="58">
        <f>IF(match_results!E386="","",match_results!E386)</f>
        <v>332</v>
      </c>
      <c r="Q386" s="26" t="str">
        <f ca="1">OFFSET(マスタ非採用削除!$C$4,元データ!P386,0)</f>
        <v>テルミサルタンＯＤ錠２０ｍｇ「トーワ」</v>
      </c>
      <c r="R386">
        <f t="shared" si="29"/>
        <v>385</v>
      </c>
      <c r="S386" t="str">
        <f t="shared" si="28"/>
        <v>テルミサルタンＯＤ錠20ｍｇ「トーワ」</v>
      </c>
      <c r="T386">
        <v>1</v>
      </c>
      <c r="U386" t="str">
        <f>統合マスタ!AA389</f>
        <v/>
      </c>
    </row>
    <row r="387" spans="1:21">
      <c r="A387" s="6" t="s">
        <v>686</v>
      </c>
      <c r="B387" s="6" t="s">
        <v>9</v>
      </c>
      <c r="C387" s="7" t="s">
        <v>10</v>
      </c>
      <c r="D387" s="6" t="s">
        <v>687</v>
      </c>
      <c r="E387" s="6" t="s">
        <v>462</v>
      </c>
      <c r="F387" s="8">
        <v>27.7</v>
      </c>
      <c r="G387" s="8">
        <v>6925</v>
      </c>
      <c r="H387" s="9">
        <f t="shared" si="30"/>
        <v>250</v>
      </c>
      <c r="I387" s="7" t="s">
        <v>13</v>
      </c>
      <c r="J387" s="10">
        <v>6169</v>
      </c>
      <c r="K387" s="11">
        <f t="shared" si="31"/>
        <v>24.675999999999998</v>
      </c>
      <c r="L387" s="7" t="s">
        <v>128</v>
      </c>
      <c r="M387" s="15">
        <f t="shared" ref="M387:M450" si="32">F387-K387</f>
        <v>3.0240000000000009</v>
      </c>
      <c r="N387" t="str">
        <f>IF(match_results!C387="完全一致","〇","×")</f>
        <v>〇</v>
      </c>
      <c r="O387" t="str">
        <f>IF(match_results!C387="薬価一致候補","〇","×")</f>
        <v>×</v>
      </c>
      <c r="P387" s="58">
        <f>IF(match_results!E387="","",match_results!E387)</f>
        <v>333</v>
      </c>
      <c r="Q387" s="26" t="str">
        <f ca="1">OFFSET(マスタ非採用削除!$C$4,元データ!P387,0)</f>
        <v>デルモゾールＧ軟膏</v>
      </c>
      <c r="R387">
        <f t="shared" si="29"/>
        <v>386</v>
      </c>
      <c r="S387" t="str">
        <f t="shared" ref="S387:S450" si="33">A387</f>
        <v>デルモゾールG軟膏</v>
      </c>
      <c r="T387">
        <v>1</v>
      </c>
      <c r="U387" t="str">
        <f>統合マスタ!AA390</f>
        <v/>
      </c>
    </row>
    <row r="388" spans="1:21">
      <c r="A388" s="6" t="s">
        <v>686</v>
      </c>
      <c r="B388" s="6" t="s">
        <v>9</v>
      </c>
      <c r="C388" s="7" t="s">
        <v>10</v>
      </c>
      <c r="D388" s="6" t="s">
        <v>135</v>
      </c>
      <c r="E388" s="6" t="s">
        <v>462</v>
      </c>
      <c r="F388" s="8">
        <v>27.7</v>
      </c>
      <c r="G388" s="8">
        <v>13850</v>
      </c>
      <c r="H388" s="9">
        <f t="shared" si="30"/>
        <v>500</v>
      </c>
      <c r="I388" s="7" t="s">
        <v>13</v>
      </c>
      <c r="J388" s="10">
        <v>12338</v>
      </c>
      <c r="K388" s="11">
        <f t="shared" si="31"/>
        <v>24.675999999999998</v>
      </c>
      <c r="L388" s="7" t="s">
        <v>128</v>
      </c>
      <c r="M388" s="15">
        <f t="shared" si="32"/>
        <v>3.0240000000000009</v>
      </c>
      <c r="N388" t="str">
        <f>IF(match_results!C388="完全一致","〇","×")</f>
        <v>〇</v>
      </c>
      <c r="O388" t="str">
        <f>IF(match_results!C388="薬価一致候補","〇","×")</f>
        <v>×</v>
      </c>
      <c r="P388" s="58">
        <f>IF(match_results!E388="","",match_results!E388)</f>
        <v>333</v>
      </c>
      <c r="Q388" s="26" t="str">
        <f ca="1">OFFSET(マスタ非採用削除!$C$4,元データ!P388,0)</f>
        <v>デルモゾールＧ軟膏</v>
      </c>
      <c r="R388">
        <f t="shared" ref="R388:R451" si="34">R387+1</f>
        <v>387</v>
      </c>
      <c r="S388" t="str">
        <f t="shared" si="33"/>
        <v>デルモゾールG軟膏</v>
      </c>
      <c r="T388">
        <v>1</v>
      </c>
      <c r="U388" t="str">
        <f>統合マスタ!AA391</f>
        <v/>
      </c>
    </row>
    <row r="389" spans="1:21">
      <c r="A389" s="6" t="s">
        <v>688</v>
      </c>
      <c r="B389" s="6" t="s">
        <v>10</v>
      </c>
      <c r="C389" s="7" t="s">
        <v>10</v>
      </c>
      <c r="D389" s="6" t="s">
        <v>689</v>
      </c>
      <c r="E389" s="6" t="s">
        <v>168</v>
      </c>
      <c r="F389" s="8">
        <v>14.6</v>
      </c>
      <c r="G389" s="8">
        <v>730</v>
      </c>
      <c r="H389" s="9">
        <f t="shared" si="30"/>
        <v>50</v>
      </c>
      <c r="I389" s="7" t="s">
        <v>13</v>
      </c>
      <c r="J389" s="12">
        <v>621</v>
      </c>
      <c r="K389" s="11">
        <f t="shared" si="31"/>
        <v>12.42</v>
      </c>
      <c r="L389" s="7" t="s">
        <v>128</v>
      </c>
      <c r="M389" s="15">
        <f t="shared" si="32"/>
        <v>2.1799999999999997</v>
      </c>
      <c r="N389" t="str">
        <f>IF(match_results!C389="完全一致","〇","×")</f>
        <v>×</v>
      </c>
      <c r="O389" t="str">
        <f>IF(match_results!C389="薬価一致候補","〇","×")</f>
        <v>〇</v>
      </c>
      <c r="P389" s="64" t="s">
        <v>4061</v>
      </c>
      <c r="Q389" s="63" t="e">
        <f ca="1">OFFSET(マスタ非採用削除!$C$4,元データ!P389,0)</f>
        <v>#VALUE!</v>
      </c>
      <c r="R389">
        <f t="shared" si="34"/>
        <v>388</v>
      </c>
      <c r="S389" t="str">
        <f t="shared" si="33"/>
        <v>デルモベート軟膏0.05%</v>
      </c>
      <c r="T389">
        <v>10</v>
      </c>
      <c r="U389" t="str">
        <f>統合マスタ!AA392</f>
        <v>非採用</v>
      </c>
    </row>
    <row r="390" spans="1:21">
      <c r="A390" s="6" t="s">
        <v>690</v>
      </c>
      <c r="B390" s="6" t="s">
        <v>9</v>
      </c>
      <c r="C390" s="7" t="s">
        <v>39</v>
      </c>
      <c r="D390" s="6" t="s">
        <v>69</v>
      </c>
      <c r="E390" s="6" t="s">
        <v>691</v>
      </c>
      <c r="F390" s="8">
        <v>7.2</v>
      </c>
      <c r="G390" s="8">
        <v>720</v>
      </c>
      <c r="H390" s="9">
        <f t="shared" si="30"/>
        <v>100</v>
      </c>
      <c r="I390" s="7" t="s">
        <v>38</v>
      </c>
      <c r="J390" s="10">
        <v>648</v>
      </c>
      <c r="K390" s="11">
        <f t="shared" si="31"/>
        <v>6.48</v>
      </c>
      <c r="L390" s="7" t="s">
        <v>154</v>
      </c>
      <c r="M390" s="15">
        <f t="shared" si="32"/>
        <v>0.71999999999999975</v>
      </c>
      <c r="N390" t="str">
        <f>IF(match_results!C390="完全一致","〇","×")</f>
        <v>〇</v>
      </c>
      <c r="O390" t="str">
        <f>IF(match_results!C390="薬価一致候補","〇","×")</f>
        <v>×</v>
      </c>
      <c r="P390" s="58">
        <f>IF(match_results!E390="","",match_results!E390)</f>
        <v>334</v>
      </c>
      <c r="Q390" s="26" t="str">
        <f ca="1">OFFSET(マスタ非採用削除!$C$4,元データ!P390,0)</f>
        <v>トアラセット配合錠「オーハラ」</v>
      </c>
      <c r="R390">
        <f t="shared" si="34"/>
        <v>389</v>
      </c>
      <c r="S390" t="str">
        <f t="shared" si="33"/>
        <v>トアラセット配合錠「オーハラ」</v>
      </c>
      <c r="T390">
        <v>1</v>
      </c>
      <c r="U390" t="str">
        <f>統合マスタ!AA393</f>
        <v/>
      </c>
    </row>
    <row r="391" spans="1:21">
      <c r="A391" s="6" t="s">
        <v>692</v>
      </c>
      <c r="B391" s="6" t="s">
        <v>114</v>
      </c>
      <c r="C391" s="7" t="s">
        <v>14</v>
      </c>
      <c r="D391" s="6" t="s">
        <v>693</v>
      </c>
      <c r="E391" s="6" t="s">
        <v>114</v>
      </c>
      <c r="F391" s="8">
        <v>6.5</v>
      </c>
      <c r="G391" s="8">
        <v>5200</v>
      </c>
      <c r="H391" s="9">
        <f t="shared" si="30"/>
        <v>800</v>
      </c>
      <c r="I391" s="7" t="s">
        <v>13</v>
      </c>
      <c r="J391" s="10">
        <v>4630</v>
      </c>
      <c r="K391" s="11">
        <f t="shared" si="31"/>
        <v>5.7874999999999996</v>
      </c>
      <c r="L391" s="7" t="s">
        <v>694</v>
      </c>
      <c r="M391" s="15">
        <f t="shared" si="32"/>
        <v>0.71250000000000036</v>
      </c>
      <c r="N391" t="str">
        <f>IF(match_results!C391="完全一致","〇","×")</f>
        <v>〇</v>
      </c>
      <c r="O391" t="str">
        <f>IF(match_results!C391="薬価一致候補","〇","×")</f>
        <v>×</v>
      </c>
      <c r="P391" s="58">
        <f>IF(match_results!E391="","",match_results!E391)</f>
        <v>365</v>
      </c>
      <c r="Q391" s="26" t="str">
        <f ca="1">OFFSET(マスタ非採用削除!$C$4,元データ!P391,0)</f>
        <v>トーワチーム配合顆粒</v>
      </c>
      <c r="R391">
        <f t="shared" si="34"/>
        <v>390</v>
      </c>
      <c r="S391" t="str">
        <f t="shared" si="33"/>
        <v>トーワチーム配合顆粒</v>
      </c>
      <c r="T391">
        <v>1</v>
      </c>
      <c r="U391" t="str">
        <f>統合マスタ!AA394</f>
        <v/>
      </c>
    </row>
    <row r="392" spans="1:21">
      <c r="A392" s="6" t="s">
        <v>696</v>
      </c>
      <c r="B392" s="6" t="s">
        <v>114</v>
      </c>
      <c r="C392" s="7" t="s">
        <v>39</v>
      </c>
      <c r="D392" s="6" t="s">
        <v>590</v>
      </c>
      <c r="E392" s="6" t="s">
        <v>114</v>
      </c>
      <c r="F392" s="8">
        <v>73.099999999999994</v>
      </c>
      <c r="G392" s="8">
        <v>10234</v>
      </c>
      <c r="H392" s="9">
        <f t="shared" si="30"/>
        <v>140</v>
      </c>
      <c r="I392" s="7" t="s">
        <v>38</v>
      </c>
      <c r="J392" s="10">
        <v>7770</v>
      </c>
      <c r="K392" s="11">
        <f t="shared" si="31"/>
        <v>55.5</v>
      </c>
      <c r="L392" s="7" t="s">
        <v>224</v>
      </c>
      <c r="M392" s="15">
        <f t="shared" si="32"/>
        <v>17.599999999999994</v>
      </c>
      <c r="N392" t="str">
        <f>IF(match_results!C392="完全一致","〇","×")</f>
        <v>〇</v>
      </c>
      <c r="O392" t="str">
        <f>IF(match_results!C392="薬価一致候補","〇","×")</f>
        <v>×</v>
      </c>
      <c r="P392" s="58">
        <f>IF(match_results!E392="","",match_results!E392)</f>
        <v>339</v>
      </c>
      <c r="Q392" s="26" t="str">
        <f ca="1">OFFSET(マスタ非採用削除!$C$4,元データ!P392,0)</f>
        <v>ドネペジル塩酸塩ＯＤ錠１０ｍｇ「トーワ」</v>
      </c>
      <c r="R392">
        <f t="shared" si="34"/>
        <v>391</v>
      </c>
      <c r="S392" t="str">
        <f t="shared" si="33"/>
        <v>ドネペジル塩酸塩OD錠10ｍｇ「トーワ」</v>
      </c>
      <c r="T392">
        <v>1</v>
      </c>
      <c r="U392" t="str">
        <f>統合マスタ!AA395</f>
        <v/>
      </c>
    </row>
    <row r="393" spans="1:21">
      <c r="A393" s="6" t="s">
        <v>696</v>
      </c>
      <c r="B393" s="6" t="s">
        <v>114</v>
      </c>
      <c r="C393" s="7" t="s">
        <v>67</v>
      </c>
      <c r="D393" s="6" t="s">
        <v>69</v>
      </c>
      <c r="E393" s="6" t="s">
        <v>114</v>
      </c>
      <c r="F393" s="8">
        <v>73.099999999999994</v>
      </c>
      <c r="G393" s="8">
        <v>7310</v>
      </c>
      <c r="H393" s="9">
        <f t="shared" si="30"/>
        <v>100.00000000000001</v>
      </c>
      <c r="I393" s="7" t="s">
        <v>38</v>
      </c>
      <c r="J393" s="10">
        <v>5550</v>
      </c>
      <c r="K393" s="11">
        <f t="shared" si="31"/>
        <v>55.499999999999993</v>
      </c>
      <c r="L393" s="7" t="s">
        <v>224</v>
      </c>
      <c r="M393" s="15">
        <f t="shared" si="32"/>
        <v>17.600000000000001</v>
      </c>
      <c r="N393" t="str">
        <f>IF(match_results!C393="完全一致","〇","×")</f>
        <v>〇</v>
      </c>
      <c r="O393" t="str">
        <f>IF(match_results!C393="薬価一致候補","〇","×")</f>
        <v>×</v>
      </c>
      <c r="P393" s="58">
        <f>IF(match_results!E393="","",match_results!E393)</f>
        <v>339</v>
      </c>
      <c r="Q393" s="26" t="str">
        <f ca="1">OFFSET(マスタ非採用削除!$C$4,元データ!P393,0)</f>
        <v>ドネペジル塩酸塩ＯＤ錠１０ｍｇ「トーワ」</v>
      </c>
      <c r="R393">
        <f t="shared" si="34"/>
        <v>392</v>
      </c>
      <c r="S393" t="str">
        <f t="shared" si="33"/>
        <v>ドネペジル塩酸塩OD錠10ｍｇ「トーワ」</v>
      </c>
      <c r="T393">
        <v>1</v>
      </c>
      <c r="U393" t="str">
        <f>統合マスタ!AA396</f>
        <v/>
      </c>
    </row>
    <row r="394" spans="1:21">
      <c r="A394" s="6" t="s">
        <v>697</v>
      </c>
      <c r="B394" s="6" t="s">
        <v>114</v>
      </c>
      <c r="C394" s="7" t="s">
        <v>39</v>
      </c>
      <c r="D394" s="6" t="s">
        <v>698</v>
      </c>
      <c r="E394" s="6" t="s">
        <v>114</v>
      </c>
      <c r="F394" s="8">
        <v>29.1</v>
      </c>
      <c r="G394" s="8">
        <v>814.8</v>
      </c>
      <c r="H394" s="9">
        <f t="shared" si="30"/>
        <v>27.999999999999996</v>
      </c>
      <c r="I394" s="7" t="s">
        <v>38</v>
      </c>
      <c r="J394" s="10">
        <v>616</v>
      </c>
      <c r="K394" s="11">
        <f t="shared" si="31"/>
        <v>22.000000000000004</v>
      </c>
      <c r="L394" s="7" t="s">
        <v>224</v>
      </c>
      <c r="M394" s="15">
        <f t="shared" si="32"/>
        <v>7.0999999999999979</v>
      </c>
      <c r="N394" t="str">
        <f>IF(match_results!C394="完全一致","〇","×")</f>
        <v>〇</v>
      </c>
      <c r="O394" t="str">
        <f>IF(match_results!C394="薬価一致候補","〇","×")</f>
        <v>×</v>
      </c>
      <c r="P394" s="58">
        <f>IF(match_results!E394="","",match_results!E394)</f>
        <v>337</v>
      </c>
      <c r="Q394" s="26" t="str">
        <f ca="1">OFFSET(マスタ非採用削除!$C$4,元データ!P394,0)</f>
        <v>ドネペジル塩酸塩ＯＤ錠３ｍｇ「トーワ」</v>
      </c>
      <c r="R394">
        <f t="shared" si="34"/>
        <v>393</v>
      </c>
      <c r="S394" t="str">
        <f t="shared" si="33"/>
        <v>ドネペジル塩酸塩OD錠3ｍｇ「トーワ」</v>
      </c>
      <c r="T394">
        <v>1</v>
      </c>
      <c r="U394" t="str">
        <f>統合マスタ!AA397</f>
        <v/>
      </c>
    </row>
    <row r="395" spans="1:21">
      <c r="A395" s="6" t="s">
        <v>697</v>
      </c>
      <c r="B395" s="6" t="s">
        <v>114</v>
      </c>
      <c r="C395" s="7" t="s">
        <v>67</v>
      </c>
      <c r="D395" s="6" t="s">
        <v>69</v>
      </c>
      <c r="E395" s="6" t="s">
        <v>114</v>
      </c>
      <c r="F395" s="8">
        <v>29.1</v>
      </c>
      <c r="G395" s="8">
        <v>2910</v>
      </c>
      <c r="H395" s="9">
        <f t="shared" si="30"/>
        <v>100</v>
      </c>
      <c r="I395" s="7" t="s">
        <v>38</v>
      </c>
      <c r="J395" s="10">
        <v>2207</v>
      </c>
      <c r="K395" s="11">
        <f t="shared" si="31"/>
        <v>22.07</v>
      </c>
      <c r="L395" s="7" t="s">
        <v>224</v>
      </c>
      <c r="M395" s="15">
        <f t="shared" si="32"/>
        <v>7.0300000000000011</v>
      </c>
      <c r="N395" t="str">
        <f>IF(match_results!C395="完全一致","〇","×")</f>
        <v>〇</v>
      </c>
      <c r="O395" t="str">
        <f>IF(match_results!C395="薬価一致候補","〇","×")</f>
        <v>×</v>
      </c>
      <c r="P395" s="58">
        <f>IF(match_results!E395="","",match_results!E395)</f>
        <v>337</v>
      </c>
      <c r="Q395" s="26" t="str">
        <f ca="1">OFFSET(マスタ非採用削除!$C$4,元データ!P395,0)</f>
        <v>ドネペジル塩酸塩ＯＤ錠３ｍｇ「トーワ」</v>
      </c>
      <c r="R395">
        <f t="shared" si="34"/>
        <v>394</v>
      </c>
      <c r="S395" t="str">
        <f t="shared" si="33"/>
        <v>ドネペジル塩酸塩OD錠3ｍｇ「トーワ」</v>
      </c>
      <c r="T395">
        <v>1</v>
      </c>
      <c r="U395" t="str">
        <f>統合マスタ!AA398</f>
        <v/>
      </c>
    </row>
    <row r="396" spans="1:21">
      <c r="A396" s="6" t="s">
        <v>699</v>
      </c>
      <c r="B396" s="6" t="s">
        <v>114</v>
      </c>
      <c r="C396" s="7" t="s">
        <v>39</v>
      </c>
      <c r="D396" s="6" t="s">
        <v>590</v>
      </c>
      <c r="E396" s="6" t="s">
        <v>114</v>
      </c>
      <c r="F396" s="8">
        <v>43.4</v>
      </c>
      <c r="G396" s="8">
        <v>6076</v>
      </c>
      <c r="H396" s="9">
        <f t="shared" si="30"/>
        <v>140</v>
      </c>
      <c r="I396" s="7" t="s">
        <v>38</v>
      </c>
      <c r="J396" s="10">
        <v>4585</v>
      </c>
      <c r="K396" s="11">
        <f t="shared" si="31"/>
        <v>32.75</v>
      </c>
      <c r="L396" s="7" t="s">
        <v>224</v>
      </c>
      <c r="M396" s="15">
        <f t="shared" si="32"/>
        <v>10.649999999999999</v>
      </c>
      <c r="N396" t="str">
        <f>IF(match_results!C396="完全一致","〇","×")</f>
        <v>〇</v>
      </c>
      <c r="O396" t="str">
        <f>IF(match_results!C396="薬価一致候補","〇","×")</f>
        <v>×</v>
      </c>
      <c r="P396" s="58">
        <f>IF(match_results!E396="","",match_results!E396)</f>
        <v>338</v>
      </c>
      <c r="Q396" s="26" t="str">
        <f ca="1">OFFSET(マスタ非採用削除!$C$4,元データ!P396,0)</f>
        <v>ドネペジル塩酸塩ＯＤ錠５ｍｇ「トーワ」</v>
      </c>
      <c r="R396">
        <f t="shared" si="34"/>
        <v>395</v>
      </c>
      <c r="S396" t="str">
        <f t="shared" si="33"/>
        <v>ドネペジル塩酸塩OD錠5ｍｇ「トーワ」</v>
      </c>
      <c r="T396">
        <v>1</v>
      </c>
      <c r="U396" t="str">
        <f>統合マスタ!AA399</f>
        <v/>
      </c>
    </row>
    <row r="397" spans="1:21">
      <c r="A397" s="6" t="s">
        <v>699</v>
      </c>
      <c r="B397" s="6" t="s">
        <v>114</v>
      </c>
      <c r="C397" s="7" t="s">
        <v>67</v>
      </c>
      <c r="D397" s="6" t="s">
        <v>69</v>
      </c>
      <c r="E397" s="6" t="s">
        <v>114</v>
      </c>
      <c r="F397" s="8">
        <v>43.4</v>
      </c>
      <c r="G397" s="8">
        <v>4340</v>
      </c>
      <c r="H397" s="9">
        <f t="shared" si="30"/>
        <v>100</v>
      </c>
      <c r="I397" s="7" t="s">
        <v>38</v>
      </c>
      <c r="J397" s="10">
        <v>3275</v>
      </c>
      <c r="K397" s="11">
        <f t="shared" si="31"/>
        <v>32.75</v>
      </c>
      <c r="L397" s="7" t="s">
        <v>224</v>
      </c>
      <c r="M397" s="15">
        <f t="shared" si="32"/>
        <v>10.649999999999999</v>
      </c>
      <c r="N397" t="str">
        <f>IF(match_results!C397="完全一致","〇","×")</f>
        <v>〇</v>
      </c>
      <c r="O397" t="str">
        <f>IF(match_results!C397="薬価一致候補","〇","×")</f>
        <v>×</v>
      </c>
      <c r="P397" s="58">
        <f>IF(match_results!E397="","",match_results!E397)</f>
        <v>338</v>
      </c>
      <c r="Q397" s="26" t="str">
        <f ca="1">OFFSET(マスタ非採用削除!$C$4,元データ!P397,0)</f>
        <v>ドネペジル塩酸塩ＯＤ錠５ｍｇ「トーワ」</v>
      </c>
      <c r="R397">
        <f t="shared" si="34"/>
        <v>396</v>
      </c>
      <c r="S397" t="str">
        <f t="shared" si="33"/>
        <v>ドネペジル塩酸塩OD錠5ｍｇ「トーワ」</v>
      </c>
      <c r="T397">
        <v>1</v>
      </c>
      <c r="U397" t="str">
        <f>統合マスタ!AA400</f>
        <v/>
      </c>
    </row>
    <row r="398" spans="1:21">
      <c r="A398" s="6" t="s">
        <v>700</v>
      </c>
      <c r="B398" s="6" t="s">
        <v>10</v>
      </c>
      <c r="C398" s="7" t="s">
        <v>10</v>
      </c>
      <c r="D398" s="6" t="s">
        <v>701</v>
      </c>
      <c r="E398" s="6" t="s">
        <v>691</v>
      </c>
      <c r="F398" s="8">
        <v>339</v>
      </c>
      <c r="G398" s="8">
        <v>3390</v>
      </c>
      <c r="H398" s="9">
        <f t="shared" si="30"/>
        <v>10</v>
      </c>
      <c r="I398" s="7" t="s">
        <v>88</v>
      </c>
      <c r="J398" s="12">
        <v>3051</v>
      </c>
      <c r="K398" s="11">
        <f t="shared" si="31"/>
        <v>305.10000000000002</v>
      </c>
      <c r="L398" s="7" t="s">
        <v>85</v>
      </c>
      <c r="M398" s="15">
        <f t="shared" si="32"/>
        <v>33.899999999999977</v>
      </c>
      <c r="N398" t="str">
        <f>IF(match_results!C398="完全一致","〇","×")</f>
        <v>〇</v>
      </c>
      <c r="O398" t="str">
        <f>IF(match_results!C398="薬価一致候補","〇","×")</f>
        <v>×</v>
      </c>
      <c r="P398" s="58">
        <f>IF(match_results!E398="","",match_results!E398)</f>
        <v>340</v>
      </c>
      <c r="Q398" s="26" t="str">
        <f ca="1">OFFSET(マスタ非採用削除!$C$4,元データ!P398,0)</f>
        <v>ドパストン静注５０ｍｇ</v>
      </c>
      <c r="R398">
        <f t="shared" si="34"/>
        <v>397</v>
      </c>
      <c r="S398" t="str">
        <f t="shared" si="33"/>
        <v>ドパストン静注50ｍｇ</v>
      </c>
      <c r="T398">
        <v>1</v>
      </c>
      <c r="U398" t="str">
        <f>統合マスタ!AA401</f>
        <v/>
      </c>
    </row>
    <row r="399" spans="1:21">
      <c r="A399" s="6" t="s">
        <v>702</v>
      </c>
      <c r="B399" s="6" t="s">
        <v>10</v>
      </c>
      <c r="C399" s="7" t="s">
        <v>10</v>
      </c>
      <c r="D399" s="6" t="s">
        <v>703</v>
      </c>
      <c r="E399" s="6" t="s">
        <v>139</v>
      </c>
      <c r="F399" s="8">
        <v>146</v>
      </c>
      <c r="G399" s="8">
        <v>1460</v>
      </c>
      <c r="H399" s="9">
        <f t="shared" si="30"/>
        <v>10</v>
      </c>
      <c r="I399" s="7" t="s">
        <v>88</v>
      </c>
      <c r="J399" s="12">
        <v>1300</v>
      </c>
      <c r="K399" s="11">
        <f t="shared" si="31"/>
        <v>130</v>
      </c>
      <c r="L399" s="7" t="s">
        <v>341</v>
      </c>
      <c r="M399" s="15">
        <f t="shared" si="32"/>
        <v>16</v>
      </c>
      <c r="N399" t="str">
        <f>IF(match_results!C399="完全一致","〇","×")</f>
        <v>〇</v>
      </c>
      <c r="O399" t="str">
        <f>IF(match_results!C399="薬価一致候補","〇","×")</f>
        <v>×</v>
      </c>
      <c r="P399" s="58">
        <f>IF(match_results!E399="","",match_results!E399)</f>
        <v>341</v>
      </c>
      <c r="Q399" s="26" t="str">
        <f ca="1">OFFSET(マスタ非採用削除!$C$4,元データ!P399,0)</f>
        <v>ドパミン塩酸塩点滴静注１００ｍｇ「ＮＰ」</v>
      </c>
      <c r="R399">
        <f t="shared" si="34"/>
        <v>398</v>
      </c>
      <c r="S399" t="str">
        <f t="shared" si="33"/>
        <v>ドパミン塩酸塩点滴静注100ｍｇ「ＮＰ」</v>
      </c>
      <c r="T399">
        <v>1</v>
      </c>
      <c r="U399" t="str">
        <f>統合マスタ!AA402</f>
        <v/>
      </c>
    </row>
    <row r="400" spans="1:21">
      <c r="A400" s="6" t="s">
        <v>704</v>
      </c>
      <c r="B400" s="6" t="s">
        <v>9</v>
      </c>
      <c r="C400" s="7" t="s">
        <v>39</v>
      </c>
      <c r="D400" s="6" t="s">
        <v>36</v>
      </c>
      <c r="E400" s="6" t="s">
        <v>705</v>
      </c>
      <c r="F400" s="8">
        <v>29.7</v>
      </c>
      <c r="G400" s="8">
        <v>2970</v>
      </c>
      <c r="H400" s="9">
        <f t="shared" si="30"/>
        <v>100</v>
      </c>
      <c r="I400" s="7" t="s">
        <v>38</v>
      </c>
      <c r="J400" s="10">
        <v>2600</v>
      </c>
      <c r="K400" s="11">
        <f t="shared" si="31"/>
        <v>26</v>
      </c>
      <c r="L400" s="7" t="s">
        <v>251</v>
      </c>
      <c r="M400" s="15">
        <f t="shared" si="32"/>
        <v>3.6999999999999993</v>
      </c>
      <c r="N400" t="str">
        <f>IF(match_results!C400="完全一致","〇","×")</f>
        <v>〇</v>
      </c>
      <c r="O400" t="str">
        <f>IF(match_results!C400="薬価一致候補","〇","×")</f>
        <v>×</v>
      </c>
      <c r="P400" s="58">
        <f>IF(match_results!E400="","",match_results!E400)</f>
        <v>342</v>
      </c>
      <c r="Q400" s="26" t="str">
        <f ca="1">OFFSET(マスタ非採用削除!$C$4,元データ!P400,0)</f>
        <v>トピロリック錠４０ｍｇ</v>
      </c>
      <c r="R400">
        <f t="shared" si="34"/>
        <v>399</v>
      </c>
      <c r="S400" t="str">
        <f t="shared" si="33"/>
        <v>トピロリック錠40ｍｇ</v>
      </c>
      <c r="T400">
        <v>1</v>
      </c>
      <c r="U400" t="str">
        <f>統合マスタ!AA403</f>
        <v/>
      </c>
    </row>
    <row r="401" spans="1:21">
      <c r="A401" s="6" t="s">
        <v>706</v>
      </c>
      <c r="B401" s="6" t="s">
        <v>9</v>
      </c>
      <c r="C401" s="7" t="s">
        <v>39</v>
      </c>
      <c r="D401" s="6" t="s">
        <v>69</v>
      </c>
      <c r="E401" s="6" t="s">
        <v>84</v>
      </c>
      <c r="F401" s="8">
        <v>32.700000000000003</v>
      </c>
      <c r="G401" s="8">
        <v>3270</v>
      </c>
      <c r="H401" s="9">
        <f t="shared" si="30"/>
        <v>99.999999999999986</v>
      </c>
      <c r="I401" s="7" t="s">
        <v>38</v>
      </c>
      <c r="J401" s="10">
        <v>2913</v>
      </c>
      <c r="K401" s="11">
        <f t="shared" si="31"/>
        <v>29.130000000000003</v>
      </c>
      <c r="L401" s="7" t="s">
        <v>85</v>
      </c>
      <c r="M401" s="15">
        <f t="shared" si="32"/>
        <v>3.5700000000000003</v>
      </c>
      <c r="N401" t="str">
        <f>IF(match_results!C401="完全一致","〇","×")</f>
        <v>〇</v>
      </c>
      <c r="O401" t="str">
        <f>IF(match_results!C401="薬価一致候補","〇","×")</f>
        <v>×</v>
      </c>
      <c r="P401" s="58">
        <f>IF(match_results!E401="","",match_results!E401)</f>
        <v>343</v>
      </c>
      <c r="Q401" s="26" t="str">
        <f ca="1">OFFSET(マスタ非採用削除!$C$4,元データ!P401,0)</f>
        <v>ドプスＯＤ錠１００ｍｇ</v>
      </c>
      <c r="R401">
        <f t="shared" si="34"/>
        <v>400</v>
      </c>
      <c r="S401" t="str">
        <f t="shared" si="33"/>
        <v>ドプスOD錠100ｍｇ</v>
      </c>
      <c r="T401">
        <v>1</v>
      </c>
      <c r="U401" t="str">
        <f>統合マスタ!AA404</f>
        <v/>
      </c>
    </row>
    <row r="402" spans="1:21">
      <c r="A402" s="6" t="s">
        <v>707</v>
      </c>
      <c r="B402" s="6" t="s">
        <v>44</v>
      </c>
      <c r="C402" s="7" t="s">
        <v>39</v>
      </c>
      <c r="D402" s="6" t="s">
        <v>190</v>
      </c>
      <c r="E402" s="6" t="s">
        <v>56</v>
      </c>
      <c r="F402" s="8">
        <v>10.1</v>
      </c>
      <c r="G402" s="8">
        <v>3030</v>
      </c>
      <c r="H402" s="9">
        <f t="shared" si="30"/>
        <v>300</v>
      </c>
      <c r="I402" s="7" t="s">
        <v>38</v>
      </c>
      <c r="J402" s="10">
        <v>2636</v>
      </c>
      <c r="K402" s="11">
        <f t="shared" si="31"/>
        <v>8.7866666666666671</v>
      </c>
      <c r="L402" s="7" t="s">
        <v>185</v>
      </c>
      <c r="M402" s="15">
        <f t="shared" si="32"/>
        <v>1.3133333333333326</v>
      </c>
      <c r="N402" t="str">
        <f>IF(match_results!C402="完全一致","〇","×")</f>
        <v>〇</v>
      </c>
      <c r="O402" t="str">
        <f>IF(match_results!C402="薬価一致候補","〇","×")</f>
        <v>×</v>
      </c>
      <c r="P402" s="58">
        <f>IF(match_results!E402="","",match_results!E402)</f>
        <v>344</v>
      </c>
      <c r="Q402" s="26" t="str">
        <f ca="1">OFFSET(マスタ非採用削除!$C$4,元データ!P402,0)</f>
        <v>トフラニール錠１０ｍｇ</v>
      </c>
      <c r="R402">
        <f t="shared" si="34"/>
        <v>401</v>
      </c>
      <c r="S402" t="str">
        <f t="shared" si="33"/>
        <v>トフラニール錠１０ｍｇ</v>
      </c>
      <c r="T402">
        <v>1</v>
      </c>
      <c r="U402" t="str">
        <f>統合マスタ!AA405</f>
        <v/>
      </c>
    </row>
    <row r="403" spans="1:21">
      <c r="A403" s="6" t="s">
        <v>708</v>
      </c>
      <c r="B403" s="6" t="s">
        <v>10</v>
      </c>
      <c r="C403" s="7" t="s">
        <v>58</v>
      </c>
      <c r="D403" s="6" t="s">
        <v>36</v>
      </c>
      <c r="E403" s="6" t="s">
        <v>709</v>
      </c>
      <c r="F403" s="8">
        <v>6.1</v>
      </c>
      <c r="G403" s="8">
        <v>610</v>
      </c>
      <c r="H403" s="9">
        <f t="shared" si="30"/>
        <v>100</v>
      </c>
      <c r="I403" s="7" t="s">
        <v>38</v>
      </c>
      <c r="J403" s="10">
        <v>544</v>
      </c>
      <c r="K403" s="11">
        <f t="shared" si="31"/>
        <v>5.44</v>
      </c>
      <c r="L403" s="7" t="s">
        <v>159</v>
      </c>
      <c r="M403" s="15">
        <f t="shared" si="32"/>
        <v>0.65999999999999925</v>
      </c>
      <c r="N403" t="str">
        <f>IF(match_results!C403="完全一致","〇","×")</f>
        <v>〇</v>
      </c>
      <c r="O403" t="str">
        <f>IF(match_results!C403="薬価一致候補","〇","×")</f>
        <v>×</v>
      </c>
      <c r="P403" s="58">
        <f>IF(match_results!E403="","",match_results!E403)</f>
        <v>346</v>
      </c>
      <c r="Q403" s="26" t="str">
        <f ca="1">OFFSET(マスタ非採用削除!$C$4,元データ!P403,0)</f>
        <v>トラセミド錠４ｍｇ「ＫＯ」</v>
      </c>
      <c r="R403">
        <f t="shared" si="34"/>
        <v>402</v>
      </c>
      <c r="S403" t="str">
        <f t="shared" si="33"/>
        <v>トラセミド錠4ｍｇ「ＫＯ」</v>
      </c>
      <c r="T403">
        <v>1</v>
      </c>
      <c r="U403" t="str">
        <f>統合マスタ!AA406</f>
        <v/>
      </c>
    </row>
    <row r="404" spans="1:21">
      <c r="A404" s="6" t="s">
        <v>710</v>
      </c>
      <c r="B404" s="6" t="s">
        <v>9</v>
      </c>
      <c r="C404" s="7" t="s">
        <v>39</v>
      </c>
      <c r="D404" s="6" t="s">
        <v>36</v>
      </c>
      <c r="E404" s="6" t="s">
        <v>540</v>
      </c>
      <c r="F404" s="8">
        <v>118.9</v>
      </c>
      <c r="G404" s="8">
        <v>11890</v>
      </c>
      <c r="H404" s="9">
        <f t="shared" si="30"/>
        <v>100</v>
      </c>
      <c r="I404" s="7" t="s">
        <v>38</v>
      </c>
      <c r="J404" s="10">
        <v>10255</v>
      </c>
      <c r="K404" s="11">
        <f t="shared" si="31"/>
        <v>102.55</v>
      </c>
      <c r="L404" s="7" t="s">
        <v>407</v>
      </c>
      <c r="M404" s="15">
        <f t="shared" si="32"/>
        <v>16.350000000000009</v>
      </c>
      <c r="N404" t="str">
        <f>IF(match_results!C404="完全一致","〇","×")</f>
        <v>〇</v>
      </c>
      <c r="O404" t="str">
        <f>IF(match_results!C404="薬価一致候補","〇","×")</f>
        <v>×</v>
      </c>
      <c r="P404" s="58">
        <f>IF(match_results!E404="","",match_results!E404)</f>
        <v>345</v>
      </c>
      <c r="Q404" s="26" t="str">
        <f ca="1">OFFSET(マスタ非採用削除!$C$4,元データ!P404,0)</f>
        <v>トラゼンタ錠５ｍｇ</v>
      </c>
      <c r="R404">
        <f t="shared" si="34"/>
        <v>403</v>
      </c>
      <c r="S404" t="str">
        <f t="shared" si="33"/>
        <v>トラゼンタ錠5ｍｇ</v>
      </c>
      <c r="T404">
        <v>1</v>
      </c>
      <c r="U404" t="str">
        <f>統合マスタ!AA407</f>
        <v/>
      </c>
    </row>
    <row r="405" spans="1:21">
      <c r="A405" s="6" t="s">
        <v>711</v>
      </c>
      <c r="B405" s="6" t="s">
        <v>9</v>
      </c>
      <c r="C405" s="7" t="s">
        <v>39</v>
      </c>
      <c r="D405" s="6" t="s">
        <v>36</v>
      </c>
      <c r="E405" s="6" t="s">
        <v>308</v>
      </c>
      <c r="F405" s="8">
        <v>6.1</v>
      </c>
      <c r="G405" s="8">
        <v>610</v>
      </c>
      <c r="H405" s="9">
        <f t="shared" si="30"/>
        <v>100</v>
      </c>
      <c r="I405" s="7" t="s">
        <v>38</v>
      </c>
      <c r="J405" s="10">
        <v>543</v>
      </c>
      <c r="K405" s="11">
        <f t="shared" si="31"/>
        <v>5.43</v>
      </c>
      <c r="L405" s="7" t="s">
        <v>185</v>
      </c>
      <c r="M405" s="15">
        <f t="shared" si="32"/>
        <v>0.66999999999999993</v>
      </c>
      <c r="N405" t="str">
        <f>IF(match_results!C405="完全一致","〇","×")</f>
        <v>〇</v>
      </c>
      <c r="O405" t="str">
        <f>IF(match_results!C405="薬価一致候補","〇","×")</f>
        <v>×</v>
      </c>
      <c r="P405" s="58">
        <f>IF(match_results!E405="","",match_results!E405)</f>
        <v>347</v>
      </c>
      <c r="Q405" s="26" t="str">
        <f ca="1">OFFSET(マスタ非採用削除!$C$4,元データ!P405,0)</f>
        <v>トラゾドン塩酸塩錠２５ｍｇ「アメル」</v>
      </c>
      <c r="R405">
        <f t="shared" si="34"/>
        <v>404</v>
      </c>
      <c r="S405" t="str">
        <f t="shared" si="33"/>
        <v>トラゾドン塩酸塩錠25ｍｇ「アメル」</v>
      </c>
      <c r="T405">
        <v>1</v>
      </c>
      <c r="U405" t="str">
        <f>統合マスタ!AA408</f>
        <v/>
      </c>
    </row>
    <row r="406" spans="1:21">
      <c r="A406" s="6" t="s">
        <v>711</v>
      </c>
      <c r="B406" s="6" t="s">
        <v>9</v>
      </c>
      <c r="C406" s="7" t="s">
        <v>67</v>
      </c>
      <c r="D406" s="6" t="s">
        <v>297</v>
      </c>
      <c r="E406" s="6" t="s">
        <v>308</v>
      </c>
      <c r="F406" s="8">
        <v>6.1</v>
      </c>
      <c r="G406" s="8">
        <v>6100</v>
      </c>
      <c r="H406" s="9">
        <f t="shared" si="30"/>
        <v>1000.0000000000001</v>
      </c>
      <c r="I406" s="7" t="s">
        <v>38</v>
      </c>
      <c r="J406" s="10">
        <v>5425</v>
      </c>
      <c r="K406" s="11">
        <f t="shared" si="31"/>
        <v>5.4249999999999998</v>
      </c>
      <c r="L406" s="7" t="s">
        <v>185</v>
      </c>
      <c r="M406" s="15">
        <f t="shared" si="32"/>
        <v>0.67499999999999982</v>
      </c>
      <c r="N406" t="str">
        <f>IF(match_results!C406="完全一致","〇","×")</f>
        <v>〇</v>
      </c>
      <c r="O406" t="str">
        <f>IF(match_results!C406="薬価一致候補","〇","×")</f>
        <v>×</v>
      </c>
      <c r="P406" s="58">
        <f>IF(match_results!E406="","",match_results!E406)</f>
        <v>347</v>
      </c>
      <c r="Q406" s="26" t="str">
        <f ca="1">OFFSET(マスタ非採用削除!$C$4,元データ!P406,0)</f>
        <v>トラゾドン塩酸塩錠２５ｍｇ「アメル」</v>
      </c>
      <c r="R406">
        <f t="shared" si="34"/>
        <v>405</v>
      </c>
      <c r="S406" t="str">
        <f t="shared" si="33"/>
        <v>トラゾドン塩酸塩錠25ｍｇ「アメル」</v>
      </c>
      <c r="T406">
        <v>1</v>
      </c>
      <c r="U406" t="str">
        <f>統合マスタ!AA409</f>
        <v/>
      </c>
    </row>
    <row r="407" spans="1:21">
      <c r="A407" s="6" t="s">
        <v>712</v>
      </c>
      <c r="B407" s="6" t="s">
        <v>9</v>
      </c>
      <c r="C407" s="7" t="s">
        <v>39</v>
      </c>
      <c r="D407" s="6" t="s">
        <v>69</v>
      </c>
      <c r="E407" s="6" t="s">
        <v>126</v>
      </c>
      <c r="F407" s="8">
        <v>17</v>
      </c>
      <c r="G407" s="8">
        <v>1700</v>
      </c>
      <c r="H407" s="9">
        <f t="shared" si="30"/>
        <v>100</v>
      </c>
      <c r="I407" s="7" t="s">
        <v>38</v>
      </c>
      <c r="J407" s="10">
        <v>1386</v>
      </c>
      <c r="K407" s="11">
        <f t="shared" si="31"/>
        <v>13.86</v>
      </c>
      <c r="L407" s="7" t="s">
        <v>154</v>
      </c>
      <c r="M407" s="15">
        <f t="shared" si="32"/>
        <v>3.1400000000000006</v>
      </c>
      <c r="N407" t="str">
        <f>IF(match_results!C407="完全一致","〇","×")</f>
        <v>〇</v>
      </c>
      <c r="O407" t="str">
        <f>IF(match_results!C407="薬価一致候補","〇","×")</f>
        <v>×</v>
      </c>
      <c r="P407" s="58">
        <f>IF(match_results!E407="","",match_results!E407)</f>
        <v>348</v>
      </c>
      <c r="Q407" s="26" t="str">
        <f ca="1">OFFSET(マスタ非採用削除!$C$4,元データ!P407,0)</f>
        <v>トラマールＯＤ錠２５ｍｇ</v>
      </c>
      <c r="R407">
        <f t="shared" si="34"/>
        <v>406</v>
      </c>
      <c r="S407" t="str">
        <f t="shared" si="33"/>
        <v>トラマールＯＤ錠25ｍｇ</v>
      </c>
      <c r="T407">
        <v>1</v>
      </c>
      <c r="U407" t="str">
        <f>統合マスタ!AA410</f>
        <v/>
      </c>
    </row>
    <row r="408" spans="1:21">
      <c r="A408" s="6" t="s">
        <v>713</v>
      </c>
      <c r="B408" s="6" t="s">
        <v>9</v>
      </c>
      <c r="C408" s="7" t="s">
        <v>39</v>
      </c>
      <c r="D408" s="6" t="s">
        <v>714</v>
      </c>
      <c r="E408" s="6" t="s">
        <v>70</v>
      </c>
      <c r="F408" s="8">
        <v>10.4</v>
      </c>
      <c r="G408" s="8">
        <v>1040</v>
      </c>
      <c r="H408" s="9">
        <f t="shared" si="30"/>
        <v>100</v>
      </c>
      <c r="I408" s="7" t="s">
        <v>57</v>
      </c>
      <c r="J408" s="10">
        <v>927</v>
      </c>
      <c r="K408" s="11">
        <f t="shared" si="31"/>
        <v>9.27</v>
      </c>
      <c r="L408" s="7" t="s">
        <v>172</v>
      </c>
      <c r="M408" s="15">
        <f t="shared" si="32"/>
        <v>1.1300000000000008</v>
      </c>
      <c r="N408" t="str">
        <f>IF(match_results!C408="完全一致","〇","×")</f>
        <v>×</v>
      </c>
      <c r="O408" t="str">
        <f>IF(match_results!C408="薬価一致候補","〇","×")</f>
        <v>〇</v>
      </c>
      <c r="P408" s="57">
        <v>349</v>
      </c>
      <c r="Q408" s="49" t="str">
        <f ca="1">OFFSET(マスタ非採用削除!$C$4,元データ!P408,0)</f>
        <v>トランサミンカプセル２５０ｍｇ</v>
      </c>
      <c r="R408">
        <f t="shared" si="34"/>
        <v>407</v>
      </c>
      <c r="S408" t="str">
        <f t="shared" si="33"/>
        <v>トランサミンカプセル250ｍｇ　　　　　　　　</v>
      </c>
      <c r="T408">
        <v>2</v>
      </c>
      <c r="U408" t="str">
        <f>統合マスタ!AA411</f>
        <v/>
      </c>
    </row>
    <row r="409" spans="1:21">
      <c r="A409" s="6" t="s">
        <v>715</v>
      </c>
      <c r="B409" s="6" t="s">
        <v>9</v>
      </c>
      <c r="C409" s="7" t="s">
        <v>10</v>
      </c>
      <c r="D409" s="6" t="s">
        <v>716</v>
      </c>
      <c r="E409" s="6" t="s">
        <v>70</v>
      </c>
      <c r="F409" s="8">
        <v>100</v>
      </c>
      <c r="G409" s="8">
        <v>1000</v>
      </c>
      <c r="H409" s="9">
        <f t="shared" si="30"/>
        <v>10</v>
      </c>
      <c r="I409" s="7" t="s">
        <v>88</v>
      </c>
      <c r="J409" s="10">
        <v>891</v>
      </c>
      <c r="K409" s="11">
        <f t="shared" si="31"/>
        <v>89.1</v>
      </c>
      <c r="L409" s="7" t="s">
        <v>172</v>
      </c>
      <c r="M409" s="15">
        <f t="shared" si="32"/>
        <v>10.900000000000006</v>
      </c>
      <c r="N409" t="str">
        <f>IF(match_results!C409="完全一致","〇","×")</f>
        <v>×</v>
      </c>
      <c r="O409" t="str">
        <f>IF(match_results!C409="薬価一致候補","〇","×")</f>
        <v>〇</v>
      </c>
      <c r="P409" s="57">
        <v>350</v>
      </c>
      <c r="Q409" s="49" t="str">
        <f ca="1">OFFSET(マスタ非採用削除!$C$4,元データ!P409,0)</f>
        <v>トランサミン注５％</v>
      </c>
      <c r="R409">
        <f t="shared" si="34"/>
        <v>408</v>
      </c>
      <c r="S409" t="str">
        <f t="shared" si="33"/>
        <v>トランサミン注５％　　　　　　　　　　</v>
      </c>
      <c r="T409">
        <v>2</v>
      </c>
      <c r="U409" t="str">
        <f>統合マスタ!AA412</f>
        <v/>
      </c>
    </row>
    <row r="410" spans="1:21">
      <c r="A410" s="6" t="s">
        <v>1231</v>
      </c>
      <c r="B410" s="6" t="s">
        <v>9</v>
      </c>
      <c r="C410" s="7" t="s">
        <v>39</v>
      </c>
      <c r="D410" s="6" t="s">
        <v>69</v>
      </c>
      <c r="E410" s="6" t="s">
        <v>360</v>
      </c>
      <c r="F410" s="8">
        <v>5.9</v>
      </c>
      <c r="G410" s="8">
        <v>590</v>
      </c>
      <c r="H410" s="9">
        <f t="shared" si="30"/>
        <v>100</v>
      </c>
      <c r="I410" s="7" t="s">
        <v>38</v>
      </c>
      <c r="J410" s="10">
        <v>536</v>
      </c>
      <c r="K410" s="11">
        <f t="shared" si="31"/>
        <v>5.36</v>
      </c>
      <c r="L410" s="7" t="s">
        <v>303</v>
      </c>
      <c r="M410" s="15">
        <f t="shared" si="32"/>
        <v>0.54</v>
      </c>
      <c r="N410" t="str">
        <f>IF(match_results!C410="完全一致","〇","×")</f>
        <v>×</v>
      </c>
      <c r="O410" t="str">
        <f>IF(match_results!C410="薬価一致候補","〇","×")</f>
        <v>〇</v>
      </c>
      <c r="P410" s="64" t="s">
        <v>4061</v>
      </c>
      <c r="Q410" s="63" t="e">
        <f ca="1">OFFSET(マスタ非採用削除!$C$4,元データ!P410,0)</f>
        <v>#VALUE!</v>
      </c>
      <c r="R410">
        <f t="shared" si="34"/>
        <v>409</v>
      </c>
      <c r="S410" t="str">
        <f t="shared" si="33"/>
        <v>トリアゾラム錠0.125ｍｇ「CH」　　採用中止</v>
      </c>
      <c r="T410">
        <v>0</v>
      </c>
      <c r="U410" t="str">
        <f>統合マスタ!AA413</f>
        <v>非採用</v>
      </c>
    </row>
    <row r="411" spans="1:21">
      <c r="A411" s="6" t="s">
        <v>717</v>
      </c>
      <c r="B411" s="6" t="s">
        <v>9</v>
      </c>
      <c r="C411" s="7" t="s">
        <v>39</v>
      </c>
      <c r="D411" s="6" t="s">
        <v>69</v>
      </c>
      <c r="E411" s="6" t="s">
        <v>360</v>
      </c>
      <c r="F411" s="8">
        <v>6.1</v>
      </c>
      <c r="G411" s="8">
        <v>610</v>
      </c>
      <c r="H411" s="9">
        <f t="shared" si="30"/>
        <v>100</v>
      </c>
      <c r="I411" s="7" t="s">
        <v>38</v>
      </c>
      <c r="J411" s="10">
        <v>554</v>
      </c>
      <c r="K411" s="11">
        <f t="shared" si="31"/>
        <v>5.54</v>
      </c>
      <c r="L411" s="7" t="s">
        <v>303</v>
      </c>
      <c r="M411" s="15">
        <f t="shared" si="32"/>
        <v>0.55999999999999961</v>
      </c>
      <c r="N411" t="str">
        <f>IF(match_results!C411="完全一致","〇","×")</f>
        <v>×</v>
      </c>
      <c r="O411" t="str">
        <f>IF(match_results!C411="薬価一致候補","〇","×")</f>
        <v>〇</v>
      </c>
      <c r="P411" s="64" t="s">
        <v>4061</v>
      </c>
      <c r="Q411" s="63" t="e">
        <f ca="1">OFFSET(マスタ非採用削除!$C$4,元データ!P411,0)</f>
        <v>#VALUE!</v>
      </c>
      <c r="R411">
        <f t="shared" si="34"/>
        <v>410</v>
      </c>
      <c r="S411" t="str">
        <f t="shared" si="33"/>
        <v>トリアゾラム錠0.25ｍｇ「CH」　　　採用中止</v>
      </c>
      <c r="T411">
        <v>10</v>
      </c>
      <c r="U411" t="str">
        <f>統合マスタ!AA414</f>
        <v>非採用</v>
      </c>
    </row>
    <row r="412" spans="1:21">
      <c r="A412" s="6" t="s">
        <v>718</v>
      </c>
      <c r="B412" s="6" t="s">
        <v>9</v>
      </c>
      <c r="C412" s="7" t="s">
        <v>39</v>
      </c>
      <c r="D412" s="6" t="s">
        <v>69</v>
      </c>
      <c r="E412" s="6" t="s">
        <v>257</v>
      </c>
      <c r="F412" s="8">
        <v>6.1</v>
      </c>
      <c r="G412" s="8">
        <v>610</v>
      </c>
      <c r="H412" s="9">
        <f t="shared" si="30"/>
        <v>100</v>
      </c>
      <c r="I412" s="7" t="s">
        <v>38</v>
      </c>
      <c r="J412" s="10">
        <v>543</v>
      </c>
      <c r="K412" s="11">
        <f t="shared" si="31"/>
        <v>5.43</v>
      </c>
      <c r="L412" s="7" t="s">
        <v>303</v>
      </c>
      <c r="M412" s="15">
        <f t="shared" si="32"/>
        <v>0.66999999999999993</v>
      </c>
      <c r="N412" t="str">
        <f>IF(match_results!C412="完全一致","〇","×")</f>
        <v>×</v>
      </c>
      <c r="O412" t="str">
        <f>IF(match_results!C412="薬価一致候補","〇","×")</f>
        <v>〇</v>
      </c>
      <c r="P412" s="57">
        <v>351</v>
      </c>
      <c r="Q412" s="49" t="str">
        <f ca="1">OFFSET(マスタ非採用削除!$C$4,元データ!P412,0)</f>
        <v>トリアゾラム錠０．２５ｍｇ「日医工」</v>
      </c>
      <c r="R412">
        <f t="shared" si="34"/>
        <v>411</v>
      </c>
      <c r="S412" t="str">
        <f t="shared" si="33"/>
        <v>トリアゾラム錠0.25ｍｇ「日医工」　　　　　　　　</v>
      </c>
      <c r="T412">
        <v>2</v>
      </c>
      <c r="U412" t="str">
        <f>統合マスタ!AA415</f>
        <v/>
      </c>
    </row>
    <row r="413" spans="1:21">
      <c r="A413" s="6" t="s">
        <v>719</v>
      </c>
      <c r="B413" s="6" t="s">
        <v>9</v>
      </c>
      <c r="C413" s="7" t="s">
        <v>39</v>
      </c>
      <c r="D413" s="6" t="s">
        <v>36</v>
      </c>
      <c r="E413" s="6" t="s">
        <v>257</v>
      </c>
      <c r="F413" s="8">
        <v>10.1</v>
      </c>
      <c r="G413" s="8">
        <v>1010</v>
      </c>
      <c r="H413" s="9">
        <f t="shared" si="30"/>
        <v>100</v>
      </c>
      <c r="I413" s="7" t="s">
        <v>38</v>
      </c>
      <c r="J413" s="10">
        <v>900</v>
      </c>
      <c r="K413" s="11">
        <f t="shared" si="31"/>
        <v>9</v>
      </c>
      <c r="L413" s="7" t="s">
        <v>185</v>
      </c>
      <c r="M413" s="15">
        <f t="shared" si="32"/>
        <v>1.0999999999999996</v>
      </c>
      <c r="N413" t="str">
        <f>IF(match_results!C413="完全一致","〇","×")</f>
        <v>〇</v>
      </c>
      <c r="O413" t="str">
        <f>IF(match_results!C413="薬価一致候補","〇","×")</f>
        <v>×</v>
      </c>
      <c r="P413" s="58">
        <f>IF(match_results!E413="","",match_results!E413)</f>
        <v>352</v>
      </c>
      <c r="Q413" s="26" t="str">
        <f ca="1">OFFSET(マスタ非採用削除!$C$4,元データ!P413,0)</f>
        <v>トリプタノール錠２５</v>
      </c>
      <c r="R413">
        <f t="shared" si="34"/>
        <v>412</v>
      </c>
      <c r="S413" t="str">
        <f t="shared" si="33"/>
        <v>トリプタノール錠２５</v>
      </c>
      <c r="T413">
        <v>1</v>
      </c>
      <c r="U413" t="str">
        <f>統合マスタ!AA416</f>
        <v/>
      </c>
    </row>
    <row r="414" spans="1:21">
      <c r="A414" s="6" t="s">
        <v>1230</v>
      </c>
      <c r="B414" s="6" t="s">
        <v>90</v>
      </c>
      <c r="C414" s="7" t="s">
        <v>10</v>
      </c>
      <c r="D414" s="6" t="s">
        <v>218</v>
      </c>
      <c r="E414" s="6" t="s">
        <v>92</v>
      </c>
      <c r="F414" s="8">
        <v>256</v>
      </c>
      <c r="G414" s="8">
        <v>5120</v>
      </c>
      <c r="H414" s="9">
        <f t="shared" si="30"/>
        <v>20</v>
      </c>
      <c r="I414" s="7" t="s">
        <v>97</v>
      </c>
      <c r="J414" s="10">
        <v>4560</v>
      </c>
      <c r="K414" s="11">
        <f t="shared" si="31"/>
        <v>228</v>
      </c>
      <c r="L414" s="7" t="s">
        <v>98</v>
      </c>
      <c r="M414" s="15">
        <f t="shared" si="32"/>
        <v>28</v>
      </c>
      <c r="N414" t="str">
        <f>IF(match_results!C414="完全一致","〇","×")</f>
        <v>×</v>
      </c>
      <c r="O414" t="str">
        <f>IF(match_results!C414="薬価一致候補","〇","×")</f>
        <v>〇</v>
      </c>
      <c r="P414" s="56">
        <f>IF(match_results!E414="","",match_results!E414)</f>
        <v>353</v>
      </c>
      <c r="Q414" s="26" t="str">
        <f ca="1">OFFSET(マスタ非採用削除!$C$4,元データ!P414,0)</f>
        <v>トリフリード輸液</v>
      </c>
      <c r="R414">
        <f t="shared" si="34"/>
        <v>413</v>
      </c>
      <c r="S414" t="str">
        <f t="shared" si="33"/>
        <v>トリフリード輸液（１）</v>
      </c>
      <c r="T414">
        <v>2</v>
      </c>
      <c r="U414" t="str">
        <f>統合マスタ!AA417</f>
        <v/>
      </c>
    </row>
    <row r="415" spans="1:21">
      <c r="A415" s="6" t="s">
        <v>720</v>
      </c>
      <c r="B415" s="6" t="s">
        <v>9</v>
      </c>
      <c r="C415" s="7" t="s">
        <v>39</v>
      </c>
      <c r="D415" s="6" t="s">
        <v>36</v>
      </c>
      <c r="E415" s="6" t="s">
        <v>721</v>
      </c>
      <c r="F415" s="8">
        <v>9</v>
      </c>
      <c r="G415" s="8">
        <v>900</v>
      </c>
      <c r="H415" s="9">
        <f t="shared" si="30"/>
        <v>100</v>
      </c>
      <c r="I415" s="7" t="s">
        <v>38</v>
      </c>
      <c r="J415" s="10">
        <v>802</v>
      </c>
      <c r="K415" s="11">
        <f t="shared" si="31"/>
        <v>8.02</v>
      </c>
      <c r="L415" s="7" t="s">
        <v>85</v>
      </c>
      <c r="M415" s="15">
        <f t="shared" si="32"/>
        <v>0.98000000000000043</v>
      </c>
      <c r="N415" t="str">
        <f>IF(match_results!C415="完全一致","〇","×")</f>
        <v>×</v>
      </c>
      <c r="O415" t="str">
        <f>IF(match_results!C415="薬価一致候補","〇","×")</f>
        <v>〇</v>
      </c>
      <c r="P415" s="56">
        <f>IF(match_results!E415="","",match_results!E415)</f>
        <v>354</v>
      </c>
      <c r="Q415" s="26" t="str">
        <f ca="1">OFFSET(マスタ非採用削除!$C$4,元データ!P415,0)</f>
        <v>トリヘキシフェニジル塩酸塩錠２ｍｇ「ＮＩＧ」</v>
      </c>
      <c r="R415">
        <f t="shared" si="34"/>
        <v>414</v>
      </c>
      <c r="S415" t="str">
        <f t="shared" si="33"/>
        <v>トリヘキシフェニジル塩酸塩錠2ｍｇ「NIG」　</v>
      </c>
      <c r="T415">
        <v>2</v>
      </c>
      <c r="U415" t="str">
        <f>統合マスタ!AA418</f>
        <v/>
      </c>
    </row>
    <row r="416" spans="1:21">
      <c r="A416" s="6" t="s">
        <v>720</v>
      </c>
      <c r="B416" s="6" t="s">
        <v>9</v>
      </c>
      <c r="C416" s="7" t="s">
        <v>67</v>
      </c>
      <c r="D416" s="6" t="s">
        <v>722</v>
      </c>
      <c r="E416" s="6" t="s">
        <v>721</v>
      </c>
      <c r="F416" s="8">
        <v>9</v>
      </c>
      <c r="G416" s="8">
        <v>10800</v>
      </c>
      <c r="H416" s="9">
        <f t="shared" si="30"/>
        <v>1200</v>
      </c>
      <c r="I416" s="7" t="s">
        <v>38</v>
      </c>
      <c r="J416" s="10">
        <v>9621</v>
      </c>
      <c r="K416" s="11">
        <f t="shared" si="31"/>
        <v>8.0175000000000001</v>
      </c>
      <c r="L416" s="7" t="s">
        <v>85</v>
      </c>
      <c r="M416" s="15">
        <f t="shared" si="32"/>
        <v>0.98249999999999993</v>
      </c>
      <c r="N416" t="str">
        <f>IF(match_results!C416="完全一致","〇","×")</f>
        <v>×</v>
      </c>
      <c r="O416" t="str">
        <f>IF(match_results!C416="薬価一致候補","〇","×")</f>
        <v>〇</v>
      </c>
      <c r="P416" s="56">
        <f>IF(match_results!E416="","",match_results!E416)</f>
        <v>354</v>
      </c>
      <c r="Q416" s="26" t="str">
        <f ca="1">OFFSET(マスタ非採用削除!$C$4,元データ!P416,0)</f>
        <v>トリヘキシフェニジル塩酸塩錠２ｍｇ「ＮＩＧ」</v>
      </c>
      <c r="R416">
        <f t="shared" si="34"/>
        <v>415</v>
      </c>
      <c r="S416" t="str">
        <f t="shared" si="33"/>
        <v>トリヘキシフェニジル塩酸塩錠2ｍｇ「NIG」　</v>
      </c>
      <c r="T416">
        <v>2</v>
      </c>
      <c r="U416" t="str">
        <f>統合マスタ!AA419</f>
        <v/>
      </c>
    </row>
    <row r="417" spans="1:21">
      <c r="A417" s="6" t="s">
        <v>723</v>
      </c>
      <c r="B417" s="6" t="s">
        <v>114</v>
      </c>
      <c r="C417" s="7" t="s">
        <v>67</v>
      </c>
      <c r="D417" s="6" t="s">
        <v>297</v>
      </c>
      <c r="E417" s="6" t="s">
        <v>114</v>
      </c>
      <c r="F417" s="8">
        <v>6.1</v>
      </c>
      <c r="G417" s="8">
        <v>6100</v>
      </c>
      <c r="H417" s="9">
        <f t="shared" si="30"/>
        <v>1000.0000000000001</v>
      </c>
      <c r="I417" s="7" t="s">
        <v>38</v>
      </c>
      <c r="J417" s="10">
        <v>5440</v>
      </c>
      <c r="K417" s="11">
        <f t="shared" si="31"/>
        <v>5.4399999999999995</v>
      </c>
      <c r="L417" s="7" t="s">
        <v>63</v>
      </c>
      <c r="M417" s="15">
        <f t="shared" si="32"/>
        <v>0.66000000000000014</v>
      </c>
      <c r="N417" t="str">
        <f>IF(match_results!C417="完全一致","〇","×")</f>
        <v>〇</v>
      </c>
      <c r="O417" t="str">
        <f>IF(match_results!C417="薬価一致候補","〇","×")</f>
        <v>×</v>
      </c>
      <c r="P417" s="58">
        <f>IF(match_results!E417="","",match_results!E417)</f>
        <v>355</v>
      </c>
      <c r="Q417" s="26" t="str">
        <f ca="1">OFFSET(マスタ非採用削除!$C$4,元データ!P417,0)</f>
        <v>トリメブチンマレイン酸塩錠１００ｍｇ「トーワ」</v>
      </c>
      <c r="R417">
        <f t="shared" si="34"/>
        <v>416</v>
      </c>
      <c r="S417" t="str">
        <f t="shared" si="33"/>
        <v>トリメブチンマレイン酸塩錠100mg「トーワ」</v>
      </c>
      <c r="T417">
        <v>1</v>
      </c>
      <c r="U417" t="str">
        <f>統合マスタ!AA420</f>
        <v/>
      </c>
    </row>
    <row r="418" spans="1:21">
      <c r="A418" s="6" t="s">
        <v>724</v>
      </c>
      <c r="B418" s="6" t="s">
        <v>9</v>
      </c>
      <c r="C418" s="7" t="s">
        <v>58</v>
      </c>
      <c r="D418" s="6" t="s">
        <v>36</v>
      </c>
      <c r="E418" s="6" t="s">
        <v>37</v>
      </c>
      <c r="F418" s="8">
        <v>161.69999999999999</v>
      </c>
      <c r="G418" s="8">
        <v>16170</v>
      </c>
      <c r="H418" s="9">
        <f t="shared" si="30"/>
        <v>100</v>
      </c>
      <c r="I418" s="7" t="s">
        <v>38</v>
      </c>
      <c r="J418" s="10">
        <v>14387</v>
      </c>
      <c r="K418" s="11">
        <f t="shared" si="31"/>
        <v>143.87</v>
      </c>
      <c r="L418" s="7" t="s">
        <v>185</v>
      </c>
      <c r="M418" s="15">
        <f t="shared" si="32"/>
        <v>17.829999999999984</v>
      </c>
      <c r="N418" t="str">
        <f>IF(match_results!C418="完全一致","〇","×")</f>
        <v>〇</v>
      </c>
      <c r="O418" t="str">
        <f>IF(match_results!C418="薬価一致候補","〇","×")</f>
        <v>×</v>
      </c>
      <c r="P418" s="58">
        <f>IF(match_results!E418="","",match_results!E418)</f>
        <v>356</v>
      </c>
      <c r="Q418" s="26" t="str">
        <f ca="1">OFFSET(マスタ非採用削除!$C$4,元データ!P418,0)</f>
        <v>トリンテリックス錠１０ｍｇ</v>
      </c>
      <c r="R418">
        <f t="shared" si="34"/>
        <v>417</v>
      </c>
      <c r="S418" t="str">
        <f t="shared" si="33"/>
        <v>トリンテリックス錠10ｍｇ</v>
      </c>
      <c r="T418">
        <v>1</v>
      </c>
      <c r="U418" t="str">
        <f>統合マスタ!AA421</f>
        <v/>
      </c>
    </row>
    <row r="419" spans="1:21">
      <c r="A419" s="6" t="s">
        <v>725</v>
      </c>
      <c r="B419" s="6" t="s">
        <v>44</v>
      </c>
      <c r="C419" s="7" t="s">
        <v>39</v>
      </c>
      <c r="D419" s="6" t="s">
        <v>726</v>
      </c>
      <c r="E419" s="6" t="s">
        <v>591</v>
      </c>
      <c r="F419" s="8">
        <v>309</v>
      </c>
      <c r="G419" s="8">
        <v>6180</v>
      </c>
      <c r="H419" s="9">
        <f t="shared" si="30"/>
        <v>20</v>
      </c>
      <c r="I419" s="7" t="s">
        <v>38</v>
      </c>
      <c r="J419" s="10">
        <v>4388</v>
      </c>
      <c r="K419" s="11">
        <f t="shared" si="31"/>
        <v>219.4</v>
      </c>
      <c r="L419" s="7" t="s">
        <v>159</v>
      </c>
      <c r="M419" s="15">
        <f t="shared" si="32"/>
        <v>89.6</v>
      </c>
      <c r="N419" t="str">
        <f>IF(match_results!C419="完全一致","〇","×")</f>
        <v>〇</v>
      </c>
      <c r="O419" t="str">
        <f>IF(match_results!C419="薬価一致候補","〇","×")</f>
        <v>×</v>
      </c>
      <c r="P419" s="58">
        <f>IF(match_results!E419="","",match_results!E419)</f>
        <v>358</v>
      </c>
      <c r="Q419" s="26" t="str">
        <f ca="1">OFFSET(マスタ非採用削除!$C$4,元データ!P419,0)</f>
        <v>トルバプタンＯＤ錠７．５ｍｇ「ＴＥ」</v>
      </c>
      <c r="R419">
        <f t="shared" si="34"/>
        <v>418</v>
      </c>
      <c r="S419" t="str">
        <f t="shared" si="33"/>
        <v>トルバプタンOD錠7.5ｍｇ「ＴＥ」</v>
      </c>
      <c r="T419">
        <v>1</v>
      </c>
      <c r="U419" t="str">
        <f>統合マスタ!AA422</f>
        <v/>
      </c>
    </row>
    <row r="420" spans="1:21">
      <c r="A420" s="6" t="s">
        <v>727</v>
      </c>
      <c r="B420" s="6" t="s">
        <v>10</v>
      </c>
      <c r="C420" s="7" t="s">
        <v>10</v>
      </c>
      <c r="D420" s="6" t="s">
        <v>156</v>
      </c>
      <c r="E420" s="6" t="s">
        <v>420</v>
      </c>
      <c r="F420" s="8">
        <v>115</v>
      </c>
      <c r="G420" s="8">
        <v>1150</v>
      </c>
      <c r="H420" s="9">
        <f t="shared" si="30"/>
        <v>10</v>
      </c>
      <c r="I420" s="7" t="s">
        <v>88</v>
      </c>
      <c r="J420" s="12">
        <v>984</v>
      </c>
      <c r="K420" s="11">
        <f t="shared" si="31"/>
        <v>98.4</v>
      </c>
      <c r="L420" s="7" t="s">
        <v>303</v>
      </c>
      <c r="M420" s="15">
        <f t="shared" si="32"/>
        <v>16.599999999999994</v>
      </c>
      <c r="N420" t="str">
        <f>IF(match_results!C420="完全一致","〇","×")</f>
        <v>〇</v>
      </c>
      <c r="O420" t="str">
        <f>IF(match_results!C420="薬価一致候補","〇","×")</f>
        <v>×</v>
      </c>
      <c r="P420" s="58">
        <f>IF(match_results!E420="","",match_results!E420)</f>
        <v>359</v>
      </c>
      <c r="Q420" s="26" t="str">
        <f ca="1">OFFSET(マスタ非採用削除!$C$4,元データ!P420,0)</f>
        <v>ドルミカム注射液１０ｍｇ</v>
      </c>
      <c r="R420">
        <f t="shared" si="34"/>
        <v>419</v>
      </c>
      <c r="S420" t="str">
        <f t="shared" si="33"/>
        <v>ドルミカム注射液10ｍｇ</v>
      </c>
      <c r="T420">
        <v>1</v>
      </c>
      <c r="U420" t="str">
        <f>統合マスタ!AA423</f>
        <v/>
      </c>
    </row>
    <row r="421" spans="1:21">
      <c r="A421" s="6" t="s">
        <v>728</v>
      </c>
      <c r="B421" s="6" t="s">
        <v>9</v>
      </c>
      <c r="C421" s="7" t="s">
        <v>10</v>
      </c>
      <c r="D421" s="6" t="s">
        <v>729</v>
      </c>
      <c r="E421" s="6" t="s">
        <v>730</v>
      </c>
      <c r="F421" s="8">
        <v>2749</v>
      </c>
      <c r="G421" s="8">
        <v>5498</v>
      </c>
      <c r="H421" s="9">
        <f t="shared" si="30"/>
        <v>2</v>
      </c>
      <c r="I421" s="7" t="s">
        <v>80</v>
      </c>
      <c r="J421" s="10">
        <v>4874</v>
      </c>
      <c r="K421" s="11">
        <f t="shared" si="31"/>
        <v>2437</v>
      </c>
      <c r="L421" s="7" t="s">
        <v>81</v>
      </c>
      <c r="M421" s="15">
        <f t="shared" si="32"/>
        <v>312</v>
      </c>
      <c r="N421" t="str">
        <f>IF(match_results!C421="完全一致","〇","×")</f>
        <v>〇</v>
      </c>
      <c r="O421" t="str">
        <f>IF(match_results!C421="薬価一致候補","〇","×")</f>
        <v>×</v>
      </c>
      <c r="P421" s="58">
        <f>IF(match_results!E421="","",match_results!E421)</f>
        <v>360</v>
      </c>
      <c r="Q421" s="26" t="str">
        <f ca="1">OFFSET(マスタ非採用削除!$C$4,元データ!P421,0)</f>
        <v>トルリシティ皮下注０．７５ｍｇアテオス</v>
      </c>
      <c r="R421">
        <f t="shared" si="34"/>
        <v>420</v>
      </c>
      <c r="S421" t="str">
        <f t="shared" si="33"/>
        <v>トルリシティ皮下注0.75ｍｇアテオス</v>
      </c>
      <c r="T421">
        <v>1</v>
      </c>
      <c r="U421" t="str">
        <f>統合マスタ!AA424</f>
        <v/>
      </c>
    </row>
    <row r="422" spans="1:21">
      <c r="A422" s="6" t="s">
        <v>731</v>
      </c>
      <c r="B422" s="6" t="s">
        <v>44</v>
      </c>
      <c r="C422" s="7" t="s">
        <v>10</v>
      </c>
      <c r="D422" s="6" t="s">
        <v>732</v>
      </c>
      <c r="E422" s="6" t="s">
        <v>79</v>
      </c>
      <c r="F422" s="8">
        <v>1841</v>
      </c>
      <c r="G422" s="8">
        <v>3682</v>
      </c>
      <c r="H422" s="9">
        <f t="shared" si="30"/>
        <v>2</v>
      </c>
      <c r="I422" s="7" t="s">
        <v>206</v>
      </c>
      <c r="J422" s="10">
        <v>3263</v>
      </c>
      <c r="K422" s="11">
        <f t="shared" si="31"/>
        <v>1631.5</v>
      </c>
      <c r="L422" s="7" t="s">
        <v>81</v>
      </c>
      <c r="M422" s="15">
        <f t="shared" si="32"/>
        <v>209.5</v>
      </c>
      <c r="N422" t="str">
        <f>IF(match_results!C422="完全一致","〇","×")</f>
        <v>×</v>
      </c>
      <c r="O422" t="str">
        <f>IF(match_results!C422="薬価一致候補","〇","×")</f>
        <v>〇</v>
      </c>
      <c r="P422" s="56">
        <f>IF(match_results!E422="","",match_results!E422)</f>
        <v>361</v>
      </c>
      <c r="Q422" s="26" t="str">
        <f ca="1">OFFSET(マスタ非採用削除!$C$4,元データ!P422,0)</f>
        <v>トレシーバ注 フレックスタッチ</v>
      </c>
      <c r="R422">
        <f t="shared" si="34"/>
        <v>421</v>
      </c>
      <c r="S422" t="str">
        <f t="shared" si="33"/>
        <v>トレシーバ注フレックスタッチ</v>
      </c>
      <c r="T422">
        <v>2</v>
      </c>
      <c r="U422" t="str">
        <f>統合マスタ!AA425</f>
        <v/>
      </c>
    </row>
    <row r="423" spans="1:21">
      <c r="A423" s="6" t="s">
        <v>733</v>
      </c>
      <c r="B423" s="6" t="s">
        <v>44</v>
      </c>
      <c r="C423" s="7" t="s">
        <v>39</v>
      </c>
      <c r="D423" s="6" t="s">
        <v>36</v>
      </c>
      <c r="E423" s="6" t="s">
        <v>681</v>
      </c>
      <c r="F423" s="8">
        <v>9.1999999999999993</v>
      </c>
      <c r="G423" s="8">
        <v>920</v>
      </c>
      <c r="H423" s="9">
        <f t="shared" si="30"/>
        <v>100.00000000000001</v>
      </c>
      <c r="I423" s="7" t="s">
        <v>38</v>
      </c>
      <c r="J423" s="10">
        <v>793</v>
      </c>
      <c r="K423" s="11">
        <f t="shared" si="31"/>
        <v>7.9299999999999988</v>
      </c>
      <c r="L423" s="7" t="s">
        <v>185</v>
      </c>
      <c r="M423" s="15">
        <f t="shared" si="32"/>
        <v>1.2700000000000005</v>
      </c>
      <c r="N423" t="str">
        <f>IF(match_results!C423="完全一致","〇","×")</f>
        <v>×</v>
      </c>
      <c r="O423" t="str">
        <f>IF(match_results!C423="薬価一致候補","〇","×")</f>
        <v>〇</v>
      </c>
      <c r="P423" s="56">
        <f>IF(match_results!E423="","",match_results!E423)</f>
        <v>362</v>
      </c>
      <c r="Q423" s="26" t="str">
        <f ca="1">OFFSET(マスタ非採用削除!$C$4,元データ!P423,0)</f>
        <v>トレドミン錠１５ｍｇ</v>
      </c>
      <c r="R423">
        <f t="shared" si="34"/>
        <v>422</v>
      </c>
      <c r="S423" t="str">
        <f t="shared" si="33"/>
        <v>トレドミン錠15ｍｇ　　　　　　　</v>
      </c>
      <c r="T423">
        <v>2</v>
      </c>
      <c r="U423" t="str">
        <f>統合マスタ!AA426</f>
        <v/>
      </c>
    </row>
    <row r="424" spans="1:21">
      <c r="A424" s="6" t="s">
        <v>734</v>
      </c>
      <c r="B424" s="6" t="s">
        <v>44</v>
      </c>
      <c r="C424" s="7" t="s">
        <v>39</v>
      </c>
      <c r="D424" s="6" t="s">
        <v>36</v>
      </c>
      <c r="E424" s="6" t="s">
        <v>681</v>
      </c>
      <c r="F424" s="8">
        <v>12.8</v>
      </c>
      <c r="G424" s="8">
        <v>1280</v>
      </c>
      <c r="H424" s="9">
        <f t="shared" si="30"/>
        <v>100</v>
      </c>
      <c r="I424" s="7" t="s">
        <v>38</v>
      </c>
      <c r="J424" s="10">
        <v>1105</v>
      </c>
      <c r="K424" s="11">
        <f t="shared" si="31"/>
        <v>11.05</v>
      </c>
      <c r="L424" s="7" t="s">
        <v>185</v>
      </c>
      <c r="M424" s="15">
        <f t="shared" si="32"/>
        <v>1.75</v>
      </c>
      <c r="N424" t="str">
        <f>IF(match_results!C424="完全一致","〇","×")</f>
        <v>×</v>
      </c>
      <c r="O424" t="str">
        <f>IF(match_results!C424="薬価一致候補","〇","×")</f>
        <v>〇</v>
      </c>
      <c r="P424" s="57">
        <v>363</v>
      </c>
      <c r="Q424" s="49" t="str">
        <f ca="1">OFFSET(マスタ非採用削除!$C$4,元データ!P424,0)</f>
        <v>トレドミン錠２５ｍｇ</v>
      </c>
      <c r="R424">
        <f t="shared" si="34"/>
        <v>423</v>
      </c>
      <c r="S424" t="str">
        <f t="shared" si="33"/>
        <v>トレドミン錠25ｍｇ　　　　　　　</v>
      </c>
      <c r="T424">
        <v>2</v>
      </c>
      <c r="U424" t="str">
        <f>統合マスタ!AA427</f>
        <v/>
      </c>
    </row>
    <row r="425" spans="1:21">
      <c r="A425" s="50" t="s">
        <v>735</v>
      </c>
      <c r="B425" s="6" t="s">
        <v>10</v>
      </c>
      <c r="C425" s="7" t="s">
        <v>58</v>
      </c>
      <c r="D425" s="6" t="s">
        <v>36</v>
      </c>
      <c r="E425" s="6" t="s">
        <v>308</v>
      </c>
      <c r="F425" s="8">
        <v>49.7</v>
      </c>
      <c r="G425" s="8">
        <v>4970</v>
      </c>
      <c r="H425" s="9">
        <f t="shared" si="30"/>
        <v>100</v>
      </c>
      <c r="I425" s="7" t="s">
        <v>38</v>
      </c>
      <c r="J425" s="12">
        <v>4427</v>
      </c>
      <c r="K425" s="11">
        <f t="shared" si="31"/>
        <v>44.27</v>
      </c>
      <c r="L425" s="7" t="s">
        <v>85</v>
      </c>
      <c r="M425" s="15">
        <f t="shared" si="32"/>
        <v>5.43</v>
      </c>
      <c r="N425" t="str">
        <f>IF(match_results!C425="完全一致","〇","×")</f>
        <v>×</v>
      </c>
      <c r="O425" t="str">
        <f>IF(match_results!C425="薬価一致候補","〇","×")</f>
        <v>×</v>
      </c>
      <c r="P425" s="64" t="s">
        <v>4067</v>
      </c>
      <c r="Q425" s="63" t="e">
        <f ca="1">OFFSET(マスタ非採用削除!$C$4,元データ!P425,0)</f>
        <v>#VALUE!</v>
      </c>
      <c r="R425">
        <f t="shared" si="34"/>
        <v>424</v>
      </c>
      <c r="S425" t="str">
        <f t="shared" si="33"/>
        <v>ドロキシドパカプセル100mg「アメル」</v>
      </c>
      <c r="T425">
        <v>10</v>
      </c>
      <c r="U425" t="str">
        <f>統合マスタ!AA428</f>
        <v>非採用</v>
      </c>
    </row>
    <row r="426" spans="1:21">
      <c r="A426" s="6" t="s">
        <v>736</v>
      </c>
      <c r="B426" s="6" t="s">
        <v>9</v>
      </c>
      <c r="C426" s="7" t="s">
        <v>39</v>
      </c>
      <c r="D426" s="6" t="s">
        <v>138</v>
      </c>
      <c r="E426" s="6" t="s">
        <v>360</v>
      </c>
      <c r="F426" s="8">
        <v>6.1</v>
      </c>
      <c r="G426" s="8">
        <v>6100</v>
      </c>
      <c r="H426" s="9">
        <f t="shared" si="30"/>
        <v>1000.0000000000001</v>
      </c>
      <c r="I426" s="7" t="s">
        <v>38</v>
      </c>
      <c r="J426" s="10">
        <v>5190</v>
      </c>
      <c r="K426" s="11">
        <f t="shared" si="31"/>
        <v>5.1899999999999995</v>
      </c>
      <c r="L426" s="7" t="s">
        <v>63</v>
      </c>
      <c r="M426" s="15">
        <f t="shared" si="32"/>
        <v>0.91000000000000014</v>
      </c>
      <c r="N426" t="str">
        <f>IF(match_results!C426="完全一致","〇","×")</f>
        <v>〇</v>
      </c>
      <c r="O426" t="str">
        <f>IF(match_results!C426="薬価一致候補","〇","×")</f>
        <v>×</v>
      </c>
      <c r="P426" s="58">
        <f>IF(match_results!E426="","",match_results!E426)</f>
        <v>366</v>
      </c>
      <c r="Q426" s="26" t="str">
        <f ca="1">OFFSET(マスタ非採用削除!$C$4,元データ!P426,0)</f>
        <v>ドンペリドン錠１０ｍｇ「ＪＧ」</v>
      </c>
      <c r="R426">
        <f t="shared" si="34"/>
        <v>425</v>
      </c>
      <c r="S426" t="str">
        <f t="shared" si="33"/>
        <v>ドンペリドン錠10mg「JG」</v>
      </c>
      <c r="T426">
        <v>1</v>
      </c>
      <c r="U426" t="str">
        <f>統合マスタ!AA429</f>
        <v/>
      </c>
    </row>
    <row r="427" spans="1:21">
      <c r="A427" s="6" t="s">
        <v>737</v>
      </c>
      <c r="B427" s="6" t="s">
        <v>9</v>
      </c>
      <c r="C427" s="7" t="s">
        <v>10</v>
      </c>
      <c r="D427" s="6" t="s">
        <v>738</v>
      </c>
      <c r="E427" s="6" t="s">
        <v>606</v>
      </c>
      <c r="F427" s="8">
        <v>76.5</v>
      </c>
      <c r="G427" s="8">
        <v>1530</v>
      </c>
      <c r="H427" s="9">
        <f t="shared" si="30"/>
        <v>20</v>
      </c>
      <c r="I427" s="7" t="s">
        <v>169</v>
      </c>
      <c r="J427" s="10">
        <v>1363</v>
      </c>
      <c r="K427" s="11">
        <f t="shared" si="31"/>
        <v>68.150000000000006</v>
      </c>
      <c r="L427" s="7" t="s">
        <v>63</v>
      </c>
      <c r="M427" s="15">
        <f t="shared" si="32"/>
        <v>8.3499999999999943</v>
      </c>
      <c r="N427" t="str">
        <f>IF(match_results!C427="完全一致","〇","×")</f>
        <v>〇</v>
      </c>
      <c r="O427" t="str">
        <f>IF(match_results!C427="薬価一致候補","〇","×")</f>
        <v>×</v>
      </c>
      <c r="P427" s="58">
        <f>IF(match_results!E427="","",match_results!E427)</f>
        <v>367</v>
      </c>
      <c r="Q427" s="26" t="str">
        <f ca="1">OFFSET(マスタ非採用削除!$C$4,元データ!P427,0)</f>
        <v>ナウゼリン坐剤６０</v>
      </c>
      <c r="R427">
        <f t="shared" si="34"/>
        <v>426</v>
      </c>
      <c r="S427" t="str">
        <f t="shared" si="33"/>
        <v>ナウゼリン坐剤60</v>
      </c>
      <c r="T427">
        <v>1</v>
      </c>
      <c r="U427" t="str">
        <f>統合マスタ!AA430</f>
        <v/>
      </c>
    </row>
    <row r="428" spans="1:21">
      <c r="A428" s="6" t="s">
        <v>739</v>
      </c>
      <c r="B428" s="6" t="s">
        <v>90</v>
      </c>
      <c r="C428" s="7" t="s">
        <v>39</v>
      </c>
      <c r="D428" s="6" t="s">
        <v>36</v>
      </c>
      <c r="E428" s="6" t="s">
        <v>84</v>
      </c>
      <c r="F428" s="8">
        <v>10.4</v>
      </c>
      <c r="G428" s="8">
        <v>1040</v>
      </c>
      <c r="H428" s="9">
        <f t="shared" si="30"/>
        <v>100</v>
      </c>
      <c r="I428" s="7" t="s">
        <v>38</v>
      </c>
      <c r="J428" s="10">
        <v>920</v>
      </c>
      <c r="K428" s="11">
        <f t="shared" si="31"/>
        <v>9.1999999999999993</v>
      </c>
      <c r="L428" s="7" t="s">
        <v>72</v>
      </c>
      <c r="M428" s="15">
        <f t="shared" si="32"/>
        <v>1.2000000000000011</v>
      </c>
      <c r="N428" t="str">
        <f>IF(match_results!C428="完全一致","〇","×")</f>
        <v>〇</v>
      </c>
      <c r="O428" t="str">
        <f>IF(match_results!C428="薬価一致候補","〇","×")</f>
        <v>×</v>
      </c>
      <c r="P428" s="58">
        <f>IF(match_results!E428="","",match_results!E428)</f>
        <v>368</v>
      </c>
      <c r="Q428" s="26" t="str">
        <f ca="1">OFFSET(マスタ非採用削除!$C$4,元データ!P428,0)</f>
        <v>ナトリックス錠１</v>
      </c>
      <c r="R428">
        <f t="shared" si="34"/>
        <v>427</v>
      </c>
      <c r="S428" t="str">
        <f t="shared" si="33"/>
        <v>ナトリックス錠１</v>
      </c>
      <c r="T428">
        <v>1</v>
      </c>
      <c r="U428" t="str">
        <f>統合マスタ!AA431</f>
        <v/>
      </c>
    </row>
    <row r="429" spans="1:21">
      <c r="A429" s="6" t="s">
        <v>740</v>
      </c>
      <c r="B429" s="6" t="s">
        <v>10</v>
      </c>
      <c r="C429" s="7" t="s">
        <v>67</v>
      </c>
      <c r="D429" s="6" t="s">
        <v>297</v>
      </c>
      <c r="E429" s="6" t="s">
        <v>114</v>
      </c>
      <c r="F429" s="8">
        <v>6.1</v>
      </c>
      <c r="G429" s="8">
        <v>6100</v>
      </c>
      <c r="H429" s="9">
        <f t="shared" si="30"/>
        <v>1000.0000000000001</v>
      </c>
      <c r="I429" s="7" t="s">
        <v>38</v>
      </c>
      <c r="J429" s="12">
        <v>5429</v>
      </c>
      <c r="K429" s="11">
        <f t="shared" si="31"/>
        <v>5.4289999999999994</v>
      </c>
      <c r="L429" s="7" t="s">
        <v>163</v>
      </c>
      <c r="M429" s="15">
        <f t="shared" si="32"/>
        <v>0.67100000000000026</v>
      </c>
      <c r="N429" t="str">
        <f>IF(match_results!C429="完全一致","〇","×")</f>
        <v>×</v>
      </c>
      <c r="O429" t="str">
        <f>IF(match_results!C429="薬価一致候補","〇","×")</f>
        <v>〇</v>
      </c>
      <c r="P429" s="57">
        <v>370</v>
      </c>
      <c r="Q429" s="49" t="str">
        <f ca="1">OFFSET(マスタ非採用削除!$C$4,元データ!P429,0)</f>
        <v>ニコランジル錠５ｍｇ「トーワ」</v>
      </c>
      <c r="R429">
        <f t="shared" si="34"/>
        <v>428</v>
      </c>
      <c r="S429" t="str">
        <f t="shared" si="33"/>
        <v>ニコランジル錠５ｍｇ「ﾄｰﾜ」　　　　　　　　　</v>
      </c>
      <c r="T429">
        <v>2</v>
      </c>
      <c r="U429" t="str">
        <f>統合マスタ!AA432</f>
        <v/>
      </c>
    </row>
    <row r="430" spans="1:21">
      <c r="A430" s="6" t="s">
        <v>741</v>
      </c>
      <c r="B430" s="6" t="s">
        <v>114</v>
      </c>
      <c r="C430" s="7" t="s">
        <v>67</v>
      </c>
      <c r="D430" s="6" t="s">
        <v>297</v>
      </c>
      <c r="E430" s="6" t="s">
        <v>114</v>
      </c>
      <c r="F430" s="8">
        <v>10.1</v>
      </c>
      <c r="G430" s="8">
        <v>10100</v>
      </c>
      <c r="H430" s="9">
        <f t="shared" si="30"/>
        <v>1000</v>
      </c>
      <c r="I430" s="7" t="s">
        <v>38</v>
      </c>
      <c r="J430" s="10">
        <v>8790</v>
      </c>
      <c r="K430" s="11">
        <f t="shared" si="31"/>
        <v>8.7899999999999991</v>
      </c>
      <c r="L430" s="7" t="s">
        <v>348</v>
      </c>
      <c r="M430" s="15">
        <f t="shared" si="32"/>
        <v>1.3100000000000005</v>
      </c>
      <c r="N430" t="str">
        <f>IF(match_results!C430="完全一致","〇","×")</f>
        <v>〇</v>
      </c>
      <c r="O430" t="str">
        <f>IF(match_results!C430="薬価一致候補","〇","×")</f>
        <v>×</v>
      </c>
      <c r="P430" s="58">
        <f>IF(match_results!E430="","",match_results!E430)</f>
        <v>371</v>
      </c>
      <c r="Q430" s="26" t="str">
        <f ca="1">OFFSET(マスタ非採用削除!$C$4,元データ!P430,0)</f>
        <v>ニセルゴリン錠５ｍｇ「トーワ」</v>
      </c>
      <c r="R430">
        <f t="shared" si="34"/>
        <v>429</v>
      </c>
      <c r="S430" t="str">
        <f t="shared" si="33"/>
        <v>ニセルゴリン錠5mg「トーワ」</v>
      </c>
      <c r="T430">
        <v>1</v>
      </c>
      <c r="U430" t="str">
        <f>統合マスタ!AA433</f>
        <v/>
      </c>
    </row>
    <row r="431" spans="1:21">
      <c r="A431" s="6" t="s">
        <v>742</v>
      </c>
      <c r="B431" s="6" t="s">
        <v>44</v>
      </c>
      <c r="C431" s="7" t="s">
        <v>10</v>
      </c>
      <c r="D431" s="6" t="s">
        <v>743</v>
      </c>
      <c r="E431" s="6" t="s">
        <v>284</v>
      </c>
      <c r="F431" s="8">
        <v>16</v>
      </c>
      <c r="G431" s="8">
        <v>3200</v>
      </c>
      <c r="H431" s="9">
        <f t="shared" si="30"/>
        <v>200</v>
      </c>
      <c r="I431" s="7" t="s">
        <v>13</v>
      </c>
      <c r="J431" s="10">
        <v>2905</v>
      </c>
      <c r="K431" s="11">
        <f t="shared" si="31"/>
        <v>14.525</v>
      </c>
      <c r="L431" s="7" t="s">
        <v>682</v>
      </c>
      <c r="M431" s="15">
        <f t="shared" si="32"/>
        <v>1.4749999999999996</v>
      </c>
      <c r="N431" t="str">
        <f>IF(match_results!C431="完全一致","〇","×")</f>
        <v>×</v>
      </c>
      <c r="O431" t="str">
        <f>IF(match_results!C431="薬価一致候補","〇","×")</f>
        <v>〇</v>
      </c>
      <c r="P431" s="56">
        <f>IF(match_results!E431="","",match_results!E431)</f>
        <v>372</v>
      </c>
      <c r="Q431" s="26" t="str">
        <f ca="1">OFFSET(マスタ非採用削除!$C$4,元データ!P431,0)</f>
        <v>ニゾラールクリーム２％</v>
      </c>
      <c r="R431">
        <f t="shared" si="34"/>
        <v>430</v>
      </c>
      <c r="S431" t="str">
        <f t="shared" si="33"/>
        <v>ニゾラールクリーム２％　　　　　　　　　</v>
      </c>
      <c r="T431">
        <v>2</v>
      </c>
      <c r="U431" t="str">
        <f>統合マスタ!AA434</f>
        <v/>
      </c>
    </row>
    <row r="432" spans="1:21">
      <c r="A432" s="6" t="s">
        <v>744</v>
      </c>
      <c r="B432" s="6" t="s">
        <v>9</v>
      </c>
      <c r="C432" s="7" t="s">
        <v>10</v>
      </c>
      <c r="D432" s="6" t="s">
        <v>745</v>
      </c>
      <c r="E432" s="6" t="s">
        <v>279</v>
      </c>
      <c r="F432" s="8">
        <v>22.1</v>
      </c>
      <c r="G432" s="8">
        <v>2210</v>
      </c>
      <c r="H432" s="9">
        <f t="shared" si="30"/>
        <v>100</v>
      </c>
      <c r="I432" s="7" t="s">
        <v>13</v>
      </c>
      <c r="J432" s="10">
        <v>2009</v>
      </c>
      <c r="K432" s="11">
        <f t="shared" si="31"/>
        <v>20.09</v>
      </c>
      <c r="L432" s="7" t="s">
        <v>682</v>
      </c>
      <c r="M432" s="15">
        <f t="shared" si="32"/>
        <v>2.0100000000000016</v>
      </c>
      <c r="N432" t="str">
        <f>IF(match_results!C432="完全一致","〇","×")</f>
        <v>〇</v>
      </c>
      <c r="O432" t="str">
        <f>IF(match_results!C432="薬価一致候補","〇","×")</f>
        <v>×</v>
      </c>
      <c r="P432" s="58">
        <f>IF(match_results!E432="","",match_results!E432)</f>
        <v>373</v>
      </c>
      <c r="Q432" s="26" t="str">
        <f ca="1">OFFSET(マスタ非採用削除!$C$4,元データ!P432,0)</f>
        <v>ニゾラールローション２％</v>
      </c>
      <c r="R432">
        <f t="shared" si="34"/>
        <v>431</v>
      </c>
      <c r="S432" t="str">
        <f t="shared" si="33"/>
        <v>ニゾラールローション２％</v>
      </c>
      <c r="T432">
        <v>1</v>
      </c>
      <c r="U432" t="str">
        <f>統合マスタ!AA435</f>
        <v/>
      </c>
    </row>
    <row r="433" spans="1:21">
      <c r="A433" s="6" t="s">
        <v>746</v>
      </c>
      <c r="B433" s="6" t="s">
        <v>9</v>
      </c>
      <c r="C433" s="7" t="s">
        <v>39</v>
      </c>
      <c r="D433" s="6" t="s">
        <v>36</v>
      </c>
      <c r="E433" s="6" t="s">
        <v>195</v>
      </c>
      <c r="F433" s="8">
        <v>10</v>
      </c>
      <c r="G433" s="8">
        <v>1000</v>
      </c>
      <c r="H433" s="9">
        <f t="shared" si="30"/>
        <v>100</v>
      </c>
      <c r="I433" s="7" t="s">
        <v>38</v>
      </c>
      <c r="J433" s="10">
        <v>909</v>
      </c>
      <c r="K433" s="11">
        <f t="shared" si="31"/>
        <v>9.09</v>
      </c>
      <c r="L433" s="7" t="s">
        <v>163</v>
      </c>
      <c r="M433" s="15">
        <f t="shared" si="32"/>
        <v>0.91000000000000014</v>
      </c>
      <c r="N433" t="str">
        <f>IF(match_results!C433="完全一致","〇","×")</f>
        <v>〇</v>
      </c>
      <c r="O433" t="str">
        <f>IF(match_results!C433="薬価一致候補","〇","×")</f>
        <v>×</v>
      </c>
      <c r="P433" s="58">
        <f>IF(match_results!E433="","",match_results!E433)</f>
        <v>374</v>
      </c>
      <c r="Q433" s="26" t="str">
        <f ca="1">OFFSET(マスタ非採用削除!$C$4,元データ!P433,0)</f>
        <v>ニトロペン舌下錠０．３ｍｇ</v>
      </c>
      <c r="R433">
        <f t="shared" si="34"/>
        <v>432</v>
      </c>
      <c r="S433" t="str">
        <f t="shared" si="33"/>
        <v>ニトロペン舌下錠0.3ｍｇ</v>
      </c>
      <c r="T433">
        <v>1</v>
      </c>
      <c r="U433" t="str">
        <f>統合マスタ!AA436</f>
        <v/>
      </c>
    </row>
    <row r="434" spans="1:21">
      <c r="A434" s="6" t="s">
        <v>747</v>
      </c>
      <c r="B434" s="6" t="s">
        <v>10</v>
      </c>
      <c r="C434" s="7" t="s">
        <v>39</v>
      </c>
      <c r="D434" s="6" t="s">
        <v>504</v>
      </c>
      <c r="E434" s="6" t="s">
        <v>108</v>
      </c>
      <c r="F434" s="8">
        <v>8.3000000000000007</v>
      </c>
      <c r="G434" s="8">
        <v>830</v>
      </c>
      <c r="H434" s="9">
        <f t="shared" si="30"/>
        <v>99.999999999999986</v>
      </c>
      <c r="I434" s="7" t="s">
        <v>57</v>
      </c>
      <c r="J434" s="12">
        <v>749</v>
      </c>
      <c r="K434" s="11">
        <f t="shared" si="31"/>
        <v>7.4900000000000011</v>
      </c>
      <c r="L434" s="7" t="s">
        <v>163</v>
      </c>
      <c r="M434" s="15">
        <f t="shared" si="32"/>
        <v>0.80999999999999961</v>
      </c>
      <c r="N434" t="str">
        <f>IF(match_results!C434="完全一致","〇","×")</f>
        <v>〇</v>
      </c>
      <c r="O434" t="str">
        <f>IF(match_results!C434="薬価一致候補","〇","×")</f>
        <v>×</v>
      </c>
      <c r="P434" s="58">
        <f>IF(match_results!E434="","",match_results!E434)</f>
        <v>375</v>
      </c>
      <c r="Q434" s="26" t="str">
        <f ca="1">OFFSET(マスタ非採用削除!$C$4,元データ!P434,0)</f>
        <v>ニフェジピンカプセル１０ｍｇ「サワイ」</v>
      </c>
      <c r="R434">
        <f t="shared" si="34"/>
        <v>433</v>
      </c>
      <c r="S434" t="str">
        <f t="shared" si="33"/>
        <v>ニフェジピンカプセル10ｍｇ「ｻﾜｲ」</v>
      </c>
      <c r="T434">
        <v>1</v>
      </c>
      <c r="U434" t="str">
        <f>統合マスタ!AA437</f>
        <v/>
      </c>
    </row>
    <row r="435" spans="1:21">
      <c r="A435" s="6" t="s">
        <v>748</v>
      </c>
      <c r="B435" s="6" t="s">
        <v>9</v>
      </c>
      <c r="C435" s="7" t="s">
        <v>10</v>
      </c>
      <c r="D435" s="6" t="s">
        <v>222</v>
      </c>
      <c r="E435" s="6" t="s">
        <v>92</v>
      </c>
      <c r="F435" s="8">
        <v>296.10000000000002</v>
      </c>
      <c r="G435" s="8">
        <v>8290.7999999999993</v>
      </c>
      <c r="H435" s="9">
        <f t="shared" si="30"/>
        <v>27.999999999999996</v>
      </c>
      <c r="I435" s="7" t="s">
        <v>181</v>
      </c>
      <c r="J435" s="10">
        <v>7289</v>
      </c>
      <c r="K435" s="11">
        <f t="shared" si="31"/>
        <v>260.32142857142861</v>
      </c>
      <c r="L435" s="7" t="s">
        <v>85</v>
      </c>
      <c r="M435" s="15">
        <f t="shared" si="32"/>
        <v>35.778571428571411</v>
      </c>
      <c r="N435" t="str">
        <f>IF(match_results!C435="完全一致","〇","×")</f>
        <v>〇</v>
      </c>
      <c r="O435" t="str">
        <f>IF(match_results!C435="薬価一致候補","〇","×")</f>
        <v>×</v>
      </c>
      <c r="P435" s="58">
        <f>IF(match_results!E435="","",match_results!E435)</f>
        <v>377</v>
      </c>
      <c r="Q435" s="26" t="str">
        <f ca="1">OFFSET(マスタ非採用削除!$C$4,元データ!P435,0)</f>
        <v>ニュープロパッチ４．５ｍｇ</v>
      </c>
      <c r="R435">
        <f t="shared" si="34"/>
        <v>434</v>
      </c>
      <c r="S435" t="str">
        <f t="shared" si="33"/>
        <v>ニュープロパッチ4.5ｍｇ</v>
      </c>
      <c r="T435">
        <v>1</v>
      </c>
      <c r="U435" t="str">
        <f>統合マスタ!AA438</f>
        <v/>
      </c>
    </row>
    <row r="436" spans="1:21">
      <c r="A436" s="6" t="s">
        <v>749</v>
      </c>
      <c r="B436" s="6" t="s">
        <v>10</v>
      </c>
      <c r="C436" s="7" t="s">
        <v>10</v>
      </c>
      <c r="D436" s="6" t="s">
        <v>750</v>
      </c>
      <c r="E436" s="6" t="s">
        <v>576</v>
      </c>
      <c r="F436" s="8">
        <v>4735</v>
      </c>
      <c r="G436" s="8">
        <v>4735</v>
      </c>
      <c r="H436" s="9">
        <f t="shared" si="30"/>
        <v>1</v>
      </c>
      <c r="I436" s="7" t="s">
        <v>80</v>
      </c>
      <c r="J436" s="12">
        <v>4185</v>
      </c>
      <c r="K436" s="11">
        <f t="shared" si="31"/>
        <v>4185</v>
      </c>
      <c r="L436" s="7" t="s">
        <v>294</v>
      </c>
      <c r="M436" s="15">
        <f t="shared" si="32"/>
        <v>550</v>
      </c>
      <c r="N436" t="str">
        <f>IF(match_results!C436="完全一致","〇","×")</f>
        <v>×</v>
      </c>
      <c r="O436" t="str">
        <f>IF(match_results!C436="薬価一致候補","〇","×")</f>
        <v>〇</v>
      </c>
      <c r="P436" s="56">
        <f>IF(match_results!E436="","",match_results!E436)</f>
        <v>378</v>
      </c>
      <c r="Q436" s="26" t="str">
        <f ca="1">OFFSET(マスタ非採用削除!$C$4,元データ!P436,0)</f>
        <v>ニューモバックスＮＰシリンジ（用時購入）</v>
      </c>
      <c r="R436">
        <f t="shared" si="34"/>
        <v>435</v>
      </c>
      <c r="S436" t="str">
        <f t="shared" si="33"/>
        <v>ニューモバックスNＰシリンジ</v>
      </c>
      <c r="T436">
        <v>2</v>
      </c>
      <c r="U436" t="str">
        <f>統合マスタ!AA439</f>
        <v/>
      </c>
    </row>
    <row r="437" spans="1:21">
      <c r="A437" s="6" t="s">
        <v>751</v>
      </c>
      <c r="B437" s="6" t="s">
        <v>9</v>
      </c>
      <c r="C437" s="7" t="s">
        <v>67</v>
      </c>
      <c r="D437" s="6" t="s">
        <v>297</v>
      </c>
      <c r="E437" s="6" t="s">
        <v>521</v>
      </c>
      <c r="F437" s="8">
        <v>6.7</v>
      </c>
      <c r="G437" s="8">
        <v>6700</v>
      </c>
      <c r="H437" s="9">
        <f t="shared" si="30"/>
        <v>1000</v>
      </c>
      <c r="I437" s="7" t="s">
        <v>38</v>
      </c>
      <c r="J437" s="10">
        <v>6090</v>
      </c>
      <c r="K437" s="11">
        <f t="shared" si="31"/>
        <v>6.09</v>
      </c>
      <c r="L437" s="7" t="s">
        <v>165</v>
      </c>
      <c r="M437" s="15">
        <f t="shared" si="32"/>
        <v>0.61000000000000032</v>
      </c>
      <c r="N437" t="str">
        <f>IF(match_results!C437="完全一致","〇","×")</f>
        <v>〇</v>
      </c>
      <c r="O437" t="str">
        <f>IF(match_results!C437="薬価一致候補","〇","×")</f>
        <v>×</v>
      </c>
      <c r="P437" s="58">
        <f>IF(match_results!E437="","",match_results!E437)</f>
        <v>380</v>
      </c>
      <c r="Q437" s="26" t="str">
        <f ca="1">OFFSET(マスタ非採用削除!$C$4,元データ!P437,0)</f>
        <v>ニューレプチル錠１０ｍｇ</v>
      </c>
      <c r="R437">
        <f t="shared" si="34"/>
        <v>436</v>
      </c>
      <c r="S437" t="str">
        <f t="shared" si="33"/>
        <v>ニューレプチル錠10ｍｇ</v>
      </c>
      <c r="T437">
        <v>1</v>
      </c>
      <c r="U437" t="str">
        <f>統合マスタ!AA440</f>
        <v/>
      </c>
    </row>
    <row r="438" spans="1:21">
      <c r="A438" s="6" t="s">
        <v>752</v>
      </c>
      <c r="B438" s="6" t="s">
        <v>10</v>
      </c>
      <c r="C438" s="7" t="s">
        <v>67</v>
      </c>
      <c r="D438" s="6" t="s">
        <v>138</v>
      </c>
      <c r="E438" s="6" t="s">
        <v>521</v>
      </c>
      <c r="F438" s="8">
        <v>6.1</v>
      </c>
      <c r="G438" s="8">
        <v>6100</v>
      </c>
      <c r="H438" s="9">
        <f t="shared" si="30"/>
        <v>1000.0000000000001</v>
      </c>
      <c r="I438" s="7" t="s">
        <v>38</v>
      </c>
      <c r="J438" s="12">
        <v>5540</v>
      </c>
      <c r="K438" s="11">
        <f t="shared" si="31"/>
        <v>5.5399999999999991</v>
      </c>
      <c r="L438" s="7" t="s">
        <v>165</v>
      </c>
      <c r="M438" s="15">
        <f t="shared" si="32"/>
        <v>0.5600000000000005</v>
      </c>
      <c r="N438" t="str">
        <f>IF(match_results!C438="完全一致","〇","×")</f>
        <v>〇</v>
      </c>
      <c r="O438" t="str">
        <f>IF(match_results!C438="薬価一致候補","〇","×")</f>
        <v>×</v>
      </c>
      <c r="P438" s="58">
        <f>IF(match_results!E438="","",match_results!E438)</f>
        <v>379</v>
      </c>
      <c r="Q438" s="26" t="str">
        <f ca="1">OFFSET(マスタ非採用削除!$C$4,元データ!P438,0)</f>
        <v>ニューレプチル錠５ｍｇ</v>
      </c>
      <c r="R438">
        <f t="shared" si="34"/>
        <v>437</v>
      </c>
      <c r="S438" t="str">
        <f t="shared" si="33"/>
        <v>ニューレプチル錠5ｍｇ</v>
      </c>
      <c r="T438">
        <v>1</v>
      </c>
      <c r="U438" t="str">
        <f>統合マスタ!AA441</f>
        <v/>
      </c>
    </row>
    <row r="439" spans="1:21">
      <c r="A439" s="6" t="s">
        <v>753</v>
      </c>
      <c r="B439" s="6" t="s">
        <v>10</v>
      </c>
      <c r="C439" s="7" t="s">
        <v>67</v>
      </c>
      <c r="D439" s="6" t="s">
        <v>174</v>
      </c>
      <c r="E439" s="6" t="s">
        <v>108</v>
      </c>
      <c r="F439" s="8">
        <v>10.1</v>
      </c>
      <c r="G439" s="8">
        <v>5050</v>
      </c>
      <c r="H439" s="9">
        <f t="shared" si="30"/>
        <v>500</v>
      </c>
      <c r="I439" s="7" t="s">
        <v>38</v>
      </c>
      <c r="J439" s="12">
        <v>4554</v>
      </c>
      <c r="K439" s="11">
        <f t="shared" si="31"/>
        <v>9.1080000000000005</v>
      </c>
      <c r="L439" s="7" t="s">
        <v>163</v>
      </c>
      <c r="M439" s="15">
        <f t="shared" si="32"/>
        <v>0.9919999999999991</v>
      </c>
      <c r="N439" t="str">
        <f>IF(match_results!C439="完全一致","〇","×")</f>
        <v>×</v>
      </c>
      <c r="O439" t="str">
        <f>IF(match_results!C439="薬価一致候補","〇","×")</f>
        <v>〇</v>
      </c>
      <c r="P439" s="64" t="s">
        <v>4061</v>
      </c>
      <c r="Q439" s="63" t="e">
        <f ca="1">OFFSET(マスタ非採用削除!$C$4,元データ!P439,0)</f>
        <v>#VALUE!</v>
      </c>
      <c r="R439">
        <f t="shared" si="34"/>
        <v>438</v>
      </c>
      <c r="S439" t="str">
        <f t="shared" si="33"/>
        <v>ニルバジピン錠２ｍｇ「サワイ」</v>
      </c>
      <c r="T439">
        <v>10</v>
      </c>
      <c r="U439" t="str">
        <f>統合マスタ!AA442</f>
        <v>非採用</v>
      </c>
    </row>
    <row r="440" spans="1:21">
      <c r="A440" s="6" t="s">
        <v>754</v>
      </c>
      <c r="B440" s="6" t="s">
        <v>109</v>
      </c>
      <c r="C440" s="7" t="s">
        <v>39</v>
      </c>
      <c r="D440" s="6" t="s">
        <v>69</v>
      </c>
      <c r="E440" s="6" t="s">
        <v>108</v>
      </c>
      <c r="F440" s="8">
        <v>10.4</v>
      </c>
      <c r="G440" s="8">
        <v>1040</v>
      </c>
      <c r="H440" s="9">
        <f t="shared" si="30"/>
        <v>100</v>
      </c>
      <c r="I440" s="7" t="s">
        <v>38</v>
      </c>
      <c r="J440" s="10">
        <v>936</v>
      </c>
      <c r="K440" s="11">
        <f t="shared" si="31"/>
        <v>9.36</v>
      </c>
      <c r="L440" s="7" t="s">
        <v>163</v>
      </c>
      <c r="M440" s="15">
        <f t="shared" si="32"/>
        <v>1.0400000000000009</v>
      </c>
      <c r="N440" t="str">
        <f>IF(match_results!C440="完全一致","〇","×")</f>
        <v>〇</v>
      </c>
      <c r="O440" t="str">
        <f>IF(match_results!C440="薬価一致候補","〇","×")</f>
        <v>×</v>
      </c>
      <c r="P440" s="58">
        <f>IF(match_results!E440="","",match_results!E440)</f>
        <v>382</v>
      </c>
      <c r="Q440" s="26" t="str">
        <f ca="1">OFFSET(マスタ非採用削除!$C$4,元データ!P440,0)</f>
        <v>ニルバジピン錠４ｍｇ「サワイ」</v>
      </c>
      <c r="R440">
        <f t="shared" si="34"/>
        <v>439</v>
      </c>
      <c r="S440" t="str">
        <f t="shared" si="33"/>
        <v>ニルバジピン錠4ｍｇ「サワイ」</v>
      </c>
      <c r="T440">
        <v>1</v>
      </c>
      <c r="U440" t="str">
        <f>統合マスタ!AA443</f>
        <v/>
      </c>
    </row>
    <row r="441" spans="1:21">
      <c r="A441" s="6" t="s">
        <v>755</v>
      </c>
      <c r="B441" s="6" t="s">
        <v>71</v>
      </c>
      <c r="C441" s="7" t="s">
        <v>39</v>
      </c>
      <c r="D441" s="6" t="s">
        <v>756</v>
      </c>
      <c r="E441" s="6" t="s">
        <v>664</v>
      </c>
      <c r="F441" s="8">
        <v>814.8</v>
      </c>
      <c r="G441" s="8">
        <v>68443.199999999997</v>
      </c>
      <c r="H441" s="9">
        <f t="shared" si="30"/>
        <v>84</v>
      </c>
      <c r="I441" s="7" t="s">
        <v>57</v>
      </c>
      <c r="J441" s="10">
        <v>60976</v>
      </c>
      <c r="K441" s="11">
        <f t="shared" si="31"/>
        <v>725.90476190476193</v>
      </c>
      <c r="L441" s="7" t="s">
        <v>333</v>
      </c>
      <c r="M441" s="15">
        <f t="shared" si="32"/>
        <v>88.895238095238028</v>
      </c>
      <c r="N441" t="str">
        <f>IF(match_results!C441="完全一致","〇","×")</f>
        <v>×</v>
      </c>
      <c r="O441" t="str">
        <f>IF(match_results!C441="薬価一致候補","〇","×")</f>
        <v>〇</v>
      </c>
      <c r="P441" s="56">
        <f>IF(match_results!E441="","",match_results!E441)</f>
        <v>383</v>
      </c>
      <c r="Q441" s="26" t="str">
        <f ca="1">OFFSET(マスタ非採用削除!$C$4,元データ!P441,0)</f>
        <v>ネイリンカプセル１００ｍｇ（用時購入）</v>
      </c>
      <c r="R441">
        <f t="shared" si="34"/>
        <v>440</v>
      </c>
      <c r="S441" t="str">
        <f t="shared" si="33"/>
        <v>ネイリンカプセル100ｍｇ</v>
      </c>
      <c r="T441">
        <v>2</v>
      </c>
      <c r="U441" t="str">
        <f>統合マスタ!AA444</f>
        <v/>
      </c>
    </row>
    <row r="442" spans="1:21">
      <c r="A442" s="6" t="s">
        <v>757</v>
      </c>
      <c r="B442" s="6" t="s">
        <v>44</v>
      </c>
      <c r="C442" s="7" t="s">
        <v>67</v>
      </c>
      <c r="D442" s="6" t="s">
        <v>138</v>
      </c>
      <c r="E442" s="6" t="s">
        <v>691</v>
      </c>
      <c r="F442" s="8">
        <v>14.7</v>
      </c>
      <c r="G442" s="8">
        <v>14700</v>
      </c>
      <c r="H442" s="9">
        <f t="shared" si="30"/>
        <v>1000</v>
      </c>
      <c r="I442" s="7" t="s">
        <v>38</v>
      </c>
      <c r="J442" s="10">
        <v>12789</v>
      </c>
      <c r="K442" s="11">
        <f t="shared" si="31"/>
        <v>12.789</v>
      </c>
      <c r="L442" s="7" t="s">
        <v>85</v>
      </c>
      <c r="M442" s="15">
        <f t="shared" si="32"/>
        <v>1.9109999999999996</v>
      </c>
      <c r="N442" t="str">
        <f>IF(match_results!C442="完全一致","〇","×")</f>
        <v>〇</v>
      </c>
      <c r="O442" t="str">
        <f>IF(match_results!C442="薬価一致候補","〇","×")</f>
        <v>×</v>
      </c>
      <c r="P442" s="58">
        <f>IF(match_results!E442="","",match_results!E442)</f>
        <v>384</v>
      </c>
      <c r="Q442" s="26" t="str">
        <f ca="1">OFFSET(マスタ非採用削除!$C$4,元データ!P442,0)</f>
        <v>ネオドパストン配合錠Ｌ１００</v>
      </c>
      <c r="R442">
        <f t="shared" si="34"/>
        <v>441</v>
      </c>
      <c r="S442" t="str">
        <f t="shared" si="33"/>
        <v>ネオドパストン配合錠Ｌ１００</v>
      </c>
      <c r="T442">
        <v>1</v>
      </c>
      <c r="U442" t="str">
        <f>統合マスタ!AA445</f>
        <v/>
      </c>
    </row>
    <row r="443" spans="1:21">
      <c r="A443" s="6" t="s">
        <v>758</v>
      </c>
      <c r="B443" s="6" t="s">
        <v>9</v>
      </c>
      <c r="C443" s="7" t="s">
        <v>10</v>
      </c>
      <c r="D443" s="6" t="s">
        <v>759</v>
      </c>
      <c r="E443" s="6" t="s">
        <v>92</v>
      </c>
      <c r="F443" s="8">
        <v>61</v>
      </c>
      <c r="G443" s="8">
        <v>3050</v>
      </c>
      <c r="H443" s="9">
        <f t="shared" si="30"/>
        <v>50</v>
      </c>
      <c r="I443" s="7" t="s">
        <v>88</v>
      </c>
      <c r="J443" s="10">
        <v>2717</v>
      </c>
      <c r="K443" s="11">
        <f t="shared" si="31"/>
        <v>54.34</v>
      </c>
      <c r="L443" s="7" t="s">
        <v>423</v>
      </c>
      <c r="M443" s="15">
        <f t="shared" si="32"/>
        <v>6.6599999999999966</v>
      </c>
      <c r="N443" t="str">
        <f>IF(match_results!C443="完全一致","〇","×")</f>
        <v>×</v>
      </c>
      <c r="O443" t="str">
        <f>IF(match_results!C443="薬価一致候補","〇","×")</f>
        <v>〇</v>
      </c>
      <c r="P443" s="57">
        <v>386</v>
      </c>
      <c r="Q443" s="49" t="str">
        <f ca="1">OFFSET(マスタ非採用削除!$C$4,元データ!P443,0)</f>
        <v>ネオファーゲン静注２０ｍＬ</v>
      </c>
      <c r="R443">
        <f t="shared" si="34"/>
        <v>442</v>
      </c>
      <c r="S443" t="str">
        <f t="shared" si="33"/>
        <v>ネオファーゲン静注20ｍｌ</v>
      </c>
      <c r="T443">
        <v>2</v>
      </c>
      <c r="U443" t="str">
        <f>統合マスタ!AA446</f>
        <v/>
      </c>
    </row>
    <row r="444" spans="1:21">
      <c r="A444" s="6" t="s">
        <v>760</v>
      </c>
      <c r="B444" s="6" t="s">
        <v>10</v>
      </c>
      <c r="C444" s="7" t="s">
        <v>10</v>
      </c>
      <c r="D444" s="6" t="s">
        <v>141</v>
      </c>
      <c r="E444" s="6" t="s">
        <v>447</v>
      </c>
      <c r="F444" s="8">
        <v>100</v>
      </c>
      <c r="G444" s="8">
        <v>1000</v>
      </c>
      <c r="H444" s="9">
        <f t="shared" si="30"/>
        <v>10</v>
      </c>
      <c r="I444" s="7" t="s">
        <v>486</v>
      </c>
      <c r="J444" s="12">
        <v>877</v>
      </c>
      <c r="K444" s="11">
        <f t="shared" si="31"/>
        <v>87.7</v>
      </c>
      <c r="L444" s="7" t="s">
        <v>341</v>
      </c>
      <c r="M444" s="15">
        <f t="shared" si="32"/>
        <v>12.299999999999997</v>
      </c>
      <c r="N444" t="str">
        <f>IF(match_results!C444="完全一致","〇","×")</f>
        <v>〇</v>
      </c>
      <c r="O444" t="str">
        <f>IF(match_results!C444="薬価一致候補","〇","×")</f>
        <v>×</v>
      </c>
      <c r="P444" s="58">
        <f>IF(match_results!E444="","",match_results!E444)</f>
        <v>385</v>
      </c>
      <c r="Q444" s="26" t="str">
        <f ca="1">OFFSET(マスタ非採用削除!$C$4,元データ!P444,0)</f>
        <v>ネオフィリン注２５０ｍｇ</v>
      </c>
      <c r="R444">
        <f t="shared" si="34"/>
        <v>443</v>
      </c>
      <c r="S444" t="str">
        <f t="shared" si="33"/>
        <v>ネオフィリン注250ｍｇ</v>
      </c>
      <c r="T444">
        <v>1</v>
      </c>
      <c r="U444" t="str">
        <f>統合マスタ!AA447</f>
        <v/>
      </c>
    </row>
    <row r="445" spans="1:21">
      <c r="A445" s="50" t="s">
        <v>761</v>
      </c>
      <c r="B445" s="6" t="s">
        <v>44</v>
      </c>
      <c r="C445" s="7" t="s">
        <v>10</v>
      </c>
      <c r="D445" s="6" t="s">
        <v>762</v>
      </c>
      <c r="E445" s="6" t="s">
        <v>104</v>
      </c>
      <c r="F445" s="8">
        <v>41</v>
      </c>
      <c r="G445" s="8">
        <v>1230</v>
      </c>
      <c r="H445" s="9">
        <f t="shared" si="30"/>
        <v>30</v>
      </c>
      <c r="I445" s="7" t="s">
        <v>13</v>
      </c>
      <c r="J445" s="10">
        <v>1066</v>
      </c>
      <c r="K445" s="11">
        <f t="shared" si="31"/>
        <v>35.533333333333331</v>
      </c>
      <c r="L445" s="7" t="s">
        <v>76</v>
      </c>
      <c r="M445" s="15">
        <f t="shared" si="32"/>
        <v>5.4666666666666686</v>
      </c>
      <c r="N445" t="str">
        <f>IF(match_results!C445="完全一致","〇","×")</f>
        <v>×</v>
      </c>
      <c r="O445" t="str">
        <f>IF(match_results!C445="薬価一致候補","〇","×")</f>
        <v>×</v>
      </c>
      <c r="P445" s="57">
        <v>387</v>
      </c>
      <c r="Q445" s="49" t="str">
        <f ca="1">OFFSET(マスタ非採用削除!$C$4,元データ!P445,0)</f>
        <v>ネオメドロールＥＥ軟膏</v>
      </c>
      <c r="R445">
        <f t="shared" si="34"/>
        <v>444</v>
      </c>
      <c r="S445" t="str">
        <f t="shared" si="33"/>
        <v>ネオメドロールEE軟膏</v>
      </c>
      <c r="T445">
        <v>1</v>
      </c>
      <c r="U445" t="str">
        <f>統合マスタ!AA448</f>
        <v/>
      </c>
    </row>
    <row r="446" spans="1:21">
      <c r="A446" s="6" t="s">
        <v>763</v>
      </c>
      <c r="B446" s="6" t="s">
        <v>9</v>
      </c>
      <c r="C446" s="7" t="s">
        <v>39</v>
      </c>
      <c r="D446" s="6" t="s">
        <v>138</v>
      </c>
      <c r="E446" s="6" t="s">
        <v>764</v>
      </c>
      <c r="F446" s="8">
        <v>28.5</v>
      </c>
      <c r="G446" s="8">
        <v>28500</v>
      </c>
      <c r="H446" s="9">
        <f t="shared" si="30"/>
        <v>1000</v>
      </c>
      <c r="I446" s="7" t="s">
        <v>38</v>
      </c>
      <c r="J446" s="10">
        <v>25390</v>
      </c>
      <c r="K446" s="11">
        <f t="shared" si="31"/>
        <v>25.39</v>
      </c>
      <c r="L446" s="7" t="s">
        <v>154</v>
      </c>
      <c r="M446" s="15">
        <f t="shared" si="32"/>
        <v>3.1099999999999994</v>
      </c>
      <c r="N446" t="str">
        <f>IF(match_results!C446="完全一致","〇","×")</f>
        <v>〇</v>
      </c>
      <c r="O446" t="str">
        <f>IF(match_results!C446="薬価一致候補","〇","×")</f>
        <v>×</v>
      </c>
      <c r="P446" s="58">
        <f>IF(match_results!E446="","",match_results!E446)</f>
        <v>388</v>
      </c>
      <c r="Q446" s="26" t="str">
        <f ca="1">OFFSET(マスタ非採用削除!$C$4,元データ!P446,0)</f>
        <v>ノイロトロピン錠４単位</v>
      </c>
      <c r="R446">
        <f t="shared" si="34"/>
        <v>445</v>
      </c>
      <c r="S446" t="str">
        <f t="shared" si="33"/>
        <v>ノイロトロピン錠4単位</v>
      </c>
      <c r="T446">
        <v>1</v>
      </c>
      <c r="U446" t="str">
        <f>統合マスタ!AA449</f>
        <v/>
      </c>
    </row>
    <row r="447" spans="1:21">
      <c r="A447" s="6" t="s">
        <v>765</v>
      </c>
      <c r="B447" s="6" t="s">
        <v>44</v>
      </c>
      <c r="C447" s="7" t="s">
        <v>39</v>
      </c>
      <c r="D447" s="6" t="s">
        <v>174</v>
      </c>
      <c r="E447" s="6" t="s">
        <v>480</v>
      </c>
      <c r="F447" s="8">
        <v>6</v>
      </c>
      <c r="G447" s="8">
        <v>3000</v>
      </c>
      <c r="H447" s="9">
        <f t="shared" si="30"/>
        <v>500</v>
      </c>
      <c r="I447" s="7" t="s">
        <v>38</v>
      </c>
      <c r="J447" s="10">
        <v>2625</v>
      </c>
      <c r="K447" s="11">
        <f t="shared" si="31"/>
        <v>5.25</v>
      </c>
      <c r="L447" s="7" t="s">
        <v>494</v>
      </c>
      <c r="M447" s="15">
        <f t="shared" si="32"/>
        <v>0.75</v>
      </c>
      <c r="N447" t="str">
        <f>IF(match_results!C447="完全一致","〇","×")</f>
        <v>〇</v>
      </c>
      <c r="O447" t="str">
        <f>IF(match_results!C447="薬価一致候補","〇","×")</f>
        <v>×</v>
      </c>
      <c r="P447" s="58">
        <f>IF(match_results!E447="","",match_results!E447)</f>
        <v>389</v>
      </c>
      <c r="Q447" s="26" t="str">
        <f ca="1">OFFSET(マスタ非採用削除!$C$4,元データ!P447,0)</f>
        <v>ノイロビタン配合錠</v>
      </c>
      <c r="R447">
        <f t="shared" si="34"/>
        <v>446</v>
      </c>
      <c r="S447" t="str">
        <f t="shared" si="33"/>
        <v>ノイロビタン配合錠</v>
      </c>
      <c r="T447">
        <v>1</v>
      </c>
      <c r="U447" t="str">
        <f>統合マスタ!AA450</f>
        <v/>
      </c>
    </row>
    <row r="448" spans="1:21">
      <c r="A448" s="6" t="s">
        <v>765</v>
      </c>
      <c r="B448" s="6" t="s">
        <v>44</v>
      </c>
      <c r="C448" s="7" t="s">
        <v>67</v>
      </c>
      <c r="D448" s="6" t="s">
        <v>138</v>
      </c>
      <c r="E448" s="6" t="s">
        <v>480</v>
      </c>
      <c r="F448" s="8">
        <v>6</v>
      </c>
      <c r="G448" s="8">
        <v>6000</v>
      </c>
      <c r="H448" s="9">
        <f t="shared" si="30"/>
        <v>1000</v>
      </c>
      <c r="I448" s="7" t="s">
        <v>38</v>
      </c>
      <c r="J448" s="10">
        <v>5250</v>
      </c>
      <c r="K448" s="11">
        <f t="shared" si="31"/>
        <v>5.25</v>
      </c>
      <c r="L448" s="7" t="s">
        <v>494</v>
      </c>
      <c r="M448" s="15">
        <f t="shared" si="32"/>
        <v>0.75</v>
      </c>
      <c r="N448" t="str">
        <f>IF(match_results!C448="完全一致","〇","×")</f>
        <v>〇</v>
      </c>
      <c r="O448" t="str">
        <f>IF(match_results!C448="薬価一致候補","〇","×")</f>
        <v>×</v>
      </c>
      <c r="P448" s="58">
        <f>IF(match_results!E448="","",match_results!E448)</f>
        <v>389</v>
      </c>
      <c r="Q448" s="26" t="str">
        <f ca="1">OFFSET(マスタ非採用削除!$C$4,元データ!P448,0)</f>
        <v>ノイロビタン配合錠</v>
      </c>
      <c r="R448">
        <f t="shared" si="34"/>
        <v>447</v>
      </c>
      <c r="S448" t="str">
        <f t="shared" si="33"/>
        <v>ノイロビタン配合錠</v>
      </c>
      <c r="T448">
        <v>1</v>
      </c>
      <c r="U448" t="str">
        <f>統合マスタ!AA451</f>
        <v/>
      </c>
    </row>
    <row r="449" spans="1:21">
      <c r="A449" s="50" t="s">
        <v>766</v>
      </c>
      <c r="B449" s="6" t="s">
        <v>9</v>
      </c>
      <c r="C449" s="7" t="s">
        <v>39</v>
      </c>
      <c r="D449" s="6" t="s">
        <v>69</v>
      </c>
      <c r="E449" s="6" t="s">
        <v>606</v>
      </c>
      <c r="F449" s="8">
        <v>770.6</v>
      </c>
      <c r="G449" s="8">
        <v>77060</v>
      </c>
      <c r="H449" s="9">
        <f t="shared" ref="H449:H512" si="35">G449/F449</f>
        <v>100</v>
      </c>
      <c r="I449" s="7" t="s">
        <v>38</v>
      </c>
      <c r="J449" s="10">
        <v>68652</v>
      </c>
      <c r="K449" s="11">
        <f t="shared" ref="K449:K512" si="36">J449/H449</f>
        <v>686.52</v>
      </c>
      <c r="L449" s="7" t="s">
        <v>85</v>
      </c>
      <c r="M449" s="15">
        <f t="shared" si="32"/>
        <v>84.080000000000041</v>
      </c>
      <c r="N449" t="str">
        <f>IF(match_results!C449="完全一致","〇","×")</f>
        <v>×</v>
      </c>
      <c r="O449" t="str">
        <f>IF(match_results!C449="薬価一致候補","〇","×")</f>
        <v>×</v>
      </c>
      <c r="P449" s="64" t="s">
        <v>4067</v>
      </c>
      <c r="Q449" s="63" t="e">
        <f ca="1">OFFSET(マスタ非採用削除!$C$4,元データ!P449,0)</f>
        <v>#VALUE!</v>
      </c>
      <c r="R449">
        <f t="shared" si="34"/>
        <v>448</v>
      </c>
      <c r="S449" t="str">
        <f t="shared" si="33"/>
        <v>ノウリアスト錠20ｍｇ</v>
      </c>
      <c r="T449">
        <v>10</v>
      </c>
      <c r="U449" t="str">
        <f>統合マスタ!AA452</f>
        <v>非採用</v>
      </c>
    </row>
    <row r="450" spans="1:21">
      <c r="A450" s="6" t="s">
        <v>767</v>
      </c>
      <c r="B450" s="6" t="s">
        <v>9</v>
      </c>
      <c r="C450" s="7" t="s">
        <v>39</v>
      </c>
      <c r="D450" s="6" t="s">
        <v>69</v>
      </c>
      <c r="E450" s="6" t="s">
        <v>768</v>
      </c>
      <c r="F450" s="8">
        <v>201.1</v>
      </c>
      <c r="G450" s="8">
        <v>20110</v>
      </c>
      <c r="H450" s="9">
        <f t="shared" si="35"/>
        <v>100</v>
      </c>
      <c r="I450" s="7" t="s">
        <v>38</v>
      </c>
      <c r="J450" s="10">
        <v>18279</v>
      </c>
      <c r="K450" s="11">
        <f t="shared" si="36"/>
        <v>182.79</v>
      </c>
      <c r="L450" s="7" t="s">
        <v>433</v>
      </c>
      <c r="M450" s="15">
        <f t="shared" si="32"/>
        <v>18.310000000000002</v>
      </c>
      <c r="N450" t="str">
        <f>IF(match_results!C450="完全一致","〇","×")</f>
        <v>〇</v>
      </c>
      <c r="O450" t="str">
        <f>IF(match_results!C450="薬価一致候補","〇","×")</f>
        <v>×</v>
      </c>
      <c r="P450" s="58">
        <f>IF(match_results!E450="","",match_results!E450)</f>
        <v>390</v>
      </c>
      <c r="Q450" s="26" t="str">
        <f ca="1">OFFSET(マスタ非採用削除!$C$4,元データ!P450,0)</f>
        <v>ノベルジン錠２５ｍｇ</v>
      </c>
      <c r="R450">
        <f t="shared" si="34"/>
        <v>449</v>
      </c>
      <c r="S450" t="str">
        <f t="shared" si="33"/>
        <v>ノベルジン錠25ｍｇ</v>
      </c>
      <c r="T450">
        <v>1</v>
      </c>
      <c r="U450" t="str">
        <f>統合マスタ!AA453</f>
        <v/>
      </c>
    </row>
    <row r="451" spans="1:21">
      <c r="A451" s="6" t="s">
        <v>769</v>
      </c>
      <c r="B451" s="6" t="s">
        <v>10</v>
      </c>
      <c r="C451" s="7" t="s">
        <v>10</v>
      </c>
      <c r="D451" s="6" t="s">
        <v>770</v>
      </c>
      <c r="E451" s="6" t="s">
        <v>56</v>
      </c>
      <c r="F451" s="8">
        <v>100</v>
      </c>
      <c r="G451" s="8">
        <v>1000</v>
      </c>
      <c r="H451" s="9">
        <f t="shared" si="35"/>
        <v>10</v>
      </c>
      <c r="I451" s="7" t="s">
        <v>88</v>
      </c>
      <c r="J451" s="12">
        <v>837</v>
      </c>
      <c r="K451" s="11">
        <f t="shared" si="36"/>
        <v>83.7</v>
      </c>
      <c r="L451" s="7" t="s">
        <v>321</v>
      </c>
      <c r="M451" s="15">
        <f t="shared" ref="M451:M514" si="37">F451-K451</f>
        <v>16.299999999999997</v>
      </c>
      <c r="N451" t="str">
        <f>IF(match_results!C451="完全一致","〇","×")</f>
        <v>×</v>
      </c>
      <c r="O451" t="str">
        <f>IF(match_results!C451="薬価一致候補","〇","×")</f>
        <v>〇</v>
      </c>
      <c r="P451" s="57">
        <v>391</v>
      </c>
      <c r="Q451" s="49" t="str">
        <f ca="1">OFFSET(マスタ非採用削除!$C$4,元データ!P451,0)</f>
        <v>ノルアドレナリン注射液</v>
      </c>
      <c r="R451">
        <f t="shared" si="34"/>
        <v>450</v>
      </c>
      <c r="S451" t="str">
        <f t="shared" ref="S451:S514" si="38">A451</f>
        <v>ノルアドリナリン注1ｍｇ</v>
      </c>
      <c r="T451">
        <v>2</v>
      </c>
      <c r="U451" t="str">
        <f>統合マスタ!AA454</f>
        <v/>
      </c>
    </row>
    <row r="452" spans="1:21">
      <c r="A452" s="6" t="s">
        <v>771</v>
      </c>
      <c r="B452" s="6" t="s">
        <v>10</v>
      </c>
      <c r="C452" s="7" t="s">
        <v>39</v>
      </c>
      <c r="D452" s="6" t="s">
        <v>36</v>
      </c>
      <c r="E452" s="6" t="s">
        <v>591</v>
      </c>
      <c r="F452" s="8">
        <v>10.1</v>
      </c>
      <c r="G452" s="8">
        <v>1010</v>
      </c>
      <c r="H452" s="9">
        <f t="shared" si="35"/>
        <v>100</v>
      </c>
      <c r="I452" s="7" t="s">
        <v>38</v>
      </c>
      <c r="J452" s="12">
        <v>900</v>
      </c>
      <c r="K452" s="11">
        <f t="shared" si="36"/>
        <v>9</v>
      </c>
      <c r="L452" s="7" t="s">
        <v>341</v>
      </c>
      <c r="M452" s="15">
        <f t="shared" si="37"/>
        <v>1.0999999999999996</v>
      </c>
      <c r="N452" t="str">
        <f>IF(match_results!C452="完全一致","〇","×")</f>
        <v>〇</v>
      </c>
      <c r="O452" t="str">
        <f>IF(match_results!C452="薬価一致候補","〇","×")</f>
        <v>×</v>
      </c>
      <c r="P452" s="58">
        <f>IF(match_results!E452="","",match_results!E452)</f>
        <v>399</v>
      </c>
      <c r="Q452" s="26" t="str">
        <f ca="1">OFFSET(マスタ非採用削除!$C$4,元データ!P452,0)</f>
        <v>ハーフジゴキシンＫＹ錠０．１２５</v>
      </c>
      <c r="R452">
        <f t="shared" ref="R452:R515" si="39">R451+1</f>
        <v>451</v>
      </c>
      <c r="S452" t="str">
        <f t="shared" si="38"/>
        <v>ハーフジゴキシンＫＹ錠0.125</v>
      </c>
      <c r="T452">
        <v>1</v>
      </c>
      <c r="U452" t="str">
        <f>統合マスタ!AA455</f>
        <v/>
      </c>
    </row>
    <row r="453" spans="1:21">
      <c r="A453" s="6" t="s">
        <v>772</v>
      </c>
      <c r="B453" s="6" t="s">
        <v>44</v>
      </c>
      <c r="C453" s="7" t="s">
        <v>39</v>
      </c>
      <c r="D453" s="6" t="s">
        <v>69</v>
      </c>
      <c r="E453" s="6" t="s">
        <v>126</v>
      </c>
      <c r="F453" s="8">
        <v>12.3</v>
      </c>
      <c r="G453" s="8">
        <v>1230</v>
      </c>
      <c r="H453" s="9">
        <f t="shared" si="35"/>
        <v>100</v>
      </c>
      <c r="I453" s="7" t="s">
        <v>38</v>
      </c>
      <c r="J453" s="10">
        <v>1041</v>
      </c>
      <c r="K453" s="11">
        <f t="shared" si="36"/>
        <v>10.41</v>
      </c>
      <c r="L453" s="7" t="s">
        <v>154</v>
      </c>
      <c r="M453" s="15">
        <f t="shared" si="37"/>
        <v>1.8900000000000006</v>
      </c>
      <c r="N453" t="str">
        <f>IF(match_results!C453="完全一致","〇","×")</f>
        <v>〇</v>
      </c>
      <c r="O453" t="str">
        <f>IF(match_results!C453="薬価一致候補","〇","×")</f>
        <v>×</v>
      </c>
      <c r="P453" s="58">
        <f>IF(match_results!E453="","",match_results!E453)</f>
        <v>392</v>
      </c>
      <c r="Q453" s="26" t="str">
        <f ca="1">OFFSET(マスタ非採用削除!$C$4,元データ!P453,0)</f>
        <v>ハイペン錠２００ｍｇ</v>
      </c>
      <c r="R453">
        <f t="shared" si="39"/>
        <v>452</v>
      </c>
      <c r="S453" t="str">
        <f t="shared" si="38"/>
        <v>ハイペン錠200ｍｇ</v>
      </c>
      <c r="T453">
        <v>1</v>
      </c>
      <c r="U453" t="str">
        <f>統合マスタ!AA456</f>
        <v/>
      </c>
    </row>
    <row r="454" spans="1:21">
      <c r="A454" s="6" t="s">
        <v>773</v>
      </c>
      <c r="B454" s="6" t="s">
        <v>44</v>
      </c>
      <c r="C454" s="7" t="s">
        <v>39</v>
      </c>
      <c r="D454" s="6" t="s">
        <v>373</v>
      </c>
      <c r="E454" s="6" t="s">
        <v>168</v>
      </c>
      <c r="F454" s="8">
        <v>33.700000000000003</v>
      </c>
      <c r="G454" s="8">
        <v>4718</v>
      </c>
      <c r="H454" s="9">
        <f t="shared" si="35"/>
        <v>140</v>
      </c>
      <c r="I454" s="7" t="s">
        <v>38</v>
      </c>
      <c r="J454" s="10">
        <v>3774</v>
      </c>
      <c r="K454" s="11">
        <f t="shared" si="36"/>
        <v>26.957142857142856</v>
      </c>
      <c r="L454" s="7" t="s">
        <v>185</v>
      </c>
      <c r="M454" s="15">
        <f t="shared" si="37"/>
        <v>6.7428571428571473</v>
      </c>
      <c r="N454" t="str">
        <f>IF(match_results!C454="完全一致","〇","×")</f>
        <v>〇</v>
      </c>
      <c r="O454" t="str">
        <f>IF(match_results!C454="薬価一致候補","〇","×")</f>
        <v>×</v>
      </c>
      <c r="P454" s="58">
        <f>IF(match_results!E454="","",match_results!E454)</f>
        <v>393</v>
      </c>
      <c r="Q454" s="26" t="str">
        <f ca="1">OFFSET(マスタ非採用削除!$C$4,元データ!P454,0)</f>
        <v>パキシルＣＲ錠１２．５ｍｇ</v>
      </c>
      <c r="R454">
        <f t="shared" si="39"/>
        <v>453</v>
      </c>
      <c r="S454" t="str">
        <f t="shared" si="38"/>
        <v>パキシルＣＲ錠12.5ｍｇ</v>
      </c>
      <c r="T454">
        <v>1</v>
      </c>
      <c r="U454" t="str">
        <f>統合マスタ!AA457</f>
        <v/>
      </c>
    </row>
    <row r="455" spans="1:21">
      <c r="A455" s="6" t="s">
        <v>773</v>
      </c>
      <c r="B455" s="6" t="s">
        <v>44</v>
      </c>
      <c r="C455" s="7" t="s">
        <v>67</v>
      </c>
      <c r="D455" s="6" t="s">
        <v>132</v>
      </c>
      <c r="E455" s="6" t="s">
        <v>168</v>
      </c>
      <c r="F455" s="8">
        <v>33.700000000000003</v>
      </c>
      <c r="G455" s="8">
        <v>16850</v>
      </c>
      <c r="H455" s="9">
        <f t="shared" si="35"/>
        <v>499.99999999999994</v>
      </c>
      <c r="I455" s="7" t="s">
        <v>38</v>
      </c>
      <c r="J455" s="10">
        <v>13480</v>
      </c>
      <c r="K455" s="11">
        <f t="shared" si="36"/>
        <v>26.960000000000004</v>
      </c>
      <c r="L455" s="7" t="s">
        <v>185</v>
      </c>
      <c r="M455" s="15">
        <f t="shared" si="37"/>
        <v>6.7399999999999984</v>
      </c>
      <c r="N455" t="str">
        <f>IF(match_results!C455="完全一致","〇","×")</f>
        <v>〇</v>
      </c>
      <c r="O455" t="str">
        <f>IF(match_results!C455="薬価一致候補","〇","×")</f>
        <v>×</v>
      </c>
      <c r="P455" s="58">
        <f>IF(match_results!E455="","",match_results!E455)</f>
        <v>393</v>
      </c>
      <c r="Q455" s="26" t="str">
        <f ca="1">OFFSET(マスタ非採用削除!$C$4,元データ!P455,0)</f>
        <v>パキシルＣＲ錠１２．５ｍｇ</v>
      </c>
      <c r="R455">
        <f t="shared" si="39"/>
        <v>454</v>
      </c>
      <c r="S455" t="str">
        <f t="shared" si="38"/>
        <v>パキシルＣＲ錠12.5ｍｇ</v>
      </c>
      <c r="T455">
        <v>1</v>
      </c>
      <c r="U455" t="str">
        <f>統合マスタ!AA458</f>
        <v/>
      </c>
    </row>
    <row r="456" spans="1:21">
      <c r="A456" s="6" t="s">
        <v>774</v>
      </c>
      <c r="B456" s="6" t="s">
        <v>44</v>
      </c>
      <c r="C456" s="7" t="s">
        <v>39</v>
      </c>
      <c r="D456" s="6" t="s">
        <v>138</v>
      </c>
      <c r="E456" s="6" t="s">
        <v>37</v>
      </c>
      <c r="F456" s="8">
        <v>5.9</v>
      </c>
      <c r="G456" s="8">
        <v>5900</v>
      </c>
      <c r="H456" s="9">
        <f t="shared" si="35"/>
        <v>999.99999999999989</v>
      </c>
      <c r="I456" s="7" t="s">
        <v>38</v>
      </c>
      <c r="J456" s="10">
        <v>5251</v>
      </c>
      <c r="K456" s="11">
        <f t="shared" si="36"/>
        <v>5.2510000000000003</v>
      </c>
      <c r="L456" s="7" t="s">
        <v>258</v>
      </c>
      <c r="M456" s="15">
        <f t="shared" si="37"/>
        <v>0.64900000000000002</v>
      </c>
      <c r="N456" t="str">
        <f>IF(match_results!C456="完全一致","〇","×")</f>
        <v>〇</v>
      </c>
      <c r="O456" t="str">
        <f>IF(match_results!C456="薬価一致候補","〇","×")</f>
        <v>×</v>
      </c>
      <c r="P456" s="58">
        <f>IF(match_results!E456="","",match_results!E456)</f>
        <v>397</v>
      </c>
      <c r="Q456" s="26" t="str">
        <f ca="1">OFFSET(マスタ非採用削除!$C$4,元データ!P456,0)</f>
        <v>バッサミン配合錠Ａ８１</v>
      </c>
      <c r="R456">
        <f t="shared" si="39"/>
        <v>455</v>
      </c>
      <c r="S456" t="str">
        <f t="shared" si="38"/>
        <v>バッサミン配合錠A81</v>
      </c>
      <c r="T456">
        <v>1</v>
      </c>
      <c r="U456" t="str">
        <f>統合マスタ!AA459</f>
        <v/>
      </c>
    </row>
    <row r="457" spans="1:21">
      <c r="A457" s="6" t="s">
        <v>775</v>
      </c>
      <c r="B457" s="6" t="s">
        <v>9</v>
      </c>
      <c r="C457" s="7" t="s">
        <v>39</v>
      </c>
      <c r="D457" s="6" t="s">
        <v>36</v>
      </c>
      <c r="E457" s="6" t="s">
        <v>70</v>
      </c>
      <c r="F457" s="8">
        <v>42.6</v>
      </c>
      <c r="G457" s="8">
        <v>4260</v>
      </c>
      <c r="H457" s="9">
        <f t="shared" si="35"/>
        <v>100</v>
      </c>
      <c r="I457" s="7" t="s">
        <v>38</v>
      </c>
      <c r="J457" s="10">
        <v>3795</v>
      </c>
      <c r="K457" s="11">
        <f t="shared" si="36"/>
        <v>37.950000000000003</v>
      </c>
      <c r="L457" s="7" t="s">
        <v>353</v>
      </c>
      <c r="M457" s="15">
        <f t="shared" si="37"/>
        <v>4.6499999999999986</v>
      </c>
      <c r="N457" t="str">
        <f>IF(match_results!C457="完全一致","〇","×")</f>
        <v>×</v>
      </c>
      <c r="O457" t="str">
        <f>IF(match_results!C457="薬価一致候補","〇","×")</f>
        <v>〇</v>
      </c>
      <c r="P457" s="56">
        <f>IF(match_results!E457="","",match_results!E457)</f>
        <v>398</v>
      </c>
      <c r="Q457" s="26" t="str">
        <f ca="1">OFFSET(マスタ非採用削除!$C$4,元データ!P457,0)</f>
        <v>バナン錠１００ｍｇ</v>
      </c>
      <c r="R457">
        <f t="shared" si="39"/>
        <v>456</v>
      </c>
      <c r="S457" t="str">
        <f t="shared" si="38"/>
        <v>バナン錠100ｍｇ（第一三共）</v>
      </c>
      <c r="T457">
        <v>2</v>
      </c>
      <c r="U457" t="str">
        <f>統合マスタ!AA460</f>
        <v/>
      </c>
    </row>
    <row r="458" spans="1:21">
      <c r="A458" s="6" t="s">
        <v>776</v>
      </c>
      <c r="B458" s="6" t="s">
        <v>44</v>
      </c>
      <c r="C458" s="7" t="s">
        <v>10</v>
      </c>
      <c r="D458" s="6" t="s">
        <v>777</v>
      </c>
      <c r="E458" s="6" t="s">
        <v>62</v>
      </c>
      <c r="F458" s="8">
        <v>4691</v>
      </c>
      <c r="G458" s="8">
        <v>46910</v>
      </c>
      <c r="H458" s="9">
        <f t="shared" si="35"/>
        <v>10</v>
      </c>
      <c r="I458" s="7" t="s">
        <v>778</v>
      </c>
      <c r="J458" s="10">
        <v>42420</v>
      </c>
      <c r="K458" s="11">
        <f t="shared" si="36"/>
        <v>4242</v>
      </c>
      <c r="L458" s="7" t="s">
        <v>427</v>
      </c>
      <c r="M458" s="15">
        <f t="shared" si="37"/>
        <v>449</v>
      </c>
      <c r="N458" t="str">
        <f>IF(match_results!C458="完全一致","〇","×")</f>
        <v>〇</v>
      </c>
      <c r="O458" t="str">
        <f>IF(match_results!C458="薬価一致候補","〇","×")</f>
        <v>×</v>
      </c>
      <c r="P458" s="58">
        <f>IF(match_results!E458="","",match_results!E458)</f>
        <v>400</v>
      </c>
      <c r="Q458" s="26" t="str">
        <f ca="1">OFFSET(マスタ非採用削除!$C$4,元データ!P458,0)</f>
        <v>ハベカシン注射液７５ｍｇ</v>
      </c>
      <c r="R458">
        <f t="shared" si="39"/>
        <v>457</v>
      </c>
      <c r="S458" t="str">
        <f t="shared" si="38"/>
        <v>ハベカシン注射液75ｍｇ</v>
      </c>
      <c r="T458">
        <v>1</v>
      </c>
      <c r="U458" t="str">
        <f>統合マスタ!AA461</f>
        <v/>
      </c>
    </row>
    <row r="459" spans="1:21">
      <c r="A459" s="6" t="s">
        <v>779</v>
      </c>
      <c r="B459" s="6" t="s">
        <v>44</v>
      </c>
      <c r="C459" s="7" t="s">
        <v>39</v>
      </c>
      <c r="D459" s="6" t="s">
        <v>780</v>
      </c>
      <c r="E459" s="6" t="s">
        <v>387</v>
      </c>
      <c r="F459" s="8">
        <v>67.5</v>
      </c>
      <c r="G459" s="8">
        <v>2835</v>
      </c>
      <c r="H459" s="9">
        <f t="shared" si="35"/>
        <v>42</v>
      </c>
      <c r="I459" s="7" t="s">
        <v>38</v>
      </c>
      <c r="J459" s="10">
        <v>2552</v>
      </c>
      <c r="K459" s="11">
        <f t="shared" si="36"/>
        <v>60.761904761904759</v>
      </c>
      <c r="L459" s="7" t="s">
        <v>111</v>
      </c>
      <c r="M459" s="15">
        <f t="shared" si="37"/>
        <v>6.7380952380952408</v>
      </c>
      <c r="N459" t="str">
        <f>IF(match_results!C459="完全一致","〇","×")</f>
        <v>〇</v>
      </c>
      <c r="O459" t="str">
        <f>IF(match_results!C459="薬価一致候補","〇","×")</f>
        <v>×</v>
      </c>
      <c r="P459" s="58">
        <f>IF(match_results!E459="","",match_results!E459)</f>
        <v>401</v>
      </c>
      <c r="Q459" s="26" t="str">
        <f ca="1">OFFSET(マスタ非採用削除!$C$4,元データ!P459,0)</f>
        <v>バラシクロビル錠５００ｍｇ「ＳＰＫＫ」</v>
      </c>
      <c r="R459">
        <f t="shared" si="39"/>
        <v>458</v>
      </c>
      <c r="S459" t="str">
        <f t="shared" si="38"/>
        <v>バラシクロビル錠500ｍｇ「SPKK」</v>
      </c>
      <c r="T459">
        <v>1</v>
      </c>
      <c r="U459" t="str">
        <f>統合マスタ!AA462</f>
        <v/>
      </c>
    </row>
    <row r="460" spans="1:21">
      <c r="A460" s="6" t="s">
        <v>781</v>
      </c>
      <c r="B460" s="6" t="s">
        <v>10</v>
      </c>
      <c r="C460" s="7" t="s">
        <v>14</v>
      </c>
      <c r="D460" s="6" t="s">
        <v>135</v>
      </c>
      <c r="E460" s="6" t="s">
        <v>70</v>
      </c>
      <c r="F460" s="8">
        <v>26.3</v>
      </c>
      <c r="G460" s="8">
        <v>13150</v>
      </c>
      <c r="H460" s="9">
        <f t="shared" si="35"/>
        <v>500</v>
      </c>
      <c r="I460" s="7" t="s">
        <v>13</v>
      </c>
      <c r="J460" s="12">
        <v>11715</v>
      </c>
      <c r="K460" s="11">
        <f t="shared" si="36"/>
        <v>23.43</v>
      </c>
      <c r="L460" s="7" t="s">
        <v>246</v>
      </c>
      <c r="M460" s="15">
        <f t="shared" si="37"/>
        <v>2.870000000000001</v>
      </c>
      <c r="N460" t="str">
        <f>IF(match_results!C460="完全一致","〇","×")</f>
        <v>×</v>
      </c>
      <c r="O460" t="str">
        <f>IF(match_results!C460="薬価一致候補","〇","×")</f>
        <v>〇</v>
      </c>
      <c r="P460" s="56">
        <f>IF(match_results!E460="","",match_results!E460)</f>
        <v>572</v>
      </c>
      <c r="Q460" s="26" t="str">
        <f ca="1">OFFSET(マスタ非採用削除!$C$4,元データ!P460,0)</f>
        <v>モキシフロキサシン点眼液０．５％「サンド」</v>
      </c>
      <c r="R460">
        <f t="shared" si="39"/>
        <v>459</v>
      </c>
      <c r="S460" t="str">
        <f t="shared" si="38"/>
        <v>バルプロ酸NA徐放顆粒40％「フジナガ」</v>
      </c>
      <c r="T460">
        <v>2</v>
      </c>
      <c r="U460" t="str">
        <f>統合マスタ!AA463</f>
        <v/>
      </c>
    </row>
    <row r="461" spans="1:21">
      <c r="A461" s="6" t="s">
        <v>782</v>
      </c>
      <c r="B461" s="6" t="s">
        <v>10</v>
      </c>
      <c r="C461" s="7" t="s">
        <v>10</v>
      </c>
      <c r="D461" s="6" t="s">
        <v>783</v>
      </c>
      <c r="E461" s="6" t="s">
        <v>84</v>
      </c>
      <c r="F461" s="8">
        <v>7</v>
      </c>
      <c r="G461" s="8">
        <v>840</v>
      </c>
      <c r="H461" s="9">
        <f t="shared" si="35"/>
        <v>120</v>
      </c>
      <c r="I461" s="7" t="s">
        <v>75</v>
      </c>
      <c r="J461" s="12">
        <v>748</v>
      </c>
      <c r="K461" s="11">
        <f t="shared" si="36"/>
        <v>6.2333333333333334</v>
      </c>
      <c r="L461" s="7" t="s">
        <v>246</v>
      </c>
      <c r="M461" s="15">
        <f t="shared" si="37"/>
        <v>0.76666666666666661</v>
      </c>
      <c r="N461" t="str">
        <f>IF(match_results!C461="完全一致","〇","×")</f>
        <v>〇</v>
      </c>
      <c r="O461" t="str">
        <f>IF(match_results!C461="薬価一致候補","〇","×")</f>
        <v>×</v>
      </c>
      <c r="P461" s="58">
        <f>IF(match_results!E461="","",match_results!E461)</f>
        <v>403</v>
      </c>
      <c r="Q461" s="26" t="str">
        <f ca="1">OFFSET(マスタ非採用削除!$C$4,元データ!P461,0)</f>
        <v>バルプロ酸ナトリウムシロップ５％「ＤＳＰ」</v>
      </c>
      <c r="R461">
        <f t="shared" si="39"/>
        <v>460</v>
      </c>
      <c r="S461" t="str">
        <f t="shared" si="38"/>
        <v>バルプロ酸ナトリウムシロップ５％「ＤＳＰ」</v>
      </c>
      <c r="T461">
        <v>1</v>
      </c>
      <c r="U461" t="str">
        <f>統合マスタ!AA464</f>
        <v/>
      </c>
    </row>
    <row r="462" spans="1:21">
      <c r="A462" s="6" t="s">
        <v>784</v>
      </c>
      <c r="B462" s="6" t="s">
        <v>44</v>
      </c>
      <c r="C462" s="7" t="s">
        <v>67</v>
      </c>
      <c r="D462" s="6" t="s">
        <v>132</v>
      </c>
      <c r="E462" s="6" t="s">
        <v>84</v>
      </c>
      <c r="F462" s="8">
        <v>14.3</v>
      </c>
      <c r="G462" s="8">
        <v>7150</v>
      </c>
      <c r="H462" s="9">
        <f t="shared" si="35"/>
        <v>500</v>
      </c>
      <c r="I462" s="7" t="s">
        <v>38</v>
      </c>
      <c r="J462" s="10">
        <v>6343</v>
      </c>
      <c r="K462" s="11">
        <f t="shared" si="36"/>
        <v>12.686</v>
      </c>
      <c r="L462" s="7" t="s">
        <v>246</v>
      </c>
      <c r="M462" s="15">
        <f t="shared" si="37"/>
        <v>1.6140000000000008</v>
      </c>
      <c r="N462" t="str">
        <f>IF(match_results!C462="完全一致","〇","×")</f>
        <v>〇</v>
      </c>
      <c r="O462" t="str">
        <f>IF(match_results!C462="薬価一致候補","〇","×")</f>
        <v>×</v>
      </c>
      <c r="P462" s="58">
        <f>IF(match_results!E462="","",match_results!E462)</f>
        <v>402</v>
      </c>
      <c r="Q462" s="26" t="str">
        <f ca="1">OFFSET(マスタ非採用削除!$C$4,元データ!P462,0)</f>
        <v>バルプロ酸ナトリウム錠２００ｍｇ「ＤＳＰ」</v>
      </c>
      <c r="R462">
        <f t="shared" si="39"/>
        <v>461</v>
      </c>
      <c r="S462" t="str">
        <f t="shared" si="38"/>
        <v>バルプロ酸ナトリウム錠２００ｍｇ「DSP」</v>
      </c>
      <c r="T462">
        <v>1</v>
      </c>
      <c r="U462" t="str">
        <f>統合マスタ!AA465</f>
        <v/>
      </c>
    </row>
    <row r="463" spans="1:21">
      <c r="A463" s="6" t="s">
        <v>785</v>
      </c>
      <c r="B463" s="6" t="s">
        <v>9</v>
      </c>
      <c r="C463" s="7" t="s">
        <v>10</v>
      </c>
      <c r="D463" s="6" t="s">
        <v>218</v>
      </c>
      <c r="E463" s="6" t="s">
        <v>466</v>
      </c>
      <c r="F463" s="8">
        <v>554</v>
      </c>
      <c r="G463" s="8">
        <v>11080</v>
      </c>
      <c r="H463" s="9">
        <f t="shared" si="35"/>
        <v>20</v>
      </c>
      <c r="I463" s="7" t="s">
        <v>97</v>
      </c>
      <c r="J463" s="10">
        <v>9870</v>
      </c>
      <c r="K463" s="11">
        <f t="shared" si="36"/>
        <v>493.5</v>
      </c>
      <c r="L463" s="7" t="s">
        <v>216</v>
      </c>
      <c r="M463" s="15">
        <f t="shared" si="37"/>
        <v>60.5</v>
      </c>
      <c r="N463" t="str">
        <f>IF(match_results!C463="完全一致","〇","×")</f>
        <v>〇</v>
      </c>
      <c r="O463" t="str">
        <f>IF(match_results!C463="薬価一致候補","〇","×")</f>
        <v>×</v>
      </c>
      <c r="P463" s="58">
        <f>IF(match_results!E463="","",match_results!E463)</f>
        <v>404</v>
      </c>
      <c r="Q463" s="26" t="str">
        <f ca="1">OFFSET(マスタ非採用削除!$C$4,元データ!P463,0)</f>
        <v>パレプラス輸液</v>
      </c>
      <c r="R463">
        <f t="shared" si="39"/>
        <v>462</v>
      </c>
      <c r="S463" t="str">
        <f t="shared" si="38"/>
        <v>パレプラス輸液</v>
      </c>
      <c r="T463">
        <v>1</v>
      </c>
      <c r="U463" t="str">
        <f>統合マスタ!AA466</f>
        <v/>
      </c>
    </row>
    <row r="464" spans="1:21">
      <c r="A464" s="6" t="s">
        <v>786</v>
      </c>
      <c r="B464" s="6" t="s">
        <v>114</v>
      </c>
      <c r="C464" s="7" t="s">
        <v>58</v>
      </c>
      <c r="D464" s="6" t="s">
        <v>69</v>
      </c>
      <c r="E464" s="6" t="s">
        <v>114</v>
      </c>
      <c r="F464" s="8">
        <v>14.6</v>
      </c>
      <c r="G464" s="8">
        <v>1460</v>
      </c>
      <c r="H464" s="9">
        <f t="shared" si="35"/>
        <v>100</v>
      </c>
      <c r="I464" s="7" t="s">
        <v>38</v>
      </c>
      <c r="J464" s="10">
        <v>1305</v>
      </c>
      <c r="K464" s="11">
        <f t="shared" si="36"/>
        <v>13.05</v>
      </c>
      <c r="L464" s="7" t="s">
        <v>185</v>
      </c>
      <c r="M464" s="15">
        <f t="shared" si="37"/>
        <v>1.5499999999999989</v>
      </c>
      <c r="N464" t="str">
        <f>IF(match_results!C464="完全一致","〇","×")</f>
        <v>〇</v>
      </c>
      <c r="O464" t="str">
        <f>IF(match_results!C464="薬価一致候補","〇","×")</f>
        <v>×</v>
      </c>
      <c r="P464" s="58">
        <f>IF(match_results!E464="","",match_results!E464)</f>
        <v>405</v>
      </c>
      <c r="Q464" s="26" t="str">
        <f ca="1">OFFSET(マスタ非採用削除!$C$4,元データ!P464,0)</f>
        <v>パロキセチンＯＤ錠１０ｍｇ「トーワ」</v>
      </c>
      <c r="R464">
        <f t="shared" si="39"/>
        <v>463</v>
      </c>
      <c r="S464" t="str">
        <f t="shared" si="38"/>
        <v>パロキセチンOD錠10ｍｇ「トーワ」</v>
      </c>
      <c r="T464">
        <v>1</v>
      </c>
      <c r="U464" t="str">
        <f>統合マスタ!AA467</f>
        <v/>
      </c>
    </row>
    <row r="465" spans="1:21">
      <c r="A465" s="6" t="s">
        <v>786</v>
      </c>
      <c r="B465" s="6" t="s">
        <v>114</v>
      </c>
      <c r="C465" s="7" t="s">
        <v>67</v>
      </c>
      <c r="D465" s="6" t="s">
        <v>190</v>
      </c>
      <c r="E465" s="6" t="s">
        <v>114</v>
      </c>
      <c r="F465" s="8">
        <v>14.6</v>
      </c>
      <c r="G465" s="8">
        <v>4380</v>
      </c>
      <c r="H465" s="9">
        <f t="shared" si="35"/>
        <v>300</v>
      </c>
      <c r="I465" s="7" t="s">
        <v>38</v>
      </c>
      <c r="J465" s="10">
        <v>3915</v>
      </c>
      <c r="K465" s="11">
        <f t="shared" si="36"/>
        <v>13.05</v>
      </c>
      <c r="L465" s="7" t="s">
        <v>185</v>
      </c>
      <c r="M465" s="15">
        <f t="shared" si="37"/>
        <v>1.5499999999999989</v>
      </c>
      <c r="N465" t="str">
        <f>IF(match_results!C465="完全一致","〇","×")</f>
        <v>〇</v>
      </c>
      <c r="O465" t="str">
        <f>IF(match_results!C465="薬価一致候補","〇","×")</f>
        <v>×</v>
      </c>
      <c r="P465" s="58">
        <f>IF(match_results!E465="","",match_results!E465)</f>
        <v>405</v>
      </c>
      <c r="Q465" s="26" t="str">
        <f ca="1">OFFSET(マスタ非採用削除!$C$4,元データ!P465,0)</f>
        <v>パロキセチンＯＤ錠１０ｍｇ「トーワ」</v>
      </c>
      <c r="R465">
        <f t="shared" si="39"/>
        <v>464</v>
      </c>
      <c r="S465" t="str">
        <f t="shared" si="38"/>
        <v>パロキセチンOD錠10ｍｇ「トーワ」</v>
      </c>
      <c r="T465">
        <v>1</v>
      </c>
      <c r="U465" t="str">
        <f>統合マスタ!AA468</f>
        <v/>
      </c>
    </row>
    <row r="466" spans="1:21">
      <c r="A466" s="6" t="s">
        <v>787</v>
      </c>
      <c r="B466" s="6" t="s">
        <v>9</v>
      </c>
      <c r="C466" s="7" t="s">
        <v>14</v>
      </c>
      <c r="D466" s="6" t="s">
        <v>83</v>
      </c>
      <c r="E466" s="6" t="s">
        <v>432</v>
      </c>
      <c r="F466" s="8">
        <v>10.1</v>
      </c>
      <c r="G466" s="8">
        <v>1010</v>
      </c>
      <c r="H466" s="9">
        <f t="shared" si="35"/>
        <v>100</v>
      </c>
      <c r="I466" s="7" t="s">
        <v>13</v>
      </c>
      <c r="J466" s="10">
        <v>899</v>
      </c>
      <c r="K466" s="11">
        <f t="shared" si="36"/>
        <v>8.99</v>
      </c>
      <c r="L466" s="7" t="s">
        <v>165</v>
      </c>
      <c r="M466" s="15">
        <f t="shared" si="37"/>
        <v>1.1099999999999994</v>
      </c>
      <c r="N466" t="str">
        <f>IF(match_results!C466="完全一致","〇","×")</f>
        <v>×</v>
      </c>
      <c r="O466" t="str">
        <f>IF(match_results!C466="薬価一致候補","〇","×")</f>
        <v>〇</v>
      </c>
      <c r="P466" s="57">
        <v>410</v>
      </c>
      <c r="Q466" s="49" t="str">
        <f ca="1">OFFSET(マスタ非採用削除!$C$4,元データ!P466,0)</f>
        <v>ハロペリドール細粒１％「ヨシトミ」</v>
      </c>
      <c r="R466">
        <f t="shared" si="39"/>
        <v>465</v>
      </c>
      <c r="S466" t="str">
        <f t="shared" si="38"/>
        <v>ハロペリドール細粒1％「ヨシトミ」　　　　　　　</v>
      </c>
      <c r="T466">
        <v>2</v>
      </c>
      <c r="U466" t="str">
        <f>統合マスタ!AA469</f>
        <v/>
      </c>
    </row>
    <row r="467" spans="1:21">
      <c r="A467" s="6" t="s">
        <v>788</v>
      </c>
      <c r="B467" s="6" t="s">
        <v>10</v>
      </c>
      <c r="C467" s="7" t="s">
        <v>67</v>
      </c>
      <c r="D467" s="6" t="s">
        <v>138</v>
      </c>
      <c r="E467" s="6" t="s">
        <v>308</v>
      </c>
      <c r="F467" s="8">
        <v>6.2</v>
      </c>
      <c r="G467" s="8">
        <v>6200</v>
      </c>
      <c r="H467" s="9">
        <f t="shared" si="35"/>
        <v>1000</v>
      </c>
      <c r="I467" s="7" t="s">
        <v>38</v>
      </c>
      <c r="J467" s="12">
        <v>5270</v>
      </c>
      <c r="K467" s="11">
        <f t="shared" si="36"/>
        <v>5.27</v>
      </c>
      <c r="L467" s="7" t="s">
        <v>165</v>
      </c>
      <c r="M467" s="15">
        <f t="shared" si="37"/>
        <v>0.9300000000000006</v>
      </c>
      <c r="N467" t="str">
        <f>IF(match_results!C467="完全一致","〇","×")</f>
        <v>×</v>
      </c>
      <c r="O467" t="str">
        <f>IF(match_results!C467="薬価一致候補","〇","×")</f>
        <v>〇</v>
      </c>
      <c r="P467" s="56">
        <f>IF(match_results!E467="","",match_results!E467)</f>
        <v>406</v>
      </c>
      <c r="Q467" s="26" t="str">
        <f ca="1">OFFSET(マスタ非採用削除!$C$4,元データ!P467,0)</f>
        <v>ハロペリドール錠０．７５ｍｇ「アメル」</v>
      </c>
      <c r="R467">
        <f t="shared" si="39"/>
        <v>466</v>
      </c>
      <c r="S467" t="str">
        <f t="shared" si="38"/>
        <v>ハロペリドール錠0.75mg「アメル」　　　　　　</v>
      </c>
      <c r="T467">
        <v>2</v>
      </c>
      <c r="U467" t="str">
        <f>統合マスタ!AA470</f>
        <v/>
      </c>
    </row>
    <row r="468" spans="1:21">
      <c r="A468" s="6" t="s">
        <v>789</v>
      </c>
      <c r="B468" s="6" t="s">
        <v>10</v>
      </c>
      <c r="C468" s="7" t="s">
        <v>67</v>
      </c>
      <c r="D468" s="6" t="s">
        <v>297</v>
      </c>
      <c r="E468" s="6" t="s">
        <v>308</v>
      </c>
      <c r="F468" s="8">
        <v>6.3</v>
      </c>
      <c r="G468" s="8">
        <v>6300</v>
      </c>
      <c r="H468" s="9">
        <f t="shared" si="35"/>
        <v>1000</v>
      </c>
      <c r="I468" s="7" t="s">
        <v>38</v>
      </c>
      <c r="J468" s="12">
        <v>5360</v>
      </c>
      <c r="K468" s="11">
        <f t="shared" si="36"/>
        <v>5.36</v>
      </c>
      <c r="L468" s="7" t="s">
        <v>165</v>
      </c>
      <c r="M468" s="15">
        <f t="shared" si="37"/>
        <v>0.9399999999999995</v>
      </c>
      <c r="N468" t="str">
        <f>IF(match_results!C468="完全一致","〇","×")</f>
        <v>×</v>
      </c>
      <c r="O468" t="str">
        <f>IF(match_results!C468="薬価一致候補","〇","×")</f>
        <v>〇</v>
      </c>
      <c r="P468" s="57">
        <v>408</v>
      </c>
      <c r="Q468" s="49" t="str">
        <f ca="1">OFFSET(マスタ非採用削除!$C$4,元データ!P468,0)</f>
        <v>ハロペリドール錠１．５ｍｇ「アメル」</v>
      </c>
      <c r="R468">
        <f t="shared" si="39"/>
        <v>467</v>
      </c>
      <c r="S468" t="str">
        <f t="shared" si="38"/>
        <v>ハロペリドール錠１.5mg「アメル」　　　　　　　</v>
      </c>
      <c r="T468">
        <v>2</v>
      </c>
      <c r="U468" t="str">
        <f>統合マスタ!AA471</f>
        <v/>
      </c>
    </row>
    <row r="469" spans="1:21">
      <c r="A469" s="6" t="s">
        <v>791</v>
      </c>
      <c r="B469" s="6" t="s">
        <v>10</v>
      </c>
      <c r="C469" s="7" t="s">
        <v>39</v>
      </c>
      <c r="D469" s="6" t="s">
        <v>36</v>
      </c>
      <c r="E469" s="6" t="s">
        <v>308</v>
      </c>
      <c r="F469" s="8">
        <v>6.3</v>
      </c>
      <c r="G469" s="8">
        <v>630</v>
      </c>
      <c r="H469" s="9">
        <f t="shared" si="35"/>
        <v>100</v>
      </c>
      <c r="I469" s="7" t="s">
        <v>38</v>
      </c>
      <c r="J469" s="12">
        <v>536</v>
      </c>
      <c r="K469" s="11">
        <f t="shared" si="36"/>
        <v>5.36</v>
      </c>
      <c r="L469" s="7" t="s">
        <v>165</v>
      </c>
      <c r="M469" s="15">
        <f t="shared" si="37"/>
        <v>0.9399999999999995</v>
      </c>
      <c r="N469" t="str">
        <f>IF(match_results!C469="完全一致","〇","×")</f>
        <v>〇</v>
      </c>
      <c r="O469" t="str">
        <f>IF(match_results!C469="薬価一致候補","〇","×")</f>
        <v>×</v>
      </c>
      <c r="P469" s="58">
        <f>IF(match_results!E469="","",match_results!E469)</f>
        <v>407</v>
      </c>
      <c r="Q469" s="26" t="str">
        <f ca="1">OFFSET(マスタ非採用削除!$C$4,元データ!P469,0)</f>
        <v>ハロペリドール錠１ｍｇ「アメル」</v>
      </c>
      <c r="R469">
        <f t="shared" si="39"/>
        <v>468</v>
      </c>
      <c r="S469" t="str">
        <f t="shared" si="38"/>
        <v>ハロペリドール錠１mg「ｱﾒﾙ」</v>
      </c>
      <c r="T469">
        <v>1</v>
      </c>
      <c r="U469" t="str">
        <f>統合マスタ!AA472</f>
        <v/>
      </c>
    </row>
    <row r="470" spans="1:21">
      <c r="A470" s="6" t="s">
        <v>790</v>
      </c>
      <c r="B470" s="6" t="s">
        <v>9</v>
      </c>
      <c r="C470" s="7" t="s">
        <v>67</v>
      </c>
      <c r="D470" s="6" t="s">
        <v>138</v>
      </c>
      <c r="E470" s="6" t="s">
        <v>308</v>
      </c>
      <c r="F470" s="8">
        <v>6.3</v>
      </c>
      <c r="G470" s="8">
        <v>6300</v>
      </c>
      <c r="H470" s="9">
        <f t="shared" si="35"/>
        <v>1000</v>
      </c>
      <c r="I470" s="7" t="s">
        <v>38</v>
      </c>
      <c r="J470" s="10">
        <v>5360</v>
      </c>
      <c r="K470" s="11">
        <f t="shared" si="36"/>
        <v>5.36</v>
      </c>
      <c r="L470" s="7" t="s">
        <v>165</v>
      </c>
      <c r="M470" s="15">
        <f t="shared" si="37"/>
        <v>0.9399999999999995</v>
      </c>
      <c r="N470" t="str">
        <f>IF(match_results!C470="完全一致","〇","×")</f>
        <v>〇</v>
      </c>
      <c r="O470" t="str">
        <f>IF(match_results!C470="薬価一致候補","〇","×")</f>
        <v>×</v>
      </c>
      <c r="P470" s="58">
        <f>IF(match_results!E470="","",match_results!E470)</f>
        <v>407</v>
      </c>
      <c r="Q470" s="26" t="str">
        <f ca="1">OFFSET(マスタ非採用削除!$C$4,元データ!P470,0)</f>
        <v>ハロペリドール錠１ｍｇ「アメル」</v>
      </c>
      <c r="R470">
        <f t="shared" si="39"/>
        <v>469</v>
      </c>
      <c r="S470" t="str">
        <f t="shared" si="38"/>
        <v>ハロペリドール錠１mg「アメル」</v>
      </c>
      <c r="T470">
        <v>1</v>
      </c>
      <c r="U470" t="str">
        <f>統合マスタ!AA473</f>
        <v/>
      </c>
    </row>
    <row r="471" spans="1:21">
      <c r="A471" s="6" t="s">
        <v>792</v>
      </c>
      <c r="B471" s="6" t="s">
        <v>9</v>
      </c>
      <c r="C471" s="7" t="s">
        <v>67</v>
      </c>
      <c r="D471" s="6" t="s">
        <v>297</v>
      </c>
      <c r="E471" s="6" t="s">
        <v>308</v>
      </c>
      <c r="F471" s="8">
        <v>6.6</v>
      </c>
      <c r="G471" s="8">
        <v>6600</v>
      </c>
      <c r="H471" s="9">
        <f t="shared" si="35"/>
        <v>1000</v>
      </c>
      <c r="I471" s="7" t="s">
        <v>38</v>
      </c>
      <c r="J471" s="10">
        <v>5610</v>
      </c>
      <c r="K471" s="11">
        <f t="shared" si="36"/>
        <v>5.61</v>
      </c>
      <c r="L471" s="7" t="s">
        <v>165</v>
      </c>
      <c r="M471" s="15">
        <f t="shared" si="37"/>
        <v>0.98999999999999932</v>
      </c>
      <c r="N471" t="str">
        <f>IF(match_results!C471="完全一致","〇","×")</f>
        <v>〇</v>
      </c>
      <c r="O471" t="str">
        <f>IF(match_results!C471="薬価一致候補","〇","×")</f>
        <v>×</v>
      </c>
      <c r="P471" s="58">
        <f>IF(match_results!E471="","",match_results!E471)</f>
        <v>409</v>
      </c>
      <c r="Q471" s="26" t="str">
        <f ca="1">OFFSET(マスタ非採用削除!$C$4,元データ!P471,0)</f>
        <v>ハロペリドール錠３ｍｇ「アメル」</v>
      </c>
      <c r="R471">
        <f t="shared" si="39"/>
        <v>470</v>
      </c>
      <c r="S471" t="str">
        <f t="shared" si="38"/>
        <v>ハロペリドール錠3mg｢ｱﾒﾙ」</v>
      </c>
      <c r="T471">
        <v>1</v>
      </c>
      <c r="U471" t="str">
        <f>統合マスタ!AA474</f>
        <v/>
      </c>
    </row>
    <row r="472" spans="1:21">
      <c r="A472" s="6" t="s">
        <v>793</v>
      </c>
      <c r="B472" s="6" t="s">
        <v>109</v>
      </c>
      <c r="C472" s="7" t="s">
        <v>10</v>
      </c>
      <c r="D472" s="6" t="s">
        <v>794</v>
      </c>
      <c r="E472" s="6" t="s">
        <v>316</v>
      </c>
      <c r="F472" s="8">
        <v>2263</v>
      </c>
      <c r="G472" s="8">
        <v>22630</v>
      </c>
      <c r="H472" s="9">
        <f t="shared" si="35"/>
        <v>10</v>
      </c>
      <c r="I472" s="7" t="s">
        <v>88</v>
      </c>
      <c r="J472" s="10">
        <v>20387</v>
      </c>
      <c r="K472" s="11">
        <f t="shared" si="36"/>
        <v>2038.7</v>
      </c>
      <c r="L472" s="7" t="s">
        <v>165</v>
      </c>
      <c r="M472" s="15">
        <f t="shared" si="37"/>
        <v>224.29999999999995</v>
      </c>
      <c r="N472" t="str">
        <f>IF(match_results!C472="完全一致","〇","×")</f>
        <v>〇</v>
      </c>
      <c r="O472" t="str">
        <f>IF(match_results!C472="薬価一致候補","〇","×")</f>
        <v>×</v>
      </c>
      <c r="P472" s="58">
        <f>IF(match_results!E472="","",match_results!E472)</f>
        <v>412</v>
      </c>
      <c r="Q472" s="26" t="str">
        <f ca="1">OFFSET(マスタ非採用削除!$C$4,元データ!P472,0)</f>
        <v>ハロマンス注１００ｍｇ</v>
      </c>
      <c r="R472">
        <f t="shared" si="39"/>
        <v>471</v>
      </c>
      <c r="S472" t="str">
        <f t="shared" si="38"/>
        <v>ハロマンス注100ｍｇ</v>
      </c>
      <c r="T472">
        <v>1</v>
      </c>
      <c r="U472" t="str">
        <f>統合マスタ!AA475</f>
        <v/>
      </c>
    </row>
    <row r="473" spans="1:21">
      <c r="A473" s="6" t="s">
        <v>795</v>
      </c>
      <c r="B473" s="6" t="s">
        <v>10</v>
      </c>
      <c r="C473" s="7" t="s">
        <v>10</v>
      </c>
      <c r="D473" s="6" t="s">
        <v>794</v>
      </c>
      <c r="E473" s="6" t="s">
        <v>84</v>
      </c>
      <c r="F473" s="8">
        <v>1443</v>
      </c>
      <c r="G473" s="8">
        <v>14430</v>
      </c>
      <c r="H473" s="9">
        <f t="shared" si="35"/>
        <v>10</v>
      </c>
      <c r="I473" s="7" t="s">
        <v>88</v>
      </c>
      <c r="J473" s="12">
        <v>12473</v>
      </c>
      <c r="K473" s="11">
        <f t="shared" si="36"/>
        <v>1247.3</v>
      </c>
      <c r="L473" s="7" t="s">
        <v>165</v>
      </c>
      <c r="M473" s="15">
        <f t="shared" si="37"/>
        <v>195.70000000000005</v>
      </c>
      <c r="N473" t="str">
        <f>IF(match_results!C473="完全一致","〇","×")</f>
        <v>〇</v>
      </c>
      <c r="O473" t="str">
        <f>IF(match_results!C473="薬価一致候補","〇","×")</f>
        <v>×</v>
      </c>
      <c r="P473" s="58">
        <f>IF(match_results!E473="","",match_results!E473)</f>
        <v>411</v>
      </c>
      <c r="Q473" s="26" t="str">
        <f ca="1">OFFSET(マスタ非採用削除!$C$4,元データ!P473,0)</f>
        <v>ハロマンス注５０ｍｇ</v>
      </c>
      <c r="R473">
        <f t="shared" si="39"/>
        <v>472</v>
      </c>
      <c r="S473" t="str">
        <f t="shared" si="38"/>
        <v>ハロマンス注50ｍｇ</v>
      </c>
      <c r="T473">
        <v>1</v>
      </c>
      <c r="U473" t="str">
        <f>統合マスタ!AA476</f>
        <v/>
      </c>
    </row>
    <row r="474" spans="1:21">
      <c r="A474" s="6" t="s">
        <v>796</v>
      </c>
      <c r="B474" s="6" t="s">
        <v>10</v>
      </c>
      <c r="C474" s="7" t="s">
        <v>10</v>
      </c>
      <c r="D474" s="6" t="s">
        <v>107</v>
      </c>
      <c r="E474" s="6" t="s">
        <v>212</v>
      </c>
      <c r="F474" s="8">
        <v>754</v>
      </c>
      <c r="G474" s="8">
        <v>7540</v>
      </c>
      <c r="H474" s="9">
        <f t="shared" si="35"/>
        <v>10</v>
      </c>
      <c r="I474" s="7" t="s">
        <v>110</v>
      </c>
      <c r="J474" s="12">
        <v>6703</v>
      </c>
      <c r="K474" s="11">
        <f t="shared" si="36"/>
        <v>670.3</v>
      </c>
      <c r="L474" s="7" t="s">
        <v>427</v>
      </c>
      <c r="M474" s="15">
        <f t="shared" si="37"/>
        <v>83.700000000000045</v>
      </c>
      <c r="N474" t="str">
        <f>IF(match_results!C474="完全一致","〇","×")</f>
        <v>〇</v>
      </c>
      <c r="O474" t="str">
        <f>IF(match_results!C474="薬価一致候補","〇","×")</f>
        <v>×</v>
      </c>
      <c r="P474" s="58">
        <f>IF(match_results!E474="","",match_results!E474)</f>
        <v>413</v>
      </c>
      <c r="Q474" s="26" t="str">
        <f ca="1">OFFSET(マスタ非採用削除!$C$4,元データ!P474,0)</f>
        <v>バンコマイシン塩酸塩点滴静注用０．５ｇ「ＶＴＲＳ」</v>
      </c>
      <c r="R474">
        <f t="shared" si="39"/>
        <v>473</v>
      </c>
      <c r="S474" t="str">
        <f t="shared" si="38"/>
        <v>バンコマイシン塩酸塩点滴静注用0.5ｇ「ＶＴＲＳ」</v>
      </c>
      <c r="T474">
        <v>1</v>
      </c>
      <c r="U474" t="str">
        <f>統合マスタ!AA477</f>
        <v/>
      </c>
    </row>
    <row r="475" spans="1:21">
      <c r="A475" s="6" t="s">
        <v>797</v>
      </c>
      <c r="B475" s="6" t="s">
        <v>10</v>
      </c>
      <c r="C475" s="7" t="s">
        <v>10</v>
      </c>
      <c r="D475" s="6" t="s">
        <v>798</v>
      </c>
      <c r="E475" s="6" t="s">
        <v>202</v>
      </c>
      <c r="F475" s="8">
        <v>61</v>
      </c>
      <c r="G475" s="8">
        <v>3050</v>
      </c>
      <c r="H475" s="9">
        <f t="shared" si="35"/>
        <v>50</v>
      </c>
      <c r="I475" s="7" t="s">
        <v>88</v>
      </c>
      <c r="J475" s="12">
        <v>2717</v>
      </c>
      <c r="K475" s="11">
        <f t="shared" si="36"/>
        <v>54.34</v>
      </c>
      <c r="L475" s="7" t="s">
        <v>799</v>
      </c>
      <c r="M475" s="15">
        <f t="shared" si="37"/>
        <v>6.6599999999999966</v>
      </c>
      <c r="N475" t="str">
        <f>IF(match_results!C475="完全一致","〇","×")</f>
        <v>×</v>
      </c>
      <c r="O475" t="str">
        <f>IF(match_results!C475="薬価一致候補","〇","×")</f>
        <v>〇</v>
      </c>
      <c r="P475" s="57">
        <v>416</v>
      </c>
      <c r="Q475" s="49" t="str">
        <f ca="1">OFFSET(マスタ非採用削除!$C$4,元データ!P475,0)</f>
        <v>パントール注射液５００ｍｇ</v>
      </c>
      <c r="R475">
        <f t="shared" si="39"/>
        <v>474</v>
      </c>
      <c r="S475" t="str">
        <f t="shared" si="38"/>
        <v>パントール注射液500MG</v>
      </c>
      <c r="T475">
        <v>2</v>
      </c>
      <c r="U475" t="str">
        <f>統合マスタ!AA478</f>
        <v/>
      </c>
    </row>
    <row r="476" spans="1:21">
      <c r="A476" s="6" t="s">
        <v>800</v>
      </c>
      <c r="B476" s="6" t="s">
        <v>44</v>
      </c>
      <c r="C476" s="7" t="s">
        <v>14</v>
      </c>
      <c r="D476" s="6" t="s">
        <v>83</v>
      </c>
      <c r="E476" s="6" t="s">
        <v>440</v>
      </c>
      <c r="F476" s="8">
        <v>11.1</v>
      </c>
      <c r="G476" s="8">
        <v>1110</v>
      </c>
      <c r="H476" s="9">
        <f t="shared" si="35"/>
        <v>100</v>
      </c>
      <c r="I476" s="7" t="s">
        <v>13</v>
      </c>
      <c r="J476" s="10">
        <v>999</v>
      </c>
      <c r="K476" s="11">
        <f t="shared" si="36"/>
        <v>9.99</v>
      </c>
      <c r="L476" s="7" t="s">
        <v>799</v>
      </c>
      <c r="M476" s="15">
        <f t="shared" si="37"/>
        <v>1.1099999999999994</v>
      </c>
      <c r="N476" t="str">
        <f>IF(match_results!C476="完全一致","〇","×")</f>
        <v>〇</v>
      </c>
      <c r="O476" t="str">
        <f>IF(match_results!C476="薬価一致候補","〇","×")</f>
        <v>×</v>
      </c>
      <c r="P476" s="58">
        <f>IF(match_results!E476="","",match_results!E476)</f>
        <v>414</v>
      </c>
      <c r="Q476" s="26" t="str">
        <f ca="1">OFFSET(マスタ非採用削除!$C$4,元データ!P476,0)</f>
        <v>パントシン散２０％</v>
      </c>
      <c r="R476">
        <f t="shared" si="39"/>
        <v>475</v>
      </c>
      <c r="S476" t="str">
        <f t="shared" si="38"/>
        <v>パントシン散20％</v>
      </c>
      <c r="T476">
        <v>1</v>
      </c>
      <c r="U476" t="str">
        <f>統合マスタ!AA479</f>
        <v/>
      </c>
    </row>
    <row r="477" spans="1:21">
      <c r="A477" s="6" t="s">
        <v>801</v>
      </c>
      <c r="B477" s="6" t="s">
        <v>44</v>
      </c>
      <c r="C477" s="7" t="s">
        <v>39</v>
      </c>
      <c r="D477" s="6" t="s">
        <v>69</v>
      </c>
      <c r="E477" s="6" t="s">
        <v>440</v>
      </c>
      <c r="F477" s="8">
        <v>10.8</v>
      </c>
      <c r="G477" s="8">
        <v>1080</v>
      </c>
      <c r="H477" s="9">
        <f t="shared" si="35"/>
        <v>100</v>
      </c>
      <c r="I477" s="7" t="s">
        <v>38</v>
      </c>
      <c r="J477" s="10">
        <v>972</v>
      </c>
      <c r="K477" s="11">
        <f t="shared" si="36"/>
        <v>9.7200000000000006</v>
      </c>
      <c r="L477" s="7" t="s">
        <v>799</v>
      </c>
      <c r="M477" s="15">
        <f t="shared" si="37"/>
        <v>1.08</v>
      </c>
      <c r="N477" t="str">
        <f>IF(match_results!C477="完全一致","〇","×")</f>
        <v>〇</v>
      </c>
      <c r="O477" t="str">
        <f>IF(match_results!C477="薬価一致候補","〇","×")</f>
        <v>×</v>
      </c>
      <c r="P477" s="58">
        <f>IF(match_results!E477="","",match_results!E477)</f>
        <v>415</v>
      </c>
      <c r="Q477" s="26" t="str">
        <f ca="1">OFFSET(マスタ非採用削除!$C$4,元データ!P477,0)</f>
        <v>パントシン錠２００</v>
      </c>
      <c r="R477">
        <f t="shared" si="39"/>
        <v>476</v>
      </c>
      <c r="S477" t="str">
        <f t="shared" si="38"/>
        <v>パントシン錠200</v>
      </c>
      <c r="T477">
        <v>1</v>
      </c>
      <c r="U477" t="str">
        <f>統合マスタ!AA480</f>
        <v/>
      </c>
    </row>
    <row r="478" spans="1:21">
      <c r="A478" s="6" t="s">
        <v>801</v>
      </c>
      <c r="B478" s="6" t="s">
        <v>44</v>
      </c>
      <c r="C478" s="7" t="s">
        <v>67</v>
      </c>
      <c r="D478" s="6" t="s">
        <v>174</v>
      </c>
      <c r="E478" s="6" t="s">
        <v>56</v>
      </c>
      <c r="F478" s="8">
        <v>10.8</v>
      </c>
      <c r="G478" s="8">
        <v>5400</v>
      </c>
      <c r="H478" s="9">
        <f t="shared" si="35"/>
        <v>499.99999999999994</v>
      </c>
      <c r="I478" s="7" t="s">
        <v>38</v>
      </c>
      <c r="J478" s="10">
        <v>4860</v>
      </c>
      <c r="K478" s="11">
        <f t="shared" si="36"/>
        <v>9.7200000000000006</v>
      </c>
      <c r="L478" s="7" t="s">
        <v>799</v>
      </c>
      <c r="M478" s="15">
        <f t="shared" si="37"/>
        <v>1.08</v>
      </c>
      <c r="N478" t="str">
        <f>IF(match_results!C478="完全一致","〇","×")</f>
        <v>〇</v>
      </c>
      <c r="O478" t="str">
        <f>IF(match_results!C478="薬価一致候補","〇","×")</f>
        <v>×</v>
      </c>
      <c r="P478" s="58">
        <f>IF(match_results!E478="","",match_results!E478)</f>
        <v>415</v>
      </c>
      <c r="Q478" s="26" t="str">
        <f ca="1">OFFSET(マスタ非採用削除!$C$4,元データ!P478,0)</f>
        <v>パントシン錠２００</v>
      </c>
      <c r="R478">
        <f t="shared" si="39"/>
        <v>477</v>
      </c>
      <c r="S478" t="str">
        <f t="shared" si="38"/>
        <v>パントシン錠200</v>
      </c>
      <c r="T478">
        <v>1</v>
      </c>
      <c r="U478" t="str">
        <f>統合マスタ!AA481</f>
        <v/>
      </c>
    </row>
    <row r="479" spans="1:21">
      <c r="A479" s="6" t="s">
        <v>802</v>
      </c>
      <c r="B479" s="6" t="s">
        <v>9</v>
      </c>
      <c r="C479" s="7" t="s">
        <v>39</v>
      </c>
      <c r="D479" s="6" t="s">
        <v>36</v>
      </c>
      <c r="E479" s="6" t="s">
        <v>540</v>
      </c>
      <c r="F479" s="8">
        <v>16.600000000000001</v>
      </c>
      <c r="G479" s="8">
        <v>1660</v>
      </c>
      <c r="H479" s="9">
        <f t="shared" si="35"/>
        <v>99.999999999999986</v>
      </c>
      <c r="I479" s="7" t="s">
        <v>38</v>
      </c>
      <c r="J479" s="10">
        <v>1464</v>
      </c>
      <c r="K479" s="11">
        <f t="shared" si="36"/>
        <v>14.640000000000002</v>
      </c>
      <c r="L479" s="7" t="s">
        <v>224</v>
      </c>
      <c r="M479" s="15">
        <f t="shared" si="37"/>
        <v>1.9599999999999991</v>
      </c>
      <c r="N479" t="str">
        <f>IF(match_results!C479="完全一致","〇","×")</f>
        <v>〇</v>
      </c>
      <c r="O479" t="str">
        <f>IF(match_results!C479="薬価一致候補","〇","×")</f>
        <v>×</v>
      </c>
      <c r="P479" s="58">
        <f>IF(match_results!E479="","",match_results!E479)</f>
        <v>423</v>
      </c>
      <c r="Q479" s="26" t="str">
        <f ca="1">OFFSET(マスタ非採用削除!$C$4,元データ!P479,0)</f>
        <v>ビ・シフロール錠０．１２５ｍｇ</v>
      </c>
      <c r="R479">
        <f t="shared" si="39"/>
        <v>478</v>
      </c>
      <c r="S479" t="str">
        <f t="shared" si="38"/>
        <v>ビ・シフロール錠0.125ｍｇ</v>
      </c>
      <c r="T479">
        <v>1</v>
      </c>
      <c r="U479" t="str">
        <f>統合マスタ!AA482</f>
        <v/>
      </c>
    </row>
    <row r="480" spans="1:21">
      <c r="A480" s="50" t="s">
        <v>803</v>
      </c>
      <c r="B480" s="6" t="s">
        <v>44</v>
      </c>
      <c r="C480" s="7" t="s">
        <v>10</v>
      </c>
      <c r="D480" s="6" t="s">
        <v>145</v>
      </c>
      <c r="E480" s="6" t="s">
        <v>146</v>
      </c>
      <c r="F480" s="8">
        <v>144.1</v>
      </c>
      <c r="G480" s="8">
        <v>1441</v>
      </c>
      <c r="H480" s="9">
        <f t="shared" si="35"/>
        <v>10</v>
      </c>
      <c r="I480" s="7" t="s">
        <v>147</v>
      </c>
      <c r="J480" s="10">
        <v>1283</v>
      </c>
      <c r="K480" s="11">
        <f t="shared" si="36"/>
        <v>128.30000000000001</v>
      </c>
      <c r="L480" s="7" t="s">
        <v>76</v>
      </c>
      <c r="M480" s="15">
        <f t="shared" si="37"/>
        <v>15.799999999999983</v>
      </c>
      <c r="N480" t="str">
        <f>IF(match_results!C480="完全一致","〇","×")</f>
        <v>×</v>
      </c>
      <c r="O480" t="str">
        <f>IF(match_results!C480="薬価一致候補","〇","×")</f>
        <v>×</v>
      </c>
      <c r="P480" s="57">
        <v>417</v>
      </c>
      <c r="Q480" s="49" t="str">
        <f ca="1">OFFSET(マスタ非採用削除!$C$4,元データ!P480,0)</f>
        <v>ヒアルロン酸Ｎａ点眼液０．１％「ニットー」</v>
      </c>
      <c r="R480">
        <f t="shared" si="39"/>
        <v>479</v>
      </c>
      <c r="S480" t="str">
        <f t="shared" si="38"/>
        <v>ヒアルロン酸Na点眼液0.1％「ニットー」</v>
      </c>
      <c r="T480">
        <v>1</v>
      </c>
      <c r="U480" t="str">
        <f>統合マスタ!AA483</f>
        <v/>
      </c>
    </row>
    <row r="481" spans="1:21">
      <c r="A481" s="6" t="s">
        <v>804</v>
      </c>
      <c r="B481" s="6" t="s">
        <v>9</v>
      </c>
      <c r="C481" s="7" t="s">
        <v>39</v>
      </c>
      <c r="D481" s="6" t="s">
        <v>69</v>
      </c>
      <c r="E481" s="6" t="s">
        <v>432</v>
      </c>
      <c r="F481" s="8">
        <v>9.6999999999999993</v>
      </c>
      <c r="G481" s="8">
        <v>970</v>
      </c>
      <c r="H481" s="9">
        <f t="shared" si="35"/>
        <v>100.00000000000001</v>
      </c>
      <c r="I481" s="7" t="s">
        <v>38</v>
      </c>
      <c r="J481" s="10">
        <v>864</v>
      </c>
      <c r="K481" s="11">
        <f t="shared" si="36"/>
        <v>8.6399999999999988</v>
      </c>
      <c r="L481" s="7" t="s">
        <v>165</v>
      </c>
      <c r="M481" s="15">
        <f t="shared" si="37"/>
        <v>1.0600000000000005</v>
      </c>
      <c r="N481" t="str">
        <f>IF(match_results!C481="完全一致","〇","×")</f>
        <v>〇</v>
      </c>
      <c r="O481" t="str">
        <f>IF(match_results!C481="薬価一致候補","〇","×")</f>
        <v>×</v>
      </c>
      <c r="P481" s="58">
        <f>IF(match_results!E481="","",match_results!E481)</f>
        <v>424</v>
      </c>
      <c r="Q481" s="26" t="str">
        <f ca="1">OFFSET(マスタ非採用削除!$C$4,元データ!P481,0)</f>
        <v>ピーゼットシー糖衣錠４ｍｇ</v>
      </c>
      <c r="R481">
        <f t="shared" si="39"/>
        <v>480</v>
      </c>
      <c r="S481" t="str">
        <f t="shared" si="38"/>
        <v>ピーゼットシー糖衣錠４ｍｇ</v>
      </c>
      <c r="T481">
        <v>1</v>
      </c>
      <c r="U481" t="str">
        <f>統合マスタ!AA484</f>
        <v/>
      </c>
    </row>
    <row r="482" spans="1:21">
      <c r="A482" s="6" t="s">
        <v>805</v>
      </c>
      <c r="B482" s="6" t="s">
        <v>10</v>
      </c>
      <c r="C482" s="7" t="s">
        <v>39</v>
      </c>
      <c r="D482" s="6" t="s">
        <v>69</v>
      </c>
      <c r="E482" s="6" t="s">
        <v>114</v>
      </c>
      <c r="F482" s="8">
        <v>11.7</v>
      </c>
      <c r="G482" s="8">
        <v>1170</v>
      </c>
      <c r="H482" s="9">
        <f t="shared" si="35"/>
        <v>100</v>
      </c>
      <c r="I482" s="7" t="s">
        <v>38</v>
      </c>
      <c r="J482" s="12">
        <v>915</v>
      </c>
      <c r="K482" s="11">
        <f t="shared" si="36"/>
        <v>9.15</v>
      </c>
      <c r="L482" s="7" t="s">
        <v>407</v>
      </c>
      <c r="M482" s="15">
        <f t="shared" si="37"/>
        <v>2.5499999999999989</v>
      </c>
      <c r="N482" t="str">
        <f>IF(match_results!C482="完全一致","〇","×")</f>
        <v>×</v>
      </c>
      <c r="O482" t="str">
        <f>IF(match_results!C482="薬価一致候補","〇","×")</f>
        <v>〇</v>
      </c>
      <c r="P482" s="64" t="s">
        <v>4061</v>
      </c>
      <c r="Q482" s="63" t="e">
        <f ca="1">OFFSET(マスタ非採用削除!$C$4,元データ!P482,0)</f>
        <v>#VALUE!</v>
      </c>
      <c r="R482">
        <f t="shared" si="39"/>
        <v>481</v>
      </c>
      <c r="S482" t="str">
        <f t="shared" si="38"/>
        <v>ピオグリダゾンOD錠15ｍｇ「ﾄｰﾜ」</v>
      </c>
      <c r="T482">
        <v>10</v>
      </c>
      <c r="U482" t="str">
        <f>統合マスタ!AA485</f>
        <v>非採用</v>
      </c>
    </row>
    <row r="483" spans="1:21">
      <c r="A483" s="6" t="s">
        <v>806</v>
      </c>
      <c r="B483" s="6" t="s">
        <v>9</v>
      </c>
      <c r="C483" s="7" t="s">
        <v>39</v>
      </c>
      <c r="D483" s="6" t="s">
        <v>808</v>
      </c>
      <c r="E483" s="6" t="s">
        <v>807</v>
      </c>
      <c r="F483" s="8">
        <v>5.9</v>
      </c>
      <c r="G483" s="8">
        <v>3717</v>
      </c>
      <c r="H483" s="9">
        <f t="shared" si="35"/>
        <v>630</v>
      </c>
      <c r="I483" s="7" t="s">
        <v>38</v>
      </c>
      <c r="J483" s="10">
        <v>3140</v>
      </c>
      <c r="K483" s="11">
        <f t="shared" si="36"/>
        <v>4.9841269841269842</v>
      </c>
      <c r="L483" s="7" t="s">
        <v>519</v>
      </c>
      <c r="M483" s="15">
        <f t="shared" si="37"/>
        <v>0.91587301587301617</v>
      </c>
      <c r="N483" t="str">
        <f>IF(match_results!C483="完全一致","〇","×")</f>
        <v>〇</v>
      </c>
      <c r="O483" t="str">
        <f>IF(match_results!C483="薬価一致候補","〇","×")</f>
        <v>×</v>
      </c>
      <c r="P483" s="58">
        <f>IF(match_results!E483="","",match_results!E483)</f>
        <v>419</v>
      </c>
      <c r="Q483" s="26" t="str">
        <f ca="1">OFFSET(マスタ非採用削除!$C$4,元データ!P483,0)</f>
        <v>ビオフェルミン錠剤</v>
      </c>
      <c r="R483">
        <f t="shared" si="39"/>
        <v>482</v>
      </c>
      <c r="S483" t="str">
        <f t="shared" si="38"/>
        <v>ビオフェルミン錠剤</v>
      </c>
      <c r="T483">
        <v>1</v>
      </c>
      <c r="U483" t="str">
        <f>統合マスタ!AA486</f>
        <v/>
      </c>
    </row>
    <row r="484" spans="1:21">
      <c r="A484" s="6" t="s">
        <v>806</v>
      </c>
      <c r="B484" s="6" t="s">
        <v>9</v>
      </c>
      <c r="C484" s="7" t="s">
        <v>67</v>
      </c>
      <c r="D484" s="6" t="s">
        <v>138</v>
      </c>
      <c r="E484" s="6" t="s">
        <v>807</v>
      </c>
      <c r="F484" s="8">
        <v>5.9</v>
      </c>
      <c r="G484" s="8">
        <v>5900</v>
      </c>
      <c r="H484" s="9">
        <f t="shared" si="35"/>
        <v>999.99999999999989</v>
      </c>
      <c r="I484" s="7" t="s">
        <v>38</v>
      </c>
      <c r="J484" s="10">
        <v>4980</v>
      </c>
      <c r="K484" s="11">
        <f t="shared" si="36"/>
        <v>4.9800000000000004</v>
      </c>
      <c r="L484" s="7" t="s">
        <v>519</v>
      </c>
      <c r="M484" s="15">
        <f t="shared" si="37"/>
        <v>0.91999999999999993</v>
      </c>
      <c r="N484" t="str">
        <f>IF(match_results!C484="完全一致","〇","×")</f>
        <v>〇</v>
      </c>
      <c r="O484" t="str">
        <f>IF(match_results!C484="薬価一致候補","〇","×")</f>
        <v>×</v>
      </c>
      <c r="P484" s="58">
        <f>IF(match_results!E484="","",match_results!E484)</f>
        <v>419</v>
      </c>
      <c r="Q484" s="26" t="str">
        <f ca="1">OFFSET(マスタ非採用削除!$C$4,元データ!P484,0)</f>
        <v>ビオフェルミン錠剤</v>
      </c>
      <c r="R484">
        <f t="shared" si="39"/>
        <v>483</v>
      </c>
      <c r="S484" t="str">
        <f t="shared" si="38"/>
        <v>ビオフェルミン錠剤</v>
      </c>
      <c r="T484">
        <v>1</v>
      </c>
      <c r="U484" t="str">
        <f>統合マスタ!AA487</f>
        <v/>
      </c>
    </row>
    <row r="485" spans="1:21">
      <c r="A485" s="6" t="s">
        <v>809</v>
      </c>
      <c r="B485" s="6" t="s">
        <v>9</v>
      </c>
      <c r="C485" s="7" t="s">
        <v>14</v>
      </c>
      <c r="D485" s="6" t="s">
        <v>811</v>
      </c>
      <c r="E485" s="6" t="s">
        <v>807</v>
      </c>
      <c r="F485" s="8">
        <v>6.5</v>
      </c>
      <c r="G485" s="8">
        <v>780</v>
      </c>
      <c r="H485" s="9">
        <f t="shared" si="35"/>
        <v>120</v>
      </c>
      <c r="I485" s="7" t="s">
        <v>13</v>
      </c>
      <c r="J485" s="10">
        <v>658</v>
      </c>
      <c r="K485" s="11">
        <f t="shared" si="36"/>
        <v>5.4833333333333334</v>
      </c>
      <c r="L485" s="7" t="s">
        <v>519</v>
      </c>
      <c r="M485" s="15">
        <f t="shared" si="37"/>
        <v>1.0166666666666666</v>
      </c>
      <c r="N485" t="str">
        <f>IF(match_results!C485="完全一致","〇","×")</f>
        <v>〇</v>
      </c>
      <c r="O485" t="str">
        <f>IF(match_results!C485="薬価一致候補","〇","×")</f>
        <v>×</v>
      </c>
      <c r="P485" s="58">
        <f>IF(match_results!E485="","",match_results!E485)</f>
        <v>418</v>
      </c>
      <c r="Q485" s="26" t="str">
        <f ca="1">OFFSET(マスタ非採用削除!$C$4,元データ!P485,0)</f>
        <v>ビオフェルミン配合散</v>
      </c>
      <c r="R485">
        <f t="shared" si="39"/>
        <v>484</v>
      </c>
      <c r="S485" t="str">
        <f t="shared" si="38"/>
        <v>ビオフェルミン配合散</v>
      </c>
      <c r="T485">
        <v>1</v>
      </c>
      <c r="U485" t="str">
        <f>統合マスタ!AA488</f>
        <v/>
      </c>
    </row>
    <row r="486" spans="1:21">
      <c r="A486" s="6" t="s">
        <v>809</v>
      </c>
      <c r="B486" s="6" t="s">
        <v>9</v>
      </c>
      <c r="C486" s="7" t="s">
        <v>14</v>
      </c>
      <c r="D486" s="6" t="s">
        <v>812</v>
      </c>
      <c r="E486" s="6" t="s">
        <v>807</v>
      </c>
      <c r="F486" s="8">
        <v>6.5</v>
      </c>
      <c r="G486" s="8">
        <v>3900</v>
      </c>
      <c r="H486" s="9">
        <f t="shared" si="35"/>
        <v>600</v>
      </c>
      <c r="I486" s="7" t="s">
        <v>13</v>
      </c>
      <c r="J486" s="10">
        <v>3294</v>
      </c>
      <c r="K486" s="11">
        <f t="shared" si="36"/>
        <v>5.49</v>
      </c>
      <c r="L486" s="7" t="s">
        <v>519</v>
      </c>
      <c r="M486" s="15">
        <f t="shared" si="37"/>
        <v>1.0099999999999998</v>
      </c>
      <c r="N486" t="str">
        <f>IF(match_results!C486="完全一致","〇","×")</f>
        <v>〇</v>
      </c>
      <c r="O486" t="str">
        <f>IF(match_results!C486="薬価一致候補","〇","×")</f>
        <v>×</v>
      </c>
      <c r="P486" s="58">
        <f>IF(match_results!E486="","",match_results!E486)</f>
        <v>418</v>
      </c>
      <c r="Q486" s="26" t="str">
        <f ca="1">OFFSET(マスタ非採用削除!$C$4,元データ!P486,0)</f>
        <v>ビオフェルミン配合散</v>
      </c>
      <c r="R486">
        <f t="shared" si="39"/>
        <v>485</v>
      </c>
      <c r="S486" t="str">
        <f t="shared" si="38"/>
        <v>ビオフェルミン配合散</v>
      </c>
      <c r="T486">
        <v>1</v>
      </c>
      <c r="U486" t="str">
        <f>統合マスタ!AA489</f>
        <v/>
      </c>
    </row>
    <row r="487" spans="1:21">
      <c r="A487" s="6" t="s">
        <v>809</v>
      </c>
      <c r="B487" s="6" t="s">
        <v>9</v>
      </c>
      <c r="C487" s="7" t="s">
        <v>14</v>
      </c>
      <c r="D487" s="6" t="s">
        <v>810</v>
      </c>
      <c r="E487" s="6" t="s">
        <v>807</v>
      </c>
      <c r="F487" s="8">
        <v>6.5</v>
      </c>
      <c r="G487" s="8">
        <v>6500</v>
      </c>
      <c r="H487" s="9">
        <f t="shared" si="35"/>
        <v>1000</v>
      </c>
      <c r="I487" s="7" t="s">
        <v>13</v>
      </c>
      <c r="J487" s="10">
        <v>5490</v>
      </c>
      <c r="K487" s="11">
        <f t="shared" si="36"/>
        <v>5.49</v>
      </c>
      <c r="L487" s="7" t="s">
        <v>519</v>
      </c>
      <c r="M487" s="15">
        <f t="shared" si="37"/>
        <v>1.0099999999999998</v>
      </c>
      <c r="N487" t="str">
        <f>IF(match_results!C487="完全一致","〇","×")</f>
        <v>〇</v>
      </c>
      <c r="O487" t="str">
        <f>IF(match_results!C487="薬価一致候補","〇","×")</f>
        <v>×</v>
      </c>
      <c r="P487" s="58">
        <f>IF(match_results!E487="","",match_results!E487)</f>
        <v>418</v>
      </c>
      <c r="Q487" s="26" t="str">
        <f ca="1">OFFSET(マスタ非採用削除!$C$4,元データ!P487,0)</f>
        <v>ビオフェルミン配合散</v>
      </c>
      <c r="R487">
        <f t="shared" si="39"/>
        <v>486</v>
      </c>
      <c r="S487" t="str">
        <f t="shared" si="38"/>
        <v>ビオフェルミン配合散</v>
      </c>
      <c r="T487">
        <v>1</v>
      </c>
      <c r="U487" t="str">
        <f>統合マスタ!AA490</f>
        <v/>
      </c>
    </row>
    <row r="488" spans="1:21">
      <c r="A488" s="6" t="s">
        <v>814</v>
      </c>
      <c r="B488" s="6" t="s">
        <v>9</v>
      </c>
      <c r="C488" s="7" t="s">
        <v>39</v>
      </c>
      <c r="D488" s="6" t="s">
        <v>813</v>
      </c>
      <c r="E488" s="6" t="s">
        <v>691</v>
      </c>
      <c r="F488" s="8">
        <v>110.9</v>
      </c>
      <c r="G488" s="8">
        <v>3327</v>
      </c>
      <c r="H488" s="9">
        <f t="shared" si="35"/>
        <v>30</v>
      </c>
      <c r="I488" s="7" t="s">
        <v>38</v>
      </c>
      <c r="J488" s="10">
        <v>2700</v>
      </c>
      <c r="K488" s="11">
        <f t="shared" si="36"/>
        <v>90</v>
      </c>
      <c r="L488" s="7" t="s">
        <v>196</v>
      </c>
      <c r="M488" s="15">
        <f t="shared" si="37"/>
        <v>20.900000000000006</v>
      </c>
      <c r="N488" t="str">
        <f>IF(match_results!C488="完全一致","〇","×")</f>
        <v>〇</v>
      </c>
      <c r="O488" t="str">
        <f>IF(match_results!C488="薬価一致候補","〇","×")</f>
        <v>×</v>
      </c>
      <c r="P488" s="58">
        <f>IF(match_results!E488="","",match_results!E488)</f>
        <v>420</v>
      </c>
      <c r="Q488" s="26" t="str">
        <f ca="1">OFFSET(マスタ非採用削除!$C$4,元データ!P488,0)</f>
        <v>ビカルタミド錠８０ｍｇ「オーハラ」</v>
      </c>
      <c r="R488">
        <f t="shared" si="39"/>
        <v>487</v>
      </c>
      <c r="S488" t="str">
        <f t="shared" si="38"/>
        <v>ビカルタミド錠80ｍｇ「オーハラ」</v>
      </c>
      <c r="T488">
        <v>1</v>
      </c>
      <c r="U488" t="str">
        <f>統合マスタ!AA491</f>
        <v/>
      </c>
    </row>
    <row r="489" spans="1:21">
      <c r="A489" s="6" t="s">
        <v>815</v>
      </c>
      <c r="B489" s="6" t="s">
        <v>9</v>
      </c>
      <c r="C489" s="7" t="s">
        <v>58</v>
      </c>
      <c r="D489" s="6" t="s">
        <v>138</v>
      </c>
      <c r="E489" s="6" t="s">
        <v>462</v>
      </c>
      <c r="F489" s="8">
        <v>6.1</v>
      </c>
      <c r="G489" s="8">
        <v>6100</v>
      </c>
      <c r="H489" s="9">
        <f t="shared" si="35"/>
        <v>1000.0000000000001</v>
      </c>
      <c r="I489" s="7" t="s">
        <v>38</v>
      </c>
      <c r="J489" s="10">
        <v>5185</v>
      </c>
      <c r="K489" s="11">
        <f t="shared" si="36"/>
        <v>5.1849999999999996</v>
      </c>
      <c r="L489" s="7" t="s">
        <v>213</v>
      </c>
      <c r="M489" s="15">
        <f t="shared" si="37"/>
        <v>0.91500000000000004</v>
      </c>
      <c r="N489" t="str">
        <f>IF(match_results!C489="完全一致","〇","×")</f>
        <v>〇</v>
      </c>
      <c r="O489" t="str">
        <f>IF(match_results!C489="薬価一致候補","〇","×")</f>
        <v>×</v>
      </c>
      <c r="P489" s="58">
        <f>IF(match_results!E489="","",match_results!E489)</f>
        <v>421</v>
      </c>
      <c r="Q489" s="26" t="str">
        <f ca="1">OFFSET(マスタ非採用削除!$C$4,元データ!P489,0)</f>
        <v>ピコスルファートナトリウム錠２．５ｍｇ「イワキ」</v>
      </c>
      <c r="R489">
        <f t="shared" si="39"/>
        <v>488</v>
      </c>
      <c r="S489" t="str">
        <f t="shared" si="38"/>
        <v>ピコスルファートナトリウム錠2.5ｍｇ「イワキ」</v>
      </c>
      <c r="T489">
        <v>1</v>
      </c>
      <c r="U489" t="str">
        <f>統合マスタ!AA492</f>
        <v/>
      </c>
    </row>
    <row r="490" spans="1:21">
      <c r="A490" s="6" t="s">
        <v>815</v>
      </c>
      <c r="B490" s="6" t="s">
        <v>9</v>
      </c>
      <c r="C490" s="7" t="s">
        <v>67</v>
      </c>
      <c r="D490" s="6" t="s">
        <v>138</v>
      </c>
      <c r="E490" s="6" t="s">
        <v>462</v>
      </c>
      <c r="F490" s="8">
        <v>6.1</v>
      </c>
      <c r="G490" s="8">
        <v>6100</v>
      </c>
      <c r="H490" s="9">
        <f t="shared" si="35"/>
        <v>1000.0000000000001</v>
      </c>
      <c r="I490" s="7" t="s">
        <v>38</v>
      </c>
      <c r="J490" s="10">
        <v>5185</v>
      </c>
      <c r="K490" s="11">
        <f t="shared" si="36"/>
        <v>5.1849999999999996</v>
      </c>
      <c r="L490" s="7" t="s">
        <v>213</v>
      </c>
      <c r="M490" s="15">
        <f t="shared" si="37"/>
        <v>0.91500000000000004</v>
      </c>
      <c r="N490" t="str">
        <f>IF(match_results!C490="完全一致","〇","×")</f>
        <v>〇</v>
      </c>
      <c r="O490" t="str">
        <f>IF(match_results!C490="薬価一致候補","〇","×")</f>
        <v>×</v>
      </c>
      <c r="P490" s="58">
        <f>IF(match_results!E490="","",match_results!E490)</f>
        <v>421</v>
      </c>
      <c r="Q490" s="26" t="str">
        <f ca="1">OFFSET(マスタ非採用削除!$C$4,元データ!P490,0)</f>
        <v>ピコスルファートナトリウム錠２．５ｍｇ「イワキ」</v>
      </c>
      <c r="R490">
        <f t="shared" si="39"/>
        <v>489</v>
      </c>
      <c r="S490" t="str">
        <f t="shared" si="38"/>
        <v>ピコスルファートナトリウム錠2.5ｍｇ「イワキ」</v>
      </c>
      <c r="T490">
        <v>1</v>
      </c>
      <c r="U490" t="str">
        <f>統合マスタ!AA493</f>
        <v/>
      </c>
    </row>
    <row r="491" spans="1:21">
      <c r="A491" s="6" t="s">
        <v>816</v>
      </c>
      <c r="B491" s="6" t="s">
        <v>9</v>
      </c>
      <c r="C491" s="7" t="s">
        <v>10</v>
      </c>
      <c r="D491" s="6" t="s">
        <v>141</v>
      </c>
      <c r="E491" s="6" t="s">
        <v>462</v>
      </c>
      <c r="F491" s="8">
        <v>7.5</v>
      </c>
      <c r="G491" s="8">
        <v>750</v>
      </c>
      <c r="H491" s="9">
        <f t="shared" si="35"/>
        <v>100</v>
      </c>
      <c r="I491" s="7" t="s">
        <v>75</v>
      </c>
      <c r="J491" s="10">
        <v>681</v>
      </c>
      <c r="K491" s="11">
        <f t="shared" si="36"/>
        <v>6.81</v>
      </c>
      <c r="L491" s="7" t="s">
        <v>213</v>
      </c>
      <c r="M491" s="15">
        <f t="shared" si="37"/>
        <v>0.69000000000000039</v>
      </c>
      <c r="N491" t="str">
        <f>IF(match_results!C491="完全一致","〇","×")</f>
        <v>〇</v>
      </c>
      <c r="O491" t="str">
        <f>IF(match_results!C491="薬価一致候補","〇","×")</f>
        <v>×</v>
      </c>
      <c r="P491" s="58">
        <f>IF(match_results!E491="","",match_results!E491)</f>
        <v>422</v>
      </c>
      <c r="Q491" s="26" t="str">
        <f ca="1">OFFSET(マスタ非採用削除!$C$4,元データ!P491,0)</f>
        <v>ピコスルファートナトリウム内用液０．７５％「イワキ」</v>
      </c>
      <c r="R491">
        <f t="shared" si="39"/>
        <v>490</v>
      </c>
      <c r="S491" t="str">
        <f t="shared" si="38"/>
        <v>ピコスルファートナトリウム内用液0.75％「イワキ」</v>
      </c>
      <c r="T491">
        <v>1</v>
      </c>
      <c r="U491" t="str">
        <f>統合マスタ!AA494</f>
        <v/>
      </c>
    </row>
    <row r="492" spans="1:21">
      <c r="A492" s="6" t="s">
        <v>817</v>
      </c>
      <c r="B492" s="6" t="s">
        <v>44</v>
      </c>
      <c r="C492" s="7" t="s">
        <v>10</v>
      </c>
      <c r="D492" s="6" t="s">
        <v>650</v>
      </c>
      <c r="E492" s="6" t="s">
        <v>202</v>
      </c>
      <c r="F492" s="8">
        <v>41.5</v>
      </c>
      <c r="G492" s="8">
        <v>2905</v>
      </c>
      <c r="H492" s="9">
        <f t="shared" si="35"/>
        <v>70</v>
      </c>
      <c r="I492" s="7" t="s">
        <v>181</v>
      </c>
      <c r="J492" s="10">
        <v>2586</v>
      </c>
      <c r="K492" s="11">
        <f t="shared" si="36"/>
        <v>36.942857142857143</v>
      </c>
      <c r="L492" s="7" t="s">
        <v>72</v>
      </c>
      <c r="M492" s="15">
        <f t="shared" si="37"/>
        <v>4.5571428571428569</v>
      </c>
      <c r="N492" t="str">
        <f>IF(match_results!C492="完全一致","〇","×")</f>
        <v>〇</v>
      </c>
      <c r="O492" t="str">
        <f>IF(match_results!C492="薬価一致候補","〇","×")</f>
        <v>×</v>
      </c>
      <c r="P492" s="58">
        <f>IF(match_results!E492="","",match_results!E492)</f>
        <v>426</v>
      </c>
      <c r="Q492" s="26" t="str">
        <f ca="1">OFFSET(マスタ非採用削除!$C$4,元データ!P492,0)</f>
        <v>ビソノテープ２ｍｇ</v>
      </c>
      <c r="R492">
        <f t="shared" si="39"/>
        <v>491</v>
      </c>
      <c r="S492" t="str">
        <f t="shared" si="38"/>
        <v>ビソノテープ２ｍｇ</v>
      </c>
      <c r="T492">
        <v>1</v>
      </c>
      <c r="U492" t="str">
        <f>統合マスタ!AA495</f>
        <v/>
      </c>
    </row>
    <row r="493" spans="1:21">
      <c r="A493" s="6" t="s">
        <v>818</v>
      </c>
      <c r="B493" s="6" t="s">
        <v>44</v>
      </c>
      <c r="C493" s="7" t="s">
        <v>10</v>
      </c>
      <c r="D493" s="6" t="s">
        <v>650</v>
      </c>
      <c r="E493" s="6" t="s">
        <v>202</v>
      </c>
      <c r="F493" s="8">
        <v>57</v>
      </c>
      <c r="G493" s="8">
        <v>3990</v>
      </c>
      <c r="H493" s="9">
        <f t="shared" si="35"/>
        <v>70</v>
      </c>
      <c r="I493" s="7" t="s">
        <v>181</v>
      </c>
      <c r="J493" s="10">
        <v>3551</v>
      </c>
      <c r="K493" s="11">
        <f t="shared" si="36"/>
        <v>50.728571428571428</v>
      </c>
      <c r="L493" s="7" t="s">
        <v>72</v>
      </c>
      <c r="M493" s="15">
        <f t="shared" si="37"/>
        <v>6.2714285714285722</v>
      </c>
      <c r="N493" t="str">
        <f>IF(match_results!C493="完全一致","〇","×")</f>
        <v>〇</v>
      </c>
      <c r="O493" t="str">
        <f>IF(match_results!C493="薬価一致候補","〇","×")</f>
        <v>×</v>
      </c>
      <c r="P493" s="58">
        <f>IF(match_results!E493="","",match_results!E493)</f>
        <v>425</v>
      </c>
      <c r="Q493" s="26" t="str">
        <f ca="1">OFFSET(マスタ非採用削除!$C$4,元データ!P493,0)</f>
        <v>ビソノテープ４ｍｇ</v>
      </c>
      <c r="R493">
        <f t="shared" si="39"/>
        <v>492</v>
      </c>
      <c r="S493" t="str">
        <f t="shared" si="38"/>
        <v>ビソノテープ4ｍｇ</v>
      </c>
      <c r="T493">
        <v>1</v>
      </c>
      <c r="U493" t="str">
        <f>統合マスタ!AA496</f>
        <v/>
      </c>
    </row>
    <row r="494" spans="1:21">
      <c r="A494" s="6" t="s">
        <v>819</v>
      </c>
      <c r="B494" s="6" t="s">
        <v>114</v>
      </c>
      <c r="C494" s="7" t="s">
        <v>39</v>
      </c>
      <c r="D494" s="6" t="s">
        <v>69</v>
      </c>
      <c r="E494" s="6" t="s">
        <v>114</v>
      </c>
      <c r="F494" s="8">
        <v>10.4</v>
      </c>
      <c r="G494" s="8">
        <v>1040</v>
      </c>
      <c r="H494" s="9">
        <f t="shared" si="35"/>
        <v>100</v>
      </c>
      <c r="I494" s="7" t="s">
        <v>38</v>
      </c>
      <c r="J494" s="10">
        <v>905</v>
      </c>
      <c r="K494" s="11">
        <f t="shared" si="36"/>
        <v>9.0500000000000007</v>
      </c>
      <c r="L494" s="7" t="s">
        <v>289</v>
      </c>
      <c r="M494" s="15">
        <f t="shared" si="37"/>
        <v>1.3499999999999996</v>
      </c>
      <c r="N494" t="str">
        <f>IF(match_results!C494="完全一致","〇","×")</f>
        <v>〇</v>
      </c>
      <c r="O494" t="str">
        <f>IF(match_results!C494="薬価一致候補","〇","×")</f>
        <v>×</v>
      </c>
      <c r="P494" s="58">
        <f>IF(match_results!E494="","",match_results!E494)</f>
        <v>428</v>
      </c>
      <c r="Q494" s="26" t="str">
        <f ca="1">OFFSET(マスタ非採用削除!$C$4,元データ!P494,0)</f>
        <v>ビソプロロールフマル酸塩錠０．６２５ｍｇ「トーワ」</v>
      </c>
      <c r="R494">
        <f t="shared" si="39"/>
        <v>493</v>
      </c>
      <c r="S494" t="str">
        <f t="shared" si="38"/>
        <v>ビソプロロールフマル酸塩錠0.625ｍｇ「トーワ」</v>
      </c>
      <c r="T494">
        <v>1</v>
      </c>
      <c r="U494" t="str">
        <f>統合マスタ!AA497</f>
        <v/>
      </c>
    </row>
    <row r="495" spans="1:21">
      <c r="A495" s="6" t="s">
        <v>820</v>
      </c>
      <c r="B495" s="6" t="s">
        <v>114</v>
      </c>
      <c r="C495" s="7" t="s">
        <v>39</v>
      </c>
      <c r="D495" s="6" t="s">
        <v>69</v>
      </c>
      <c r="E495" s="6" t="s">
        <v>114</v>
      </c>
      <c r="F495" s="8">
        <v>10.4</v>
      </c>
      <c r="G495" s="8">
        <v>1040</v>
      </c>
      <c r="H495" s="9">
        <f t="shared" si="35"/>
        <v>100</v>
      </c>
      <c r="I495" s="7" t="s">
        <v>38</v>
      </c>
      <c r="J495" s="10">
        <v>905</v>
      </c>
      <c r="K495" s="11">
        <f t="shared" si="36"/>
        <v>9.0500000000000007</v>
      </c>
      <c r="L495" s="7" t="s">
        <v>289</v>
      </c>
      <c r="M495" s="15">
        <f t="shared" si="37"/>
        <v>1.3499999999999996</v>
      </c>
      <c r="N495" t="str">
        <f>IF(match_results!C495="完全一致","〇","×")</f>
        <v>〇</v>
      </c>
      <c r="O495" t="str">
        <f>IF(match_results!C495="薬価一致候補","〇","×")</f>
        <v>×</v>
      </c>
      <c r="P495" s="58">
        <f>IF(match_results!E495="","",match_results!E495)</f>
        <v>427</v>
      </c>
      <c r="Q495" s="26" t="str">
        <f ca="1">OFFSET(マスタ非採用削除!$C$4,元データ!P495,0)</f>
        <v>ビソプロロールフマル酸塩錠２．５ｍｇ「トーワ」</v>
      </c>
      <c r="R495">
        <f t="shared" si="39"/>
        <v>494</v>
      </c>
      <c r="S495" t="str">
        <f t="shared" si="38"/>
        <v>ビソプロロールフマル酸塩錠2.5ｍｇ「トーワ」</v>
      </c>
      <c r="T495">
        <v>1</v>
      </c>
      <c r="U495" t="str">
        <f>統合マスタ!AA498</f>
        <v/>
      </c>
    </row>
    <row r="496" spans="1:21">
      <c r="A496" s="6" t="s">
        <v>821</v>
      </c>
      <c r="B496" s="6" t="s">
        <v>109</v>
      </c>
      <c r="C496" s="7" t="s">
        <v>10</v>
      </c>
      <c r="D496" s="6" t="s">
        <v>822</v>
      </c>
      <c r="E496" s="6" t="s">
        <v>108</v>
      </c>
      <c r="F496" s="8">
        <v>74.099999999999994</v>
      </c>
      <c r="G496" s="8">
        <v>1852.5</v>
      </c>
      <c r="H496" s="9">
        <f t="shared" si="35"/>
        <v>25.000000000000004</v>
      </c>
      <c r="I496" s="7" t="s">
        <v>13</v>
      </c>
      <c r="J496" s="10">
        <v>1671</v>
      </c>
      <c r="K496" s="11">
        <f t="shared" si="36"/>
        <v>66.839999999999989</v>
      </c>
      <c r="L496" s="7" t="s">
        <v>333</v>
      </c>
      <c r="M496" s="15">
        <f t="shared" si="37"/>
        <v>7.2600000000000051</v>
      </c>
      <c r="N496" t="str">
        <f>IF(match_results!C496="完全一致","〇","×")</f>
        <v>〇</v>
      </c>
      <c r="O496" t="str">
        <f>IF(match_results!C496="薬価一致候補","〇","×")</f>
        <v>×</v>
      </c>
      <c r="P496" s="58">
        <f>IF(match_results!E496="","",match_results!E496)</f>
        <v>429</v>
      </c>
      <c r="Q496" s="26" t="str">
        <f ca="1">OFFSET(マスタ非採用削除!$C$4,元データ!P496,0)</f>
        <v>ビダラビン軟膏３％「ＳＷ」</v>
      </c>
      <c r="R496">
        <f t="shared" si="39"/>
        <v>495</v>
      </c>
      <c r="S496" t="str">
        <f t="shared" si="38"/>
        <v>ビダラビン軟膏3%｢SW」</v>
      </c>
      <c r="T496">
        <v>1</v>
      </c>
      <c r="U496" t="str">
        <f>統合マスタ!AA499</f>
        <v/>
      </c>
    </row>
    <row r="497" spans="1:21">
      <c r="A497" s="6" t="s">
        <v>823</v>
      </c>
      <c r="B497" s="6" t="s">
        <v>9</v>
      </c>
      <c r="C497" s="7" t="s">
        <v>39</v>
      </c>
      <c r="D497" s="6" t="s">
        <v>69</v>
      </c>
      <c r="E497" s="6" t="s">
        <v>104</v>
      </c>
      <c r="F497" s="8">
        <v>12.5</v>
      </c>
      <c r="G497" s="8">
        <v>1250</v>
      </c>
      <c r="H497" s="9">
        <f t="shared" si="35"/>
        <v>100</v>
      </c>
      <c r="I497" s="7" t="s">
        <v>38</v>
      </c>
      <c r="J497" s="10">
        <v>1113</v>
      </c>
      <c r="K497" s="11">
        <f t="shared" si="36"/>
        <v>11.13</v>
      </c>
      <c r="L497" s="7" t="s">
        <v>824</v>
      </c>
      <c r="M497" s="15">
        <f t="shared" si="37"/>
        <v>1.3699999999999992</v>
      </c>
      <c r="N497" t="str">
        <f>IF(match_results!C497="完全一致","〇","×")</f>
        <v>〇</v>
      </c>
      <c r="O497" t="str">
        <f>IF(match_results!C497="薬価一致候補","〇","×")</f>
        <v>×</v>
      </c>
      <c r="P497" s="58">
        <f>IF(match_results!E497="","",match_results!E497)</f>
        <v>430</v>
      </c>
      <c r="Q497" s="26" t="str">
        <f ca="1">OFFSET(マスタ非採用削除!$C$4,元データ!P497,0)</f>
        <v>ビブラマイシン錠５０ｍｇ</v>
      </c>
      <c r="R497">
        <f t="shared" si="39"/>
        <v>496</v>
      </c>
      <c r="S497" t="str">
        <f t="shared" si="38"/>
        <v>ビブラマイシン錠50ｍｇ</v>
      </c>
      <c r="T497">
        <v>1</v>
      </c>
      <c r="U497" t="str">
        <f>統合マスタ!AA500</f>
        <v/>
      </c>
    </row>
    <row r="498" spans="1:21">
      <c r="A498" s="6" t="s">
        <v>825</v>
      </c>
      <c r="B498" s="6" t="s">
        <v>44</v>
      </c>
      <c r="C498" s="7" t="s">
        <v>39</v>
      </c>
      <c r="D498" s="6" t="s">
        <v>36</v>
      </c>
      <c r="E498" s="6" t="s">
        <v>308</v>
      </c>
      <c r="F498" s="8">
        <v>131.30000000000001</v>
      </c>
      <c r="G498" s="8">
        <v>13130</v>
      </c>
      <c r="H498" s="9">
        <f t="shared" si="35"/>
        <v>99.999999999999986</v>
      </c>
      <c r="I498" s="7" t="s">
        <v>38</v>
      </c>
      <c r="J498" s="10">
        <v>11554</v>
      </c>
      <c r="K498" s="11">
        <f t="shared" si="36"/>
        <v>115.54000000000002</v>
      </c>
      <c r="L498" s="7" t="s">
        <v>185</v>
      </c>
      <c r="M498" s="15">
        <f t="shared" si="37"/>
        <v>15.759999999999991</v>
      </c>
      <c r="N498" t="str">
        <f>IF(match_results!C498="完全一致","〇","×")</f>
        <v>〇</v>
      </c>
      <c r="O498" t="str">
        <f>IF(match_results!C498="薬価一致候補","〇","×")</f>
        <v>×</v>
      </c>
      <c r="P498" s="58">
        <f>IF(match_results!E498="","",match_results!E498)</f>
        <v>432</v>
      </c>
      <c r="Q498" s="26" t="str">
        <f ca="1">OFFSET(マスタ非採用削除!$C$4,元データ!P498,0)</f>
        <v>ビプレッソ徐放錠１５０ｍｇ</v>
      </c>
      <c r="R498">
        <f t="shared" si="39"/>
        <v>497</v>
      </c>
      <c r="S498" t="str">
        <f t="shared" si="38"/>
        <v>ビプレッソ徐放錠150ｍｇ</v>
      </c>
      <c r="T498">
        <v>1</v>
      </c>
      <c r="U498" t="str">
        <f>統合マスタ!AA501</f>
        <v/>
      </c>
    </row>
    <row r="499" spans="1:21">
      <c r="A499" s="6" t="s">
        <v>825</v>
      </c>
      <c r="B499" s="6" t="s">
        <v>10</v>
      </c>
      <c r="C499" s="7" t="s">
        <v>67</v>
      </c>
      <c r="D499" s="6" t="s">
        <v>36</v>
      </c>
      <c r="E499" s="6" t="s">
        <v>308</v>
      </c>
      <c r="F499" s="8">
        <v>131.30000000000001</v>
      </c>
      <c r="G499" s="8">
        <v>13130</v>
      </c>
      <c r="H499" s="9">
        <f t="shared" si="35"/>
        <v>99.999999999999986</v>
      </c>
      <c r="I499" s="7" t="s">
        <v>38</v>
      </c>
      <c r="J499" s="12">
        <v>11554</v>
      </c>
      <c r="K499" s="11">
        <f t="shared" si="36"/>
        <v>115.54000000000002</v>
      </c>
      <c r="L499" s="7" t="s">
        <v>185</v>
      </c>
      <c r="M499" s="15">
        <f t="shared" si="37"/>
        <v>15.759999999999991</v>
      </c>
      <c r="N499" t="str">
        <f>IF(match_results!C499="完全一致","〇","×")</f>
        <v>〇</v>
      </c>
      <c r="O499" t="str">
        <f>IF(match_results!C499="薬価一致候補","〇","×")</f>
        <v>×</v>
      </c>
      <c r="P499" s="58">
        <f>IF(match_results!E499="","",match_results!E499)</f>
        <v>432</v>
      </c>
      <c r="Q499" s="26" t="str">
        <f ca="1">OFFSET(マスタ非採用削除!$C$4,元データ!P499,0)</f>
        <v>ビプレッソ徐放錠１５０ｍｇ</v>
      </c>
      <c r="R499">
        <f t="shared" si="39"/>
        <v>498</v>
      </c>
      <c r="S499" t="str">
        <f t="shared" si="38"/>
        <v>ビプレッソ徐放錠150ｍｇ</v>
      </c>
      <c r="T499">
        <v>1</v>
      </c>
      <c r="U499" t="str">
        <f>統合マスタ!AA502</f>
        <v/>
      </c>
    </row>
    <row r="500" spans="1:21">
      <c r="A500" s="6" t="s">
        <v>826</v>
      </c>
      <c r="B500" s="6" t="s">
        <v>44</v>
      </c>
      <c r="C500" s="7" t="s">
        <v>39</v>
      </c>
      <c r="D500" s="6" t="s">
        <v>36</v>
      </c>
      <c r="E500" s="6" t="s">
        <v>308</v>
      </c>
      <c r="F500" s="8">
        <v>48.7</v>
      </c>
      <c r="G500" s="8">
        <v>4870</v>
      </c>
      <c r="H500" s="9">
        <f t="shared" si="35"/>
        <v>100</v>
      </c>
      <c r="I500" s="7" t="s">
        <v>38</v>
      </c>
      <c r="J500" s="10">
        <v>4286</v>
      </c>
      <c r="K500" s="11">
        <f t="shared" si="36"/>
        <v>42.86</v>
      </c>
      <c r="L500" s="7" t="s">
        <v>185</v>
      </c>
      <c r="M500" s="15">
        <f t="shared" si="37"/>
        <v>5.8400000000000034</v>
      </c>
      <c r="N500" t="str">
        <f>IF(match_results!C500="完全一致","〇","×")</f>
        <v>〇</v>
      </c>
      <c r="O500" t="str">
        <f>IF(match_results!C500="薬価一致候補","〇","×")</f>
        <v>×</v>
      </c>
      <c r="P500" s="58">
        <f>IF(match_results!E500="","",match_results!E500)</f>
        <v>431</v>
      </c>
      <c r="Q500" s="26" t="str">
        <f ca="1">OFFSET(マスタ非採用削除!$C$4,元データ!P500,0)</f>
        <v>ビプレッソ徐放錠５０ｍｇ</v>
      </c>
      <c r="R500">
        <f t="shared" si="39"/>
        <v>499</v>
      </c>
      <c r="S500" t="str">
        <f t="shared" si="38"/>
        <v>ビプレッソ徐放錠50ｍｇ</v>
      </c>
      <c r="T500">
        <v>1</v>
      </c>
      <c r="U500" t="str">
        <f>統合マスタ!AA503</f>
        <v/>
      </c>
    </row>
    <row r="501" spans="1:21">
      <c r="A501" s="6" t="s">
        <v>826</v>
      </c>
      <c r="B501" s="6" t="s">
        <v>44</v>
      </c>
      <c r="C501" s="7" t="s">
        <v>67</v>
      </c>
      <c r="D501" s="6" t="s">
        <v>36</v>
      </c>
      <c r="E501" s="6" t="s">
        <v>308</v>
      </c>
      <c r="F501" s="8">
        <v>48.7</v>
      </c>
      <c r="G501" s="8">
        <v>4870</v>
      </c>
      <c r="H501" s="9">
        <f t="shared" si="35"/>
        <v>100</v>
      </c>
      <c r="I501" s="7" t="s">
        <v>38</v>
      </c>
      <c r="J501" s="10">
        <v>4286</v>
      </c>
      <c r="K501" s="11">
        <f t="shared" si="36"/>
        <v>42.86</v>
      </c>
      <c r="L501" s="7" t="s">
        <v>185</v>
      </c>
      <c r="M501" s="15">
        <f t="shared" si="37"/>
        <v>5.8400000000000034</v>
      </c>
      <c r="N501" t="str">
        <f>IF(match_results!C501="完全一致","〇","×")</f>
        <v>〇</v>
      </c>
      <c r="O501" t="str">
        <f>IF(match_results!C501="薬価一致候補","〇","×")</f>
        <v>×</v>
      </c>
      <c r="P501" s="58">
        <f>IF(match_results!E501="","",match_results!E501)</f>
        <v>431</v>
      </c>
      <c r="Q501" s="26" t="str">
        <f ca="1">OFFSET(マスタ非採用削除!$C$4,元データ!P501,0)</f>
        <v>ビプレッソ徐放錠５０ｍｇ</v>
      </c>
      <c r="R501">
        <f t="shared" si="39"/>
        <v>500</v>
      </c>
      <c r="S501" t="str">
        <f t="shared" si="38"/>
        <v>ビプレッソ徐放錠50ｍｇ</v>
      </c>
      <c r="T501">
        <v>1</v>
      </c>
      <c r="U501" t="str">
        <f>統合マスタ!AA504</f>
        <v/>
      </c>
    </row>
    <row r="502" spans="1:21">
      <c r="A502" s="6" t="s">
        <v>827</v>
      </c>
      <c r="B502" s="6" t="s">
        <v>44</v>
      </c>
      <c r="C502" s="7" t="s">
        <v>39</v>
      </c>
      <c r="D502" s="6" t="s">
        <v>297</v>
      </c>
      <c r="E502" s="6" t="s">
        <v>308</v>
      </c>
      <c r="F502" s="8">
        <v>5.9</v>
      </c>
      <c r="G502" s="8">
        <v>5900</v>
      </c>
      <c r="H502" s="9">
        <f t="shared" si="35"/>
        <v>999.99999999999989</v>
      </c>
      <c r="I502" s="7" t="s">
        <v>38</v>
      </c>
      <c r="J502" s="10">
        <v>5015</v>
      </c>
      <c r="K502" s="11">
        <f t="shared" si="36"/>
        <v>5.0150000000000006</v>
      </c>
      <c r="L502" s="7" t="s">
        <v>85</v>
      </c>
      <c r="M502" s="15">
        <f t="shared" si="37"/>
        <v>0.88499999999999979</v>
      </c>
      <c r="N502" t="str">
        <f>IF(match_results!C502="完全一致","〇","×")</f>
        <v>〇</v>
      </c>
      <c r="O502" t="str">
        <f>IF(match_results!C502="薬価一致候補","〇","×")</f>
        <v>×</v>
      </c>
      <c r="P502" s="58">
        <f>IF(match_results!E502="","",match_results!E502)</f>
        <v>433</v>
      </c>
      <c r="Q502" s="26" t="str">
        <f ca="1">OFFSET(マスタ非採用削除!$C$4,元データ!P502,0)</f>
        <v>ビペリデン塩酸塩錠１ｍｇ「アメル」</v>
      </c>
      <c r="R502">
        <f t="shared" si="39"/>
        <v>501</v>
      </c>
      <c r="S502" t="str">
        <f t="shared" si="38"/>
        <v>ビペリデン塩酸塩錠1ｍｇ「アメル」</v>
      </c>
      <c r="T502">
        <v>1</v>
      </c>
      <c r="U502" t="str">
        <f>統合マスタ!AA505</f>
        <v/>
      </c>
    </row>
    <row r="503" spans="1:21">
      <c r="A503" s="6" t="s">
        <v>827</v>
      </c>
      <c r="B503" s="6" t="s">
        <v>44</v>
      </c>
      <c r="C503" s="7" t="s">
        <v>67</v>
      </c>
      <c r="D503" s="6" t="s">
        <v>297</v>
      </c>
      <c r="E503" s="6" t="s">
        <v>308</v>
      </c>
      <c r="F503" s="8">
        <v>5.9</v>
      </c>
      <c r="G503" s="8">
        <v>5900</v>
      </c>
      <c r="H503" s="9">
        <f t="shared" si="35"/>
        <v>999.99999999999989</v>
      </c>
      <c r="I503" s="7" t="s">
        <v>38</v>
      </c>
      <c r="J503" s="10">
        <v>5015</v>
      </c>
      <c r="K503" s="11">
        <f t="shared" si="36"/>
        <v>5.0150000000000006</v>
      </c>
      <c r="L503" s="7" t="s">
        <v>85</v>
      </c>
      <c r="M503" s="15">
        <f t="shared" si="37"/>
        <v>0.88499999999999979</v>
      </c>
      <c r="N503" t="str">
        <f>IF(match_results!C503="完全一致","〇","×")</f>
        <v>〇</v>
      </c>
      <c r="O503" t="str">
        <f>IF(match_results!C503="薬価一致候補","〇","×")</f>
        <v>×</v>
      </c>
      <c r="P503" s="58">
        <f>IF(match_results!E503="","",match_results!E503)</f>
        <v>433</v>
      </c>
      <c r="Q503" s="26" t="str">
        <f ca="1">OFFSET(マスタ非採用削除!$C$4,元データ!P503,0)</f>
        <v>ビペリデン塩酸塩錠１ｍｇ「アメル」</v>
      </c>
      <c r="R503">
        <f t="shared" si="39"/>
        <v>502</v>
      </c>
      <c r="S503" t="str">
        <f t="shared" si="38"/>
        <v>ビペリデン塩酸塩錠1ｍｇ「アメル」</v>
      </c>
      <c r="T503">
        <v>1</v>
      </c>
      <c r="U503" t="str">
        <f>統合マスタ!AA506</f>
        <v/>
      </c>
    </row>
    <row r="504" spans="1:21">
      <c r="A504" s="6" t="s">
        <v>828</v>
      </c>
      <c r="B504" s="6" t="s">
        <v>10</v>
      </c>
      <c r="C504" s="7" t="s">
        <v>10</v>
      </c>
      <c r="D504" s="6" t="s">
        <v>829</v>
      </c>
      <c r="E504" s="6" t="s">
        <v>432</v>
      </c>
      <c r="F504" s="8">
        <v>61</v>
      </c>
      <c r="G504" s="8">
        <v>3050</v>
      </c>
      <c r="H504" s="9">
        <f t="shared" si="35"/>
        <v>50</v>
      </c>
      <c r="I504" s="7" t="s">
        <v>486</v>
      </c>
      <c r="J504" s="12">
        <v>2772</v>
      </c>
      <c r="K504" s="11">
        <f t="shared" si="36"/>
        <v>55.44</v>
      </c>
      <c r="L504" s="7" t="s">
        <v>830</v>
      </c>
      <c r="M504" s="15">
        <f t="shared" si="37"/>
        <v>5.5600000000000023</v>
      </c>
      <c r="N504" t="str">
        <f>IF(match_results!C504="完全一致","〇","×")</f>
        <v>×</v>
      </c>
      <c r="O504" t="str">
        <f>IF(match_results!C504="薬価一致候補","〇","×")</f>
        <v>〇</v>
      </c>
      <c r="P504" s="64" t="s">
        <v>4061</v>
      </c>
      <c r="Q504" s="63" t="e">
        <f ca="1">OFFSET(マスタ非採用削除!$C$4,元データ!P504,0)</f>
        <v>#VALUE!</v>
      </c>
      <c r="R504">
        <f t="shared" si="39"/>
        <v>503</v>
      </c>
      <c r="S504" t="str">
        <f t="shared" si="38"/>
        <v>ヒベルナ注25ｍｇ</v>
      </c>
      <c r="T504">
        <v>10</v>
      </c>
      <c r="U504" t="str">
        <f>統合マスタ!AA507</f>
        <v>非採用</v>
      </c>
    </row>
    <row r="505" spans="1:21">
      <c r="A505" s="6" t="s">
        <v>831</v>
      </c>
      <c r="B505" s="6" t="s">
        <v>10</v>
      </c>
      <c r="C505" s="7" t="s">
        <v>39</v>
      </c>
      <c r="D505" s="6" t="s">
        <v>36</v>
      </c>
      <c r="E505" s="6" t="s">
        <v>432</v>
      </c>
      <c r="F505" s="8">
        <v>5.9</v>
      </c>
      <c r="G505" s="8">
        <v>590</v>
      </c>
      <c r="H505" s="9">
        <f t="shared" si="35"/>
        <v>100</v>
      </c>
      <c r="I505" s="7" t="s">
        <v>38</v>
      </c>
      <c r="J505" s="12">
        <v>519</v>
      </c>
      <c r="K505" s="11">
        <f t="shared" si="36"/>
        <v>5.19</v>
      </c>
      <c r="L505" s="7" t="s">
        <v>830</v>
      </c>
      <c r="M505" s="15">
        <f t="shared" si="37"/>
        <v>0.71</v>
      </c>
      <c r="N505" t="str">
        <f>IF(match_results!C505="完全一致","〇","×")</f>
        <v>〇</v>
      </c>
      <c r="O505" t="str">
        <f>IF(match_results!C505="薬価一致候補","〇","×")</f>
        <v>×</v>
      </c>
      <c r="P505" s="58">
        <f>IF(match_results!E505="","",match_results!E505)</f>
        <v>435</v>
      </c>
      <c r="Q505" s="26" t="str">
        <f ca="1">OFFSET(マスタ非採用削除!$C$4,元データ!P505,0)</f>
        <v>ヒベルナ糖衣錠２５ｍｇ</v>
      </c>
      <c r="R505">
        <f t="shared" si="39"/>
        <v>504</v>
      </c>
      <c r="S505" t="str">
        <f t="shared" si="38"/>
        <v>ヒベルナ糖衣錠２５ｍｇ</v>
      </c>
      <c r="T505">
        <v>1</v>
      </c>
      <c r="U505" t="str">
        <f>統合マスタ!AA508</f>
        <v/>
      </c>
    </row>
    <row r="506" spans="1:21">
      <c r="A506" s="6" t="s">
        <v>831</v>
      </c>
      <c r="B506" s="6" t="s">
        <v>44</v>
      </c>
      <c r="C506" s="7" t="s">
        <v>67</v>
      </c>
      <c r="D506" s="6" t="s">
        <v>297</v>
      </c>
      <c r="E506" s="6" t="s">
        <v>432</v>
      </c>
      <c r="F506" s="8">
        <v>5.9</v>
      </c>
      <c r="G506" s="8">
        <v>5900</v>
      </c>
      <c r="H506" s="9">
        <f t="shared" si="35"/>
        <v>999.99999999999989</v>
      </c>
      <c r="I506" s="7" t="s">
        <v>38</v>
      </c>
      <c r="J506" s="10">
        <v>5192</v>
      </c>
      <c r="K506" s="11">
        <f t="shared" si="36"/>
        <v>5.1920000000000002</v>
      </c>
      <c r="L506" s="7" t="s">
        <v>830</v>
      </c>
      <c r="M506" s="15">
        <f t="shared" si="37"/>
        <v>0.70800000000000018</v>
      </c>
      <c r="N506" t="str">
        <f>IF(match_results!C506="完全一致","〇","×")</f>
        <v>〇</v>
      </c>
      <c r="O506" t="str">
        <f>IF(match_results!C506="薬価一致候補","〇","×")</f>
        <v>×</v>
      </c>
      <c r="P506" s="58">
        <f>IF(match_results!E506="","",match_results!E506)</f>
        <v>435</v>
      </c>
      <c r="Q506" s="26" t="str">
        <f ca="1">OFFSET(マスタ非採用削除!$C$4,元データ!P506,0)</f>
        <v>ヒベルナ糖衣錠２５ｍｇ</v>
      </c>
      <c r="R506">
        <f t="shared" si="39"/>
        <v>505</v>
      </c>
      <c r="S506" t="str">
        <f t="shared" si="38"/>
        <v>ヒベルナ糖衣錠２５ｍｇ</v>
      </c>
      <c r="T506">
        <v>1</v>
      </c>
      <c r="U506" t="str">
        <f>統合マスタ!AA509</f>
        <v/>
      </c>
    </row>
    <row r="507" spans="1:21">
      <c r="A507" s="50" t="s">
        <v>832</v>
      </c>
      <c r="B507" s="6" t="s">
        <v>10</v>
      </c>
      <c r="C507" s="7" t="s">
        <v>58</v>
      </c>
      <c r="D507" s="6" t="s">
        <v>36</v>
      </c>
      <c r="E507" s="6" t="s">
        <v>70</v>
      </c>
      <c r="F507" s="8">
        <v>355.5</v>
      </c>
      <c r="G507" s="8">
        <v>35550</v>
      </c>
      <c r="H507" s="9">
        <f t="shared" si="35"/>
        <v>100</v>
      </c>
      <c r="I507" s="7" t="s">
        <v>38</v>
      </c>
      <c r="J507" s="12">
        <v>30893</v>
      </c>
      <c r="K507" s="11">
        <f t="shared" si="36"/>
        <v>308.93</v>
      </c>
      <c r="L507" s="7" t="s">
        <v>246</v>
      </c>
      <c r="M507" s="15">
        <f t="shared" si="37"/>
        <v>46.569999999999993</v>
      </c>
      <c r="N507" t="str">
        <f>IF(match_results!C507="完全一致","〇","×")</f>
        <v>×</v>
      </c>
      <c r="O507" t="str">
        <f>IF(match_results!C507="薬価一致候補","〇","×")</f>
        <v>×</v>
      </c>
      <c r="P507" s="64" t="s">
        <v>4067</v>
      </c>
      <c r="Q507" s="63" t="e">
        <f ca="1">OFFSET(マスタ非採用削除!$C$4,元データ!P507,0)</f>
        <v>#VALUE!</v>
      </c>
      <c r="R507">
        <f t="shared" si="39"/>
        <v>506</v>
      </c>
      <c r="S507" t="str">
        <f t="shared" si="38"/>
        <v>ビムパット錠100ｍｇ</v>
      </c>
      <c r="T507">
        <v>10</v>
      </c>
      <c r="U507" t="str">
        <f>統合マスタ!AA510</f>
        <v>非採用</v>
      </c>
    </row>
    <row r="508" spans="1:21">
      <c r="A508" s="50" t="s">
        <v>833</v>
      </c>
      <c r="B508" s="6" t="s">
        <v>9</v>
      </c>
      <c r="C508" s="7" t="s">
        <v>58</v>
      </c>
      <c r="D508" s="6" t="s">
        <v>36</v>
      </c>
      <c r="E508" s="6" t="s">
        <v>70</v>
      </c>
      <c r="F508" s="8">
        <v>217.8</v>
      </c>
      <c r="G508" s="8">
        <v>21780</v>
      </c>
      <c r="H508" s="9">
        <f t="shared" si="35"/>
        <v>100</v>
      </c>
      <c r="I508" s="7" t="s">
        <v>38</v>
      </c>
      <c r="J508" s="10">
        <v>18927</v>
      </c>
      <c r="K508" s="11">
        <f t="shared" si="36"/>
        <v>189.27</v>
      </c>
      <c r="L508" s="7" t="s">
        <v>246</v>
      </c>
      <c r="M508" s="15">
        <f t="shared" si="37"/>
        <v>28.53</v>
      </c>
      <c r="N508" t="str">
        <f>IF(match_results!C508="完全一致","〇","×")</f>
        <v>×</v>
      </c>
      <c r="O508" t="str">
        <f>IF(match_results!C508="薬価一致候補","〇","×")</f>
        <v>×</v>
      </c>
      <c r="P508" s="64" t="s">
        <v>4067</v>
      </c>
      <c r="Q508" s="63" t="e">
        <f ca="1">OFFSET(マスタ非採用削除!$C$4,元データ!P508,0)</f>
        <v>#VALUE!</v>
      </c>
      <c r="R508">
        <f t="shared" si="39"/>
        <v>507</v>
      </c>
      <c r="S508" t="str">
        <f t="shared" si="38"/>
        <v>ビムパット錠50ｍｇ　採用中止</v>
      </c>
      <c r="T508">
        <v>10</v>
      </c>
      <c r="U508" t="str">
        <f>統合マスタ!AA511</f>
        <v>非採用</v>
      </c>
    </row>
    <row r="509" spans="1:21">
      <c r="A509" s="6" t="s">
        <v>834</v>
      </c>
      <c r="B509" s="6" t="s">
        <v>44</v>
      </c>
      <c r="C509" s="7" t="s">
        <v>39</v>
      </c>
      <c r="D509" s="6" t="s">
        <v>69</v>
      </c>
      <c r="E509" s="6" t="s">
        <v>104</v>
      </c>
      <c r="F509" s="8">
        <v>39.200000000000003</v>
      </c>
      <c r="G509" s="8">
        <v>3920</v>
      </c>
      <c r="H509" s="9">
        <f t="shared" si="35"/>
        <v>99.999999999999986</v>
      </c>
      <c r="I509" s="7" t="s">
        <v>835</v>
      </c>
      <c r="J509" s="10">
        <v>3293</v>
      </c>
      <c r="K509" s="11">
        <f t="shared" si="36"/>
        <v>32.930000000000007</v>
      </c>
      <c r="L509" s="7" t="s">
        <v>289</v>
      </c>
      <c r="M509" s="15">
        <f t="shared" si="37"/>
        <v>6.269999999999996</v>
      </c>
      <c r="N509" t="str">
        <f>IF(match_results!C509="完全一致","〇","×")</f>
        <v>〇</v>
      </c>
      <c r="O509" t="str">
        <f>IF(match_results!C509="薬価一致候補","〇","×")</f>
        <v>×</v>
      </c>
      <c r="P509" s="58">
        <f>IF(match_results!E509="","",match_results!E509)</f>
        <v>436</v>
      </c>
      <c r="Q509" s="26" t="str">
        <f ca="1">OFFSET(マスタ非採用削除!$C$4,元データ!P509,0)</f>
        <v>ピメノールカプセル５０ｍｇ</v>
      </c>
      <c r="R509">
        <f t="shared" si="39"/>
        <v>508</v>
      </c>
      <c r="S509" t="str">
        <f t="shared" si="38"/>
        <v>ピメノールカプセル50ｍｇ</v>
      </c>
      <c r="T509">
        <v>1</v>
      </c>
      <c r="U509" t="str">
        <f>統合マスタ!AA512</f>
        <v/>
      </c>
    </row>
    <row r="510" spans="1:21">
      <c r="A510" s="6" t="s">
        <v>836</v>
      </c>
      <c r="B510" s="6" t="s">
        <v>10</v>
      </c>
      <c r="C510" s="7" t="s">
        <v>39</v>
      </c>
      <c r="D510" s="6" t="s">
        <v>69</v>
      </c>
      <c r="E510" s="6" t="s">
        <v>591</v>
      </c>
      <c r="F510" s="8">
        <v>31.9</v>
      </c>
      <c r="G510" s="8">
        <v>3190</v>
      </c>
      <c r="H510" s="9">
        <f t="shared" si="35"/>
        <v>100</v>
      </c>
      <c r="I510" s="7" t="s">
        <v>38</v>
      </c>
      <c r="J510" s="12">
        <v>2839</v>
      </c>
      <c r="K510" s="11">
        <f t="shared" si="36"/>
        <v>28.39</v>
      </c>
      <c r="L510" s="7" t="s">
        <v>341</v>
      </c>
      <c r="M510" s="15">
        <f t="shared" si="37"/>
        <v>3.509999999999998</v>
      </c>
      <c r="N510" t="str">
        <f>IF(match_results!C510="完全一致","〇","×")</f>
        <v>〇</v>
      </c>
      <c r="O510" t="str">
        <f>IF(match_results!C510="薬価一致候補","〇","×")</f>
        <v>×</v>
      </c>
      <c r="P510" s="58">
        <f>IF(match_results!E510="","",match_results!E510)</f>
        <v>437</v>
      </c>
      <c r="Q510" s="26" t="str">
        <f ca="1">OFFSET(マスタ非採用削除!$C$4,元データ!P510,0)</f>
        <v>ピモベンダン錠１．２５ｍｇ「ＴＥ」</v>
      </c>
      <c r="R510">
        <f t="shared" si="39"/>
        <v>509</v>
      </c>
      <c r="S510" t="str">
        <f t="shared" si="38"/>
        <v>ピモベンダン錠1.25ｍｇ「TE」</v>
      </c>
      <c r="T510">
        <v>1</v>
      </c>
      <c r="U510" t="str">
        <f>統合マスタ!AA513</f>
        <v/>
      </c>
    </row>
    <row r="511" spans="1:21">
      <c r="A511" s="6" t="s">
        <v>837</v>
      </c>
      <c r="B511" s="6" t="s">
        <v>9</v>
      </c>
      <c r="C511" s="7" t="s">
        <v>10</v>
      </c>
      <c r="D511" s="6" t="s">
        <v>838</v>
      </c>
      <c r="E511" s="6" t="s">
        <v>730</v>
      </c>
      <c r="F511" s="8">
        <v>232</v>
      </c>
      <c r="G511" s="8">
        <v>2320</v>
      </c>
      <c r="H511" s="9">
        <f t="shared" si="35"/>
        <v>10</v>
      </c>
      <c r="I511" s="7" t="s">
        <v>110</v>
      </c>
      <c r="J511" s="10">
        <v>2066</v>
      </c>
      <c r="K511" s="11">
        <f t="shared" si="36"/>
        <v>206.6</v>
      </c>
      <c r="L511" s="7" t="s">
        <v>81</v>
      </c>
      <c r="M511" s="15">
        <f t="shared" si="37"/>
        <v>25.400000000000006</v>
      </c>
      <c r="N511" t="str">
        <f>IF(match_results!C511="完全一致","〇","×")</f>
        <v>×</v>
      </c>
      <c r="O511" t="str">
        <f>IF(match_results!C511="薬価一致候補","〇","×")</f>
        <v>〇</v>
      </c>
      <c r="P511" s="56">
        <f>IF(match_results!E511="","",match_results!E511)</f>
        <v>438</v>
      </c>
      <c r="Q511" s="26" t="str">
        <f ca="1">OFFSET(マスタ非採用削除!$C$4,元データ!P511,0)</f>
        <v>ヒューマリンＲ注１００単位／ｍＬ</v>
      </c>
      <c r="R511">
        <f t="shared" si="39"/>
        <v>510</v>
      </c>
      <c r="S511" t="str">
        <f t="shared" si="38"/>
        <v>ヒューマリンR注U100単位/ｍｌ　10ｍｌ</v>
      </c>
      <c r="T511">
        <v>2</v>
      </c>
      <c r="U511" t="str">
        <f>統合マスタ!AA514</f>
        <v/>
      </c>
    </row>
    <row r="512" spans="1:21">
      <c r="A512" s="50" t="s">
        <v>839</v>
      </c>
      <c r="B512" s="6" t="s">
        <v>10</v>
      </c>
      <c r="C512" s="7" t="s">
        <v>10</v>
      </c>
      <c r="D512" s="6" t="s">
        <v>732</v>
      </c>
      <c r="E512" s="6" t="s">
        <v>730</v>
      </c>
      <c r="F512" s="8">
        <v>1174</v>
      </c>
      <c r="G512" s="8">
        <v>2348</v>
      </c>
      <c r="H512" s="9">
        <f t="shared" si="35"/>
        <v>2</v>
      </c>
      <c r="I512" s="7" t="s">
        <v>244</v>
      </c>
      <c r="J512" s="12">
        <v>2066</v>
      </c>
      <c r="K512" s="11">
        <f t="shared" si="36"/>
        <v>1033</v>
      </c>
      <c r="L512" s="7" t="s">
        <v>81</v>
      </c>
      <c r="M512" s="15">
        <f t="shared" si="37"/>
        <v>141</v>
      </c>
      <c r="N512" t="str">
        <f>IF(match_results!C512="完全一致","〇","×")</f>
        <v>×</v>
      </c>
      <c r="O512" t="str">
        <f>IF(match_results!C512="薬価一致候補","〇","×")</f>
        <v>×</v>
      </c>
      <c r="P512" s="64" t="s">
        <v>4067</v>
      </c>
      <c r="Q512" s="63" t="e">
        <f ca="1">OFFSET(マスタ非採用削除!$C$4,元データ!P512,0)</f>
        <v>#VALUE!</v>
      </c>
      <c r="R512">
        <f t="shared" si="39"/>
        <v>511</v>
      </c>
      <c r="S512" t="str">
        <f t="shared" si="38"/>
        <v>ヒューマリンR注ミリオペン　300単位</v>
      </c>
      <c r="T512">
        <v>10</v>
      </c>
      <c r="U512" t="str">
        <f>統合マスタ!AA515</f>
        <v>非採用</v>
      </c>
    </row>
    <row r="513" spans="1:21">
      <c r="A513" s="6" t="s">
        <v>840</v>
      </c>
      <c r="B513" s="6" t="s">
        <v>10</v>
      </c>
      <c r="C513" s="7" t="s">
        <v>10</v>
      </c>
      <c r="D513" s="6" t="s">
        <v>732</v>
      </c>
      <c r="E513" s="6" t="s">
        <v>730</v>
      </c>
      <c r="F513" s="8">
        <v>1190</v>
      </c>
      <c r="G513" s="8">
        <v>2380</v>
      </c>
      <c r="H513" s="9">
        <f t="shared" ref="H513:H576" si="40">G513/F513</f>
        <v>2</v>
      </c>
      <c r="I513" s="7" t="s">
        <v>244</v>
      </c>
      <c r="J513" s="12">
        <v>2120</v>
      </c>
      <c r="K513" s="11">
        <f t="shared" ref="K513:K576" si="41">J513/H513</f>
        <v>1060</v>
      </c>
      <c r="L513" s="7" t="s">
        <v>81</v>
      </c>
      <c r="M513" s="15">
        <f t="shared" si="37"/>
        <v>130</v>
      </c>
      <c r="N513" t="str">
        <f>IF(match_results!C513="完全一致","〇","×")</f>
        <v>×</v>
      </c>
      <c r="O513" t="str">
        <f>IF(match_results!C513="薬価一致候補","〇","×")</f>
        <v>〇</v>
      </c>
      <c r="P513" s="56">
        <f>IF(match_results!E513="","",match_results!E513)</f>
        <v>439</v>
      </c>
      <c r="Q513" s="26" t="str">
        <f ca="1">OFFSET(マスタ非採用削除!$C$4,元データ!P513,0)</f>
        <v>ヒューマログミックス５０注ミリオペン</v>
      </c>
      <c r="R513">
        <f t="shared" si="39"/>
        <v>512</v>
      </c>
      <c r="S513" t="str">
        <f t="shared" si="38"/>
        <v>ヒューマログミックス50注ミリオペン　300単位</v>
      </c>
      <c r="T513">
        <v>2</v>
      </c>
      <c r="U513" t="str">
        <f>統合マスタ!AA516</f>
        <v/>
      </c>
    </row>
    <row r="514" spans="1:21">
      <c r="A514" s="6" t="s">
        <v>841</v>
      </c>
      <c r="B514" s="6" t="s">
        <v>90</v>
      </c>
      <c r="C514" s="7" t="s">
        <v>10</v>
      </c>
      <c r="D514" s="6" t="s">
        <v>842</v>
      </c>
      <c r="E514" s="6" t="s">
        <v>843</v>
      </c>
      <c r="F514" s="8">
        <v>0</v>
      </c>
      <c r="G514" s="13"/>
      <c r="H514" s="9" t="e">
        <f t="shared" si="40"/>
        <v>#DIV/0!</v>
      </c>
      <c r="I514" s="7" t="s">
        <v>10</v>
      </c>
      <c r="J514" s="10">
        <v>394</v>
      </c>
      <c r="K514" s="11" t="e">
        <f t="shared" si="41"/>
        <v>#DIV/0!</v>
      </c>
      <c r="L514" s="7" t="s">
        <v>151</v>
      </c>
      <c r="M514" s="15" t="e">
        <f t="shared" si="37"/>
        <v>#DIV/0!</v>
      </c>
      <c r="N514" t="str">
        <f>IF(match_results!C514="完全一致","〇","×")</f>
        <v>×</v>
      </c>
      <c r="O514" t="str">
        <f>IF(match_results!C514="薬価一致候補","〇","×")</f>
        <v>〇</v>
      </c>
      <c r="P514" s="68" t="s">
        <v>4217</v>
      </c>
      <c r="Q514" s="69" t="e">
        <f ca="1">OFFSET(マスタ非採用削除!$C$4,元データ!P514,0)</f>
        <v>#VALUE!</v>
      </c>
      <c r="R514">
        <f t="shared" si="39"/>
        <v>513</v>
      </c>
      <c r="S514" t="str">
        <f t="shared" si="38"/>
        <v>ピューラックス6％</v>
      </c>
      <c r="T514">
        <v>0</v>
      </c>
      <c r="U514" t="str">
        <f>統合マスタ!AA517</f>
        <v>処置薬</v>
      </c>
    </row>
    <row r="515" spans="1:21">
      <c r="A515" s="6" t="s">
        <v>844</v>
      </c>
      <c r="B515" s="6" t="s">
        <v>90</v>
      </c>
      <c r="C515" s="7" t="s">
        <v>58</v>
      </c>
      <c r="D515" s="6" t="s">
        <v>69</v>
      </c>
      <c r="E515" s="6" t="s">
        <v>62</v>
      </c>
      <c r="F515" s="8">
        <v>49.1</v>
      </c>
      <c r="G515" s="8">
        <v>4910</v>
      </c>
      <c r="H515" s="9">
        <f t="shared" si="40"/>
        <v>100</v>
      </c>
      <c r="I515" s="7" t="s">
        <v>38</v>
      </c>
      <c r="J515" s="10">
        <v>4152</v>
      </c>
      <c r="K515" s="11">
        <f t="shared" si="41"/>
        <v>41.52</v>
      </c>
      <c r="L515" s="7" t="s">
        <v>313</v>
      </c>
      <c r="M515" s="15">
        <f t="shared" ref="M515:M578" si="42">F515-K515</f>
        <v>7.5799999999999983</v>
      </c>
      <c r="N515" t="str">
        <f>IF(match_results!C515="完全一致","〇","×")</f>
        <v>〇</v>
      </c>
      <c r="O515" t="str">
        <f>IF(match_results!C515="薬価一致候補","〇","×")</f>
        <v>×</v>
      </c>
      <c r="P515" s="58">
        <f>IF(match_results!E515="","",match_results!E515)</f>
        <v>440</v>
      </c>
      <c r="Q515" s="26" t="str">
        <f ca="1">OFFSET(マスタ非採用削除!$C$4,元データ!P515,0)</f>
        <v>ビラノアＯＤ錠２０ｍｇ</v>
      </c>
      <c r="R515">
        <f t="shared" si="39"/>
        <v>514</v>
      </c>
      <c r="S515" t="str">
        <f t="shared" ref="S515:S578" si="43">A515</f>
        <v>ビラノアOD錠20ｍｇ</v>
      </c>
      <c r="T515">
        <v>1</v>
      </c>
      <c r="U515" t="str">
        <f>統合マスタ!AA518</f>
        <v/>
      </c>
    </row>
    <row r="516" spans="1:21">
      <c r="A516" s="6" t="s">
        <v>844</v>
      </c>
      <c r="B516" s="6" t="s">
        <v>90</v>
      </c>
      <c r="C516" s="7" t="s">
        <v>58</v>
      </c>
      <c r="D516" s="6" t="s">
        <v>174</v>
      </c>
      <c r="E516" s="6" t="s">
        <v>62</v>
      </c>
      <c r="F516" s="8">
        <v>49.1</v>
      </c>
      <c r="G516" s="8">
        <v>24550</v>
      </c>
      <c r="H516" s="9">
        <f t="shared" si="40"/>
        <v>500</v>
      </c>
      <c r="I516" s="7" t="s">
        <v>38</v>
      </c>
      <c r="J516" s="10">
        <v>20760</v>
      </c>
      <c r="K516" s="11">
        <f t="shared" si="41"/>
        <v>41.52</v>
      </c>
      <c r="L516" s="7" t="s">
        <v>313</v>
      </c>
      <c r="M516" s="15">
        <f t="shared" si="42"/>
        <v>7.5799999999999983</v>
      </c>
      <c r="N516" t="str">
        <f>IF(match_results!C516="完全一致","〇","×")</f>
        <v>〇</v>
      </c>
      <c r="O516" t="str">
        <f>IF(match_results!C516="薬価一致候補","〇","×")</f>
        <v>×</v>
      </c>
      <c r="P516" s="58">
        <f>IF(match_results!E516="","",match_results!E516)</f>
        <v>440</v>
      </c>
      <c r="Q516" s="26" t="str">
        <f ca="1">OFFSET(マスタ非採用削除!$C$4,元データ!P516,0)</f>
        <v>ビラノアＯＤ錠２０ｍｇ</v>
      </c>
      <c r="R516">
        <f t="shared" ref="R516:R579" si="44">R515+1</f>
        <v>515</v>
      </c>
      <c r="S516" t="str">
        <f t="shared" si="43"/>
        <v>ビラノアOD錠20ｍｇ</v>
      </c>
      <c r="T516">
        <v>1</v>
      </c>
      <c r="U516" t="str">
        <f>統合マスタ!AA519</f>
        <v/>
      </c>
    </row>
    <row r="517" spans="1:21">
      <c r="A517" s="6" t="s">
        <v>845</v>
      </c>
      <c r="B517" s="6" t="s">
        <v>109</v>
      </c>
      <c r="C517" s="7" t="s">
        <v>10</v>
      </c>
      <c r="D517" s="6" t="s">
        <v>846</v>
      </c>
      <c r="E517" s="6" t="s">
        <v>101</v>
      </c>
      <c r="F517" s="8">
        <v>18.2</v>
      </c>
      <c r="G517" s="8">
        <v>4550</v>
      </c>
      <c r="H517" s="9">
        <f t="shared" si="40"/>
        <v>250</v>
      </c>
      <c r="I517" s="7" t="s">
        <v>13</v>
      </c>
      <c r="J517" s="10">
        <v>4053</v>
      </c>
      <c r="K517" s="11">
        <f t="shared" si="41"/>
        <v>16.212</v>
      </c>
      <c r="L517" s="7" t="s">
        <v>537</v>
      </c>
      <c r="M517" s="15">
        <f t="shared" si="42"/>
        <v>1.9879999999999995</v>
      </c>
      <c r="N517" t="str">
        <f>IF(match_results!C517="完全一致","〇","×")</f>
        <v>×</v>
      </c>
      <c r="O517" t="str">
        <f>IF(match_results!C517="薬価一致候補","〇","×")</f>
        <v>〇</v>
      </c>
      <c r="P517" s="57">
        <v>441</v>
      </c>
      <c r="Q517" s="49" t="str">
        <f ca="1">OFFSET(マスタ非採用削除!$C$4,元データ!P517,0)</f>
        <v>ヒルドイドソフト軟膏０．３％</v>
      </c>
      <c r="R517">
        <f t="shared" si="44"/>
        <v>516</v>
      </c>
      <c r="S517" t="str">
        <f t="shared" si="43"/>
        <v>ヒルドイドソフト軟膏 0.3％</v>
      </c>
      <c r="T517">
        <v>2</v>
      </c>
      <c r="U517" t="str">
        <f>統合マスタ!AA520</f>
        <v/>
      </c>
    </row>
    <row r="518" spans="1:21">
      <c r="A518" s="6" t="s">
        <v>847</v>
      </c>
      <c r="B518" s="6" t="s">
        <v>9</v>
      </c>
      <c r="C518" s="7" t="s">
        <v>14</v>
      </c>
      <c r="D518" s="6" t="s">
        <v>135</v>
      </c>
      <c r="E518" s="6" t="s">
        <v>308</v>
      </c>
      <c r="F518" s="8">
        <v>14.3</v>
      </c>
      <c r="G518" s="8">
        <v>7150</v>
      </c>
      <c r="H518" s="9">
        <f t="shared" si="40"/>
        <v>500</v>
      </c>
      <c r="I518" s="7" t="s">
        <v>13</v>
      </c>
      <c r="J518" s="10">
        <v>6370</v>
      </c>
      <c r="K518" s="11">
        <f t="shared" si="41"/>
        <v>12.74</v>
      </c>
      <c r="L518" s="7" t="s">
        <v>165</v>
      </c>
      <c r="M518" s="15">
        <f t="shared" si="42"/>
        <v>1.5600000000000005</v>
      </c>
      <c r="N518" t="str">
        <f>IF(match_results!C518="完全一致","〇","×")</f>
        <v>〇</v>
      </c>
      <c r="O518" t="str">
        <f>IF(match_results!C518="薬価一致候補","〇","×")</f>
        <v>×</v>
      </c>
      <c r="P518" s="58">
        <f>IF(match_results!E518="","",match_results!E518)</f>
        <v>445</v>
      </c>
      <c r="Q518" s="26" t="str">
        <f ca="1">OFFSET(マスタ非採用削除!$C$4,元データ!P518,0)</f>
        <v>ヒルナミン細粒１０％</v>
      </c>
      <c r="R518">
        <f t="shared" si="44"/>
        <v>517</v>
      </c>
      <c r="S518" t="str">
        <f t="shared" si="43"/>
        <v>ヒルナミン細粒10％</v>
      </c>
      <c r="T518">
        <v>1</v>
      </c>
      <c r="U518" t="str">
        <f>統合マスタ!AA521</f>
        <v/>
      </c>
    </row>
    <row r="519" spans="1:21">
      <c r="A519" s="6" t="s">
        <v>848</v>
      </c>
      <c r="B519" s="6" t="s">
        <v>9</v>
      </c>
      <c r="C519" s="7" t="s">
        <v>39</v>
      </c>
      <c r="D519" s="6" t="s">
        <v>69</v>
      </c>
      <c r="E519" s="6" t="s">
        <v>308</v>
      </c>
      <c r="F519" s="8">
        <v>5.9</v>
      </c>
      <c r="G519" s="8">
        <v>590</v>
      </c>
      <c r="H519" s="9">
        <f t="shared" si="40"/>
        <v>100</v>
      </c>
      <c r="I519" s="7" t="s">
        <v>38</v>
      </c>
      <c r="J519" s="10">
        <v>526</v>
      </c>
      <c r="K519" s="11">
        <f t="shared" si="41"/>
        <v>5.26</v>
      </c>
      <c r="L519" s="7" t="s">
        <v>165</v>
      </c>
      <c r="M519" s="15">
        <f t="shared" si="42"/>
        <v>0.64000000000000057</v>
      </c>
      <c r="N519" t="str">
        <f>IF(match_results!C519="完全一致","〇","×")</f>
        <v>〇</v>
      </c>
      <c r="O519" t="str">
        <f>IF(match_results!C519="薬価一致候補","〇","×")</f>
        <v>×</v>
      </c>
      <c r="P519" s="58">
        <f>IF(match_results!E519="","",match_results!E519)</f>
        <v>443</v>
      </c>
      <c r="Q519" s="26" t="str">
        <f ca="1">OFFSET(マスタ非採用削除!$C$4,元データ!P519,0)</f>
        <v>ヒルナミン錠（２５ｍｇ）</v>
      </c>
      <c r="R519">
        <f t="shared" si="44"/>
        <v>518</v>
      </c>
      <c r="S519" t="str">
        <f t="shared" si="43"/>
        <v>ヒルナミン錠（25ｍｇ）</v>
      </c>
      <c r="T519">
        <v>1</v>
      </c>
      <c r="U519" t="str">
        <f>統合マスタ!AA522</f>
        <v/>
      </c>
    </row>
    <row r="520" spans="1:21">
      <c r="A520" s="6" t="s">
        <v>848</v>
      </c>
      <c r="B520" s="6" t="s">
        <v>9</v>
      </c>
      <c r="C520" s="7" t="s">
        <v>67</v>
      </c>
      <c r="D520" s="6" t="s">
        <v>138</v>
      </c>
      <c r="E520" s="6" t="s">
        <v>308</v>
      </c>
      <c r="F520" s="8">
        <v>5.9</v>
      </c>
      <c r="G520" s="8">
        <v>5900</v>
      </c>
      <c r="H520" s="9">
        <f t="shared" si="40"/>
        <v>999.99999999999989</v>
      </c>
      <c r="I520" s="7" t="s">
        <v>38</v>
      </c>
      <c r="J520" s="10">
        <v>5256</v>
      </c>
      <c r="K520" s="11">
        <f t="shared" si="41"/>
        <v>5.2560000000000002</v>
      </c>
      <c r="L520" s="7" t="s">
        <v>165</v>
      </c>
      <c r="M520" s="15">
        <f t="shared" si="42"/>
        <v>0.64400000000000013</v>
      </c>
      <c r="N520" t="str">
        <f>IF(match_results!C520="完全一致","〇","×")</f>
        <v>〇</v>
      </c>
      <c r="O520" t="str">
        <f>IF(match_results!C520="薬価一致候補","〇","×")</f>
        <v>×</v>
      </c>
      <c r="P520" s="58">
        <f>IF(match_results!E520="","",match_results!E520)</f>
        <v>443</v>
      </c>
      <c r="Q520" s="26" t="str">
        <f ca="1">OFFSET(マスタ非採用削除!$C$4,元データ!P520,0)</f>
        <v>ヒルナミン錠（２５ｍｇ）</v>
      </c>
      <c r="R520">
        <f t="shared" si="44"/>
        <v>519</v>
      </c>
      <c r="S520" t="str">
        <f t="shared" si="43"/>
        <v>ヒルナミン錠（25ｍｇ）</v>
      </c>
      <c r="T520">
        <v>1</v>
      </c>
      <c r="U520" t="str">
        <f>統合マスタ!AA523</f>
        <v/>
      </c>
    </row>
    <row r="521" spans="1:21">
      <c r="A521" s="6" t="s">
        <v>849</v>
      </c>
      <c r="B521" s="6" t="s">
        <v>9</v>
      </c>
      <c r="C521" s="7" t="s">
        <v>67</v>
      </c>
      <c r="D521" s="6" t="s">
        <v>138</v>
      </c>
      <c r="E521" s="6" t="s">
        <v>308</v>
      </c>
      <c r="F521" s="8">
        <v>8.9</v>
      </c>
      <c r="G521" s="8">
        <v>8900</v>
      </c>
      <c r="H521" s="9">
        <f t="shared" si="40"/>
        <v>1000</v>
      </c>
      <c r="I521" s="7" t="s">
        <v>38</v>
      </c>
      <c r="J521" s="10">
        <v>7929</v>
      </c>
      <c r="K521" s="11">
        <f t="shared" si="41"/>
        <v>7.9290000000000003</v>
      </c>
      <c r="L521" s="7" t="s">
        <v>165</v>
      </c>
      <c r="M521" s="15">
        <f t="shared" si="42"/>
        <v>0.97100000000000009</v>
      </c>
      <c r="N521" t="str">
        <f>IF(match_results!C521="完全一致","〇","×")</f>
        <v>〇</v>
      </c>
      <c r="O521" t="str">
        <f>IF(match_results!C521="薬価一致候補","〇","×")</f>
        <v>×</v>
      </c>
      <c r="P521" s="58">
        <f>IF(match_results!E521="","",match_results!E521)</f>
        <v>444</v>
      </c>
      <c r="Q521" s="26" t="str">
        <f ca="1">OFFSET(マスタ非採用削除!$C$4,元データ!P521,0)</f>
        <v>ヒルナミン錠（５０ｍｇ）</v>
      </c>
      <c r="R521">
        <f t="shared" si="44"/>
        <v>520</v>
      </c>
      <c r="S521" t="str">
        <f t="shared" si="43"/>
        <v>ヒルナミン錠（50ｍｇ）</v>
      </c>
      <c r="T521">
        <v>1</v>
      </c>
      <c r="U521" t="str">
        <f>統合マスタ!AA524</f>
        <v/>
      </c>
    </row>
    <row r="522" spans="1:21">
      <c r="A522" s="6" t="s">
        <v>850</v>
      </c>
      <c r="B522" s="6" t="s">
        <v>9</v>
      </c>
      <c r="C522" s="7" t="s">
        <v>39</v>
      </c>
      <c r="D522" s="6" t="s">
        <v>138</v>
      </c>
      <c r="E522" s="6" t="s">
        <v>308</v>
      </c>
      <c r="F522" s="8">
        <v>5.9</v>
      </c>
      <c r="G522" s="8">
        <v>5900</v>
      </c>
      <c r="H522" s="9">
        <f t="shared" si="40"/>
        <v>999.99999999999989</v>
      </c>
      <c r="I522" s="7" t="s">
        <v>38</v>
      </c>
      <c r="J522" s="10">
        <v>5256</v>
      </c>
      <c r="K522" s="11">
        <f t="shared" si="41"/>
        <v>5.2560000000000002</v>
      </c>
      <c r="L522" s="7" t="s">
        <v>165</v>
      </c>
      <c r="M522" s="15">
        <f t="shared" si="42"/>
        <v>0.64400000000000013</v>
      </c>
      <c r="N522" t="str">
        <f>IF(match_results!C522="完全一致","〇","×")</f>
        <v>〇</v>
      </c>
      <c r="O522" t="str">
        <f>IF(match_results!C522="薬価一致候補","〇","×")</f>
        <v>×</v>
      </c>
      <c r="P522" s="58">
        <f>IF(match_results!E522="","",match_results!E522)</f>
        <v>442</v>
      </c>
      <c r="Q522" s="26" t="str">
        <f ca="1">OFFSET(マスタ非採用削除!$C$4,元データ!P522,0)</f>
        <v>ヒルナミン錠（５ｍｇ）</v>
      </c>
      <c r="R522">
        <f t="shared" si="44"/>
        <v>521</v>
      </c>
      <c r="S522" t="str">
        <f t="shared" si="43"/>
        <v>ヒルナミン錠（5ｍｇ）</v>
      </c>
      <c r="T522">
        <v>1</v>
      </c>
      <c r="U522" t="str">
        <f>統合マスタ!AA525</f>
        <v/>
      </c>
    </row>
    <row r="523" spans="1:21">
      <c r="A523" s="6" t="s">
        <v>850</v>
      </c>
      <c r="B523" s="6" t="s">
        <v>9</v>
      </c>
      <c r="C523" s="7" t="s">
        <v>67</v>
      </c>
      <c r="D523" s="6" t="s">
        <v>138</v>
      </c>
      <c r="E523" s="6" t="s">
        <v>308</v>
      </c>
      <c r="F523" s="8">
        <v>5.9</v>
      </c>
      <c r="G523" s="8">
        <v>5900</v>
      </c>
      <c r="H523" s="9">
        <f t="shared" si="40"/>
        <v>999.99999999999989</v>
      </c>
      <c r="I523" s="7" t="s">
        <v>38</v>
      </c>
      <c r="J523" s="10">
        <v>5256</v>
      </c>
      <c r="K523" s="11">
        <f t="shared" si="41"/>
        <v>5.2560000000000002</v>
      </c>
      <c r="L523" s="7" t="s">
        <v>165</v>
      </c>
      <c r="M523" s="15">
        <f t="shared" si="42"/>
        <v>0.64400000000000013</v>
      </c>
      <c r="N523" t="str">
        <f>IF(match_results!C523="完全一致","〇","×")</f>
        <v>〇</v>
      </c>
      <c r="O523" t="str">
        <f>IF(match_results!C523="薬価一致候補","〇","×")</f>
        <v>×</v>
      </c>
      <c r="P523" s="58">
        <f>IF(match_results!E523="","",match_results!E523)</f>
        <v>442</v>
      </c>
      <c r="Q523" s="26" t="str">
        <f ca="1">OFFSET(マスタ非採用削除!$C$4,元データ!P523,0)</f>
        <v>ヒルナミン錠（５ｍｇ）</v>
      </c>
      <c r="R523">
        <f t="shared" si="44"/>
        <v>522</v>
      </c>
      <c r="S523" t="str">
        <f t="shared" si="43"/>
        <v>ヒルナミン錠（5ｍｇ）</v>
      </c>
      <c r="T523">
        <v>1</v>
      </c>
      <c r="U523" t="str">
        <f>統合マスタ!AA526</f>
        <v/>
      </c>
    </row>
    <row r="524" spans="1:21">
      <c r="A524" s="6" t="s">
        <v>851</v>
      </c>
      <c r="B524" s="6" t="s">
        <v>109</v>
      </c>
      <c r="C524" s="7" t="s">
        <v>10</v>
      </c>
      <c r="D524" s="6" t="s">
        <v>145</v>
      </c>
      <c r="E524" s="6" t="s">
        <v>243</v>
      </c>
      <c r="F524" s="8">
        <v>67</v>
      </c>
      <c r="G524" s="8">
        <v>670</v>
      </c>
      <c r="H524" s="9">
        <f t="shared" si="40"/>
        <v>10</v>
      </c>
      <c r="I524" s="7" t="s">
        <v>147</v>
      </c>
      <c r="J524" s="10">
        <v>609</v>
      </c>
      <c r="K524" s="11">
        <f t="shared" si="41"/>
        <v>60.9</v>
      </c>
      <c r="L524" s="7" t="s">
        <v>76</v>
      </c>
      <c r="M524" s="15">
        <f t="shared" si="42"/>
        <v>6.1000000000000014</v>
      </c>
      <c r="N524" t="str">
        <f>IF(match_results!C524="完全一致","〇","×")</f>
        <v>〇</v>
      </c>
      <c r="O524" t="str">
        <f>IF(match_results!C524="薬価一致候補","〇","×")</f>
        <v>×</v>
      </c>
      <c r="P524" s="58">
        <f>IF(match_results!E524="","",match_results!E524)</f>
        <v>446</v>
      </c>
      <c r="Q524" s="26" t="str">
        <f ca="1">OFFSET(マスタ非採用削除!$C$4,元データ!P524,0)</f>
        <v>ピレノキシン懸濁性点眼液０．００５％「参天」</v>
      </c>
      <c r="R524">
        <f t="shared" si="44"/>
        <v>523</v>
      </c>
      <c r="S524" t="str">
        <f t="shared" si="43"/>
        <v>ピレノキシン懸濁性点眼液0.005%「参天」</v>
      </c>
      <c r="T524">
        <v>1</v>
      </c>
      <c r="U524" t="str">
        <f>統合マスタ!AA527</f>
        <v/>
      </c>
    </row>
    <row r="525" spans="1:21">
      <c r="A525" s="6" t="s">
        <v>852</v>
      </c>
      <c r="B525" s="6" t="s">
        <v>9</v>
      </c>
      <c r="C525" s="7" t="s">
        <v>39</v>
      </c>
      <c r="D525" s="6" t="s">
        <v>36</v>
      </c>
      <c r="E525" s="6" t="s">
        <v>108</v>
      </c>
      <c r="F525" s="8">
        <v>10.4</v>
      </c>
      <c r="G525" s="8">
        <v>1040</v>
      </c>
      <c r="H525" s="9">
        <f t="shared" si="40"/>
        <v>100</v>
      </c>
      <c r="I525" s="7" t="s">
        <v>38</v>
      </c>
      <c r="J525" s="10">
        <v>920</v>
      </c>
      <c r="K525" s="11">
        <f t="shared" si="41"/>
        <v>9.1999999999999993</v>
      </c>
      <c r="L525" s="7" t="s">
        <v>306</v>
      </c>
      <c r="M525" s="15">
        <f t="shared" si="42"/>
        <v>1.2000000000000011</v>
      </c>
      <c r="N525" t="str">
        <f>IF(match_results!C525="完全一致","〇","×")</f>
        <v>〇</v>
      </c>
      <c r="O525" t="str">
        <f>IF(match_results!C525="薬価一致候補","〇","×")</f>
        <v>×</v>
      </c>
      <c r="P525" s="58">
        <f>IF(match_results!E525="","",match_results!E525)</f>
        <v>447</v>
      </c>
      <c r="Q525" s="26" t="str">
        <f ca="1">OFFSET(マスタ非採用削除!$C$4,元データ!P525,0)</f>
        <v>ファモチジンＤ錠２０ｍｇ「サワイ」</v>
      </c>
      <c r="R525">
        <f t="shared" si="44"/>
        <v>524</v>
      </c>
      <c r="S525" t="str">
        <f t="shared" si="43"/>
        <v>ファモチジンＤ錠20ｍｇ「サワイ」</v>
      </c>
      <c r="T525">
        <v>1</v>
      </c>
      <c r="U525" t="str">
        <f>統合マスタ!AA528</f>
        <v/>
      </c>
    </row>
    <row r="526" spans="1:21">
      <c r="A526" s="6" t="s">
        <v>852</v>
      </c>
      <c r="B526" s="6" t="s">
        <v>9</v>
      </c>
      <c r="C526" s="7" t="s">
        <v>67</v>
      </c>
      <c r="D526" s="6" t="s">
        <v>132</v>
      </c>
      <c r="E526" s="6" t="s">
        <v>108</v>
      </c>
      <c r="F526" s="8">
        <v>10.4</v>
      </c>
      <c r="G526" s="8">
        <v>5200</v>
      </c>
      <c r="H526" s="9">
        <f t="shared" si="40"/>
        <v>500</v>
      </c>
      <c r="I526" s="7" t="s">
        <v>38</v>
      </c>
      <c r="J526" s="10">
        <v>4600</v>
      </c>
      <c r="K526" s="11">
        <f t="shared" si="41"/>
        <v>9.1999999999999993</v>
      </c>
      <c r="L526" s="7" t="s">
        <v>306</v>
      </c>
      <c r="M526" s="15">
        <f t="shared" si="42"/>
        <v>1.2000000000000011</v>
      </c>
      <c r="N526" t="str">
        <f>IF(match_results!C526="完全一致","〇","×")</f>
        <v>〇</v>
      </c>
      <c r="O526" t="str">
        <f>IF(match_results!C526="薬価一致候補","〇","×")</f>
        <v>×</v>
      </c>
      <c r="P526" s="58">
        <f>IF(match_results!E526="","",match_results!E526)</f>
        <v>447</v>
      </c>
      <c r="Q526" s="26" t="str">
        <f ca="1">OFFSET(マスタ非採用削除!$C$4,元データ!P526,0)</f>
        <v>ファモチジンＤ錠２０ｍｇ「サワイ」</v>
      </c>
      <c r="R526">
        <f t="shared" si="44"/>
        <v>525</v>
      </c>
      <c r="S526" t="str">
        <f t="shared" si="43"/>
        <v>ファモチジンＤ錠20ｍｇ「サワイ」</v>
      </c>
      <c r="T526">
        <v>1</v>
      </c>
      <c r="U526" t="str">
        <f>統合マスタ!AA529</f>
        <v/>
      </c>
    </row>
    <row r="527" spans="1:21">
      <c r="A527" s="6" t="s">
        <v>853</v>
      </c>
      <c r="B527" s="6" t="s">
        <v>10</v>
      </c>
      <c r="C527" s="7" t="s">
        <v>10</v>
      </c>
      <c r="D527" s="6" t="s">
        <v>854</v>
      </c>
      <c r="E527" s="6" t="s">
        <v>108</v>
      </c>
      <c r="F527" s="8">
        <v>100</v>
      </c>
      <c r="G527" s="8">
        <v>1000</v>
      </c>
      <c r="H527" s="9">
        <f t="shared" si="40"/>
        <v>10</v>
      </c>
      <c r="I527" s="7" t="s">
        <v>88</v>
      </c>
      <c r="J527" s="12">
        <v>880</v>
      </c>
      <c r="K527" s="11">
        <f t="shared" si="41"/>
        <v>88</v>
      </c>
      <c r="L527" s="7" t="s">
        <v>306</v>
      </c>
      <c r="M527" s="15">
        <f t="shared" si="42"/>
        <v>12</v>
      </c>
      <c r="N527" t="str">
        <f>IF(match_results!C527="完全一致","〇","×")</f>
        <v>〇</v>
      </c>
      <c r="O527" t="str">
        <f>IF(match_results!C527="薬価一致候補","〇","×")</f>
        <v>×</v>
      </c>
      <c r="P527" s="58">
        <f>IF(match_results!E527="","",match_results!E527)</f>
        <v>448</v>
      </c>
      <c r="Q527" s="26" t="str">
        <f ca="1">OFFSET(マスタ非採用削除!$C$4,元データ!P527,0)</f>
        <v>ファモチジン静注液２０ｍｇ「サワイ」</v>
      </c>
      <c r="R527">
        <f t="shared" si="44"/>
        <v>526</v>
      </c>
      <c r="S527" t="str">
        <f t="shared" si="43"/>
        <v>ファモチジン静注液20mg「サワイ」</v>
      </c>
      <c r="T527">
        <v>1</v>
      </c>
      <c r="U527" t="str">
        <f>統合マスタ!AA530</f>
        <v/>
      </c>
    </row>
    <row r="528" spans="1:21">
      <c r="A528" s="6" t="s">
        <v>855</v>
      </c>
      <c r="B528" s="6" t="s">
        <v>9</v>
      </c>
      <c r="C528" s="7" t="s">
        <v>39</v>
      </c>
      <c r="D528" s="6" t="s">
        <v>69</v>
      </c>
      <c r="E528" s="6" t="s">
        <v>101</v>
      </c>
      <c r="F528" s="8">
        <v>153</v>
      </c>
      <c r="G528" s="8">
        <v>15300</v>
      </c>
      <c r="H528" s="9">
        <f t="shared" si="40"/>
        <v>100</v>
      </c>
      <c r="I528" s="7" t="s">
        <v>38</v>
      </c>
      <c r="J528" s="10">
        <v>13630</v>
      </c>
      <c r="K528" s="11">
        <f t="shared" si="41"/>
        <v>136.30000000000001</v>
      </c>
      <c r="L528" s="7" t="s">
        <v>353</v>
      </c>
      <c r="M528" s="15">
        <f t="shared" si="42"/>
        <v>16.699999999999989</v>
      </c>
      <c r="N528" t="str">
        <f>IF(match_results!C528="完全一致","〇","×")</f>
        <v>〇</v>
      </c>
      <c r="O528" t="str">
        <f>IF(match_results!C528="薬価一致候補","〇","×")</f>
        <v>×</v>
      </c>
      <c r="P528" s="58">
        <f>IF(match_results!E528="","",match_results!E528)</f>
        <v>449</v>
      </c>
      <c r="Q528" s="26" t="str">
        <f ca="1">OFFSET(マスタ非採用削除!$C$4,元データ!P528,0)</f>
        <v>ファロム錠２００ｍｇ</v>
      </c>
      <c r="R528">
        <f t="shared" si="44"/>
        <v>527</v>
      </c>
      <c r="S528" t="str">
        <f t="shared" si="43"/>
        <v>ファロム錠200ｍｇ</v>
      </c>
      <c r="T528">
        <v>1</v>
      </c>
      <c r="U528" t="str">
        <f>統合マスタ!AA531</f>
        <v/>
      </c>
    </row>
    <row r="529" spans="1:21">
      <c r="A529" s="6" t="s">
        <v>856</v>
      </c>
      <c r="B529" s="6" t="s">
        <v>44</v>
      </c>
      <c r="C529" s="7" t="s">
        <v>39</v>
      </c>
      <c r="D529" s="6" t="s">
        <v>857</v>
      </c>
      <c r="E529" s="6" t="s">
        <v>447</v>
      </c>
      <c r="F529" s="8">
        <v>195.7</v>
      </c>
      <c r="G529" s="8">
        <v>10959.2</v>
      </c>
      <c r="H529" s="9">
        <f t="shared" si="40"/>
        <v>56.000000000000007</v>
      </c>
      <c r="I529" s="7" t="s">
        <v>38</v>
      </c>
      <c r="J529" s="10">
        <v>9480</v>
      </c>
      <c r="K529" s="11">
        <f t="shared" si="41"/>
        <v>169.28571428571428</v>
      </c>
      <c r="L529" s="7" t="s">
        <v>246</v>
      </c>
      <c r="M529" s="15">
        <f t="shared" si="42"/>
        <v>26.414285714285711</v>
      </c>
      <c r="N529" t="str">
        <f>IF(match_results!C529="完全一致","〇","×")</f>
        <v>〇</v>
      </c>
      <c r="O529" t="str">
        <f>IF(match_results!C529="薬価一致候補","〇","×")</f>
        <v>×</v>
      </c>
      <c r="P529" s="58">
        <f>IF(match_results!E529="","",match_results!E529)</f>
        <v>451</v>
      </c>
      <c r="Q529" s="26" t="str">
        <f ca="1">OFFSET(マスタ非採用削除!$C$4,元データ!P529,0)</f>
        <v>フィコンパ錠２ｍｇ</v>
      </c>
      <c r="R529">
        <f t="shared" si="44"/>
        <v>528</v>
      </c>
      <c r="S529" t="str">
        <f t="shared" si="43"/>
        <v>フィコンパ錠2ｍｇ</v>
      </c>
      <c r="T529">
        <v>1</v>
      </c>
      <c r="U529" t="str">
        <f>統合マスタ!AA532</f>
        <v/>
      </c>
    </row>
    <row r="530" spans="1:21">
      <c r="A530" s="6" t="s">
        <v>858</v>
      </c>
      <c r="B530" s="6" t="s">
        <v>9</v>
      </c>
      <c r="C530" s="7" t="s">
        <v>10</v>
      </c>
      <c r="D530" s="6" t="s">
        <v>859</v>
      </c>
      <c r="E530" s="6" t="s">
        <v>257</v>
      </c>
      <c r="F530" s="8">
        <v>127</v>
      </c>
      <c r="G530" s="8">
        <v>1270</v>
      </c>
      <c r="H530" s="9">
        <f t="shared" si="40"/>
        <v>10</v>
      </c>
      <c r="I530" s="7" t="s">
        <v>778</v>
      </c>
      <c r="J530" s="10">
        <v>1154</v>
      </c>
      <c r="K530" s="11">
        <f t="shared" si="41"/>
        <v>115.4</v>
      </c>
      <c r="L530" s="7" t="s">
        <v>136</v>
      </c>
      <c r="M530" s="15">
        <f t="shared" si="42"/>
        <v>11.599999999999994</v>
      </c>
      <c r="N530" t="str">
        <f>IF(match_results!C530="完全一致","〇","×")</f>
        <v>〇</v>
      </c>
      <c r="O530" t="str">
        <f>IF(match_results!C530="薬価一致候補","〇","×")</f>
        <v>×</v>
      </c>
      <c r="P530" s="58">
        <f>IF(match_results!E530="","",match_results!E530)</f>
        <v>452</v>
      </c>
      <c r="Q530" s="26" t="str">
        <f ca="1">OFFSET(マスタ非採用削除!$C$4,元データ!P530,0)</f>
        <v>フェジン静注４０ｍｇ</v>
      </c>
      <c r="R530">
        <f t="shared" si="44"/>
        <v>529</v>
      </c>
      <c r="S530" t="str">
        <f t="shared" si="43"/>
        <v>フェジン静注40ｍｇ</v>
      </c>
      <c r="T530">
        <v>1</v>
      </c>
      <c r="U530" t="str">
        <f>統合マスタ!AA533</f>
        <v/>
      </c>
    </row>
    <row r="531" spans="1:21">
      <c r="A531" s="6" t="s">
        <v>860</v>
      </c>
      <c r="B531" s="6" t="s">
        <v>90</v>
      </c>
      <c r="C531" s="7" t="s">
        <v>39</v>
      </c>
      <c r="D531" s="6" t="s">
        <v>69</v>
      </c>
      <c r="E531" s="6" t="s">
        <v>70</v>
      </c>
      <c r="F531" s="8">
        <v>10.4</v>
      </c>
      <c r="G531" s="8">
        <v>1040</v>
      </c>
      <c r="H531" s="9">
        <f t="shared" si="40"/>
        <v>100</v>
      </c>
      <c r="I531" s="7" t="s">
        <v>38</v>
      </c>
      <c r="J531" s="10">
        <v>940</v>
      </c>
      <c r="K531" s="11">
        <f t="shared" si="41"/>
        <v>9.4</v>
      </c>
      <c r="L531" s="7" t="s">
        <v>303</v>
      </c>
      <c r="M531" s="15">
        <f t="shared" si="42"/>
        <v>1</v>
      </c>
      <c r="N531" t="str">
        <f>IF(match_results!C531="完全一致","〇","×")</f>
        <v>〇</v>
      </c>
      <c r="O531" t="str">
        <f>IF(match_results!C531="薬価一致候補","〇","×")</f>
        <v>×</v>
      </c>
      <c r="P531" s="58">
        <f>IF(match_results!E531="","",match_results!E531)</f>
        <v>454</v>
      </c>
      <c r="Q531" s="26" t="str">
        <f ca="1">OFFSET(マスタ非採用削除!$C$4,元データ!P531,0)</f>
        <v>フェノバール錠３０ｍｇ</v>
      </c>
      <c r="R531">
        <f t="shared" si="44"/>
        <v>530</v>
      </c>
      <c r="S531" t="str">
        <f t="shared" si="43"/>
        <v>フェノバール錠30ｍｇ</v>
      </c>
      <c r="T531">
        <v>1</v>
      </c>
      <c r="U531" t="str">
        <f>統合マスタ!AA534</f>
        <v/>
      </c>
    </row>
    <row r="532" spans="1:21">
      <c r="A532" s="6" t="s">
        <v>861</v>
      </c>
      <c r="B532" s="6" t="s">
        <v>10</v>
      </c>
      <c r="C532" s="7" t="s">
        <v>10</v>
      </c>
      <c r="D532" s="6" t="s">
        <v>192</v>
      </c>
      <c r="E532" s="6" t="s">
        <v>70</v>
      </c>
      <c r="F532" s="8">
        <v>70</v>
      </c>
      <c r="G532" s="8">
        <v>700</v>
      </c>
      <c r="H532" s="9">
        <f t="shared" si="40"/>
        <v>10</v>
      </c>
      <c r="I532" s="7" t="s">
        <v>88</v>
      </c>
      <c r="J532" s="12">
        <v>623</v>
      </c>
      <c r="K532" s="11">
        <f t="shared" si="41"/>
        <v>62.3</v>
      </c>
      <c r="L532" s="7" t="s">
        <v>303</v>
      </c>
      <c r="M532" s="15">
        <f t="shared" si="42"/>
        <v>7.7000000000000028</v>
      </c>
      <c r="N532" t="str">
        <f>IF(match_results!C532="完全一致","〇","×")</f>
        <v>〇</v>
      </c>
      <c r="O532" t="str">
        <f>IF(match_results!C532="薬価一致候補","〇","×")</f>
        <v>×</v>
      </c>
      <c r="P532" s="58">
        <f>IF(match_results!E532="","",match_results!E532)</f>
        <v>455</v>
      </c>
      <c r="Q532" s="26" t="str">
        <f ca="1">OFFSET(マスタ非採用削除!$C$4,元データ!P532,0)</f>
        <v>フェノバール注射液１００ｍｇ</v>
      </c>
      <c r="R532">
        <f t="shared" si="44"/>
        <v>531</v>
      </c>
      <c r="S532" t="str">
        <f t="shared" si="43"/>
        <v>フェノバール注射液100ｍｇ</v>
      </c>
      <c r="T532">
        <v>1</v>
      </c>
      <c r="U532" t="str">
        <f>統合マスタ!AA535</f>
        <v/>
      </c>
    </row>
    <row r="533" spans="1:21">
      <c r="A533" s="6" t="s">
        <v>4086</v>
      </c>
      <c r="B533" s="6" t="s">
        <v>90</v>
      </c>
      <c r="C533" s="7" t="s">
        <v>14</v>
      </c>
      <c r="D533" s="6" t="s">
        <v>135</v>
      </c>
      <c r="E533" s="6" t="s">
        <v>212</v>
      </c>
      <c r="F533" s="8">
        <v>7.5</v>
      </c>
      <c r="G533" s="8">
        <v>3750</v>
      </c>
      <c r="H533" s="9">
        <f t="shared" si="40"/>
        <v>500</v>
      </c>
      <c r="I533" s="7" t="s">
        <v>13</v>
      </c>
      <c r="J533" s="10">
        <v>3391</v>
      </c>
      <c r="K533" s="11">
        <f t="shared" si="41"/>
        <v>6.782</v>
      </c>
      <c r="L533" s="7" t="s">
        <v>303</v>
      </c>
      <c r="M533" s="15">
        <f t="shared" si="42"/>
        <v>0.71799999999999997</v>
      </c>
      <c r="N533" t="str">
        <f>IF(match_results!C533="完全一致","〇","×")</f>
        <v>×</v>
      </c>
      <c r="O533" t="str">
        <f>IF(match_results!C533="薬価一致候補","〇","×")</f>
        <v>〇</v>
      </c>
      <c r="P533" s="56">
        <v>453</v>
      </c>
      <c r="Q533" s="26" t="str">
        <f ca="1">OFFSET(マスタ非採用削除!$C$4,元データ!P533,0)</f>
        <v>フェノバルビタール散１０％「ホエイ」</v>
      </c>
      <c r="R533">
        <f t="shared" si="44"/>
        <v>532</v>
      </c>
      <c r="S533" t="str">
        <f t="shared" si="43"/>
        <v>フェノバルビタール散10％「ホエイ」</v>
      </c>
      <c r="T533">
        <v>2</v>
      </c>
      <c r="U533" t="str">
        <f>統合マスタ!AA536</f>
        <v/>
      </c>
    </row>
    <row r="534" spans="1:21">
      <c r="A534" s="6" t="s">
        <v>862</v>
      </c>
      <c r="B534" s="6" t="s">
        <v>9</v>
      </c>
      <c r="C534" s="7" t="s">
        <v>39</v>
      </c>
      <c r="D534" s="6" t="s">
        <v>69</v>
      </c>
      <c r="E534" s="6" t="s">
        <v>108</v>
      </c>
      <c r="F534" s="8">
        <v>6.1</v>
      </c>
      <c r="G534" s="8">
        <v>610</v>
      </c>
      <c r="H534" s="9">
        <f t="shared" si="40"/>
        <v>100</v>
      </c>
      <c r="I534" s="7" t="s">
        <v>38</v>
      </c>
      <c r="J534" s="10">
        <v>530</v>
      </c>
      <c r="K534" s="11">
        <f t="shared" si="41"/>
        <v>5.3</v>
      </c>
      <c r="L534" s="7" t="s">
        <v>251</v>
      </c>
      <c r="M534" s="15">
        <f t="shared" si="42"/>
        <v>0.79999999999999982</v>
      </c>
      <c r="N534" t="str">
        <f>IF(match_results!C534="完全一致","〇","×")</f>
        <v>×</v>
      </c>
      <c r="O534" t="str">
        <f>IF(match_results!C534="薬価一致候補","〇","×")</f>
        <v>〇</v>
      </c>
      <c r="P534" s="57">
        <v>456</v>
      </c>
      <c r="Q534" s="49" t="str">
        <f ca="1">OFFSET(マスタ非採用削除!$C$4,元データ!P534,0)</f>
        <v>フェブキソスタットＯＤ錠１０ｍｇ「サワイ」</v>
      </c>
      <c r="R534">
        <f t="shared" si="44"/>
        <v>533</v>
      </c>
      <c r="S534" t="str">
        <f t="shared" si="43"/>
        <v>フェブキソスタット錠１０ｍｇ「サワイ」　</v>
      </c>
      <c r="T534">
        <v>2</v>
      </c>
      <c r="U534" t="str">
        <f>統合マスタ!AA537</f>
        <v/>
      </c>
    </row>
    <row r="535" spans="1:21">
      <c r="A535" s="6" t="s">
        <v>863</v>
      </c>
      <c r="B535" s="6" t="s">
        <v>44</v>
      </c>
      <c r="C535" s="7" t="s">
        <v>39</v>
      </c>
      <c r="D535" s="6" t="s">
        <v>69</v>
      </c>
      <c r="E535" s="6" t="s">
        <v>37</v>
      </c>
      <c r="F535" s="8">
        <v>11.3</v>
      </c>
      <c r="G535" s="8">
        <v>1130</v>
      </c>
      <c r="H535" s="9">
        <f t="shared" si="40"/>
        <v>100</v>
      </c>
      <c r="I535" s="7" t="s">
        <v>38</v>
      </c>
      <c r="J535" s="10">
        <v>1006</v>
      </c>
      <c r="K535" s="11">
        <f t="shared" si="41"/>
        <v>10.06</v>
      </c>
      <c r="L535" s="7" t="s">
        <v>72</v>
      </c>
      <c r="M535" s="15">
        <f t="shared" si="42"/>
        <v>1.2400000000000002</v>
      </c>
      <c r="N535" t="str">
        <f>IF(match_results!C535="完全一致","〇","×")</f>
        <v>〇</v>
      </c>
      <c r="O535" t="str">
        <f>IF(match_results!C535="薬価一致候補","〇","×")</f>
        <v>×</v>
      </c>
      <c r="P535" s="58">
        <f>IF(match_results!E535="","",match_results!E535)</f>
        <v>458</v>
      </c>
      <c r="Q535" s="26" t="str">
        <f ca="1">OFFSET(マスタ非採用削除!$C$4,元データ!P535,0)</f>
        <v>フェロジピン錠５ｍｇ「ＮＩＧ」</v>
      </c>
      <c r="R535">
        <f t="shared" si="44"/>
        <v>534</v>
      </c>
      <c r="S535" t="str">
        <f t="shared" si="43"/>
        <v>フェロジピン錠5ｍｇ「NIG」</v>
      </c>
      <c r="T535">
        <v>1</v>
      </c>
      <c r="U535" t="str">
        <f>統合マスタ!AA538</f>
        <v/>
      </c>
    </row>
    <row r="536" spans="1:21">
      <c r="A536" s="6" t="s">
        <v>864</v>
      </c>
      <c r="B536" s="6" t="s">
        <v>44</v>
      </c>
      <c r="C536" s="7" t="s">
        <v>39</v>
      </c>
      <c r="D536" s="6" t="s">
        <v>174</v>
      </c>
      <c r="E536" s="6" t="s">
        <v>447</v>
      </c>
      <c r="F536" s="8">
        <v>6.1</v>
      </c>
      <c r="G536" s="8">
        <v>3050</v>
      </c>
      <c r="H536" s="9">
        <f t="shared" si="40"/>
        <v>500.00000000000006</v>
      </c>
      <c r="I536" s="7" t="s">
        <v>38</v>
      </c>
      <c r="J536" s="10">
        <v>2623</v>
      </c>
      <c r="K536" s="11">
        <f t="shared" si="41"/>
        <v>5.2459999999999996</v>
      </c>
      <c r="L536" s="7" t="s">
        <v>136</v>
      </c>
      <c r="M536" s="15">
        <f t="shared" si="42"/>
        <v>0.85400000000000009</v>
      </c>
      <c r="N536" t="str">
        <f>IF(match_results!C536="完全一致","〇","×")</f>
        <v>〇</v>
      </c>
      <c r="O536" t="str">
        <f>IF(match_results!C536="薬価一致候補","〇","×")</f>
        <v>×</v>
      </c>
      <c r="P536" s="58">
        <f>IF(match_results!E536="","",match_results!E536)</f>
        <v>457</v>
      </c>
      <c r="Q536" s="26" t="str">
        <f ca="1">OFFSET(マスタ非採用削除!$C$4,元データ!P536,0)</f>
        <v>フェロミア錠５０ｍｇ</v>
      </c>
      <c r="R536">
        <f t="shared" si="44"/>
        <v>535</v>
      </c>
      <c r="S536" t="str">
        <f t="shared" si="43"/>
        <v>フェロミア錠50ｍｇ</v>
      </c>
      <c r="T536">
        <v>1</v>
      </c>
      <c r="U536" t="str">
        <f>統合マスタ!AA539</f>
        <v/>
      </c>
    </row>
    <row r="537" spans="1:21">
      <c r="A537" s="6" t="s">
        <v>864</v>
      </c>
      <c r="B537" s="6" t="s">
        <v>44</v>
      </c>
      <c r="C537" s="7" t="s">
        <v>67</v>
      </c>
      <c r="D537" s="6" t="s">
        <v>174</v>
      </c>
      <c r="E537" s="6" t="s">
        <v>447</v>
      </c>
      <c r="F537" s="8">
        <v>6.1</v>
      </c>
      <c r="G537" s="8">
        <v>3050</v>
      </c>
      <c r="H537" s="9">
        <f t="shared" si="40"/>
        <v>500.00000000000006</v>
      </c>
      <c r="I537" s="7" t="s">
        <v>38</v>
      </c>
      <c r="J537" s="10">
        <v>2623</v>
      </c>
      <c r="K537" s="11">
        <f t="shared" si="41"/>
        <v>5.2459999999999996</v>
      </c>
      <c r="L537" s="7" t="s">
        <v>136</v>
      </c>
      <c r="M537" s="15">
        <f t="shared" si="42"/>
        <v>0.85400000000000009</v>
      </c>
      <c r="N537" t="str">
        <f>IF(match_results!C537="完全一致","〇","×")</f>
        <v>〇</v>
      </c>
      <c r="O537" t="str">
        <f>IF(match_results!C537="薬価一致候補","〇","×")</f>
        <v>×</v>
      </c>
      <c r="P537" s="58">
        <f>IF(match_results!E537="","",match_results!E537)</f>
        <v>457</v>
      </c>
      <c r="Q537" s="26" t="str">
        <f ca="1">OFFSET(マスタ非採用削除!$C$4,元データ!P537,0)</f>
        <v>フェロミア錠５０ｍｇ</v>
      </c>
      <c r="R537">
        <f t="shared" si="44"/>
        <v>536</v>
      </c>
      <c r="S537" t="str">
        <f t="shared" si="43"/>
        <v>フェロミア錠50ｍｇ</v>
      </c>
      <c r="T537">
        <v>1</v>
      </c>
      <c r="U537" t="str">
        <f>統合マスタ!AA540</f>
        <v/>
      </c>
    </row>
    <row r="538" spans="1:21">
      <c r="A538" s="6" t="s">
        <v>865</v>
      </c>
      <c r="B538" s="6" t="s">
        <v>10</v>
      </c>
      <c r="C538" s="7" t="s">
        <v>14</v>
      </c>
      <c r="D538" s="6" t="s">
        <v>135</v>
      </c>
      <c r="E538" s="6" t="s">
        <v>447</v>
      </c>
      <c r="F538" s="8">
        <v>9.4</v>
      </c>
      <c r="G538" s="8">
        <v>4700</v>
      </c>
      <c r="H538" s="9">
        <f t="shared" si="40"/>
        <v>500</v>
      </c>
      <c r="I538" s="7" t="s">
        <v>13</v>
      </c>
      <c r="J538" s="12">
        <v>4040</v>
      </c>
      <c r="K538" s="11">
        <f t="shared" si="41"/>
        <v>8.08</v>
      </c>
      <c r="L538" s="7" t="s">
        <v>136</v>
      </c>
      <c r="M538" s="15">
        <f t="shared" si="42"/>
        <v>1.3200000000000003</v>
      </c>
      <c r="N538" t="str">
        <f>IF(match_results!C538="完全一致","〇","×")</f>
        <v>×</v>
      </c>
      <c r="O538" t="str">
        <f>IF(match_results!C538="薬価一致候補","〇","×")</f>
        <v>〇</v>
      </c>
      <c r="P538" s="64" t="s">
        <v>4061</v>
      </c>
      <c r="Q538" s="63" t="e">
        <f ca="1">OFFSET(マスタ非採用削除!$C$4,元データ!P538,0)</f>
        <v>#VALUE!</v>
      </c>
      <c r="R538">
        <f t="shared" si="44"/>
        <v>537</v>
      </c>
      <c r="S538" t="str">
        <f t="shared" si="43"/>
        <v>フェロミア顆粒８．３％　</v>
      </c>
      <c r="T538">
        <v>10</v>
      </c>
      <c r="U538" t="str">
        <f>統合マスタ!AA541</f>
        <v>非採用</v>
      </c>
    </row>
    <row r="539" spans="1:21">
      <c r="A539" s="6" t="s">
        <v>866</v>
      </c>
      <c r="B539" s="6" t="s">
        <v>44</v>
      </c>
      <c r="C539" s="7" t="s">
        <v>39</v>
      </c>
      <c r="D539" s="6" t="s">
        <v>69</v>
      </c>
      <c r="E539" s="6" t="s">
        <v>406</v>
      </c>
      <c r="F539" s="8">
        <v>149.30000000000001</v>
      </c>
      <c r="G539" s="8">
        <v>14930</v>
      </c>
      <c r="H539" s="9">
        <f t="shared" si="40"/>
        <v>99.999999999999986</v>
      </c>
      <c r="I539" s="7" t="s">
        <v>38</v>
      </c>
      <c r="J539" s="10">
        <v>12765</v>
      </c>
      <c r="K539" s="11">
        <f t="shared" si="41"/>
        <v>127.65000000000002</v>
      </c>
      <c r="L539" s="7" t="s">
        <v>407</v>
      </c>
      <c r="M539" s="15">
        <f t="shared" si="42"/>
        <v>21.649999999999991</v>
      </c>
      <c r="N539" t="str">
        <f>IF(match_results!C539="完全一致","〇","×")</f>
        <v>〇</v>
      </c>
      <c r="O539" t="str">
        <f>IF(match_results!C539="薬価一致候補","〇","×")</f>
        <v>×</v>
      </c>
      <c r="P539" s="58">
        <f>IF(match_results!E539="","",match_results!E539)</f>
        <v>459</v>
      </c>
      <c r="Q539" s="26" t="str">
        <f ca="1">OFFSET(マスタ非採用削除!$C$4,元データ!P539,0)</f>
        <v>フォシーガ錠５ｍｇ</v>
      </c>
      <c r="R539">
        <f t="shared" si="44"/>
        <v>538</v>
      </c>
      <c r="S539" t="str">
        <f t="shared" si="43"/>
        <v>フォシーガ錠５ｍｇ</v>
      </c>
      <c r="T539">
        <v>1</v>
      </c>
      <c r="U539" t="str">
        <f>統合マスタ!AA542</f>
        <v/>
      </c>
    </row>
    <row r="540" spans="1:21">
      <c r="A540" s="6" t="s">
        <v>867</v>
      </c>
      <c r="B540" s="6" t="s">
        <v>9</v>
      </c>
      <c r="C540" s="7" t="s">
        <v>67</v>
      </c>
      <c r="D540" s="6" t="s">
        <v>36</v>
      </c>
      <c r="E540" s="6" t="s">
        <v>37</v>
      </c>
      <c r="F540" s="8">
        <v>10.1</v>
      </c>
      <c r="G540" s="8">
        <v>1010</v>
      </c>
      <c r="H540" s="9">
        <f t="shared" si="40"/>
        <v>100</v>
      </c>
      <c r="I540" s="7" t="s">
        <v>38</v>
      </c>
      <c r="J540" s="10">
        <v>900</v>
      </c>
      <c r="K540" s="11">
        <f t="shared" si="41"/>
        <v>9</v>
      </c>
      <c r="L540" s="7" t="s">
        <v>799</v>
      </c>
      <c r="M540" s="15">
        <f t="shared" si="42"/>
        <v>1.0999999999999996</v>
      </c>
      <c r="N540" t="str">
        <f>IF(match_results!C540="完全一致","〇","×")</f>
        <v>×</v>
      </c>
      <c r="O540" t="str">
        <f>IF(match_results!C540="薬価一致候補","〇","×")</f>
        <v>〇</v>
      </c>
      <c r="P540" s="56">
        <v>460</v>
      </c>
      <c r="Q540" s="26" t="str">
        <f ca="1">OFFSET(マスタ非採用削除!$C$4,元データ!P540,0)</f>
        <v>フォリアミン錠</v>
      </c>
      <c r="R540">
        <f t="shared" si="44"/>
        <v>539</v>
      </c>
      <c r="S540" t="str">
        <f t="shared" si="43"/>
        <v>フォリアミン錠５ｍｇ</v>
      </c>
      <c r="T540">
        <v>0</v>
      </c>
      <c r="U540" t="str">
        <f>統合マスタ!AA543</f>
        <v/>
      </c>
    </row>
    <row r="541" spans="1:21">
      <c r="A541" s="6" t="s">
        <v>868</v>
      </c>
      <c r="B541" s="6" t="s">
        <v>10</v>
      </c>
      <c r="C541" s="7" t="s">
        <v>10</v>
      </c>
      <c r="D541" s="6" t="s">
        <v>192</v>
      </c>
      <c r="E541" s="6" t="s">
        <v>340</v>
      </c>
      <c r="F541" s="8">
        <v>61</v>
      </c>
      <c r="G541" s="8">
        <v>610</v>
      </c>
      <c r="H541" s="9">
        <f t="shared" si="40"/>
        <v>10</v>
      </c>
      <c r="I541" s="7" t="s">
        <v>1222</v>
      </c>
      <c r="J541" s="10">
        <v>532</v>
      </c>
      <c r="K541" s="11">
        <f t="shared" si="41"/>
        <v>53.2</v>
      </c>
      <c r="L541" s="7" t="s">
        <v>193</v>
      </c>
      <c r="M541" s="15">
        <f t="shared" si="42"/>
        <v>7.7999999999999972</v>
      </c>
      <c r="N541" t="str">
        <f>IF(match_results!C541="完全一致","〇","×")</f>
        <v>×</v>
      </c>
      <c r="O541" t="str">
        <f>IF(match_results!C541="薬価一致候補","〇","×")</f>
        <v>〇</v>
      </c>
      <c r="P541" s="56">
        <v>462</v>
      </c>
      <c r="Q541" s="26" t="str">
        <f ca="1">OFFSET(マスタ非採用削除!$C$4,元データ!P541,0)</f>
        <v>ブスコパン注２０ｍｇ</v>
      </c>
      <c r="R541">
        <f t="shared" si="44"/>
        <v>540</v>
      </c>
      <c r="S541" t="str">
        <f t="shared" si="43"/>
        <v>ブスコパン注20ｍｇ　2％</v>
      </c>
      <c r="T541">
        <v>0</v>
      </c>
      <c r="U541" t="str">
        <f>統合マスタ!AA544</f>
        <v/>
      </c>
    </row>
    <row r="542" spans="1:21">
      <c r="A542" s="6" t="s">
        <v>869</v>
      </c>
      <c r="B542" s="6" t="s">
        <v>9</v>
      </c>
      <c r="C542" s="7" t="s">
        <v>14</v>
      </c>
      <c r="D542" s="6" t="s">
        <v>135</v>
      </c>
      <c r="E542" s="6" t="s">
        <v>96</v>
      </c>
      <c r="F542" s="8">
        <v>7.7</v>
      </c>
      <c r="G542" s="8">
        <v>385</v>
      </c>
      <c r="H542" s="9">
        <f t="shared" si="40"/>
        <v>50</v>
      </c>
      <c r="I542" s="7" t="s">
        <v>127</v>
      </c>
      <c r="J542" s="10">
        <v>349</v>
      </c>
      <c r="K542" s="11">
        <f t="shared" si="41"/>
        <v>6.98</v>
      </c>
      <c r="L542" s="7" t="s">
        <v>870</v>
      </c>
      <c r="M542" s="15">
        <f t="shared" si="42"/>
        <v>0.71999999999999975</v>
      </c>
      <c r="N542" t="str">
        <f>IF(match_results!C542="完全一致","〇","×")</f>
        <v>×</v>
      </c>
      <c r="O542" t="str">
        <f>IF(match_results!C542="薬価一致候補","〇","×")</f>
        <v>〇</v>
      </c>
      <c r="P542" s="56">
        <v>463</v>
      </c>
      <c r="Q542" s="26" t="str">
        <f ca="1">OFFSET(マスタ非採用削除!$C$4,元データ!P542,0)</f>
        <v>ブドウ糖＊（扶桑）</v>
      </c>
      <c r="R542">
        <f t="shared" si="44"/>
        <v>541</v>
      </c>
      <c r="S542" t="str">
        <f t="shared" si="43"/>
        <v>ブドウ糖</v>
      </c>
      <c r="T542">
        <v>0</v>
      </c>
      <c r="U542" t="str">
        <f>統合マスタ!AA545</f>
        <v/>
      </c>
    </row>
    <row r="543" spans="1:21">
      <c r="A543" s="6" t="s">
        <v>871</v>
      </c>
      <c r="B543" s="6" t="s">
        <v>9</v>
      </c>
      <c r="C543" s="7" t="s">
        <v>10</v>
      </c>
      <c r="D543" s="6" t="s">
        <v>872</v>
      </c>
      <c r="E543" s="6" t="s">
        <v>96</v>
      </c>
      <c r="F543" s="8">
        <v>100</v>
      </c>
      <c r="G543" s="8">
        <v>1000</v>
      </c>
      <c r="H543" s="9">
        <f t="shared" si="40"/>
        <v>10</v>
      </c>
      <c r="I543" s="7" t="s">
        <v>873</v>
      </c>
      <c r="J543" s="10">
        <v>890</v>
      </c>
      <c r="K543" s="11">
        <f t="shared" si="41"/>
        <v>89</v>
      </c>
      <c r="L543" s="7" t="s">
        <v>870</v>
      </c>
      <c r="M543" s="15">
        <f t="shared" si="42"/>
        <v>11</v>
      </c>
      <c r="N543" t="str">
        <f>IF(match_results!C543="完全一致","〇","×")</f>
        <v>×</v>
      </c>
      <c r="O543" t="str">
        <f>IF(match_results!C543="薬価一致候補","〇","×")</f>
        <v>〇</v>
      </c>
      <c r="P543" s="64" t="s">
        <v>4061</v>
      </c>
      <c r="Q543" s="63" t="e">
        <f ca="1">OFFSET(マスタ非採用削除!$C$4,元データ!P543,0)</f>
        <v>#VALUE!</v>
      </c>
      <c r="R543">
        <f t="shared" si="44"/>
        <v>542</v>
      </c>
      <c r="S543" t="str">
        <f t="shared" si="43"/>
        <v>ブドウ糖注20％ＰＬ「フソー」　　</v>
      </c>
      <c r="T543">
        <v>10</v>
      </c>
      <c r="U543" t="str">
        <f>統合マスタ!AA546</f>
        <v>非採用</v>
      </c>
    </row>
    <row r="544" spans="1:21">
      <c r="A544" s="6" t="s">
        <v>874</v>
      </c>
      <c r="B544" s="6" t="s">
        <v>9</v>
      </c>
      <c r="C544" s="7" t="s">
        <v>10</v>
      </c>
      <c r="D544" s="6" t="s">
        <v>875</v>
      </c>
      <c r="E544" s="6" t="s">
        <v>96</v>
      </c>
      <c r="F544" s="8">
        <v>151</v>
      </c>
      <c r="G544" s="8">
        <v>1510</v>
      </c>
      <c r="H544" s="9">
        <f t="shared" si="40"/>
        <v>10</v>
      </c>
      <c r="I544" s="7" t="s">
        <v>147</v>
      </c>
      <c r="J544" s="10">
        <v>1345</v>
      </c>
      <c r="K544" s="11">
        <f t="shared" si="41"/>
        <v>134.5</v>
      </c>
      <c r="L544" s="7" t="s">
        <v>870</v>
      </c>
      <c r="M544" s="15">
        <f t="shared" si="42"/>
        <v>16.5</v>
      </c>
      <c r="N544" t="str">
        <f>IF(match_results!C544="完全一致","〇","×")</f>
        <v>×</v>
      </c>
      <c r="O544" t="str">
        <f>IF(match_results!C544="薬価一致候補","〇","×")</f>
        <v>〇</v>
      </c>
      <c r="P544" s="56">
        <f>IF(match_results!E544="","",match_results!E544)</f>
        <v>466</v>
      </c>
      <c r="Q544" s="26" t="str">
        <f ca="1">OFFSET(マスタ非採用削除!$C$4,元データ!P544,0)</f>
        <v>ブドウ糖注５％ＰＬ「フソー」</v>
      </c>
      <c r="R544">
        <f t="shared" si="44"/>
        <v>543</v>
      </c>
      <c r="S544" t="str">
        <f t="shared" si="43"/>
        <v>ブドウ糖注５％ＰＬ「フソー」　　　　　　</v>
      </c>
      <c r="T544">
        <v>2</v>
      </c>
      <c r="U544" t="str">
        <f>統合マスタ!AA547</f>
        <v/>
      </c>
    </row>
    <row r="545" spans="1:21">
      <c r="A545" s="6" t="s">
        <v>876</v>
      </c>
      <c r="B545" s="6" t="s">
        <v>9</v>
      </c>
      <c r="C545" s="7" t="s">
        <v>10</v>
      </c>
      <c r="D545" s="6" t="s">
        <v>877</v>
      </c>
      <c r="E545" s="6" t="s">
        <v>96</v>
      </c>
      <c r="F545" s="8">
        <v>100</v>
      </c>
      <c r="G545" s="8">
        <v>1000</v>
      </c>
      <c r="H545" s="9">
        <f t="shared" si="40"/>
        <v>10</v>
      </c>
      <c r="I545" s="7" t="s">
        <v>873</v>
      </c>
      <c r="J545" s="10">
        <v>890</v>
      </c>
      <c r="K545" s="11">
        <f t="shared" si="41"/>
        <v>89</v>
      </c>
      <c r="L545" s="7" t="s">
        <v>870</v>
      </c>
      <c r="M545" s="15">
        <f t="shared" si="42"/>
        <v>11</v>
      </c>
      <c r="N545" t="str">
        <f>IF(match_results!C545="完全一致","〇","×")</f>
        <v>×</v>
      </c>
      <c r="O545" t="str">
        <f>IF(match_results!C545="薬価一致候補","〇","×")</f>
        <v>〇</v>
      </c>
      <c r="P545" s="56">
        <v>464</v>
      </c>
      <c r="Q545" s="26" t="str">
        <f ca="1">OFFSET(マスタ非採用削除!$C$4,元データ!P545,0)</f>
        <v>ブドウ糖注５％ＰＬ「フソー」</v>
      </c>
      <c r="R545">
        <f t="shared" si="44"/>
        <v>544</v>
      </c>
      <c r="S545" t="str">
        <f t="shared" si="43"/>
        <v>ブドウ糖注５％ＰＬ「フソー」20ｍｌ</v>
      </c>
      <c r="T545">
        <v>3</v>
      </c>
      <c r="U545" t="str">
        <f>統合マスタ!AA548</f>
        <v/>
      </c>
    </row>
    <row r="546" spans="1:21">
      <c r="A546" s="6" t="s">
        <v>878</v>
      </c>
      <c r="B546" s="6" t="s">
        <v>90</v>
      </c>
      <c r="C546" s="7" t="s">
        <v>39</v>
      </c>
      <c r="D546" s="6" t="s">
        <v>879</v>
      </c>
      <c r="E546" s="6" t="s">
        <v>241</v>
      </c>
      <c r="F546" s="8">
        <v>36.200000000000003</v>
      </c>
      <c r="G546" s="8">
        <v>3620</v>
      </c>
      <c r="H546" s="9">
        <f t="shared" si="40"/>
        <v>99.999999999999986</v>
      </c>
      <c r="I546" s="7" t="s">
        <v>38</v>
      </c>
      <c r="J546" s="10">
        <v>3221</v>
      </c>
      <c r="K546" s="11">
        <f t="shared" si="41"/>
        <v>32.210000000000008</v>
      </c>
      <c r="L546" s="7" t="s">
        <v>880</v>
      </c>
      <c r="M546" s="15">
        <f t="shared" si="42"/>
        <v>3.9899999999999949</v>
      </c>
      <c r="N546" t="str">
        <f>IF(match_results!C546="完全一致","〇","×")</f>
        <v>〇</v>
      </c>
      <c r="O546" t="str">
        <f>IF(match_results!C546="薬価一致候補","〇","×")</f>
        <v>×</v>
      </c>
      <c r="P546" s="58">
        <f>IF(match_results!E546="","",match_results!E546)</f>
        <v>468</v>
      </c>
      <c r="Q546" s="26" t="str">
        <f ca="1">OFFSET(マスタ非採用削除!$C$4,元データ!P546,0)</f>
        <v>フラジール内服錠２５０ｍｇ</v>
      </c>
      <c r="R546">
        <f t="shared" si="44"/>
        <v>545</v>
      </c>
      <c r="S546" t="str">
        <f t="shared" si="43"/>
        <v>フラジール内服錠250ｍｇ</v>
      </c>
      <c r="T546">
        <v>1</v>
      </c>
      <c r="U546" t="str">
        <f>統合マスタ!AA549</f>
        <v/>
      </c>
    </row>
    <row r="547" spans="1:21">
      <c r="A547" s="6" t="s">
        <v>881</v>
      </c>
      <c r="B547" s="6" t="s">
        <v>71</v>
      </c>
      <c r="C547" s="7" t="s">
        <v>39</v>
      </c>
      <c r="D547" s="6" t="s">
        <v>113</v>
      </c>
      <c r="E547" s="6" t="s">
        <v>882</v>
      </c>
      <c r="F547" s="8">
        <v>54.3</v>
      </c>
      <c r="G547" s="8">
        <v>3258</v>
      </c>
      <c r="H547" s="9">
        <f t="shared" si="40"/>
        <v>60</v>
      </c>
      <c r="I547" s="7" t="s">
        <v>38</v>
      </c>
      <c r="J547" s="10">
        <v>2961</v>
      </c>
      <c r="K547" s="11">
        <f t="shared" si="41"/>
        <v>49.35</v>
      </c>
      <c r="L547" s="7" t="s">
        <v>441</v>
      </c>
      <c r="M547" s="15">
        <f t="shared" si="42"/>
        <v>4.9499999999999957</v>
      </c>
      <c r="N547" t="str">
        <f>IF(match_results!C547="完全一致","〇","×")</f>
        <v>〇</v>
      </c>
      <c r="O547" t="str">
        <f>IF(match_results!C547="薬価一致候補","〇","×")</f>
        <v>×</v>
      </c>
      <c r="P547" s="58">
        <f>IF(match_results!E547="","",match_results!E547)</f>
        <v>467</v>
      </c>
      <c r="Q547" s="26" t="str">
        <f ca="1">OFFSET(マスタ非採用削除!$C$4,元データ!P547,0)</f>
        <v>フラジール腟錠２５０ｍｇ</v>
      </c>
      <c r="R547">
        <f t="shared" si="44"/>
        <v>546</v>
      </c>
      <c r="S547" t="str">
        <f t="shared" si="43"/>
        <v>フラジール腟錠250mg</v>
      </c>
      <c r="T547">
        <v>1</v>
      </c>
      <c r="U547" t="str">
        <f>統合マスタ!AA550</f>
        <v/>
      </c>
    </row>
    <row r="548" spans="1:21">
      <c r="A548" s="6" t="s">
        <v>883</v>
      </c>
      <c r="B548" s="6" t="s">
        <v>9</v>
      </c>
      <c r="C548" s="7" t="s">
        <v>39</v>
      </c>
      <c r="D548" s="6" t="s">
        <v>69</v>
      </c>
      <c r="E548" s="6" t="s">
        <v>108</v>
      </c>
      <c r="F548" s="8">
        <v>10.4</v>
      </c>
      <c r="G548" s="8">
        <v>1040</v>
      </c>
      <c r="H548" s="9">
        <f t="shared" si="40"/>
        <v>100</v>
      </c>
      <c r="I548" s="7" t="s">
        <v>38</v>
      </c>
      <c r="J548" s="10">
        <v>910</v>
      </c>
      <c r="K548" s="11">
        <f t="shared" si="41"/>
        <v>9.1</v>
      </c>
      <c r="L548" s="7" t="s">
        <v>59</v>
      </c>
      <c r="M548" s="15">
        <f t="shared" si="42"/>
        <v>1.3000000000000007</v>
      </c>
      <c r="N548" t="str">
        <f>IF(match_results!C548="完全一致","〇","×")</f>
        <v>〇</v>
      </c>
      <c r="O548" t="str">
        <f>IF(match_results!C548="薬価一致候補","〇","×")</f>
        <v>×</v>
      </c>
      <c r="P548" s="58">
        <f>IF(match_results!E548="","",match_results!E548)</f>
        <v>471</v>
      </c>
      <c r="Q548" s="26" t="str">
        <f ca="1">OFFSET(マスタ非採用削除!$C$4,元データ!P548,0)</f>
        <v>プラバスタチンＮａ錠５ｍｇ「サワイ」</v>
      </c>
      <c r="R548">
        <f t="shared" si="44"/>
        <v>547</v>
      </c>
      <c r="S548" t="str">
        <f t="shared" si="43"/>
        <v>プラバスタチンNa錠５mg「サワイ」</v>
      </c>
      <c r="T548">
        <v>1</v>
      </c>
      <c r="U548" t="str">
        <f>統合マスタ!AA551</f>
        <v/>
      </c>
    </row>
    <row r="549" spans="1:21">
      <c r="A549" s="6" t="s">
        <v>883</v>
      </c>
      <c r="B549" s="6" t="s">
        <v>9</v>
      </c>
      <c r="C549" s="7" t="s">
        <v>67</v>
      </c>
      <c r="D549" s="6" t="s">
        <v>138</v>
      </c>
      <c r="E549" s="6" t="s">
        <v>108</v>
      </c>
      <c r="F549" s="8">
        <v>10.4</v>
      </c>
      <c r="G549" s="8">
        <v>10400</v>
      </c>
      <c r="H549" s="9">
        <f t="shared" si="40"/>
        <v>1000</v>
      </c>
      <c r="I549" s="7" t="s">
        <v>38</v>
      </c>
      <c r="J549" s="10">
        <v>9100</v>
      </c>
      <c r="K549" s="11">
        <f t="shared" si="41"/>
        <v>9.1</v>
      </c>
      <c r="L549" s="7" t="s">
        <v>59</v>
      </c>
      <c r="M549" s="15">
        <f t="shared" si="42"/>
        <v>1.3000000000000007</v>
      </c>
      <c r="N549" t="str">
        <f>IF(match_results!C549="完全一致","〇","×")</f>
        <v>〇</v>
      </c>
      <c r="O549" t="str">
        <f>IF(match_results!C549="薬価一致候補","〇","×")</f>
        <v>×</v>
      </c>
      <c r="P549" s="58">
        <f>IF(match_results!E549="","",match_results!E549)</f>
        <v>471</v>
      </c>
      <c r="Q549" s="26" t="str">
        <f ca="1">OFFSET(マスタ非採用削除!$C$4,元データ!P549,0)</f>
        <v>プラバスタチンＮａ錠５ｍｇ「サワイ」</v>
      </c>
      <c r="R549">
        <f t="shared" si="44"/>
        <v>548</v>
      </c>
      <c r="S549" t="str">
        <f t="shared" si="43"/>
        <v>プラバスタチンNa錠５mg「サワイ」</v>
      </c>
      <c r="T549">
        <v>1</v>
      </c>
      <c r="U549" t="str">
        <f>統合マスタ!AA552</f>
        <v/>
      </c>
    </row>
    <row r="550" spans="1:21">
      <c r="A550" s="6" t="s">
        <v>884</v>
      </c>
      <c r="B550" s="6" t="s">
        <v>9</v>
      </c>
      <c r="C550" s="7" t="s">
        <v>10</v>
      </c>
      <c r="D550" s="6" t="s">
        <v>885</v>
      </c>
      <c r="E550" s="6" t="s">
        <v>70</v>
      </c>
      <c r="F550" s="8">
        <v>24939</v>
      </c>
      <c r="G550" s="8">
        <v>24939</v>
      </c>
      <c r="H550" s="9">
        <f t="shared" si="40"/>
        <v>1</v>
      </c>
      <c r="I550" s="7" t="s">
        <v>269</v>
      </c>
      <c r="J550" s="10">
        <v>21600</v>
      </c>
      <c r="K550" s="11">
        <f t="shared" si="41"/>
        <v>21600</v>
      </c>
      <c r="L550" s="7" t="s">
        <v>270</v>
      </c>
      <c r="M550" s="15">
        <f t="shared" si="42"/>
        <v>3339</v>
      </c>
      <c r="N550" t="str">
        <f>IF(match_results!C550="完全一致","〇","×")</f>
        <v>×</v>
      </c>
      <c r="O550" t="str">
        <f>IF(match_results!C550="薬価一致候補","〇","×")</f>
        <v>〇</v>
      </c>
      <c r="P550" s="56">
        <f>IF(match_results!E550="","",match_results!E550)</f>
        <v>472</v>
      </c>
      <c r="Q550" s="26" t="str">
        <f ca="1">OFFSET(マスタ非採用削除!$C$4,元データ!P550,0)</f>
        <v>プラリアＨＩ皮下注６０ｍｇシリンジ０．５ｍＬ（用時購入）</v>
      </c>
      <c r="R550">
        <f t="shared" si="44"/>
        <v>549</v>
      </c>
      <c r="S550" t="str">
        <f t="shared" si="43"/>
        <v>プラリア皮下注60ｍｇシリンジ</v>
      </c>
      <c r="T550">
        <v>2</v>
      </c>
      <c r="U550" t="str">
        <f>統合マスタ!AA553</f>
        <v/>
      </c>
    </row>
    <row r="551" spans="1:21">
      <c r="A551" s="6" t="s">
        <v>886</v>
      </c>
      <c r="B551" s="6" t="s">
        <v>44</v>
      </c>
      <c r="C551" s="7" t="s">
        <v>10</v>
      </c>
      <c r="D551" s="6" t="s">
        <v>887</v>
      </c>
      <c r="E551" s="6" t="s">
        <v>591</v>
      </c>
      <c r="F551" s="8">
        <v>38.4</v>
      </c>
      <c r="G551" s="8">
        <v>2688</v>
      </c>
      <c r="H551" s="9">
        <f t="shared" si="40"/>
        <v>70</v>
      </c>
      <c r="I551" s="7" t="s">
        <v>181</v>
      </c>
      <c r="J551" s="10">
        <v>2394</v>
      </c>
      <c r="K551" s="11">
        <f t="shared" si="41"/>
        <v>34.200000000000003</v>
      </c>
      <c r="L551" s="7" t="s">
        <v>163</v>
      </c>
      <c r="M551" s="15">
        <f t="shared" si="42"/>
        <v>4.1999999999999957</v>
      </c>
      <c r="N551" t="str">
        <f>IF(match_results!C551="完全一致","〇","×")</f>
        <v>〇</v>
      </c>
      <c r="O551" t="str">
        <f>IF(match_results!C551="薬価一致候補","〇","×")</f>
        <v>×</v>
      </c>
      <c r="P551" s="58">
        <f>IF(match_results!E551="","",match_results!E551)</f>
        <v>473</v>
      </c>
      <c r="Q551" s="26" t="str">
        <f ca="1">OFFSET(マスタ非採用削除!$C$4,元データ!P551,0)</f>
        <v>フランドルテープ４０ｍｇ</v>
      </c>
      <c r="R551">
        <f t="shared" si="44"/>
        <v>550</v>
      </c>
      <c r="S551" t="str">
        <f t="shared" si="43"/>
        <v>フランドルテープ40mg</v>
      </c>
      <c r="T551">
        <v>1</v>
      </c>
      <c r="U551" t="str">
        <f>統合マスタ!AA554</f>
        <v/>
      </c>
    </row>
    <row r="552" spans="1:21">
      <c r="A552" s="6" t="s">
        <v>888</v>
      </c>
      <c r="B552" s="6" t="s">
        <v>9</v>
      </c>
      <c r="C552" s="7" t="s">
        <v>10</v>
      </c>
      <c r="D552" s="6" t="s">
        <v>156</v>
      </c>
      <c r="E552" s="6" t="s">
        <v>257</v>
      </c>
      <c r="F552" s="8">
        <v>61</v>
      </c>
      <c r="G552" s="8">
        <v>610</v>
      </c>
      <c r="H552" s="9">
        <f t="shared" si="40"/>
        <v>10</v>
      </c>
      <c r="I552" s="7" t="s">
        <v>88</v>
      </c>
      <c r="J552" s="10">
        <v>544</v>
      </c>
      <c r="K552" s="11">
        <f t="shared" si="41"/>
        <v>54.4</v>
      </c>
      <c r="L552" s="7" t="s">
        <v>63</v>
      </c>
      <c r="M552" s="15">
        <f t="shared" si="42"/>
        <v>6.6000000000000014</v>
      </c>
      <c r="N552" t="str">
        <f>IF(match_results!C552="完全一致","〇","×")</f>
        <v>〇</v>
      </c>
      <c r="O552" t="str">
        <f>IF(match_results!C552="薬価一致候補","〇","×")</f>
        <v>×</v>
      </c>
      <c r="P552" s="58">
        <f>IF(match_results!E552="","",match_results!E552)</f>
        <v>475</v>
      </c>
      <c r="Q552" s="26" t="str">
        <f ca="1">OFFSET(マスタ非採用削除!$C$4,元データ!P552,0)</f>
        <v>プリンペラン注射液１０ｍｇ</v>
      </c>
      <c r="R552">
        <f t="shared" si="44"/>
        <v>551</v>
      </c>
      <c r="S552" t="str">
        <f t="shared" si="43"/>
        <v>プリンペラン注射液10ｍｇ</v>
      </c>
      <c r="T552">
        <v>1</v>
      </c>
      <c r="U552" t="str">
        <f>統合マスタ!AA555</f>
        <v/>
      </c>
    </row>
    <row r="553" spans="1:21">
      <c r="A553" s="6" t="s">
        <v>889</v>
      </c>
      <c r="B553" s="6" t="s">
        <v>71</v>
      </c>
      <c r="C553" s="7" t="s">
        <v>39</v>
      </c>
      <c r="D553" s="6" t="s">
        <v>69</v>
      </c>
      <c r="E553" s="6" t="s">
        <v>241</v>
      </c>
      <c r="F553" s="8">
        <v>10.1</v>
      </c>
      <c r="G553" s="8">
        <v>1010</v>
      </c>
      <c r="H553" s="9">
        <f t="shared" si="40"/>
        <v>100</v>
      </c>
      <c r="I553" s="7" t="s">
        <v>38</v>
      </c>
      <c r="J553" s="10">
        <v>899</v>
      </c>
      <c r="K553" s="11">
        <f t="shared" si="41"/>
        <v>8.99</v>
      </c>
      <c r="L553" s="7" t="s">
        <v>159</v>
      </c>
      <c r="M553" s="15">
        <f t="shared" si="42"/>
        <v>1.1099999999999994</v>
      </c>
      <c r="N553" t="str">
        <f>IF(match_results!C553="完全一致","〇","×")</f>
        <v>〇</v>
      </c>
      <c r="O553" t="str">
        <f>IF(match_results!C553="薬価一致候補","〇","×")</f>
        <v>×</v>
      </c>
      <c r="P553" s="58">
        <f>IF(match_results!E553="","",match_results!E553)</f>
        <v>476</v>
      </c>
      <c r="Q553" s="26" t="str">
        <f ca="1">OFFSET(マスタ非採用削除!$C$4,元データ!P553,0)</f>
        <v>フルイトラン錠２ｍｇ</v>
      </c>
      <c r="R553">
        <f t="shared" si="44"/>
        <v>552</v>
      </c>
      <c r="S553" t="str">
        <f t="shared" si="43"/>
        <v>フルイトラン錠２ｍｇ</v>
      </c>
      <c r="T553">
        <v>1</v>
      </c>
      <c r="U553" t="str">
        <f>統合マスタ!AA556</f>
        <v/>
      </c>
    </row>
    <row r="554" spans="1:21">
      <c r="A554" s="6" t="s">
        <v>890</v>
      </c>
      <c r="B554" s="6" t="s">
        <v>10</v>
      </c>
      <c r="C554" s="7" t="s">
        <v>10</v>
      </c>
      <c r="D554" s="6" t="s">
        <v>145</v>
      </c>
      <c r="E554" s="6" t="s">
        <v>146</v>
      </c>
      <c r="F554" s="8">
        <v>18.5</v>
      </c>
      <c r="G554" s="8">
        <v>925</v>
      </c>
      <c r="H554" s="9">
        <f t="shared" si="40"/>
        <v>50</v>
      </c>
      <c r="I554" s="7" t="s">
        <v>75</v>
      </c>
      <c r="J554" s="12">
        <v>824</v>
      </c>
      <c r="K554" s="11">
        <f t="shared" si="41"/>
        <v>16.48</v>
      </c>
      <c r="L554" s="7" t="s">
        <v>76</v>
      </c>
      <c r="M554" s="15">
        <f t="shared" si="42"/>
        <v>2.0199999999999996</v>
      </c>
      <c r="N554" t="str">
        <f>IF(match_results!C554="完全一致","〇","×")</f>
        <v>×</v>
      </c>
      <c r="O554" t="str">
        <f>IF(match_results!C554="薬価一致候補","〇","×")</f>
        <v>〇</v>
      </c>
      <c r="P554" s="57">
        <v>477</v>
      </c>
      <c r="Q554" s="49" t="str">
        <f ca="1">OFFSET(マスタ非採用削除!$C$4,元データ!P554,0)</f>
        <v>フルオロメトロン点眼液０．１％「ＮＩＴ」</v>
      </c>
      <c r="R554">
        <f t="shared" si="44"/>
        <v>553</v>
      </c>
      <c r="S554" t="str">
        <f t="shared" si="43"/>
        <v>フルオロメトロン点眼液0.1％「NIT」</v>
      </c>
      <c r="T554">
        <v>2</v>
      </c>
      <c r="U554" t="str">
        <f>統合マスタ!AA557</f>
        <v/>
      </c>
    </row>
    <row r="555" spans="1:21">
      <c r="A555" s="6" t="s">
        <v>891</v>
      </c>
      <c r="B555" s="6" t="s">
        <v>10</v>
      </c>
      <c r="C555" s="7" t="s">
        <v>10</v>
      </c>
      <c r="D555" s="6" t="s">
        <v>892</v>
      </c>
      <c r="E555" s="6" t="s">
        <v>432</v>
      </c>
      <c r="F555" s="8">
        <v>1416</v>
      </c>
      <c r="G555" s="8">
        <v>7080</v>
      </c>
      <c r="H555" s="9">
        <f t="shared" si="40"/>
        <v>5</v>
      </c>
      <c r="I555" s="7" t="s">
        <v>110</v>
      </c>
      <c r="J555" s="12">
        <v>6307</v>
      </c>
      <c r="K555" s="11">
        <f t="shared" si="41"/>
        <v>1261.4000000000001</v>
      </c>
      <c r="L555" s="7" t="s">
        <v>165</v>
      </c>
      <c r="M555" s="15">
        <f t="shared" si="42"/>
        <v>154.59999999999991</v>
      </c>
      <c r="N555" t="str">
        <f>IF(match_results!C555="完全一致","〇","×")</f>
        <v>〇</v>
      </c>
      <c r="O555" t="str">
        <f>IF(match_results!C555="薬価一致候補","〇","×")</f>
        <v>×</v>
      </c>
      <c r="P555" s="58">
        <f>IF(match_results!E555="","",match_results!E555)</f>
        <v>479</v>
      </c>
      <c r="Q555" s="26" t="str">
        <f ca="1">OFFSET(マスタ非採用削除!$C$4,元データ!P555,0)</f>
        <v>フルデカシン筋注２５ｍｇ</v>
      </c>
      <c r="R555">
        <f t="shared" si="44"/>
        <v>554</v>
      </c>
      <c r="S555" t="str">
        <f t="shared" si="43"/>
        <v>フルデカシン筋注２５ｍｇ</v>
      </c>
      <c r="T555">
        <v>1</v>
      </c>
      <c r="U555" t="str">
        <f>統合マスタ!AA558</f>
        <v/>
      </c>
    </row>
    <row r="556" spans="1:21">
      <c r="A556" s="6" t="s">
        <v>893</v>
      </c>
      <c r="B556" s="6" t="s">
        <v>44</v>
      </c>
      <c r="C556" s="7" t="s">
        <v>39</v>
      </c>
      <c r="D556" s="6" t="s">
        <v>297</v>
      </c>
      <c r="E556" s="6" t="s">
        <v>308</v>
      </c>
      <c r="F556" s="8">
        <v>5.9</v>
      </c>
      <c r="G556" s="8">
        <v>5900</v>
      </c>
      <c r="H556" s="9">
        <f t="shared" si="40"/>
        <v>999.99999999999989</v>
      </c>
      <c r="I556" s="7" t="s">
        <v>38</v>
      </c>
      <c r="J556" s="10">
        <v>5180</v>
      </c>
      <c r="K556" s="11">
        <f t="shared" si="41"/>
        <v>5.1800000000000006</v>
      </c>
      <c r="L556" s="7" t="s">
        <v>303</v>
      </c>
      <c r="M556" s="15">
        <f t="shared" si="42"/>
        <v>0.71999999999999975</v>
      </c>
      <c r="N556" t="str">
        <f>IF(match_results!C556="完全一致","〇","×")</f>
        <v>〇</v>
      </c>
      <c r="O556" t="str">
        <f>IF(match_results!C556="薬価一致候補","〇","×")</f>
        <v>×</v>
      </c>
      <c r="P556" s="58">
        <f>IF(match_results!E556="","",match_results!E556)</f>
        <v>480</v>
      </c>
      <c r="Q556" s="26" t="str">
        <f ca="1">OFFSET(マスタ非採用削除!$C$4,元データ!P556,0)</f>
        <v>フルニトラゼパム錠１ｍｇ「アメル」</v>
      </c>
      <c r="R556">
        <f t="shared" si="44"/>
        <v>555</v>
      </c>
      <c r="S556" t="str">
        <f t="shared" si="43"/>
        <v>フルニトラゼパム錠1mg「ｱﾒﾙ」</v>
      </c>
      <c r="T556">
        <v>1</v>
      </c>
      <c r="U556" t="str">
        <f>統合マスタ!AA559</f>
        <v/>
      </c>
    </row>
    <row r="557" spans="1:21">
      <c r="A557" s="6" t="s">
        <v>893</v>
      </c>
      <c r="B557" s="6" t="s">
        <v>44</v>
      </c>
      <c r="C557" s="7" t="s">
        <v>67</v>
      </c>
      <c r="D557" s="6" t="s">
        <v>297</v>
      </c>
      <c r="E557" s="6" t="s">
        <v>308</v>
      </c>
      <c r="F557" s="8">
        <v>5.9</v>
      </c>
      <c r="G557" s="8">
        <v>5900</v>
      </c>
      <c r="H557" s="9">
        <f t="shared" si="40"/>
        <v>999.99999999999989</v>
      </c>
      <c r="I557" s="7" t="s">
        <v>38</v>
      </c>
      <c r="J557" s="10">
        <v>5180</v>
      </c>
      <c r="K557" s="11">
        <f t="shared" si="41"/>
        <v>5.1800000000000006</v>
      </c>
      <c r="L557" s="7" t="s">
        <v>303</v>
      </c>
      <c r="M557" s="15">
        <f t="shared" si="42"/>
        <v>0.71999999999999975</v>
      </c>
      <c r="N557" t="str">
        <f>IF(match_results!C557="完全一致","〇","×")</f>
        <v>〇</v>
      </c>
      <c r="O557" t="str">
        <f>IF(match_results!C557="薬価一致候補","〇","×")</f>
        <v>×</v>
      </c>
      <c r="P557" s="58">
        <f>IF(match_results!E557="","",match_results!E557)</f>
        <v>480</v>
      </c>
      <c r="Q557" s="26" t="str">
        <f ca="1">OFFSET(マスタ非採用削除!$C$4,元データ!P557,0)</f>
        <v>フルニトラゼパム錠１ｍｇ「アメル」</v>
      </c>
      <c r="R557">
        <f t="shared" si="44"/>
        <v>556</v>
      </c>
      <c r="S557" t="str">
        <f t="shared" si="43"/>
        <v>フルニトラゼパム錠1mg「ｱﾒﾙ」</v>
      </c>
      <c r="T557">
        <v>1</v>
      </c>
      <c r="U557" t="str">
        <f>統合マスタ!AA560</f>
        <v/>
      </c>
    </row>
    <row r="558" spans="1:21">
      <c r="A558" s="6" t="s">
        <v>894</v>
      </c>
      <c r="B558" s="6" t="s">
        <v>44</v>
      </c>
      <c r="C558" s="7" t="s">
        <v>39</v>
      </c>
      <c r="D558" s="6" t="s">
        <v>297</v>
      </c>
      <c r="E558" s="6" t="s">
        <v>308</v>
      </c>
      <c r="F558" s="8">
        <v>6.1</v>
      </c>
      <c r="G558" s="8">
        <v>6100</v>
      </c>
      <c r="H558" s="9">
        <f t="shared" si="40"/>
        <v>1000.0000000000001</v>
      </c>
      <c r="I558" s="7" t="s">
        <v>38</v>
      </c>
      <c r="J558" s="10">
        <v>5356</v>
      </c>
      <c r="K558" s="11">
        <f t="shared" si="41"/>
        <v>5.355999999999999</v>
      </c>
      <c r="L558" s="7" t="s">
        <v>303</v>
      </c>
      <c r="M558" s="15">
        <f t="shared" si="42"/>
        <v>0.74400000000000066</v>
      </c>
      <c r="N558" t="str">
        <f>IF(match_results!C558="完全一致","〇","×")</f>
        <v>〇</v>
      </c>
      <c r="O558" t="str">
        <f>IF(match_results!C558="薬価一致候補","〇","×")</f>
        <v>×</v>
      </c>
      <c r="P558" s="58">
        <f>IF(match_results!E558="","",match_results!E558)</f>
        <v>481</v>
      </c>
      <c r="Q558" s="26" t="str">
        <f ca="1">OFFSET(マスタ非採用削除!$C$4,元データ!P558,0)</f>
        <v>フルニトラゼパム錠２ｍｇ「アメル」</v>
      </c>
      <c r="R558">
        <f t="shared" si="44"/>
        <v>557</v>
      </c>
      <c r="S558" t="str">
        <f t="shared" si="43"/>
        <v>フルニトラゼパム錠２mg「ｱﾒﾙ」</v>
      </c>
      <c r="T558">
        <v>1</v>
      </c>
      <c r="U558" t="str">
        <f>統合マスタ!AA561</f>
        <v/>
      </c>
    </row>
    <row r="559" spans="1:21">
      <c r="A559" s="6" t="s">
        <v>894</v>
      </c>
      <c r="B559" s="6" t="s">
        <v>44</v>
      </c>
      <c r="C559" s="7" t="s">
        <v>67</v>
      </c>
      <c r="D559" s="6" t="s">
        <v>297</v>
      </c>
      <c r="E559" s="6" t="s">
        <v>308</v>
      </c>
      <c r="F559" s="8">
        <v>6.1</v>
      </c>
      <c r="G559" s="8">
        <v>6100</v>
      </c>
      <c r="H559" s="9">
        <f t="shared" si="40"/>
        <v>1000.0000000000001</v>
      </c>
      <c r="I559" s="7" t="s">
        <v>38</v>
      </c>
      <c r="J559" s="10">
        <v>5356</v>
      </c>
      <c r="K559" s="11">
        <f t="shared" si="41"/>
        <v>5.355999999999999</v>
      </c>
      <c r="L559" s="7" t="s">
        <v>303</v>
      </c>
      <c r="M559" s="15">
        <f t="shared" si="42"/>
        <v>0.74400000000000066</v>
      </c>
      <c r="N559" t="str">
        <f>IF(match_results!C559="完全一致","〇","×")</f>
        <v>〇</v>
      </c>
      <c r="O559" t="str">
        <f>IF(match_results!C559="薬価一致候補","〇","×")</f>
        <v>×</v>
      </c>
      <c r="P559" s="58">
        <f>IF(match_results!E559="","",match_results!E559)</f>
        <v>481</v>
      </c>
      <c r="Q559" s="26" t="str">
        <f ca="1">OFFSET(マスタ非採用削除!$C$4,元データ!P559,0)</f>
        <v>フルニトラゼパム錠２ｍｇ「アメル」</v>
      </c>
      <c r="R559">
        <f t="shared" si="44"/>
        <v>558</v>
      </c>
      <c r="S559" t="str">
        <f t="shared" si="43"/>
        <v>フルニトラゼパム錠２mg「ｱﾒﾙ」</v>
      </c>
      <c r="T559">
        <v>1</v>
      </c>
      <c r="U559" t="str">
        <f>統合マスタ!AA562</f>
        <v/>
      </c>
    </row>
    <row r="560" spans="1:21">
      <c r="A560" s="6" t="s">
        <v>895</v>
      </c>
      <c r="B560" s="6" t="s">
        <v>44</v>
      </c>
      <c r="C560" s="7" t="s">
        <v>58</v>
      </c>
      <c r="D560" s="6" t="s">
        <v>36</v>
      </c>
      <c r="E560" s="6" t="s">
        <v>108</v>
      </c>
      <c r="F560" s="8">
        <v>11.4</v>
      </c>
      <c r="G560" s="8">
        <v>1140</v>
      </c>
      <c r="H560" s="9">
        <f t="shared" si="40"/>
        <v>100</v>
      </c>
      <c r="I560" s="7" t="s">
        <v>38</v>
      </c>
      <c r="J560" s="10">
        <v>918</v>
      </c>
      <c r="K560" s="11">
        <f t="shared" si="41"/>
        <v>9.18</v>
      </c>
      <c r="L560" s="7" t="s">
        <v>224</v>
      </c>
      <c r="M560" s="15">
        <f t="shared" si="42"/>
        <v>2.2200000000000006</v>
      </c>
      <c r="N560" t="str">
        <f>IF(match_results!C560="完全一致","〇","×")</f>
        <v>〇</v>
      </c>
      <c r="O560" t="str">
        <f>IF(match_results!C560="薬価一致候補","〇","×")</f>
        <v>×</v>
      </c>
      <c r="P560" s="58">
        <f>IF(match_results!E560="","",match_results!E560)</f>
        <v>482</v>
      </c>
      <c r="Q560" s="26" t="str">
        <f ca="1">OFFSET(マスタ非採用削除!$C$4,元データ!P560,0)</f>
        <v>プレガバリンＯＤ錠２５ｍｇ「サワイ」</v>
      </c>
      <c r="R560">
        <f t="shared" si="44"/>
        <v>559</v>
      </c>
      <c r="S560" t="str">
        <f t="shared" si="43"/>
        <v>プレガバリンＯＤ錠25ｍｇ「サワイ」</v>
      </c>
      <c r="T560">
        <v>1</v>
      </c>
      <c r="U560" t="str">
        <f>統合マスタ!AA563</f>
        <v/>
      </c>
    </row>
    <row r="561" spans="1:21">
      <c r="A561" s="6" t="s">
        <v>896</v>
      </c>
      <c r="B561" s="6" t="s">
        <v>44</v>
      </c>
      <c r="C561" s="7" t="s">
        <v>39</v>
      </c>
      <c r="D561" s="6" t="s">
        <v>69</v>
      </c>
      <c r="E561" s="6" t="s">
        <v>108</v>
      </c>
      <c r="F561" s="8">
        <v>18.3</v>
      </c>
      <c r="G561" s="8">
        <v>1830</v>
      </c>
      <c r="H561" s="9">
        <f t="shared" si="40"/>
        <v>100</v>
      </c>
      <c r="I561" s="7" t="s">
        <v>38</v>
      </c>
      <c r="J561" s="10">
        <v>1473</v>
      </c>
      <c r="K561" s="11">
        <f t="shared" si="41"/>
        <v>14.73</v>
      </c>
      <c r="L561" s="7" t="s">
        <v>224</v>
      </c>
      <c r="M561" s="15">
        <f t="shared" si="42"/>
        <v>3.5700000000000003</v>
      </c>
      <c r="N561" t="str">
        <f>IF(match_results!C561="完全一致","〇","×")</f>
        <v>〇</v>
      </c>
      <c r="O561" t="str">
        <f>IF(match_results!C561="薬価一致候補","〇","×")</f>
        <v>×</v>
      </c>
      <c r="P561" s="58">
        <f>IF(match_results!E561="","",match_results!E561)</f>
        <v>483</v>
      </c>
      <c r="Q561" s="26" t="str">
        <f ca="1">OFFSET(マスタ非採用削除!$C$4,元データ!P561,0)</f>
        <v>プレガバリンＯＤ錠７５ｍｇ「サワイ」</v>
      </c>
      <c r="R561">
        <f t="shared" si="44"/>
        <v>560</v>
      </c>
      <c r="S561" t="str">
        <f t="shared" si="43"/>
        <v>プレガバリンＯＤ錠75ｍｇ「サワイ」</v>
      </c>
      <c r="T561">
        <v>1</v>
      </c>
      <c r="U561" t="str">
        <f>統合マスタ!AA564</f>
        <v/>
      </c>
    </row>
    <row r="562" spans="1:21">
      <c r="A562" s="6" t="s">
        <v>897</v>
      </c>
      <c r="B562" s="6" t="s">
        <v>9</v>
      </c>
      <c r="C562" s="7" t="s">
        <v>39</v>
      </c>
      <c r="D562" s="6" t="s">
        <v>69</v>
      </c>
      <c r="E562" s="6" t="s">
        <v>212</v>
      </c>
      <c r="F562" s="8">
        <v>8.6</v>
      </c>
      <c r="G562" s="8">
        <v>860</v>
      </c>
      <c r="H562" s="9">
        <f t="shared" si="40"/>
        <v>100</v>
      </c>
      <c r="I562" s="7" t="s">
        <v>38</v>
      </c>
      <c r="J562" s="10">
        <v>766</v>
      </c>
      <c r="K562" s="11">
        <f t="shared" si="41"/>
        <v>7.66</v>
      </c>
      <c r="L562" s="7" t="s">
        <v>321</v>
      </c>
      <c r="M562" s="15">
        <f t="shared" si="42"/>
        <v>0.9399999999999995</v>
      </c>
      <c r="N562" t="str">
        <f>IF(match_results!C562="完全一致","〇","×")</f>
        <v>〇</v>
      </c>
      <c r="O562" t="str">
        <f>IF(match_results!C562="薬価一致候補","〇","×")</f>
        <v>×</v>
      </c>
      <c r="P562" s="58">
        <f>IF(match_results!E562="","",match_results!E562)</f>
        <v>484</v>
      </c>
      <c r="Q562" s="26" t="str">
        <f ca="1">OFFSET(マスタ非採用削除!$C$4,元データ!P562,0)</f>
        <v>プレドニゾロン錠１ｍｇ「ＶＴＲＳ」</v>
      </c>
      <c r="R562">
        <f t="shared" si="44"/>
        <v>561</v>
      </c>
      <c r="S562" t="str">
        <f t="shared" si="43"/>
        <v>プレドニゾロン錠1ｍｇ「VTRS」</v>
      </c>
      <c r="T562">
        <v>1</v>
      </c>
      <c r="U562" t="str">
        <f>統合マスタ!AA565</f>
        <v/>
      </c>
    </row>
    <row r="563" spans="1:21">
      <c r="A563" s="6" t="s">
        <v>898</v>
      </c>
      <c r="B563" s="6" t="s">
        <v>9</v>
      </c>
      <c r="C563" s="7" t="s">
        <v>39</v>
      </c>
      <c r="D563" s="6" t="s">
        <v>69</v>
      </c>
      <c r="E563" s="6" t="s">
        <v>212</v>
      </c>
      <c r="F563" s="8">
        <v>10.1</v>
      </c>
      <c r="G563" s="8">
        <v>1010</v>
      </c>
      <c r="H563" s="9">
        <f t="shared" si="40"/>
        <v>100</v>
      </c>
      <c r="I563" s="7" t="s">
        <v>38</v>
      </c>
      <c r="J563" s="10">
        <v>900</v>
      </c>
      <c r="K563" s="11">
        <f t="shared" si="41"/>
        <v>9</v>
      </c>
      <c r="L563" s="7" t="s">
        <v>321</v>
      </c>
      <c r="M563" s="15">
        <f t="shared" si="42"/>
        <v>1.0999999999999996</v>
      </c>
      <c r="N563" t="str">
        <f>IF(match_results!C563="完全一致","〇","×")</f>
        <v>×</v>
      </c>
      <c r="O563" t="str">
        <f>IF(match_results!C563="薬価一致候補","〇","×")</f>
        <v>〇</v>
      </c>
      <c r="P563" s="57">
        <v>485</v>
      </c>
      <c r="Q563" s="49" t="str">
        <f ca="1">OFFSET(マスタ非採用削除!$C$4,元データ!P563,0)</f>
        <v>プレドニゾロン錠５ｍｇ「ＶＴＲＳ」</v>
      </c>
      <c r="R563">
        <f t="shared" si="44"/>
        <v>562</v>
      </c>
      <c r="S563" t="str">
        <f t="shared" si="43"/>
        <v>プレドニゾロン錠５ｍｇ「VTRS」　　　　　</v>
      </c>
      <c r="T563">
        <v>2</v>
      </c>
      <c r="U563" t="str">
        <f>統合マスタ!AA566</f>
        <v/>
      </c>
    </row>
    <row r="564" spans="1:21">
      <c r="A564" s="6" t="s">
        <v>899</v>
      </c>
      <c r="B564" s="6" t="s">
        <v>44</v>
      </c>
      <c r="C564" s="7" t="s">
        <v>10</v>
      </c>
      <c r="D564" s="6" t="s">
        <v>900</v>
      </c>
      <c r="E564" s="6" t="s">
        <v>406</v>
      </c>
      <c r="F564" s="8">
        <v>34.299999999999997</v>
      </c>
      <c r="G564" s="8">
        <v>1029</v>
      </c>
      <c r="H564" s="9">
        <f t="shared" si="40"/>
        <v>30.000000000000004</v>
      </c>
      <c r="I564" s="7" t="s">
        <v>13</v>
      </c>
      <c r="J564" s="10">
        <v>916</v>
      </c>
      <c r="K564" s="11">
        <f t="shared" si="41"/>
        <v>30.533333333333331</v>
      </c>
      <c r="L564" s="7" t="s">
        <v>102</v>
      </c>
      <c r="M564" s="15">
        <f t="shared" si="42"/>
        <v>3.7666666666666657</v>
      </c>
      <c r="N564" t="str">
        <f>IF(match_results!C564="完全一致","〇","×")</f>
        <v>〇</v>
      </c>
      <c r="O564" t="str">
        <f>IF(match_results!C564="薬価一致候補","〇","×")</f>
        <v>×</v>
      </c>
      <c r="P564" s="58">
        <f>IF(match_results!E564="","",match_results!E564)</f>
        <v>487</v>
      </c>
      <c r="Q564" s="26" t="str">
        <f ca="1">OFFSET(マスタ非採用削除!$C$4,元データ!P564,0)</f>
        <v>プロスタンディン軟膏０．００３％</v>
      </c>
      <c r="R564">
        <f t="shared" si="44"/>
        <v>563</v>
      </c>
      <c r="S564" t="str">
        <f t="shared" si="43"/>
        <v>プロスタンディン軟膏0.003％</v>
      </c>
      <c r="T564">
        <v>1</v>
      </c>
      <c r="U564" t="str">
        <f>統合マスタ!AA567</f>
        <v/>
      </c>
    </row>
    <row r="565" spans="1:21">
      <c r="A565" s="6" t="s">
        <v>4085</v>
      </c>
      <c r="B565" s="6" t="s">
        <v>71</v>
      </c>
      <c r="C565" s="7" t="s">
        <v>14</v>
      </c>
      <c r="D565" s="6" t="s">
        <v>83</v>
      </c>
      <c r="E565" s="6" t="s">
        <v>257</v>
      </c>
      <c r="F565" s="8">
        <v>27.4</v>
      </c>
      <c r="G565" s="8">
        <v>2740</v>
      </c>
      <c r="H565" s="9">
        <f t="shared" si="40"/>
        <v>100</v>
      </c>
      <c r="I565" s="7" t="s">
        <v>13</v>
      </c>
      <c r="J565" s="10">
        <v>2490</v>
      </c>
      <c r="K565" s="11">
        <f t="shared" si="41"/>
        <v>24.9</v>
      </c>
      <c r="L565" s="7" t="s">
        <v>159</v>
      </c>
      <c r="M565" s="15">
        <f t="shared" si="42"/>
        <v>2.5</v>
      </c>
      <c r="N565" t="str">
        <f>IF(match_results!C565="完全一致","〇","×")</f>
        <v>〇</v>
      </c>
      <c r="O565" t="str">
        <f>IF(match_results!C565="薬価一致候補","〇","×")</f>
        <v>×</v>
      </c>
      <c r="P565" s="58">
        <f>IF(match_results!E565="","",match_results!E565)</f>
        <v>489</v>
      </c>
      <c r="Q565" s="26" t="str">
        <f ca="1">OFFSET(マスタ非採用削除!$C$4,元データ!P565,0)</f>
        <v>フロセミド細粒４％「ＥＭＥＣ」</v>
      </c>
      <c r="R565">
        <f t="shared" si="44"/>
        <v>564</v>
      </c>
      <c r="S565" t="str">
        <f t="shared" si="43"/>
        <v>フロセミド細粒４％「EMEC」</v>
      </c>
      <c r="T565">
        <v>1</v>
      </c>
      <c r="U565" t="str">
        <f>統合マスタ!AA568</f>
        <v/>
      </c>
    </row>
    <row r="566" spans="1:21">
      <c r="A566" s="6" t="s">
        <v>901</v>
      </c>
      <c r="B566" s="6" t="s">
        <v>9</v>
      </c>
      <c r="C566" s="7" t="s">
        <v>67</v>
      </c>
      <c r="D566" s="6" t="s">
        <v>902</v>
      </c>
      <c r="E566" s="6" t="s">
        <v>257</v>
      </c>
      <c r="F566" s="8">
        <v>6.3</v>
      </c>
      <c r="G566" s="8">
        <v>7560</v>
      </c>
      <c r="H566" s="9">
        <f t="shared" si="40"/>
        <v>1200</v>
      </c>
      <c r="I566" s="7" t="s">
        <v>38</v>
      </c>
      <c r="J566" s="10">
        <v>6432</v>
      </c>
      <c r="K566" s="11">
        <f t="shared" si="41"/>
        <v>5.36</v>
      </c>
      <c r="L566" s="7" t="s">
        <v>159</v>
      </c>
      <c r="M566" s="15">
        <f t="shared" si="42"/>
        <v>0.9399999999999995</v>
      </c>
      <c r="N566" t="str">
        <f>IF(match_results!C566="完全一致","〇","×")</f>
        <v>〇</v>
      </c>
      <c r="O566" t="str">
        <f>IF(match_results!C566="薬価一致候補","〇","×")</f>
        <v>×</v>
      </c>
      <c r="P566" s="58">
        <f>IF(match_results!E566="","",match_results!E566)</f>
        <v>488</v>
      </c>
      <c r="Q566" s="26" t="str">
        <f ca="1">OFFSET(マスタ非採用削除!$C$4,元データ!P566,0)</f>
        <v>フロセミド錠２０ｍｇ「ＮＩＧ」</v>
      </c>
      <c r="R566">
        <f t="shared" si="44"/>
        <v>565</v>
      </c>
      <c r="S566" t="str">
        <f t="shared" si="43"/>
        <v>フロセミド錠20ｍｇ「NIG」</v>
      </c>
      <c r="T566">
        <v>1</v>
      </c>
      <c r="U566" t="str">
        <f>統合マスタ!AA569</f>
        <v/>
      </c>
    </row>
    <row r="567" spans="1:21">
      <c r="A567" s="6" t="s">
        <v>903</v>
      </c>
      <c r="B567" s="6" t="s">
        <v>9</v>
      </c>
      <c r="C567" s="7" t="s">
        <v>10</v>
      </c>
      <c r="D567" s="6" t="s">
        <v>610</v>
      </c>
      <c r="E567" s="6" t="s">
        <v>721</v>
      </c>
      <c r="F567" s="8">
        <v>60</v>
      </c>
      <c r="G567" s="8">
        <v>3000</v>
      </c>
      <c r="H567" s="9">
        <f t="shared" si="40"/>
        <v>50</v>
      </c>
      <c r="I567" s="7" t="s">
        <v>88</v>
      </c>
      <c r="J567" s="10">
        <v>2672</v>
      </c>
      <c r="K567" s="11">
        <f t="shared" si="41"/>
        <v>53.44</v>
      </c>
      <c r="L567" s="7" t="s">
        <v>159</v>
      </c>
      <c r="M567" s="15">
        <f t="shared" si="42"/>
        <v>6.5600000000000023</v>
      </c>
      <c r="N567" t="str">
        <f>IF(match_results!C567="完全一致","〇","×")</f>
        <v>×</v>
      </c>
      <c r="O567" t="str">
        <f>IF(match_results!C567="薬価一致候補","〇","×")</f>
        <v>〇</v>
      </c>
      <c r="P567" s="74" t="s">
        <v>4061</v>
      </c>
      <c r="Q567" s="75" t="e">
        <f ca="1">OFFSET(マスタ非採用削除!$C$4,元データ!P567,0)</f>
        <v>#VALUE!</v>
      </c>
      <c r="R567">
        <f t="shared" si="44"/>
        <v>566</v>
      </c>
      <c r="S567" t="str">
        <f t="shared" si="43"/>
        <v>フロセミド注20ｍｇ「NIG｣</v>
      </c>
      <c r="T567">
        <v>0</v>
      </c>
      <c r="U567" t="str">
        <f>統合マスタ!AA570</f>
        <v>非採用</v>
      </c>
    </row>
    <row r="568" spans="1:21">
      <c r="A568" s="6" t="s">
        <v>904</v>
      </c>
      <c r="B568" s="6" t="s">
        <v>114</v>
      </c>
      <c r="C568" s="7" t="s">
        <v>10</v>
      </c>
      <c r="D568" s="6" t="s">
        <v>610</v>
      </c>
      <c r="E568" s="6" t="s">
        <v>114</v>
      </c>
      <c r="F568" s="8">
        <v>60</v>
      </c>
      <c r="G568" s="8">
        <v>3000</v>
      </c>
      <c r="H568" s="9">
        <f t="shared" si="40"/>
        <v>50</v>
      </c>
      <c r="I568" s="7" t="s">
        <v>88</v>
      </c>
      <c r="J568" s="10">
        <v>2675</v>
      </c>
      <c r="K568" s="11">
        <f t="shared" si="41"/>
        <v>53.5</v>
      </c>
      <c r="L568" s="7" t="s">
        <v>159</v>
      </c>
      <c r="M568" s="15">
        <f t="shared" si="42"/>
        <v>6.5</v>
      </c>
      <c r="N568" t="str">
        <f>IF(match_results!C568="完全一致","〇","×")</f>
        <v>〇</v>
      </c>
      <c r="O568" t="str">
        <f>IF(match_results!C568="薬価一致候補","〇","×")</f>
        <v>×</v>
      </c>
      <c r="P568" s="58">
        <f>IF(match_results!E568="","",match_results!E568)</f>
        <v>490</v>
      </c>
      <c r="Q568" s="26" t="str">
        <f ca="1">OFFSET(マスタ非採用削除!$C$4,元データ!P568,0)</f>
        <v>フロセミド注２０ｍｇ「トーワ」</v>
      </c>
      <c r="R568">
        <f t="shared" si="44"/>
        <v>567</v>
      </c>
      <c r="S568" t="str">
        <f t="shared" si="43"/>
        <v>フロセミド注20ｍｇ「トーワ｣</v>
      </c>
      <c r="T568">
        <v>1</v>
      </c>
      <c r="U568" t="str">
        <f>統合マスタ!AA571</f>
        <v/>
      </c>
    </row>
    <row r="569" spans="1:21">
      <c r="A569" s="6" t="s">
        <v>905</v>
      </c>
      <c r="B569" s="6" t="s">
        <v>90</v>
      </c>
      <c r="C569" s="7" t="s">
        <v>39</v>
      </c>
      <c r="D569" s="6" t="s">
        <v>138</v>
      </c>
      <c r="E569" s="6" t="s">
        <v>432</v>
      </c>
      <c r="F569" s="8">
        <v>10.4</v>
      </c>
      <c r="G569" s="8">
        <v>10400</v>
      </c>
      <c r="H569" s="9">
        <f t="shared" si="40"/>
        <v>1000</v>
      </c>
      <c r="I569" s="7" t="s">
        <v>38</v>
      </c>
      <c r="J569" s="10">
        <v>8790</v>
      </c>
      <c r="K569" s="11">
        <f t="shared" si="41"/>
        <v>8.7899999999999991</v>
      </c>
      <c r="L569" s="7" t="s">
        <v>303</v>
      </c>
      <c r="M569" s="15">
        <f t="shared" si="42"/>
        <v>1.6100000000000012</v>
      </c>
      <c r="N569" t="str">
        <f>IF(match_results!C569="完全一致","〇","×")</f>
        <v>〇</v>
      </c>
      <c r="O569" t="str">
        <f>IF(match_results!C569="薬価一致候補","〇","×")</f>
        <v>×</v>
      </c>
      <c r="P569" s="58">
        <f>IF(match_results!E569="","",match_results!E569)</f>
        <v>491</v>
      </c>
      <c r="Q569" s="26" t="str">
        <f ca="1">OFFSET(マスタ非採用削除!$C$4,元データ!P569,0)</f>
        <v>ブロチゾラム錠０．２５ｍｇ「ヨシトミ」</v>
      </c>
      <c r="R569">
        <f t="shared" si="44"/>
        <v>568</v>
      </c>
      <c r="S569" t="str">
        <f t="shared" si="43"/>
        <v>ブロチゾラム錠0.25ｍｇ「ヨシトミ」</v>
      </c>
      <c r="T569">
        <v>1</v>
      </c>
      <c r="U569" t="str">
        <f>統合マスタ!AA572</f>
        <v/>
      </c>
    </row>
    <row r="570" spans="1:21">
      <c r="A570" s="6" t="s">
        <v>905</v>
      </c>
      <c r="B570" s="6" t="s">
        <v>90</v>
      </c>
      <c r="C570" s="7" t="s">
        <v>67</v>
      </c>
      <c r="D570" s="6" t="s">
        <v>174</v>
      </c>
      <c r="E570" s="6" t="s">
        <v>906</v>
      </c>
      <c r="F570" s="8">
        <v>10.4</v>
      </c>
      <c r="G570" s="8">
        <v>5200</v>
      </c>
      <c r="H570" s="9">
        <f t="shared" si="40"/>
        <v>500</v>
      </c>
      <c r="I570" s="7" t="s">
        <v>38</v>
      </c>
      <c r="J570" s="10">
        <v>4395</v>
      </c>
      <c r="K570" s="11">
        <f t="shared" si="41"/>
        <v>8.7899999999999991</v>
      </c>
      <c r="L570" s="7" t="s">
        <v>303</v>
      </c>
      <c r="M570" s="15">
        <f t="shared" si="42"/>
        <v>1.6100000000000012</v>
      </c>
      <c r="N570" t="str">
        <f>IF(match_results!C570="完全一致","〇","×")</f>
        <v>〇</v>
      </c>
      <c r="O570" t="str">
        <f>IF(match_results!C570="薬価一致候補","〇","×")</f>
        <v>×</v>
      </c>
      <c r="P570" s="58">
        <f>IF(match_results!E570="","",match_results!E570)</f>
        <v>491</v>
      </c>
      <c r="Q570" s="26" t="str">
        <f ca="1">OFFSET(マスタ非採用削除!$C$4,元データ!P570,0)</f>
        <v>ブロチゾラム錠０．２５ｍｇ「ヨシトミ」</v>
      </c>
      <c r="R570">
        <f t="shared" si="44"/>
        <v>569</v>
      </c>
      <c r="S570" t="str">
        <f t="shared" si="43"/>
        <v>ブロチゾラム錠0.25ｍｇ「ヨシトミ」</v>
      </c>
      <c r="T570">
        <v>1</v>
      </c>
      <c r="U570" t="str">
        <f>統合マスタ!AA573</f>
        <v/>
      </c>
    </row>
    <row r="571" spans="1:21">
      <c r="A571" s="6" t="s">
        <v>907</v>
      </c>
      <c r="B571" s="6" t="s">
        <v>10</v>
      </c>
      <c r="C571" s="7" t="s">
        <v>10</v>
      </c>
      <c r="D571" s="6" t="s">
        <v>145</v>
      </c>
      <c r="E571" s="6" t="s">
        <v>37</v>
      </c>
      <c r="F571" s="8">
        <v>64.3</v>
      </c>
      <c r="G571" s="8">
        <v>3215</v>
      </c>
      <c r="H571" s="9">
        <f t="shared" si="40"/>
        <v>50</v>
      </c>
      <c r="I571" s="7" t="s">
        <v>75</v>
      </c>
      <c r="J571" s="12">
        <v>2864</v>
      </c>
      <c r="K571" s="11">
        <f t="shared" si="41"/>
        <v>57.28</v>
      </c>
      <c r="L571" s="7" t="s">
        <v>76</v>
      </c>
      <c r="M571" s="15">
        <f t="shared" si="42"/>
        <v>7.019999999999996</v>
      </c>
      <c r="N571" t="str">
        <f>IF(match_results!C571="完全一致","〇","×")</f>
        <v>〇</v>
      </c>
      <c r="O571" t="str">
        <f>IF(match_results!C571="薬価一致候補","〇","×")</f>
        <v>×</v>
      </c>
      <c r="P571" s="58">
        <f>IF(match_results!E571="","",match_results!E571)</f>
        <v>496</v>
      </c>
      <c r="Q571" s="26" t="str">
        <f ca="1">OFFSET(マスタ非採用削除!$C$4,元データ!P571,0)</f>
        <v>ブロナック点眼液０．１％</v>
      </c>
      <c r="R571">
        <f t="shared" si="44"/>
        <v>570</v>
      </c>
      <c r="S571" t="str">
        <f t="shared" si="43"/>
        <v>ブロナック点眼液0.1％</v>
      </c>
      <c r="T571">
        <v>1</v>
      </c>
      <c r="U571" t="str">
        <f>統合マスタ!AA574</f>
        <v/>
      </c>
    </row>
    <row r="572" spans="1:21">
      <c r="A572" s="6" t="s">
        <v>908</v>
      </c>
      <c r="B572" s="6" t="s">
        <v>44</v>
      </c>
      <c r="C572" s="7" t="s">
        <v>14</v>
      </c>
      <c r="D572" s="6" t="s">
        <v>83</v>
      </c>
      <c r="E572" s="6" t="s">
        <v>84</v>
      </c>
      <c r="F572" s="8">
        <v>99.2</v>
      </c>
      <c r="G572" s="8">
        <v>9920</v>
      </c>
      <c r="H572" s="9">
        <f t="shared" si="40"/>
        <v>100</v>
      </c>
      <c r="I572" s="7" t="s">
        <v>13</v>
      </c>
      <c r="J572" s="10">
        <v>7638</v>
      </c>
      <c r="K572" s="11">
        <f t="shared" si="41"/>
        <v>76.38</v>
      </c>
      <c r="L572" s="7" t="s">
        <v>227</v>
      </c>
      <c r="M572" s="15">
        <f t="shared" si="42"/>
        <v>22.820000000000007</v>
      </c>
      <c r="N572" t="str">
        <f>IF(match_results!C572="完全一致","〇","×")</f>
        <v>〇</v>
      </c>
      <c r="O572" t="str">
        <f>IF(match_results!C572="薬価一致候補","〇","×")</f>
        <v>×</v>
      </c>
      <c r="P572" s="58">
        <f>IF(match_results!E572="","",match_results!E572)</f>
        <v>495</v>
      </c>
      <c r="Q572" s="26" t="str">
        <f ca="1">OFFSET(マスタ非採用削除!$C$4,元データ!P572,0)</f>
        <v>ブロナンセリン散２％「ＤＳＰＢ」</v>
      </c>
      <c r="R572">
        <f t="shared" si="44"/>
        <v>571</v>
      </c>
      <c r="S572" t="str">
        <f t="shared" si="43"/>
        <v>ブロナンセリン散2％「DSPB」</v>
      </c>
      <c r="T572">
        <v>1</v>
      </c>
      <c r="U572" t="str">
        <f>統合マスタ!AA575</f>
        <v/>
      </c>
    </row>
    <row r="573" spans="1:21">
      <c r="A573" s="6" t="s">
        <v>909</v>
      </c>
      <c r="B573" s="6" t="s">
        <v>9</v>
      </c>
      <c r="C573" s="7" t="s">
        <v>58</v>
      </c>
      <c r="D573" s="6" t="s">
        <v>69</v>
      </c>
      <c r="E573" s="6" t="s">
        <v>84</v>
      </c>
      <c r="F573" s="8">
        <v>9.3000000000000007</v>
      </c>
      <c r="G573" s="8">
        <v>930</v>
      </c>
      <c r="H573" s="9">
        <f t="shared" si="40"/>
        <v>99.999999999999986</v>
      </c>
      <c r="I573" s="7" t="s">
        <v>38</v>
      </c>
      <c r="J573" s="10">
        <v>700</v>
      </c>
      <c r="K573" s="11">
        <f t="shared" si="41"/>
        <v>7.0000000000000009</v>
      </c>
      <c r="L573" s="7" t="s">
        <v>227</v>
      </c>
      <c r="M573" s="15">
        <f t="shared" si="42"/>
        <v>2.2999999999999998</v>
      </c>
      <c r="N573" t="str">
        <f>IF(match_results!C573="完全一致","〇","×")</f>
        <v>〇</v>
      </c>
      <c r="O573" t="str">
        <f>IF(match_results!C573="薬価一致候補","〇","×")</f>
        <v>×</v>
      </c>
      <c r="P573" s="58">
        <f>IF(match_results!E573="","",match_results!E573)</f>
        <v>492</v>
      </c>
      <c r="Q573" s="26" t="str">
        <f ca="1">OFFSET(マスタ非採用削除!$C$4,元データ!P573,0)</f>
        <v>ブロナンセリン錠２ｍｇ「ＤＳＰＢ」</v>
      </c>
      <c r="R573">
        <f t="shared" si="44"/>
        <v>572</v>
      </c>
      <c r="S573" t="str">
        <f t="shared" si="43"/>
        <v>ブロナンセリン錠2ｍｇ「DSPB」</v>
      </c>
      <c r="T573">
        <v>1</v>
      </c>
      <c r="U573" t="str">
        <f>統合マスタ!AA576</f>
        <v/>
      </c>
    </row>
    <row r="574" spans="1:21">
      <c r="A574" s="6" t="s">
        <v>910</v>
      </c>
      <c r="B574" s="6" t="s">
        <v>9</v>
      </c>
      <c r="C574" s="7" t="s">
        <v>58</v>
      </c>
      <c r="D574" s="6" t="s">
        <v>69</v>
      </c>
      <c r="E574" s="6" t="s">
        <v>84</v>
      </c>
      <c r="F574" s="8">
        <v>18</v>
      </c>
      <c r="G574" s="8">
        <v>1800</v>
      </c>
      <c r="H574" s="9">
        <f t="shared" si="40"/>
        <v>100</v>
      </c>
      <c r="I574" s="7" t="s">
        <v>38</v>
      </c>
      <c r="J574" s="10">
        <v>1355</v>
      </c>
      <c r="K574" s="11">
        <f t="shared" si="41"/>
        <v>13.55</v>
      </c>
      <c r="L574" s="7" t="s">
        <v>227</v>
      </c>
      <c r="M574" s="15">
        <f t="shared" si="42"/>
        <v>4.4499999999999993</v>
      </c>
      <c r="N574" t="str">
        <f>IF(match_results!C574="完全一致","〇","×")</f>
        <v>〇</v>
      </c>
      <c r="O574" t="str">
        <f>IF(match_results!C574="薬価一致候補","〇","×")</f>
        <v>×</v>
      </c>
      <c r="P574" s="58">
        <f>IF(match_results!E574="","",match_results!E574)</f>
        <v>493</v>
      </c>
      <c r="Q574" s="26" t="str">
        <f ca="1">OFFSET(マスタ非採用削除!$C$4,元データ!P574,0)</f>
        <v>ブロナンセリン錠４ｍｇ「ＤＳＰＢ」</v>
      </c>
      <c r="R574">
        <f t="shared" si="44"/>
        <v>573</v>
      </c>
      <c r="S574" t="str">
        <f t="shared" si="43"/>
        <v>ブロナンセリン錠4ｍｇ「DSPB」</v>
      </c>
      <c r="T574">
        <v>1</v>
      </c>
      <c r="U574" t="str">
        <f>統合マスタ!AA577</f>
        <v/>
      </c>
    </row>
    <row r="575" spans="1:21">
      <c r="A575" s="6" t="s">
        <v>910</v>
      </c>
      <c r="B575" s="6" t="s">
        <v>9</v>
      </c>
      <c r="C575" s="7" t="s">
        <v>67</v>
      </c>
      <c r="D575" s="6" t="s">
        <v>138</v>
      </c>
      <c r="E575" s="6" t="s">
        <v>84</v>
      </c>
      <c r="F575" s="8">
        <v>18</v>
      </c>
      <c r="G575" s="8">
        <v>18000</v>
      </c>
      <c r="H575" s="9">
        <f t="shared" si="40"/>
        <v>1000</v>
      </c>
      <c r="I575" s="7" t="s">
        <v>38</v>
      </c>
      <c r="J575" s="10">
        <v>13550</v>
      </c>
      <c r="K575" s="11">
        <f t="shared" si="41"/>
        <v>13.55</v>
      </c>
      <c r="L575" s="7" t="s">
        <v>227</v>
      </c>
      <c r="M575" s="15">
        <f t="shared" si="42"/>
        <v>4.4499999999999993</v>
      </c>
      <c r="N575" t="str">
        <f>IF(match_results!C575="完全一致","〇","×")</f>
        <v>〇</v>
      </c>
      <c r="O575" t="str">
        <f>IF(match_results!C575="薬価一致候補","〇","×")</f>
        <v>×</v>
      </c>
      <c r="P575" s="58">
        <f>IF(match_results!E575="","",match_results!E575)</f>
        <v>493</v>
      </c>
      <c r="Q575" s="26" t="str">
        <f ca="1">OFFSET(マスタ非採用削除!$C$4,元データ!P575,0)</f>
        <v>ブロナンセリン錠４ｍｇ「ＤＳＰＢ」</v>
      </c>
      <c r="R575">
        <f t="shared" si="44"/>
        <v>574</v>
      </c>
      <c r="S575" t="str">
        <f t="shared" si="43"/>
        <v>ブロナンセリン錠4ｍｇ「DSPB」</v>
      </c>
      <c r="T575">
        <v>1</v>
      </c>
      <c r="U575" t="str">
        <f>統合マスタ!AA578</f>
        <v/>
      </c>
    </row>
    <row r="576" spans="1:21">
      <c r="A576" s="6" t="s">
        <v>911</v>
      </c>
      <c r="B576" s="6" t="s">
        <v>9</v>
      </c>
      <c r="C576" s="7" t="s">
        <v>58</v>
      </c>
      <c r="D576" s="6" t="s">
        <v>69</v>
      </c>
      <c r="E576" s="6" t="s">
        <v>84</v>
      </c>
      <c r="F576" s="8">
        <v>32</v>
      </c>
      <c r="G576" s="8">
        <v>3200</v>
      </c>
      <c r="H576" s="9">
        <f t="shared" si="40"/>
        <v>100</v>
      </c>
      <c r="I576" s="7" t="s">
        <v>38</v>
      </c>
      <c r="J576" s="10">
        <v>2410</v>
      </c>
      <c r="K576" s="11">
        <f t="shared" si="41"/>
        <v>24.1</v>
      </c>
      <c r="L576" s="7" t="s">
        <v>227</v>
      </c>
      <c r="M576" s="15">
        <f t="shared" si="42"/>
        <v>7.8999999999999986</v>
      </c>
      <c r="N576" t="str">
        <f>IF(match_results!C576="完全一致","〇","×")</f>
        <v>〇</v>
      </c>
      <c r="O576" t="str">
        <f>IF(match_results!C576="薬価一致候補","〇","×")</f>
        <v>×</v>
      </c>
      <c r="P576" s="58">
        <f>IF(match_results!E576="","",match_results!E576)</f>
        <v>494</v>
      </c>
      <c r="Q576" s="26" t="str">
        <f ca="1">OFFSET(マスタ非採用削除!$C$4,元データ!P576,0)</f>
        <v>ブロナンセリン錠８ｍｇ「ＤＳＰＢ」</v>
      </c>
      <c r="R576">
        <f t="shared" si="44"/>
        <v>575</v>
      </c>
      <c r="S576" t="str">
        <f t="shared" si="43"/>
        <v>ブロナンセリン錠8ｍｇ「DSPB」</v>
      </c>
      <c r="T576">
        <v>1</v>
      </c>
      <c r="U576" t="str">
        <f>統合マスタ!AA579</f>
        <v/>
      </c>
    </row>
    <row r="577" spans="1:21">
      <c r="A577" s="6" t="s">
        <v>911</v>
      </c>
      <c r="B577" s="6" t="s">
        <v>9</v>
      </c>
      <c r="C577" s="7" t="s">
        <v>67</v>
      </c>
      <c r="D577" s="6" t="s">
        <v>138</v>
      </c>
      <c r="E577" s="6" t="s">
        <v>84</v>
      </c>
      <c r="F577" s="8">
        <v>32</v>
      </c>
      <c r="G577" s="8">
        <v>32000</v>
      </c>
      <c r="H577" s="9">
        <f t="shared" ref="H577:H640" si="45">G577/F577</f>
        <v>1000</v>
      </c>
      <c r="I577" s="7" t="s">
        <v>38</v>
      </c>
      <c r="J577" s="10">
        <v>24100</v>
      </c>
      <c r="K577" s="11">
        <f t="shared" ref="K577:K640" si="46">J577/H577</f>
        <v>24.1</v>
      </c>
      <c r="L577" s="7" t="s">
        <v>227</v>
      </c>
      <c r="M577" s="15">
        <f t="shared" si="42"/>
        <v>7.8999999999999986</v>
      </c>
      <c r="N577" t="str">
        <f>IF(match_results!C577="完全一致","〇","×")</f>
        <v>〇</v>
      </c>
      <c r="O577" t="str">
        <f>IF(match_results!C577="薬価一致候補","〇","×")</f>
        <v>×</v>
      </c>
      <c r="P577" s="58">
        <f>IF(match_results!E577="","",match_results!E577)</f>
        <v>494</v>
      </c>
      <c r="Q577" s="26" t="str">
        <f ca="1">OFFSET(マスタ非採用削除!$C$4,元データ!P577,0)</f>
        <v>ブロナンセリン錠８ｍｇ「ＤＳＰＢ」</v>
      </c>
      <c r="R577">
        <f t="shared" si="44"/>
        <v>576</v>
      </c>
      <c r="S577" t="str">
        <f t="shared" si="43"/>
        <v>ブロナンセリン錠8ｍｇ「DSPB」</v>
      </c>
      <c r="T577">
        <v>1</v>
      </c>
      <c r="U577" t="str">
        <f>統合マスタ!AA580</f>
        <v/>
      </c>
    </row>
    <row r="578" spans="1:21">
      <c r="A578" s="6" t="s">
        <v>912</v>
      </c>
      <c r="B578" s="6" t="s">
        <v>9</v>
      </c>
      <c r="C578" s="7" t="s">
        <v>39</v>
      </c>
      <c r="D578" s="6" t="s">
        <v>36</v>
      </c>
      <c r="E578" s="6" t="s">
        <v>37</v>
      </c>
      <c r="F578" s="8">
        <v>12</v>
      </c>
      <c r="G578" s="8">
        <v>1200</v>
      </c>
      <c r="H578" s="9">
        <f t="shared" si="45"/>
        <v>100</v>
      </c>
      <c r="I578" s="7" t="s">
        <v>38</v>
      </c>
      <c r="J578" s="10">
        <v>1060</v>
      </c>
      <c r="K578" s="11">
        <f t="shared" si="46"/>
        <v>10.6</v>
      </c>
      <c r="L578" s="7" t="s">
        <v>525</v>
      </c>
      <c r="M578" s="15">
        <f t="shared" si="42"/>
        <v>1.4000000000000004</v>
      </c>
      <c r="N578" t="str">
        <f>IF(match_results!C578="完全一致","〇","×")</f>
        <v>×</v>
      </c>
      <c r="O578" t="str">
        <f>IF(match_results!C578="薬価一致候補","〇","×")</f>
        <v>〇</v>
      </c>
      <c r="P578" s="56">
        <f>IF(match_results!E578="","",match_results!E578)</f>
        <v>497</v>
      </c>
      <c r="Q578" s="26" t="str">
        <f ca="1">OFFSET(マスタ非採用削除!$C$4,元データ!P578,0)</f>
        <v>プロピベリン塩酸塩錠１０ｍｇ「ＮＩＧ」</v>
      </c>
      <c r="R578">
        <f t="shared" si="44"/>
        <v>577</v>
      </c>
      <c r="S578" t="str">
        <f t="shared" si="43"/>
        <v>プロピベリン塩酸塩錠10mg「ＮＩＧ」　</v>
      </c>
      <c r="T578">
        <v>2</v>
      </c>
      <c r="U578" t="str">
        <f>統合マスタ!AA581</f>
        <v/>
      </c>
    </row>
    <row r="579" spans="1:21">
      <c r="A579" s="6" t="s">
        <v>912</v>
      </c>
      <c r="B579" s="6" t="s">
        <v>10</v>
      </c>
      <c r="C579" s="7" t="s">
        <v>67</v>
      </c>
      <c r="D579" s="6" t="s">
        <v>132</v>
      </c>
      <c r="E579" s="6" t="s">
        <v>37</v>
      </c>
      <c r="F579" s="8">
        <v>12</v>
      </c>
      <c r="G579" s="8">
        <v>6000</v>
      </c>
      <c r="H579" s="9">
        <f t="shared" si="45"/>
        <v>500</v>
      </c>
      <c r="I579" s="7" t="s">
        <v>38</v>
      </c>
      <c r="J579" s="12">
        <v>5300</v>
      </c>
      <c r="K579" s="11">
        <f t="shared" si="46"/>
        <v>10.6</v>
      </c>
      <c r="L579" s="7" t="s">
        <v>525</v>
      </c>
      <c r="M579" s="15">
        <f t="shared" ref="M579:M642" si="47">F579-K579</f>
        <v>1.4000000000000004</v>
      </c>
      <c r="N579" t="str">
        <f>IF(match_results!C579="完全一致","〇","×")</f>
        <v>×</v>
      </c>
      <c r="O579" t="str">
        <f>IF(match_results!C579="薬価一致候補","〇","×")</f>
        <v>〇</v>
      </c>
      <c r="P579" s="56">
        <f>IF(match_results!E579="","",match_results!E579)</f>
        <v>497</v>
      </c>
      <c r="Q579" s="26" t="str">
        <f ca="1">OFFSET(マスタ非採用削除!$C$4,元データ!P579,0)</f>
        <v>プロピベリン塩酸塩錠１０ｍｇ「ＮＩＧ」</v>
      </c>
      <c r="R579">
        <f t="shared" si="44"/>
        <v>578</v>
      </c>
      <c r="S579" t="str">
        <f t="shared" ref="S579:S642" si="48">A579</f>
        <v>プロピベリン塩酸塩錠10mg「ＮＩＧ」　</v>
      </c>
      <c r="T579">
        <v>2</v>
      </c>
      <c r="U579" t="str">
        <f>統合マスタ!AA582</f>
        <v/>
      </c>
    </row>
    <row r="580" spans="1:21">
      <c r="A580" s="6" t="s">
        <v>913</v>
      </c>
      <c r="B580" s="6" t="s">
        <v>44</v>
      </c>
      <c r="C580" s="7" t="s">
        <v>39</v>
      </c>
      <c r="D580" s="6" t="s">
        <v>590</v>
      </c>
      <c r="E580" s="6" t="s">
        <v>914</v>
      </c>
      <c r="F580" s="8">
        <v>15.6</v>
      </c>
      <c r="G580" s="8">
        <v>2184</v>
      </c>
      <c r="H580" s="9">
        <f t="shared" si="45"/>
        <v>140</v>
      </c>
      <c r="I580" s="7" t="s">
        <v>38</v>
      </c>
      <c r="J580" s="10">
        <v>1933</v>
      </c>
      <c r="K580" s="11">
        <f t="shared" si="46"/>
        <v>13.807142857142857</v>
      </c>
      <c r="L580" s="7" t="s">
        <v>306</v>
      </c>
      <c r="M580" s="15">
        <f t="shared" si="47"/>
        <v>1.7928571428571427</v>
      </c>
      <c r="N580" t="str">
        <f>IF(match_results!C580="完全一致","〇","×")</f>
        <v>〇</v>
      </c>
      <c r="O580" t="str">
        <f>IF(match_results!C580="薬価一致候補","〇","×")</f>
        <v>×</v>
      </c>
      <c r="P580" s="58">
        <f>IF(match_results!E580="","",match_results!E580)</f>
        <v>498</v>
      </c>
      <c r="Q580" s="26" t="str">
        <f ca="1">OFFSET(マスタ非採用削除!$C$4,元データ!P580,0)</f>
        <v>プロマックＤ錠７５</v>
      </c>
      <c r="R580">
        <f t="shared" ref="R580:R643" si="49">R579+1</f>
        <v>579</v>
      </c>
      <c r="S580" t="str">
        <f t="shared" si="48"/>
        <v>プロマックD錠75</v>
      </c>
      <c r="T580">
        <v>1</v>
      </c>
      <c r="U580" t="str">
        <f>統合マスタ!AA583</f>
        <v/>
      </c>
    </row>
    <row r="581" spans="1:21">
      <c r="A581" s="6" t="s">
        <v>915</v>
      </c>
      <c r="B581" s="6" t="s">
        <v>9</v>
      </c>
      <c r="C581" s="7" t="s">
        <v>10</v>
      </c>
      <c r="D581" s="6" t="s">
        <v>916</v>
      </c>
      <c r="E581" s="6" t="s">
        <v>37</v>
      </c>
      <c r="F581" s="8">
        <v>5.6</v>
      </c>
      <c r="G581" s="8">
        <v>252</v>
      </c>
      <c r="H581" s="9">
        <f t="shared" si="45"/>
        <v>45</v>
      </c>
      <c r="I581" s="7" t="s">
        <v>75</v>
      </c>
      <c r="J581" s="10">
        <v>225</v>
      </c>
      <c r="K581" s="11">
        <f t="shared" si="46"/>
        <v>5</v>
      </c>
      <c r="L581" s="7" t="s">
        <v>382</v>
      </c>
      <c r="M581" s="15">
        <f t="shared" si="47"/>
        <v>0.59999999999999964</v>
      </c>
      <c r="N581" t="str">
        <f>IF(match_results!C581="完全一致","〇","×")</f>
        <v>×</v>
      </c>
      <c r="O581" t="str">
        <f>IF(match_results!C581="薬価一致候補","〇","×")</f>
        <v>〇</v>
      </c>
      <c r="P581" s="56">
        <f>IF(match_results!E581="","",match_results!E581)</f>
        <v>502</v>
      </c>
      <c r="Q581" s="26" t="str">
        <f ca="1">OFFSET(マスタ非採用削除!$C$4,元データ!P581,0)</f>
        <v>ブロムヘキシン塩酸塩０．２％吸入液</v>
      </c>
      <c r="R581">
        <f t="shared" si="49"/>
        <v>580</v>
      </c>
      <c r="S581" t="str">
        <f t="shared" si="48"/>
        <v>ブロムヘキシン塩酸塩吸入液0.2％「タイヨー」</v>
      </c>
      <c r="T581">
        <v>2</v>
      </c>
      <c r="U581" t="str">
        <f>統合マスタ!AA584</f>
        <v/>
      </c>
    </row>
    <row r="582" spans="1:21">
      <c r="A582" s="6" t="s">
        <v>1234</v>
      </c>
      <c r="B582" s="6" t="s">
        <v>114</v>
      </c>
      <c r="C582" s="7" t="s">
        <v>58</v>
      </c>
      <c r="D582" s="6" t="s">
        <v>297</v>
      </c>
      <c r="E582" s="6" t="s">
        <v>114</v>
      </c>
      <c r="F582" s="8">
        <v>5.3</v>
      </c>
      <c r="G582" s="8">
        <v>5300</v>
      </c>
      <c r="H582" s="9">
        <f t="shared" si="45"/>
        <v>1000</v>
      </c>
      <c r="I582" s="7" t="s">
        <v>38</v>
      </c>
      <c r="J582" s="10">
        <v>4730</v>
      </c>
      <c r="K582" s="11">
        <f t="shared" si="46"/>
        <v>4.7300000000000004</v>
      </c>
      <c r="L582" s="7" t="s">
        <v>469</v>
      </c>
      <c r="M582" s="15">
        <f t="shared" si="47"/>
        <v>0.5699999999999994</v>
      </c>
      <c r="N582" t="str">
        <f>IF(match_results!C582="完全一致","〇","×")</f>
        <v>〇</v>
      </c>
      <c r="O582" t="str">
        <f>IF(match_results!C582="薬価一致候補","〇","×")</f>
        <v>×</v>
      </c>
      <c r="P582" s="58">
        <f>IF(match_results!E582="","",match_results!E582)</f>
        <v>500</v>
      </c>
      <c r="Q582" s="26" t="str">
        <f ca="1">OFFSET(マスタ非採用削除!$C$4,元データ!P582,0)</f>
        <v>ブロムヘキシン塩酸塩錠４ｍｇ「トーワ」</v>
      </c>
      <c r="R582">
        <f t="shared" si="49"/>
        <v>581</v>
      </c>
      <c r="S582" t="str">
        <f t="shared" si="48"/>
        <v>ブロムヘキシン塩酸塩錠４ｍｇ「トーワ」</v>
      </c>
      <c r="T582">
        <v>1</v>
      </c>
      <c r="U582" t="str">
        <f>統合マスタ!AA585</f>
        <v/>
      </c>
    </row>
    <row r="583" spans="1:21">
      <c r="A583" s="6" t="s">
        <v>917</v>
      </c>
      <c r="B583" s="6" t="s">
        <v>9</v>
      </c>
      <c r="C583" s="7" t="s">
        <v>10</v>
      </c>
      <c r="D583" s="6" t="s">
        <v>918</v>
      </c>
      <c r="E583" s="6" t="s">
        <v>37</v>
      </c>
      <c r="F583" s="8">
        <v>59</v>
      </c>
      <c r="G583" s="8">
        <v>2950</v>
      </c>
      <c r="H583" s="9">
        <f t="shared" si="45"/>
        <v>50</v>
      </c>
      <c r="I583" s="7" t="s">
        <v>88</v>
      </c>
      <c r="J583" s="10">
        <v>2681</v>
      </c>
      <c r="K583" s="11">
        <f t="shared" si="46"/>
        <v>53.62</v>
      </c>
      <c r="L583" s="7" t="s">
        <v>382</v>
      </c>
      <c r="M583" s="15">
        <f t="shared" si="47"/>
        <v>5.3800000000000026</v>
      </c>
      <c r="N583" t="str">
        <f>IF(match_results!C583="完全一致","〇","×")</f>
        <v>〇</v>
      </c>
      <c r="O583" t="str">
        <f>IF(match_results!C583="薬価一致候補","〇","×")</f>
        <v>×</v>
      </c>
      <c r="P583" s="58">
        <f>IF(match_results!E583="","",match_results!E583)</f>
        <v>503</v>
      </c>
      <c r="Q583" s="26" t="str">
        <f ca="1">OFFSET(マスタ非採用削除!$C$4,元データ!P583,0)</f>
        <v>ブロムヘキシン塩酸塩注射液４ｍｇ「タイヨー」</v>
      </c>
      <c r="R583">
        <f t="shared" si="49"/>
        <v>582</v>
      </c>
      <c r="S583" t="str">
        <f t="shared" si="48"/>
        <v>ブロムヘキシン塩酸塩注射液4mg「タイヨー」</v>
      </c>
      <c r="T583">
        <v>1</v>
      </c>
      <c r="U583" t="str">
        <f>統合マスタ!AA586</f>
        <v/>
      </c>
    </row>
    <row r="584" spans="1:21">
      <c r="A584" s="6" t="s">
        <v>919</v>
      </c>
      <c r="B584" s="6" t="s">
        <v>9</v>
      </c>
      <c r="C584" s="7" t="s">
        <v>39</v>
      </c>
      <c r="D584" s="6" t="s">
        <v>69</v>
      </c>
      <c r="E584" s="6" t="s">
        <v>308</v>
      </c>
      <c r="F584" s="8">
        <v>6.7</v>
      </c>
      <c r="G584" s="8">
        <v>670</v>
      </c>
      <c r="H584" s="9">
        <f t="shared" si="45"/>
        <v>100</v>
      </c>
      <c r="I584" s="7" t="s">
        <v>38</v>
      </c>
      <c r="J584" s="10">
        <v>596</v>
      </c>
      <c r="K584" s="11">
        <f t="shared" si="46"/>
        <v>5.96</v>
      </c>
      <c r="L584" s="7" t="s">
        <v>165</v>
      </c>
      <c r="M584" s="15">
        <f t="shared" si="47"/>
        <v>0.74000000000000021</v>
      </c>
      <c r="N584" t="str">
        <f>IF(match_results!C584="完全一致","〇","×")</f>
        <v>〇</v>
      </c>
      <c r="O584" t="str">
        <f>IF(match_results!C584="薬価一致候補","〇","×")</f>
        <v>×</v>
      </c>
      <c r="P584" s="58">
        <f>IF(match_results!E584="","",match_results!E584)</f>
        <v>499</v>
      </c>
      <c r="Q584" s="26" t="str">
        <f ca="1">OFFSET(マスタ非採用削除!$C$4,元データ!P584,0)</f>
        <v>ブロムペリドール錠３ｍｇ「アメル」</v>
      </c>
      <c r="R584">
        <f t="shared" si="49"/>
        <v>583</v>
      </c>
      <c r="S584" t="str">
        <f t="shared" si="48"/>
        <v>ブロムペリドール錠3mg｢ｱﾒﾙ｣</v>
      </c>
      <c r="T584">
        <v>1</v>
      </c>
      <c r="U584" t="str">
        <f>統合マスタ!AA587</f>
        <v/>
      </c>
    </row>
    <row r="585" spans="1:21">
      <c r="A585" s="6" t="s">
        <v>920</v>
      </c>
      <c r="B585" s="6" t="s">
        <v>90</v>
      </c>
      <c r="C585" s="7" t="s">
        <v>58</v>
      </c>
      <c r="D585" s="6" t="s">
        <v>36</v>
      </c>
      <c r="E585" s="6" t="s">
        <v>314</v>
      </c>
      <c r="F585" s="8">
        <v>146.1</v>
      </c>
      <c r="G585" s="8">
        <v>14610</v>
      </c>
      <c r="H585" s="9">
        <f t="shared" si="45"/>
        <v>100</v>
      </c>
      <c r="I585" s="7" t="s">
        <v>10</v>
      </c>
      <c r="J585" s="10">
        <v>12478</v>
      </c>
      <c r="K585" s="11">
        <f t="shared" si="46"/>
        <v>124.78</v>
      </c>
      <c r="L585" s="7" t="s">
        <v>525</v>
      </c>
      <c r="M585" s="15">
        <f t="shared" si="47"/>
        <v>21.319999999999993</v>
      </c>
      <c r="N585" t="str">
        <f>IF(match_results!C585="完全一致","〇","×")</f>
        <v>×</v>
      </c>
      <c r="O585" t="str">
        <f>IF(match_results!C585="薬価一致候補","〇","×")</f>
        <v>〇</v>
      </c>
      <c r="P585" s="56">
        <f>IF(match_results!E585="","",match_results!E585)</f>
        <v>505</v>
      </c>
      <c r="Q585" s="26" t="str">
        <f ca="1">OFFSET(マスタ非採用削除!$C$4,元データ!P585,0)</f>
        <v>ベオーバ錠５０ｍｇ</v>
      </c>
      <c r="R585">
        <f t="shared" si="49"/>
        <v>584</v>
      </c>
      <c r="S585" t="str">
        <f t="shared" si="48"/>
        <v>ベオーパ錠50ｍｇ</v>
      </c>
      <c r="T585">
        <v>2</v>
      </c>
      <c r="U585" t="str">
        <f>統合マスタ!AA588</f>
        <v/>
      </c>
    </row>
    <row r="586" spans="1:21">
      <c r="A586" s="6" t="s">
        <v>921</v>
      </c>
      <c r="B586" s="6" t="s">
        <v>90</v>
      </c>
      <c r="C586" s="7" t="s">
        <v>10</v>
      </c>
      <c r="D586" s="6" t="s">
        <v>922</v>
      </c>
      <c r="E586" s="6" t="s">
        <v>923</v>
      </c>
      <c r="F586" s="8">
        <v>46498</v>
      </c>
      <c r="G586" s="8">
        <v>46498</v>
      </c>
      <c r="H586" s="9">
        <f t="shared" si="45"/>
        <v>1</v>
      </c>
      <c r="I586" s="7" t="s">
        <v>147</v>
      </c>
      <c r="J586" s="10">
        <v>41108</v>
      </c>
      <c r="K586" s="11">
        <f t="shared" si="46"/>
        <v>41108</v>
      </c>
      <c r="L586" s="7" t="s">
        <v>111</v>
      </c>
      <c r="M586" s="15">
        <f t="shared" si="47"/>
        <v>5390</v>
      </c>
      <c r="N586" t="str">
        <f>IF(match_results!C586="完全一致","〇","×")</f>
        <v>〇</v>
      </c>
      <c r="O586" t="str">
        <f>IF(match_results!C586="薬価一致候補","〇","×")</f>
        <v>×</v>
      </c>
      <c r="P586" s="58">
        <f>IF(match_results!E586="","",match_results!E586)</f>
        <v>506</v>
      </c>
      <c r="Q586" s="26" t="str">
        <f ca="1">OFFSET(マスタ非採用削除!$C$4,元データ!P586,0)</f>
        <v>ベクルリー点滴静注用１００ｍｇ</v>
      </c>
      <c r="R586">
        <f t="shared" si="49"/>
        <v>585</v>
      </c>
      <c r="S586" t="str">
        <f t="shared" si="48"/>
        <v>ベクルリー点滴静注用100ｍｇ</v>
      </c>
      <c r="T586">
        <v>1</v>
      </c>
      <c r="U586" t="str">
        <f>統合マスタ!AA589</f>
        <v/>
      </c>
    </row>
    <row r="587" spans="1:21">
      <c r="A587" s="6" t="s">
        <v>924</v>
      </c>
      <c r="B587" s="6" t="s">
        <v>90</v>
      </c>
      <c r="C587" s="7" t="s">
        <v>14</v>
      </c>
      <c r="D587" s="6" t="s">
        <v>83</v>
      </c>
      <c r="E587" s="6" t="s">
        <v>447</v>
      </c>
      <c r="F587" s="8">
        <v>8.8000000000000007</v>
      </c>
      <c r="G587" s="8">
        <v>880</v>
      </c>
      <c r="H587" s="9">
        <f t="shared" si="45"/>
        <v>99.999999999999986</v>
      </c>
      <c r="I587" s="7" t="s">
        <v>13</v>
      </c>
      <c r="J587" s="10">
        <v>784</v>
      </c>
      <c r="K587" s="11">
        <f t="shared" si="46"/>
        <v>7.8400000000000007</v>
      </c>
      <c r="L587" s="7" t="s">
        <v>508</v>
      </c>
      <c r="M587" s="15">
        <f t="shared" si="47"/>
        <v>0.96</v>
      </c>
      <c r="N587" t="str">
        <f>IF(match_results!C587="完全一致","〇","×")</f>
        <v>〇</v>
      </c>
      <c r="O587" t="str">
        <f>IF(match_results!C587="薬価一致候補","〇","×")</f>
        <v>×</v>
      </c>
      <c r="P587" s="58">
        <f>IF(match_results!E587="","",match_results!E587)</f>
        <v>507</v>
      </c>
      <c r="Q587" s="26" t="str">
        <f ca="1">OFFSET(マスタ非採用削除!$C$4,元データ!P587,0)</f>
        <v>ベサコリン散５％</v>
      </c>
      <c r="R587">
        <f t="shared" si="49"/>
        <v>586</v>
      </c>
      <c r="S587" t="str">
        <f t="shared" si="48"/>
        <v>ベサコリン散５％</v>
      </c>
      <c r="T587">
        <v>1</v>
      </c>
      <c r="U587" t="str">
        <f>統合マスタ!AA590</f>
        <v/>
      </c>
    </row>
    <row r="588" spans="1:21">
      <c r="A588" s="6" t="s">
        <v>925</v>
      </c>
      <c r="B588" s="6" t="s">
        <v>9</v>
      </c>
      <c r="C588" s="7" t="s">
        <v>39</v>
      </c>
      <c r="D588" s="6" t="s">
        <v>36</v>
      </c>
      <c r="E588" s="6" t="s">
        <v>257</v>
      </c>
      <c r="F588" s="8">
        <v>10.4</v>
      </c>
      <c r="G588" s="8">
        <v>1040</v>
      </c>
      <c r="H588" s="9">
        <f t="shared" si="45"/>
        <v>100</v>
      </c>
      <c r="I588" s="7" t="s">
        <v>38</v>
      </c>
      <c r="J588" s="10">
        <v>853</v>
      </c>
      <c r="K588" s="11">
        <f t="shared" si="46"/>
        <v>8.5299999999999994</v>
      </c>
      <c r="L588" s="7" t="s">
        <v>59</v>
      </c>
      <c r="M588" s="15">
        <f t="shared" si="47"/>
        <v>1.870000000000001</v>
      </c>
      <c r="N588" t="str">
        <f>IF(match_results!C588="完全一致","〇","×")</f>
        <v>×</v>
      </c>
      <c r="O588" t="str">
        <f>IF(match_results!C588="薬価一致候補","〇","×")</f>
        <v>〇</v>
      </c>
      <c r="P588" s="57">
        <v>508</v>
      </c>
      <c r="Q588" s="49" t="str">
        <f ca="1">OFFSET(マスタ非採用削除!$C$4,元データ!P588,0)</f>
        <v>ベザフィブラートＳＲ錠２００ｍｇ「日医工」</v>
      </c>
      <c r="R588">
        <f t="shared" si="49"/>
        <v>587</v>
      </c>
      <c r="S588" t="str">
        <f t="shared" si="48"/>
        <v>ベザフィブラートＳＲ錠２００ｍｇ「日医工」　　　</v>
      </c>
      <c r="T588">
        <v>2</v>
      </c>
      <c r="U588" t="str">
        <f>統合マスタ!AA591</f>
        <v/>
      </c>
    </row>
    <row r="589" spans="1:21">
      <c r="A589" s="6" t="s">
        <v>926</v>
      </c>
      <c r="B589" s="6" t="s">
        <v>10</v>
      </c>
      <c r="C589" s="7" t="s">
        <v>39</v>
      </c>
      <c r="D589" s="6" t="s">
        <v>69</v>
      </c>
      <c r="E589" s="6" t="s">
        <v>336</v>
      </c>
      <c r="F589" s="8">
        <v>6.8</v>
      </c>
      <c r="G589" s="8">
        <v>680</v>
      </c>
      <c r="H589" s="9">
        <f t="shared" si="45"/>
        <v>100</v>
      </c>
      <c r="I589" s="7" t="s">
        <v>38</v>
      </c>
      <c r="J589" s="12">
        <v>605</v>
      </c>
      <c r="K589" s="11">
        <f t="shared" si="46"/>
        <v>6.05</v>
      </c>
      <c r="L589" s="7" t="s">
        <v>185</v>
      </c>
      <c r="M589" s="15">
        <f t="shared" si="47"/>
        <v>0.75</v>
      </c>
      <c r="N589" t="str">
        <f>IF(match_results!C589="完全一致","〇","×")</f>
        <v>〇</v>
      </c>
      <c r="O589" t="str">
        <f>IF(match_results!C589="薬価一致候補","〇","×")</f>
        <v>×</v>
      </c>
      <c r="P589" s="58">
        <f>IF(match_results!E589="","",match_results!E589)</f>
        <v>509</v>
      </c>
      <c r="Q589" s="26" t="str">
        <f ca="1">OFFSET(マスタ非採用削除!$C$4,元データ!P589,0)</f>
        <v>ベタナミン錠１０ｍｇ</v>
      </c>
      <c r="R589">
        <f t="shared" si="49"/>
        <v>588</v>
      </c>
      <c r="S589" t="str">
        <f t="shared" si="48"/>
        <v>ベタナミン錠10ｍｇ</v>
      </c>
      <c r="T589">
        <v>1</v>
      </c>
      <c r="U589" t="str">
        <f>統合マスタ!AA592</f>
        <v/>
      </c>
    </row>
    <row r="590" spans="1:21">
      <c r="A590" s="50" t="s">
        <v>927</v>
      </c>
      <c r="B590" s="6" t="s">
        <v>90</v>
      </c>
      <c r="C590" s="7" t="s">
        <v>39</v>
      </c>
      <c r="D590" s="6" t="s">
        <v>69</v>
      </c>
      <c r="E590" s="6" t="s">
        <v>202</v>
      </c>
      <c r="F590" s="8">
        <v>141.69999999999999</v>
      </c>
      <c r="G590" s="8">
        <v>14170</v>
      </c>
      <c r="H590" s="9">
        <f t="shared" si="45"/>
        <v>100.00000000000001</v>
      </c>
      <c r="I590" s="7" t="s">
        <v>38</v>
      </c>
      <c r="J590" s="10">
        <v>12125</v>
      </c>
      <c r="K590" s="11">
        <f t="shared" si="46"/>
        <v>121.24999999999999</v>
      </c>
      <c r="L590" s="7" t="s">
        <v>525</v>
      </c>
      <c r="M590" s="15">
        <f t="shared" si="47"/>
        <v>20.450000000000003</v>
      </c>
      <c r="N590" t="str">
        <f>IF(match_results!C590="完全一致","〇","×")</f>
        <v>×</v>
      </c>
      <c r="O590" t="str">
        <f>IF(match_results!C590="薬価一致候補","〇","×")</f>
        <v>×</v>
      </c>
      <c r="P590" s="64" t="s">
        <v>4067</v>
      </c>
      <c r="Q590" s="63" t="e">
        <f ca="1">OFFSET(マスタ非採用削除!$C$4,元データ!P590,0)</f>
        <v>#VALUE!</v>
      </c>
      <c r="R590">
        <f t="shared" si="49"/>
        <v>589</v>
      </c>
      <c r="S590" t="str">
        <f t="shared" si="48"/>
        <v>ベタニス錠50ｍｇ</v>
      </c>
      <c r="T590">
        <v>10</v>
      </c>
      <c r="U590" t="str">
        <f>統合マスタ!AA593</f>
        <v>非採用</v>
      </c>
    </row>
    <row r="591" spans="1:21">
      <c r="A591" s="6" t="s">
        <v>928</v>
      </c>
      <c r="B591" s="6" t="s">
        <v>9</v>
      </c>
      <c r="C591" s="7" t="s">
        <v>10</v>
      </c>
      <c r="D591" s="6" t="s">
        <v>929</v>
      </c>
      <c r="E591" s="6" t="s">
        <v>462</v>
      </c>
      <c r="F591" s="8">
        <v>8.5</v>
      </c>
      <c r="G591" s="8">
        <v>850</v>
      </c>
      <c r="H591" s="9">
        <f t="shared" si="45"/>
        <v>100</v>
      </c>
      <c r="I591" s="7" t="s">
        <v>75</v>
      </c>
      <c r="J591" s="10">
        <v>773</v>
      </c>
      <c r="K591" s="11">
        <f t="shared" si="46"/>
        <v>7.73</v>
      </c>
      <c r="L591" s="7" t="s">
        <v>128</v>
      </c>
      <c r="M591" s="15">
        <f t="shared" si="47"/>
        <v>0.76999999999999957</v>
      </c>
      <c r="N591" t="str">
        <f>IF(match_results!C591="完全一致","〇","×")</f>
        <v>×</v>
      </c>
      <c r="O591" t="str">
        <f>IF(match_results!C591="薬価一致候補","〇","×")</f>
        <v>〇</v>
      </c>
      <c r="P591" s="56">
        <f>IF(match_results!E591="","",match_results!E591)</f>
        <v>510</v>
      </c>
      <c r="Q591" s="26" t="str">
        <f ca="1">OFFSET(マスタ非採用削除!$C$4,元データ!P591,0)</f>
        <v>ベタメタゾン吉草酸エステルローション０．１２％「イワキ」</v>
      </c>
      <c r="R591">
        <f t="shared" si="49"/>
        <v>590</v>
      </c>
      <c r="S591" t="str">
        <f t="shared" si="48"/>
        <v>ベタメタゾン吉草酸エステルﾛ-ｼｮﾝ0.12％「イワキ」</v>
      </c>
      <c r="T591">
        <v>2</v>
      </c>
      <c r="U591" t="str">
        <f>統合マスタ!AA594</f>
        <v/>
      </c>
    </row>
    <row r="592" spans="1:21">
      <c r="A592" s="6" t="s">
        <v>930</v>
      </c>
      <c r="B592" s="6" t="s">
        <v>9</v>
      </c>
      <c r="C592" s="7" t="s">
        <v>10</v>
      </c>
      <c r="D592" s="6" t="s">
        <v>141</v>
      </c>
      <c r="E592" s="6" t="s">
        <v>92</v>
      </c>
      <c r="F592" s="8">
        <v>126</v>
      </c>
      <c r="G592" s="8">
        <v>1260</v>
      </c>
      <c r="H592" s="9">
        <f t="shared" si="45"/>
        <v>10</v>
      </c>
      <c r="I592" s="7" t="s">
        <v>143</v>
      </c>
      <c r="J592" s="10">
        <v>1123</v>
      </c>
      <c r="K592" s="11">
        <f t="shared" si="46"/>
        <v>112.3</v>
      </c>
      <c r="L592" s="7" t="s">
        <v>343</v>
      </c>
      <c r="M592" s="15">
        <f t="shared" si="47"/>
        <v>13.700000000000003</v>
      </c>
      <c r="N592" t="str">
        <f>IF(match_results!C592="完全一致","〇","×")</f>
        <v>×</v>
      </c>
      <c r="O592" t="str">
        <f>IF(match_results!C592="薬価一致候補","〇","×")</f>
        <v>〇</v>
      </c>
      <c r="P592" s="56">
        <f>IF(match_results!E592="","",match_results!E592)</f>
        <v>513</v>
      </c>
      <c r="Q592" s="26" t="str">
        <f ca="1">OFFSET(マスタ非採用削除!$C$4,元データ!P592,0)</f>
        <v>ヘパリンＮａロック用１０単位／ｍＬシリンジ「オーツカ」１０ｍＬ</v>
      </c>
      <c r="R592">
        <f t="shared" si="49"/>
        <v>591</v>
      </c>
      <c r="S592" t="str">
        <f t="shared" si="48"/>
        <v>ヘパリンＮＡロック用10単位/ｍｌ「オーツカ」　100単位</v>
      </c>
      <c r="T592">
        <v>2</v>
      </c>
      <c r="U592" t="str">
        <f>統合マスタ!AA595</f>
        <v/>
      </c>
    </row>
    <row r="593" spans="1:21">
      <c r="A593" s="6" t="s">
        <v>931</v>
      </c>
      <c r="B593" s="6" t="s">
        <v>10</v>
      </c>
      <c r="C593" s="7" t="s">
        <v>10</v>
      </c>
      <c r="D593" s="6" t="s">
        <v>932</v>
      </c>
      <c r="E593" s="6" t="s">
        <v>398</v>
      </c>
      <c r="F593" s="8">
        <v>165</v>
      </c>
      <c r="G593" s="8">
        <v>825</v>
      </c>
      <c r="H593" s="9">
        <f t="shared" si="45"/>
        <v>5</v>
      </c>
      <c r="I593" s="7" t="s">
        <v>110</v>
      </c>
      <c r="J593" s="12">
        <v>735</v>
      </c>
      <c r="K593" s="11">
        <f t="shared" si="46"/>
        <v>147</v>
      </c>
      <c r="L593" s="7" t="s">
        <v>343</v>
      </c>
      <c r="M593" s="15">
        <f t="shared" si="47"/>
        <v>18</v>
      </c>
      <c r="N593" t="str">
        <f>IF(match_results!C593="完全一致","〇","×")</f>
        <v>×</v>
      </c>
      <c r="O593" t="str">
        <f>IF(match_results!C593="薬価一致候補","〇","×")</f>
        <v>〇</v>
      </c>
      <c r="P593" s="56">
        <f>IF(match_results!E593="","",match_results!E593)</f>
        <v>512</v>
      </c>
      <c r="Q593" s="26" t="str">
        <f ca="1">OFFSET(マスタ非採用削除!$C$4,元データ!P593,0)</f>
        <v>ヘパリンＮａ注５千単位／５ｍＬ「モチダ」</v>
      </c>
      <c r="R593">
        <f t="shared" si="49"/>
        <v>592</v>
      </c>
      <c r="S593" t="str">
        <f t="shared" si="48"/>
        <v>ヘパリンＮａ注5千単位/5ｍｌ「モチダ」</v>
      </c>
      <c r="T593">
        <v>2</v>
      </c>
      <c r="U593" t="str">
        <f>統合マスタ!AA596</f>
        <v/>
      </c>
    </row>
    <row r="594" spans="1:21">
      <c r="A594" s="6" t="s">
        <v>933</v>
      </c>
      <c r="B594" s="6" t="s">
        <v>44</v>
      </c>
      <c r="C594" s="7" t="s">
        <v>10</v>
      </c>
      <c r="D594" s="6" t="s">
        <v>934</v>
      </c>
      <c r="E594" s="6" t="s">
        <v>664</v>
      </c>
      <c r="F594" s="8">
        <v>7.4</v>
      </c>
      <c r="G594" s="8">
        <v>7400</v>
      </c>
      <c r="H594" s="9">
        <f t="shared" si="45"/>
        <v>1000</v>
      </c>
      <c r="I594" s="7" t="s">
        <v>13</v>
      </c>
      <c r="J594" s="10">
        <v>6592</v>
      </c>
      <c r="K594" s="11">
        <f t="shared" si="46"/>
        <v>6.5919999999999996</v>
      </c>
      <c r="L594" s="7" t="s">
        <v>343</v>
      </c>
      <c r="M594" s="15">
        <f t="shared" si="47"/>
        <v>0.80800000000000072</v>
      </c>
      <c r="N594" t="str">
        <f>IF(match_results!C594="完全一致","〇","×")</f>
        <v>〇</v>
      </c>
      <c r="O594" t="str">
        <f>IF(match_results!C594="薬価一致候補","〇","×")</f>
        <v>×</v>
      </c>
      <c r="P594" s="58">
        <f>IF(match_results!E594="","",match_results!E594)</f>
        <v>515</v>
      </c>
      <c r="Q594" s="26" t="str">
        <f ca="1">OFFSET(マスタ非採用削除!$C$4,元データ!P594,0)</f>
        <v>ヘパリン類似物質外用スプレー０．３％「サトウ」</v>
      </c>
      <c r="R594">
        <f t="shared" si="49"/>
        <v>593</v>
      </c>
      <c r="S594" t="str">
        <f t="shared" si="48"/>
        <v>ヘパリン類似物質外用スプレー0.3％「サトウ」</v>
      </c>
      <c r="T594">
        <v>1</v>
      </c>
      <c r="U594" t="str">
        <f>統合マスタ!AA597</f>
        <v/>
      </c>
    </row>
    <row r="595" spans="1:21">
      <c r="A595" s="6" t="s">
        <v>935</v>
      </c>
      <c r="B595" s="6" t="s">
        <v>44</v>
      </c>
      <c r="C595" s="7" t="s">
        <v>10</v>
      </c>
      <c r="D595" s="6" t="s">
        <v>934</v>
      </c>
      <c r="E595" s="6" t="s">
        <v>764</v>
      </c>
      <c r="F595" s="8">
        <v>7.4</v>
      </c>
      <c r="G595" s="8">
        <v>7400</v>
      </c>
      <c r="H595" s="9">
        <f t="shared" si="45"/>
        <v>1000</v>
      </c>
      <c r="I595" s="7" t="s">
        <v>13</v>
      </c>
      <c r="J595" s="10">
        <v>6290</v>
      </c>
      <c r="K595" s="11">
        <f t="shared" si="46"/>
        <v>6.29</v>
      </c>
      <c r="L595" s="7" t="s">
        <v>343</v>
      </c>
      <c r="M595" s="15">
        <f t="shared" si="47"/>
        <v>1.1100000000000003</v>
      </c>
      <c r="N595" t="str">
        <f>IF(match_results!C595="完全一致","〇","×")</f>
        <v>×</v>
      </c>
      <c r="O595" t="str">
        <f>IF(match_results!C595="薬価一致候補","〇","×")</f>
        <v>〇</v>
      </c>
      <c r="P595" s="56">
        <f>IF(match_results!E595="","",match_results!E595)</f>
        <v>514</v>
      </c>
      <c r="Q595" s="26" t="str">
        <f ca="1">OFFSET(マスタ非採用削除!$C$4,元データ!P595,0)</f>
        <v>ヘパリン類似物質外用泡状スプレー０．３％「日本臓器」</v>
      </c>
      <c r="R595">
        <f t="shared" si="49"/>
        <v>594</v>
      </c>
      <c r="S595" t="str">
        <f t="shared" si="48"/>
        <v>ヘパリン類似物質外用泡状スプレー0.3％「日本臓器」　販売中止</v>
      </c>
      <c r="T595">
        <v>2</v>
      </c>
      <c r="U595" t="str">
        <f>統合マスタ!AA598</f>
        <v/>
      </c>
    </row>
    <row r="596" spans="1:21">
      <c r="A596" s="6" t="s">
        <v>936</v>
      </c>
      <c r="B596" s="6" t="s">
        <v>9</v>
      </c>
      <c r="C596" s="7" t="s">
        <v>10</v>
      </c>
      <c r="D596" s="6" t="s">
        <v>83</v>
      </c>
      <c r="E596" s="6" t="s">
        <v>257</v>
      </c>
      <c r="F596" s="8">
        <v>3.7</v>
      </c>
      <c r="G596" s="8">
        <v>370</v>
      </c>
      <c r="H596" s="9">
        <f t="shared" si="45"/>
        <v>100</v>
      </c>
      <c r="I596" s="7" t="s">
        <v>13</v>
      </c>
      <c r="J596" s="10">
        <v>336</v>
      </c>
      <c r="K596" s="11">
        <f t="shared" si="46"/>
        <v>3.36</v>
      </c>
      <c r="L596" s="7" t="s">
        <v>343</v>
      </c>
      <c r="M596" s="15">
        <f t="shared" si="47"/>
        <v>0.3400000000000003</v>
      </c>
      <c r="N596" t="str">
        <f>IF(match_results!C596="完全一致","〇","×")</f>
        <v>×</v>
      </c>
      <c r="O596" t="str">
        <f>IF(match_results!C596="薬価一致候補","〇","×")</f>
        <v>〇</v>
      </c>
      <c r="P596" s="56">
        <f>IF(match_results!E596="","",match_results!E596)</f>
        <v>516</v>
      </c>
      <c r="Q596" s="26" t="str">
        <f ca="1">OFFSET(マスタ非採用削除!$C$4,元データ!P596,0)</f>
        <v>ヘパリン類似物質油性クリーム０．３％「日医工」</v>
      </c>
      <c r="R596">
        <f t="shared" si="49"/>
        <v>595</v>
      </c>
      <c r="S596" t="str">
        <f t="shared" si="48"/>
        <v>ヘパリン類似物質油性クリーム0.3％「ニチイコウ」</v>
      </c>
      <c r="T596">
        <v>2</v>
      </c>
      <c r="U596" t="str">
        <f>統合マスタ!AA599</f>
        <v/>
      </c>
    </row>
    <row r="597" spans="1:21">
      <c r="A597" s="6" t="s">
        <v>937</v>
      </c>
      <c r="B597" s="6" t="s">
        <v>10</v>
      </c>
      <c r="C597" s="7" t="s">
        <v>10</v>
      </c>
      <c r="D597" s="6" t="s">
        <v>938</v>
      </c>
      <c r="E597" s="6" t="s">
        <v>939</v>
      </c>
      <c r="F597" s="8">
        <v>35976</v>
      </c>
      <c r="G597" s="8">
        <v>35976</v>
      </c>
      <c r="H597" s="9">
        <f t="shared" si="45"/>
        <v>1</v>
      </c>
      <c r="I597" s="7" t="s">
        <v>110</v>
      </c>
      <c r="J597" s="12">
        <v>32018</v>
      </c>
      <c r="K597" s="11">
        <f t="shared" si="46"/>
        <v>32018</v>
      </c>
      <c r="L597" s="7" t="s">
        <v>238</v>
      </c>
      <c r="M597" s="15">
        <f t="shared" si="47"/>
        <v>3958</v>
      </c>
      <c r="N597" t="str">
        <f>IF(match_results!C597="完全一致","〇","×")</f>
        <v>〇</v>
      </c>
      <c r="O597" t="str">
        <f>IF(match_results!C597="薬価一致候補","〇","×")</f>
        <v>×</v>
      </c>
      <c r="P597" s="58">
        <f>IF(match_results!E597="","",match_results!E597)</f>
        <v>517</v>
      </c>
      <c r="Q597" s="26" t="str">
        <f ca="1">OFFSET(マスタ非採用削除!$C$4,元データ!P597,0)</f>
        <v>ヘブスブリンＩＨ静注１０００単位</v>
      </c>
      <c r="R597">
        <f t="shared" si="49"/>
        <v>596</v>
      </c>
      <c r="S597" t="str">
        <f t="shared" si="48"/>
        <v>ヘブスブリンＩＨ静注1000単位</v>
      </c>
      <c r="T597">
        <v>1</v>
      </c>
      <c r="U597" t="str">
        <f>統合マスタ!AA600</f>
        <v/>
      </c>
    </row>
    <row r="598" spans="1:21">
      <c r="A598" s="6" t="s">
        <v>940</v>
      </c>
      <c r="B598" s="6" t="s">
        <v>44</v>
      </c>
      <c r="C598" s="7" t="s">
        <v>39</v>
      </c>
      <c r="D598" s="6" t="s">
        <v>69</v>
      </c>
      <c r="E598" s="6" t="s">
        <v>527</v>
      </c>
      <c r="F598" s="8">
        <v>33.6</v>
      </c>
      <c r="G598" s="8">
        <v>3360</v>
      </c>
      <c r="H598" s="9">
        <f t="shared" si="45"/>
        <v>100</v>
      </c>
      <c r="I598" s="7" t="s">
        <v>38</v>
      </c>
      <c r="J598" s="10">
        <v>2993</v>
      </c>
      <c r="K598" s="11">
        <f t="shared" si="46"/>
        <v>29.93</v>
      </c>
      <c r="L598" s="7" t="s">
        <v>289</v>
      </c>
      <c r="M598" s="15">
        <f t="shared" si="47"/>
        <v>3.6700000000000017</v>
      </c>
      <c r="N598" t="str">
        <f>IF(match_results!C598="完全一致","〇","×")</f>
        <v>〇</v>
      </c>
      <c r="O598" t="str">
        <f>IF(match_results!C598="薬価一致候補","〇","×")</f>
        <v>×</v>
      </c>
      <c r="P598" s="58">
        <f>IF(match_results!E598="","",match_results!E598)</f>
        <v>518</v>
      </c>
      <c r="Q598" s="26" t="str">
        <f ca="1">OFFSET(マスタ非採用削除!$C$4,元データ!P598,0)</f>
        <v>ベプリコール錠５０ｍｇ</v>
      </c>
      <c r="R598">
        <f t="shared" si="49"/>
        <v>597</v>
      </c>
      <c r="S598" t="str">
        <f t="shared" si="48"/>
        <v>ベプリコール錠50ｍｇ</v>
      </c>
      <c r="T598">
        <v>1</v>
      </c>
      <c r="U598" t="str">
        <f>統合マスタ!AA601</f>
        <v/>
      </c>
    </row>
    <row r="599" spans="1:21">
      <c r="A599" s="6" t="s">
        <v>941</v>
      </c>
      <c r="B599" s="6" t="s">
        <v>90</v>
      </c>
      <c r="C599" s="7" t="s">
        <v>10</v>
      </c>
      <c r="D599" s="6" t="s">
        <v>145</v>
      </c>
      <c r="E599" s="6" t="s">
        <v>942</v>
      </c>
      <c r="F599" s="8">
        <v>201.4</v>
      </c>
      <c r="G599" s="8">
        <v>2014</v>
      </c>
      <c r="H599" s="9">
        <f t="shared" si="45"/>
        <v>10</v>
      </c>
      <c r="I599" s="7" t="s">
        <v>147</v>
      </c>
      <c r="J599" s="10">
        <v>1785</v>
      </c>
      <c r="K599" s="11">
        <f t="shared" si="46"/>
        <v>178.5</v>
      </c>
      <c r="L599" s="7" t="s">
        <v>76</v>
      </c>
      <c r="M599" s="15">
        <f t="shared" si="47"/>
        <v>22.900000000000006</v>
      </c>
      <c r="N599" t="str">
        <f>IF(match_results!C599="完全一致","〇","×")</f>
        <v>〇</v>
      </c>
      <c r="O599" t="str">
        <f>IF(match_results!C599="薬価一致候補","〇","×")</f>
        <v>×</v>
      </c>
      <c r="P599" s="58">
        <f>IF(match_results!E599="","",match_results!E599)</f>
        <v>519</v>
      </c>
      <c r="Q599" s="26" t="str">
        <f ca="1">OFFSET(マスタ非採用削除!$C$4,元データ!P599,0)</f>
        <v>ペミロラストＫ点眼液０．１％「ＴＳ」</v>
      </c>
      <c r="R599">
        <f t="shared" si="49"/>
        <v>598</v>
      </c>
      <c r="S599" t="str">
        <f t="shared" si="48"/>
        <v>ペミロラストK点眼液0.1％「TS」</v>
      </c>
      <c r="T599">
        <v>1</v>
      </c>
      <c r="U599" t="str">
        <f>統合マスタ!AA602</f>
        <v/>
      </c>
    </row>
    <row r="600" spans="1:21">
      <c r="A600" s="6" t="s">
        <v>943</v>
      </c>
      <c r="B600" s="6" t="s">
        <v>44</v>
      </c>
      <c r="C600" s="7" t="s">
        <v>10</v>
      </c>
      <c r="D600" s="6" t="s">
        <v>944</v>
      </c>
      <c r="E600" s="6" t="s">
        <v>945</v>
      </c>
      <c r="F600" s="8">
        <v>21.3</v>
      </c>
      <c r="G600" s="8">
        <v>2982</v>
      </c>
      <c r="H600" s="9">
        <f t="shared" si="45"/>
        <v>140</v>
      </c>
      <c r="I600" s="7" t="s">
        <v>13</v>
      </c>
      <c r="J600" s="10">
        <v>2656</v>
      </c>
      <c r="K600" s="11">
        <f t="shared" si="46"/>
        <v>18.971428571428572</v>
      </c>
      <c r="L600" s="7" t="s">
        <v>946</v>
      </c>
      <c r="M600" s="15">
        <f t="shared" si="47"/>
        <v>2.3285714285714292</v>
      </c>
      <c r="N600" t="str">
        <f>IF(match_results!C600="完全一致","〇","×")</f>
        <v>〇</v>
      </c>
      <c r="O600" t="str">
        <f>IF(match_results!C600="薬価一致候補","〇","×")</f>
        <v>×</v>
      </c>
      <c r="P600" s="58">
        <f>IF(match_results!E600="","",match_results!E600)</f>
        <v>520</v>
      </c>
      <c r="Q600" s="26" t="str">
        <f ca="1">OFFSET(マスタ非採用削除!$C$4,元データ!P600,0)</f>
        <v>ヘモレックス軟膏</v>
      </c>
      <c r="R600">
        <f t="shared" si="49"/>
        <v>599</v>
      </c>
      <c r="S600" t="str">
        <f t="shared" si="48"/>
        <v>ヘモレックス軟膏</v>
      </c>
      <c r="T600">
        <v>1</v>
      </c>
      <c r="U600" t="str">
        <f>統合マスタ!AA603</f>
        <v/>
      </c>
    </row>
    <row r="601" spans="1:21">
      <c r="A601" s="6" t="s">
        <v>947</v>
      </c>
      <c r="B601" s="6" t="s">
        <v>44</v>
      </c>
      <c r="C601" s="7" t="s">
        <v>58</v>
      </c>
      <c r="D601" s="6" t="s">
        <v>174</v>
      </c>
      <c r="E601" s="6" t="s">
        <v>639</v>
      </c>
      <c r="F601" s="8">
        <v>90.8</v>
      </c>
      <c r="G601" s="8">
        <v>45400</v>
      </c>
      <c r="H601" s="9">
        <f t="shared" si="45"/>
        <v>500</v>
      </c>
      <c r="I601" s="7" t="s">
        <v>38</v>
      </c>
      <c r="J601" s="10">
        <v>38817</v>
      </c>
      <c r="K601" s="11">
        <f t="shared" si="46"/>
        <v>77.634</v>
      </c>
      <c r="L601" s="7" t="s">
        <v>224</v>
      </c>
      <c r="M601" s="15">
        <f t="shared" si="47"/>
        <v>13.165999999999997</v>
      </c>
      <c r="N601" t="str">
        <f>IF(match_results!C601="完全一致","〇","×")</f>
        <v>〇</v>
      </c>
      <c r="O601" t="str">
        <f>IF(match_results!C601="薬価一致候補","〇","×")</f>
        <v>×</v>
      </c>
      <c r="P601" s="58">
        <f>IF(match_results!E601="","",match_results!E601)</f>
        <v>521</v>
      </c>
      <c r="Q601" s="26" t="str">
        <f ca="1">OFFSET(マスタ非採用削除!$C$4,元データ!P601,0)</f>
        <v>ベルソムラ錠１５ｍｇ</v>
      </c>
      <c r="R601">
        <f t="shared" si="49"/>
        <v>600</v>
      </c>
      <c r="S601" t="str">
        <f t="shared" si="48"/>
        <v>ベルソムラ錠15ｍｇ</v>
      </c>
      <c r="T601">
        <v>1</v>
      </c>
      <c r="U601" t="str">
        <f>統合マスタ!AA604</f>
        <v/>
      </c>
    </row>
    <row r="602" spans="1:21">
      <c r="A602" s="6" t="s">
        <v>948</v>
      </c>
      <c r="B602" s="6" t="s">
        <v>44</v>
      </c>
      <c r="C602" s="7" t="s">
        <v>39</v>
      </c>
      <c r="D602" s="6" t="s">
        <v>69</v>
      </c>
      <c r="E602" s="6" t="s">
        <v>70</v>
      </c>
      <c r="F602" s="8">
        <v>109.9</v>
      </c>
      <c r="G602" s="8">
        <v>10990</v>
      </c>
      <c r="H602" s="9">
        <f t="shared" si="45"/>
        <v>100</v>
      </c>
      <c r="I602" s="7" t="s">
        <v>38</v>
      </c>
      <c r="J602" s="10">
        <v>9396</v>
      </c>
      <c r="K602" s="11">
        <f t="shared" si="46"/>
        <v>93.96</v>
      </c>
      <c r="L602" s="7" t="s">
        <v>224</v>
      </c>
      <c r="M602" s="15">
        <f t="shared" si="47"/>
        <v>15.940000000000012</v>
      </c>
      <c r="N602" t="str">
        <f>IF(match_results!C602="完全一致","〇","×")</f>
        <v>〇</v>
      </c>
      <c r="O602" t="str">
        <f>IF(match_results!C602="薬価一致候補","〇","×")</f>
        <v>×</v>
      </c>
      <c r="P602" s="58">
        <f>IF(match_results!E602="","",match_results!E602)</f>
        <v>522</v>
      </c>
      <c r="Q602" s="26" t="str">
        <f ca="1">OFFSET(マスタ非採用削除!$C$4,元データ!P602,0)</f>
        <v>ベルソムラ錠２０ｍｇ</v>
      </c>
      <c r="R602">
        <f t="shared" si="49"/>
        <v>601</v>
      </c>
      <c r="S602" t="str">
        <f t="shared" si="48"/>
        <v>ベルソムラ錠20ｍｇ</v>
      </c>
      <c r="T602">
        <v>1</v>
      </c>
      <c r="U602" t="str">
        <f>統合マスタ!AA605</f>
        <v/>
      </c>
    </row>
    <row r="603" spans="1:21">
      <c r="A603" s="6" t="s">
        <v>949</v>
      </c>
      <c r="B603" s="6" t="s">
        <v>44</v>
      </c>
      <c r="C603" s="7" t="s">
        <v>39</v>
      </c>
      <c r="D603" s="6" t="s">
        <v>36</v>
      </c>
      <c r="E603" s="6" t="s">
        <v>432</v>
      </c>
      <c r="F603" s="8">
        <v>7.3</v>
      </c>
      <c r="G603" s="8">
        <v>730</v>
      </c>
      <c r="H603" s="9">
        <f t="shared" si="45"/>
        <v>100</v>
      </c>
      <c r="I603" s="7" t="s">
        <v>38</v>
      </c>
      <c r="J603" s="10">
        <v>650</v>
      </c>
      <c r="K603" s="11">
        <f t="shared" si="46"/>
        <v>6.5</v>
      </c>
      <c r="L603" s="7" t="s">
        <v>163</v>
      </c>
      <c r="M603" s="15">
        <f t="shared" si="47"/>
        <v>0.79999999999999982</v>
      </c>
      <c r="N603" t="str">
        <f>IF(match_results!C603="完全一致","〇","×")</f>
        <v>×</v>
      </c>
      <c r="O603" t="str">
        <f>IF(match_results!C603="薬価一致候補","〇","×")</f>
        <v>〇</v>
      </c>
      <c r="P603" s="57">
        <v>523</v>
      </c>
      <c r="Q603" s="49" t="str">
        <f ca="1">OFFSET(マスタ非採用削除!$C$4,元データ!P603,0)</f>
        <v>ヘルベッサー錠３０</v>
      </c>
      <c r="R603">
        <f t="shared" si="49"/>
        <v>602</v>
      </c>
      <c r="S603" t="str">
        <f t="shared" si="48"/>
        <v>ヘルベッサー錠30　　　　　</v>
      </c>
      <c r="T603">
        <v>2</v>
      </c>
      <c r="U603" t="str">
        <f>統合マスタ!AA606</f>
        <v/>
      </c>
    </row>
    <row r="604" spans="1:21">
      <c r="A604" s="6" t="s">
        <v>950</v>
      </c>
      <c r="B604" s="6" t="s">
        <v>44</v>
      </c>
      <c r="C604" s="7" t="s">
        <v>10</v>
      </c>
      <c r="D604" s="6" t="s">
        <v>545</v>
      </c>
      <c r="E604" s="6" t="s">
        <v>906</v>
      </c>
      <c r="F604" s="8">
        <v>561</v>
      </c>
      <c r="G604" s="8">
        <v>5610</v>
      </c>
      <c r="H604" s="9">
        <f t="shared" si="45"/>
        <v>10</v>
      </c>
      <c r="I604" s="7" t="s">
        <v>147</v>
      </c>
      <c r="J604" s="10">
        <v>4914</v>
      </c>
      <c r="K604" s="11">
        <f t="shared" si="46"/>
        <v>491.4</v>
      </c>
      <c r="L604" s="7" t="s">
        <v>163</v>
      </c>
      <c r="M604" s="15">
        <f t="shared" si="47"/>
        <v>69.600000000000023</v>
      </c>
      <c r="N604" t="str">
        <f>IF(match_results!C604="完全一致","〇","×")</f>
        <v>〇</v>
      </c>
      <c r="O604" t="str">
        <f>IF(match_results!C604="薬価一致候補","〇","×")</f>
        <v>×</v>
      </c>
      <c r="P604" s="58">
        <f>IF(match_results!E604="","",match_results!E604)</f>
        <v>524</v>
      </c>
      <c r="Q604" s="26" t="str">
        <f ca="1">OFFSET(マスタ非採用削除!$C$4,元データ!P604,0)</f>
        <v>ヘルベッサー注射用５０</v>
      </c>
      <c r="R604">
        <f t="shared" si="49"/>
        <v>603</v>
      </c>
      <c r="S604" t="str">
        <f t="shared" si="48"/>
        <v>ヘルベッサー注射用50</v>
      </c>
      <c r="T604">
        <v>1</v>
      </c>
      <c r="U604" t="str">
        <f>統合マスタ!AA607</f>
        <v/>
      </c>
    </row>
    <row r="605" spans="1:21">
      <c r="A605" s="6" t="s">
        <v>951</v>
      </c>
      <c r="B605" s="6" t="s">
        <v>44</v>
      </c>
      <c r="C605" s="7" t="s">
        <v>14</v>
      </c>
      <c r="D605" s="6" t="s">
        <v>952</v>
      </c>
      <c r="E605" s="6" t="s">
        <v>308</v>
      </c>
      <c r="F605" s="8">
        <v>16.2</v>
      </c>
      <c r="G605" s="8">
        <v>1620</v>
      </c>
      <c r="H605" s="9">
        <f t="shared" si="45"/>
        <v>100</v>
      </c>
      <c r="I605" s="7" t="s">
        <v>13</v>
      </c>
      <c r="J605" s="10">
        <v>1443</v>
      </c>
      <c r="K605" s="11">
        <f t="shared" si="46"/>
        <v>14.43</v>
      </c>
      <c r="L605" s="7" t="s">
        <v>303</v>
      </c>
      <c r="M605" s="15">
        <f t="shared" si="47"/>
        <v>1.7699999999999996</v>
      </c>
      <c r="N605" t="str">
        <f>IF(match_results!C605="完全一致","〇","×")</f>
        <v>〇</v>
      </c>
      <c r="O605" t="str">
        <f>IF(match_results!C605="薬価一致候補","〇","×")</f>
        <v>×</v>
      </c>
      <c r="P605" s="58">
        <f>IF(match_results!E605="","",match_results!E605)</f>
        <v>526</v>
      </c>
      <c r="Q605" s="26" t="str">
        <f ca="1">OFFSET(マスタ非採用削除!$C$4,元データ!P605,0)</f>
        <v>ベンザリン細粒１％</v>
      </c>
      <c r="R605">
        <f t="shared" si="49"/>
        <v>604</v>
      </c>
      <c r="S605" t="str">
        <f t="shared" si="48"/>
        <v>ベンザリン細粒1%</v>
      </c>
      <c r="T605">
        <v>1</v>
      </c>
      <c r="U605" t="str">
        <f>統合マスタ!AA608</f>
        <v/>
      </c>
    </row>
    <row r="606" spans="1:21">
      <c r="A606" s="6" t="s">
        <v>953</v>
      </c>
      <c r="B606" s="6" t="s">
        <v>44</v>
      </c>
      <c r="C606" s="7" t="s">
        <v>39</v>
      </c>
      <c r="D606" s="6" t="s">
        <v>69</v>
      </c>
      <c r="E606" s="6" t="s">
        <v>308</v>
      </c>
      <c r="F606" s="8">
        <v>7.8</v>
      </c>
      <c r="G606" s="8">
        <v>780</v>
      </c>
      <c r="H606" s="9">
        <f t="shared" si="45"/>
        <v>100</v>
      </c>
      <c r="I606" s="7" t="s">
        <v>38</v>
      </c>
      <c r="J606" s="10">
        <v>679</v>
      </c>
      <c r="K606" s="11">
        <f t="shared" si="46"/>
        <v>6.79</v>
      </c>
      <c r="L606" s="7" t="s">
        <v>303</v>
      </c>
      <c r="M606" s="15">
        <f t="shared" si="47"/>
        <v>1.0099999999999998</v>
      </c>
      <c r="N606" t="str">
        <f>IF(match_results!C606="完全一致","〇","×")</f>
        <v>〇</v>
      </c>
      <c r="O606" t="str">
        <f>IF(match_results!C606="薬価一致候補","〇","×")</f>
        <v>×</v>
      </c>
      <c r="P606" s="58">
        <f>IF(match_results!E606="","",match_results!E606)</f>
        <v>525</v>
      </c>
      <c r="Q606" s="26" t="str">
        <f ca="1">OFFSET(マスタ非採用削除!$C$4,元データ!P606,0)</f>
        <v>ベンザリン錠５</v>
      </c>
      <c r="R606">
        <f t="shared" si="49"/>
        <v>605</v>
      </c>
      <c r="S606" t="str">
        <f t="shared" si="48"/>
        <v>ベンザリン錠5</v>
      </c>
      <c r="T606">
        <v>1</v>
      </c>
      <c r="U606" t="str">
        <f>統合マスタ!AA609</f>
        <v/>
      </c>
    </row>
    <row r="607" spans="1:21">
      <c r="A607" s="6" t="s">
        <v>953</v>
      </c>
      <c r="B607" s="6" t="s">
        <v>44</v>
      </c>
      <c r="C607" s="7" t="s">
        <v>67</v>
      </c>
      <c r="D607" s="6" t="s">
        <v>138</v>
      </c>
      <c r="E607" s="6" t="s">
        <v>308</v>
      </c>
      <c r="F607" s="8">
        <v>7.8</v>
      </c>
      <c r="G607" s="8">
        <v>7800</v>
      </c>
      <c r="H607" s="9">
        <f t="shared" si="45"/>
        <v>1000</v>
      </c>
      <c r="I607" s="7" t="s">
        <v>38</v>
      </c>
      <c r="J607" s="10">
        <v>6786</v>
      </c>
      <c r="K607" s="11">
        <f t="shared" si="46"/>
        <v>6.7859999999999996</v>
      </c>
      <c r="L607" s="7" t="s">
        <v>303</v>
      </c>
      <c r="M607" s="15">
        <f t="shared" si="47"/>
        <v>1.0140000000000002</v>
      </c>
      <c r="N607" t="str">
        <f>IF(match_results!C607="完全一致","〇","×")</f>
        <v>〇</v>
      </c>
      <c r="O607" t="str">
        <f>IF(match_results!C607="薬価一致候補","〇","×")</f>
        <v>×</v>
      </c>
      <c r="P607" s="58">
        <f>IF(match_results!E607="","",match_results!E607)</f>
        <v>525</v>
      </c>
      <c r="Q607" s="26" t="str">
        <f ca="1">OFFSET(マスタ非採用削除!$C$4,元データ!P607,0)</f>
        <v>ベンザリン錠５</v>
      </c>
      <c r="R607">
        <f t="shared" si="49"/>
        <v>606</v>
      </c>
      <c r="S607" t="str">
        <f t="shared" si="48"/>
        <v>ベンザリン錠5</v>
      </c>
      <c r="T607">
        <v>1</v>
      </c>
      <c r="U607" t="str">
        <f>統合マスタ!AA610</f>
        <v/>
      </c>
    </row>
    <row r="608" spans="1:21">
      <c r="A608" s="6" t="s">
        <v>954</v>
      </c>
      <c r="B608" s="6" t="s">
        <v>9</v>
      </c>
      <c r="C608" s="7" t="s">
        <v>14</v>
      </c>
      <c r="D608" s="6" t="s">
        <v>955</v>
      </c>
      <c r="E608" s="6" t="s">
        <v>314</v>
      </c>
      <c r="F608" s="8">
        <v>100.1</v>
      </c>
      <c r="G608" s="8">
        <v>5305.3</v>
      </c>
      <c r="H608" s="9">
        <f t="shared" si="45"/>
        <v>53.000000000000007</v>
      </c>
      <c r="I608" s="7" t="s">
        <v>13</v>
      </c>
      <c r="J608" s="10">
        <v>4663</v>
      </c>
      <c r="K608" s="11">
        <f t="shared" si="46"/>
        <v>87.981132075471692</v>
      </c>
      <c r="L608" s="7" t="s">
        <v>63</v>
      </c>
      <c r="M608" s="15">
        <f t="shared" si="47"/>
        <v>12.118867924528303</v>
      </c>
      <c r="N608" t="str">
        <f>IF(match_results!C608="完全一致","〇","×")</f>
        <v>×</v>
      </c>
      <c r="O608" t="str">
        <f>IF(match_results!C608="薬価一致候補","〇","×")</f>
        <v>〇</v>
      </c>
      <c r="P608" s="56">
        <f>IF(match_results!E608="","",match_results!E608)</f>
        <v>527</v>
      </c>
      <c r="Q608" s="26" t="str">
        <f ca="1">OFFSET(マスタ非採用削除!$C$4,元データ!P608,0)</f>
        <v>ペンタサ顆粒９４％</v>
      </c>
      <c r="R608">
        <f t="shared" si="49"/>
        <v>607</v>
      </c>
      <c r="S608" t="str">
        <f t="shared" si="48"/>
        <v>ペンタサ顆粒94％　500ｍｇ含有</v>
      </c>
      <c r="T608">
        <v>2</v>
      </c>
      <c r="U608" t="str">
        <f>統合マスタ!AA611</f>
        <v/>
      </c>
    </row>
    <row r="609" spans="1:21">
      <c r="A609" s="6" t="s">
        <v>956</v>
      </c>
      <c r="B609" s="6" t="s">
        <v>44</v>
      </c>
      <c r="C609" s="7" t="s">
        <v>10</v>
      </c>
      <c r="D609" s="6" t="s">
        <v>957</v>
      </c>
      <c r="E609" s="6" t="s">
        <v>958</v>
      </c>
      <c r="F609" s="8">
        <v>329</v>
      </c>
      <c r="G609" s="8">
        <v>3290</v>
      </c>
      <c r="H609" s="9">
        <f t="shared" si="45"/>
        <v>10</v>
      </c>
      <c r="I609" s="7" t="s">
        <v>110</v>
      </c>
      <c r="J609" s="10">
        <v>2912</v>
      </c>
      <c r="K609" s="11">
        <f t="shared" si="46"/>
        <v>291.2</v>
      </c>
      <c r="L609" s="7" t="s">
        <v>427</v>
      </c>
      <c r="M609" s="15">
        <f t="shared" si="47"/>
        <v>37.800000000000011</v>
      </c>
      <c r="N609" t="str">
        <f>IF(match_results!C609="完全一致","〇","×")</f>
        <v>×</v>
      </c>
      <c r="O609" t="str">
        <f>IF(match_results!C609="薬価一致候補","〇","×")</f>
        <v>〇</v>
      </c>
      <c r="P609" s="56">
        <f>IF(match_results!E609="","",match_results!E609)</f>
        <v>528</v>
      </c>
      <c r="Q609" s="26" t="str">
        <f ca="1">OFFSET(マスタ非採用削除!$C$4,元データ!P609,0)</f>
        <v>ペントシリン注射用１ｇ</v>
      </c>
      <c r="R609">
        <f t="shared" si="49"/>
        <v>608</v>
      </c>
      <c r="S609" t="str">
        <f t="shared" si="48"/>
        <v>ペントシリン注射用１ｇ　　　　　　　　　</v>
      </c>
      <c r="T609">
        <v>2</v>
      </c>
      <c r="U609" t="str">
        <f>統合マスタ!AA612</f>
        <v/>
      </c>
    </row>
    <row r="610" spans="1:21">
      <c r="A610" s="6" t="s">
        <v>959</v>
      </c>
      <c r="B610" s="6" t="s">
        <v>44</v>
      </c>
      <c r="C610" s="7" t="s">
        <v>10</v>
      </c>
      <c r="D610" s="6" t="s">
        <v>83</v>
      </c>
      <c r="E610" s="6" t="s">
        <v>101</v>
      </c>
      <c r="F610" s="8">
        <v>11.3</v>
      </c>
      <c r="G610" s="8">
        <v>1130</v>
      </c>
      <c r="H610" s="9">
        <f t="shared" si="45"/>
        <v>100</v>
      </c>
      <c r="I610" s="7" t="s">
        <v>13</v>
      </c>
      <c r="J610" s="10">
        <v>942</v>
      </c>
      <c r="K610" s="11">
        <f t="shared" si="46"/>
        <v>9.42</v>
      </c>
      <c r="L610" s="7" t="s">
        <v>128</v>
      </c>
      <c r="M610" s="15">
        <f t="shared" si="47"/>
        <v>1.8800000000000008</v>
      </c>
      <c r="N610" t="str">
        <f>IF(match_results!C610="完全一致","〇","×")</f>
        <v>〇</v>
      </c>
      <c r="O610" t="str">
        <f>IF(match_results!C610="薬価一致候補","〇","×")</f>
        <v>×</v>
      </c>
      <c r="P610" s="58">
        <f>IF(match_results!E610="","",match_results!E610)</f>
        <v>529</v>
      </c>
      <c r="Q610" s="26" t="str">
        <f ca="1">OFFSET(マスタ非採用削除!$C$4,元データ!P610,0)</f>
        <v>ボアラ軟膏０．１２％</v>
      </c>
      <c r="R610">
        <f t="shared" si="49"/>
        <v>609</v>
      </c>
      <c r="S610" t="str">
        <f t="shared" si="48"/>
        <v>ボアラ軟膏0.12％</v>
      </c>
      <c r="T610">
        <v>1</v>
      </c>
      <c r="U610" t="str">
        <f>統合マスタ!AA613</f>
        <v/>
      </c>
    </row>
    <row r="611" spans="1:21">
      <c r="A611" s="6" t="s">
        <v>960</v>
      </c>
      <c r="B611" s="6" t="s">
        <v>10</v>
      </c>
      <c r="C611" s="7" t="s">
        <v>39</v>
      </c>
      <c r="D611" s="6" t="s">
        <v>69</v>
      </c>
      <c r="E611" s="6" t="s">
        <v>961</v>
      </c>
      <c r="F611" s="8">
        <v>22.9</v>
      </c>
      <c r="G611" s="8">
        <v>2290</v>
      </c>
      <c r="H611" s="9">
        <f t="shared" si="45"/>
        <v>100</v>
      </c>
      <c r="I611" s="7" t="s">
        <v>38</v>
      </c>
      <c r="J611" s="12">
        <v>2040</v>
      </c>
      <c r="K611" s="11">
        <f t="shared" si="46"/>
        <v>20.399999999999999</v>
      </c>
      <c r="L611" s="7" t="s">
        <v>441</v>
      </c>
      <c r="M611" s="15">
        <f t="shared" si="47"/>
        <v>2.5</v>
      </c>
      <c r="N611" t="str">
        <f>IF(match_results!C611="完全一致","〇","×")</f>
        <v>×</v>
      </c>
      <c r="O611" t="str">
        <f>IF(match_results!C611="薬価一致候補","〇","×")</f>
        <v>〇</v>
      </c>
      <c r="P611" s="57">
        <v>540</v>
      </c>
      <c r="Q611" s="49" t="str">
        <f ca="1">OFFSET(マスタ非採用削除!$C$4,元データ!P611,0)</f>
        <v>ホーリンＶ腟用錠１ｍｇ</v>
      </c>
      <c r="R611">
        <f t="shared" si="49"/>
        <v>610</v>
      </c>
      <c r="S611" t="str">
        <f t="shared" si="48"/>
        <v>ホーリンV膣用錠1ｍｇ</v>
      </c>
      <c r="T611">
        <v>2</v>
      </c>
      <c r="U611" t="str">
        <f>統合マスタ!AA614</f>
        <v/>
      </c>
    </row>
    <row r="612" spans="1:21">
      <c r="A612" s="6" t="s">
        <v>962</v>
      </c>
      <c r="B612" s="6" t="s">
        <v>114</v>
      </c>
      <c r="C612" s="7" t="s">
        <v>39</v>
      </c>
      <c r="D612" s="6" t="s">
        <v>36</v>
      </c>
      <c r="E612" s="6" t="s">
        <v>114</v>
      </c>
      <c r="F612" s="8">
        <v>10.4</v>
      </c>
      <c r="G612" s="8">
        <v>1040</v>
      </c>
      <c r="H612" s="9">
        <f t="shared" si="45"/>
        <v>100</v>
      </c>
      <c r="I612" s="7" t="s">
        <v>38</v>
      </c>
      <c r="J612" s="10">
        <v>875</v>
      </c>
      <c r="K612" s="11">
        <f t="shared" si="46"/>
        <v>8.75</v>
      </c>
      <c r="L612" s="7" t="s">
        <v>407</v>
      </c>
      <c r="M612" s="15">
        <f t="shared" si="47"/>
        <v>1.6500000000000004</v>
      </c>
      <c r="N612" t="str">
        <f>IF(match_results!C612="完全一致","〇","×")</f>
        <v>×</v>
      </c>
      <c r="O612" t="str">
        <f>IF(match_results!C612="薬価一致候補","〇","×")</f>
        <v>〇</v>
      </c>
      <c r="P612" s="57">
        <v>530</v>
      </c>
      <c r="Q612" s="49" t="str">
        <f ca="1">OFFSET(マスタ非採用削除!$C$4,元データ!P612,0)</f>
        <v>ボグリボースＯＤ錠０．２ｍｇ「トーワ」</v>
      </c>
      <c r="R612">
        <f t="shared" si="49"/>
        <v>611</v>
      </c>
      <c r="S612" t="str">
        <f t="shared" si="48"/>
        <v>ボグリボーズＯＤ錠0.2ｍｇ　「トーワ」</v>
      </c>
      <c r="T612">
        <v>2</v>
      </c>
      <c r="U612" t="str">
        <f>統合マスタ!AA615</f>
        <v/>
      </c>
    </row>
    <row r="613" spans="1:21">
      <c r="A613" s="6" t="s">
        <v>963</v>
      </c>
      <c r="B613" s="6" t="s">
        <v>114</v>
      </c>
      <c r="C613" s="7" t="s">
        <v>67</v>
      </c>
      <c r="D613" s="6" t="s">
        <v>132</v>
      </c>
      <c r="E613" s="6" t="s">
        <v>114</v>
      </c>
      <c r="F613" s="8">
        <v>10.4</v>
      </c>
      <c r="G613" s="8">
        <v>5200</v>
      </c>
      <c r="H613" s="9">
        <f t="shared" si="45"/>
        <v>500</v>
      </c>
      <c r="I613" s="7" t="s">
        <v>38</v>
      </c>
      <c r="J613" s="10">
        <v>4375</v>
      </c>
      <c r="K613" s="11">
        <f t="shared" si="46"/>
        <v>8.75</v>
      </c>
      <c r="L613" s="7" t="s">
        <v>407</v>
      </c>
      <c r="M613" s="15">
        <f t="shared" si="47"/>
        <v>1.6500000000000004</v>
      </c>
      <c r="N613" t="str">
        <f>IF(match_results!C613="完全一致","〇","×")</f>
        <v>×</v>
      </c>
      <c r="O613" t="str">
        <f>IF(match_results!C613="薬価一致候補","〇","×")</f>
        <v>〇</v>
      </c>
      <c r="P613" s="57">
        <v>530</v>
      </c>
      <c r="Q613" s="49" t="str">
        <f ca="1">OFFSET(マスタ非採用削除!$C$4,元データ!P613,0)</f>
        <v>ボグリボースＯＤ錠０．２ｍｇ「トーワ」</v>
      </c>
      <c r="R613">
        <f t="shared" si="49"/>
        <v>612</v>
      </c>
      <c r="S613" t="str">
        <f t="shared" si="48"/>
        <v>ボグリボーズＯＤ錠0.2ｍｇ「トーワ」</v>
      </c>
      <c r="T613">
        <v>2</v>
      </c>
      <c r="U613" t="str">
        <f>統合マスタ!AA616</f>
        <v/>
      </c>
    </row>
    <row r="614" spans="1:21">
      <c r="A614" s="6" t="s">
        <v>964</v>
      </c>
      <c r="B614" s="6" t="s">
        <v>10</v>
      </c>
      <c r="C614" s="7" t="s">
        <v>10</v>
      </c>
      <c r="D614" s="6" t="s">
        <v>965</v>
      </c>
      <c r="E614" s="6" t="s">
        <v>257</v>
      </c>
      <c r="F614" s="8">
        <v>863</v>
      </c>
      <c r="G614" s="8">
        <v>8630</v>
      </c>
      <c r="H614" s="9">
        <f t="shared" si="45"/>
        <v>10</v>
      </c>
      <c r="I614" s="7" t="s">
        <v>110</v>
      </c>
      <c r="J614" s="12">
        <v>7845</v>
      </c>
      <c r="K614" s="11">
        <f t="shared" si="46"/>
        <v>784.5</v>
      </c>
      <c r="L614" s="7" t="s">
        <v>353</v>
      </c>
      <c r="M614" s="15">
        <f t="shared" si="47"/>
        <v>78.5</v>
      </c>
      <c r="N614" t="str">
        <f>IF(match_results!C614="完全一致","〇","×")</f>
        <v>〇</v>
      </c>
      <c r="O614" t="str">
        <f>IF(match_results!C614="薬価一致候補","〇","×")</f>
        <v>×</v>
      </c>
      <c r="P614" s="58">
        <f>IF(match_results!E614="","",match_results!E614)</f>
        <v>531</v>
      </c>
      <c r="Q614" s="26" t="str">
        <f ca="1">OFFSET(マスタ非採用削除!$C$4,元データ!P614,0)</f>
        <v>ホスホマイシンナトリウム静注用２ｇ「日医工」</v>
      </c>
      <c r="R614">
        <f t="shared" si="49"/>
        <v>613</v>
      </c>
      <c r="S614" t="str">
        <f t="shared" si="48"/>
        <v>ホスホマイシンナトリウム静注用２ｇ「日医工」</v>
      </c>
      <c r="T614">
        <v>1</v>
      </c>
      <c r="U614" t="str">
        <f>統合マスタ!AA617</f>
        <v/>
      </c>
    </row>
    <row r="615" spans="1:21">
      <c r="A615" s="6" t="s">
        <v>966</v>
      </c>
      <c r="B615" s="6" t="s">
        <v>90</v>
      </c>
      <c r="C615" s="7" t="s">
        <v>10</v>
      </c>
      <c r="D615" s="6" t="s">
        <v>967</v>
      </c>
      <c r="E615" s="6" t="s">
        <v>70</v>
      </c>
      <c r="F615" s="8">
        <v>188</v>
      </c>
      <c r="G615" s="8">
        <v>1880</v>
      </c>
      <c r="H615" s="9">
        <f t="shared" si="45"/>
        <v>10</v>
      </c>
      <c r="I615" s="7" t="s">
        <v>88</v>
      </c>
      <c r="J615" s="10">
        <v>1660</v>
      </c>
      <c r="K615" s="11">
        <f t="shared" si="46"/>
        <v>166</v>
      </c>
      <c r="L615" s="7" t="s">
        <v>321</v>
      </c>
      <c r="M615" s="15">
        <f t="shared" si="47"/>
        <v>22</v>
      </c>
      <c r="N615" t="str">
        <f>IF(match_results!C615="完全一致","〇","×")</f>
        <v>×</v>
      </c>
      <c r="O615" t="str">
        <f>IF(match_results!C615="薬価一致候補","〇","×")</f>
        <v>〇</v>
      </c>
      <c r="P615" s="56">
        <f>IF(match_results!E615="","",match_results!E615)</f>
        <v>532</v>
      </c>
      <c r="Q615" s="26" t="str">
        <f ca="1">OFFSET(マスタ非採用削除!$C$4,元データ!P615,0)</f>
        <v>ボスミン注１ｍｇ</v>
      </c>
      <c r="R615">
        <f t="shared" si="49"/>
        <v>614</v>
      </c>
      <c r="S615" t="str">
        <f t="shared" si="48"/>
        <v>ボスミン注1ｍｇ　0.1％</v>
      </c>
      <c r="T615">
        <v>2</v>
      </c>
      <c r="U615" t="str">
        <f>統合マスタ!AA618</f>
        <v/>
      </c>
    </row>
    <row r="616" spans="1:21">
      <c r="A616" s="6" t="s">
        <v>968</v>
      </c>
      <c r="B616" s="6" t="s">
        <v>10</v>
      </c>
      <c r="C616" s="7" t="s">
        <v>14</v>
      </c>
      <c r="D616" s="6" t="s">
        <v>969</v>
      </c>
      <c r="E616" s="6" t="s">
        <v>914</v>
      </c>
      <c r="F616" s="8">
        <v>71.099999999999994</v>
      </c>
      <c r="G616" s="8">
        <v>14220</v>
      </c>
      <c r="H616" s="9">
        <f t="shared" si="45"/>
        <v>200.00000000000003</v>
      </c>
      <c r="I616" s="7" t="s">
        <v>554</v>
      </c>
      <c r="J616" s="10">
        <v>12669</v>
      </c>
      <c r="K616" s="11">
        <f t="shared" si="46"/>
        <v>63.344999999999992</v>
      </c>
      <c r="L616" s="7" t="s">
        <v>136</v>
      </c>
      <c r="M616" s="15">
        <f t="shared" si="47"/>
        <v>7.7550000000000026</v>
      </c>
      <c r="N616" t="str">
        <f>IF(match_results!C616="完全一致","〇","×")</f>
        <v>〇</v>
      </c>
      <c r="O616" t="str">
        <f>IF(match_results!C616="薬価一致候補","〇","×")</f>
        <v>×</v>
      </c>
      <c r="P616" s="58">
        <f>IF(match_results!E616="","",match_results!E616)</f>
        <v>533</v>
      </c>
      <c r="Q616" s="26" t="str">
        <f ca="1">OFFSET(マスタ非採用削除!$C$4,元データ!P616,0)</f>
        <v>ホスリボン配合顆粒</v>
      </c>
      <c r="R616">
        <f t="shared" si="49"/>
        <v>615</v>
      </c>
      <c r="S616" t="str">
        <f t="shared" si="48"/>
        <v>ホスリボン配合顆粒</v>
      </c>
      <c r="T616">
        <v>1</v>
      </c>
      <c r="U616" t="str">
        <f>統合マスタ!AA619</f>
        <v/>
      </c>
    </row>
    <row r="617" spans="1:21">
      <c r="A617" s="6" t="s">
        <v>970</v>
      </c>
      <c r="B617" s="6" t="s">
        <v>90</v>
      </c>
      <c r="C617" s="7" t="s">
        <v>10</v>
      </c>
      <c r="D617" s="6" t="s">
        <v>971</v>
      </c>
      <c r="E617" s="6" t="s">
        <v>92</v>
      </c>
      <c r="F617" s="8">
        <v>251</v>
      </c>
      <c r="G617" s="8">
        <v>5020</v>
      </c>
      <c r="H617" s="9">
        <f t="shared" si="45"/>
        <v>20</v>
      </c>
      <c r="I617" s="7" t="s">
        <v>97</v>
      </c>
      <c r="J617" s="10">
        <v>4460</v>
      </c>
      <c r="K617" s="11">
        <f t="shared" si="46"/>
        <v>223</v>
      </c>
      <c r="L617" s="7" t="s">
        <v>98</v>
      </c>
      <c r="M617" s="15">
        <f t="shared" si="47"/>
        <v>28</v>
      </c>
      <c r="N617" t="str">
        <f>IF(match_results!C617="完全一致","〇","×")</f>
        <v>×</v>
      </c>
      <c r="O617" t="str">
        <f>IF(match_results!C617="薬価一致候補","〇","×")</f>
        <v>〇</v>
      </c>
      <c r="P617" s="56">
        <f>IF(match_results!E617="","",match_results!E617)</f>
        <v>534</v>
      </c>
      <c r="Q617" s="26" t="str">
        <f ca="1">OFFSET(マスタ非採用削除!$C$4,元データ!P617,0)</f>
        <v>ポタコールＲ輸液250?</v>
      </c>
      <c r="R617">
        <f t="shared" si="49"/>
        <v>616</v>
      </c>
      <c r="S617" t="str">
        <f t="shared" si="48"/>
        <v>ポタコールR輸液　250ｍｌ</v>
      </c>
      <c r="T617">
        <v>2</v>
      </c>
      <c r="U617" t="str">
        <f>統合マスタ!AA620</f>
        <v/>
      </c>
    </row>
    <row r="618" spans="1:21">
      <c r="A618" s="6" t="s">
        <v>972</v>
      </c>
      <c r="B618" s="6" t="s">
        <v>90</v>
      </c>
      <c r="C618" s="7" t="s">
        <v>10</v>
      </c>
      <c r="D618" s="6" t="s">
        <v>218</v>
      </c>
      <c r="E618" s="6" t="s">
        <v>92</v>
      </c>
      <c r="F618" s="8">
        <v>279</v>
      </c>
      <c r="G618" s="8">
        <v>5580</v>
      </c>
      <c r="H618" s="9">
        <f t="shared" si="45"/>
        <v>20</v>
      </c>
      <c r="I618" s="7" t="s">
        <v>97</v>
      </c>
      <c r="J618" s="10">
        <v>4960</v>
      </c>
      <c r="K618" s="11">
        <f t="shared" si="46"/>
        <v>248</v>
      </c>
      <c r="L618" s="7" t="s">
        <v>98</v>
      </c>
      <c r="M618" s="15">
        <f t="shared" si="47"/>
        <v>31</v>
      </c>
      <c r="N618" t="str">
        <f>IF(match_results!C618="完全一致","〇","×")</f>
        <v>×</v>
      </c>
      <c r="O618" t="str">
        <f>IF(match_results!C618="薬価一致候補","〇","×")</f>
        <v>〇</v>
      </c>
      <c r="P618" s="56">
        <f>IF(match_results!E618="","",match_results!E618)</f>
        <v>535</v>
      </c>
      <c r="Q618" s="26" t="str">
        <f ca="1">OFFSET(マスタ非採用削除!$C$4,元データ!P618,0)</f>
        <v>ポタコールＲ輸液500?</v>
      </c>
      <c r="R618">
        <f t="shared" si="49"/>
        <v>617</v>
      </c>
      <c r="S618" t="str">
        <f t="shared" si="48"/>
        <v>ポタコールR輸液　500ｍｌ</v>
      </c>
      <c r="T618">
        <v>2</v>
      </c>
      <c r="U618" t="str">
        <f>統合マスタ!AA621</f>
        <v/>
      </c>
    </row>
    <row r="619" spans="1:21">
      <c r="A619" s="6" t="s">
        <v>1224</v>
      </c>
      <c r="B619" s="6" t="s">
        <v>90</v>
      </c>
      <c r="C619" s="7" t="s">
        <v>10</v>
      </c>
      <c r="D619" s="6" t="s">
        <v>973</v>
      </c>
      <c r="E619" s="6" t="s">
        <v>974</v>
      </c>
      <c r="F619" s="8">
        <v>3.2</v>
      </c>
      <c r="G619" s="8">
        <v>4800</v>
      </c>
      <c r="H619" s="9">
        <f t="shared" si="45"/>
        <v>1500</v>
      </c>
      <c r="I619" s="7" t="s">
        <v>75</v>
      </c>
      <c r="J619" s="10">
        <v>4233</v>
      </c>
      <c r="K619" s="11">
        <f t="shared" si="46"/>
        <v>2.8220000000000001</v>
      </c>
      <c r="L619" s="7" t="s">
        <v>975</v>
      </c>
      <c r="M619" s="15">
        <f t="shared" si="47"/>
        <v>0.37800000000000011</v>
      </c>
      <c r="N619" t="str">
        <f>IF(match_results!C619="完全一致","〇","×")</f>
        <v>×</v>
      </c>
      <c r="O619" t="str">
        <f>IF(match_results!C619="薬価一致候補","〇","×")</f>
        <v>〇</v>
      </c>
      <c r="P619" s="56">
        <f>IF(match_results!E619="","",match_results!E619)</f>
        <v>536</v>
      </c>
      <c r="Q619" s="26" t="str">
        <f ca="1">OFFSET(マスタ非採用削除!$C$4,元データ!P619,0)</f>
        <v>ポビドンヨードガーグル液７％「ケンエー」</v>
      </c>
      <c r="R619">
        <f t="shared" si="49"/>
        <v>618</v>
      </c>
      <c r="S619" t="str">
        <f t="shared" si="48"/>
        <v>ポビドンヨードガーグル７％「ケンエー」</v>
      </c>
      <c r="T619">
        <v>2</v>
      </c>
      <c r="U619" t="str">
        <f>統合マスタ!AA622</f>
        <v/>
      </c>
    </row>
    <row r="620" spans="1:21">
      <c r="A620" s="6" t="s">
        <v>976</v>
      </c>
      <c r="B620" s="6" t="s">
        <v>10</v>
      </c>
      <c r="C620" s="7" t="s">
        <v>10</v>
      </c>
      <c r="D620" s="6" t="s">
        <v>977</v>
      </c>
      <c r="E620" s="6" t="s">
        <v>974</v>
      </c>
      <c r="F620" s="13"/>
      <c r="G620" s="13"/>
      <c r="H620" s="9" t="e">
        <f t="shared" si="45"/>
        <v>#DIV/0!</v>
      </c>
      <c r="I620" s="7" t="s">
        <v>10</v>
      </c>
      <c r="J620" s="12">
        <v>2341</v>
      </c>
      <c r="K620" s="11" t="e">
        <f t="shared" si="46"/>
        <v>#DIV/0!</v>
      </c>
      <c r="L620" s="7" t="s">
        <v>151</v>
      </c>
      <c r="M620" s="15" t="e">
        <f t="shared" si="47"/>
        <v>#DIV/0!</v>
      </c>
      <c r="N620" t="str">
        <f>IF(match_results!C620="完全一致","〇","×")</f>
        <v>×</v>
      </c>
      <c r="O620" t="str">
        <f>IF(match_results!C620="薬価一致候補","〇","×")</f>
        <v>〇</v>
      </c>
      <c r="P620" s="64" t="s">
        <v>4061</v>
      </c>
      <c r="Q620" s="63" t="e">
        <f ca="1">OFFSET(マスタ非採用削除!$C$4,元データ!P620,0)</f>
        <v>#VALUE!</v>
      </c>
      <c r="R620">
        <f t="shared" si="49"/>
        <v>619</v>
      </c>
      <c r="S620" t="str">
        <f t="shared" si="48"/>
        <v>ポビドンヨード液10％　　　綿球20ケンエー</v>
      </c>
      <c r="T620">
        <v>0</v>
      </c>
      <c r="U620" t="str">
        <f>統合マスタ!AA623</f>
        <v>非採用</v>
      </c>
    </row>
    <row r="621" spans="1:21">
      <c r="A621" s="6" t="s">
        <v>978</v>
      </c>
      <c r="B621" s="6" t="s">
        <v>10</v>
      </c>
      <c r="C621" s="7" t="s">
        <v>10</v>
      </c>
      <c r="D621" s="6" t="s">
        <v>979</v>
      </c>
      <c r="E621" s="6" t="s">
        <v>521</v>
      </c>
      <c r="F621" s="8">
        <v>69</v>
      </c>
      <c r="G621" s="8">
        <v>690</v>
      </c>
      <c r="H621" s="9">
        <f t="shared" si="45"/>
        <v>10</v>
      </c>
      <c r="I621" s="7" t="s">
        <v>88</v>
      </c>
      <c r="J621" s="12">
        <v>627</v>
      </c>
      <c r="K621" s="11">
        <f t="shared" si="46"/>
        <v>62.7</v>
      </c>
      <c r="L621" s="7" t="s">
        <v>830</v>
      </c>
      <c r="M621" s="15">
        <f t="shared" si="47"/>
        <v>6.2999999999999972</v>
      </c>
      <c r="N621" t="str">
        <f>IF(match_results!C621="完全一致","〇","×")</f>
        <v>〇</v>
      </c>
      <c r="O621" t="str">
        <f>IF(match_results!C621="薬価一致候補","〇","×")</f>
        <v>×</v>
      </c>
      <c r="P621" s="58">
        <f>IF(match_results!E621="","",match_results!E621)</f>
        <v>538</v>
      </c>
      <c r="Q621" s="26" t="str">
        <f ca="1">OFFSET(マスタ非採用削除!$C$4,元データ!P621,0)</f>
        <v>ポララミン注５ｍｇ</v>
      </c>
      <c r="R621">
        <f t="shared" si="49"/>
        <v>620</v>
      </c>
      <c r="S621" t="str">
        <f t="shared" si="48"/>
        <v>ポララミン注5ｍｇ</v>
      </c>
      <c r="T621">
        <v>1</v>
      </c>
      <c r="U621" t="str">
        <f>統合マスタ!AA624</f>
        <v/>
      </c>
    </row>
    <row r="622" spans="1:21">
      <c r="A622" s="6" t="s">
        <v>980</v>
      </c>
      <c r="B622" s="6" t="s">
        <v>90</v>
      </c>
      <c r="C622" s="7" t="s">
        <v>10</v>
      </c>
      <c r="D622" s="6" t="s">
        <v>981</v>
      </c>
      <c r="E622" s="6" t="s">
        <v>336</v>
      </c>
      <c r="F622" s="8">
        <v>77.8</v>
      </c>
      <c r="G622" s="8">
        <v>8169</v>
      </c>
      <c r="H622" s="9">
        <f t="shared" si="45"/>
        <v>105</v>
      </c>
      <c r="I622" s="7" t="s">
        <v>169</v>
      </c>
      <c r="J622" s="10">
        <v>7271</v>
      </c>
      <c r="K622" s="11">
        <f t="shared" si="46"/>
        <v>69.247619047619054</v>
      </c>
      <c r="L622" s="7" t="s">
        <v>525</v>
      </c>
      <c r="M622" s="15">
        <f t="shared" si="47"/>
        <v>8.5523809523809433</v>
      </c>
      <c r="N622" t="str">
        <f>IF(match_results!C622="完全一致","〇","×")</f>
        <v>〇</v>
      </c>
      <c r="O622" t="str">
        <f>IF(match_results!C622="薬価一致候補","〇","×")</f>
        <v>×</v>
      </c>
      <c r="P622" s="58">
        <f>IF(match_results!E622="","",match_results!E622)</f>
        <v>539</v>
      </c>
      <c r="Q622" s="26" t="str">
        <f ca="1">OFFSET(マスタ非採用削除!$C$4,元データ!P622,0)</f>
        <v>ポリスチレンスルホン酸Ｃａ経口ゼリー２０％分包２５ｇ「三和」</v>
      </c>
      <c r="R622">
        <f t="shared" si="49"/>
        <v>621</v>
      </c>
      <c r="S622" t="str">
        <f t="shared" si="48"/>
        <v>ポリスチレンスルホン酸Ca経口ゼリー20%分包25g「三和」</v>
      </c>
      <c r="T622">
        <v>1</v>
      </c>
      <c r="U622" t="str">
        <f>統合マスタ!AA625</f>
        <v/>
      </c>
    </row>
    <row r="623" spans="1:21">
      <c r="A623" s="6" t="s">
        <v>982</v>
      </c>
      <c r="B623" s="6" t="s">
        <v>44</v>
      </c>
      <c r="C623" s="7" t="s">
        <v>39</v>
      </c>
      <c r="D623" s="6" t="s">
        <v>69</v>
      </c>
      <c r="E623" s="6" t="s">
        <v>983</v>
      </c>
      <c r="F623" s="8">
        <v>71.3</v>
      </c>
      <c r="G623" s="8">
        <v>7130</v>
      </c>
      <c r="H623" s="9">
        <f t="shared" si="45"/>
        <v>100</v>
      </c>
      <c r="I623" s="7" t="s">
        <v>38</v>
      </c>
      <c r="J623" s="10">
        <v>6244</v>
      </c>
      <c r="K623" s="11">
        <f t="shared" si="46"/>
        <v>62.44</v>
      </c>
      <c r="L623" s="7" t="s">
        <v>224</v>
      </c>
      <c r="M623" s="15">
        <f t="shared" si="47"/>
        <v>8.86</v>
      </c>
      <c r="N623" t="str">
        <f>IF(match_results!C623="完全一致","〇","×")</f>
        <v>×</v>
      </c>
      <c r="O623" t="str">
        <f>IF(match_results!C623="薬価一致候補","〇","×")</f>
        <v>〇</v>
      </c>
      <c r="P623" s="57">
        <v>541</v>
      </c>
      <c r="Q623" s="49" t="str">
        <f ca="1">OFFSET(マスタ非採用削除!$C$4,元データ!P623,0)</f>
        <v>ボルズィ錠５ｍｇ</v>
      </c>
      <c r="R623">
        <f t="shared" si="49"/>
        <v>622</v>
      </c>
      <c r="S623" t="str">
        <f t="shared" si="48"/>
        <v>ボルズｲ錠5ｍｇ</v>
      </c>
      <c r="T623">
        <v>2</v>
      </c>
      <c r="U623" t="str">
        <f>統合マスタ!AA626</f>
        <v/>
      </c>
    </row>
    <row r="624" spans="1:21">
      <c r="A624" s="6" t="s">
        <v>984</v>
      </c>
      <c r="B624" s="6" t="s">
        <v>44</v>
      </c>
      <c r="C624" s="7" t="s">
        <v>39</v>
      </c>
      <c r="D624" s="6" t="s">
        <v>36</v>
      </c>
      <c r="E624" s="6" t="s">
        <v>300</v>
      </c>
      <c r="F624" s="8">
        <v>7.3</v>
      </c>
      <c r="G624" s="8">
        <v>730</v>
      </c>
      <c r="H624" s="9">
        <f t="shared" si="45"/>
        <v>100</v>
      </c>
      <c r="I624" s="7" t="s">
        <v>38</v>
      </c>
      <c r="J624" s="10">
        <v>604</v>
      </c>
      <c r="K624" s="11">
        <f t="shared" si="46"/>
        <v>6.04</v>
      </c>
      <c r="L624" s="7" t="s">
        <v>154</v>
      </c>
      <c r="M624" s="15">
        <f t="shared" si="47"/>
        <v>1.2599999999999998</v>
      </c>
      <c r="N624" t="str">
        <f>IF(match_results!C624="完全一致","〇","×")</f>
        <v>〇</v>
      </c>
      <c r="O624" t="str">
        <f>IF(match_results!C624="薬価一致候補","〇","×")</f>
        <v>×</v>
      </c>
      <c r="P624" s="58">
        <f>IF(match_results!E624="","",match_results!E624)</f>
        <v>542</v>
      </c>
      <c r="Q624" s="26" t="str">
        <f ca="1">OFFSET(マスタ非採用削除!$C$4,元データ!P624,0)</f>
        <v>ボルタレン錠２５ｍｇ</v>
      </c>
      <c r="R624">
        <f t="shared" si="49"/>
        <v>623</v>
      </c>
      <c r="S624" t="str">
        <f t="shared" si="48"/>
        <v>ボルタレン錠25ｍｇ</v>
      </c>
      <c r="T624">
        <v>1</v>
      </c>
      <c r="U624" t="str">
        <f>統合マスタ!AA627</f>
        <v/>
      </c>
    </row>
    <row r="625" spans="1:21">
      <c r="A625" s="6" t="s">
        <v>985</v>
      </c>
      <c r="B625" s="6" t="s">
        <v>44</v>
      </c>
      <c r="C625" s="7" t="s">
        <v>14</v>
      </c>
      <c r="D625" s="6" t="s">
        <v>986</v>
      </c>
      <c r="E625" s="6" t="s">
        <v>709</v>
      </c>
      <c r="F625" s="8">
        <v>9.6</v>
      </c>
      <c r="G625" s="8">
        <v>3840</v>
      </c>
      <c r="H625" s="9">
        <f t="shared" si="45"/>
        <v>400</v>
      </c>
      <c r="I625" s="7" t="s">
        <v>13</v>
      </c>
      <c r="J625" s="10">
        <v>3496</v>
      </c>
      <c r="K625" s="11">
        <f t="shared" si="46"/>
        <v>8.74</v>
      </c>
      <c r="L625" s="7" t="s">
        <v>306</v>
      </c>
      <c r="M625" s="15">
        <f t="shared" si="47"/>
        <v>0.85999999999999943</v>
      </c>
      <c r="N625" t="str">
        <f>IF(match_results!C625="完全一致","〇","×")</f>
        <v>〇</v>
      </c>
      <c r="O625" t="str">
        <f>IF(match_results!C625="薬価一致候補","〇","×")</f>
        <v>×</v>
      </c>
      <c r="P625" s="58">
        <f>IF(match_results!E625="","",match_results!E625)</f>
        <v>548</v>
      </c>
      <c r="Q625" s="26" t="str">
        <f ca="1">OFFSET(マスタ非採用削除!$C$4,元データ!P625,0)</f>
        <v>マーズレンＳ配合顆粒</v>
      </c>
      <c r="R625">
        <f t="shared" si="49"/>
        <v>624</v>
      </c>
      <c r="S625" t="str">
        <f t="shared" si="48"/>
        <v>マーズレンＳ配合顆粒</v>
      </c>
      <c r="T625">
        <v>1</v>
      </c>
      <c r="U625" t="str">
        <f>統合マスタ!AA628</f>
        <v/>
      </c>
    </row>
    <row r="626" spans="1:21">
      <c r="A626" s="6" t="s">
        <v>985</v>
      </c>
      <c r="B626" s="6" t="s">
        <v>44</v>
      </c>
      <c r="C626" s="7" t="s">
        <v>14</v>
      </c>
      <c r="D626" s="6" t="s">
        <v>987</v>
      </c>
      <c r="E626" s="6" t="s">
        <v>709</v>
      </c>
      <c r="F626" s="8">
        <v>9.6</v>
      </c>
      <c r="G626" s="8">
        <v>9600</v>
      </c>
      <c r="H626" s="9">
        <f t="shared" si="45"/>
        <v>1000</v>
      </c>
      <c r="I626" s="7" t="s">
        <v>13</v>
      </c>
      <c r="J626" s="10">
        <v>8740</v>
      </c>
      <c r="K626" s="11">
        <f t="shared" si="46"/>
        <v>8.74</v>
      </c>
      <c r="L626" s="7" t="s">
        <v>306</v>
      </c>
      <c r="M626" s="15">
        <f t="shared" si="47"/>
        <v>0.85999999999999943</v>
      </c>
      <c r="N626" t="str">
        <f>IF(match_results!C626="完全一致","〇","×")</f>
        <v>〇</v>
      </c>
      <c r="O626" t="str">
        <f>IF(match_results!C626="薬価一致候補","〇","×")</f>
        <v>×</v>
      </c>
      <c r="P626" s="58">
        <f>IF(match_results!E626="","",match_results!E626)</f>
        <v>548</v>
      </c>
      <c r="Q626" s="26" t="str">
        <f ca="1">OFFSET(マスタ非採用削除!$C$4,元データ!P626,0)</f>
        <v>マーズレンＳ配合顆粒</v>
      </c>
      <c r="R626">
        <f t="shared" si="49"/>
        <v>625</v>
      </c>
      <c r="S626" t="str">
        <f t="shared" si="48"/>
        <v>マーズレンＳ配合顆粒</v>
      </c>
      <c r="T626">
        <v>1</v>
      </c>
      <c r="U626" t="str">
        <f>統合マスタ!AA629</f>
        <v/>
      </c>
    </row>
    <row r="627" spans="1:21">
      <c r="A627" s="6" t="s">
        <v>988</v>
      </c>
      <c r="B627" s="6" t="s">
        <v>44</v>
      </c>
      <c r="C627" s="7" t="s">
        <v>10</v>
      </c>
      <c r="D627" s="6" t="s">
        <v>240</v>
      </c>
      <c r="E627" s="6" t="s">
        <v>432</v>
      </c>
      <c r="F627" s="8">
        <v>11.1</v>
      </c>
      <c r="G627" s="8">
        <v>555</v>
      </c>
      <c r="H627" s="9">
        <f t="shared" si="45"/>
        <v>50</v>
      </c>
      <c r="I627" s="7" t="s">
        <v>13</v>
      </c>
      <c r="J627" s="10">
        <v>494</v>
      </c>
      <c r="K627" s="11">
        <f t="shared" si="46"/>
        <v>9.8800000000000008</v>
      </c>
      <c r="L627" s="7" t="s">
        <v>128</v>
      </c>
      <c r="M627" s="15">
        <f t="shared" si="47"/>
        <v>1.2199999999999989</v>
      </c>
      <c r="N627" t="str">
        <f>IF(match_results!C627="完全一致","〇","×")</f>
        <v>×</v>
      </c>
      <c r="O627" t="str">
        <f>IF(match_results!C627="薬価一致候補","〇","×")</f>
        <v>〇</v>
      </c>
      <c r="P627" s="57">
        <v>543</v>
      </c>
      <c r="Q627" s="49" t="str">
        <f ca="1">OFFSET(マスタ非採用削除!$C$4,元データ!P627,0)</f>
        <v>マイザー軟膏０．０５％</v>
      </c>
      <c r="R627">
        <f t="shared" si="49"/>
        <v>626</v>
      </c>
      <c r="S627" t="str">
        <f t="shared" si="48"/>
        <v>マイザー軟膏0.05％</v>
      </c>
      <c r="T627">
        <v>2</v>
      </c>
      <c r="U627" t="str">
        <f>統合マスタ!AA630</f>
        <v/>
      </c>
    </row>
    <row r="628" spans="1:21">
      <c r="A628" s="6" t="s">
        <v>989</v>
      </c>
      <c r="B628" s="6" t="s">
        <v>44</v>
      </c>
      <c r="C628" s="7" t="s">
        <v>67</v>
      </c>
      <c r="D628" s="6" t="s">
        <v>132</v>
      </c>
      <c r="E628" s="6" t="s">
        <v>84</v>
      </c>
      <c r="F628" s="8">
        <v>14</v>
      </c>
      <c r="G628" s="8">
        <v>7000</v>
      </c>
      <c r="H628" s="9">
        <f t="shared" si="45"/>
        <v>500</v>
      </c>
      <c r="I628" s="7" t="s">
        <v>38</v>
      </c>
      <c r="J628" s="10">
        <v>6236</v>
      </c>
      <c r="K628" s="11">
        <f t="shared" si="46"/>
        <v>12.472</v>
      </c>
      <c r="L628" s="7" t="s">
        <v>246</v>
      </c>
      <c r="M628" s="15">
        <f t="shared" si="47"/>
        <v>1.5280000000000005</v>
      </c>
      <c r="N628" t="str">
        <f>IF(match_results!C628="完全一致","〇","×")</f>
        <v>〇</v>
      </c>
      <c r="O628" t="str">
        <f>IF(match_results!C628="薬価一致候補","〇","×")</f>
        <v>×</v>
      </c>
      <c r="P628" s="58">
        <f>IF(match_results!E628="","",match_results!E628)</f>
        <v>545</v>
      </c>
      <c r="Q628" s="26" t="str">
        <f ca="1">OFFSET(マスタ非採用削除!$C$4,元データ!P628,0)</f>
        <v>マイスタン錠５ｍｇ</v>
      </c>
      <c r="R628">
        <f t="shared" si="49"/>
        <v>627</v>
      </c>
      <c r="S628" t="str">
        <f t="shared" si="48"/>
        <v>マイスタン錠５ｍｇ</v>
      </c>
      <c r="T628">
        <v>1</v>
      </c>
      <c r="U628" t="str">
        <f>統合マスタ!AA631</f>
        <v/>
      </c>
    </row>
    <row r="629" spans="1:21">
      <c r="A629" s="6" t="s">
        <v>990</v>
      </c>
      <c r="B629" s="6" t="s">
        <v>90</v>
      </c>
      <c r="C629" s="7" t="s">
        <v>58</v>
      </c>
      <c r="D629" s="6" t="s">
        <v>69</v>
      </c>
      <c r="E629" s="6" t="s">
        <v>202</v>
      </c>
      <c r="F629" s="8">
        <v>17.5</v>
      </c>
      <c r="G629" s="8">
        <v>1750</v>
      </c>
      <c r="H629" s="9">
        <f t="shared" si="45"/>
        <v>100</v>
      </c>
      <c r="I629" s="7" t="s">
        <v>38</v>
      </c>
      <c r="J629" s="10">
        <v>1417</v>
      </c>
      <c r="K629" s="11">
        <f t="shared" si="46"/>
        <v>14.17</v>
      </c>
      <c r="L629" s="7" t="s">
        <v>303</v>
      </c>
      <c r="M629" s="15">
        <f t="shared" si="47"/>
        <v>3.33</v>
      </c>
      <c r="N629" t="str">
        <f>IF(match_results!C629="完全一致","〇","×")</f>
        <v>〇</v>
      </c>
      <c r="O629" t="str">
        <f>IF(match_results!C629="薬価一致候補","〇","×")</f>
        <v>×</v>
      </c>
      <c r="P629" s="58">
        <f>IF(match_results!E629="","",match_results!E629)</f>
        <v>544</v>
      </c>
      <c r="Q629" s="26" t="str">
        <f ca="1">OFFSET(マスタ非採用削除!$C$4,元データ!P629,0)</f>
        <v>マイスリー錠５ｍｇ</v>
      </c>
      <c r="R629">
        <f t="shared" si="49"/>
        <v>628</v>
      </c>
      <c r="S629" t="str">
        <f t="shared" si="48"/>
        <v>マイスリー錠５ｍｇ</v>
      </c>
      <c r="T629">
        <v>1</v>
      </c>
      <c r="U629" t="str">
        <f>統合マスタ!AA632</f>
        <v/>
      </c>
    </row>
    <row r="630" spans="1:21">
      <c r="A630" s="6" t="s">
        <v>990</v>
      </c>
      <c r="B630" s="6" t="s">
        <v>10</v>
      </c>
      <c r="C630" s="7" t="s">
        <v>67</v>
      </c>
      <c r="D630" s="6" t="s">
        <v>138</v>
      </c>
      <c r="E630" s="6" t="s">
        <v>202</v>
      </c>
      <c r="F630" s="8">
        <v>17.5</v>
      </c>
      <c r="G630" s="8">
        <v>17500</v>
      </c>
      <c r="H630" s="9">
        <f t="shared" si="45"/>
        <v>1000</v>
      </c>
      <c r="I630" s="7" t="s">
        <v>38</v>
      </c>
      <c r="J630" s="12">
        <v>14319</v>
      </c>
      <c r="K630" s="11">
        <f t="shared" si="46"/>
        <v>14.319000000000001</v>
      </c>
      <c r="L630" s="7" t="s">
        <v>303</v>
      </c>
      <c r="M630" s="15">
        <f t="shared" si="47"/>
        <v>3.1809999999999992</v>
      </c>
      <c r="N630" t="str">
        <f>IF(match_results!C630="完全一致","〇","×")</f>
        <v>〇</v>
      </c>
      <c r="O630" t="str">
        <f>IF(match_results!C630="薬価一致候補","〇","×")</f>
        <v>×</v>
      </c>
      <c r="P630" s="58">
        <f>IF(match_results!E630="","",match_results!E630)</f>
        <v>544</v>
      </c>
      <c r="Q630" s="26" t="str">
        <f ca="1">OFFSET(マスタ非採用削除!$C$4,元データ!P630,0)</f>
        <v>マイスリー錠５ｍｇ</v>
      </c>
      <c r="R630">
        <f t="shared" si="49"/>
        <v>629</v>
      </c>
      <c r="S630" t="str">
        <f t="shared" si="48"/>
        <v>マイスリー錠５ｍｇ</v>
      </c>
      <c r="T630">
        <v>1</v>
      </c>
      <c r="U630" t="str">
        <f>統合マスタ!AA633</f>
        <v/>
      </c>
    </row>
    <row r="631" spans="1:21">
      <c r="A631" s="6" t="s">
        <v>991</v>
      </c>
      <c r="B631" s="6" t="s">
        <v>44</v>
      </c>
      <c r="C631" s="7" t="s">
        <v>39</v>
      </c>
      <c r="D631" s="6" t="s">
        <v>297</v>
      </c>
      <c r="E631" s="6" t="s">
        <v>420</v>
      </c>
      <c r="F631" s="8">
        <v>5.9</v>
      </c>
      <c r="G631" s="8">
        <v>5900</v>
      </c>
      <c r="H631" s="9">
        <f t="shared" si="45"/>
        <v>999.99999999999989</v>
      </c>
      <c r="I631" s="7" t="s">
        <v>38</v>
      </c>
      <c r="J631" s="10">
        <v>3540</v>
      </c>
      <c r="K631" s="11">
        <f t="shared" si="46"/>
        <v>3.5400000000000005</v>
      </c>
      <c r="L631" s="7" t="s">
        <v>992</v>
      </c>
      <c r="M631" s="15">
        <f t="shared" si="47"/>
        <v>2.36</v>
      </c>
      <c r="N631" t="str">
        <f>IF(match_results!C631="完全一致","〇","×")</f>
        <v>〇</v>
      </c>
      <c r="O631" t="str">
        <f>IF(match_results!C631="薬価一致候補","〇","×")</f>
        <v>×</v>
      </c>
      <c r="P631" s="58">
        <f>IF(match_results!E631="","",match_results!E631)</f>
        <v>546</v>
      </c>
      <c r="Q631" s="26" t="str">
        <f ca="1">OFFSET(マスタ非採用削除!$C$4,元データ!P631,0)</f>
        <v>マグミット錠３３０ｍｇ</v>
      </c>
      <c r="R631">
        <f t="shared" si="49"/>
        <v>630</v>
      </c>
      <c r="S631" t="str">
        <f t="shared" si="48"/>
        <v>マグミット錠330ｍｇ</v>
      </c>
      <c r="T631">
        <v>1</v>
      </c>
      <c r="U631" t="str">
        <f>統合マスタ!AA634</f>
        <v/>
      </c>
    </row>
    <row r="632" spans="1:21">
      <c r="A632" s="6" t="s">
        <v>991</v>
      </c>
      <c r="B632" s="6" t="s">
        <v>44</v>
      </c>
      <c r="C632" s="7" t="s">
        <v>67</v>
      </c>
      <c r="D632" s="6" t="s">
        <v>138</v>
      </c>
      <c r="E632" s="6" t="s">
        <v>420</v>
      </c>
      <c r="F632" s="8">
        <v>5.9</v>
      </c>
      <c r="G632" s="8">
        <v>5900</v>
      </c>
      <c r="H632" s="9">
        <f t="shared" si="45"/>
        <v>999.99999999999989</v>
      </c>
      <c r="I632" s="7" t="s">
        <v>38</v>
      </c>
      <c r="J632" s="10">
        <v>3540</v>
      </c>
      <c r="K632" s="11">
        <f t="shared" si="46"/>
        <v>3.5400000000000005</v>
      </c>
      <c r="L632" s="7" t="s">
        <v>992</v>
      </c>
      <c r="M632" s="15">
        <f t="shared" si="47"/>
        <v>2.36</v>
      </c>
      <c r="N632" t="str">
        <f>IF(match_results!C632="完全一致","〇","×")</f>
        <v>〇</v>
      </c>
      <c r="O632" t="str">
        <f>IF(match_results!C632="薬価一致候補","〇","×")</f>
        <v>×</v>
      </c>
      <c r="P632" s="58">
        <f>IF(match_results!E632="","",match_results!E632)</f>
        <v>546</v>
      </c>
      <c r="Q632" s="26" t="str">
        <f ca="1">OFFSET(マスタ非採用削除!$C$4,元データ!P632,0)</f>
        <v>マグミット錠３３０ｍｇ</v>
      </c>
      <c r="R632">
        <f t="shared" si="49"/>
        <v>631</v>
      </c>
      <c r="S632" t="str">
        <f t="shared" si="48"/>
        <v>マグミット錠330ｍｇ</v>
      </c>
      <c r="T632">
        <v>1</v>
      </c>
      <c r="U632" t="str">
        <f>統合マスタ!AA635</f>
        <v/>
      </c>
    </row>
    <row r="633" spans="1:21">
      <c r="A633" s="6" t="s">
        <v>993</v>
      </c>
      <c r="B633" s="6" t="s">
        <v>44</v>
      </c>
      <c r="C633" s="7" t="s">
        <v>39</v>
      </c>
      <c r="D633" s="6" t="s">
        <v>174</v>
      </c>
      <c r="E633" s="6" t="s">
        <v>420</v>
      </c>
      <c r="F633" s="8">
        <v>5.9</v>
      </c>
      <c r="G633" s="8">
        <v>2950</v>
      </c>
      <c r="H633" s="9">
        <f t="shared" si="45"/>
        <v>499.99999999999994</v>
      </c>
      <c r="I633" s="7" t="s">
        <v>38</v>
      </c>
      <c r="J633" s="10">
        <v>1770</v>
      </c>
      <c r="K633" s="11">
        <f t="shared" si="46"/>
        <v>3.5400000000000005</v>
      </c>
      <c r="L633" s="7" t="s">
        <v>992</v>
      </c>
      <c r="M633" s="15">
        <f t="shared" si="47"/>
        <v>2.36</v>
      </c>
      <c r="N633" t="str">
        <f>IF(match_results!C633="完全一致","〇","×")</f>
        <v>〇</v>
      </c>
      <c r="O633" t="str">
        <f>IF(match_results!C633="薬価一致候補","〇","×")</f>
        <v>×</v>
      </c>
      <c r="P633" s="58">
        <f>IF(match_results!E633="","",match_results!E633)</f>
        <v>547</v>
      </c>
      <c r="Q633" s="26" t="str">
        <f ca="1">OFFSET(マスタ非採用削除!$C$4,元データ!P633,0)</f>
        <v>マグミット錠５００ｍｇ</v>
      </c>
      <c r="R633">
        <f t="shared" si="49"/>
        <v>632</v>
      </c>
      <c r="S633" t="str">
        <f t="shared" si="48"/>
        <v>マグミット錠500ｍｇ</v>
      </c>
      <c r="T633">
        <v>1</v>
      </c>
      <c r="U633" t="str">
        <f>統合マスタ!AA636</f>
        <v/>
      </c>
    </row>
    <row r="634" spans="1:21">
      <c r="A634" s="6" t="s">
        <v>993</v>
      </c>
      <c r="B634" s="6" t="s">
        <v>44</v>
      </c>
      <c r="C634" s="7" t="s">
        <v>67</v>
      </c>
      <c r="D634" s="6" t="s">
        <v>132</v>
      </c>
      <c r="E634" s="6" t="s">
        <v>420</v>
      </c>
      <c r="F634" s="8">
        <v>5.9</v>
      </c>
      <c r="G634" s="8">
        <v>2950</v>
      </c>
      <c r="H634" s="9">
        <f t="shared" si="45"/>
        <v>499.99999999999994</v>
      </c>
      <c r="I634" s="7" t="s">
        <v>38</v>
      </c>
      <c r="J634" s="10">
        <v>1770</v>
      </c>
      <c r="K634" s="11">
        <f t="shared" si="46"/>
        <v>3.5400000000000005</v>
      </c>
      <c r="L634" s="7" t="s">
        <v>992</v>
      </c>
      <c r="M634" s="15">
        <f t="shared" si="47"/>
        <v>2.36</v>
      </c>
      <c r="N634" t="str">
        <f>IF(match_results!C634="完全一致","〇","×")</f>
        <v>〇</v>
      </c>
      <c r="O634" t="str">
        <f>IF(match_results!C634="薬価一致候補","〇","×")</f>
        <v>×</v>
      </c>
      <c r="P634" s="58">
        <f>IF(match_results!E634="","",match_results!E634)</f>
        <v>547</v>
      </c>
      <c r="Q634" s="26" t="str">
        <f ca="1">OFFSET(マスタ非採用削除!$C$4,元データ!P634,0)</f>
        <v>マグミット錠５００ｍｇ</v>
      </c>
      <c r="R634">
        <f t="shared" si="49"/>
        <v>633</v>
      </c>
      <c r="S634" t="str">
        <f t="shared" si="48"/>
        <v>マグミット錠500ｍｇ</v>
      </c>
      <c r="T634">
        <v>1</v>
      </c>
      <c r="U634" t="str">
        <f>統合マスタ!AA637</f>
        <v/>
      </c>
    </row>
    <row r="635" spans="1:21">
      <c r="A635" s="6" t="s">
        <v>994</v>
      </c>
      <c r="B635" s="6" t="s">
        <v>10</v>
      </c>
      <c r="C635" s="7" t="s">
        <v>39</v>
      </c>
      <c r="D635" s="6" t="s">
        <v>36</v>
      </c>
      <c r="E635" s="6" t="s">
        <v>288</v>
      </c>
      <c r="F635" s="8">
        <v>17</v>
      </c>
      <c r="G635" s="8">
        <v>1700</v>
      </c>
      <c r="H635" s="9">
        <f t="shared" si="45"/>
        <v>100</v>
      </c>
      <c r="I635" s="7" t="s">
        <v>38</v>
      </c>
      <c r="J635" s="12">
        <v>1515</v>
      </c>
      <c r="K635" s="11">
        <f t="shared" si="46"/>
        <v>15.15</v>
      </c>
      <c r="L635" s="7" t="s">
        <v>85</v>
      </c>
      <c r="M635" s="15">
        <f t="shared" si="47"/>
        <v>1.8499999999999996</v>
      </c>
      <c r="N635" t="str">
        <f>IF(match_results!C635="完全一致","〇","×")</f>
        <v>×</v>
      </c>
      <c r="O635" t="str">
        <f>IF(match_results!C635="薬価一致候補","〇","×")</f>
        <v>〇</v>
      </c>
      <c r="P635" s="64" t="s">
        <v>4061</v>
      </c>
      <c r="Q635" s="63" t="e">
        <f ca="1">OFFSET(マスタ非採用削除!$C$4,元データ!P635,0)</f>
        <v>#VALUE!</v>
      </c>
      <c r="R635">
        <f t="shared" si="49"/>
        <v>634</v>
      </c>
      <c r="S635" t="str">
        <f t="shared" si="48"/>
        <v>マドパー配合錠L100</v>
      </c>
      <c r="T635">
        <v>10</v>
      </c>
      <c r="U635" t="str">
        <f>統合マスタ!AA638</f>
        <v>非採用</v>
      </c>
    </row>
    <row r="636" spans="1:21">
      <c r="A636" s="6" t="s">
        <v>995</v>
      </c>
      <c r="B636" s="6" t="s">
        <v>9</v>
      </c>
      <c r="C636" s="7" t="s">
        <v>39</v>
      </c>
      <c r="D636" s="6" t="s">
        <v>69</v>
      </c>
      <c r="E636" s="6" t="s">
        <v>308</v>
      </c>
      <c r="F636" s="8">
        <v>6.1</v>
      </c>
      <c r="G636" s="8">
        <v>610</v>
      </c>
      <c r="H636" s="9">
        <f t="shared" si="45"/>
        <v>100</v>
      </c>
      <c r="I636" s="7" t="s">
        <v>38</v>
      </c>
      <c r="J636" s="10">
        <v>543</v>
      </c>
      <c r="K636" s="11">
        <f t="shared" si="46"/>
        <v>5.43</v>
      </c>
      <c r="L636" s="7" t="s">
        <v>185</v>
      </c>
      <c r="M636" s="15">
        <f t="shared" si="47"/>
        <v>0.66999999999999993</v>
      </c>
      <c r="N636" t="str">
        <f>IF(match_results!C636="完全一致","〇","×")</f>
        <v>〇</v>
      </c>
      <c r="O636" t="str">
        <f>IF(match_results!C636="薬価一致候補","〇","×")</f>
        <v>×</v>
      </c>
      <c r="P636" s="58">
        <f>IF(match_results!E636="","",match_results!E636)</f>
        <v>549</v>
      </c>
      <c r="Q636" s="26" t="str">
        <f ca="1">OFFSET(マスタ非採用削除!$C$4,元データ!P636,0)</f>
        <v>マプロチリン塩酸塩錠１０ｍｇ「アメル」</v>
      </c>
      <c r="R636">
        <f t="shared" si="49"/>
        <v>635</v>
      </c>
      <c r="S636" t="str">
        <f t="shared" si="48"/>
        <v>マプロチリン塩酸塩錠10ｍｇ「アメル」</v>
      </c>
      <c r="T636">
        <v>1</v>
      </c>
      <c r="U636" t="str">
        <f>統合マスタ!AA639</f>
        <v/>
      </c>
    </row>
    <row r="637" spans="1:21">
      <c r="A637" s="6" t="s">
        <v>996</v>
      </c>
      <c r="B637" s="6" t="s">
        <v>9</v>
      </c>
      <c r="C637" s="7" t="s">
        <v>39</v>
      </c>
      <c r="D637" s="6" t="s">
        <v>69</v>
      </c>
      <c r="E637" s="6" t="s">
        <v>308</v>
      </c>
      <c r="F637" s="8">
        <v>8.6999999999999993</v>
      </c>
      <c r="G637" s="8">
        <v>870</v>
      </c>
      <c r="H637" s="9">
        <f t="shared" si="45"/>
        <v>100.00000000000001</v>
      </c>
      <c r="I637" s="7" t="s">
        <v>38</v>
      </c>
      <c r="J637" s="10">
        <v>775</v>
      </c>
      <c r="K637" s="11">
        <f t="shared" si="46"/>
        <v>7.7499999999999991</v>
      </c>
      <c r="L637" s="7" t="s">
        <v>185</v>
      </c>
      <c r="M637" s="15">
        <f t="shared" si="47"/>
        <v>0.95000000000000018</v>
      </c>
      <c r="N637" t="str">
        <f>IF(match_results!C637="完全一致","〇","×")</f>
        <v>〇</v>
      </c>
      <c r="O637" t="str">
        <f>IF(match_results!C637="薬価一致候補","〇","×")</f>
        <v>×</v>
      </c>
      <c r="P637" s="58">
        <f>IF(match_results!E637="","",match_results!E637)</f>
        <v>550</v>
      </c>
      <c r="Q637" s="26" t="str">
        <f ca="1">OFFSET(マスタ非採用削除!$C$4,元データ!P637,0)</f>
        <v>マプロチリン塩酸塩錠２５ｍｇ「アメル」</v>
      </c>
      <c r="R637">
        <f t="shared" si="49"/>
        <v>636</v>
      </c>
      <c r="S637" t="str">
        <f t="shared" si="48"/>
        <v>マプロチリン塩酸塩錠25ｍｇ「アメル」</v>
      </c>
      <c r="T637">
        <v>1</v>
      </c>
      <c r="U637" t="str">
        <f>統合マスタ!AA640</f>
        <v/>
      </c>
    </row>
    <row r="638" spans="1:21">
      <c r="A638" s="6" t="s">
        <v>997</v>
      </c>
      <c r="B638" s="6" t="s">
        <v>90</v>
      </c>
      <c r="C638" s="7" t="s">
        <v>10</v>
      </c>
      <c r="D638" s="6" t="s">
        <v>998</v>
      </c>
      <c r="E638" s="6" t="s">
        <v>92</v>
      </c>
      <c r="F638" s="8">
        <v>552.20000000000005</v>
      </c>
      <c r="G638" s="8">
        <v>13805</v>
      </c>
      <c r="H638" s="9">
        <f t="shared" si="45"/>
        <v>24.999999999999996</v>
      </c>
      <c r="I638" s="7" t="s">
        <v>75</v>
      </c>
      <c r="J638" s="10">
        <v>12254</v>
      </c>
      <c r="K638" s="11">
        <f t="shared" si="46"/>
        <v>490.16000000000008</v>
      </c>
      <c r="L638" s="7" t="s">
        <v>76</v>
      </c>
      <c r="M638" s="15">
        <f t="shared" si="47"/>
        <v>62.039999999999964</v>
      </c>
      <c r="N638" t="str">
        <f>IF(match_results!C638="完全一致","〇","×")</f>
        <v>〇</v>
      </c>
      <c r="O638" t="str">
        <f>IF(match_results!C638="薬価一致候補","〇","×")</f>
        <v>×</v>
      </c>
      <c r="P638" s="58">
        <f>IF(match_results!E638="","",match_results!E638)</f>
        <v>552</v>
      </c>
      <c r="Q638" s="26" t="str">
        <f ca="1">OFFSET(マスタ非採用削除!$C$4,元データ!P638,0)</f>
        <v>ミケルナ配合点眼液</v>
      </c>
      <c r="R638">
        <f t="shared" si="49"/>
        <v>637</v>
      </c>
      <c r="S638" t="str">
        <f t="shared" si="48"/>
        <v>ミケルナ配合点眼液</v>
      </c>
      <c r="T638">
        <v>1</v>
      </c>
      <c r="U638" t="str">
        <f>統合マスタ!AA641</f>
        <v/>
      </c>
    </row>
    <row r="639" spans="1:21">
      <c r="A639" s="6" t="s">
        <v>999</v>
      </c>
      <c r="B639" s="6" t="s">
        <v>44</v>
      </c>
      <c r="C639" s="7" t="s">
        <v>39</v>
      </c>
      <c r="D639" s="6" t="s">
        <v>69</v>
      </c>
      <c r="E639" s="6" t="s">
        <v>336</v>
      </c>
      <c r="F639" s="8">
        <v>8.3000000000000007</v>
      </c>
      <c r="G639" s="8">
        <v>830</v>
      </c>
      <c r="H639" s="9">
        <f t="shared" si="45"/>
        <v>99.999999999999986</v>
      </c>
      <c r="I639" s="7" t="s">
        <v>38</v>
      </c>
      <c r="J639" s="10">
        <v>739</v>
      </c>
      <c r="K639" s="11">
        <f t="shared" si="46"/>
        <v>7.3900000000000015</v>
      </c>
      <c r="L639" s="7" t="s">
        <v>407</v>
      </c>
      <c r="M639" s="15">
        <f t="shared" si="47"/>
        <v>0.90999999999999925</v>
      </c>
      <c r="N639" t="str">
        <f>IF(match_results!C639="完全一致","〇","×")</f>
        <v>〇</v>
      </c>
      <c r="O639" t="str">
        <f>IF(match_results!C639="薬価一致候補","〇","×")</f>
        <v>×</v>
      </c>
      <c r="P639" s="58">
        <f>IF(match_results!E639="","",match_results!E639)</f>
        <v>553</v>
      </c>
      <c r="Q639" s="26" t="str">
        <f ca="1">OFFSET(マスタ非採用削除!$C$4,元データ!P639,0)</f>
        <v>ミチグリニドＣａ・ＯＤ錠１０ｍｇ「三和」</v>
      </c>
      <c r="R639">
        <f t="shared" si="49"/>
        <v>638</v>
      </c>
      <c r="S639" t="str">
        <f t="shared" si="48"/>
        <v>ミチグリニドCa・OD錠10ｍｇ「三和」</v>
      </c>
      <c r="T639">
        <v>1</v>
      </c>
      <c r="U639" t="str">
        <f>統合マスタ!AA642</f>
        <v/>
      </c>
    </row>
    <row r="640" spans="1:21">
      <c r="A640" s="6" t="s">
        <v>1000</v>
      </c>
      <c r="B640" s="6" t="s">
        <v>114</v>
      </c>
      <c r="C640" s="7" t="s">
        <v>39</v>
      </c>
      <c r="D640" s="6" t="s">
        <v>69</v>
      </c>
      <c r="E640" s="6" t="s">
        <v>114</v>
      </c>
      <c r="F640" s="8">
        <v>8.1</v>
      </c>
      <c r="G640" s="8">
        <v>810</v>
      </c>
      <c r="H640" s="9">
        <f t="shared" si="45"/>
        <v>100</v>
      </c>
      <c r="I640" s="7" t="s">
        <v>38</v>
      </c>
      <c r="J640" s="10">
        <v>681</v>
      </c>
      <c r="K640" s="11">
        <f t="shared" si="46"/>
        <v>6.81</v>
      </c>
      <c r="L640" s="7" t="s">
        <v>1001</v>
      </c>
      <c r="M640" s="15">
        <f t="shared" si="47"/>
        <v>1.29</v>
      </c>
      <c r="N640" t="str">
        <f>IF(match_results!C640="完全一致","〇","×")</f>
        <v>〇</v>
      </c>
      <c r="O640" t="str">
        <f>IF(match_results!C640="薬価一致候補","〇","×")</f>
        <v>×</v>
      </c>
      <c r="P640" s="58">
        <f>IF(match_results!E640="","",match_results!E640)</f>
        <v>554</v>
      </c>
      <c r="Q640" s="26" t="str">
        <f ca="1">OFFSET(マスタ非採用削除!$C$4,元データ!P640,0)</f>
        <v>ミドドリン塩酸塩錠２ｍｇ「トーワ」</v>
      </c>
      <c r="R640">
        <f t="shared" si="49"/>
        <v>639</v>
      </c>
      <c r="S640" t="str">
        <f t="shared" si="48"/>
        <v>ミドドリン塩酸塩錠２ｍｇ「トーワ」</v>
      </c>
      <c r="T640">
        <v>1</v>
      </c>
      <c r="U640" t="str">
        <f>統合マスタ!AA643</f>
        <v/>
      </c>
    </row>
    <row r="641" spans="1:21">
      <c r="A641" s="6" t="s">
        <v>1002</v>
      </c>
      <c r="B641" s="6" t="s">
        <v>9</v>
      </c>
      <c r="C641" s="7" t="s">
        <v>10</v>
      </c>
      <c r="D641" s="6" t="s">
        <v>587</v>
      </c>
      <c r="E641" s="6" t="s">
        <v>257</v>
      </c>
      <c r="F641" s="8">
        <v>328</v>
      </c>
      <c r="G641" s="8">
        <v>3280</v>
      </c>
      <c r="H641" s="9">
        <f t="shared" ref="H641:H704" si="50">G641/F641</f>
        <v>10</v>
      </c>
      <c r="I641" s="7" t="s">
        <v>110</v>
      </c>
      <c r="J641" s="10">
        <v>2981</v>
      </c>
      <c r="K641" s="11">
        <f t="shared" ref="K641:K704" si="51">J641/H641</f>
        <v>298.10000000000002</v>
      </c>
      <c r="L641" s="7" t="s">
        <v>824</v>
      </c>
      <c r="M641" s="15">
        <f t="shared" si="47"/>
        <v>29.899999999999977</v>
      </c>
      <c r="N641" t="str">
        <f>IF(match_results!C641="完全一致","〇","×")</f>
        <v>〇</v>
      </c>
      <c r="O641" t="str">
        <f>IF(match_results!C641="薬価一致候補","〇","×")</f>
        <v>×</v>
      </c>
      <c r="P641" s="58">
        <f>IF(match_results!E641="","",match_results!E641)</f>
        <v>556</v>
      </c>
      <c r="Q641" s="26" t="str">
        <f ca="1">OFFSET(マスタ非採用削除!$C$4,元データ!P641,0)</f>
        <v>ミノサイクリン塩酸塩点滴静注用１００ｍｇ「日医工」</v>
      </c>
      <c r="R641">
        <f t="shared" si="49"/>
        <v>640</v>
      </c>
      <c r="S641" t="str">
        <f t="shared" si="48"/>
        <v>ミノサイクリン塩酸塩点滴静注用100ｍｇ「日医工」</v>
      </c>
      <c r="T641">
        <v>1</v>
      </c>
      <c r="U641" t="str">
        <f>統合マスタ!AA644</f>
        <v/>
      </c>
    </row>
    <row r="642" spans="1:21">
      <c r="A642" s="6" t="s">
        <v>1003</v>
      </c>
      <c r="B642" s="6" t="s">
        <v>9</v>
      </c>
      <c r="C642" s="7" t="s">
        <v>58</v>
      </c>
      <c r="D642" s="6" t="s">
        <v>1004</v>
      </c>
      <c r="E642" s="6" t="s">
        <v>360</v>
      </c>
      <c r="F642" s="8">
        <v>513.1</v>
      </c>
      <c r="G642" s="8">
        <v>1026.2</v>
      </c>
      <c r="H642" s="9">
        <f t="shared" si="50"/>
        <v>2</v>
      </c>
      <c r="I642" s="7" t="s">
        <v>38</v>
      </c>
      <c r="J642" s="10">
        <v>850</v>
      </c>
      <c r="K642" s="11">
        <f t="shared" si="51"/>
        <v>425</v>
      </c>
      <c r="L642" s="7" t="s">
        <v>270</v>
      </c>
      <c r="M642" s="15">
        <f t="shared" si="47"/>
        <v>88.100000000000023</v>
      </c>
      <c r="N642" t="str">
        <f>IF(match_results!C642="完全一致","〇","×")</f>
        <v>〇</v>
      </c>
      <c r="O642" t="str">
        <f>IF(match_results!C642="薬価一致候補","〇","×")</f>
        <v>×</v>
      </c>
      <c r="P642" s="58">
        <f>IF(match_results!E642="","",match_results!E642)</f>
        <v>557</v>
      </c>
      <c r="Q642" s="26" t="str">
        <f ca="1">OFFSET(マスタ非採用削除!$C$4,元データ!P642,0)</f>
        <v>ミノドロン酸錠５０ｍｇ「ＪＧ」</v>
      </c>
      <c r="R642">
        <f t="shared" si="49"/>
        <v>641</v>
      </c>
      <c r="S642" t="str">
        <f t="shared" si="48"/>
        <v>ミノドロン酸錠50ｍｇ「JG」</v>
      </c>
      <c r="T642">
        <v>1</v>
      </c>
      <c r="U642" t="str">
        <f>統合マスタ!AA645</f>
        <v/>
      </c>
    </row>
    <row r="643" spans="1:21">
      <c r="A643" s="6" t="s">
        <v>1005</v>
      </c>
      <c r="B643" s="6" t="s">
        <v>44</v>
      </c>
      <c r="C643" s="7" t="s">
        <v>39</v>
      </c>
      <c r="D643" s="6" t="s">
        <v>36</v>
      </c>
      <c r="E643" s="6" t="s">
        <v>108</v>
      </c>
      <c r="F643" s="8">
        <v>15.7</v>
      </c>
      <c r="G643" s="8">
        <v>1570</v>
      </c>
      <c r="H643" s="9">
        <f t="shared" si="50"/>
        <v>100</v>
      </c>
      <c r="I643" s="7" t="s">
        <v>38</v>
      </c>
      <c r="J643" s="10">
        <v>1303</v>
      </c>
      <c r="K643" s="11">
        <f t="shared" si="51"/>
        <v>13.03</v>
      </c>
      <c r="L643" s="7" t="s">
        <v>185</v>
      </c>
      <c r="M643" s="15">
        <f t="shared" ref="M643:M706" si="52">F643-K643</f>
        <v>2.67</v>
      </c>
      <c r="N643" t="str">
        <f>IF(match_results!C643="完全一致","〇","×")</f>
        <v>〇</v>
      </c>
      <c r="O643" t="str">
        <f>IF(match_results!C643="薬価一致候補","〇","×")</f>
        <v>×</v>
      </c>
      <c r="P643" s="58">
        <f>IF(match_results!E643="","",match_results!E643)</f>
        <v>558</v>
      </c>
      <c r="Q643" s="26" t="str">
        <f ca="1">OFFSET(マスタ非採用削除!$C$4,元データ!P643,0)</f>
        <v>ミルタザピンＯＤ錠１５ｍｇ「サワイ」</v>
      </c>
      <c r="R643">
        <f t="shared" si="49"/>
        <v>642</v>
      </c>
      <c r="S643" t="str">
        <f t="shared" ref="S643:S706" si="53">A643</f>
        <v>ミルタザピンOD錠15ｍｇ「サワイ」</v>
      </c>
      <c r="T643">
        <v>1</v>
      </c>
      <c r="U643" t="str">
        <f>統合マスタ!AA646</f>
        <v/>
      </c>
    </row>
    <row r="644" spans="1:21">
      <c r="A644" s="6" t="s">
        <v>1005</v>
      </c>
      <c r="B644" s="6" t="s">
        <v>44</v>
      </c>
      <c r="C644" s="7" t="s">
        <v>67</v>
      </c>
      <c r="D644" s="6" t="s">
        <v>616</v>
      </c>
      <c r="E644" s="6" t="s">
        <v>108</v>
      </c>
      <c r="F644" s="8">
        <v>15.7</v>
      </c>
      <c r="G644" s="8">
        <v>3140</v>
      </c>
      <c r="H644" s="9">
        <f t="shared" si="50"/>
        <v>200</v>
      </c>
      <c r="I644" s="7" t="s">
        <v>38</v>
      </c>
      <c r="J644" s="10">
        <v>2606</v>
      </c>
      <c r="K644" s="11">
        <f t="shared" si="51"/>
        <v>13.03</v>
      </c>
      <c r="L644" s="7" t="s">
        <v>185</v>
      </c>
      <c r="M644" s="15">
        <f t="shared" si="52"/>
        <v>2.67</v>
      </c>
      <c r="N644" t="str">
        <f>IF(match_results!C644="完全一致","〇","×")</f>
        <v>〇</v>
      </c>
      <c r="O644" t="str">
        <f>IF(match_results!C644="薬価一致候補","〇","×")</f>
        <v>×</v>
      </c>
      <c r="P644" s="58">
        <f>IF(match_results!E644="","",match_results!E644)</f>
        <v>558</v>
      </c>
      <c r="Q644" s="26" t="str">
        <f ca="1">OFFSET(マスタ非採用削除!$C$4,元データ!P644,0)</f>
        <v>ミルタザピンＯＤ錠１５ｍｇ「サワイ」</v>
      </c>
      <c r="R644">
        <f t="shared" ref="R644:R707" si="54">R643+1</f>
        <v>643</v>
      </c>
      <c r="S644" t="str">
        <f t="shared" si="53"/>
        <v>ミルタザピンOD錠15ｍｇ「サワイ」</v>
      </c>
      <c r="T644">
        <v>1</v>
      </c>
      <c r="U644" t="str">
        <f>統合マスタ!AA647</f>
        <v/>
      </c>
    </row>
    <row r="645" spans="1:21">
      <c r="A645" s="6" t="s">
        <v>1006</v>
      </c>
      <c r="B645" s="6" t="s">
        <v>90</v>
      </c>
      <c r="C645" s="7" t="s">
        <v>10</v>
      </c>
      <c r="D645" s="6" t="s">
        <v>1007</v>
      </c>
      <c r="E645" s="6" t="s">
        <v>92</v>
      </c>
      <c r="F645" s="8">
        <v>15.9</v>
      </c>
      <c r="G645" s="8">
        <v>1780.8</v>
      </c>
      <c r="H645" s="9">
        <f t="shared" si="50"/>
        <v>112</v>
      </c>
      <c r="I645" s="7" t="s">
        <v>244</v>
      </c>
      <c r="J645" s="10">
        <v>1585</v>
      </c>
      <c r="K645" s="11">
        <f t="shared" si="51"/>
        <v>14.151785714285714</v>
      </c>
      <c r="L645" s="7" t="s">
        <v>76</v>
      </c>
      <c r="M645" s="15">
        <f t="shared" si="52"/>
        <v>1.7482142857142868</v>
      </c>
      <c r="N645" t="str">
        <f>IF(match_results!C645="完全一致","〇","×")</f>
        <v>〇</v>
      </c>
      <c r="O645" t="str">
        <f>IF(match_results!C645="薬価一致候補","〇","×")</f>
        <v>×</v>
      </c>
      <c r="P645" s="58">
        <f>IF(match_results!E645="","",match_results!E645)</f>
        <v>559</v>
      </c>
      <c r="Q645" s="26" t="str">
        <f ca="1">OFFSET(マスタ非採用削除!$C$4,元データ!P645,0)</f>
        <v>ムコスタ点眼液ＵＤ２％</v>
      </c>
      <c r="R645">
        <f t="shared" si="54"/>
        <v>644</v>
      </c>
      <c r="S645" t="str">
        <f t="shared" si="53"/>
        <v>ムコスタ点眼液UD2％</v>
      </c>
      <c r="T645">
        <v>1</v>
      </c>
      <c r="U645" t="str">
        <f>統合マスタ!AA648</f>
        <v/>
      </c>
    </row>
    <row r="646" spans="1:21">
      <c r="A646" s="6" t="s">
        <v>1008</v>
      </c>
      <c r="B646" s="6" t="s">
        <v>44</v>
      </c>
      <c r="C646" s="7" t="s">
        <v>58</v>
      </c>
      <c r="D646" s="6" t="s">
        <v>132</v>
      </c>
      <c r="E646" s="6" t="s">
        <v>62</v>
      </c>
      <c r="F646" s="8">
        <v>10.4</v>
      </c>
      <c r="G646" s="8">
        <v>5200</v>
      </c>
      <c r="H646" s="9">
        <f t="shared" si="50"/>
        <v>500</v>
      </c>
      <c r="I646" s="7" t="s">
        <v>38</v>
      </c>
      <c r="J646" s="10">
        <v>4550</v>
      </c>
      <c r="K646" s="11">
        <f t="shared" si="51"/>
        <v>9.1</v>
      </c>
      <c r="L646" s="7" t="s">
        <v>303</v>
      </c>
      <c r="M646" s="15">
        <f t="shared" si="52"/>
        <v>1.3000000000000007</v>
      </c>
      <c r="N646" t="str">
        <f>IF(match_results!C646="完全一致","〇","×")</f>
        <v>〇</v>
      </c>
      <c r="O646" t="str">
        <f>IF(match_results!C646="薬価一致候補","〇","×")</f>
        <v>×</v>
      </c>
      <c r="P646" s="58">
        <f>IF(match_results!E646="","",match_results!E646)</f>
        <v>560</v>
      </c>
      <c r="Q646" s="26" t="str">
        <f ca="1">OFFSET(マスタ非採用削除!$C$4,元データ!P646,0)</f>
        <v>メイラックス錠１ｍｇ</v>
      </c>
      <c r="R646">
        <f t="shared" si="54"/>
        <v>645</v>
      </c>
      <c r="S646" t="str">
        <f t="shared" si="53"/>
        <v>メイラックス錠1ｍｇ</v>
      </c>
      <c r="T646">
        <v>1</v>
      </c>
      <c r="U646" t="str">
        <f>統合マスタ!AA649</f>
        <v/>
      </c>
    </row>
    <row r="647" spans="1:21">
      <c r="A647" s="6" t="s">
        <v>1009</v>
      </c>
      <c r="B647" s="6" t="s">
        <v>10</v>
      </c>
      <c r="C647" s="7" t="s">
        <v>10</v>
      </c>
      <c r="D647" s="6" t="s">
        <v>1010</v>
      </c>
      <c r="E647" s="6" t="s">
        <v>92</v>
      </c>
      <c r="F647" s="8">
        <v>100</v>
      </c>
      <c r="G647" s="8">
        <v>1000</v>
      </c>
      <c r="H647" s="9">
        <f t="shared" si="50"/>
        <v>10</v>
      </c>
      <c r="I647" s="7" t="s">
        <v>88</v>
      </c>
      <c r="J647" s="12">
        <v>890</v>
      </c>
      <c r="K647" s="11">
        <f t="shared" si="51"/>
        <v>89</v>
      </c>
      <c r="L647" s="7" t="s">
        <v>433</v>
      </c>
      <c r="M647" s="15">
        <f t="shared" si="52"/>
        <v>11</v>
      </c>
      <c r="N647" t="str">
        <f>IF(match_results!C647="完全一致","〇","×")</f>
        <v>×</v>
      </c>
      <c r="O647" t="str">
        <f>IF(match_results!C647="薬価一致候補","〇","×")</f>
        <v>〇</v>
      </c>
      <c r="P647" s="56">
        <v>561</v>
      </c>
      <c r="Q647" s="26" t="str">
        <f ca="1">OFFSET(マスタ非採用削除!$C$4,元データ!P647,0)</f>
        <v>メイロン静注７％</v>
      </c>
      <c r="R647">
        <f t="shared" si="54"/>
        <v>646</v>
      </c>
      <c r="S647" t="str">
        <f t="shared" si="53"/>
        <v>メイロン静注7％　ﾌﾟﾗｱﾝﾌﾟﾙ</v>
      </c>
      <c r="T647">
        <v>2</v>
      </c>
      <c r="U647" t="str">
        <f>統合マスタ!AA650</f>
        <v/>
      </c>
    </row>
    <row r="648" spans="1:21">
      <c r="A648" s="6" t="s">
        <v>1011</v>
      </c>
      <c r="B648" s="6" t="s">
        <v>10</v>
      </c>
      <c r="C648" s="7" t="s">
        <v>58</v>
      </c>
      <c r="D648" s="6" t="s">
        <v>482</v>
      </c>
      <c r="E648" s="6" t="s">
        <v>288</v>
      </c>
      <c r="F648" s="8">
        <v>8.8000000000000007</v>
      </c>
      <c r="G648" s="8">
        <v>880</v>
      </c>
      <c r="H648" s="9">
        <f t="shared" si="50"/>
        <v>99.999999999999986</v>
      </c>
      <c r="I648" s="7" t="s">
        <v>57</v>
      </c>
      <c r="J648" s="12">
        <v>784</v>
      </c>
      <c r="K648" s="11">
        <f t="shared" si="51"/>
        <v>7.8400000000000007</v>
      </c>
      <c r="L648" s="7" t="s">
        <v>289</v>
      </c>
      <c r="M648" s="15">
        <f t="shared" si="52"/>
        <v>0.96</v>
      </c>
      <c r="N648" t="str">
        <f>IF(match_results!C648="完全一致","〇","×")</f>
        <v>〇</v>
      </c>
      <c r="O648" t="str">
        <f>IF(match_results!C648="薬価一致候補","〇","×")</f>
        <v>×</v>
      </c>
      <c r="P648" s="58">
        <f>IF(match_results!E648="","",match_results!E648)</f>
        <v>562</v>
      </c>
      <c r="Q648" s="26" t="str">
        <f ca="1">OFFSET(マスタ非採用削除!$C$4,元データ!P648,0)</f>
        <v>メキシチールカプセル５０ｍｇ</v>
      </c>
      <c r="R648">
        <f t="shared" si="54"/>
        <v>647</v>
      </c>
      <c r="S648" t="str">
        <f t="shared" si="53"/>
        <v>メキシチールカプセル50ｍｇ</v>
      </c>
      <c r="T648">
        <v>1</v>
      </c>
      <c r="U648" t="str">
        <f>統合マスタ!AA651</f>
        <v/>
      </c>
    </row>
    <row r="649" spans="1:21">
      <c r="A649" s="6" t="s">
        <v>1012</v>
      </c>
      <c r="B649" s="6" t="s">
        <v>114</v>
      </c>
      <c r="C649" s="7" t="s">
        <v>39</v>
      </c>
      <c r="D649" s="6" t="s">
        <v>297</v>
      </c>
      <c r="E649" s="6" t="s">
        <v>114</v>
      </c>
      <c r="F649" s="8">
        <v>5.9</v>
      </c>
      <c r="G649" s="8">
        <v>5900</v>
      </c>
      <c r="H649" s="9">
        <f t="shared" si="50"/>
        <v>999.99999999999989</v>
      </c>
      <c r="I649" s="7" t="s">
        <v>38</v>
      </c>
      <c r="J649" s="10">
        <v>5260</v>
      </c>
      <c r="K649" s="11">
        <f t="shared" si="51"/>
        <v>5.2600000000000007</v>
      </c>
      <c r="L649" s="7" t="s">
        <v>121</v>
      </c>
      <c r="M649" s="15">
        <f t="shared" si="52"/>
        <v>0.63999999999999968</v>
      </c>
      <c r="N649" t="str">
        <f>IF(match_results!C649="完全一致","〇","×")</f>
        <v>〇</v>
      </c>
      <c r="O649" t="str">
        <f>IF(match_results!C649="薬価一致候補","〇","×")</f>
        <v>×</v>
      </c>
      <c r="P649" s="58">
        <f>IF(match_results!E649="","",match_results!E649)</f>
        <v>563</v>
      </c>
      <c r="Q649" s="26" t="str">
        <f ca="1">OFFSET(マスタ非採用削除!$C$4,元データ!P649,0)</f>
        <v>メコバラミン錠５００「トーワ」</v>
      </c>
      <c r="R649">
        <f t="shared" si="54"/>
        <v>648</v>
      </c>
      <c r="S649" t="str">
        <f t="shared" si="53"/>
        <v>メコバラミン錠５００「トーワ」</v>
      </c>
      <c r="T649">
        <v>1</v>
      </c>
      <c r="U649" t="str">
        <f>統合マスタ!AA652</f>
        <v/>
      </c>
    </row>
    <row r="650" spans="1:21">
      <c r="A650" s="6" t="s">
        <v>1012</v>
      </c>
      <c r="B650" s="6" t="s">
        <v>114</v>
      </c>
      <c r="C650" s="7" t="s">
        <v>67</v>
      </c>
      <c r="D650" s="6" t="s">
        <v>138</v>
      </c>
      <c r="E650" s="6" t="s">
        <v>114</v>
      </c>
      <c r="F650" s="8">
        <v>5.9</v>
      </c>
      <c r="G650" s="8">
        <v>5900</v>
      </c>
      <c r="H650" s="9">
        <f t="shared" si="50"/>
        <v>999.99999999999989</v>
      </c>
      <c r="I650" s="7" t="s">
        <v>38</v>
      </c>
      <c r="J650" s="10">
        <v>5260</v>
      </c>
      <c r="K650" s="11">
        <f t="shared" si="51"/>
        <v>5.2600000000000007</v>
      </c>
      <c r="L650" s="7" t="s">
        <v>121</v>
      </c>
      <c r="M650" s="15">
        <f t="shared" si="52"/>
        <v>0.63999999999999968</v>
      </c>
      <c r="N650" t="str">
        <f>IF(match_results!C650="完全一致","〇","×")</f>
        <v>〇</v>
      </c>
      <c r="O650" t="str">
        <f>IF(match_results!C650="薬価一致候補","〇","×")</f>
        <v>×</v>
      </c>
      <c r="P650" s="58">
        <f>IF(match_results!E650="","",match_results!E650)</f>
        <v>563</v>
      </c>
      <c r="Q650" s="26" t="str">
        <f ca="1">OFFSET(マスタ非採用削除!$C$4,元データ!P650,0)</f>
        <v>メコバラミン錠５００「トーワ」</v>
      </c>
      <c r="R650">
        <f t="shared" si="54"/>
        <v>649</v>
      </c>
      <c r="S650" t="str">
        <f t="shared" si="53"/>
        <v>メコバラミン錠５００「トーワ」</v>
      </c>
      <c r="T650">
        <v>1</v>
      </c>
      <c r="U650" t="str">
        <f>統合マスタ!AA653</f>
        <v/>
      </c>
    </row>
    <row r="651" spans="1:21">
      <c r="A651" s="6" t="s">
        <v>1013</v>
      </c>
      <c r="B651" s="6" t="s">
        <v>90</v>
      </c>
      <c r="C651" s="7" t="s">
        <v>39</v>
      </c>
      <c r="D651" s="6" t="s">
        <v>1014</v>
      </c>
      <c r="E651" s="6" t="s">
        <v>385</v>
      </c>
      <c r="F651" s="8">
        <v>77.400000000000006</v>
      </c>
      <c r="G651" s="8">
        <v>3715.2</v>
      </c>
      <c r="H651" s="9">
        <f t="shared" si="50"/>
        <v>47.999999999999993</v>
      </c>
      <c r="I651" s="7" t="s">
        <v>38</v>
      </c>
      <c r="J651" s="10">
        <v>3307</v>
      </c>
      <c r="K651" s="11">
        <f t="shared" si="51"/>
        <v>68.895833333333343</v>
      </c>
      <c r="L651" s="7" t="s">
        <v>270</v>
      </c>
      <c r="M651" s="15">
        <f t="shared" si="52"/>
        <v>8.5041666666666629</v>
      </c>
      <c r="N651" t="str">
        <f>IF(match_results!C651="完全一致","〇","×")</f>
        <v>〇</v>
      </c>
      <c r="O651" t="str">
        <f>IF(match_results!C651="薬価一致候補","〇","×")</f>
        <v>×</v>
      </c>
      <c r="P651" s="58">
        <f>IF(match_results!E651="","",match_results!E651)</f>
        <v>564</v>
      </c>
      <c r="Q651" s="26" t="str">
        <f ca="1">OFFSET(マスタ非採用削除!$C$4,元データ!P651,0)</f>
        <v>メトトレキサート錠２ｍｇ「あゆみ」</v>
      </c>
      <c r="R651">
        <f t="shared" si="54"/>
        <v>650</v>
      </c>
      <c r="S651" t="str">
        <f t="shared" si="53"/>
        <v>メトトレキサート錠2ｍｇ「あゆみ」</v>
      </c>
      <c r="T651">
        <v>1</v>
      </c>
      <c r="U651" t="str">
        <f>統合マスタ!AA654</f>
        <v/>
      </c>
    </row>
    <row r="652" spans="1:21">
      <c r="A652" s="6" t="s">
        <v>1015</v>
      </c>
      <c r="B652" s="6" t="s">
        <v>9</v>
      </c>
      <c r="C652" s="7" t="s">
        <v>67</v>
      </c>
      <c r="D652" s="6" t="s">
        <v>174</v>
      </c>
      <c r="E652" s="6" t="s">
        <v>84</v>
      </c>
      <c r="F652" s="8">
        <v>10.4</v>
      </c>
      <c r="G652" s="8">
        <v>5200</v>
      </c>
      <c r="H652" s="9">
        <f t="shared" si="50"/>
        <v>500</v>
      </c>
      <c r="I652" s="7" t="s">
        <v>38</v>
      </c>
      <c r="J652" s="10">
        <v>4320</v>
      </c>
      <c r="K652" s="11">
        <f t="shared" si="51"/>
        <v>8.64</v>
      </c>
      <c r="L652" s="7" t="s">
        <v>407</v>
      </c>
      <c r="M652" s="15">
        <f t="shared" si="52"/>
        <v>1.7599999999999998</v>
      </c>
      <c r="N652" t="str">
        <f>IF(match_results!C652="完全一致","〇","×")</f>
        <v>〇</v>
      </c>
      <c r="O652" t="str">
        <f>IF(match_results!C652="薬価一致候補","〇","×")</f>
        <v>×</v>
      </c>
      <c r="P652" s="58">
        <f>IF(match_results!E652="","",match_results!E652)</f>
        <v>565</v>
      </c>
      <c r="Q652" s="26" t="str">
        <f ca="1">OFFSET(マスタ非採用削除!$C$4,元データ!P652,0)</f>
        <v>メトホルミン塩酸塩錠２５０ｍｇＭＴ「ＤＳＰＢ」</v>
      </c>
      <c r="R652">
        <f t="shared" si="54"/>
        <v>651</v>
      </c>
      <c r="S652" t="str">
        <f t="shared" si="53"/>
        <v>メトホルミン塩酸塩錠250ｍｇMT「DSPB」</v>
      </c>
      <c r="T652">
        <v>1</v>
      </c>
      <c r="U652" t="str">
        <f>統合マスタ!AA655</f>
        <v/>
      </c>
    </row>
    <row r="653" spans="1:21">
      <c r="A653" s="6" t="s">
        <v>1016</v>
      </c>
      <c r="B653" s="6" t="s">
        <v>90</v>
      </c>
      <c r="C653" s="7" t="s">
        <v>10</v>
      </c>
      <c r="D653" s="6" t="s">
        <v>145</v>
      </c>
      <c r="E653" s="6" t="s">
        <v>92</v>
      </c>
      <c r="F653" s="8">
        <v>1060.9000000000001</v>
      </c>
      <c r="G653" s="8">
        <v>10609</v>
      </c>
      <c r="H653" s="9">
        <f t="shared" si="50"/>
        <v>10</v>
      </c>
      <c r="I653" s="7" t="s">
        <v>244</v>
      </c>
      <c r="J653" s="10">
        <v>9451</v>
      </c>
      <c r="K653" s="11">
        <f t="shared" si="51"/>
        <v>945.1</v>
      </c>
      <c r="L653" s="7" t="s">
        <v>207</v>
      </c>
      <c r="M653" s="15">
        <f t="shared" si="52"/>
        <v>115.80000000000007</v>
      </c>
      <c r="N653" t="str">
        <f>IF(match_results!C653="完全一致","〇","×")</f>
        <v>×</v>
      </c>
      <c r="O653" t="str">
        <f>IF(match_results!C653="薬価一致候補","〇","×")</f>
        <v>〇</v>
      </c>
      <c r="P653" s="56">
        <f>IF(match_results!E653="","",match_results!E653)</f>
        <v>566</v>
      </c>
      <c r="Q653" s="26" t="str">
        <f ca="1">OFFSET(マスタ非採用削除!$C$4,元データ!P653,0)</f>
        <v>メプチンエアー１０μｇ吸入１００回</v>
      </c>
      <c r="R653">
        <f t="shared" si="54"/>
        <v>652</v>
      </c>
      <c r="S653" t="str">
        <f t="shared" si="53"/>
        <v>メプチンｴｱ-10μｇ吸入100回　　0.0143％</v>
      </c>
      <c r="T653">
        <v>2</v>
      </c>
      <c r="U653" t="str">
        <f>統合マスタ!AA656</f>
        <v/>
      </c>
    </row>
    <row r="654" spans="1:21">
      <c r="A654" s="6" t="s">
        <v>1017</v>
      </c>
      <c r="B654" s="6" t="s">
        <v>44</v>
      </c>
      <c r="C654" s="7" t="s">
        <v>39</v>
      </c>
      <c r="D654" s="6" t="s">
        <v>358</v>
      </c>
      <c r="E654" s="6" t="s">
        <v>380</v>
      </c>
      <c r="F654" s="8">
        <v>66</v>
      </c>
      <c r="G654" s="8">
        <v>3696</v>
      </c>
      <c r="H654" s="9">
        <f t="shared" si="50"/>
        <v>56</v>
      </c>
      <c r="I654" s="7" t="s">
        <v>38</v>
      </c>
      <c r="J654" s="10">
        <v>3179</v>
      </c>
      <c r="K654" s="11">
        <f t="shared" si="51"/>
        <v>56.767857142857146</v>
      </c>
      <c r="L654" s="7" t="s">
        <v>224</v>
      </c>
      <c r="M654" s="15">
        <f t="shared" si="52"/>
        <v>9.2321428571428541</v>
      </c>
      <c r="N654" t="str">
        <f>IF(match_results!C654="完全一致","〇","×")</f>
        <v>〇</v>
      </c>
      <c r="O654" t="str">
        <f>IF(match_results!C654="薬価一致候補","〇","×")</f>
        <v>×</v>
      </c>
      <c r="P654" s="58">
        <f>IF(match_results!E654="","",match_results!E654)</f>
        <v>568</v>
      </c>
      <c r="Q654" s="26" t="str">
        <f ca="1">OFFSET(マスタ非採用削除!$C$4,元データ!P654,0)</f>
        <v>メマンチン塩酸塩ＯＤ錠２０ｍｇ「ＤＳＥＰ」</v>
      </c>
      <c r="R654">
        <f t="shared" si="54"/>
        <v>653</v>
      </c>
      <c r="S654" t="str">
        <f t="shared" si="53"/>
        <v>メマンチン塩酸塩ＯＤ錠20ｍｇ「DSEP」</v>
      </c>
      <c r="T654">
        <v>1</v>
      </c>
      <c r="U654" t="str">
        <f>統合マスタ!AA657</f>
        <v/>
      </c>
    </row>
    <row r="655" spans="1:21">
      <c r="A655" s="6" t="s">
        <v>1017</v>
      </c>
      <c r="B655" s="6" t="s">
        <v>44</v>
      </c>
      <c r="C655" s="7" t="s">
        <v>67</v>
      </c>
      <c r="D655" s="6" t="s">
        <v>36</v>
      </c>
      <c r="E655" s="6" t="s">
        <v>380</v>
      </c>
      <c r="F655" s="8">
        <v>66</v>
      </c>
      <c r="G655" s="8">
        <v>6600</v>
      </c>
      <c r="H655" s="9">
        <f t="shared" si="50"/>
        <v>100</v>
      </c>
      <c r="I655" s="7" t="s">
        <v>38</v>
      </c>
      <c r="J655" s="10">
        <v>5676</v>
      </c>
      <c r="K655" s="11">
        <f t="shared" si="51"/>
        <v>56.76</v>
      </c>
      <c r="L655" s="7" t="s">
        <v>224</v>
      </c>
      <c r="M655" s="15">
        <f t="shared" si="52"/>
        <v>9.240000000000002</v>
      </c>
      <c r="N655" t="str">
        <f>IF(match_results!C655="完全一致","〇","×")</f>
        <v>〇</v>
      </c>
      <c r="O655" t="str">
        <f>IF(match_results!C655="薬価一致候補","〇","×")</f>
        <v>×</v>
      </c>
      <c r="P655" s="58">
        <f>IF(match_results!E655="","",match_results!E655)</f>
        <v>568</v>
      </c>
      <c r="Q655" s="26" t="str">
        <f ca="1">OFFSET(マスタ非採用削除!$C$4,元データ!P655,0)</f>
        <v>メマンチン塩酸塩ＯＤ錠２０ｍｇ「ＤＳＥＰ」</v>
      </c>
      <c r="R655">
        <f t="shared" si="54"/>
        <v>654</v>
      </c>
      <c r="S655" t="str">
        <f t="shared" si="53"/>
        <v>メマンチン塩酸塩ＯＤ錠20ｍｇ「DSEP」</v>
      </c>
      <c r="T655">
        <v>1</v>
      </c>
      <c r="U655" t="str">
        <f>統合マスタ!AA658</f>
        <v/>
      </c>
    </row>
    <row r="656" spans="1:21">
      <c r="A656" s="6" t="s">
        <v>1018</v>
      </c>
      <c r="B656" s="6" t="s">
        <v>44</v>
      </c>
      <c r="C656" s="7" t="s">
        <v>39</v>
      </c>
      <c r="D656" s="6" t="s">
        <v>358</v>
      </c>
      <c r="E656" s="6" t="s">
        <v>380</v>
      </c>
      <c r="F656" s="8">
        <v>21.5</v>
      </c>
      <c r="G656" s="8">
        <v>1204</v>
      </c>
      <c r="H656" s="9">
        <f t="shared" si="50"/>
        <v>56</v>
      </c>
      <c r="I656" s="7" t="s">
        <v>38</v>
      </c>
      <c r="J656" s="10">
        <v>1035</v>
      </c>
      <c r="K656" s="11">
        <f t="shared" si="51"/>
        <v>18.482142857142858</v>
      </c>
      <c r="L656" s="7" t="s">
        <v>224</v>
      </c>
      <c r="M656" s="15">
        <f t="shared" si="52"/>
        <v>3.0178571428571423</v>
      </c>
      <c r="N656" t="str">
        <f>IF(match_results!C656="完全一致","〇","×")</f>
        <v>〇</v>
      </c>
      <c r="O656" t="str">
        <f>IF(match_results!C656="薬価一致候補","〇","×")</f>
        <v>×</v>
      </c>
      <c r="P656" s="58">
        <f>IF(match_results!E656="","",match_results!E656)</f>
        <v>567</v>
      </c>
      <c r="Q656" s="26" t="str">
        <f ca="1">OFFSET(マスタ非採用削除!$C$4,元データ!P656,0)</f>
        <v>メマンチン塩酸塩ＯＤ錠５ｍｇ「ＤＳＥＰ」</v>
      </c>
      <c r="R656">
        <f t="shared" si="54"/>
        <v>655</v>
      </c>
      <c r="S656" t="str">
        <f t="shared" si="53"/>
        <v>メマンチン塩酸塩ＯＤ錠5ｍｇ「DSEP」</v>
      </c>
      <c r="T656">
        <v>1</v>
      </c>
      <c r="U656" t="str">
        <f>統合マスタ!AA659</f>
        <v/>
      </c>
    </row>
    <row r="657" spans="1:21">
      <c r="A657" s="6" t="s">
        <v>1018</v>
      </c>
      <c r="B657" s="6" t="s">
        <v>44</v>
      </c>
      <c r="C657" s="7" t="s">
        <v>67</v>
      </c>
      <c r="D657" s="6" t="s">
        <v>36</v>
      </c>
      <c r="E657" s="6" t="s">
        <v>380</v>
      </c>
      <c r="F657" s="8">
        <v>21.5</v>
      </c>
      <c r="G657" s="8">
        <v>2150</v>
      </c>
      <c r="H657" s="9">
        <f t="shared" si="50"/>
        <v>100</v>
      </c>
      <c r="I657" s="7" t="s">
        <v>38</v>
      </c>
      <c r="J657" s="10">
        <v>1849</v>
      </c>
      <c r="K657" s="11">
        <f t="shared" si="51"/>
        <v>18.489999999999998</v>
      </c>
      <c r="L657" s="7" t="s">
        <v>224</v>
      </c>
      <c r="M657" s="15">
        <f t="shared" si="52"/>
        <v>3.0100000000000016</v>
      </c>
      <c r="N657" t="str">
        <f>IF(match_results!C657="完全一致","〇","×")</f>
        <v>〇</v>
      </c>
      <c r="O657" t="str">
        <f>IF(match_results!C657="薬価一致候補","〇","×")</f>
        <v>×</v>
      </c>
      <c r="P657" s="58">
        <f>IF(match_results!E657="","",match_results!E657)</f>
        <v>567</v>
      </c>
      <c r="Q657" s="26" t="str">
        <f ca="1">OFFSET(マスタ非採用削除!$C$4,元データ!P657,0)</f>
        <v>メマンチン塩酸塩ＯＤ錠５ｍｇ「ＤＳＥＰ」</v>
      </c>
      <c r="R657">
        <f t="shared" si="54"/>
        <v>656</v>
      </c>
      <c r="S657" t="str">
        <f t="shared" si="53"/>
        <v>メマンチン塩酸塩ＯＤ錠5ｍｇ「DSEP」</v>
      </c>
      <c r="T657">
        <v>1</v>
      </c>
      <c r="U657" t="str">
        <f>統合マスタ!AA660</f>
        <v/>
      </c>
    </row>
    <row r="658" spans="1:21">
      <c r="A658" s="6" t="s">
        <v>1019</v>
      </c>
      <c r="B658" s="6" t="s">
        <v>90</v>
      </c>
      <c r="C658" s="7" t="s">
        <v>58</v>
      </c>
      <c r="D658" s="6" t="s">
        <v>36</v>
      </c>
      <c r="E658" s="6" t="s">
        <v>180</v>
      </c>
      <c r="F658" s="8">
        <v>9</v>
      </c>
      <c r="G658" s="8">
        <v>900</v>
      </c>
      <c r="H658" s="9">
        <f t="shared" si="50"/>
        <v>100</v>
      </c>
      <c r="I658" s="7" t="s">
        <v>38</v>
      </c>
      <c r="J658" s="10">
        <v>802</v>
      </c>
      <c r="K658" s="11">
        <f t="shared" si="51"/>
        <v>8.02</v>
      </c>
      <c r="L658" s="7" t="s">
        <v>511</v>
      </c>
      <c r="M658" s="15">
        <f t="shared" si="52"/>
        <v>0.98000000000000043</v>
      </c>
      <c r="N658" t="str">
        <f>IF(match_results!C658="完全一致","〇","×")</f>
        <v>〇</v>
      </c>
      <c r="O658" t="str">
        <f>IF(match_results!C658="薬価一致候補","〇","×")</f>
        <v>×</v>
      </c>
      <c r="P658" s="58">
        <f>IF(match_results!E658="","",match_results!E658)</f>
        <v>569</v>
      </c>
      <c r="Q658" s="26" t="str">
        <f ca="1">OFFSET(マスタ非採用削除!$C$4,元データ!P658,0)</f>
        <v>メリスロン錠６ｍｇ</v>
      </c>
      <c r="R658">
        <f t="shared" si="54"/>
        <v>657</v>
      </c>
      <c r="S658" t="str">
        <f t="shared" si="53"/>
        <v>メリスロン錠6ｍｇ</v>
      </c>
      <c r="T658">
        <v>1</v>
      </c>
      <c r="U658" t="str">
        <f>統合マスタ!AA661</f>
        <v/>
      </c>
    </row>
    <row r="659" spans="1:21">
      <c r="A659" s="6" t="s">
        <v>1020</v>
      </c>
      <c r="B659" s="6" t="s">
        <v>9</v>
      </c>
      <c r="C659" s="7" t="s">
        <v>58</v>
      </c>
      <c r="D659" s="6" t="s">
        <v>36</v>
      </c>
      <c r="E659" s="6" t="s">
        <v>961</v>
      </c>
      <c r="F659" s="8">
        <v>10.1</v>
      </c>
      <c r="G659" s="8">
        <v>1010</v>
      </c>
      <c r="H659" s="9">
        <f t="shared" si="50"/>
        <v>100</v>
      </c>
      <c r="I659" s="7" t="s">
        <v>38</v>
      </c>
      <c r="J659" s="10">
        <v>918</v>
      </c>
      <c r="K659" s="11">
        <f t="shared" si="51"/>
        <v>9.18</v>
      </c>
      <c r="L659" s="7" t="s">
        <v>270</v>
      </c>
      <c r="M659" s="15">
        <f t="shared" si="52"/>
        <v>0.91999999999999993</v>
      </c>
      <c r="N659" t="str">
        <f>IF(match_results!C659="完全一致","〇","×")</f>
        <v>〇</v>
      </c>
      <c r="O659" t="str">
        <f>IF(match_results!C659="薬価一致候補","〇","×")</f>
        <v>×</v>
      </c>
      <c r="P659" s="58">
        <f>IF(match_results!E659="","",match_results!E659)</f>
        <v>570</v>
      </c>
      <c r="Q659" s="26" t="str">
        <f ca="1">OFFSET(マスタ非採用削除!$C$4,元データ!P659,0)</f>
        <v>メルカゾール錠５ｍｇ</v>
      </c>
      <c r="R659">
        <f t="shared" si="54"/>
        <v>658</v>
      </c>
      <c r="S659" t="str">
        <f t="shared" si="53"/>
        <v>メルカゾール錠５ｍｇ</v>
      </c>
      <c r="T659">
        <v>1</v>
      </c>
      <c r="U659" t="str">
        <f>統合マスタ!AA662</f>
        <v/>
      </c>
    </row>
    <row r="660" spans="1:21">
      <c r="A660" s="6" t="s">
        <v>1021</v>
      </c>
      <c r="B660" s="6" t="s">
        <v>109</v>
      </c>
      <c r="C660" s="7" t="s">
        <v>10</v>
      </c>
      <c r="D660" s="6" t="s">
        <v>1022</v>
      </c>
      <c r="E660" s="6" t="s">
        <v>108</v>
      </c>
      <c r="F660" s="8">
        <v>656</v>
      </c>
      <c r="G660" s="8">
        <v>6560</v>
      </c>
      <c r="H660" s="9">
        <f t="shared" si="50"/>
        <v>10</v>
      </c>
      <c r="I660" s="7" t="s">
        <v>110</v>
      </c>
      <c r="J660" s="10">
        <v>5921</v>
      </c>
      <c r="K660" s="11">
        <f t="shared" si="51"/>
        <v>592.1</v>
      </c>
      <c r="L660" s="7" t="s">
        <v>353</v>
      </c>
      <c r="M660" s="15">
        <f t="shared" si="52"/>
        <v>63.899999999999977</v>
      </c>
      <c r="N660" t="str">
        <f>IF(match_results!C660="完全一致","〇","×")</f>
        <v>〇</v>
      </c>
      <c r="O660" t="str">
        <f>IF(match_results!C660="薬価一致候補","〇","×")</f>
        <v>×</v>
      </c>
      <c r="P660" s="58">
        <f>IF(match_results!E660="","",match_results!E660)</f>
        <v>571</v>
      </c>
      <c r="Q660" s="26" t="str">
        <f ca="1">OFFSET(マスタ非採用削除!$C$4,元データ!P660,0)</f>
        <v>メロペネム点滴静注用０．５ｇ「サワイ」</v>
      </c>
      <c r="R660">
        <f t="shared" si="54"/>
        <v>659</v>
      </c>
      <c r="S660" t="str">
        <f t="shared" si="53"/>
        <v>メロペネム点滴静注用0.5ｇ「サワイ」</v>
      </c>
      <c r="T660">
        <v>1</v>
      </c>
      <c r="U660" t="str">
        <f>統合マスタ!AA663</f>
        <v/>
      </c>
    </row>
    <row r="661" spans="1:21">
      <c r="A661" s="6" t="s">
        <v>1023</v>
      </c>
      <c r="B661" s="6" t="s">
        <v>9</v>
      </c>
      <c r="C661" s="7" t="s">
        <v>14</v>
      </c>
      <c r="D661" s="6" t="s">
        <v>83</v>
      </c>
      <c r="E661" s="6" t="s">
        <v>257</v>
      </c>
      <c r="F661" s="8">
        <v>9.6</v>
      </c>
      <c r="G661" s="8">
        <v>960</v>
      </c>
      <c r="H661" s="9">
        <f t="shared" si="50"/>
        <v>100</v>
      </c>
      <c r="I661" s="7" t="s">
        <v>13</v>
      </c>
      <c r="J661" s="10">
        <v>870</v>
      </c>
      <c r="K661" s="11">
        <f t="shared" si="51"/>
        <v>8.6999999999999993</v>
      </c>
      <c r="L661" s="7" t="s">
        <v>63</v>
      </c>
      <c r="M661" s="15">
        <f t="shared" si="52"/>
        <v>0.90000000000000036</v>
      </c>
      <c r="N661" t="str">
        <f>IF(match_results!C661="完全一致","〇","×")</f>
        <v>〇</v>
      </c>
      <c r="O661" t="str">
        <f>IF(match_results!C661="薬価一致候補","〇","×")</f>
        <v>×</v>
      </c>
      <c r="P661" s="58">
        <f>IF(match_results!E661="","",match_results!E661)</f>
        <v>574</v>
      </c>
      <c r="Q661" s="26" t="str">
        <f ca="1">OFFSET(マスタ非採用削除!$C$4,元データ!P661,0)</f>
        <v>モサプリドクエン酸塩散１％「日医工」</v>
      </c>
      <c r="R661">
        <f t="shared" si="54"/>
        <v>660</v>
      </c>
      <c r="S661" t="str">
        <f t="shared" si="53"/>
        <v>モサプリドクエン酸塩散１％「日医工」</v>
      </c>
      <c r="T661">
        <v>1</v>
      </c>
      <c r="U661" t="str">
        <f>統合マスタ!AA664</f>
        <v/>
      </c>
    </row>
    <row r="662" spans="1:21">
      <c r="A662" s="6" t="s">
        <v>1024</v>
      </c>
      <c r="B662" s="6" t="s">
        <v>9</v>
      </c>
      <c r="C662" s="7" t="s">
        <v>39</v>
      </c>
      <c r="D662" s="6" t="s">
        <v>69</v>
      </c>
      <c r="E662" s="6" t="s">
        <v>257</v>
      </c>
      <c r="F662" s="8">
        <v>10.4</v>
      </c>
      <c r="G662" s="8">
        <v>1040</v>
      </c>
      <c r="H662" s="9">
        <f t="shared" si="50"/>
        <v>100</v>
      </c>
      <c r="I662" s="7" t="s">
        <v>38</v>
      </c>
      <c r="J662" s="10">
        <v>840</v>
      </c>
      <c r="K662" s="11">
        <f t="shared" si="51"/>
        <v>8.4</v>
      </c>
      <c r="L662" s="7" t="s">
        <v>63</v>
      </c>
      <c r="M662" s="15">
        <f t="shared" si="52"/>
        <v>2</v>
      </c>
      <c r="N662" t="str">
        <f>IF(match_results!C662="完全一致","〇","×")</f>
        <v>〇</v>
      </c>
      <c r="O662" t="str">
        <f>IF(match_results!C662="薬価一致候補","〇","×")</f>
        <v>×</v>
      </c>
      <c r="P662" s="58">
        <f>IF(match_results!E662="","",match_results!E662)</f>
        <v>573</v>
      </c>
      <c r="Q662" s="26" t="str">
        <f ca="1">OFFSET(マスタ非採用削除!$C$4,元データ!P662,0)</f>
        <v>モサプリドクエン酸塩錠５ｍｇ「日医工」</v>
      </c>
      <c r="R662">
        <f t="shared" si="54"/>
        <v>661</v>
      </c>
      <c r="S662" t="str">
        <f t="shared" si="53"/>
        <v>モサプリドクエン酸塩錠5ｍｇ「日医工」</v>
      </c>
      <c r="T662">
        <v>1</v>
      </c>
      <c r="U662" t="str">
        <f>統合マスタ!AA665</f>
        <v/>
      </c>
    </row>
    <row r="663" spans="1:21">
      <c r="A663" s="6" t="s">
        <v>1024</v>
      </c>
      <c r="B663" s="6" t="s">
        <v>9</v>
      </c>
      <c r="C663" s="7" t="s">
        <v>67</v>
      </c>
      <c r="D663" s="6" t="s">
        <v>138</v>
      </c>
      <c r="E663" s="6" t="s">
        <v>257</v>
      </c>
      <c r="F663" s="8">
        <v>10.4</v>
      </c>
      <c r="G663" s="8">
        <v>10400</v>
      </c>
      <c r="H663" s="9">
        <f t="shared" si="50"/>
        <v>1000</v>
      </c>
      <c r="I663" s="7" t="s">
        <v>38</v>
      </c>
      <c r="J663" s="10">
        <v>8400</v>
      </c>
      <c r="K663" s="11">
        <f t="shared" si="51"/>
        <v>8.4</v>
      </c>
      <c r="L663" s="7" t="s">
        <v>63</v>
      </c>
      <c r="M663" s="15">
        <f t="shared" si="52"/>
        <v>2</v>
      </c>
      <c r="N663" t="str">
        <f>IF(match_results!C663="完全一致","〇","×")</f>
        <v>〇</v>
      </c>
      <c r="O663" t="str">
        <f>IF(match_results!C663="薬価一致候補","〇","×")</f>
        <v>×</v>
      </c>
      <c r="P663" s="58">
        <f>IF(match_results!E663="","",match_results!E663)</f>
        <v>573</v>
      </c>
      <c r="Q663" s="26" t="str">
        <f ca="1">OFFSET(マスタ非採用削除!$C$4,元データ!P663,0)</f>
        <v>モサプリドクエン酸塩錠５ｍｇ「日医工」</v>
      </c>
      <c r="R663">
        <f t="shared" si="54"/>
        <v>662</v>
      </c>
      <c r="S663" t="str">
        <f t="shared" si="53"/>
        <v>モサプリドクエン酸塩錠5ｍｇ「日医工」</v>
      </c>
      <c r="T663">
        <v>1</v>
      </c>
      <c r="U663" t="str">
        <f>統合マスタ!AA666</f>
        <v/>
      </c>
    </row>
    <row r="664" spans="1:21">
      <c r="A664" s="6" t="s">
        <v>1025</v>
      </c>
      <c r="B664" s="6" t="s">
        <v>44</v>
      </c>
      <c r="C664" s="7" t="s">
        <v>39</v>
      </c>
      <c r="D664" s="6" t="s">
        <v>69</v>
      </c>
      <c r="E664" s="6" t="s">
        <v>56</v>
      </c>
      <c r="F664" s="8">
        <v>303.60000000000002</v>
      </c>
      <c r="G664" s="8">
        <v>30360</v>
      </c>
      <c r="H664" s="9">
        <f t="shared" si="50"/>
        <v>99.999999999999986</v>
      </c>
      <c r="I664" s="7" t="s">
        <v>38</v>
      </c>
      <c r="J664" s="10">
        <v>26110</v>
      </c>
      <c r="K664" s="11">
        <f t="shared" si="51"/>
        <v>261.10000000000002</v>
      </c>
      <c r="L664" s="7" t="s">
        <v>1026</v>
      </c>
      <c r="M664" s="15">
        <f t="shared" si="52"/>
        <v>42.5</v>
      </c>
      <c r="N664" t="str">
        <f>IF(match_results!C664="完全一致","〇","×")</f>
        <v>〇</v>
      </c>
      <c r="O664" t="str">
        <f>IF(match_results!C664="薬価一致候補","〇","×")</f>
        <v>×</v>
      </c>
      <c r="P664" s="58">
        <f>IF(match_results!E664="","",match_results!E664)</f>
        <v>575</v>
      </c>
      <c r="Q664" s="26" t="str">
        <f ca="1">OFFSET(マスタ非採用削除!$C$4,元データ!P664,0)</f>
        <v>モディオダール錠１００ｍｇ</v>
      </c>
      <c r="R664">
        <f t="shared" si="54"/>
        <v>663</v>
      </c>
      <c r="S664" t="str">
        <f t="shared" si="53"/>
        <v>モディオダール錠100mg</v>
      </c>
      <c r="T664">
        <v>1</v>
      </c>
      <c r="U664" t="str">
        <f>統合マスタ!AA667</f>
        <v/>
      </c>
    </row>
    <row r="665" spans="1:21">
      <c r="A665" s="6" t="s">
        <v>1027</v>
      </c>
      <c r="B665" s="6" t="s">
        <v>9</v>
      </c>
      <c r="C665" s="7" t="s">
        <v>14</v>
      </c>
      <c r="D665" s="6" t="s">
        <v>1028</v>
      </c>
      <c r="E665" s="6" t="s">
        <v>398</v>
      </c>
      <c r="F665" s="8">
        <v>61.4</v>
      </c>
      <c r="G665" s="8">
        <v>6140</v>
      </c>
      <c r="H665" s="9">
        <f t="shared" si="50"/>
        <v>100</v>
      </c>
      <c r="I665" s="7" t="s">
        <v>554</v>
      </c>
      <c r="J665" s="10">
        <v>5240</v>
      </c>
      <c r="K665" s="11">
        <f t="shared" si="51"/>
        <v>52.4</v>
      </c>
      <c r="L665" s="7" t="s">
        <v>213</v>
      </c>
      <c r="M665" s="15">
        <f t="shared" si="52"/>
        <v>9</v>
      </c>
      <c r="N665" t="str">
        <f>IF(match_results!C665="完全一致","〇","×")</f>
        <v>×</v>
      </c>
      <c r="O665" t="str">
        <f>IF(match_results!C665="薬価一致候補","〇","×")</f>
        <v>〇</v>
      </c>
      <c r="P665" s="56">
        <f>IF(match_results!E665="","",match_results!E665)</f>
        <v>576</v>
      </c>
      <c r="Q665" s="26" t="str">
        <f ca="1">OFFSET(マスタ非採用削除!$C$4,元データ!P665,0)</f>
        <v>モビコール配合内用剤ＬＤ</v>
      </c>
      <c r="R665">
        <f t="shared" si="54"/>
        <v>664</v>
      </c>
      <c r="S665" t="str">
        <f t="shared" si="53"/>
        <v>モビコール配合内用剤ＬＤ（1）　　　6.8523g/1包</v>
      </c>
      <c r="T665">
        <v>2</v>
      </c>
      <c r="U665" t="str">
        <f>統合マスタ!AA668</f>
        <v/>
      </c>
    </row>
    <row r="666" spans="1:21">
      <c r="A666" s="6" t="s">
        <v>1029</v>
      </c>
      <c r="B666" s="6" t="s">
        <v>44</v>
      </c>
      <c r="C666" s="7" t="s">
        <v>39</v>
      </c>
      <c r="D666" s="6" t="s">
        <v>36</v>
      </c>
      <c r="E666" s="6" t="s">
        <v>37</v>
      </c>
      <c r="F666" s="8">
        <v>8.4</v>
      </c>
      <c r="G666" s="8">
        <v>840</v>
      </c>
      <c r="H666" s="9">
        <f t="shared" si="50"/>
        <v>100</v>
      </c>
      <c r="I666" s="7" t="s">
        <v>38</v>
      </c>
      <c r="J666" s="10">
        <v>748</v>
      </c>
      <c r="K666" s="11">
        <f t="shared" si="51"/>
        <v>7.48</v>
      </c>
      <c r="L666" s="7" t="s">
        <v>303</v>
      </c>
      <c r="M666" s="15">
        <f t="shared" si="52"/>
        <v>0.91999999999999993</v>
      </c>
      <c r="N666" t="str">
        <f>IF(match_results!C666="完全一致","〇","×")</f>
        <v>〇</v>
      </c>
      <c r="O666" t="str">
        <f>IF(match_results!C666="薬価一致候補","〇","×")</f>
        <v>×</v>
      </c>
      <c r="P666" s="58">
        <f>IF(match_results!E666="","",match_results!E666)</f>
        <v>579</v>
      </c>
      <c r="Q666" s="26" t="str">
        <f ca="1">OFFSET(マスタ非採用削除!$C$4,元データ!P666,0)</f>
        <v>ユーロジン２ｍｇ錠</v>
      </c>
      <c r="R666">
        <f t="shared" si="54"/>
        <v>665</v>
      </c>
      <c r="S666" t="str">
        <f t="shared" si="53"/>
        <v>ユーロジン2ｍｇ錠</v>
      </c>
      <c r="T666">
        <v>1</v>
      </c>
      <c r="U666" t="str">
        <f>統合マスタ!AA669</f>
        <v/>
      </c>
    </row>
    <row r="667" spans="1:21">
      <c r="A667" s="6" t="s">
        <v>1030</v>
      </c>
      <c r="B667" s="6" t="s">
        <v>90</v>
      </c>
      <c r="C667" s="7" t="s">
        <v>39</v>
      </c>
      <c r="D667" s="6" t="s">
        <v>1031</v>
      </c>
      <c r="E667" s="6" t="s">
        <v>447</v>
      </c>
      <c r="F667" s="8">
        <v>6.8</v>
      </c>
      <c r="G667" s="8">
        <v>1428</v>
      </c>
      <c r="H667" s="9">
        <f t="shared" si="50"/>
        <v>210</v>
      </c>
      <c r="I667" s="7" t="s">
        <v>57</v>
      </c>
      <c r="J667" s="10">
        <v>1252</v>
      </c>
      <c r="K667" s="11">
        <f t="shared" si="51"/>
        <v>5.961904761904762</v>
      </c>
      <c r="L667" s="7" t="s">
        <v>348</v>
      </c>
      <c r="M667" s="15">
        <f t="shared" si="52"/>
        <v>0.83809523809523778</v>
      </c>
      <c r="N667" t="str">
        <f>IF(match_results!C667="完全一致","〇","×")</f>
        <v>〇</v>
      </c>
      <c r="O667" t="str">
        <f>IF(match_results!C667="薬価一致候補","〇","×")</f>
        <v>×</v>
      </c>
      <c r="P667" s="58">
        <f>IF(match_results!E667="","",match_results!E667)</f>
        <v>577</v>
      </c>
      <c r="Q667" s="26" t="str">
        <f ca="1">OFFSET(マスタ非採用削除!$C$4,元データ!P667,0)</f>
        <v>ユベラＮソフトカプセル２００ｍｇ</v>
      </c>
      <c r="R667">
        <f t="shared" si="54"/>
        <v>666</v>
      </c>
      <c r="S667" t="str">
        <f t="shared" si="53"/>
        <v>ユベラNソフトカプセル200ｍｇ</v>
      </c>
      <c r="T667">
        <v>1</v>
      </c>
      <c r="U667" t="str">
        <f>統合マスタ!AA670</f>
        <v/>
      </c>
    </row>
    <row r="668" spans="1:21">
      <c r="A668" s="50" t="s">
        <v>1032</v>
      </c>
      <c r="B668" s="6" t="s">
        <v>44</v>
      </c>
      <c r="C668" s="7" t="s">
        <v>39</v>
      </c>
      <c r="D668" s="6" t="s">
        <v>69</v>
      </c>
      <c r="E668" s="6" t="s">
        <v>705</v>
      </c>
      <c r="F668" s="8">
        <v>42.4</v>
      </c>
      <c r="G668" s="8">
        <v>4240</v>
      </c>
      <c r="H668" s="9">
        <f t="shared" si="50"/>
        <v>100</v>
      </c>
      <c r="I668" s="7" t="s">
        <v>38</v>
      </c>
      <c r="J668" s="10">
        <v>3739</v>
      </c>
      <c r="K668" s="11">
        <f t="shared" si="51"/>
        <v>37.39</v>
      </c>
      <c r="L668" s="7" t="s">
        <v>251</v>
      </c>
      <c r="M668" s="15">
        <f t="shared" si="52"/>
        <v>5.009999999999998</v>
      </c>
      <c r="N668" t="str">
        <f>IF(match_results!C668="完全一致","〇","×")</f>
        <v>×</v>
      </c>
      <c r="O668" t="str">
        <f>IF(match_results!C668="薬価一致候補","〇","×")</f>
        <v>×</v>
      </c>
      <c r="P668" s="64" t="s">
        <v>4067</v>
      </c>
      <c r="Q668" s="63" t="e">
        <f ca="1">OFFSET(マスタ非採用削除!$C$4,元データ!P668,0)</f>
        <v>#VALUE!</v>
      </c>
      <c r="R668">
        <f t="shared" si="54"/>
        <v>667</v>
      </c>
      <c r="S668" t="str">
        <f t="shared" si="53"/>
        <v>ユリス錠1ｍｇ</v>
      </c>
      <c r="T668">
        <v>10</v>
      </c>
      <c r="U668" t="str">
        <f>統合マスタ!AA671</f>
        <v>非採用</v>
      </c>
    </row>
    <row r="669" spans="1:21">
      <c r="A669" s="6" t="s">
        <v>1033</v>
      </c>
      <c r="B669" s="6" t="s">
        <v>44</v>
      </c>
      <c r="C669" s="7" t="s">
        <v>39</v>
      </c>
      <c r="D669" s="6" t="s">
        <v>69</v>
      </c>
      <c r="E669" s="6" t="s">
        <v>398</v>
      </c>
      <c r="F669" s="8">
        <v>75.599999999999994</v>
      </c>
      <c r="G669" s="8">
        <v>7560</v>
      </c>
      <c r="H669" s="9">
        <f t="shared" si="50"/>
        <v>100.00000000000001</v>
      </c>
      <c r="I669" s="7" t="s">
        <v>38</v>
      </c>
      <c r="J669" s="10">
        <v>6666</v>
      </c>
      <c r="K669" s="11">
        <f t="shared" si="51"/>
        <v>66.66</v>
      </c>
      <c r="L669" s="7" t="s">
        <v>251</v>
      </c>
      <c r="M669" s="15">
        <f t="shared" si="52"/>
        <v>8.9399999999999977</v>
      </c>
      <c r="N669" t="str">
        <f>IF(match_results!C669="完全一致","〇","×")</f>
        <v>〇</v>
      </c>
      <c r="O669" t="str">
        <f>IF(match_results!C669="薬価一致候補","〇","×")</f>
        <v>×</v>
      </c>
      <c r="P669" s="58">
        <f>IF(match_results!E669="","",match_results!E669)</f>
        <v>578</v>
      </c>
      <c r="Q669" s="26" t="str">
        <f ca="1">OFFSET(マスタ非採用削除!$C$4,元データ!P669,0)</f>
        <v>ユリス錠２ｍｇ</v>
      </c>
      <c r="R669">
        <f t="shared" si="54"/>
        <v>668</v>
      </c>
      <c r="S669" t="str">
        <f t="shared" si="53"/>
        <v>ユリス錠2ｍｇ</v>
      </c>
      <c r="T669">
        <v>1</v>
      </c>
      <c r="U669" t="str">
        <f>統合マスタ!AA672</f>
        <v/>
      </c>
    </row>
    <row r="670" spans="1:21">
      <c r="A670" s="6" t="s">
        <v>1034</v>
      </c>
      <c r="B670" s="6" t="s">
        <v>9</v>
      </c>
      <c r="C670" s="7" t="s">
        <v>39</v>
      </c>
      <c r="D670" s="6" t="s">
        <v>1035</v>
      </c>
      <c r="E670" s="6" t="s">
        <v>257</v>
      </c>
      <c r="F670" s="8">
        <v>5.9</v>
      </c>
      <c r="G670" s="8">
        <v>5900</v>
      </c>
      <c r="H670" s="9">
        <f t="shared" si="50"/>
        <v>999.99999999999989</v>
      </c>
      <c r="I670" s="7" t="s">
        <v>1036</v>
      </c>
      <c r="J670" s="10">
        <v>5279</v>
      </c>
      <c r="K670" s="11">
        <f t="shared" si="51"/>
        <v>5.2790000000000008</v>
      </c>
      <c r="L670" s="7" t="s">
        <v>136</v>
      </c>
      <c r="M670" s="15">
        <f t="shared" si="52"/>
        <v>0.62099999999999955</v>
      </c>
      <c r="N670" t="str">
        <f>IF(match_results!C670="完全一致","〇","×")</f>
        <v>〇</v>
      </c>
      <c r="O670" t="str">
        <f>IF(match_results!C670="薬価一致候補","〇","×")</f>
        <v>×</v>
      </c>
      <c r="P670" s="58">
        <f>IF(match_results!E670="","",match_results!E670)</f>
        <v>580</v>
      </c>
      <c r="Q670" s="26" t="str">
        <f ca="1">OFFSET(マスタ非採用削除!$C$4,元データ!P670,0)</f>
        <v>ヨウ化カリウム丸５０ｍｇ「日医工」</v>
      </c>
      <c r="R670">
        <f t="shared" si="54"/>
        <v>669</v>
      </c>
      <c r="S670" t="str">
        <f t="shared" si="53"/>
        <v>ヨウ化カリウム丸50ｍｇ「日医工」</v>
      </c>
      <c r="T670">
        <v>1</v>
      </c>
      <c r="U670" t="str">
        <f>統合マスタ!AA673</f>
        <v/>
      </c>
    </row>
    <row r="671" spans="1:21">
      <c r="A671" s="6" t="s">
        <v>1037</v>
      </c>
      <c r="B671" s="6" t="s">
        <v>9</v>
      </c>
      <c r="C671" s="7" t="s">
        <v>10</v>
      </c>
      <c r="D671" s="6" t="s">
        <v>260</v>
      </c>
      <c r="E671" s="6" t="s">
        <v>195</v>
      </c>
      <c r="F671" s="8">
        <v>6.9</v>
      </c>
      <c r="G671" s="8">
        <v>3450</v>
      </c>
      <c r="H671" s="9">
        <f t="shared" si="50"/>
        <v>500</v>
      </c>
      <c r="I671" s="7" t="s">
        <v>75</v>
      </c>
      <c r="J671" s="10">
        <v>3136</v>
      </c>
      <c r="K671" s="11">
        <f t="shared" si="51"/>
        <v>6.2720000000000002</v>
      </c>
      <c r="L671" s="7" t="s">
        <v>213</v>
      </c>
      <c r="M671" s="15">
        <f t="shared" si="52"/>
        <v>0.62800000000000011</v>
      </c>
      <c r="N671" t="str">
        <f>IF(match_results!C671="完全一致","〇","×")</f>
        <v>〇</v>
      </c>
      <c r="O671" t="str">
        <f>IF(match_results!C671="薬価一致候補","〇","×")</f>
        <v>×</v>
      </c>
      <c r="P671" s="58">
        <f>IF(match_results!E671="","",match_results!E671)</f>
        <v>582</v>
      </c>
      <c r="Q671" s="26" t="str">
        <f ca="1">OFFSET(マスタ非採用削除!$C$4,元データ!P671,0)</f>
        <v>ラクツロースシロップ６５％「タカタ」</v>
      </c>
      <c r="R671">
        <f t="shared" si="54"/>
        <v>670</v>
      </c>
      <c r="S671" t="str">
        <f t="shared" si="53"/>
        <v>ラクツロースシロップ65%「タカタ」</v>
      </c>
      <c r="T671">
        <v>1</v>
      </c>
      <c r="U671" t="str">
        <f>統合マスタ!AA674</f>
        <v/>
      </c>
    </row>
    <row r="672" spans="1:21">
      <c r="A672" s="6" t="s">
        <v>1038</v>
      </c>
      <c r="B672" s="6" t="s">
        <v>90</v>
      </c>
      <c r="C672" s="7" t="s">
        <v>67</v>
      </c>
      <c r="D672" s="6" t="s">
        <v>1039</v>
      </c>
      <c r="E672" s="6" t="s">
        <v>639</v>
      </c>
      <c r="F672" s="8">
        <v>2164.9</v>
      </c>
      <c r="G672" s="8">
        <v>86596</v>
      </c>
      <c r="H672" s="9">
        <f t="shared" si="50"/>
        <v>40</v>
      </c>
      <c r="I672" s="7" t="s">
        <v>57</v>
      </c>
      <c r="J672" s="10">
        <v>77149</v>
      </c>
      <c r="K672" s="11">
        <f t="shared" si="51"/>
        <v>1928.7249999999999</v>
      </c>
      <c r="L672" s="7" t="s">
        <v>111</v>
      </c>
      <c r="M672" s="15">
        <f t="shared" si="52"/>
        <v>236.17500000000018</v>
      </c>
      <c r="N672" t="str">
        <f>IF(match_results!C672="完全一致","〇","×")</f>
        <v>〇</v>
      </c>
      <c r="O672" t="str">
        <f>IF(match_results!C672="薬価一致候補","〇","×")</f>
        <v>×</v>
      </c>
      <c r="P672" s="58">
        <f>IF(match_results!E672="","",match_results!E672)</f>
        <v>583</v>
      </c>
      <c r="Q672" s="26" t="str">
        <f ca="1">OFFSET(マスタ非採用削除!$C$4,元データ!P672,0)</f>
        <v>ラゲブリオカプセル２００ｍｇ</v>
      </c>
      <c r="R672">
        <f t="shared" si="54"/>
        <v>671</v>
      </c>
      <c r="S672" t="str">
        <f t="shared" si="53"/>
        <v>ラゲブリオカプセル200ｍｇ</v>
      </c>
      <c r="T672">
        <v>1</v>
      </c>
      <c r="U672" t="str">
        <f>統合マスタ!AA675</f>
        <v/>
      </c>
    </row>
    <row r="673" spans="1:21">
      <c r="A673" s="6" t="s">
        <v>1040</v>
      </c>
      <c r="B673" s="6" t="s">
        <v>90</v>
      </c>
      <c r="C673" s="7" t="s">
        <v>10</v>
      </c>
      <c r="D673" s="6" t="s">
        <v>1041</v>
      </c>
      <c r="E673" s="6" t="s">
        <v>92</v>
      </c>
      <c r="F673" s="8">
        <v>10.7</v>
      </c>
      <c r="G673" s="8">
        <v>5992</v>
      </c>
      <c r="H673" s="9">
        <f t="shared" si="50"/>
        <v>560</v>
      </c>
      <c r="I673" s="7" t="s">
        <v>1042</v>
      </c>
      <c r="J673" s="10">
        <v>5320</v>
      </c>
      <c r="K673" s="11">
        <f t="shared" si="51"/>
        <v>9.5</v>
      </c>
      <c r="L673" s="7" t="s">
        <v>216</v>
      </c>
      <c r="M673" s="15">
        <f t="shared" si="52"/>
        <v>1.1999999999999993</v>
      </c>
      <c r="N673" t="str">
        <f>IF(match_results!C673="完全一致","〇","×")</f>
        <v>×</v>
      </c>
      <c r="O673" t="str">
        <f>IF(match_results!C673="薬価一致候補","〇","×")</f>
        <v>〇</v>
      </c>
      <c r="P673" s="57">
        <v>586</v>
      </c>
      <c r="Q673" s="49" t="str">
        <f ca="1">OFFSET(マスタ非採用削除!$C$4,元データ!P673,0)</f>
        <v>ラコールＮＦ配合経腸用液【コーヒー】</v>
      </c>
      <c r="R673">
        <f t="shared" si="54"/>
        <v>672</v>
      </c>
      <c r="S673" t="str">
        <f t="shared" si="53"/>
        <v>ラコールNF配合経腸液（コーヒー）</v>
      </c>
      <c r="T673">
        <v>2</v>
      </c>
      <c r="U673" t="str">
        <f>統合マスタ!AA676</f>
        <v/>
      </c>
    </row>
    <row r="674" spans="1:21">
      <c r="A674" s="6" t="s">
        <v>1043</v>
      </c>
      <c r="B674" s="6" t="s">
        <v>90</v>
      </c>
      <c r="C674" s="7" t="s">
        <v>10</v>
      </c>
      <c r="D674" s="6" t="s">
        <v>1041</v>
      </c>
      <c r="E674" s="6" t="s">
        <v>92</v>
      </c>
      <c r="F674" s="8">
        <v>10.7</v>
      </c>
      <c r="G674" s="8">
        <v>5992</v>
      </c>
      <c r="H674" s="9">
        <f t="shared" si="50"/>
        <v>560</v>
      </c>
      <c r="I674" s="7" t="s">
        <v>1042</v>
      </c>
      <c r="J674" s="10">
        <v>5320</v>
      </c>
      <c r="K674" s="11">
        <f t="shared" si="51"/>
        <v>9.5</v>
      </c>
      <c r="L674" s="7" t="s">
        <v>216</v>
      </c>
      <c r="M674" s="15">
        <f t="shared" si="52"/>
        <v>1.1999999999999993</v>
      </c>
      <c r="N674" t="str">
        <f>IF(match_results!C674="完全一致","〇","×")</f>
        <v>×</v>
      </c>
      <c r="O674" t="str">
        <f>IF(match_results!C674="薬価一致候補","〇","×")</f>
        <v>〇</v>
      </c>
      <c r="P674" s="57">
        <v>585</v>
      </c>
      <c r="Q674" s="49" t="str">
        <f ca="1">OFFSET(マスタ非採用削除!$C$4,元データ!P674,0)</f>
        <v>ラコールＮＦ配合経腸用液【ミルク】</v>
      </c>
      <c r="R674">
        <f t="shared" si="54"/>
        <v>673</v>
      </c>
      <c r="S674" t="str">
        <f t="shared" si="53"/>
        <v>ラコールNF配合経腸液（ミルク）</v>
      </c>
      <c r="T674">
        <v>2</v>
      </c>
      <c r="U674" t="str">
        <f>統合マスタ!AA677</f>
        <v/>
      </c>
    </row>
    <row r="675" spans="1:21">
      <c r="A675" s="6" t="s">
        <v>1044</v>
      </c>
      <c r="B675" s="6" t="s">
        <v>44</v>
      </c>
      <c r="C675" s="7" t="s">
        <v>39</v>
      </c>
      <c r="D675" s="6" t="s">
        <v>69</v>
      </c>
      <c r="E675" s="6" t="s">
        <v>360</v>
      </c>
      <c r="F675" s="8">
        <v>76.3</v>
      </c>
      <c r="G675" s="8">
        <v>7630</v>
      </c>
      <c r="H675" s="9">
        <f t="shared" si="50"/>
        <v>100</v>
      </c>
      <c r="I675" s="7" t="s">
        <v>38</v>
      </c>
      <c r="J675" s="10">
        <v>4999</v>
      </c>
      <c r="K675" s="11">
        <f t="shared" si="51"/>
        <v>49.99</v>
      </c>
      <c r="L675" s="7" t="s">
        <v>246</v>
      </c>
      <c r="M675" s="15">
        <f t="shared" si="52"/>
        <v>26.309999999999995</v>
      </c>
      <c r="N675" t="str">
        <f>IF(match_results!C675="完全一致","〇","×")</f>
        <v>〇</v>
      </c>
      <c r="O675" t="str">
        <f>IF(match_results!C675="薬価一致候補","〇","×")</f>
        <v>×</v>
      </c>
      <c r="P675" s="58">
        <f>IF(match_results!E675="","",match_results!E675)</f>
        <v>584</v>
      </c>
      <c r="Q675" s="26" t="str">
        <f ca="1">OFFSET(マスタ非採用削除!$C$4,元データ!P675,0)</f>
        <v>ラコサミド錠５０ｍｇ「ＪＧ」</v>
      </c>
      <c r="R675">
        <f t="shared" si="54"/>
        <v>674</v>
      </c>
      <c r="S675" t="str">
        <f t="shared" si="53"/>
        <v>ラコサミド錠50ｍｇ「ＪＧ」</v>
      </c>
      <c r="T675">
        <v>1</v>
      </c>
      <c r="U675" t="str">
        <f>統合マスタ!AA678</f>
        <v/>
      </c>
    </row>
    <row r="676" spans="1:21">
      <c r="A676" s="6" t="s">
        <v>1045</v>
      </c>
      <c r="B676" s="6" t="s">
        <v>10</v>
      </c>
      <c r="C676" s="7" t="s">
        <v>10</v>
      </c>
      <c r="D676" s="6" t="s">
        <v>1046</v>
      </c>
      <c r="E676" s="6" t="s">
        <v>432</v>
      </c>
      <c r="F676" s="8">
        <v>2744</v>
      </c>
      <c r="G676" s="8">
        <v>96040</v>
      </c>
      <c r="H676" s="9">
        <f t="shared" si="50"/>
        <v>35</v>
      </c>
      <c r="I676" s="7" t="s">
        <v>75</v>
      </c>
      <c r="J676" s="12">
        <v>85562</v>
      </c>
      <c r="K676" s="11">
        <f t="shared" si="51"/>
        <v>2444.6285714285714</v>
      </c>
      <c r="L676" s="7" t="s">
        <v>224</v>
      </c>
      <c r="M676" s="15">
        <f t="shared" si="52"/>
        <v>299.37142857142862</v>
      </c>
      <c r="N676" t="str">
        <f>IF(match_results!C676="完全一致","〇","×")</f>
        <v>×</v>
      </c>
      <c r="O676" t="str">
        <f>IF(match_results!C676="薬価一致候補","〇","×")</f>
        <v>〇</v>
      </c>
      <c r="P676" s="59">
        <f>IF(match_results!E676="","",match_results!E676)</f>
        <v>587</v>
      </c>
      <c r="Q676" s="60" t="str">
        <f ca="1">OFFSET(マスタ非採用削除!$C$4,元データ!P676,0)</f>
        <v>ラジカット内用懸濁液２．１％</v>
      </c>
      <c r="R676">
        <f t="shared" si="54"/>
        <v>675</v>
      </c>
      <c r="S676" t="str">
        <f t="shared" si="53"/>
        <v>ラジカット内用懸濁液2.1％　　　35ｍｌ</v>
      </c>
      <c r="T676">
        <v>2</v>
      </c>
      <c r="U676" t="str">
        <f>統合マスタ!AA679</f>
        <v/>
      </c>
    </row>
    <row r="677" spans="1:21">
      <c r="A677" s="6" t="s">
        <v>1047</v>
      </c>
      <c r="B677" s="6" t="s">
        <v>10</v>
      </c>
      <c r="C677" s="7" t="s">
        <v>10</v>
      </c>
      <c r="D677" s="6" t="s">
        <v>1048</v>
      </c>
      <c r="E677" s="6" t="s">
        <v>432</v>
      </c>
      <c r="F677" s="8">
        <v>2744</v>
      </c>
      <c r="G677" s="8">
        <v>137200</v>
      </c>
      <c r="H677" s="9">
        <f t="shared" si="50"/>
        <v>50</v>
      </c>
      <c r="I677" s="7" t="s">
        <v>75</v>
      </c>
      <c r="J677" s="12">
        <v>122231</v>
      </c>
      <c r="K677" s="11">
        <f t="shared" si="51"/>
        <v>2444.62</v>
      </c>
      <c r="L677" s="7" t="s">
        <v>224</v>
      </c>
      <c r="M677" s="15">
        <f t="shared" si="52"/>
        <v>299.38000000000011</v>
      </c>
      <c r="N677" t="str">
        <f>IF(match_results!C677="完全一致","〇","×")</f>
        <v>×</v>
      </c>
      <c r="O677" t="str">
        <f>IF(match_results!C677="薬価一致候補","〇","×")</f>
        <v>〇</v>
      </c>
      <c r="P677" s="59">
        <f>IF(match_results!E677="","",match_results!E677)</f>
        <v>587</v>
      </c>
      <c r="Q677" s="60" t="str">
        <f ca="1">OFFSET(マスタ非採用削除!$C$4,元データ!P677,0)</f>
        <v>ラジカット内用懸濁液２．１％</v>
      </c>
      <c r="R677">
        <f t="shared" si="54"/>
        <v>676</v>
      </c>
      <c r="S677" t="str">
        <f t="shared" si="53"/>
        <v>ラジカット内用懸濁液2.1％　　　50ｍｌ</v>
      </c>
      <c r="T677">
        <v>2</v>
      </c>
      <c r="U677" t="str">
        <f>統合マスタ!AA680</f>
        <v/>
      </c>
    </row>
    <row r="678" spans="1:21">
      <c r="A678" s="6" t="s">
        <v>1049</v>
      </c>
      <c r="B678" s="6" t="s">
        <v>9</v>
      </c>
      <c r="C678" s="7" t="s">
        <v>10</v>
      </c>
      <c r="D678" s="6" t="s">
        <v>325</v>
      </c>
      <c r="E678" s="6" t="s">
        <v>314</v>
      </c>
      <c r="F678" s="8">
        <v>3962</v>
      </c>
      <c r="G678" s="8">
        <v>3962</v>
      </c>
      <c r="H678" s="9">
        <f t="shared" si="50"/>
        <v>1</v>
      </c>
      <c r="I678" s="7" t="s">
        <v>80</v>
      </c>
      <c r="J678" s="10">
        <v>3500</v>
      </c>
      <c r="K678" s="11">
        <f t="shared" si="51"/>
        <v>3500</v>
      </c>
      <c r="L678" s="7" t="s">
        <v>695</v>
      </c>
      <c r="M678" s="15">
        <f t="shared" si="52"/>
        <v>462</v>
      </c>
      <c r="N678" t="str">
        <f>IF(match_results!C678="完全一致","〇","×")</f>
        <v>〇</v>
      </c>
      <c r="O678" t="str">
        <f>IF(match_results!C678="薬価一致候補","〇","×")</f>
        <v>×</v>
      </c>
      <c r="P678" s="58">
        <f>IF(match_results!E678="","",match_results!E678)</f>
        <v>588</v>
      </c>
      <c r="Q678" s="26" t="str">
        <f ca="1">OFFSET(マスタ非採用削除!$C$4,元データ!P678,0)</f>
        <v>ラスビック点滴静注キット１５０ｍｇ</v>
      </c>
      <c r="R678">
        <f t="shared" si="54"/>
        <v>677</v>
      </c>
      <c r="S678" t="str">
        <f t="shared" si="53"/>
        <v>ラスビック点滴静注キット150ｍｇ</v>
      </c>
      <c r="T678">
        <v>1</v>
      </c>
      <c r="U678" t="str">
        <f>統合マスタ!AA681</f>
        <v/>
      </c>
    </row>
    <row r="679" spans="1:21">
      <c r="A679" s="6" t="s">
        <v>1050</v>
      </c>
      <c r="B679" s="6" t="s">
        <v>9</v>
      </c>
      <c r="C679" s="7" t="s">
        <v>10</v>
      </c>
      <c r="D679" s="6" t="s">
        <v>998</v>
      </c>
      <c r="E679" s="6" t="s">
        <v>721</v>
      </c>
      <c r="F679" s="8">
        <v>151</v>
      </c>
      <c r="G679" s="8">
        <v>3775</v>
      </c>
      <c r="H679" s="9">
        <f t="shared" si="50"/>
        <v>25</v>
      </c>
      <c r="I679" s="7" t="s">
        <v>75</v>
      </c>
      <c r="J679" s="10">
        <v>3160</v>
      </c>
      <c r="K679" s="11">
        <f t="shared" si="51"/>
        <v>126.4</v>
      </c>
      <c r="L679" s="7" t="s">
        <v>76</v>
      </c>
      <c r="M679" s="15">
        <f t="shared" si="52"/>
        <v>24.599999999999994</v>
      </c>
      <c r="N679" t="str">
        <f>IF(match_results!C679="完全一致","〇","×")</f>
        <v>〇</v>
      </c>
      <c r="O679" t="str">
        <f>IF(match_results!C679="薬価一致候補","〇","×")</f>
        <v>×</v>
      </c>
      <c r="P679" s="58">
        <f>IF(match_results!E679="","",match_results!E679)</f>
        <v>589</v>
      </c>
      <c r="Q679" s="26" t="str">
        <f ca="1">OFFSET(マスタ非採用削除!$C$4,元データ!P679,0)</f>
        <v>ラタノプロスト点眼液０．００５％「センジュ」</v>
      </c>
      <c r="R679">
        <f t="shared" si="54"/>
        <v>678</v>
      </c>
      <c r="S679" t="str">
        <f t="shared" si="53"/>
        <v>ラタノプロスト点眼液0.005％「センジュ」</v>
      </c>
      <c r="T679">
        <v>1</v>
      </c>
      <c r="U679" t="str">
        <f>統合マスタ!AA682</f>
        <v/>
      </c>
    </row>
    <row r="680" spans="1:21">
      <c r="A680" s="6" t="s">
        <v>1051</v>
      </c>
      <c r="B680" s="6" t="s">
        <v>9</v>
      </c>
      <c r="C680" s="7" t="s">
        <v>39</v>
      </c>
      <c r="D680" s="6" t="s">
        <v>69</v>
      </c>
      <c r="E680" s="6" t="s">
        <v>84</v>
      </c>
      <c r="F680" s="8">
        <v>159.1</v>
      </c>
      <c r="G680" s="8">
        <v>15910</v>
      </c>
      <c r="H680" s="9">
        <f t="shared" si="50"/>
        <v>100</v>
      </c>
      <c r="I680" s="7" t="s">
        <v>38</v>
      </c>
      <c r="J680" s="10">
        <v>13691</v>
      </c>
      <c r="K680" s="11">
        <f t="shared" si="51"/>
        <v>136.91</v>
      </c>
      <c r="L680" s="7" t="s">
        <v>227</v>
      </c>
      <c r="M680" s="15">
        <f t="shared" si="52"/>
        <v>22.189999999999998</v>
      </c>
      <c r="N680" t="str">
        <f>IF(match_results!C680="完全一致","〇","×")</f>
        <v>〇</v>
      </c>
      <c r="O680" t="str">
        <f>IF(match_results!C680="薬価一致候補","〇","×")</f>
        <v>×</v>
      </c>
      <c r="P680" s="58">
        <f>IF(match_results!E680="","",match_results!E680)</f>
        <v>590</v>
      </c>
      <c r="Q680" s="26" t="str">
        <f ca="1">OFFSET(マスタ非採用削除!$C$4,元データ!P680,0)</f>
        <v>ラツーダ錠２０ｍｇ</v>
      </c>
      <c r="R680">
        <f t="shared" si="54"/>
        <v>679</v>
      </c>
      <c r="S680" t="str">
        <f t="shared" si="53"/>
        <v>ラツーダ錠20ｍｇ</v>
      </c>
      <c r="T680">
        <v>1</v>
      </c>
      <c r="U680" t="str">
        <f>統合マスタ!AA683</f>
        <v/>
      </c>
    </row>
    <row r="681" spans="1:21">
      <c r="A681" s="6" t="s">
        <v>1051</v>
      </c>
      <c r="B681" s="6" t="s">
        <v>9</v>
      </c>
      <c r="C681" s="7" t="s">
        <v>67</v>
      </c>
      <c r="D681" s="6" t="s">
        <v>174</v>
      </c>
      <c r="E681" s="6" t="s">
        <v>84</v>
      </c>
      <c r="F681" s="8">
        <v>159.1</v>
      </c>
      <c r="G681" s="8">
        <v>79550</v>
      </c>
      <c r="H681" s="9">
        <f t="shared" si="50"/>
        <v>500</v>
      </c>
      <c r="I681" s="7" t="s">
        <v>38</v>
      </c>
      <c r="J681" s="10">
        <v>68456</v>
      </c>
      <c r="K681" s="11">
        <f t="shared" si="51"/>
        <v>136.91200000000001</v>
      </c>
      <c r="L681" s="7" t="s">
        <v>227</v>
      </c>
      <c r="M681" s="15">
        <f t="shared" si="52"/>
        <v>22.187999999999988</v>
      </c>
      <c r="N681" t="str">
        <f>IF(match_results!C681="完全一致","〇","×")</f>
        <v>〇</v>
      </c>
      <c r="O681" t="str">
        <f>IF(match_results!C681="薬価一致候補","〇","×")</f>
        <v>×</v>
      </c>
      <c r="P681" s="58">
        <f>IF(match_results!E681="","",match_results!E681)</f>
        <v>590</v>
      </c>
      <c r="Q681" s="26" t="str">
        <f ca="1">OFFSET(マスタ非採用削除!$C$4,元データ!P681,0)</f>
        <v>ラツーダ錠２０ｍｇ</v>
      </c>
      <c r="R681">
        <f t="shared" si="54"/>
        <v>680</v>
      </c>
      <c r="S681" t="str">
        <f t="shared" si="53"/>
        <v>ラツーダ錠20ｍｇ</v>
      </c>
      <c r="T681">
        <v>1</v>
      </c>
      <c r="U681" t="str">
        <f>統合マスタ!AA684</f>
        <v/>
      </c>
    </row>
    <row r="682" spans="1:21">
      <c r="A682" s="6" t="s">
        <v>1052</v>
      </c>
      <c r="B682" s="6" t="s">
        <v>9</v>
      </c>
      <c r="C682" s="7" t="s">
        <v>39</v>
      </c>
      <c r="D682" s="6" t="s">
        <v>69</v>
      </c>
      <c r="E682" s="6" t="s">
        <v>84</v>
      </c>
      <c r="F682" s="8">
        <v>295.8</v>
      </c>
      <c r="G682" s="8">
        <v>29580</v>
      </c>
      <c r="H682" s="9">
        <f t="shared" si="50"/>
        <v>100</v>
      </c>
      <c r="I682" s="7" t="s">
        <v>38</v>
      </c>
      <c r="J682" s="10">
        <v>25400</v>
      </c>
      <c r="K682" s="11">
        <f t="shared" si="51"/>
        <v>254</v>
      </c>
      <c r="L682" s="7" t="s">
        <v>227</v>
      </c>
      <c r="M682" s="15">
        <f t="shared" si="52"/>
        <v>41.800000000000011</v>
      </c>
      <c r="N682" t="str">
        <f>IF(match_results!C682="完全一致","〇","×")</f>
        <v>〇</v>
      </c>
      <c r="O682" t="str">
        <f>IF(match_results!C682="薬価一致候補","〇","×")</f>
        <v>×</v>
      </c>
      <c r="P682" s="58">
        <f>IF(match_results!E682="","",match_results!E682)</f>
        <v>591</v>
      </c>
      <c r="Q682" s="26" t="str">
        <f ca="1">OFFSET(マスタ非採用削除!$C$4,元データ!P682,0)</f>
        <v>ラツーダ錠４０ｍｇ</v>
      </c>
      <c r="R682">
        <f t="shared" si="54"/>
        <v>681</v>
      </c>
      <c r="S682" t="str">
        <f t="shared" si="53"/>
        <v>ラツーダ錠40ｍｇ</v>
      </c>
      <c r="T682">
        <v>1</v>
      </c>
      <c r="U682" t="str">
        <f>統合マスタ!AA685</f>
        <v/>
      </c>
    </row>
    <row r="683" spans="1:21">
      <c r="A683" s="6" t="s">
        <v>1052</v>
      </c>
      <c r="B683" s="6" t="s">
        <v>9</v>
      </c>
      <c r="C683" s="7" t="s">
        <v>67</v>
      </c>
      <c r="D683" s="6" t="s">
        <v>174</v>
      </c>
      <c r="E683" s="6" t="s">
        <v>84</v>
      </c>
      <c r="F683" s="8">
        <v>295.8</v>
      </c>
      <c r="G683" s="8">
        <v>147900</v>
      </c>
      <c r="H683" s="9">
        <f t="shared" si="50"/>
        <v>500</v>
      </c>
      <c r="I683" s="7" t="s">
        <v>38</v>
      </c>
      <c r="J683" s="10">
        <v>127000</v>
      </c>
      <c r="K683" s="11">
        <f t="shared" si="51"/>
        <v>254</v>
      </c>
      <c r="L683" s="7" t="s">
        <v>227</v>
      </c>
      <c r="M683" s="15">
        <f t="shared" si="52"/>
        <v>41.800000000000011</v>
      </c>
      <c r="N683" t="str">
        <f>IF(match_results!C683="完全一致","〇","×")</f>
        <v>〇</v>
      </c>
      <c r="O683" t="str">
        <f>IF(match_results!C683="薬価一致候補","〇","×")</f>
        <v>×</v>
      </c>
      <c r="P683" s="58">
        <f>IF(match_results!E683="","",match_results!E683)</f>
        <v>591</v>
      </c>
      <c r="Q683" s="26" t="str">
        <f ca="1">OFFSET(マスタ非採用削除!$C$4,元データ!P683,0)</f>
        <v>ラツーダ錠４０ｍｇ</v>
      </c>
      <c r="R683">
        <f t="shared" si="54"/>
        <v>682</v>
      </c>
      <c r="S683" t="str">
        <f t="shared" si="53"/>
        <v>ラツーダ錠40ｍｇ</v>
      </c>
      <c r="T683">
        <v>1</v>
      </c>
      <c r="U683" t="str">
        <f>統合マスタ!AA686</f>
        <v/>
      </c>
    </row>
    <row r="684" spans="1:21">
      <c r="A684" s="6" t="s">
        <v>1053</v>
      </c>
      <c r="B684" s="6" t="s">
        <v>10</v>
      </c>
      <c r="C684" s="7" t="s">
        <v>10</v>
      </c>
      <c r="D684" s="6" t="s">
        <v>1054</v>
      </c>
      <c r="E684" s="6" t="s">
        <v>241</v>
      </c>
      <c r="F684" s="8">
        <v>6197</v>
      </c>
      <c r="G684" s="8">
        <v>6197</v>
      </c>
      <c r="H684" s="9">
        <f t="shared" si="50"/>
        <v>1</v>
      </c>
      <c r="I684" s="7" t="s">
        <v>97</v>
      </c>
      <c r="J684" s="12">
        <v>5520</v>
      </c>
      <c r="K684" s="11">
        <f t="shared" si="51"/>
        <v>5520</v>
      </c>
      <c r="L684" s="7" t="s">
        <v>111</v>
      </c>
      <c r="M684" s="15">
        <f t="shared" si="52"/>
        <v>677</v>
      </c>
      <c r="N684" t="str">
        <f>IF(match_results!C684="完全一致","〇","×")</f>
        <v>×</v>
      </c>
      <c r="O684" t="str">
        <f>IF(match_results!C684="薬価一致候補","〇","×")</f>
        <v>〇</v>
      </c>
      <c r="P684" s="56">
        <f>IF(match_results!E684="","",match_results!E684)</f>
        <v>592</v>
      </c>
      <c r="Q684" s="26" t="str">
        <f ca="1">OFFSET(マスタ非採用削除!$C$4,元データ!P684,0)</f>
        <v>ラピアクタ点滴静注液バッグ３００ｍｇ</v>
      </c>
      <c r="R684">
        <f t="shared" si="54"/>
        <v>683</v>
      </c>
      <c r="S684" t="str">
        <f t="shared" si="53"/>
        <v>ラピアクタ点滴静注バッグ300ｍｇ</v>
      </c>
      <c r="T684">
        <v>2</v>
      </c>
      <c r="U684" t="str">
        <f>統合マスタ!AA687</f>
        <v/>
      </c>
    </row>
    <row r="685" spans="1:21">
      <c r="A685" s="6" t="s">
        <v>1055</v>
      </c>
      <c r="B685" s="6" t="s">
        <v>114</v>
      </c>
      <c r="C685" s="7" t="s">
        <v>39</v>
      </c>
      <c r="D685" s="6" t="s">
        <v>69</v>
      </c>
      <c r="E685" s="6" t="s">
        <v>114</v>
      </c>
      <c r="F685" s="8">
        <v>18.899999999999999</v>
      </c>
      <c r="G685" s="8">
        <v>1890</v>
      </c>
      <c r="H685" s="9">
        <f t="shared" si="50"/>
        <v>100.00000000000001</v>
      </c>
      <c r="I685" s="7" t="s">
        <v>38</v>
      </c>
      <c r="J685" s="10">
        <v>1455</v>
      </c>
      <c r="K685" s="11">
        <f t="shared" si="51"/>
        <v>14.549999999999997</v>
      </c>
      <c r="L685" s="7" t="s">
        <v>224</v>
      </c>
      <c r="M685" s="15">
        <f t="shared" si="52"/>
        <v>4.3500000000000014</v>
      </c>
      <c r="N685" t="str">
        <f>IF(match_results!C685="完全一致","〇","×")</f>
        <v>〇</v>
      </c>
      <c r="O685" t="str">
        <f>IF(match_results!C685="薬価一致候補","〇","×")</f>
        <v>×</v>
      </c>
      <c r="P685" s="58">
        <f>IF(match_results!E685="","",match_results!E685)</f>
        <v>593</v>
      </c>
      <c r="Q685" s="26" t="str">
        <f ca="1">OFFSET(マスタ非採用削除!$C$4,元データ!P685,0)</f>
        <v>ラメルテオン錠８ｍｇ「トーワ」</v>
      </c>
      <c r="R685">
        <f t="shared" si="54"/>
        <v>684</v>
      </c>
      <c r="S685" t="str">
        <f t="shared" si="53"/>
        <v>ラメルテオン錠8ｍｇ「トーワ」</v>
      </c>
      <c r="T685">
        <v>1</v>
      </c>
      <c r="U685" t="str">
        <f>統合マスタ!AA688</f>
        <v/>
      </c>
    </row>
    <row r="686" spans="1:21">
      <c r="A686" s="6" t="s">
        <v>1055</v>
      </c>
      <c r="B686" s="6" t="s">
        <v>114</v>
      </c>
      <c r="C686" s="7" t="s">
        <v>67</v>
      </c>
      <c r="D686" s="6" t="s">
        <v>190</v>
      </c>
      <c r="E686" s="6" t="s">
        <v>114</v>
      </c>
      <c r="F686" s="8">
        <v>18.899999999999999</v>
      </c>
      <c r="G686" s="8">
        <v>5670</v>
      </c>
      <c r="H686" s="9">
        <f t="shared" si="50"/>
        <v>300</v>
      </c>
      <c r="I686" s="7" t="s">
        <v>38</v>
      </c>
      <c r="J686" s="10">
        <v>4365</v>
      </c>
      <c r="K686" s="11">
        <f t="shared" si="51"/>
        <v>14.55</v>
      </c>
      <c r="L686" s="7" t="s">
        <v>224</v>
      </c>
      <c r="M686" s="15">
        <f t="shared" si="52"/>
        <v>4.3499999999999979</v>
      </c>
      <c r="N686" t="str">
        <f>IF(match_results!C686="完全一致","〇","×")</f>
        <v>〇</v>
      </c>
      <c r="O686" t="str">
        <f>IF(match_results!C686="薬価一致候補","〇","×")</f>
        <v>×</v>
      </c>
      <c r="P686" s="58">
        <f>IF(match_results!E686="","",match_results!E686)</f>
        <v>593</v>
      </c>
      <c r="Q686" s="26" t="str">
        <f ca="1">OFFSET(マスタ非採用削除!$C$4,元データ!P686,0)</f>
        <v>ラメルテオン錠８ｍｇ「トーワ」</v>
      </c>
      <c r="R686">
        <f t="shared" si="54"/>
        <v>685</v>
      </c>
      <c r="S686" t="str">
        <f t="shared" si="53"/>
        <v>ラメルテオン錠8ｍｇ「トーワ」</v>
      </c>
      <c r="T686">
        <v>1</v>
      </c>
      <c r="U686" t="str">
        <f>統合マスタ!AA689</f>
        <v/>
      </c>
    </row>
    <row r="687" spans="1:21">
      <c r="A687" s="6" t="s">
        <v>1056</v>
      </c>
      <c r="B687" s="6" t="s">
        <v>114</v>
      </c>
      <c r="C687" s="7" t="s">
        <v>39</v>
      </c>
      <c r="D687" s="6" t="s">
        <v>373</v>
      </c>
      <c r="E687" s="6" t="s">
        <v>114</v>
      </c>
      <c r="F687" s="8">
        <v>28.7</v>
      </c>
      <c r="G687" s="8">
        <v>4018</v>
      </c>
      <c r="H687" s="9">
        <f t="shared" si="50"/>
        <v>140</v>
      </c>
      <c r="I687" s="7" t="s">
        <v>38</v>
      </c>
      <c r="J687" s="10">
        <v>3335</v>
      </c>
      <c r="K687" s="11">
        <f t="shared" si="51"/>
        <v>23.821428571428573</v>
      </c>
      <c r="L687" s="7" t="s">
        <v>246</v>
      </c>
      <c r="M687" s="15">
        <f t="shared" si="52"/>
        <v>4.8785714285714263</v>
      </c>
      <c r="N687" t="str">
        <f>IF(match_results!C687="完全一致","〇","×")</f>
        <v>〇</v>
      </c>
      <c r="O687" t="str">
        <f>IF(match_results!C687="薬価一致候補","〇","×")</f>
        <v>×</v>
      </c>
      <c r="P687" s="58">
        <f>IF(match_results!E687="","",match_results!E687)</f>
        <v>595</v>
      </c>
      <c r="Q687" s="26" t="str">
        <f ca="1">OFFSET(マスタ非採用削除!$C$4,元データ!P687,0)</f>
        <v>ラモトリギン錠１００ｍｇ「トーワ」</v>
      </c>
      <c r="R687">
        <f t="shared" si="54"/>
        <v>686</v>
      </c>
      <c r="S687" t="str">
        <f t="shared" si="53"/>
        <v>ラモトリギン錠100ｍｇ「トーワ」</v>
      </c>
      <c r="T687">
        <v>1</v>
      </c>
      <c r="U687" t="str">
        <f>統合マスタ!AA690</f>
        <v/>
      </c>
    </row>
    <row r="688" spans="1:21">
      <c r="A688" s="6" t="s">
        <v>1056</v>
      </c>
      <c r="B688" s="6" t="s">
        <v>114</v>
      </c>
      <c r="C688" s="7" t="s">
        <v>67</v>
      </c>
      <c r="D688" s="6" t="s">
        <v>36</v>
      </c>
      <c r="E688" s="6" t="s">
        <v>114</v>
      </c>
      <c r="F688" s="8">
        <v>28.7</v>
      </c>
      <c r="G688" s="8">
        <v>2870</v>
      </c>
      <c r="H688" s="9">
        <f t="shared" si="50"/>
        <v>100</v>
      </c>
      <c r="I688" s="7" t="s">
        <v>38</v>
      </c>
      <c r="J688" s="10">
        <v>2382</v>
      </c>
      <c r="K688" s="11">
        <f t="shared" si="51"/>
        <v>23.82</v>
      </c>
      <c r="L688" s="7" t="s">
        <v>246</v>
      </c>
      <c r="M688" s="15">
        <f t="shared" si="52"/>
        <v>4.879999999999999</v>
      </c>
      <c r="N688" t="str">
        <f>IF(match_results!C688="完全一致","〇","×")</f>
        <v>〇</v>
      </c>
      <c r="O688" t="str">
        <f>IF(match_results!C688="薬価一致候補","〇","×")</f>
        <v>×</v>
      </c>
      <c r="P688" s="58">
        <f>IF(match_results!E688="","",match_results!E688)</f>
        <v>595</v>
      </c>
      <c r="Q688" s="26" t="str">
        <f ca="1">OFFSET(マスタ非採用削除!$C$4,元データ!P688,0)</f>
        <v>ラモトリギン錠１００ｍｇ「トーワ」</v>
      </c>
      <c r="R688">
        <f t="shared" si="54"/>
        <v>687</v>
      </c>
      <c r="S688" t="str">
        <f t="shared" si="53"/>
        <v>ラモトリギン錠100ｍｇ「トーワ」</v>
      </c>
      <c r="T688">
        <v>1</v>
      </c>
      <c r="U688" t="str">
        <f>統合マスタ!AA691</f>
        <v/>
      </c>
    </row>
    <row r="689" spans="1:21">
      <c r="A689" s="6" t="s">
        <v>1057</v>
      </c>
      <c r="B689" s="6" t="s">
        <v>114</v>
      </c>
      <c r="C689" s="7" t="s">
        <v>39</v>
      </c>
      <c r="D689" s="6" t="s">
        <v>590</v>
      </c>
      <c r="E689" s="6" t="s">
        <v>114</v>
      </c>
      <c r="F689" s="8">
        <v>11.7</v>
      </c>
      <c r="G689" s="8">
        <v>1638</v>
      </c>
      <c r="H689" s="9">
        <f t="shared" si="50"/>
        <v>140</v>
      </c>
      <c r="I689" s="7" t="s">
        <v>38</v>
      </c>
      <c r="J689" s="10">
        <v>1360</v>
      </c>
      <c r="K689" s="11">
        <f t="shared" si="51"/>
        <v>9.7142857142857135</v>
      </c>
      <c r="L689" s="7" t="s">
        <v>246</v>
      </c>
      <c r="M689" s="15">
        <f t="shared" si="52"/>
        <v>1.9857142857142858</v>
      </c>
      <c r="N689" t="str">
        <f>IF(match_results!C689="完全一致","〇","×")</f>
        <v>〇</v>
      </c>
      <c r="O689" t="str">
        <f>IF(match_results!C689="薬価一致候補","〇","×")</f>
        <v>×</v>
      </c>
      <c r="P689" s="58">
        <f>IF(match_results!E689="","",match_results!E689)</f>
        <v>594</v>
      </c>
      <c r="Q689" s="26" t="str">
        <f ca="1">OFFSET(マスタ非採用削除!$C$4,元データ!P689,0)</f>
        <v>ラモトリギン錠２５ｍｇ「トーワ」</v>
      </c>
      <c r="R689">
        <f t="shared" si="54"/>
        <v>688</v>
      </c>
      <c r="S689" t="str">
        <f t="shared" si="53"/>
        <v>ラモトリギン錠25ｍｇ「トーワ」</v>
      </c>
      <c r="T689">
        <v>1</v>
      </c>
      <c r="U689" t="str">
        <f>統合マスタ!AA692</f>
        <v/>
      </c>
    </row>
    <row r="690" spans="1:21">
      <c r="A690" s="6" t="s">
        <v>1057</v>
      </c>
      <c r="B690" s="6" t="s">
        <v>114</v>
      </c>
      <c r="C690" s="7" t="s">
        <v>67</v>
      </c>
      <c r="D690" s="6" t="s">
        <v>69</v>
      </c>
      <c r="E690" s="6" t="s">
        <v>114</v>
      </c>
      <c r="F690" s="8">
        <v>11.7</v>
      </c>
      <c r="G690" s="8">
        <v>1170</v>
      </c>
      <c r="H690" s="9">
        <f t="shared" si="50"/>
        <v>100</v>
      </c>
      <c r="I690" s="7" t="s">
        <v>38</v>
      </c>
      <c r="J690" s="10">
        <v>971</v>
      </c>
      <c r="K690" s="11">
        <f t="shared" si="51"/>
        <v>9.7100000000000009</v>
      </c>
      <c r="L690" s="7" t="s">
        <v>246</v>
      </c>
      <c r="M690" s="15">
        <f t="shared" si="52"/>
        <v>1.9899999999999984</v>
      </c>
      <c r="N690" t="str">
        <f>IF(match_results!C690="完全一致","〇","×")</f>
        <v>〇</v>
      </c>
      <c r="O690" t="str">
        <f>IF(match_results!C690="薬価一致候補","〇","×")</f>
        <v>×</v>
      </c>
      <c r="P690" s="58">
        <f>IF(match_results!E690="","",match_results!E690)</f>
        <v>594</v>
      </c>
      <c r="Q690" s="26" t="str">
        <f ca="1">OFFSET(マスタ非採用削除!$C$4,元データ!P690,0)</f>
        <v>ラモトリギン錠２５ｍｇ「トーワ」</v>
      </c>
      <c r="R690">
        <f t="shared" si="54"/>
        <v>689</v>
      </c>
      <c r="S690" t="str">
        <f t="shared" si="53"/>
        <v>ラモトリギン錠25ｍｇ「トーワ」</v>
      </c>
      <c r="T690">
        <v>1</v>
      </c>
      <c r="U690" t="str">
        <f>統合マスタ!AA693</f>
        <v/>
      </c>
    </row>
    <row r="691" spans="1:21">
      <c r="A691" s="6" t="s">
        <v>1058</v>
      </c>
      <c r="B691" s="6" t="s">
        <v>114</v>
      </c>
      <c r="C691" s="7" t="s">
        <v>39</v>
      </c>
      <c r="D691" s="6" t="s">
        <v>132</v>
      </c>
      <c r="E691" s="6" t="s">
        <v>114</v>
      </c>
      <c r="F691" s="8">
        <v>11.3</v>
      </c>
      <c r="G691" s="8">
        <v>5650</v>
      </c>
      <c r="H691" s="9">
        <f t="shared" si="50"/>
        <v>499.99999999999994</v>
      </c>
      <c r="I691" s="7" t="s">
        <v>38</v>
      </c>
      <c r="J691" s="10">
        <v>4520</v>
      </c>
      <c r="K691" s="11">
        <f t="shared" si="51"/>
        <v>9.0400000000000009</v>
      </c>
      <c r="L691" s="7" t="s">
        <v>306</v>
      </c>
      <c r="M691" s="15">
        <f t="shared" si="52"/>
        <v>2.2599999999999998</v>
      </c>
      <c r="N691" t="str">
        <f>IF(match_results!C691="完全一致","〇","×")</f>
        <v>〇</v>
      </c>
      <c r="O691" t="str">
        <f>IF(match_results!C691="薬価一致候補","〇","×")</f>
        <v>×</v>
      </c>
      <c r="P691" s="58">
        <f>IF(match_results!E691="","",match_results!E691)</f>
        <v>596</v>
      </c>
      <c r="Q691" s="26" t="str">
        <f ca="1">OFFSET(マスタ非採用削除!$C$4,元データ!P691,0)</f>
        <v>ランソプラゾールＯＤ錠１５ｍｇ「トーワ」</v>
      </c>
      <c r="R691">
        <f t="shared" si="54"/>
        <v>690</v>
      </c>
      <c r="S691" t="str">
        <f t="shared" si="53"/>
        <v>ランソプラゾールＯＤ錠15ｍｇ「トーワ」</v>
      </c>
      <c r="T691">
        <v>1</v>
      </c>
      <c r="U691" t="str">
        <f>統合マスタ!AA694</f>
        <v/>
      </c>
    </row>
    <row r="692" spans="1:21">
      <c r="A692" s="6" t="s">
        <v>1058</v>
      </c>
      <c r="B692" s="6" t="s">
        <v>114</v>
      </c>
      <c r="C692" s="7" t="s">
        <v>67</v>
      </c>
      <c r="D692" s="6" t="s">
        <v>132</v>
      </c>
      <c r="E692" s="6" t="s">
        <v>114</v>
      </c>
      <c r="F692" s="8">
        <v>11.3</v>
      </c>
      <c r="G692" s="8">
        <v>5650</v>
      </c>
      <c r="H692" s="9">
        <f t="shared" si="50"/>
        <v>499.99999999999994</v>
      </c>
      <c r="I692" s="7" t="s">
        <v>38</v>
      </c>
      <c r="J692" s="10">
        <v>4520</v>
      </c>
      <c r="K692" s="11">
        <f t="shared" si="51"/>
        <v>9.0400000000000009</v>
      </c>
      <c r="L692" s="7" t="s">
        <v>306</v>
      </c>
      <c r="M692" s="15">
        <f t="shared" si="52"/>
        <v>2.2599999999999998</v>
      </c>
      <c r="N692" t="str">
        <f>IF(match_results!C692="完全一致","〇","×")</f>
        <v>〇</v>
      </c>
      <c r="O692" t="str">
        <f>IF(match_results!C692="薬価一致候補","〇","×")</f>
        <v>×</v>
      </c>
      <c r="P692" s="58">
        <f>IF(match_results!E692="","",match_results!E692)</f>
        <v>596</v>
      </c>
      <c r="Q692" s="26" t="str">
        <f ca="1">OFFSET(マスタ非採用削除!$C$4,元データ!P692,0)</f>
        <v>ランソプラゾールＯＤ錠１５ｍｇ「トーワ」</v>
      </c>
      <c r="R692">
        <f t="shared" si="54"/>
        <v>691</v>
      </c>
      <c r="S692" t="str">
        <f t="shared" si="53"/>
        <v>ランソプラゾールＯＤ錠15ｍｇ「トーワ」</v>
      </c>
      <c r="T692">
        <v>1</v>
      </c>
      <c r="U692" t="str">
        <f>統合マスタ!AA695</f>
        <v/>
      </c>
    </row>
    <row r="693" spans="1:21">
      <c r="A693" s="50" t="s">
        <v>1059</v>
      </c>
      <c r="B693" s="6" t="s">
        <v>44</v>
      </c>
      <c r="C693" s="7" t="s">
        <v>10</v>
      </c>
      <c r="D693" s="6" t="s">
        <v>1060</v>
      </c>
      <c r="E693" s="6" t="s">
        <v>340</v>
      </c>
      <c r="F693" s="8">
        <v>1910</v>
      </c>
      <c r="G693" s="8">
        <v>3820</v>
      </c>
      <c r="H693" s="9">
        <f t="shared" si="50"/>
        <v>2</v>
      </c>
      <c r="I693" s="7" t="s">
        <v>80</v>
      </c>
      <c r="J693" s="10">
        <v>3323</v>
      </c>
      <c r="K693" s="11">
        <f t="shared" si="51"/>
        <v>1661.5</v>
      </c>
      <c r="L693" s="7" t="s">
        <v>81</v>
      </c>
      <c r="M693" s="15">
        <f t="shared" si="52"/>
        <v>248.5</v>
      </c>
      <c r="N693" t="str">
        <f>IF(match_results!C693="完全一致","〇","×")</f>
        <v>×</v>
      </c>
      <c r="O693" t="str">
        <f>IF(match_results!C693="薬価一致候補","〇","×")</f>
        <v>×</v>
      </c>
      <c r="P693" s="64" t="s">
        <v>4067</v>
      </c>
      <c r="Q693" s="63" t="e">
        <f ca="1">OFFSET(マスタ非採用削除!$C$4,元データ!P693,0)</f>
        <v>#VALUE!</v>
      </c>
      <c r="R693">
        <f t="shared" si="54"/>
        <v>692</v>
      </c>
      <c r="S693" t="str">
        <f t="shared" si="53"/>
        <v>ランタスXR注ソロスター450単位</v>
      </c>
      <c r="T693">
        <v>10</v>
      </c>
      <c r="U693" t="str">
        <f>統合マスタ!AA696</f>
        <v>非採用</v>
      </c>
    </row>
    <row r="694" spans="1:21">
      <c r="A694" s="6" t="s">
        <v>1061</v>
      </c>
      <c r="B694" s="6" t="s">
        <v>44</v>
      </c>
      <c r="C694" s="7" t="s">
        <v>10</v>
      </c>
      <c r="D694" s="6" t="s">
        <v>1062</v>
      </c>
      <c r="E694" s="6" t="s">
        <v>340</v>
      </c>
      <c r="F694" s="8">
        <v>1049</v>
      </c>
      <c r="G694" s="8">
        <v>2098</v>
      </c>
      <c r="H694" s="9">
        <f t="shared" si="50"/>
        <v>2</v>
      </c>
      <c r="I694" s="7" t="s">
        <v>244</v>
      </c>
      <c r="J694" s="10">
        <v>1783</v>
      </c>
      <c r="K694" s="11">
        <f t="shared" si="51"/>
        <v>891.5</v>
      </c>
      <c r="L694" s="7" t="s">
        <v>81</v>
      </c>
      <c r="M694" s="15">
        <f t="shared" si="52"/>
        <v>157.5</v>
      </c>
      <c r="N694" t="str">
        <f>IF(match_results!C694="完全一致","〇","×")</f>
        <v>×</v>
      </c>
      <c r="O694" t="str">
        <f>IF(match_results!C694="薬価一致候補","〇","×")</f>
        <v>〇</v>
      </c>
      <c r="P694" s="56">
        <f>IF(match_results!E694="","",match_results!E694)</f>
        <v>597</v>
      </c>
      <c r="Q694" s="26" t="str">
        <f ca="1">OFFSET(マスタ非採用削除!$C$4,元データ!P694,0)</f>
        <v>ランタス注ソロスター</v>
      </c>
      <c r="R694">
        <f t="shared" si="54"/>
        <v>693</v>
      </c>
      <c r="S694" t="str">
        <f t="shared" si="53"/>
        <v>ランタス注ソロスター300単位</v>
      </c>
      <c r="T694">
        <v>2</v>
      </c>
      <c r="U694" t="str">
        <f>統合マスタ!AA697</f>
        <v/>
      </c>
    </row>
    <row r="695" spans="1:21">
      <c r="A695" s="6" t="s">
        <v>1063</v>
      </c>
      <c r="B695" s="6" t="s">
        <v>9</v>
      </c>
      <c r="C695" s="7" t="s">
        <v>39</v>
      </c>
      <c r="D695" s="6" t="s">
        <v>36</v>
      </c>
      <c r="E695" s="6" t="s">
        <v>432</v>
      </c>
      <c r="F695" s="8">
        <v>6.6</v>
      </c>
      <c r="G695" s="8">
        <v>660</v>
      </c>
      <c r="H695" s="9">
        <f t="shared" si="50"/>
        <v>100</v>
      </c>
      <c r="I695" s="7" t="s">
        <v>38</v>
      </c>
      <c r="J695" s="10">
        <v>568</v>
      </c>
      <c r="K695" s="11">
        <f t="shared" si="51"/>
        <v>5.68</v>
      </c>
      <c r="L695" s="7" t="s">
        <v>303</v>
      </c>
      <c r="M695" s="15">
        <f t="shared" si="52"/>
        <v>0.91999999999999993</v>
      </c>
      <c r="N695" t="str">
        <f>IF(match_results!C695="完全一致","〇","×")</f>
        <v>〇</v>
      </c>
      <c r="O695" t="str">
        <f>IF(match_results!C695="薬価一致候補","〇","×")</f>
        <v>×</v>
      </c>
      <c r="P695" s="58">
        <f>IF(match_results!E695="","",match_results!E695)</f>
        <v>619</v>
      </c>
      <c r="Q695" s="26" t="str">
        <f ca="1">OFFSET(マスタ非採用削除!$C$4,元データ!P695,0)</f>
        <v>リーゼ錠５ｍｇ</v>
      </c>
      <c r="R695">
        <f t="shared" si="54"/>
        <v>694</v>
      </c>
      <c r="S695" t="str">
        <f t="shared" si="53"/>
        <v>リーゼ錠５ｍｇ</v>
      </c>
      <c r="T695">
        <v>1</v>
      </c>
      <c r="U695" t="str">
        <f>統合マスタ!AA698</f>
        <v/>
      </c>
    </row>
    <row r="696" spans="1:21">
      <c r="A696" s="6" t="s">
        <v>1064</v>
      </c>
      <c r="B696" s="6" t="s">
        <v>9</v>
      </c>
      <c r="C696" s="7" t="s">
        <v>39</v>
      </c>
      <c r="D696" s="6" t="s">
        <v>36</v>
      </c>
      <c r="E696" s="6" t="s">
        <v>1065</v>
      </c>
      <c r="F696" s="8">
        <v>10.4</v>
      </c>
      <c r="G696" s="8">
        <v>1040</v>
      </c>
      <c r="H696" s="9">
        <f t="shared" si="50"/>
        <v>100</v>
      </c>
      <c r="I696" s="7" t="s">
        <v>38</v>
      </c>
      <c r="J696" s="10">
        <v>945</v>
      </c>
      <c r="K696" s="11">
        <f t="shared" si="51"/>
        <v>9.4499999999999993</v>
      </c>
      <c r="L696" s="7" t="s">
        <v>193</v>
      </c>
      <c r="M696" s="15">
        <f t="shared" si="52"/>
        <v>0.95000000000000107</v>
      </c>
      <c r="N696" t="str">
        <f>IF(match_results!C696="完全一致","〇","×")</f>
        <v>〇</v>
      </c>
      <c r="O696" t="str">
        <f>IF(match_results!C696="薬価一致候補","〇","×")</f>
        <v>×</v>
      </c>
      <c r="P696" s="58">
        <f>IF(match_results!E696="","",match_results!E696)</f>
        <v>598</v>
      </c>
      <c r="Q696" s="26" t="str">
        <f ca="1">OFFSET(マスタ非採用削除!$C$4,元データ!P696,0)</f>
        <v>リオレサール錠５ｍｇ</v>
      </c>
      <c r="R696">
        <f t="shared" si="54"/>
        <v>695</v>
      </c>
      <c r="S696" t="str">
        <f t="shared" si="53"/>
        <v>リオレサール錠5ｍｇ</v>
      </c>
      <c r="T696">
        <v>1</v>
      </c>
      <c r="U696" t="str">
        <f>統合マスタ!AA699</f>
        <v/>
      </c>
    </row>
    <row r="697" spans="1:21">
      <c r="A697" s="6" t="s">
        <v>1066</v>
      </c>
      <c r="B697" s="6" t="s">
        <v>9</v>
      </c>
      <c r="C697" s="7" t="s">
        <v>67</v>
      </c>
      <c r="D697" s="6" t="s">
        <v>36</v>
      </c>
      <c r="E697" s="6" t="s">
        <v>70</v>
      </c>
      <c r="F697" s="8">
        <v>411.3</v>
      </c>
      <c r="G697" s="8">
        <v>41130</v>
      </c>
      <c r="H697" s="9">
        <f t="shared" si="50"/>
        <v>100</v>
      </c>
      <c r="I697" s="7" t="s">
        <v>38</v>
      </c>
      <c r="J697" s="10">
        <v>35730</v>
      </c>
      <c r="K697" s="11">
        <f t="shared" si="51"/>
        <v>357.3</v>
      </c>
      <c r="L697" s="7" t="s">
        <v>343</v>
      </c>
      <c r="M697" s="15">
        <f t="shared" si="52"/>
        <v>54</v>
      </c>
      <c r="N697" t="str">
        <f>IF(match_results!C697="完全一致","〇","×")</f>
        <v>〇</v>
      </c>
      <c r="O697" t="str">
        <f>IF(match_results!C697="薬価一致候補","〇","×")</f>
        <v>×</v>
      </c>
      <c r="P697" s="58">
        <f>IF(match_results!E697="","",match_results!E697)</f>
        <v>599</v>
      </c>
      <c r="Q697" s="26" t="str">
        <f ca="1">OFFSET(マスタ非採用削除!$C$4,元データ!P697,0)</f>
        <v>リクシアナＯＤ錠３０ｍｇ</v>
      </c>
      <c r="R697">
        <f t="shared" si="54"/>
        <v>696</v>
      </c>
      <c r="S697" t="str">
        <f t="shared" si="53"/>
        <v>リクシアナOD錠30ｍｇ</v>
      </c>
      <c r="T697">
        <v>1</v>
      </c>
      <c r="U697" t="str">
        <f>統合マスタ!AA700</f>
        <v/>
      </c>
    </row>
    <row r="698" spans="1:21">
      <c r="A698" s="6" t="s">
        <v>1067</v>
      </c>
      <c r="B698" s="6" t="s">
        <v>10</v>
      </c>
      <c r="C698" s="7" t="s">
        <v>10</v>
      </c>
      <c r="D698" s="6" t="s">
        <v>1068</v>
      </c>
      <c r="E698" s="6" t="s">
        <v>681</v>
      </c>
      <c r="F698" s="8">
        <v>33070</v>
      </c>
      <c r="G698" s="8">
        <v>33070</v>
      </c>
      <c r="H698" s="9">
        <f t="shared" si="50"/>
        <v>1</v>
      </c>
      <c r="I698" s="7" t="s">
        <v>97</v>
      </c>
      <c r="J698" s="12">
        <v>29704</v>
      </c>
      <c r="K698" s="11">
        <f t="shared" si="51"/>
        <v>29704</v>
      </c>
      <c r="L698" s="7" t="s">
        <v>270</v>
      </c>
      <c r="M698" s="15">
        <f t="shared" si="52"/>
        <v>3366</v>
      </c>
      <c r="N698" t="str">
        <f>IF(match_results!C698="完全一致","〇","×")</f>
        <v>×</v>
      </c>
      <c r="O698" t="str">
        <f>IF(match_results!C698="薬価一致候補","〇","×")</f>
        <v>〇</v>
      </c>
      <c r="P698" s="56">
        <f>IF(match_results!E698="","",match_results!E698)</f>
        <v>600</v>
      </c>
      <c r="Q698" s="26" t="str">
        <f ca="1">OFFSET(マスタ非採用削除!$C$4,元データ!P698,0)</f>
        <v>リクラスト点滴静注液５ｍｇ（用時購入）</v>
      </c>
      <c r="R698">
        <f t="shared" si="54"/>
        <v>697</v>
      </c>
      <c r="S698" t="str">
        <f t="shared" si="53"/>
        <v>リクラスト点滴静注液5ｍｇ</v>
      </c>
      <c r="T698">
        <v>2</v>
      </c>
      <c r="U698" t="str">
        <f>統合マスタ!AA701</f>
        <v/>
      </c>
    </row>
    <row r="699" spans="1:21">
      <c r="A699" s="6" t="s">
        <v>1069</v>
      </c>
      <c r="B699" s="6" t="s">
        <v>44</v>
      </c>
      <c r="C699" s="7" t="s">
        <v>10</v>
      </c>
      <c r="D699" s="6" t="s">
        <v>325</v>
      </c>
      <c r="E699" s="6" t="s">
        <v>279</v>
      </c>
      <c r="F699" s="8">
        <v>13032</v>
      </c>
      <c r="G699" s="8">
        <v>13032</v>
      </c>
      <c r="H699" s="9">
        <f t="shared" si="50"/>
        <v>1</v>
      </c>
      <c r="I699" s="7" t="s">
        <v>80</v>
      </c>
      <c r="J699" s="10">
        <v>10895</v>
      </c>
      <c r="K699" s="11">
        <f t="shared" si="51"/>
        <v>10895</v>
      </c>
      <c r="L699" s="7" t="s">
        <v>227</v>
      </c>
      <c r="M699" s="15">
        <f t="shared" si="52"/>
        <v>2137</v>
      </c>
      <c r="N699" t="str">
        <f>IF(match_results!C699="完全一致","〇","×")</f>
        <v>×</v>
      </c>
      <c r="O699" t="str">
        <f>IF(match_results!C699="薬価一致候補","〇","×")</f>
        <v>〇</v>
      </c>
      <c r="P699" s="56">
        <f>IF(match_results!E699="","",match_results!E699)</f>
        <v>609</v>
      </c>
      <c r="Q699" s="26" t="str">
        <f ca="1">OFFSET(マスタ非採用削除!$C$4,元データ!P699,0)</f>
        <v>リスパダール コンスタ筋注用２５ｍｇ</v>
      </c>
      <c r="R699">
        <f t="shared" si="54"/>
        <v>698</v>
      </c>
      <c r="S699" t="str">
        <f t="shared" si="53"/>
        <v>リスパダールコンスタ筋注用25ｍｇ</v>
      </c>
      <c r="T699">
        <v>2</v>
      </c>
      <c r="U699" t="str">
        <f>統合マスタ!AA702</f>
        <v/>
      </c>
    </row>
    <row r="700" spans="1:21">
      <c r="A700" s="6" t="s">
        <v>1233</v>
      </c>
      <c r="B700" s="6" t="s">
        <v>44</v>
      </c>
      <c r="C700" s="7" t="s">
        <v>10</v>
      </c>
      <c r="D700" s="6" t="s">
        <v>1070</v>
      </c>
      <c r="E700" s="6" t="s">
        <v>279</v>
      </c>
      <c r="F700" s="8">
        <v>19680</v>
      </c>
      <c r="G700" s="8">
        <v>19680</v>
      </c>
      <c r="H700" s="9">
        <f t="shared" si="50"/>
        <v>1</v>
      </c>
      <c r="I700" s="7" t="s">
        <v>80</v>
      </c>
      <c r="J700" s="10">
        <v>16452</v>
      </c>
      <c r="K700" s="11">
        <f t="shared" si="51"/>
        <v>16452</v>
      </c>
      <c r="L700" s="7" t="s">
        <v>227</v>
      </c>
      <c r="M700" s="15">
        <f t="shared" si="52"/>
        <v>3228</v>
      </c>
      <c r="N700" t="str">
        <f>IF(match_results!C700="完全一致","〇","×")</f>
        <v>×</v>
      </c>
      <c r="O700" t="str">
        <f>IF(match_results!C700="薬価一致候補","〇","×")</f>
        <v>〇</v>
      </c>
      <c r="P700" s="56">
        <f>IF(match_results!E700="","",match_results!E700)</f>
        <v>611</v>
      </c>
      <c r="Q700" s="26" t="str">
        <f ca="1">OFFSET(マスタ非採用削除!$C$4,元データ!P700,0)</f>
        <v>リスパダール コンスタ筋注用５０ｍｇ</v>
      </c>
      <c r="R700">
        <f t="shared" si="54"/>
        <v>699</v>
      </c>
      <c r="S700" t="str">
        <f t="shared" si="53"/>
        <v>リスパダールコンスタ筋注用50ｍｇ</v>
      </c>
      <c r="T700">
        <v>2</v>
      </c>
      <c r="U700" t="str">
        <f>統合マスタ!AA703</f>
        <v/>
      </c>
    </row>
    <row r="701" spans="1:21">
      <c r="A701" s="6" t="s">
        <v>1071</v>
      </c>
      <c r="B701" s="6" t="s">
        <v>44</v>
      </c>
      <c r="C701" s="7" t="s">
        <v>14</v>
      </c>
      <c r="D701" s="6" t="s">
        <v>83</v>
      </c>
      <c r="E701" s="6" t="s">
        <v>279</v>
      </c>
      <c r="F701" s="8">
        <v>84.2</v>
      </c>
      <c r="G701" s="8">
        <v>8420</v>
      </c>
      <c r="H701" s="9">
        <f t="shared" si="50"/>
        <v>100</v>
      </c>
      <c r="I701" s="7" t="s">
        <v>13</v>
      </c>
      <c r="J701" s="10">
        <v>6904</v>
      </c>
      <c r="K701" s="11">
        <f t="shared" si="51"/>
        <v>69.040000000000006</v>
      </c>
      <c r="L701" s="7" t="s">
        <v>227</v>
      </c>
      <c r="M701" s="15">
        <f t="shared" si="52"/>
        <v>15.159999999999997</v>
      </c>
      <c r="N701" t="str">
        <f>IF(match_results!C701="完全一致","〇","×")</f>
        <v>〇</v>
      </c>
      <c r="O701" t="str">
        <f>IF(match_results!C701="薬価一致候補","〇","×")</f>
        <v>×</v>
      </c>
      <c r="P701" s="58">
        <f>IF(match_results!E701="","",match_results!E701)</f>
        <v>608</v>
      </c>
      <c r="Q701" s="26" t="str">
        <f ca="1">OFFSET(マスタ非採用削除!$C$4,元データ!P701,0)</f>
        <v>リスパダール細粒１％</v>
      </c>
      <c r="R701">
        <f t="shared" si="54"/>
        <v>700</v>
      </c>
      <c r="S701" t="str">
        <f t="shared" si="53"/>
        <v>リスパダール細粒１％</v>
      </c>
      <c r="T701">
        <v>1</v>
      </c>
      <c r="U701" t="str">
        <f>統合マスタ!AA704</f>
        <v/>
      </c>
    </row>
    <row r="702" spans="1:21">
      <c r="A702" s="6" t="s">
        <v>1072</v>
      </c>
      <c r="B702" s="6" t="s">
        <v>44</v>
      </c>
      <c r="C702" s="7" t="s">
        <v>39</v>
      </c>
      <c r="D702" s="6" t="s">
        <v>36</v>
      </c>
      <c r="E702" s="6" t="s">
        <v>279</v>
      </c>
      <c r="F702" s="8">
        <v>11.9</v>
      </c>
      <c r="G702" s="8">
        <v>1190</v>
      </c>
      <c r="H702" s="9">
        <f t="shared" si="50"/>
        <v>100</v>
      </c>
      <c r="I702" s="7" t="s">
        <v>38</v>
      </c>
      <c r="J702" s="10">
        <v>976</v>
      </c>
      <c r="K702" s="11">
        <f t="shared" si="51"/>
        <v>9.76</v>
      </c>
      <c r="L702" s="7" t="s">
        <v>227</v>
      </c>
      <c r="M702" s="15">
        <f t="shared" si="52"/>
        <v>2.1400000000000006</v>
      </c>
      <c r="N702" t="str">
        <f>IF(match_results!C702="完全一致","〇","×")</f>
        <v>×</v>
      </c>
      <c r="O702" t="str">
        <f>IF(match_results!C702="薬価一致候補","〇","×")</f>
        <v>〇</v>
      </c>
      <c r="P702" s="56">
        <f>IF(match_results!E702="","",match_results!E702)</f>
        <v>602</v>
      </c>
      <c r="Q702" s="26" t="str">
        <f ca="1">OFFSET(マスタ非採用削除!$C$4,元データ!P702,0)</f>
        <v>リスパダール錠１ｍｇ</v>
      </c>
      <c r="R702">
        <f t="shared" si="54"/>
        <v>701</v>
      </c>
      <c r="S702" t="str">
        <f t="shared" si="53"/>
        <v>リスパダール錠１ｍｇ　　　　　　　　　　</v>
      </c>
      <c r="T702">
        <v>2</v>
      </c>
      <c r="U702" t="str">
        <f>統合マスタ!AA705</f>
        <v/>
      </c>
    </row>
    <row r="703" spans="1:21">
      <c r="A703" s="6" t="s">
        <v>1072</v>
      </c>
      <c r="B703" s="6" t="s">
        <v>44</v>
      </c>
      <c r="C703" s="7" t="s">
        <v>67</v>
      </c>
      <c r="D703" s="6" t="s">
        <v>297</v>
      </c>
      <c r="E703" s="6" t="s">
        <v>279</v>
      </c>
      <c r="F703" s="8">
        <v>11.9</v>
      </c>
      <c r="G703" s="8">
        <v>11900</v>
      </c>
      <c r="H703" s="9">
        <f t="shared" si="50"/>
        <v>1000</v>
      </c>
      <c r="I703" s="7" t="s">
        <v>38</v>
      </c>
      <c r="J703" s="10">
        <v>9758</v>
      </c>
      <c r="K703" s="11">
        <f t="shared" si="51"/>
        <v>9.7579999999999991</v>
      </c>
      <c r="L703" s="7" t="s">
        <v>227</v>
      </c>
      <c r="M703" s="15">
        <f t="shared" si="52"/>
        <v>2.1420000000000012</v>
      </c>
      <c r="N703" t="str">
        <f>IF(match_results!C703="完全一致","〇","×")</f>
        <v>×</v>
      </c>
      <c r="O703" t="str">
        <f>IF(match_results!C703="薬価一致候補","〇","×")</f>
        <v>〇</v>
      </c>
      <c r="P703" s="56">
        <f>IF(match_results!E703="","",match_results!E703)</f>
        <v>602</v>
      </c>
      <c r="Q703" s="26" t="str">
        <f ca="1">OFFSET(マスタ非採用削除!$C$4,元データ!P703,0)</f>
        <v>リスパダール錠１ｍｇ</v>
      </c>
      <c r="R703">
        <f t="shared" si="54"/>
        <v>702</v>
      </c>
      <c r="S703" t="str">
        <f t="shared" si="53"/>
        <v>リスパダール錠１ｍｇ　　　　　　　　　　</v>
      </c>
      <c r="T703">
        <v>2</v>
      </c>
      <c r="U703" t="str">
        <f>統合マスタ!AA706</f>
        <v/>
      </c>
    </row>
    <row r="704" spans="1:21">
      <c r="A704" s="6" t="s">
        <v>1073</v>
      </c>
      <c r="B704" s="6" t="s">
        <v>44</v>
      </c>
      <c r="C704" s="7" t="s">
        <v>39</v>
      </c>
      <c r="D704" s="6" t="s">
        <v>36</v>
      </c>
      <c r="E704" s="6" t="s">
        <v>279</v>
      </c>
      <c r="F704" s="8">
        <v>19.3</v>
      </c>
      <c r="G704" s="8">
        <v>1930</v>
      </c>
      <c r="H704" s="9">
        <f t="shared" si="50"/>
        <v>100</v>
      </c>
      <c r="I704" s="7" t="s">
        <v>38</v>
      </c>
      <c r="J704" s="10">
        <v>1583</v>
      </c>
      <c r="K704" s="11">
        <f t="shared" si="51"/>
        <v>15.83</v>
      </c>
      <c r="L704" s="7" t="s">
        <v>227</v>
      </c>
      <c r="M704" s="15">
        <f t="shared" si="52"/>
        <v>3.4700000000000006</v>
      </c>
      <c r="N704" t="str">
        <f>IF(match_results!C704="完全一致","〇","×")</f>
        <v>×</v>
      </c>
      <c r="O704" t="str">
        <f>IF(match_results!C704="薬価一致候補","〇","×")</f>
        <v>〇</v>
      </c>
      <c r="P704" s="56">
        <f>IF(match_results!E704="","",match_results!E704)</f>
        <v>606</v>
      </c>
      <c r="Q704" s="26" t="str">
        <f ca="1">OFFSET(マスタ非採用削除!$C$4,元データ!P704,0)</f>
        <v>リスパダール錠２ｍｇ</v>
      </c>
      <c r="R704">
        <f t="shared" si="54"/>
        <v>703</v>
      </c>
      <c r="S704" t="str">
        <f t="shared" si="53"/>
        <v>リスパダール錠２ｍｇ　　　　　　　　　　</v>
      </c>
      <c r="T704">
        <v>2</v>
      </c>
      <c r="U704" t="str">
        <f>統合マスタ!AA707</f>
        <v/>
      </c>
    </row>
    <row r="705" spans="1:21">
      <c r="A705" s="6" t="s">
        <v>1073</v>
      </c>
      <c r="B705" s="6" t="s">
        <v>44</v>
      </c>
      <c r="C705" s="7" t="s">
        <v>67</v>
      </c>
      <c r="D705" s="6" t="s">
        <v>297</v>
      </c>
      <c r="E705" s="6" t="s">
        <v>279</v>
      </c>
      <c r="F705" s="8">
        <v>19.3</v>
      </c>
      <c r="G705" s="8">
        <v>19300</v>
      </c>
      <c r="H705" s="9">
        <f t="shared" ref="H705:H768" si="55">G705/F705</f>
        <v>1000</v>
      </c>
      <c r="I705" s="7" t="s">
        <v>38</v>
      </c>
      <c r="J705" s="10">
        <v>15826</v>
      </c>
      <c r="K705" s="11">
        <f t="shared" ref="K705:K768" si="56">J705/H705</f>
        <v>15.826000000000001</v>
      </c>
      <c r="L705" s="7" t="s">
        <v>227</v>
      </c>
      <c r="M705" s="15">
        <f t="shared" si="52"/>
        <v>3.4740000000000002</v>
      </c>
      <c r="N705" t="str">
        <f>IF(match_results!C705="完全一致","〇","×")</f>
        <v>×</v>
      </c>
      <c r="O705" t="str">
        <f>IF(match_results!C705="薬価一致候補","〇","×")</f>
        <v>〇</v>
      </c>
      <c r="P705" s="56">
        <f>IF(match_results!E705="","",match_results!E705)</f>
        <v>606</v>
      </c>
      <c r="Q705" s="26" t="str">
        <f ca="1">OFFSET(マスタ非採用削除!$C$4,元データ!P705,0)</f>
        <v>リスパダール錠２ｍｇ</v>
      </c>
      <c r="R705">
        <f t="shared" si="54"/>
        <v>704</v>
      </c>
      <c r="S705" t="str">
        <f t="shared" si="53"/>
        <v>リスパダール錠２ｍｇ　　　　　　　　　　</v>
      </c>
      <c r="T705">
        <v>2</v>
      </c>
      <c r="U705" t="str">
        <f>統合マスタ!AA708</f>
        <v/>
      </c>
    </row>
    <row r="706" spans="1:21">
      <c r="A706" s="6" t="s">
        <v>1074</v>
      </c>
      <c r="B706" s="6" t="s">
        <v>44</v>
      </c>
      <c r="C706" s="7" t="s">
        <v>39</v>
      </c>
      <c r="D706" s="6" t="s">
        <v>36</v>
      </c>
      <c r="E706" s="6" t="s">
        <v>279</v>
      </c>
      <c r="F706" s="8">
        <v>26.2</v>
      </c>
      <c r="G706" s="8">
        <v>2620</v>
      </c>
      <c r="H706" s="9">
        <f t="shared" si="55"/>
        <v>100</v>
      </c>
      <c r="I706" s="7" t="s">
        <v>38</v>
      </c>
      <c r="J706" s="10">
        <v>2148</v>
      </c>
      <c r="K706" s="11">
        <f t="shared" si="56"/>
        <v>21.48</v>
      </c>
      <c r="L706" s="7" t="s">
        <v>227</v>
      </c>
      <c r="M706" s="15">
        <f t="shared" si="52"/>
        <v>4.7199999999999989</v>
      </c>
      <c r="N706" t="str">
        <f>IF(match_results!C706="完全一致","〇","×")</f>
        <v>〇</v>
      </c>
      <c r="O706" t="str">
        <f>IF(match_results!C706="薬価一致候補","〇","×")</f>
        <v>×</v>
      </c>
      <c r="P706" s="58">
        <f>IF(match_results!E706="","",match_results!E706)</f>
        <v>607</v>
      </c>
      <c r="Q706" s="26" t="str">
        <f ca="1">OFFSET(マスタ非採用削除!$C$4,元データ!P706,0)</f>
        <v>リスパダール錠３ｍｇ</v>
      </c>
      <c r="R706">
        <f t="shared" si="54"/>
        <v>705</v>
      </c>
      <c r="S706" t="str">
        <f t="shared" si="53"/>
        <v>リスパダール錠３ｍｇ</v>
      </c>
      <c r="T706">
        <v>1</v>
      </c>
      <c r="U706" t="str">
        <f>統合マスタ!AA709</f>
        <v/>
      </c>
    </row>
    <row r="707" spans="1:21">
      <c r="A707" s="6" t="s">
        <v>1074</v>
      </c>
      <c r="B707" s="6" t="s">
        <v>44</v>
      </c>
      <c r="C707" s="7" t="s">
        <v>67</v>
      </c>
      <c r="D707" s="6" t="s">
        <v>297</v>
      </c>
      <c r="E707" s="6" t="s">
        <v>279</v>
      </c>
      <c r="F707" s="8">
        <v>26.2</v>
      </c>
      <c r="G707" s="8">
        <v>26200</v>
      </c>
      <c r="H707" s="9">
        <f t="shared" si="55"/>
        <v>1000</v>
      </c>
      <c r="I707" s="7" t="s">
        <v>38</v>
      </c>
      <c r="J707" s="10">
        <v>21484</v>
      </c>
      <c r="K707" s="11">
        <f t="shared" si="56"/>
        <v>21.484000000000002</v>
      </c>
      <c r="L707" s="7" t="s">
        <v>227</v>
      </c>
      <c r="M707" s="15">
        <f t="shared" ref="M707:M770" si="57">F707-K707</f>
        <v>4.7159999999999975</v>
      </c>
      <c r="N707" t="str">
        <f>IF(match_results!C707="完全一致","〇","×")</f>
        <v>〇</v>
      </c>
      <c r="O707" t="str">
        <f>IF(match_results!C707="薬価一致候補","〇","×")</f>
        <v>×</v>
      </c>
      <c r="P707" s="58">
        <f>IF(match_results!E707="","",match_results!E707)</f>
        <v>607</v>
      </c>
      <c r="Q707" s="26" t="str">
        <f ca="1">OFFSET(マスタ非採用削除!$C$4,元データ!P707,0)</f>
        <v>リスパダール錠３ｍｇ</v>
      </c>
      <c r="R707">
        <f t="shared" si="54"/>
        <v>706</v>
      </c>
      <c r="S707" t="str">
        <f t="shared" ref="S707:S770" si="58">A707</f>
        <v>リスパダール錠３ｍｇ</v>
      </c>
      <c r="T707">
        <v>1</v>
      </c>
      <c r="U707" t="str">
        <f>統合マスタ!AA710</f>
        <v/>
      </c>
    </row>
    <row r="708" spans="1:21" ht="20.25" customHeight="1">
      <c r="A708" s="14" t="s">
        <v>1232</v>
      </c>
      <c r="B708" s="6" t="s">
        <v>44</v>
      </c>
      <c r="C708" s="7" t="s">
        <v>10</v>
      </c>
      <c r="D708" s="6" t="s">
        <v>1075</v>
      </c>
      <c r="E708" s="6" t="s">
        <v>279</v>
      </c>
      <c r="F708" s="8">
        <v>31.5</v>
      </c>
      <c r="G708" s="8">
        <v>945</v>
      </c>
      <c r="H708" s="9">
        <f t="shared" si="55"/>
        <v>30</v>
      </c>
      <c r="I708" s="7" t="s">
        <v>75</v>
      </c>
      <c r="J708" s="10">
        <v>775</v>
      </c>
      <c r="K708" s="11">
        <f t="shared" si="56"/>
        <v>25.833333333333332</v>
      </c>
      <c r="L708" s="7" t="s">
        <v>227</v>
      </c>
      <c r="M708" s="15">
        <f t="shared" si="57"/>
        <v>5.6666666666666679</v>
      </c>
      <c r="N708" t="str">
        <f>IF(match_results!C708="完全一致","〇","×")</f>
        <v>×</v>
      </c>
      <c r="O708" t="str">
        <f>IF(match_results!C708="薬価一致候補","〇","×")</f>
        <v>〇</v>
      </c>
      <c r="P708" s="57">
        <v>604</v>
      </c>
      <c r="Q708" s="49" t="str">
        <f ca="1">OFFSET(マスタ非採用削除!$C$4,元データ!P708,0)</f>
        <v>リスパダール内用液１ｍｇ／ｍＬ</v>
      </c>
      <c r="R708">
        <f t="shared" ref="R708:R771" si="59">R707+1</f>
        <v>707</v>
      </c>
      <c r="S708" t="str">
        <f t="shared" si="58"/>
        <v>リスパダール内用液　1mg/ml(30ml瓶）　　　</v>
      </c>
      <c r="T708">
        <v>2</v>
      </c>
      <c r="U708" t="str">
        <f>統合マスタ!AA711</f>
        <v/>
      </c>
    </row>
    <row r="709" spans="1:21">
      <c r="A709" s="6" t="s">
        <v>1076</v>
      </c>
      <c r="B709" s="6" t="s">
        <v>44</v>
      </c>
      <c r="C709" s="7" t="s">
        <v>10</v>
      </c>
      <c r="D709" s="6" t="s">
        <v>1077</v>
      </c>
      <c r="E709" s="6" t="s">
        <v>279</v>
      </c>
      <c r="F709" s="8">
        <v>31.5</v>
      </c>
      <c r="G709" s="8">
        <v>787.5</v>
      </c>
      <c r="H709" s="9">
        <f t="shared" si="55"/>
        <v>25</v>
      </c>
      <c r="I709" s="7" t="s">
        <v>75</v>
      </c>
      <c r="J709" s="10">
        <v>646</v>
      </c>
      <c r="K709" s="11">
        <f t="shared" si="56"/>
        <v>25.84</v>
      </c>
      <c r="L709" s="7" t="s">
        <v>227</v>
      </c>
      <c r="M709" s="15">
        <f t="shared" si="57"/>
        <v>5.66</v>
      </c>
      <c r="N709" t="str">
        <f>IF(match_results!C709="完全一致","〇","×")</f>
        <v>×</v>
      </c>
      <c r="O709" t="str">
        <f>IF(match_results!C709="薬価一致候補","〇","×")</f>
        <v>〇</v>
      </c>
      <c r="P709" s="57">
        <v>605</v>
      </c>
      <c r="Q709" s="49" t="str">
        <f ca="1">OFFSET(マスタ非採用削除!$C$4,元データ!P709,0)</f>
        <v>リスパダール内用液0.5ｍｇ／0.5ｍＬ分包品</v>
      </c>
      <c r="R709">
        <f t="shared" si="59"/>
        <v>708</v>
      </c>
      <c r="S709" t="str">
        <f t="shared" si="58"/>
        <v>リスパダール内用液（1ｍｇ/ｍｌ）0.5ml</v>
      </c>
      <c r="T709">
        <v>2</v>
      </c>
      <c r="U709" t="str">
        <f>統合マスタ!AA712</f>
        <v/>
      </c>
    </row>
    <row r="710" spans="1:21">
      <c r="A710" s="6" t="s">
        <v>1078</v>
      </c>
      <c r="B710" s="6" t="s">
        <v>44</v>
      </c>
      <c r="C710" s="7" t="s">
        <v>10</v>
      </c>
      <c r="D710" s="6" t="s">
        <v>1079</v>
      </c>
      <c r="E710" s="6" t="s">
        <v>279</v>
      </c>
      <c r="F710" s="8">
        <v>31.5</v>
      </c>
      <c r="G710" s="8">
        <v>1575</v>
      </c>
      <c r="H710" s="9">
        <f t="shared" si="55"/>
        <v>50</v>
      </c>
      <c r="I710" s="7" t="s">
        <v>75</v>
      </c>
      <c r="J710" s="10">
        <v>1292</v>
      </c>
      <c r="K710" s="11">
        <f t="shared" si="56"/>
        <v>25.84</v>
      </c>
      <c r="L710" s="7" t="s">
        <v>227</v>
      </c>
      <c r="M710" s="15">
        <f t="shared" si="57"/>
        <v>5.66</v>
      </c>
      <c r="N710" t="str">
        <f>IF(match_results!C710="完全一致","〇","×")</f>
        <v>×</v>
      </c>
      <c r="O710" t="str">
        <f>IF(match_results!C710="薬価一致候補","〇","×")</f>
        <v>〇</v>
      </c>
      <c r="P710" s="56">
        <f>IF(match_results!E710="","",match_results!E710)</f>
        <v>603</v>
      </c>
      <c r="Q710" s="26" t="str">
        <f ca="1">OFFSET(マスタ非採用削除!$C$4,元データ!P710,0)</f>
        <v>リスパダール内用液１ｍｇ／ｍＬ分包品</v>
      </c>
      <c r="R710">
        <f t="shared" si="59"/>
        <v>709</v>
      </c>
      <c r="S710" t="str">
        <f t="shared" si="58"/>
        <v>リスパダール内用液１mg/ml　　（1ｍｌ）　　　　</v>
      </c>
      <c r="T710">
        <v>2</v>
      </c>
      <c r="U710" t="str">
        <f>統合マスタ!AA713</f>
        <v/>
      </c>
    </row>
    <row r="711" spans="1:21">
      <c r="A711" s="6" t="s">
        <v>1080</v>
      </c>
      <c r="B711" s="6" t="s">
        <v>44</v>
      </c>
      <c r="C711" s="7" t="s">
        <v>39</v>
      </c>
      <c r="D711" s="6" t="s">
        <v>69</v>
      </c>
      <c r="E711" s="6" t="s">
        <v>308</v>
      </c>
      <c r="F711" s="8">
        <v>10.4</v>
      </c>
      <c r="G711" s="8">
        <v>1040</v>
      </c>
      <c r="H711" s="9">
        <f t="shared" si="55"/>
        <v>100</v>
      </c>
      <c r="I711" s="7" t="s">
        <v>10</v>
      </c>
      <c r="J711" s="10">
        <v>676</v>
      </c>
      <c r="K711" s="11">
        <f t="shared" si="56"/>
        <v>6.76</v>
      </c>
      <c r="L711" s="7" t="s">
        <v>227</v>
      </c>
      <c r="M711" s="15">
        <f t="shared" si="57"/>
        <v>3.6400000000000006</v>
      </c>
      <c r="N711" t="str">
        <f>IF(match_results!C711="完全一致","〇","×")</f>
        <v>〇</v>
      </c>
      <c r="O711" t="str">
        <f>IF(match_results!C711="薬価一致候補","〇","×")</f>
        <v>×</v>
      </c>
      <c r="P711" s="58">
        <f>IF(match_results!E711="","",match_results!E711)</f>
        <v>614</v>
      </c>
      <c r="Q711" s="26" t="str">
        <f ca="1">OFFSET(マスタ非採用削除!$C$4,元データ!P711,0)</f>
        <v>リスペリドンＯＤ錠０．５ｍｇ「アメル」</v>
      </c>
      <c r="R711">
        <f t="shared" si="59"/>
        <v>710</v>
      </c>
      <c r="S711" t="str">
        <f t="shared" si="58"/>
        <v>リスペリドンOD錠0.5ｍｇ「アメル」</v>
      </c>
      <c r="T711">
        <v>1</v>
      </c>
      <c r="U711" t="str">
        <f>統合マスタ!AA714</f>
        <v/>
      </c>
    </row>
    <row r="712" spans="1:21">
      <c r="A712" s="6" t="s">
        <v>1080</v>
      </c>
      <c r="B712" s="6" t="s">
        <v>44</v>
      </c>
      <c r="C712" s="7" t="s">
        <v>67</v>
      </c>
      <c r="D712" s="6" t="s">
        <v>174</v>
      </c>
      <c r="E712" s="6" t="s">
        <v>308</v>
      </c>
      <c r="F712" s="8">
        <v>10.4</v>
      </c>
      <c r="G712" s="8">
        <v>5200</v>
      </c>
      <c r="H712" s="9">
        <f t="shared" si="55"/>
        <v>500</v>
      </c>
      <c r="I712" s="7" t="s">
        <v>10</v>
      </c>
      <c r="J712" s="10">
        <v>3380</v>
      </c>
      <c r="K712" s="11">
        <f t="shared" si="56"/>
        <v>6.76</v>
      </c>
      <c r="L712" s="7" t="s">
        <v>227</v>
      </c>
      <c r="M712" s="15">
        <f t="shared" si="57"/>
        <v>3.6400000000000006</v>
      </c>
      <c r="N712" t="str">
        <f>IF(match_results!C712="完全一致","〇","×")</f>
        <v>〇</v>
      </c>
      <c r="O712" t="str">
        <f>IF(match_results!C712="薬価一致候補","〇","×")</f>
        <v>×</v>
      </c>
      <c r="P712" s="58">
        <f>IF(match_results!E712="","",match_results!E712)</f>
        <v>614</v>
      </c>
      <c r="Q712" s="26" t="str">
        <f ca="1">OFFSET(マスタ非採用削除!$C$4,元データ!P712,0)</f>
        <v>リスペリドンＯＤ錠０．５ｍｇ「アメル」</v>
      </c>
      <c r="R712">
        <f t="shared" si="59"/>
        <v>711</v>
      </c>
      <c r="S712" t="str">
        <f t="shared" si="58"/>
        <v>リスペリドンOD錠0.5ｍｇ「アメル」</v>
      </c>
      <c r="T712">
        <v>1</v>
      </c>
      <c r="U712" t="str">
        <f>統合マスタ!AA715</f>
        <v/>
      </c>
    </row>
    <row r="713" spans="1:21">
      <c r="A713" s="6" t="s">
        <v>1081</v>
      </c>
      <c r="B713" s="6" t="s">
        <v>44</v>
      </c>
      <c r="C713" s="7" t="s">
        <v>39</v>
      </c>
      <c r="D713" s="6" t="s">
        <v>69</v>
      </c>
      <c r="E713" s="6" t="s">
        <v>308</v>
      </c>
      <c r="F713" s="8">
        <v>10.4</v>
      </c>
      <c r="G713" s="8">
        <v>1040</v>
      </c>
      <c r="H713" s="9">
        <f t="shared" si="55"/>
        <v>100</v>
      </c>
      <c r="I713" s="7" t="s">
        <v>38</v>
      </c>
      <c r="J713" s="10">
        <v>676</v>
      </c>
      <c r="K713" s="11">
        <f t="shared" si="56"/>
        <v>6.76</v>
      </c>
      <c r="L713" s="7" t="s">
        <v>227</v>
      </c>
      <c r="M713" s="15">
        <f t="shared" si="57"/>
        <v>3.6400000000000006</v>
      </c>
      <c r="N713" t="str">
        <f>IF(match_results!C713="完全一致","〇","×")</f>
        <v>〇</v>
      </c>
      <c r="O713" t="str">
        <f>IF(match_results!C713="薬価一致候補","〇","×")</f>
        <v>×</v>
      </c>
      <c r="P713" s="58">
        <f>IF(match_results!E713="","",match_results!E713)</f>
        <v>615</v>
      </c>
      <c r="Q713" s="26" t="str">
        <f ca="1">OFFSET(マスタ非採用削除!$C$4,元データ!P713,0)</f>
        <v>リスペリドンＯＤ錠１ｍｇ「アメル」</v>
      </c>
      <c r="R713">
        <f t="shared" si="59"/>
        <v>712</v>
      </c>
      <c r="S713" t="str">
        <f t="shared" si="58"/>
        <v>リスペリドンOD錠1ｍｇ「アメル」</v>
      </c>
      <c r="T713">
        <v>1</v>
      </c>
      <c r="U713" t="str">
        <f>統合マスタ!AA716</f>
        <v/>
      </c>
    </row>
    <row r="714" spans="1:21">
      <c r="A714" s="6" t="s">
        <v>1081</v>
      </c>
      <c r="B714" s="6" t="s">
        <v>44</v>
      </c>
      <c r="C714" s="7" t="s">
        <v>67</v>
      </c>
      <c r="D714" s="6" t="s">
        <v>174</v>
      </c>
      <c r="E714" s="6" t="s">
        <v>308</v>
      </c>
      <c r="F714" s="8">
        <v>10.4</v>
      </c>
      <c r="G714" s="8">
        <v>5200</v>
      </c>
      <c r="H714" s="9">
        <f t="shared" si="55"/>
        <v>500</v>
      </c>
      <c r="I714" s="7" t="s">
        <v>10</v>
      </c>
      <c r="J714" s="10">
        <v>3380</v>
      </c>
      <c r="K714" s="11">
        <f t="shared" si="56"/>
        <v>6.76</v>
      </c>
      <c r="L714" s="7" t="s">
        <v>227</v>
      </c>
      <c r="M714" s="15">
        <f t="shared" si="57"/>
        <v>3.6400000000000006</v>
      </c>
      <c r="N714" t="str">
        <f>IF(match_results!C714="完全一致","〇","×")</f>
        <v>〇</v>
      </c>
      <c r="O714" t="str">
        <f>IF(match_results!C714="薬価一致候補","〇","×")</f>
        <v>×</v>
      </c>
      <c r="P714" s="58">
        <f>IF(match_results!E714="","",match_results!E714)</f>
        <v>615</v>
      </c>
      <c r="Q714" s="26" t="str">
        <f ca="1">OFFSET(マスタ非採用削除!$C$4,元データ!P714,0)</f>
        <v>リスペリドンＯＤ錠１ｍｇ「アメル」</v>
      </c>
      <c r="R714">
        <f t="shared" si="59"/>
        <v>713</v>
      </c>
      <c r="S714" t="str">
        <f t="shared" si="58"/>
        <v>リスペリドンOD錠1ｍｇ「アメル」</v>
      </c>
      <c r="T714">
        <v>1</v>
      </c>
      <c r="U714" t="str">
        <f>統合マスタ!AA717</f>
        <v/>
      </c>
    </row>
    <row r="715" spans="1:21">
      <c r="A715" s="6" t="s">
        <v>1082</v>
      </c>
      <c r="B715" s="6" t="s">
        <v>44</v>
      </c>
      <c r="C715" s="7" t="s">
        <v>58</v>
      </c>
      <c r="D715" s="6" t="s">
        <v>69</v>
      </c>
      <c r="E715" s="6" t="s">
        <v>308</v>
      </c>
      <c r="F715" s="8">
        <v>10.4</v>
      </c>
      <c r="G715" s="8">
        <v>1040</v>
      </c>
      <c r="H715" s="9">
        <f t="shared" si="55"/>
        <v>100</v>
      </c>
      <c r="I715" s="7" t="s">
        <v>10</v>
      </c>
      <c r="J715" s="10">
        <v>874</v>
      </c>
      <c r="K715" s="11">
        <f t="shared" si="56"/>
        <v>8.74</v>
      </c>
      <c r="L715" s="7" t="s">
        <v>227</v>
      </c>
      <c r="M715" s="15">
        <f t="shared" si="57"/>
        <v>1.6600000000000001</v>
      </c>
      <c r="N715" t="str">
        <f>IF(match_results!C715="完全一致","〇","×")</f>
        <v>〇</v>
      </c>
      <c r="O715" t="str">
        <f>IF(match_results!C715="薬価一致候補","〇","×")</f>
        <v>×</v>
      </c>
      <c r="P715" s="58">
        <f>IF(match_results!E715="","",match_results!E715)</f>
        <v>616</v>
      </c>
      <c r="Q715" s="26" t="str">
        <f ca="1">OFFSET(マスタ非採用削除!$C$4,元データ!P715,0)</f>
        <v>リスペリドンＯＤ錠２ｍｇ「アメル」</v>
      </c>
      <c r="R715">
        <f t="shared" si="59"/>
        <v>714</v>
      </c>
      <c r="S715" t="str">
        <f t="shared" si="58"/>
        <v>リスペリドンOD錠2ｍｇ「アメル」</v>
      </c>
      <c r="T715">
        <v>1</v>
      </c>
      <c r="U715" t="str">
        <f>統合マスタ!AA718</f>
        <v/>
      </c>
    </row>
    <row r="716" spans="1:21">
      <c r="A716" s="6" t="s">
        <v>1082</v>
      </c>
      <c r="B716" s="6" t="s">
        <v>44</v>
      </c>
      <c r="C716" s="7" t="s">
        <v>67</v>
      </c>
      <c r="D716" s="6" t="s">
        <v>174</v>
      </c>
      <c r="E716" s="6" t="s">
        <v>308</v>
      </c>
      <c r="F716" s="8">
        <v>10.4</v>
      </c>
      <c r="G716" s="8">
        <v>5200</v>
      </c>
      <c r="H716" s="9">
        <f t="shared" si="55"/>
        <v>500</v>
      </c>
      <c r="I716" s="7" t="s">
        <v>10</v>
      </c>
      <c r="J716" s="10">
        <v>4370</v>
      </c>
      <c r="K716" s="11">
        <f t="shared" si="56"/>
        <v>8.74</v>
      </c>
      <c r="L716" s="7" t="s">
        <v>227</v>
      </c>
      <c r="M716" s="15">
        <f t="shared" si="57"/>
        <v>1.6600000000000001</v>
      </c>
      <c r="N716" t="str">
        <f>IF(match_results!C716="完全一致","〇","×")</f>
        <v>〇</v>
      </c>
      <c r="O716" t="str">
        <f>IF(match_results!C716="薬価一致候補","〇","×")</f>
        <v>×</v>
      </c>
      <c r="P716" s="58">
        <f>IF(match_results!E716="","",match_results!E716)</f>
        <v>616</v>
      </c>
      <c r="Q716" s="26" t="str">
        <f ca="1">OFFSET(マスタ非採用削除!$C$4,元データ!P716,0)</f>
        <v>リスペリドンＯＤ錠２ｍｇ「アメル」</v>
      </c>
      <c r="R716">
        <f t="shared" si="59"/>
        <v>715</v>
      </c>
      <c r="S716" t="str">
        <f t="shared" si="58"/>
        <v>リスペリドンOD錠2ｍｇ「アメル」</v>
      </c>
      <c r="T716">
        <v>1</v>
      </c>
      <c r="U716" t="str">
        <f>統合マスタ!AA719</f>
        <v/>
      </c>
    </row>
    <row r="717" spans="1:21">
      <c r="A717" s="6" t="s">
        <v>1083</v>
      </c>
      <c r="B717" s="6" t="s">
        <v>44</v>
      </c>
      <c r="C717" s="7" t="s">
        <v>58</v>
      </c>
      <c r="D717" s="6" t="s">
        <v>69</v>
      </c>
      <c r="E717" s="6" t="s">
        <v>308</v>
      </c>
      <c r="F717" s="8">
        <v>10.9</v>
      </c>
      <c r="G717" s="8">
        <v>1090</v>
      </c>
      <c r="H717" s="9">
        <f t="shared" si="55"/>
        <v>100</v>
      </c>
      <c r="I717" s="7" t="s">
        <v>10</v>
      </c>
      <c r="J717" s="10">
        <v>927</v>
      </c>
      <c r="K717" s="11">
        <f t="shared" si="56"/>
        <v>9.27</v>
      </c>
      <c r="L717" s="7" t="s">
        <v>227</v>
      </c>
      <c r="M717" s="15">
        <f t="shared" si="57"/>
        <v>1.6300000000000008</v>
      </c>
      <c r="N717" t="str">
        <f>IF(match_results!C717="完全一致","〇","×")</f>
        <v>〇</v>
      </c>
      <c r="O717" t="str">
        <f>IF(match_results!C717="薬価一致候補","〇","×")</f>
        <v>×</v>
      </c>
      <c r="P717" s="58">
        <f>IF(match_results!E717="","",match_results!E717)</f>
        <v>617</v>
      </c>
      <c r="Q717" s="26" t="str">
        <f ca="1">OFFSET(マスタ非採用削除!$C$4,元データ!P717,0)</f>
        <v>リスペリドンＯＤ錠３ｍｇ「アメル」</v>
      </c>
      <c r="R717">
        <f t="shared" si="59"/>
        <v>716</v>
      </c>
      <c r="S717" t="str">
        <f t="shared" si="58"/>
        <v>リスペリドンOD錠3ｍｇ「アメル」</v>
      </c>
      <c r="T717">
        <v>1</v>
      </c>
      <c r="U717" t="str">
        <f>統合マスタ!AA720</f>
        <v/>
      </c>
    </row>
    <row r="718" spans="1:21">
      <c r="A718" s="6" t="s">
        <v>1083</v>
      </c>
      <c r="B718" s="6" t="s">
        <v>44</v>
      </c>
      <c r="C718" s="7" t="s">
        <v>67</v>
      </c>
      <c r="D718" s="6" t="s">
        <v>174</v>
      </c>
      <c r="E718" s="6" t="s">
        <v>308</v>
      </c>
      <c r="F718" s="8">
        <v>10.9</v>
      </c>
      <c r="G718" s="8">
        <v>5450</v>
      </c>
      <c r="H718" s="9">
        <f t="shared" si="55"/>
        <v>500</v>
      </c>
      <c r="I718" s="7" t="s">
        <v>10</v>
      </c>
      <c r="J718" s="10">
        <v>4633</v>
      </c>
      <c r="K718" s="11">
        <f t="shared" si="56"/>
        <v>9.266</v>
      </c>
      <c r="L718" s="7" t="s">
        <v>227</v>
      </c>
      <c r="M718" s="15">
        <f t="shared" si="57"/>
        <v>1.6340000000000003</v>
      </c>
      <c r="N718" t="str">
        <f>IF(match_results!C718="完全一致","〇","×")</f>
        <v>〇</v>
      </c>
      <c r="O718" t="str">
        <f>IF(match_results!C718="薬価一致候補","〇","×")</f>
        <v>×</v>
      </c>
      <c r="P718" s="58">
        <f>IF(match_results!E718="","",match_results!E718)</f>
        <v>617</v>
      </c>
      <c r="Q718" s="26" t="str">
        <f ca="1">OFFSET(マスタ非採用削除!$C$4,元データ!P718,0)</f>
        <v>リスペリドンＯＤ錠３ｍｇ「アメル」</v>
      </c>
      <c r="R718">
        <f t="shared" si="59"/>
        <v>717</v>
      </c>
      <c r="S718" t="str">
        <f t="shared" si="58"/>
        <v>リスペリドンOD錠3ｍｇ「アメル」</v>
      </c>
      <c r="T718">
        <v>1</v>
      </c>
      <c r="U718" t="str">
        <f>統合マスタ!AA721</f>
        <v/>
      </c>
    </row>
    <row r="719" spans="1:21">
      <c r="A719" s="50" t="s">
        <v>1084</v>
      </c>
      <c r="B719" s="6" t="s">
        <v>10</v>
      </c>
      <c r="C719" s="7" t="s">
        <v>14</v>
      </c>
      <c r="D719" s="6" t="s">
        <v>83</v>
      </c>
      <c r="E719" s="6" t="s">
        <v>308</v>
      </c>
      <c r="F719" s="8">
        <v>46.9</v>
      </c>
      <c r="G719" s="8">
        <v>4690</v>
      </c>
      <c r="H719" s="9">
        <f t="shared" si="55"/>
        <v>100</v>
      </c>
      <c r="I719" s="7" t="s">
        <v>13</v>
      </c>
      <c r="J719" s="12">
        <v>3752</v>
      </c>
      <c r="K719" s="11">
        <f t="shared" si="56"/>
        <v>37.520000000000003</v>
      </c>
      <c r="L719" s="7" t="s">
        <v>227</v>
      </c>
      <c r="M719" s="15">
        <f t="shared" si="57"/>
        <v>9.3799999999999955</v>
      </c>
      <c r="N719" t="str">
        <f>IF(match_results!C719="完全一致","〇","×")</f>
        <v>×</v>
      </c>
      <c r="O719" t="str">
        <f>IF(match_results!C719="薬価一致候補","〇","×")</f>
        <v>×</v>
      </c>
      <c r="P719" s="64" t="s">
        <v>4067</v>
      </c>
      <c r="Q719" s="63" t="e">
        <f ca="1">OFFSET(マスタ非採用削除!$C$4,元データ!P719,0)</f>
        <v>#VALUE!</v>
      </c>
      <c r="R719">
        <f t="shared" si="59"/>
        <v>718</v>
      </c>
      <c r="S719" t="str">
        <f t="shared" si="58"/>
        <v>リスペリドン細粒1％「アメル」</v>
      </c>
      <c r="T719">
        <v>10</v>
      </c>
      <c r="U719" t="str">
        <f>統合マスタ!AA722</f>
        <v>非採用</v>
      </c>
    </row>
    <row r="720" spans="1:21">
      <c r="A720" s="6" t="s">
        <v>1085</v>
      </c>
      <c r="B720" s="6" t="s">
        <v>44</v>
      </c>
      <c r="C720" s="7" t="s">
        <v>58</v>
      </c>
      <c r="D720" s="6" t="s">
        <v>36</v>
      </c>
      <c r="E720" s="6" t="s">
        <v>308</v>
      </c>
      <c r="F720" s="8">
        <v>10.4</v>
      </c>
      <c r="G720" s="8">
        <v>1040</v>
      </c>
      <c r="H720" s="9">
        <f t="shared" si="55"/>
        <v>100</v>
      </c>
      <c r="I720" s="7" t="s">
        <v>38</v>
      </c>
      <c r="J720" s="10">
        <v>676</v>
      </c>
      <c r="K720" s="11">
        <f t="shared" si="56"/>
        <v>6.76</v>
      </c>
      <c r="L720" s="7" t="s">
        <v>227</v>
      </c>
      <c r="M720" s="15">
        <f t="shared" si="57"/>
        <v>3.6400000000000006</v>
      </c>
      <c r="N720" t="str">
        <f>IF(match_results!C720="完全一致","〇","×")</f>
        <v>×</v>
      </c>
      <c r="O720" t="str">
        <f>IF(match_results!C720="薬価一致候補","〇","×")</f>
        <v>〇</v>
      </c>
      <c r="P720" s="57">
        <v>614</v>
      </c>
      <c r="Q720" s="49" t="str">
        <f ca="1">OFFSET(マスタ非採用削除!$C$4,元データ!P720,0)</f>
        <v>リスペリドンＯＤ錠０．５ｍｇ「アメル」</v>
      </c>
      <c r="R720">
        <f t="shared" si="59"/>
        <v>719</v>
      </c>
      <c r="S720" t="str">
        <f t="shared" si="58"/>
        <v>リスペリドン錠0.5ｍｇ「アメル」</v>
      </c>
      <c r="T720">
        <v>2</v>
      </c>
      <c r="U720" t="str">
        <f>統合マスタ!AA723</f>
        <v/>
      </c>
    </row>
    <row r="721" spans="1:21">
      <c r="A721" s="6" t="s">
        <v>1086</v>
      </c>
      <c r="B721" s="6" t="s">
        <v>44</v>
      </c>
      <c r="C721" s="7" t="s">
        <v>39</v>
      </c>
      <c r="D721" s="6" t="s">
        <v>69</v>
      </c>
      <c r="E721" s="6" t="s">
        <v>308</v>
      </c>
      <c r="F721" s="8">
        <v>10.4</v>
      </c>
      <c r="G721" s="8">
        <v>1040</v>
      </c>
      <c r="H721" s="9">
        <f t="shared" si="55"/>
        <v>100</v>
      </c>
      <c r="I721" s="7" t="s">
        <v>38</v>
      </c>
      <c r="J721" s="10">
        <v>945</v>
      </c>
      <c r="K721" s="11">
        <f t="shared" si="56"/>
        <v>9.4499999999999993</v>
      </c>
      <c r="L721" s="7" t="s">
        <v>227</v>
      </c>
      <c r="M721" s="15">
        <f t="shared" si="57"/>
        <v>0.95000000000000107</v>
      </c>
      <c r="N721" t="str">
        <f>IF(match_results!C721="完全一致","〇","×")</f>
        <v>×</v>
      </c>
      <c r="O721" t="str">
        <f>IF(match_results!C721="薬価一致候補","〇","×")</f>
        <v>〇</v>
      </c>
      <c r="P721" s="57">
        <v>615</v>
      </c>
      <c r="Q721" s="49" t="str">
        <f ca="1">OFFSET(マスタ非採用削除!$C$4,元データ!P721,0)</f>
        <v>リスペリドンＯＤ錠１ｍｇ「アメル」</v>
      </c>
      <c r="R721">
        <f t="shared" si="59"/>
        <v>720</v>
      </c>
      <c r="S721" t="str">
        <f t="shared" si="58"/>
        <v>リスペリドン錠1ｍｇ「アメル」</v>
      </c>
      <c r="T721">
        <v>2</v>
      </c>
      <c r="U721" t="str">
        <f>統合マスタ!AA724</f>
        <v/>
      </c>
    </row>
    <row r="722" spans="1:21">
      <c r="A722" s="6" t="s">
        <v>1087</v>
      </c>
      <c r="B722" s="6" t="s">
        <v>44</v>
      </c>
      <c r="C722" s="7" t="s">
        <v>10</v>
      </c>
      <c r="D722" s="6" t="s">
        <v>1088</v>
      </c>
      <c r="E722" s="6" t="s">
        <v>308</v>
      </c>
      <c r="F722" s="8">
        <v>15</v>
      </c>
      <c r="G722" s="8">
        <v>750</v>
      </c>
      <c r="H722" s="9">
        <f t="shared" si="55"/>
        <v>50</v>
      </c>
      <c r="I722" s="7" t="s">
        <v>554</v>
      </c>
      <c r="J722" s="10">
        <v>641</v>
      </c>
      <c r="K722" s="11">
        <f t="shared" si="56"/>
        <v>12.82</v>
      </c>
      <c r="L722" s="7" t="s">
        <v>227</v>
      </c>
      <c r="M722" s="15">
        <f t="shared" si="57"/>
        <v>2.1799999999999997</v>
      </c>
      <c r="N722" t="str">
        <f>IF(match_results!C722="完全一致","〇","×")</f>
        <v>×</v>
      </c>
      <c r="O722" t="str">
        <f>IF(match_results!C722="薬価一致候補","〇","×")</f>
        <v>〇</v>
      </c>
      <c r="P722" s="56">
        <f>IF(match_results!E722="","",match_results!E722)</f>
        <v>612</v>
      </c>
      <c r="Q722" s="26" t="str">
        <f ca="1">OFFSET(マスタ非採用削除!$C$4,元データ!P722,0)</f>
        <v>リスペリドン内用液分包０．５ｍｇ「アメル」</v>
      </c>
      <c r="R722">
        <f t="shared" si="59"/>
        <v>721</v>
      </c>
      <c r="S722" t="str">
        <f t="shared" si="58"/>
        <v>リスペリドン内用液分包0.5ｍｇ「アメル」0.5ｍｌ</v>
      </c>
      <c r="T722">
        <v>2</v>
      </c>
      <c r="U722" t="str">
        <f>統合マスタ!AA725</f>
        <v/>
      </c>
    </row>
    <row r="723" spans="1:21">
      <c r="A723" s="6" t="s">
        <v>1089</v>
      </c>
      <c r="B723" s="6" t="s">
        <v>44</v>
      </c>
      <c r="C723" s="7" t="s">
        <v>10</v>
      </c>
      <c r="D723" s="6" t="s">
        <v>829</v>
      </c>
      <c r="E723" s="6" t="s">
        <v>308</v>
      </c>
      <c r="F723" s="8">
        <v>29.7</v>
      </c>
      <c r="G723" s="8">
        <v>1485</v>
      </c>
      <c r="H723" s="9">
        <f t="shared" si="55"/>
        <v>50</v>
      </c>
      <c r="I723" s="7" t="s">
        <v>554</v>
      </c>
      <c r="J723" s="10">
        <v>1270</v>
      </c>
      <c r="K723" s="11">
        <f t="shared" si="56"/>
        <v>25.4</v>
      </c>
      <c r="L723" s="7" t="s">
        <v>227</v>
      </c>
      <c r="M723" s="15">
        <f t="shared" si="57"/>
        <v>4.3000000000000007</v>
      </c>
      <c r="N723" t="str">
        <f>IF(match_results!C723="完全一致","〇","×")</f>
        <v>×</v>
      </c>
      <c r="O723" t="str">
        <f>IF(match_results!C723="薬価一致候補","〇","×")</f>
        <v>〇</v>
      </c>
      <c r="P723" s="57">
        <v>613</v>
      </c>
      <c r="Q723" s="49" t="str">
        <f ca="1">OFFSET(マスタ非採用削除!$C$4,元データ!P723,0)</f>
        <v>リスペリドン内用液分包１ｍｇ「アメル」</v>
      </c>
      <c r="R723">
        <f t="shared" si="59"/>
        <v>722</v>
      </c>
      <c r="S723" t="str">
        <f t="shared" si="58"/>
        <v>リスペリドン内用液分包1ｍｇ「アメル」　1ｍｌ</v>
      </c>
      <c r="T723">
        <v>2</v>
      </c>
      <c r="U723" t="str">
        <f>統合マスタ!AA726</f>
        <v/>
      </c>
    </row>
    <row r="724" spans="1:21">
      <c r="A724" s="6" t="s">
        <v>1090</v>
      </c>
      <c r="B724" s="6" t="s">
        <v>44</v>
      </c>
      <c r="C724" s="7" t="s">
        <v>39</v>
      </c>
      <c r="D724" s="6" t="s">
        <v>69</v>
      </c>
      <c r="E724" s="6" t="s">
        <v>308</v>
      </c>
      <c r="F724" s="8">
        <v>16.2</v>
      </c>
      <c r="G724" s="8">
        <v>1620</v>
      </c>
      <c r="H724" s="9">
        <f t="shared" si="55"/>
        <v>100</v>
      </c>
      <c r="I724" s="7" t="s">
        <v>38</v>
      </c>
      <c r="J724" s="10">
        <v>1443</v>
      </c>
      <c r="K724" s="11">
        <f t="shared" si="56"/>
        <v>14.43</v>
      </c>
      <c r="L724" s="7" t="s">
        <v>303</v>
      </c>
      <c r="M724" s="15">
        <f t="shared" si="57"/>
        <v>1.7699999999999996</v>
      </c>
      <c r="N724" t="str">
        <f>IF(match_results!C724="完全一致","〇","×")</f>
        <v>〇</v>
      </c>
      <c r="O724" t="str">
        <f>IF(match_results!C724="薬価一致候補","〇","×")</f>
        <v>×</v>
      </c>
      <c r="P724" s="58">
        <f>IF(match_results!E724="","",match_results!E724)</f>
        <v>618</v>
      </c>
      <c r="Q724" s="26" t="str">
        <f ca="1">OFFSET(マスタ非採用削除!$C$4,元データ!P724,0)</f>
        <v>リスミー錠２ｍｇ</v>
      </c>
      <c r="R724">
        <f t="shared" si="59"/>
        <v>723</v>
      </c>
      <c r="S724" t="str">
        <f t="shared" si="58"/>
        <v>リスミー錠2ｍｇ</v>
      </c>
      <c r="T724">
        <v>1</v>
      </c>
      <c r="U724" t="str">
        <f>統合マスタ!AA727</f>
        <v/>
      </c>
    </row>
    <row r="725" spans="1:21">
      <c r="A725" s="6" t="s">
        <v>1091</v>
      </c>
      <c r="B725" s="6" t="s">
        <v>10</v>
      </c>
      <c r="C725" s="7" t="s">
        <v>10</v>
      </c>
      <c r="D725" s="6" t="s">
        <v>253</v>
      </c>
      <c r="E725" s="6" t="s">
        <v>223</v>
      </c>
      <c r="F725" s="8">
        <v>14.7</v>
      </c>
      <c r="G725" s="8">
        <v>1470</v>
      </c>
      <c r="H725" s="9">
        <f t="shared" si="55"/>
        <v>100</v>
      </c>
      <c r="I725" s="7" t="s">
        <v>13</v>
      </c>
      <c r="J725" s="12">
        <v>1309</v>
      </c>
      <c r="K725" s="11">
        <f t="shared" si="56"/>
        <v>13.09</v>
      </c>
      <c r="L725" s="7" t="s">
        <v>128</v>
      </c>
      <c r="M725" s="15">
        <f t="shared" si="57"/>
        <v>1.6099999999999994</v>
      </c>
      <c r="N725" t="str">
        <f>IF(match_results!C725="完全一致","〇","×")</f>
        <v>〇</v>
      </c>
      <c r="O725" t="str">
        <f>IF(match_results!C725="薬価一致候補","〇","×")</f>
        <v>×</v>
      </c>
      <c r="P725" s="58">
        <f>IF(match_results!E725="","",match_results!E725)</f>
        <v>620</v>
      </c>
      <c r="Q725" s="26" t="str">
        <f ca="1">OFFSET(マスタ非採用削除!$C$4,元データ!P725,0)</f>
        <v>リドメックスコーワ軟膏０．３％</v>
      </c>
      <c r="R725">
        <f t="shared" si="59"/>
        <v>724</v>
      </c>
      <c r="S725" t="str">
        <f t="shared" si="58"/>
        <v>リドメックスコーワ軟膏0.3％</v>
      </c>
      <c r="T725">
        <v>1</v>
      </c>
      <c r="U725" t="str">
        <f>統合マスタ!AA728</f>
        <v/>
      </c>
    </row>
    <row r="726" spans="1:21">
      <c r="A726" s="6" t="s">
        <v>1092</v>
      </c>
      <c r="B726" s="6" t="s">
        <v>9</v>
      </c>
      <c r="C726" s="7" t="s">
        <v>39</v>
      </c>
      <c r="D726" s="6" t="s">
        <v>69</v>
      </c>
      <c r="E726" s="6" t="s">
        <v>70</v>
      </c>
      <c r="F726" s="8">
        <v>161.30000000000001</v>
      </c>
      <c r="G726" s="8">
        <v>16130</v>
      </c>
      <c r="H726" s="9">
        <f t="shared" si="55"/>
        <v>100</v>
      </c>
      <c r="I726" s="7" t="s">
        <v>38</v>
      </c>
      <c r="J726" s="10">
        <v>13480</v>
      </c>
      <c r="K726" s="11">
        <f t="shared" si="56"/>
        <v>134.80000000000001</v>
      </c>
      <c r="L726" s="7" t="s">
        <v>343</v>
      </c>
      <c r="M726" s="15">
        <f t="shared" si="57"/>
        <v>26.5</v>
      </c>
      <c r="N726" t="str">
        <f>IF(match_results!C726="完全一致","〇","×")</f>
        <v>〇</v>
      </c>
      <c r="O726" t="str">
        <f>IF(match_results!C726="薬価一致候補","〇","×")</f>
        <v>×</v>
      </c>
      <c r="P726" s="58">
        <f>IF(match_results!E726="","",match_results!E726)</f>
        <v>625</v>
      </c>
      <c r="Q726" s="26" t="str">
        <f ca="1">OFFSET(マスタ非採用削除!$C$4,元データ!P726,0)</f>
        <v>リバーロキサバンＯＤ錠１０ｍｇ「バイエル」</v>
      </c>
      <c r="R726">
        <f t="shared" si="59"/>
        <v>725</v>
      </c>
      <c r="S726" t="str">
        <f t="shared" si="58"/>
        <v>リバーロキサバンOD錠10ｍｇ「バイエル」</v>
      </c>
      <c r="T726">
        <v>1</v>
      </c>
      <c r="U726" t="str">
        <f>統合マスタ!AA729</f>
        <v/>
      </c>
    </row>
    <row r="727" spans="1:21">
      <c r="A727" s="6" t="s">
        <v>1093</v>
      </c>
      <c r="B727" s="6" t="s">
        <v>114</v>
      </c>
      <c r="C727" s="7" t="s">
        <v>10</v>
      </c>
      <c r="D727" s="6" t="s">
        <v>1094</v>
      </c>
      <c r="E727" s="6" t="s">
        <v>114</v>
      </c>
      <c r="F727" s="8">
        <v>84</v>
      </c>
      <c r="G727" s="8">
        <v>1176</v>
      </c>
      <c r="H727" s="9">
        <f t="shared" si="55"/>
        <v>14</v>
      </c>
      <c r="I727" s="7" t="s">
        <v>181</v>
      </c>
      <c r="J727" s="10">
        <v>940</v>
      </c>
      <c r="K727" s="11">
        <f t="shared" si="56"/>
        <v>67.142857142857139</v>
      </c>
      <c r="L727" s="7" t="s">
        <v>224</v>
      </c>
      <c r="M727" s="15">
        <f t="shared" si="57"/>
        <v>16.857142857142861</v>
      </c>
      <c r="N727" t="str">
        <f>IF(match_results!C727="完全一致","〇","×")</f>
        <v>×</v>
      </c>
      <c r="O727" t="str">
        <f>IF(match_results!C727="薬価一致候補","〇","×")</f>
        <v>〇</v>
      </c>
      <c r="P727" s="56">
        <f>IF(match_results!E727="","",match_results!E727)</f>
        <v>623</v>
      </c>
      <c r="Q727" s="26" t="str">
        <f ca="1">OFFSET(マスタ非採用削除!$C$4,元データ!P727,0)</f>
        <v>リバスチグミンテープ１３．５ｍｇ「トーワ」</v>
      </c>
      <c r="R727">
        <f t="shared" si="59"/>
        <v>726</v>
      </c>
      <c r="S727" t="str">
        <f t="shared" si="58"/>
        <v>リバスチグミンテープ13.5ｍｇ「トーワ」　</v>
      </c>
      <c r="T727">
        <v>2</v>
      </c>
      <c r="U727" t="str">
        <f>統合マスタ!AA730</f>
        <v/>
      </c>
    </row>
    <row r="728" spans="1:21">
      <c r="A728" s="6" t="s">
        <v>1095</v>
      </c>
      <c r="B728" s="6" t="s">
        <v>114</v>
      </c>
      <c r="C728" s="7" t="s">
        <v>10</v>
      </c>
      <c r="D728" s="6" t="s">
        <v>1094</v>
      </c>
      <c r="E728" s="6" t="s">
        <v>114</v>
      </c>
      <c r="F728" s="8">
        <v>89.5</v>
      </c>
      <c r="G728" s="8">
        <v>1253</v>
      </c>
      <c r="H728" s="9">
        <f t="shared" si="55"/>
        <v>14</v>
      </c>
      <c r="I728" s="7" t="s">
        <v>181</v>
      </c>
      <c r="J728" s="10">
        <v>1002</v>
      </c>
      <c r="K728" s="11">
        <f t="shared" si="56"/>
        <v>71.571428571428569</v>
      </c>
      <c r="L728" s="7" t="s">
        <v>224</v>
      </c>
      <c r="M728" s="15">
        <f t="shared" si="57"/>
        <v>17.928571428571431</v>
      </c>
      <c r="N728" t="str">
        <f>IF(match_results!C728="完全一致","〇","×")</f>
        <v>×</v>
      </c>
      <c r="O728" t="str">
        <f>IF(match_results!C728="薬価一致候補","〇","×")</f>
        <v>〇</v>
      </c>
      <c r="P728" s="56">
        <f>IF(match_results!E728="","",match_results!E728)</f>
        <v>624</v>
      </c>
      <c r="Q728" s="26" t="str">
        <f ca="1">OFFSET(マスタ非採用削除!$C$4,元データ!P728,0)</f>
        <v>リバスチグミンテープ１８ｍｇ「トーワ」</v>
      </c>
      <c r="R728">
        <f t="shared" si="59"/>
        <v>727</v>
      </c>
      <c r="S728" t="str">
        <f t="shared" si="58"/>
        <v>リバスチグミンテープ18ｍｇ「トーワ」　</v>
      </c>
      <c r="T728">
        <v>2</v>
      </c>
      <c r="U728" t="str">
        <f>統合マスタ!AA731</f>
        <v/>
      </c>
    </row>
    <row r="729" spans="1:21">
      <c r="A729" s="6" t="s">
        <v>1096</v>
      </c>
      <c r="B729" s="6" t="s">
        <v>114</v>
      </c>
      <c r="C729" s="7" t="s">
        <v>10</v>
      </c>
      <c r="D729" s="6" t="s">
        <v>1094</v>
      </c>
      <c r="E729" s="6" t="s">
        <v>114</v>
      </c>
      <c r="F729" s="8">
        <v>71.2</v>
      </c>
      <c r="G729" s="8">
        <v>996.8</v>
      </c>
      <c r="H729" s="9">
        <f t="shared" si="55"/>
        <v>13.999999999999998</v>
      </c>
      <c r="I729" s="7" t="s">
        <v>181</v>
      </c>
      <c r="J729" s="10">
        <v>797</v>
      </c>
      <c r="K729" s="11">
        <f t="shared" si="56"/>
        <v>56.928571428571438</v>
      </c>
      <c r="L729" s="7" t="s">
        <v>224</v>
      </c>
      <c r="M729" s="15">
        <f t="shared" si="57"/>
        <v>14.271428571428565</v>
      </c>
      <c r="N729" t="str">
        <f>IF(match_results!C729="完全一致","〇","×")</f>
        <v>〇</v>
      </c>
      <c r="O729" t="str">
        <f>IF(match_results!C729="薬価一致候補","〇","×")</f>
        <v>×</v>
      </c>
      <c r="P729" s="58">
        <f>IF(match_results!E729="","",match_results!E729)</f>
        <v>621</v>
      </c>
      <c r="Q729" s="26" t="str">
        <f ca="1">OFFSET(マスタ非採用削除!$C$4,元データ!P729,0)</f>
        <v>リバスチグミンテープ４．５ｍｇ「トーワ」</v>
      </c>
      <c r="R729">
        <f t="shared" si="59"/>
        <v>728</v>
      </c>
      <c r="S729" t="str">
        <f t="shared" si="58"/>
        <v>リバスチグミンテープ4.5ｍｇ「トーワ」</v>
      </c>
      <c r="T729">
        <v>1</v>
      </c>
      <c r="U729" t="str">
        <f>統合マスタ!AA732</f>
        <v/>
      </c>
    </row>
    <row r="730" spans="1:21">
      <c r="A730" s="6" t="s">
        <v>1097</v>
      </c>
      <c r="B730" s="6" t="s">
        <v>114</v>
      </c>
      <c r="C730" s="7" t="s">
        <v>10</v>
      </c>
      <c r="D730" s="6" t="s">
        <v>1094</v>
      </c>
      <c r="E730" s="6" t="s">
        <v>114</v>
      </c>
      <c r="F730" s="8">
        <v>80.400000000000006</v>
      </c>
      <c r="G730" s="8">
        <v>1125.5999999999999</v>
      </c>
      <c r="H730" s="9">
        <f t="shared" si="55"/>
        <v>13.999999999999998</v>
      </c>
      <c r="I730" s="7" t="s">
        <v>181</v>
      </c>
      <c r="J730" s="10">
        <v>900</v>
      </c>
      <c r="K730" s="11">
        <f t="shared" si="56"/>
        <v>64.285714285714292</v>
      </c>
      <c r="L730" s="7" t="s">
        <v>224</v>
      </c>
      <c r="M730" s="15">
        <f t="shared" si="57"/>
        <v>16.114285714285714</v>
      </c>
      <c r="N730" t="str">
        <f>IF(match_results!C730="完全一致","〇","×")</f>
        <v>×</v>
      </c>
      <c r="O730" t="str">
        <f>IF(match_results!C730="薬価一致候補","〇","×")</f>
        <v>〇</v>
      </c>
      <c r="P730" s="56">
        <f>IF(match_results!E730="","",match_results!E730)</f>
        <v>622</v>
      </c>
      <c r="Q730" s="26" t="str">
        <f ca="1">OFFSET(マスタ非採用削除!$C$4,元データ!P730,0)</f>
        <v>リバスチグミンテープ９ｍｇ「トーワ」</v>
      </c>
      <c r="R730">
        <f t="shared" si="59"/>
        <v>729</v>
      </c>
      <c r="S730" t="str">
        <f t="shared" si="58"/>
        <v>リバスチグミンテープ9ｍｇ「トーワ」　</v>
      </c>
      <c r="T730">
        <v>2</v>
      </c>
      <c r="U730" t="str">
        <f>統合マスタ!AA733</f>
        <v/>
      </c>
    </row>
    <row r="731" spans="1:21">
      <c r="A731" s="50" t="s">
        <v>1098</v>
      </c>
      <c r="B731" s="6" t="s">
        <v>10</v>
      </c>
      <c r="C731" s="7" t="s">
        <v>39</v>
      </c>
      <c r="D731" s="6" t="s">
        <v>69</v>
      </c>
      <c r="E731" s="6" t="s">
        <v>37</v>
      </c>
      <c r="F731" s="8">
        <v>235.1</v>
      </c>
      <c r="G731" s="8">
        <v>23510</v>
      </c>
      <c r="H731" s="9">
        <f t="shared" si="55"/>
        <v>100</v>
      </c>
      <c r="I731" s="7" t="s">
        <v>38</v>
      </c>
      <c r="J731" s="12">
        <v>20945</v>
      </c>
      <c r="K731" s="11">
        <f t="shared" si="56"/>
        <v>209.45</v>
      </c>
      <c r="L731" s="7" t="s">
        <v>1099</v>
      </c>
      <c r="M731" s="15">
        <f t="shared" si="57"/>
        <v>25.650000000000006</v>
      </c>
      <c r="N731" t="str">
        <f>IF(match_results!C731="完全一致","〇","×")</f>
        <v>×</v>
      </c>
      <c r="O731" t="str">
        <f>IF(match_results!C731="薬価一致候補","〇","×")</f>
        <v>×</v>
      </c>
      <c r="P731" s="64" t="s">
        <v>4067</v>
      </c>
      <c r="Q731" s="63" t="e">
        <f ca="1">OFFSET(マスタ非採用削除!$C$4,元データ!P731,0)</f>
        <v>#VALUE!</v>
      </c>
      <c r="R731">
        <f t="shared" si="59"/>
        <v>730</v>
      </c>
      <c r="S731" t="str">
        <f t="shared" si="58"/>
        <v>リフキシマ錠200ｍｇ</v>
      </c>
      <c r="T731">
        <v>10</v>
      </c>
      <c r="U731" t="str">
        <f>統合マスタ!AA734</f>
        <v>非採用</v>
      </c>
    </row>
    <row r="732" spans="1:21">
      <c r="A732" s="6" t="s">
        <v>1100</v>
      </c>
      <c r="B732" s="6" t="s">
        <v>44</v>
      </c>
      <c r="C732" s="7" t="s">
        <v>39</v>
      </c>
      <c r="D732" s="6" t="s">
        <v>36</v>
      </c>
      <c r="E732" s="6" t="s">
        <v>288</v>
      </c>
      <c r="F732" s="8">
        <v>9.6</v>
      </c>
      <c r="G732" s="8">
        <v>960</v>
      </c>
      <c r="H732" s="9">
        <f t="shared" si="55"/>
        <v>100</v>
      </c>
      <c r="I732" s="7" t="s">
        <v>38</v>
      </c>
      <c r="J732" s="10">
        <v>829</v>
      </c>
      <c r="K732" s="11">
        <f t="shared" si="56"/>
        <v>8.2899999999999991</v>
      </c>
      <c r="L732" s="7" t="s">
        <v>246</v>
      </c>
      <c r="M732" s="15">
        <f t="shared" si="57"/>
        <v>1.3100000000000005</v>
      </c>
      <c r="N732" t="str">
        <f>IF(match_results!C732="完全一致","〇","×")</f>
        <v>〇</v>
      </c>
      <c r="O732" t="str">
        <f>IF(match_results!C732="薬価一致候補","〇","×")</f>
        <v>×</v>
      </c>
      <c r="P732" s="58">
        <f>IF(match_results!E732="","",match_results!E732)</f>
        <v>626</v>
      </c>
      <c r="Q732" s="26" t="str">
        <f ca="1">OFFSET(マスタ非採用削除!$C$4,元データ!P732,0)</f>
        <v>リボトリール錠０．５ｍｇ</v>
      </c>
      <c r="R732">
        <f t="shared" si="59"/>
        <v>731</v>
      </c>
      <c r="S732" t="str">
        <f t="shared" si="58"/>
        <v>リボトリール錠0.5ｍｇ</v>
      </c>
      <c r="T732">
        <v>1</v>
      </c>
      <c r="U732" t="str">
        <f>統合マスタ!AA735</f>
        <v/>
      </c>
    </row>
    <row r="733" spans="1:21">
      <c r="A733" s="6" t="s">
        <v>1100</v>
      </c>
      <c r="B733" s="6" t="s">
        <v>44</v>
      </c>
      <c r="C733" s="7" t="s">
        <v>67</v>
      </c>
      <c r="D733" s="6" t="s">
        <v>297</v>
      </c>
      <c r="E733" s="6" t="s">
        <v>288</v>
      </c>
      <c r="F733" s="8">
        <v>9.6</v>
      </c>
      <c r="G733" s="8">
        <v>9600</v>
      </c>
      <c r="H733" s="9">
        <f t="shared" si="55"/>
        <v>1000</v>
      </c>
      <c r="I733" s="7" t="s">
        <v>38</v>
      </c>
      <c r="J733" s="10">
        <v>8290</v>
      </c>
      <c r="K733" s="11">
        <f t="shared" si="56"/>
        <v>8.2899999999999991</v>
      </c>
      <c r="L733" s="7" t="s">
        <v>246</v>
      </c>
      <c r="M733" s="15">
        <f t="shared" si="57"/>
        <v>1.3100000000000005</v>
      </c>
      <c r="N733" t="str">
        <f>IF(match_results!C733="完全一致","〇","×")</f>
        <v>〇</v>
      </c>
      <c r="O733" t="str">
        <f>IF(match_results!C733="薬価一致候補","〇","×")</f>
        <v>×</v>
      </c>
      <c r="P733" s="58">
        <f>IF(match_results!E733="","",match_results!E733)</f>
        <v>626</v>
      </c>
      <c r="Q733" s="26" t="str">
        <f ca="1">OFFSET(マスタ非採用削除!$C$4,元データ!P733,0)</f>
        <v>リボトリール錠０．５ｍｇ</v>
      </c>
      <c r="R733">
        <f t="shared" si="59"/>
        <v>732</v>
      </c>
      <c r="S733" t="str">
        <f t="shared" si="58"/>
        <v>リボトリール錠0.5ｍｇ</v>
      </c>
      <c r="T733">
        <v>1</v>
      </c>
      <c r="U733" t="str">
        <f>統合マスタ!AA736</f>
        <v/>
      </c>
    </row>
    <row r="734" spans="1:21">
      <c r="A734" s="6" t="s">
        <v>1101</v>
      </c>
      <c r="B734" s="6" t="s">
        <v>44</v>
      </c>
      <c r="C734" s="7" t="s">
        <v>39</v>
      </c>
      <c r="D734" s="6" t="s">
        <v>36</v>
      </c>
      <c r="E734" s="6" t="s">
        <v>288</v>
      </c>
      <c r="F734" s="8">
        <v>10.4</v>
      </c>
      <c r="G734" s="8">
        <v>1040</v>
      </c>
      <c r="H734" s="9">
        <f t="shared" si="55"/>
        <v>100</v>
      </c>
      <c r="I734" s="7" t="s">
        <v>38</v>
      </c>
      <c r="J734" s="10">
        <v>898</v>
      </c>
      <c r="K734" s="11">
        <f t="shared" si="56"/>
        <v>8.98</v>
      </c>
      <c r="L734" s="7" t="s">
        <v>246</v>
      </c>
      <c r="M734" s="15">
        <f t="shared" si="57"/>
        <v>1.42</v>
      </c>
      <c r="N734" t="str">
        <f>IF(match_results!C734="完全一致","〇","×")</f>
        <v>〇</v>
      </c>
      <c r="O734" t="str">
        <f>IF(match_results!C734="薬価一致候補","〇","×")</f>
        <v>×</v>
      </c>
      <c r="P734" s="58">
        <f>IF(match_results!E734="","",match_results!E734)</f>
        <v>627</v>
      </c>
      <c r="Q734" s="26" t="str">
        <f ca="1">OFFSET(マスタ非採用削除!$C$4,元データ!P734,0)</f>
        <v>リボトリール錠１ｍｇ</v>
      </c>
      <c r="R734">
        <f t="shared" si="59"/>
        <v>733</v>
      </c>
      <c r="S734" t="str">
        <f t="shared" si="58"/>
        <v>リボトリール錠1ｍｇ</v>
      </c>
      <c r="T734">
        <v>1</v>
      </c>
      <c r="U734" t="str">
        <f>統合マスタ!AA737</f>
        <v/>
      </c>
    </row>
    <row r="735" spans="1:21">
      <c r="A735" s="6" t="s">
        <v>1101</v>
      </c>
      <c r="B735" s="6" t="s">
        <v>44</v>
      </c>
      <c r="C735" s="7" t="s">
        <v>67</v>
      </c>
      <c r="D735" s="6" t="s">
        <v>138</v>
      </c>
      <c r="E735" s="6" t="s">
        <v>288</v>
      </c>
      <c r="F735" s="8">
        <v>10.4</v>
      </c>
      <c r="G735" s="8">
        <v>10400</v>
      </c>
      <c r="H735" s="9">
        <f t="shared" si="55"/>
        <v>1000</v>
      </c>
      <c r="I735" s="7" t="s">
        <v>38</v>
      </c>
      <c r="J735" s="10">
        <v>8980</v>
      </c>
      <c r="K735" s="11">
        <f t="shared" si="56"/>
        <v>8.98</v>
      </c>
      <c r="L735" s="7" t="s">
        <v>246</v>
      </c>
      <c r="M735" s="15">
        <f t="shared" si="57"/>
        <v>1.42</v>
      </c>
      <c r="N735" t="str">
        <f>IF(match_results!C735="完全一致","〇","×")</f>
        <v>〇</v>
      </c>
      <c r="O735" t="str">
        <f>IF(match_results!C735="薬価一致候補","〇","×")</f>
        <v>×</v>
      </c>
      <c r="P735" s="58">
        <f>IF(match_results!E735="","",match_results!E735)</f>
        <v>627</v>
      </c>
      <c r="Q735" s="26" t="str">
        <f ca="1">OFFSET(マスタ非採用削除!$C$4,元データ!P735,0)</f>
        <v>リボトリール錠１ｍｇ</v>
      </c>
      <c r="R735">
        <f t="shared" si="59"/>
        <v>734</v>
      </c>
      <c r="S735" t="str">
        <f t="shared" si="58"/>
        <v>リボトリール錠1ｍｇ</v>
      </c>
      <c r="T735">
        <v>1</v>
      </c>
      <c r="U735" t="str">
        <f>統合マスタ!AA738</f>
        <v/>
      </c>
    </row>
    <row r="736" spans="1:21">
      <c r="A736" s="6" t="s">
        <v>1102</v>
      </c>
      <c r="B736" s="6" t="s">
        <v>10</v>
      </c>
      <c r="C736" s="7" t="s">
        <v>39</v>
      </c>
      <c r="D736" s="6" t="s">
        <v>69</v>
      </c>
      <c r="E736" s="6" t="s">
        <v>385</v>
      </c>
      <c r="F736" s="8">
        <v>29</v>
      </c>
      <c r="G736" s="8">
        <v>2900</v>
      </c>
      <c r="H736" s="9">
        <f t="shared" si="55"/>
        <v>100</v>
      </c>
      <c r="I736" s="7" t="s">
        <v>38</v>
      </c>
      <c r="J736" s="12">
        <v>2585</v>
      </c>
      <c r="K736" s="11">
        <f t="shared" si="56"/>
        <v>25.85</v>
      </c>
      <c r="L736" s="7" t="s">
        <v>1103</v>
      </c>
      <c r="M736" s="15">
        <f t="shared" si="57"/>
        <v>3.1499999999999986</v>
      </c>
      <c r="N736" t="str">
        <f>IF(match_results!C736="完全一致","〇","×")</f>
        <v>〇</v>
      </c>
      <c r="O736" t="str">
        <f>IF(match_results!C736="薬価一致候補","〇","×")</f>
        <v>×</v>
      </c>
      <c r="P736" s="58">
        <f>IF(match_results!E736="","",match_results!E736)</f>
        <v>628</v>
      </c>
      <c r="Q736" s="26" t="str">
        <f ca="1">OFFSET(マスタ非採用削除!$C$4,元データ!P736,0)</f>
        <v>リマチル錠１００ｍｇ</v>
      </c>
      <c r="R736">
        <f t="shared" si="59"/>
        <v>735</v>
      </c>
      <c r="S736" t="str">
        <f t="shared" si="58"/>
        <v>リマチル錠100ｍｇ</v>
      </c>
      <c r="T736">
        <v>1</v>
      </c>
      <c r="U736" t="str">
        <f>統合マスタ!AA739</f>
        <v/>
      </c>
    </row>
    <row r="737" spans="1:21">
      <c r="A737" s="6" t="s">
        <v>1104</v>
      </c>
      <c r="B737" s="6" t="s">
        <v>9</v>
      </c>
      <c r="C737" s="7" t="s">
        <v>67</v>
      </c>
      <c r="D737" s="6" t="s">
        <v>616</v>
      </c>
      <c r="E737" s="6" t="s">
        <v>108</v>
      </c>
      <c r="F737" s="8">
        <v>9.9</v>
      </c>
      <c r="G737" s="8">
        <v>1980</v>
      </c>
      <c r="H737" s="9">
        <f t="shared" si="55"/>
        <v>200</v>
      </c>
      <c r="I737" s="7" t="s">
        <v>38</v>
      </c>
      <c r="J737" s="10">
        <v>1680</v>
      </c>
      <c r="K737" s="11">
        <f t="shared" si="56"/>
        <v>8.4</v>
      </c>
      <c r="L737" s="7" t="s">
        <v>258</v>
      </c>
      <c r="M737" s="15">
        <f t="shared" si="57"/>
        <v>1.5</v>
      </c>
      <c r="N737" t="str">
        <f>IF(match_results!C737="完全一致","〇","×")</f>
        <v>×</v>
      </c>
      <c r="O737" t="str">
        <f>IF(match_results!C737="薬価一致候補","〇","×")</f>
        <v>〇</v>
      </c>
      <c r="P737" s="56">
        <f>IF(match_results!E737="","",match_results!E737)</f>
        <v>629</v>
      </c>
      <c r="Q737" s="26" t="str">
        <f ca="1">OFFSET(マスタ非採用削除!$C$4,元データ!P737,0)</f>
        <v>リマプロストアルファデクス錠５μｇ「サワイ」</v>
      </c>
      <c r="R737">
        <f t="shared" si="59"/>
        <v>736</v>
      </c>
      <c r="S737" t="str">
        <f t="shared" si="58"/>
        <v>リマプロスト　アルファデクス錠5μｇ「サワイ」</v>
      </c>
      <c r="T737">
        <v>2</v>
      </c>
      <c r="U737" t="str">
        <f>統合マスタ!AA740</f>
        <v/>
      </c>
    </row>
    <row r="738" spans="1:21">
      <c r="A738" s="6" t="s">
        <v>1105</v>
      </c>
      <c r="B738" s="6" t="s">
        <v>10</v>
      </c>
      <c r="C738" s="7" t="s">
        <v>10</v>
      </c>
      <c r="D738" s="6" t="s">
        <v>1106</v>
      </c>
      <c r="E738" s="6" t="s">
        <v>961</v>
      </c>
      <c r="F738" s="8">
        <v>17611</v>
      </c>
      <c r="G738" s="8">
        <v>17611</v>
      </c>
      <c r="H738" s="9">
        <f t="shared" si="55"/>
        <v>1</v>
      </c>
      <c r="I738" s="7" t="s">
        <v>873</v>
      </c>
      <c r="J738" s="12">
        <v>15689</v>
      </c>
      <c r="K738" s="11">
        <f t="shared" si="56"/>
        <v>15689</v>
      </c>
      <c r="L738" s="7" t="s">
        <v>81</v>
      </c>
      <c r="M738" s="15">
        <f t="shared" si="57"/>
        <v>1922</v>
      </c>
      <c r="N738" t="str">
        <f>IF(match_results!C738="完全一致","〇","×")</f>
        <v>〇</v>
      </c>
      <c r="O738" t="str">
        <f>IF(match_results!C738="薬価一致候補","〇","×")</f>
        <v>×</v>
      </c>
      <c r="P738" s="58">
        <f>IF(match_results!E738="","",match_results!E738)</f>
        <v>630</v>
      </c>
      <c r="Q738" s="26" t="str">
        <f ca="1">OFFSET(マスタ非採用削除!$C$4,元データ!P738,0)</f>
        <v>リュープロレリン酢酸塩注射用キット３．７５ｍｇ「あすか」</v>
      </c>
      <c r="R738">
        <f t="shared" si="59"/>
        <v>737</v>
      </c>
      <c r="S738" t="str">
        <f t="shared" si="58"/>
        <v>リュープロレリン酢酸塩注射用キット3.75ｍｇ「あすか」</v>
      </c>
      <c r="T738">
        <v>1</v>
      </c>
      <c r="U738" t="str">
        <f>統合マスタ!AA741</f>
        <v/>
      </c>
    </row>
    <row r="739" spans="1:21">
      <c r="A739" s="6" t="s">
        <v>1107</v>
      </c>
      <c r="B739" s="6" t="s">
        <v>10</v>
      </c>
      <c r="C739" s="7" t="s">
        <v>39</v>
      </c>
      <c r="D739" s="6" t="s">
        <v>857</v>
      </c>
      <c r="E739" s="6" t="s">
        <v>139</v>
      </c>
      <c r="F739" s="8">
        <v>383.5</v>
      </c>
      <c r="G739" s="8">
        <v>21476</v>
      </c>
      <c r="H739" s="9">
        <f t="shared" si="55"/>
        <v>56</v>
      </c>
      <c r="I739" s="7" t="s">
        <v>38</v>
      </c>
      <c r="J739" s="12">
        <v>18899</v>
      </c>
      <c r="K739" s="11">
        <f t="shared" si="56"/>
        <v>337.48214285714283</v>
      </c>
      <c r="L739" s="7" t="s">
        <v>224</v>
      </c>
      <c r="M739" s="15">
        <f t="shared" si="57"/>
        <v>46.017857142857167</v>
      </c>
      <c r="N739" t="str">
        <f>IF(match_results!C739="完全一致","〇","×")</f>
        <v>〇</v>
      </c>
      <c r="O739" t="str">
        <f>IF(match_results!C739="薬価一致候補","〇","×")</f>
        <v>×</v>
      </c>
      <c r="P739" s="58">
        <f>IF(match_results!E739="","",match_results!E739)</f>
        <v>631</v>
      </c>
      <c r="Q739" s="26" t="str">
        <f ca="1">OFFSET(マスタ非採用削除!$C$4,元データ!P739,0)</f>
        <v>リルゾール錠５０ｍｇ「ニプロ」</v>
      </c>
      <c r="R739">
        <f t="shared" si="59"/>
        <v>738</v>
      </c>
      <c r="S739" t="str">
        <f t="shared" si="58"/>
        <v>リルゾール錠50ｍｇ「ニプロ」</v>
      </c>
      <c r="T739">
        <v>1</v>
      </c>
      <c r="U739" t="str">
        <f>統合マスタ!AA742</f>
        <v/>
      </c>
    </row>
    <row r="740" spans="1:21">
      <c r="A740" s="6" t="s">
        <v>1108</v>
      </c>
      <c r="B740" s="6" t="s">
        <v>9</v>
      </c>
      <c r="C740" s="7" t="s">
        <v>39</v>
      </c>
      <c r="D740" s="6" t="s">
        <v>36</v>
      </c>
      <c r="E740" s="6" t="s">
        <v>202</v>
      </c>
      <c r="F740" s="8">
        <v>64.5</v>
      </c>
      <c r="G740" s="8">
        <v>6450</v>
      </c>
      <c r="H740" s="9">
        <f t="shared" si="55"/>
        <v>100</v>
      </c>
      <c r="I740" s="7" t="s">
        <v>38</v>
      </c>
      <c r="J740" s="10">
        <v>5550</v>
      </c>
      <c r="K740" s="11">
        <f t="shared" si="56"/>
        <v>55.5</v>
      </c>
      <c r="L740" s="7" t="s">
        <v>63</v>
      </c>
      <c r="M740" s="15">
        <f t="shared" si="57"/>
        <v>9</v>
      </c>
      <c r="N740" t="str">
        <f>IF(match_results!C740="完全一致","〇","×")</f>
        <v>〇</v>
      </c>
      <c r="O740" t="str">
        <f>IF(match_results!C740="薬価一致候補","〇","×")</f>
        <v>×</v>
      </c>
      <c r="P740" s="58">
        <f>IF(match_results!E740="","",match_results!E740)</f>
        <v>632</v>
      </c>
      <c r="Q740" s="26" t="str">
        <f ca="1">OFFSET(マスタ非採用削除!$C$4,元データ!P740,0)</f>
        <v>リンゼス錠０．２５ｍｇ</v>
      </c>
      <c r="R740">
        <f t="shared" si="59"/>
        <v>739</v>
      </c>
      <c r="S740" t="str">
        <f t="shared" si="58"/>
        <v>リンゼス錠0.25ｍｇ</v>
      </c>
      <c r="T740">
        <v>1</v>
      </c>
      <c r="U740" t="str">
        <f>統合マスタ!AA743</f>
        <v/>
      </c>
    </row>
    <row r="741" spans="1:21">
      <c r="A741" s="6" t="s">
        <v>1109</v>
      </c>
      <c r="B741" s="6" t="s">
        <v>90</v>
      </c>
      <c r="C741" s="7" t="s">
        <v>10</v>
      </c>
      <c r="D741" s="6" t="s">
        <v>1110</v>
      </c>
      <c r="E741" s="6" t="s">
        <v>241</v>
      </c>
      <c r="F741" s="8">
        <v>16.899999999999999</v>
      </c>
      <c r="G741" s="8">
        <v>845</v>
      </c>
      <c r="H741" s="9">
        <f t="shared" si="55"/>
        <v>50.000000000000007</v>
      </c>
      <c r="I741" s="7" t="s">
        <v>13</v>
      </c>
      <c r="J741" s="10">
        <v>748</v>
      </c>
      <c r="K741" s="11">
        <f t="shared" si="56"/>
        <v>14.959999999999997</v>
      </c>
      <c r="L741" s="7" t="s">
        <v>128</v>
      </c>
      <c r="M741" s="15">
        <f t="shared" si="57"/>
        <v>1.9400000000000013</v>
      </c>
      <c r="N741" t="str">
        <f>IF(match_results!C741="完全一致","〇","×")</f>
        <v>×</v>
      </c>
      <c r="O741" t="str">
        <f>IF(match_results!C741="薬価一致候補","〇","×")</f>
        <v>〇</v>
      </c>
      <c r="P741" s="56">
        <f>IF(match_results!E741="","",match_results!E741)</f>
        <v>634</v>
      </c>
      <c r="Q741" s="26" t="str">
        <f ca="1">OFFSET(マスタ非採用削除!$C$4,元データ!P741,0)</f>
        <v>リンデロン－Ｖクリーム０．１２％</v>
      </c>
      <c r="R741">
        <f t="shared" si="59"/>
        <v>740</v>
      </c>
      <c r="S741" t="str">
        <f t="shared" si="58"/>
        <v>リンデロン-V クリーム0.12%</v>
      </c>
      <c r="T741">
        <v>2</v>
      </c>
      <c r="U741" t="str">
        <f>統合マスタ!AA744</f>
        <v/>
      </c>
    </row>
    <row r="742" spans="1:21">
      <c r="A742" s="6" t="s">
        <v>1111</v>
      </c>
      <c r="B742" s="6" t="s">
        <v>10</v>
      </c>
      <c r="C742" s="7" t="s">
        <v>10</v>
      </c>
      <c r="D742" s="6" t="s">
        <v>1112</v>
      </c>
      <c r="E742" s="6" t="s">
        <v>241</v>
      </c>
      <c r="F742" s="8">
        <v>208</v>
      </c>
      <c r="G742" s="8">
        <v>2080</v>
      </c>
      <c r="H742" s="9">
        <f t="shared" si="55"/>
        <v>10</v>
      </c>
      <c r="I742" s="7" t="s">
        <v>88</v>
      </c>
      <c r="J742" s="12">
        <v>1852</v>
      </c>
      <c r="K742" s="11">
        <f t="shared" si="56"/>
        <v>185.2</v>
      </c>
      <c r="L742" s="7" t="s">
        <v>321</v>
      </c>
      <c r="M742" s="15">
        <f t="shared" si="57"/>
        <v>22.800000000000011</v>
      </c>
      <c r="N742" t="str">
        <f>IF(match_results!C742="完全一致","〇","×")</f>
        <v>×</v>
      </c>
      <c r="O742" t="str">
        <f>IF(match_results!C742="薬価一致候補","〇","×")</f>
        <v>〇</v>
      </c>
      <c r="P742" s="56">
        <f>IF(match_results!E742="","",match_results!E742)</f>
        <v>636</v>
      </c>
      <c r="Q742" s="26" t="str">
        <f ca="1">OFFSET(マスタ非採用削除!$C$4,元データ!P742,0)</f>
        <v>リンデロン懸濁注</v>
      </c>
      <c r="R742">
        <f t="shared" si="59"/>
        <v>741</v>
      </c>
      <c r="S742" t="str">
        <f t="shared" si="58"/>
        <v>リンデロン懸濁注2.5ｍｇ</v>
      </c>
      <c r="T742">
        <v>2</v>
      </c>
      <c r="U742" t="str">
        <f>統合マスタ!AA745</f>
        <v/>
      </c>
    </row>
    <row r="743" spans="1:21">
      <c r="A743" s="6" t="s">
        <v>1113</v>
      </c>
      <c r="B743" s="6" t="s">
        <v>9</v>
      </c>
      <c r="C743" s="7" t="s">
        <v>10</v>
      </c>
      <c r="D743" s="6" t="s">
        <v>145</v>
      </c>
      <c r="E743" s="6" t="s">
        <v>241</v>
      </c>
      <c r="F743" s="8">
        <v>49.1</v>
      </c>
      <c r="G743" s="8">
        <v>2455</v>
      </c>
      <c r="H743" s="9">
        <f t="shared" si="55"/>
        <v>50</v>
      </c>
      <c r="I743" s="7" t="s">
        <v>244</v>
      </c>
      <c r="J743" s="10">
        <v>2187</v>
      </c>
      <c r="K743" s="11">
        <f t="shared" si="56"/>
        <v>43.74</v>
      </c>
      <c r="L743" s="7" t="s">
        <v>76</v>
      </c>
      <c r="M743" s="15">
        <f t="shared" si="57"/>
        <v>5.3599999999999994</v>
      </c>
      <c r="N743" t="str">
        <f>IF(match_results!C743="完全一致","〇","×")</f>
        <v>×</v>
      </c>
      <c r="O743" t="str">
        <f>IF(match_results!C743="薬価一致候補","〇","×")</f>
        <v>〇</v>
      </c>
      <c r="P743" s="57">
        <v>633</v>
      </c>
      <c r="Q743" s="49" t="str">
        <f ca="1">OFFSET(マスタ非採用削除!$C$4,元データ!P743,0)</f>
        <v>リンデロン点眼・点耳・点鼻液０．１％</v>
      </c>
      <c r="R743">
        <f t="shared" si="59"/>
        <v>742</v>
      </c>
      <c r="S743" t="str">
        <f t="shared" si="58"/>
        <v>リンデロン点眼点耳点鼻液0.1％</v>
      </c>
      <c r="T743">
        <v>2</v>
      </c>
      <c r="U743" t="str">
        <f>統合マスタ!AA746</f>
        <v/>
      </c>
    </row>
    <row r="744" spans="1:21">
      <c r="A744" s="6" t="s">
        <v>1114</v>
      </c>
      <c r="B744" s="6" t="s">
        <v>9</v>
      </c>
      <c r="C744" s="7" t="s">
        <v>39</v>
      </c>
      <c r="D744" s="6" t="s">
        <v>1115</v>
      </c>
      <c r="E744" s="6" t="s">
        <v>84</v>
      </c>
      <c r="F744" s="8">
        <v>9.6</v>
      </c>
      <c r="G744" s="8">
        <v>960</v>
      </c>
      <c r="H744" s="9">
        <f t="shared" si="55"/>
        <v>100</v>
      </c>
      <c r="I744" s="7" t="s">
        <v>38</v>
      </c>
      <c r="J744" s="12">
        <v>851</v>
      </c>
      <c r="K744" s="11">
        <f t="shared" si="56"/>
        <v>8.51</v>
      </c>
      <c r="L744" s="7" t="s">
        <v>227</v>
      </c>
      <c r="M744" s="15">
        <f t="shared" si="57"/>
        <v>1.0899999999999999</v>
      </c>
      <c r="N744" t="str">
        <f>IF(match_results!C744="完全一致","〇","×")</f>
        <v>×</v>
      </c>
      <c r="O744" t="str">
        <f>IF(match_results!C744="薬価一致候補","〇","×")</f>
        <v>〇</v>
      </c>
      <c r="P744" s="56">
        <v>637</v>
      </c>
      <c r="Q744" s="26" t="str">
        <f ca="1">OFFSET(マスタ非採用削除!$C$4,元データ!P744,0)</f>
        <v>ルーラン錠４ｍｇ</v>
      </c>
      <c r="R744">
        <f t="shared" si="59"/>
        <v>743</v>
      </c>
      <c r="S744" t="str">
        <f t="shared" si="58"/>
        <v>ルーラン錠４ｍｇ　　　　　　　　　　　　</v>
      </c>
      <c r="T744">
        <v>2</v>
      </c>
      <c r="U744" t="str">
        <f>統合マスタ!AA747</f>
        <v/>
      </c>
    </row>
    <row r="745" spans="1:21">
      <c r="A745" s="6" t="s">
        <v>1114</v>
      </c>
      <c r="B745" s="6" t="s">
        <v>9</v>
      </c>
      <c r="C745" s="7" t="s">
        <v>67</v>
      </c>
      <c r="D745" s="6" t="s">
        <v>297</v>
      </c>
      <c r="E745" s="6" t="s">
        <v>84</v>
      </c>
      <c r="F745" s="8">
        <v>9.6</v>
      </c>
      <c r="G745" s="8">
        <v>9600</v>
      </c>
      <c r="H745" s="9">
        <f t="shared" si="55"/>
        <v>1000</v>
      </c>
      <c r="I745" s="7" t="s">
        <v>38</v>
      </c>
      <c r="J745" s="10">
        <v>8510</v>
      </c>
      <c r="K745" s="11">
        <f t="shared" si="56"/>
        <v>8.51</v>
      </c>
      <c r="L745" s="7" t="s">
        <v>227</v>
      </c>
      <c r="M745" s="15">
        <f t="shared" si="57"/>
        <v>1.0899999999999999</v>
      </c>
      <c r="N745" t="str">
        <f>IF(match_results!C745="完全一致","〇","×")</f>
        <v>×</v>
      </c>
      <c r="O745" t="str">
        <f>IF(match_results!C745="薬価一致候補","〇","×")</f>
        <v>〇</v>
      </c>
      <c r="P745" s="56">
        <v>637</v>
      </c>
      <c r="Q745" s="26" t="str">
        <f ca="1">OFFSET(マスタ非採用削除!$C$4,元データ!P745,0)</f>
        <v>ルーラン錠４ｍｇ</v>
      </c>
      <c r="R745">
        <f t="shared" si="59"/>
        <v>744</v>
      </c>
      <c r="S745" t="str">
        <f t="shared" si="58"/>
        <v>ルーラン錠４ｍｇ　　　　　　　　　　　　</v>
      </c>
      <c r="T745">
        <v>2</v>
      </c>
      <c r="U745" t="str">
        <f>統合マスタ!AA748</f>
        <v/>
      </c>
    </row>
    <row r="746" spans="1:21">
      <c r="A746" s="6" t="s">
        <v>1116</v>
      </c>
      <c r="B746" s="6" t="s">
        <v>9</v>
      </c>
      <c r="C746" s="7" t="s">
        <v>67</v>
      </c>
      <c r="D746" s="6" t="s">
        <v>138</v>
      </c>
      <c r="E746" s="6" t="s">
        <v>84</v>
      </c>
      <c r="F746" s="8">
        <v>18.7</v>
      </c>
      <c r="G746" s="8">
        <v>18700</v>
      </c>
      <c r="H746" s="9">
        <f t="shared" si="55"/>
        <v>1000</v>
      </c>
      <c r="I746" s="7" t="s">
        <v>38</v>
      </c>
      <c r="J746" s="10">
        <v>16580</v>
      </c>
      <c r="K746" s="11">
        <f t="shared" si="56"/>
        <v>16.579999999999998</v>
      </c>
      <c r="L746" s="7" t="s">
        <v>227</v>
      </c>
      <c r="M746" s="15">
        <f t="shared" si="57"/>
        <v>2.120000000000001</v>
      </c>
      <c r="N746" t="str">
        <f>IF(match_results!C746="完全一致","〇","×")</f>
        <v>〇</v>
      </c>
      <c r="O746" t="str">
        <f>IF(match_results!C746="薬価一致候補","〇","×")</f>
        <v>×</v>
      </c>
      <c r="P746" s="58">
        <f>IF(match_results!E746="","",match_results!E746)</f>
        <v>638</v>
      </c>
      <c r="Q746" s="26" t="str">
        <f ca="1">OFFSET(マスタ非採用削除!$C$4,元データ!P746,0)</f>
        <v>ルーラン錠８ｍｇ</v>
      </c>
      <c r="R746">
        <f t="shared" si="59"/>
        <v>745</v>
      </c>
      <c r="S746" t="str">
        <f t="shared" si="58"/>
        <v>ルーラン錠８ｍｇ</v>
      </c>
      <c r="T746">
        <v>1</v>
      </c>
      <c r="U746" t="str">
        <f>統合マスタ!AA749</f>
        <v/>
      </c>
    </row>
    <row r="747" spans="1:21">
      <c r="A747" s="6" t="s">
        <v>1117</v>
      </c>
      <c r="B747" s="6" t="s">
        <v>9</v>
      </c>
      <c r="C747" s="7" t="s">
        <v>39</v>
      </c>
      <c r="D747" s="6" t="s">
        <v>36</v>
      </c>
      <c r="E747" s="6" t="s">
        <v>84</v>
      </c>
      <c r="F747" s="8">
        <v>18.7</v>
      </c>
      <c r="G747" s="8">
        <v>1870</v>
      </c>
      <c r="H747" s="9">
        <f t="shared" si="55"/>
        <v>100</v>
      </c>
      <c r="I747" s="7" t="s">
        <v>38</v>
      </c>
      <c r="J747" s="12">
        <v>1658</v>
      </c>
      <c r="K747" s="11">
        <f t="shared" si="56"/>
        <v>16.579999999999998</v>
      </c>
      <c r="L747" s="7" t="s">
        <v>227</v>
      </c>
      <c r="M747" s="15">
        <f t="shared" si="57"/>
        <v>2.120000000000001</v>
      </c>
      <c r="N747" t="str">
        <f>IF(match_results!C747="完全一致","〇","×")</f>
        <v>×</v>
      </c>
      <c r="O747" t="str">
        <f>IF(match_results!C747="薬価一致候補","〇","×")</f>
        <v>〇</v>
      </c>
      <c r="P747" s="56">
        <f>IF(match_results!E747="","",match_results!E747)</f>
        <v>638</v>
      </c>
      <c r="Q747" s="26" t="str">
        <f ca="1">OFFSET(マスタ非採用削除!$C$4,元データ!P747,0)</f>
        <v>ルーラン錠８ｍｇ</v>
      </c>
      <c r="R747">
        <f t="shared" si="59"/>
        <v>746</v>
      </c>
      <c r="S747" t="str">
        <f t="shared" si="58"/>
        <v>ルーラン錠８ｍｇ　　　　　　　　　　　　</v>
      </c>
      <c r="T747">
        <v>2</v>
      </c>
      <c r="U747" t="str">
        <f>統合マスタ!AA750</f>
        <v/>
      </c>
    </row>
    <row r="748" spans="1:21">
      <c r="A748" s="6" t="s">
        <v>1118</v>
      </c>
      <c r="B748" s="6" t="s">
        <v>90</v>
      </c>
      <c r="C748" s="7" t="s">
        <v>58</v>
      </c>
      <c r="D748" s="6" t="s">
        <v>69</v>
      </c>
      <c r="E748" s="6" t="s">
        <v>92</v>
      </c>
      <c r="F748" s="8">
        <v>128.69999999999999</v>
      </c>
      <c r="G748" s="8">
        <v>12870</v>
      </c>
      <c r="H748" s="9">
        <f t="shared" si="55"/>
        <v>100.00000000000001</v>
      </c>
      <c r="I748" s="7" t="s">
        <v>38</v>
      </c>
      <c r="J748" s="10">
        <v>11300</v>
      </c>
      <c r="K748" s="11">
        <f t="shared" si="56"/>
        <v>112.99999999999999</v>
      </c>
      <c r="L748" s="7" t="s">
        <v>227</v>
      </c>
      <c r="M748" s="15">
        <f t="shared" si="57"/>
        <v>15.700000000000003</v>
      </c>
      <c r="N748" t="str">
        <f>IF(match_results!C748="完全一致","〇","×")</f>
        <v>〇</v>
      </c>
      <c r="O748" t="str">
        <f>IF(match_results!C748="薬価一致候補","〇","×")</f>
        <v>×</v>
      </c>
      <c r="P748" s="58">
        <f>IF(match_results!E748="","",match_results!E748)</f>
        <v>641</v>
      </c>
      <c r="Q748" s="26" t="str">
        <f ca="1">OFFSET(マスタ非採用削除!$C$4,元データ!P748,0)</f>
        <v>レキサルティＯＤ錠０．５ｍｇ</v>
      </c>
      <c r="R748">
        <f t="shared" si="59"/>
        <v>747</v>
      </c>
      <c r="S748" t="str">
        <f t="shared" si="58"/>
        <v>レキサルティOD錠0.5ｍｇ</v>
      </c>
      <c r="T748">
        <v>1</v>
      </c>
      <c r="U748" t="str">
        <f>統合マスタ!AA751</f>
        <v/>
      </c>
    </row>
    <row r="749" spans="1:21">
      <c r="A749" s="6" t="s">
        <v>1118</v>
      </c>
      <c r="B749" s="6" t="s">
        <v>90</v>
      </c>
      <c r="C749" s="7" t="s">
        <v>67</v>
      </c>
      <c r="D749" s="6" t="s">
        <v>174</v>
      </c>
      <c r="E749" s="6" t="s">
        <v>92</v>
      </c>
      <c r="F749" s="8">
        <v>128.69999999999999</v>
      </c>
      <c r="G749" s="8">
        <v>64350</v>
      </c>
      <c r="H749" s="9">
        <f t="shared" si="55"/>
        <v>500.00000000000006</v>
      </c>
      <c r="I749" s="7" t="s">
        <v>38</v>
      </c>
      <c r="J749" s="10">
        <v>56499</v>
      </c>
      <c r="K749" s="11">
        <f t="shared" si="56"/>
        <v>112.99799999999999</v>
      </c>
      <c r="L749" s="7" t="s">
        <v>227</v>
      </c>
      <c r="M749" s="15">
        <f t="shared" si="57"/>
        <v>15.701999999999998</v>
      </c>
      <c r="N749" t="str">
        <f>IF(match_results!C749="完全一致","〇","×")</f>
        <v>〇</v>
      </c>
      <c r="O749" t="str">
        <f>IF(match_results!C749="薬価一致候補","〇","×")</f>
        <v>×</v>
      </c>
      <c r="P749" s="58">
        <f>IF(match_results!E749="","",match_results!E749)</f>
        <v>641</v>
      </c>
      <c r="Q749" s="26" t="str">
        <f ca="1">OFFSET(マスタ非採用削除!$C$4,元データ!P749,0)</f>
        <v>レキサルティＯＤ錠０．５ｍｇ</v>
      </c>
      <c r="R749">
        <f t="shared" si="59"/>
        <v>748</v>
      </c>
      <c r="S749" t="str">
        <f t="shared" si="58"/>
        <v>レキサルティOD錠0.5ｍｇ</v>
      </c>
      <c r="T749">
        <v>1</v>
      </c>
      <c r="U749" t="str">
        <f>統合マスタ!AA752</f>
        <v/>
      </c>
    </row>
    <row r="750" spans="1:21">
      <c r="A750" s="6" t="s">
        <v>1119</v>
      </c>
      <c r="B750" s="6" t="s">
        <v>90</v>
      </c>
      <c r="C750" s="7" t="s">
        <v>39</v>
      </c>
      <c r="D750" s="6" t="s">
        <v>69</v>
      </c>
      <c r="E750" s="6" t="s">
        <v>92</v>
      </c>
      <c r="F750" s="8">
        <v>241.8</v>
      </c>
      <c r="G750" s="8">
        <v>24180</v>
      </c>
      <c r="H750" s="9">
        <f t="shared" si="55"/>
        <v>100</v>
      </c>
      <c r="I750" s="7" t="s">
        <v>38</v>
      </c>
      <c r="J750" s="10">
        <v>21230</v>
      </c>
      <c r="K750" s="11">
        <f t="shared" si="56"/>
        <v>212.3</v>
      </c>
      <c r="L750" s="7" t="s">
        <v>227</v>
      </c>
      <c r="M750" s="15">
        <f t="shared" si="57"/>
        <v>29.5</v>
      </c>
      <c r="N750" t="str">
        <f>IF(match_results!C750="完全一致","〇","×")</f>
        <v>〇</v>
      </c>
      <c r="O750" t="str">
        <f>IF(match_results!C750="薬価一致候補","〇","×")</f>
        <v>×</v>
      </c>
      <c r="P750" s="58">
        <f>IF(match_results!E750="","",match_results!E750)</f>
        <v>639</v>
      </c>
      <c r="Q750" s="26" t="str">
        <f ca="1">OFFSET(マスタ非採用削除!$C$4,元データ!P750,0)</f>
        <v>レキサルティＯＤ錠１ｍｇ</v>
      </c>
      <c r="R750">
        <f t="shared" si="59"/>
        <v>749</v>
      </c>
      <c r="S750" t="str">
        <f t="shared" si="58"/>
        <v>レキサルティOD錠1ｍｇ</v>
      </c>
      <c r="T750">
        <v>1</v>
      </c>
      <c r="U750" t="str">
        <f>統合マスタ!AA753</f>
        <v/>
      </c>
    </row>
    <row r="751" spans="1:21">
      <c r="A751" s="6" t="s">
        <v>1119</v>
      </c>
      <c r="B751" s="6" t="s">
        <v>90</v>
      </c>
      <c r="C751" s="7" t="s">
        <v>67</v>
      </c>
      <c r="D751" s="6" t="s">
        <v>174</v>
      </c>
      <c r="E751" s="6" t="s">
        <v>92</v>
      </c>
      <c r="F751" s="8">
        <v>241.8</v>
      </c>
      <c r="G751" s="8">
        <v>120900</v>
      </c>
      <c r="H751" s="9">
        <f t="shared" si="55"/>
        <v>500</v>
      </c>
      <c r="I751" s="7" t="s">
        <v>38</v>
      </c>
      <c r="J751" s="10">
        <v>106150</v>
      </c>
      <c r="K751" s="11">
        <f t="shared" si="56"/>
        <v>212.3</v>
      </c>
      <c r="L751" s="7" t="s">
        <v>227</v>
      </c>
      <c r="M751" s="15">
        <f t="shared" si="57"/>
        <v>29.5</v>
      </c>
      <c r="N751" t="str">
        <f>IF(match_results!C751="完全一致","〇","×")</f>
        <v>〇</v>
      </c>
      <c r="O751" t="str">
        <f>IF(match_results!C751="薬価一致候補","〇","×")</f>
        <v>×</v>
      </c>
      <c r="P751" s="58">
        <f>IF(match_results!E751="","",match_results!E751)</f>
        <v>639</v>
      </c>
      <c r="Q751" s="26" t="str">
        <f ca="1">OFFSET(マスタ非採用削除!$C$4,元データ!P751,0)</f>
        <v>レキサルティＯＤ錠１ｍｇ</v>
      </c>
      <c r="R751">
        <f t="shared" si="59"/>
        <v>750</v>
      </c>
      <c r="S751" t="str">
        <f t="shared" si="58"/>
        <v>レキサルティOD錠1ｍｇ</v>
      </c>
      <c r="T751">
        <v>1</v>
      </c>
      <c r="U751" t="str">
        <f>統合マスタ!AA754</f>
        <v/>
      </c>
    </row>
    <row r="752" spans="1:21">
      <c r="A752" s="6" t="s">
        <v>1121</v>
      </c>
      <c r="B752" s="6" t="s">
        <v>90</v>
      </c>
      <c r="C752" s="7" t="s">
        <v>58</v>
      </c>
      <c r="D752" s="6" t="s">
        <v>69</v>
      </c>
      <c r="E752" s="6" t="s">
        <v>92</v>
      </c>
      <c r="F752" s="8">
        <v>461.9</v>
      </c>
      <c r="G752" s="8">
        <v>46190</v>
      </c>
      <c r="H752" s="9">
        <f t="shared" si="55"/>
        <v>100</v>
      </c>
      <c r="I752" s="7" t="s">
        <v>38</v>
      </c>
      <c r="J752" s="10">
        <v>40555</v>
      </c>
      <c r="K752" s="11">
        <f t="shared" si="56"/>
        <v>405.55</v>
      </c>
      <c r="L752" s="7" t="s">
        <v>227</v>
      </c>
      <c r="M752" s="15">
        <f t="shared" si="57"/>
        <v>56.349999999999966</v>
      </c>
      <c r="N752" t="str">
        <f>IF(match_results!C752="完全一致","〇","×")</f>
        <v>〇</v>
      </c>
      <c r="O752" t="str">
        <f>IF(match_results!C752="薬価一致候補","〇","×")</f>
        <v>×</v>
      </c>
      <c r="P752" s="58">
        <f>IF(match_results!E752="","",match_results!E752)</f>
        <v>640</v>
      </c>
      <c r="Q752" s="26" t="str">
        <f ca="1">OFFSET(マスタ非採用削除!$C$4,元データ!P752,0)</f>
        <v>レキサルティＯＤ錠２ｍｇ</v>
      </c>
      <c r="R752">
        <f t="shared" si="59"/>
        <v>751</v>
      </c>
      <c r="S752" t="str">
        <f t="shared" si="58"/>
        <v>レキサルティOD錠2ｍｇ</v>
      </c>
      <c r="T752">
        <v>1</v>
      </c>
      <c r="U752" t="str">
        <f>統合マスタ!AA755</f>
        <v/>
      </c>
    </row>
    <row r="753" spans="1:21">
      <c r="A753" s="6" t="s">
        <v>1120</v>
      </c>
      <c r="B753" s="6" t="s">
        <v>90</v>
      </c>
      <c r="C753" s="7" t="s">
        <v>67</v>
      </c>
      <c r="D753" s="6" t="s">
        <v>174</v>
      </c>
      <c r="E753" s="6" t="s">
        <v>92</v>
      </c>
      <c r="F753" s="8">
        <v>461.9</v>
      </c>
      <c r="G753" s="8">
        <v>230950</v>
      </c>
      <c r="H753" s="9">
        <f t="shared" si="55"/>
        <v>500</v>
      </c>
      <c r="I753" s="7" t="s">
        <v>38</v>
      </c>
      <c r="J753" s="10">
        <v>202774</v>
      </c>
      <c r="K753" s="11">
        <f t="shared" si="56"/>
        <v>405.548</v>
      </c>
      <c r="L753" s="7" t="s">
        <v>227</v>
      </c>
      <c r="M753" s="15">
        <f t="shared" si="57"/>
        <v>56.351999999999975</v>
      </c>
      <c r="N753" t="str">
        <f>IF(match_results!C753="完全一致","〇","×")</f>
        <v>〇</v>
      </c>
      <c r="O753" t="str">
        <f>IF(match_results!C753="薬価一致候補","〇","×")</f>
        <v>×</v>
      </c>
      <c r="P753" s="58">
        <f>IF(match_results!E753="","",match_results!E753)</f>
        <v>640</v>
      </c>
      <c r="Q753" s="26" t="str">
        <f ca="1">OFFSET(マスタ非採用削除!$C$4,元データ!P753,0)</f>
        <v>レキサルティＯＤ錠２ｍｇ</v>
      </c>
      <c r="R753">
        <f t="shared" si="59"/>
        <v>752</v>
      </c>
      <c r="S753" t="str">
        <f t="shared" si="58"/>
        <v>レキサルティＯＤ錠2ｍｇ</v>
      </c>
      <c r="T753">
        <v>1</v>
      </c>
      <c r="U753" t="str">
        <f>統合マスタ!AA756</f>
        <v/>
      </c>
    </row>
    <row r="754" spans="1:21">
      <c r="A754" s="6" t="s">
        <v>1122</v>
      </c>
      <c r="B754" s="6" t="s">
        <v>9</v>
      </c>
      <c r="C754" s="7" t="s">
        <v>39</v>
      </c>
      <c r="D754" s="6" t="s">
        <v>36</v>
      </c>
      <c r="E754" s="6" t="s">
        <v>1123</v>
      </c>
      <c r="F754" s="8">
        <v>6.1</v>
      </c>
      <c r="G754" s="8">
        <v>610</v>
      </c>
      <c r="H754" s="9">
        <f t="shared" si="55"/>
        <v>100</v>
      </c>
      <c r="I754" s="7" t="s">
        <v>38</v>
      </c>
      <c r="J754" s="10">
        <v>554</v>
      </c>
      <c r="K754" s="11">
        <f t="shared" si="56"/>
        <v>5.54</v>
      </c>
      <c r="L754" s="7" t="s">
        <v>303</v>
      </c>
      <c r="M754" s="15">
        <f t="shared" si="57"/>
        <v>0.55999999999999961</v>
      </c>
      <c r="N754" t="str">
        <f>IF(match_results!C754="完全一致","〇","×")</f>
        <v>〇</v>
      </c>
      <c r="O754" t="str">
        <f>IF(match_results!C754="薬価一致候補","〇","×")</f>
        <v>×</v>
      </c>
      <c r="P754" s="58">
        <f>IF(match_results!E754="","",match_results!E754)</f>
        <v>642</v>
      </c>
      <c r="Q754" s="26" t="str">
        <f ca="1">OFFSET(マスタ非採用削除!$C$4,元データ!P754,0)</f>
        <v>レキソタン錠２</v>
      </c>
      <c r="R754">
        <f t="shared" si="59"/>
        <v>753</v>
      </c>
      <c r="S754" t="str">
        <f t="shared" si="58"/>
        <v>レキソタン錠２</v>
      </c>
      <c r="T754">
        <v>1</v>
      </c>
      <c r="U754" t="str">
        <f>統合マスタ!AA757</f>
        <v/>
      </c>
    </row>
    <row r="755" spans="1:21">
      <c r="A755" s="6" t="s">
        <v>1122</v>
      </c>
      <c r="B755" s="6" t="s">
        <v>9</v>
      </c>
      <c r="C755" s="7" t="s">
        <v>67</v>
      </c>
      <c r="D755" s="6" t="s">
        <v>132</v>
      </c>
      <c r="E755" s="6" t="s">
        <v>1123</v>
      </c>
      <c r="F755" s="8">
        <v>6.1</v>
      </c>
      <c r="G755" s="8">
        <v>3050</v>
      </c>
      <c r="H755" s="9">
        <f t="shared" si="55"/>
        <v>500.00000000000006</v>
      </c>
      <c r="I755" s="7" t="s">
        <v>38</v>
      </c>
      <c r="J755" s="10">
        <v>2770</v>
      </c>
      <c r="K755" s="11">
        <f t="shared" si="56"/>
        <v>5.5399999999999991</v>
      </c>
      <c r="L755" s="7" t="s">
        <v>303</v>
      </c>
      <c r="M755" s="15">
        <f t="shared" si="57"/>
        <v>0.5600000000000005</v>
      </c>
      <c r="N755" t="str">
        <f>IF(match_results!C755="完全一致","〇","×")</f>
        <v>〇</v>
      </c>
      <c r="O755" t="str">
        <f>IF(match_results!C755="薬価一致候補","〇","×")</f>
        <v>×</v>
      </c>
      <c r="P755" s="58">
        <f>IF(match_results!E755="","",match_results!E755)</f>
        <v>642</v>
      </c>
      <c r="Q755" s="26" t="str">
        <f ca="1">OFFSET(マスタ非採用削除!$C$4,元データ!P755,0)</f>
        <v>レキソタン錠２</v>
      </c>
      <c r="R755">
        <f t="shared" si="59"/>
        <v>754</v>
      </c>
      <c r="S755" t="str">
        <f t="shared" si="58"/>
        <v>レキソタン錠２</v>
      </c>
      <c r="T755">
        <v>1</v>
      </c>
      <c r="U755" t="str">
        <f>統合マスタ!AA758</f>
        <v/>
      </c>
    </row>
    <row r="756" spans="1:21">
      <c r="A756" s="6" t="s">
        <v>1124</v>
      </c>
      <c r="B756" s="6" t="s">
        <v>9</v>
      </c>
      <c r="C756" s="7" t="s">
        <v>39</v>
      </c>
      <c r="D756" s="6" t="s">
        <v>36</v>
      </c>
      <c r="E756" s="6" t="s">
        <v>1123</v>
      </c>
      <c r="F756" s="8">
        <v>7</v>
      </c>
      <c r="G756" s="8">
        <v>700</v>
      </c>
      <c r="H756" s="9">
        <f t="shared" si="55"/>
        <v>100</v>
      </c>
      <c r="I756" s="7" t="s">
        <v>38</v>
      </c>
      <c r="J756" s="10">
        <v>636</v>
      </c>
      <c r="K756" s="11">
        <f t="shared" si="56"/>
        <v>6.36</v>
      </c>
      <c r="L756" s="7" t="s">
        <v>303</v>
      </c>
      <c r="M756" s="15">
        <f t="shared" si="57"/>
        <v>0.63999999999999968</v>
      </c>
      <c r="N756" t="str">
        <f>IF(match_results!C756="完全一致","〇","×")</f>
        <v>〇</v>
      </c>
      <c r="O756" t="str">
        <f>IF(match_results!C756="薬価一致候補","〇","×")</f>
        <v>×</v>
      </c>
      <c r="P756" s="58">
        <f>IF(match_results!E756="","",match_results!E756)</f>
        <v>643</v>
      </c>
      <c r="Q756" s="26" t="str">
        <f ca="1">OFFSET(マスタ非採用削除!$C$4,元データ!P756,0)</f>
        <v>レキソタン錠５</v>
      </c>
      <c r="R756">
        <f t="shared" si="59"/>
        <v>755</v>
      </c>
      <c r="S756" t="str">
        <f t="shared" si="58"/>
        <v>レキソタン錠５</v>
      </c>
      <c r="T756">
        <v>1</v>
      </c>
      <c r="U756" t="str">
        <f>統合マスタ!AA759</f>
        <v/>
      </c>
    </row>
    <row r="757" spans="1:21">
      <c r="A757" s="6" t="s">
        <v>1124</v>
      </c>
      <c r="B757" s="6" t="s">
        <v>9</v>
      </c>
      <c r="C757" s="7" t="s">
        <v>67</v>
      </c>
      <c r="D757" s="6" t="s">
        <v>132</v>
      </c>
      <c r="E757" s="6" t="s">
        <v>1123</v>
      </c>
      <c r="F757" s="8">
        <v>7</v>
      </c>
      <c r="G757" s="8">
        <v>3500</v>
      </c>
      <c r="H757" s="9">
        <f t="shared" si="55"/>
        <v>500</v>
      </c>
      <c r="I757" s="7" t="s">
        <v>38</v>
      </c>
      <c r="J757" s="12">
        <v>3180</v>
      </c>
      <c r="K757" s="11">
        <f t="shared" si="56"/>
        <v>6.36</v>
      </c>
      <c r="L757" s="7" t="s">
        <v>303</v>
      </c>
      <c r="M757" s="15">
        <f t="shared" si="57"/>
        <v>0.63999999999999968</v>
      </c>
      <c r="N757" t="str">
        <f>IF(match_results!C757="完全一致","〇","×")</f>
        <v>〇</v>
      </c>
      <c r="O757" t="str">
        <f>IF(match_results!C757="薬価一致候補","〇","×")</f>
        <v>×</v>
      </c>
      <c r="P757" s="58">
        <f>IF(match_results!E757="","",match_results!E757)</f>
        <v>643</v>
      </c>
      <c r="Q757" s="26" t="str">
        <f ca="1">OFFSET(マスタ非採用削除!$C$4,元データ!P757,0)</f>
        <v>レキソタン錠５</v>
      </c>
      <c r="R757">
        <f t="shared" si="59"/>
        <v>756</v>
      </c>
      <c r="S757" t="str">
        <f t="shared" si="58"/>
        <v>レキソタン錠５</v>
      </c>
      <c r="T757">
        <v>1</v>
      </c>
      <c r="U757" t="str">
        <f>統合マスタ!AA760</f>
        <v/>
      </c>
    </row>
    <row r="758" spans="1:21">
      <c r="A758" s="6" t="s">
        <v>1125</v>
      </c>
      <c r="B758" s="6" t="s">
        <v>9</v>
      </c>
      <c r="C758" s="7" t="s">
        <v>39</v>
      </c>
      <c r="D758" s="6" t="s">
        <v>1126</v>
      </c>
      <c r="E758" s="6" t="s">
        <v>126</v>
      </c>
      <c r="F758" s="8">
        <v>34.200000000000003</v>
      </c>
      <c r="G758" s="8">
        <v>3420</v>
      </c>
      <c r="H758" s="9">
        <f t="shared" si="55"/>
        <v>99.999999999999986</v>
      </c>
      <c r="I758" s="7" t="s">
        <v>38</v>
      </c>
      <c r="J758" s="10">
        <v>2970</v>
      </c>
      <c r="K758" s="11">
        <f t="shared" si="56"/>
        <v>29.700000000000003</v>
      </c>
      <c r="L758" s="7" t="s">
        <v>224</v>
      </c>
      <c r="M758" s="15">
        <f t="shared" si="57"/>
        <v>4.5</v>
      </c>
      <c r="N758" t="str">
        <f>IF(match_results!C758="完全一致","〇","×")</f>
        <v>〇</v>
      </c>
      <c r="O758" t="str">
        <f>IF(match_results!C758="薬価一致候補","〇","×")</f>
        <v>×</v>
      </c>
      <c r="P758" s="58">
        <f>IF(match_results!E758="","",match_results!E758)</f>
        <v>645</v>
      </c>
      <c r="Q758" s="26" t="str">
        <f ca="1">OFFSET(マスタ非採用削除!$C$4,元データ!P758,0)</f>
        <v>レグテクト錠３３３ｍｇ</v>
      </c>
      <c r="R758">
        <f t="shared" si="59"/>
        <v>757</v>
      </c>
      <c r="S758" t="str">
        <f t="shared" si="58"/>
        <v>レグテクト錠333ｍｇ</v>
      </c>
      <c r="T758">
        <v>1</v>
      </c>
      <c r="U758" t="str">
        <f>統合マスタ!AA761</f>
        <v/>
      </c>
    </row>
    <row r="759" spans="1:21">
      <c r="A759" s="6" t="s">
        <v>1125</v>
      </c>
      <c r="B759" s="6" t="s">
        <v>9</v>
      </c>
      <c r="C759" s="7" t="s">
        <v>67</v>
      </c>
      <c r="D759" s="6" t="s">
        <v>1127</v>
      </c>
      <c r="E759" s="6" t="s">
        <v>126</v>
      </c>
      <c r="F759" s="8">
        <v>34.200000000000003</v>
      </c>
      <c r="G759" s="8">
        <v>17100</v>
      </c>
      <c r="H759" s="9">
        <f t="shared" si="55"/>
        <v>499.99999999999994</v>
      </c>
      <c r="I759" s="7" t="s">
        <v>38</v>
      </c>
      <c r="J759" s="10">
        <v>14850</v>
      </c>
      <c r="K759" s="11">
        <f t="shared" si="56"/>
        <v>29.700000000000003</v>
      </c>
      <c r="L759" s="7" t="s">
        <v>224</v>
      </c>
      <c r="M759" s="15">
        <f t="shared" si="57"/>
        <v>4.5</v>
      </c>
      <c r="N759" t="str">
        <f>IF(match_results!C759="完全一致","〇","×")</f>
        <v>〇</v>
      </c>
      <c r="O759" t="str">
        <f>IF(match_results!C759="薬価一致候補","〇","×")</f>
        <v>×</v>
      </c>
      <c r="P759" s="58">
        <f>IF(match_results!E759="","",match_results!E759)</f>
        <v>645</v>
      </c>
      <c r="Q759" s="26" t="str">
        <f ca="1">OFFSET(マスタ非採用削除!$C$4,元データ!P759,0)</f>
        <v>レグテクト錠３３３ｍｇ</v>
      </c>
      <c r="R759">
        <f t="shared" si="59"/>
        <v>758</v>
      </c>
      <c r="S759" t="str">
        <f t="shared" si="58"/>
        <v>レグテクト錠333ｍｇ</v>
      </c>
      <c r="T759">
        <v>1</v>
      </c>
      <c r="U759" t="str">
        <f>統合マスタ!AA762</f>
        <v/>
      </c>
    </row>
    <row r="760" spans="1:21">
      <c r="A760" s="6" t="s">
        <v>1128</v>
      </c>
      <c r="B760" s="6" t="s">
        <v>44</v>
      </c>
      <c r="C760" s="7" t="s">
        <v>10</v>
      </c>
      <c r="D760" s="6" t="s">
        <v>135</v>
      </c>
      <c r="E760" s="6" t="s">
        <v>223</v>
      </c>
      <c r="F760" s="8">
        <v>21.3</v>
      </c>
      <c r="G760" s="8">
        <v>1065</v>
      </c>
      <c r="H760" s="9">
        <f t="shared" si="55"/>
        <v>50</v>
      </c>
      <c r="I760" s="7" t="s">
        <v>127</v>
      </c>
      <c r="J760" s="10">
        <v>948</v>
      </c>
      <c r="K760" s="11">
        <f t="shared" si="56"/>
        <v>18.96</v>
      </c>
      <c r="L760" s="7" t="s">
        <v>128</v>
      </c>
      <c r="M760" s="15">
        <f t="shared" si="57"/>
        <v>2.34</v>
      </c>
      <c r="N760" t="str">
        <f>IF(match_results!C760="完全一致","〇","×")</f>
        <v>×</v>
      </c>
      <c r="O760" t="str">
        <f>IF(match_results!C760="薬価一致候補","〇","×")</f>
        <v>〇</v>
      </c>
      <c r="P760" s="57">
        <v>646</v>
      </c>
      <c r="Q760" s="49" t="str">
        <f ca="1">OFFSET(マスタ非採用削除!$C$4,元データ!P760,0)</f>
        <v>レスタミンコーワクリーム１％</v>
      </c>
      <c r="R760">
        <f t="shared" si="59"/>
        <v>759</v>
      </c>
      <c r="S760" t="str">
        <f t="shared" si="58"/>
        <v>レスタミンコーワクリーム1％</v>
      </c>
      <c r="T760">
        <v>2</v>
      </c>
      <c r="U760" t="str">
        <f>統合マスタ!AA763</f>
        <v/>
      </c>
    </row>
    <row r="761" spans="1:21">
      <c r="A761" s="6" t="s">
        <v>1129</v>
      </c>
      <c r="B761" s="6" t="s">
        <v>9</v>
      </c>
      <c r="C761" s="7" t="s">
        <v>39</v>
      </c>
      <c r="D761" s="6" t="s">
        <v>132</v>
      </c>
      <c r="E761" s="6" t="s">
        <v>338</v>
      </c>
      <c r="F761" s="8">
        <v>10.8</v>
      </c>
      <c r="G761" s="8">
        <v>5400</v>
      </c>
      <c r="H761" s="9">
        <f t="shared" si="55"/>
        <v>499.99999999999994</v>
      </c>
      <c r="I761" s="7" t="s">
        <v>38</v>
      </c>
      <c r="J761" s="10">
        <v>4908</v>
      </c>
      <c r="K761" s="11">
        <f t="shared" si="56"/>
        <v>9.8160000000000007</v>
      </c>
      <c r="L761" s="7" t="s">
        <v>469</v>
      </c>
      <c r="M761" s="15">
        <f t="shared" si="57"/>
        <v>0.98399999999999999</v>
      </c>
      <c r="N761" t="str">
        <f>IF(match_results!C761="完全一致","〇","×")</f>
        <v>〇</v>
      </c>
      <c r="O761" t="str">
        <f>IF(match_results!C761="薬価一致候補","〇","×")</f>
        <v>×</v>
      </c>
      <c r="P761" s="58">
        <f>IF(match_results!E761="","",match_results!E761)</f>
        <v>647</v>
      </c>
      <c r="Q761" s="26" t="str">
        <f ca="1">OFFSET(マスタ非採用削除!$C$4,元データ!P761,0)</f>
        <v>レスプレン錠２０ｍｇ</v>
      </c>
      <c r="R761">
        <f t="shared" si="59"/>
        <v>760</v>
      </c>
      <c r="S761" t="str">
        <f t="shared" si="58"/>
        <v>レスプレン錠20ｍｇ</v>
      </c>
      <c r="T761">
        <v>1</v>
      </c>
      <c r="U761" t="str">
        <f>統合マスタ!AA764</f>
        <v/>
      </c>
    </row>
    <row r="762" spans="1:21">
      <c r="A762" s="6" t="s">
        <v>1130</v>
      </c>
      <c r="B762" s="6" t="s">
        <v>9</v>
      </c>
      <c r="C762" s="7" t="s">
        <v>39</v>
      </c>
      <c r="D762" s="6" t="s">
        <v>194</v>
      </c>
      <c r="E762" s="6" t="s">
        <v>108</v>
      </c>
      <c r="F762" s="8">
        <v>52.4</v>
      </c>
      <c r="G762" s="8">
        <v>1572</v>
      </c>
      <c r="H762" s="9">
        <f t="shared" si="55"/>
        <v>30</v>
      </c>
      <c r="I762" s="7" t="s">
        <v>38</v>
      </c>
      <c r="J762" s="10">
        <v>1305</v>
      </c>
      <c r="K762" s="11">
        <f t="shared" si="56"/>
        <v>43.5</v>
      </c>
      <c r="L762" s="7" t="s">
        <v>196</v>
      </c>
      <c r="M762" s="15">
        <f t="shared" si="57"/>
        <v>8.8999999999999986</v>
      </c>
      <c r="N762" t="str">
        <f>IF(match_results!C762="完全一致","〇","×")</f>
        <v>〇</v>
      </c>
      <c r="O762" t="str">
        <f>IF(match_results!C762="薬価一致候補","〇","×")</f>
        <v>×</v>
      </c>
      <c r="P762" s="58">
        <f>IF(match_results!E762="","",match_results!E762)</f>
        <v>648</v>
      </c>
      <c r="Q762" s="26" t="str">
        <f ca="1">OFFSET(マスタ非採用削除!$C$4,元データ!P762,0)</f>
        <v>レトロゾール錠２．５ｍｇ「サワイ」</v>
      </c>
      <c r="R762">
        <f t="shared" si="59"/>
        <v>761</v>
      </c>
      <c r="S762" t="str">
        <f t="shared" si="58"/>
        <v>レトロゾール錠2.5ｍｇ「サワイ」</v>
      </c>
      <c r="T762">
        <v>1</v>
      </c>
      <c r="U762" t="str">
        <f>統合マスタ!AA765</f>
        <v/>
      </c>
    </row>
    <row r="763" spans="1:21">
      <c r="A763" s="6" t="s">
        <v>1131</v>
      </c>
      <c r="B763" s="6" t="s">
        <v>9</v>
      </c>
      <c r="C763" s="7" t="s">
        <v>39</v>
      </c>
      <c r="D763" s="6" t="s">
        <v>132</v>
      </c>
      <c r="E763" s="6" t="s">
        <v>92</v>
      </c>
      <c r="F763" s="8">
        <v>10.4</v>
      </c>
      <c r="G763" s="8">
        <v>5200</v>
      </c>
      <c r="H763" s="9">
        <f t="shared" si="55"/>
        <v>500</v>
      </c>
      <c r="I763" s="7" t="s">
        <v>38</v>
      </c>
      <c r="J763" s="10">
        <v>4100</v>
      </c>
      <c r="K763" s="11">
        <f t="shared" si="56"/>
        <v>8.1999999999999993</v>
      </c>
      <c r="L763" s="7" t="s">
        <v>306</v>
      </c>
      <c r="M763" s="15">
        <f t="shared" si="57"/>
        <v>2.2000000000000011</v>
      </c>
      <c r="N763" t="str">
        <f>IF(match_results!C763="完全一致","〇","×")</f>
        <v>〇</v>
      </c>
      <c r="O763" t="str">
        <f>IF(match_results!C763="薬価一致候補","〇","×")</f>
        <v>×</v>
      </c>
      <c r="P763" s="58">
        <f>IF(match_results!E763="","",match_results!E763)</f>
        <v>649</v>
      </c>
      <c r="Q763" s="26" t="str">
        <f ca="1">OFFSET(マスタ非採用削除!$C$4,元データ!P763,0)</f>
        <v>レバミピド錠１００ｍｇ「オーツカ」</v>
      </c>
      <c r="R763">
        <f t="shared" si="59"/>
        <v>762</v>
      </c>
      <c r="S763" t="str">
        <f t="shared" si="58"/>
        <v>レバミピド錠100ｍｇ「オーツカ」</v>
      </c>
      <c r="T763">
        <v>1</v>
      </c>
      <c r="U763" t="str">
        <f>統合マスタ!AA766</f>
        <v/>
      </c>
    </row>
    <row r="764" spans="1:21">
      <c r="A764" s="6" t="s">
        <v>1131</v>
      </c>
      <c r="B764" s="6" t="s">
        <v>9</v>
      </c>
      <c r="C764" s="7" t="s">
        <v>67</v>
      </c>
      <c r="D764" s="6" t="s">
        <v>132</v>
      </c>
      <c r="E764" s="6" t="s">
        <v>92</v>
      </c>
      <c r="F764" s="8">
        <v>10.4</v>
      </c>
      <c r="G764" s="8">
        <v>5200</v>
      </c>
      <c r="H764" s="9">
        <f t="shared" si="55"/>
        <v>500</v>
      </c>
      <c r="I764" s="7" t="s">
        <v>38</v>
      </c>
      <c r="J764" s="10">
        <v>4100</v>
      </c>
      <c r="K764" s="11">
        <f t="shared" si="56"/>
        <v>8.1999999999999993</v>
      </c>
      <c r="L764" s="7" t="s">
        <v>306</v>
      </c>
      <c r="M764" s="15">
        <f t="shared" si="57"/>
        <v>2.2000000000000011</v>
      </c>
      <c r="N764" t="str">
        <f>IF(match_results!C764="完全一致","〇","×")</f>
        <v>〇</v>
      </c>
      <c r="O764" t="str">
        <f>IF(match_results!C764="薬価一致候補","〇","×")</f>
        <v>×</v>
      </c>
      <c r="P764" s="58">
        <f>IF(match_results!E764="","",match_results!E764)</f>
        <v>649</v>
      </c>
      <c r="Q764" s="26" t="str">
        <f ca="1">OFFSET(マスタ非採用削除!$C$4,元データ!P764,0)</f>
        <v>レバミピド錠１００ｍｇ「オーツカ」</v>
      </c>
      <c r="R764">
        <f t="shared" si="59"/>
        <v>763</v>
      </c>
      <c r="S764" t="str">
        <f t="shared" si="58"/>
        <v>レバミピド錠100ｍｇ「オーツカ」</v>
      </c>
      <c r="T764">
        <v>1</v>
      </c>
      <c r="U764" t="str">
        <f>統合マスタ!AA767</f>
        <v/>
      </c>
    </row>
    <row r="765" spans="1:21">
      <c r="A765" s="6" t="s">
        <v>1132</v>
      </c>
      <c r="B765" s="6" t="s">
        <v>114</v>
      </c>
      <c r="C765" s="7" t="s">
        <v>14</v>
      </c>
      <c r="D765" s="6" t="s">
        <v>1133</v>
      </c>
      <c r="E765" s="6" t="s">
        <v>114</v>
      </c>
      <c r="F765" s="8">
        <v>63.7</v>
      </c>
      <c r="G765" s="8">
        <v>6370</v>
      </c>
      <c r="H765" s="9">
        <f t="shared" si="55"/>
        <v>100</v>
      </c>
      <c r="I765" s="7" t="s">
        <v>13</v>
      </c>
      <c r="J765" s="10">
        <v>5223</v>
      </c>
      <c r="K765" s="11">
        <f t="shared" si="56"/>
        <v>52.23</v>
      </c>
      <c r="L765" s="7" t="s">
        <v>246</v>
      </c>
      <c r="M765" s="15">
        <f t="shared" si="57"/>
        <v>11.470000000000006</v>
      </c>
      <c r="N765" t="str">
        <f>IF(match_results!C765="完全一致","〇","×")</f>
        <v>〇</v>
      </c>
      <c r="O765" t="str">
        <f>IF(match_results!C765="薬価一致候補","〇","×")</f>
        <v>×</v>
      </c>
      <c r="P765" s="58">
        <f>IF(match_results!E765="","",match_results!E765)</f>
        <v>653</v>
      </c>
      <c r="Q765" s="26" t="str">
        <f ca="1">OFFSET(マスタ非採用削除!$C$4,元データ!P765,0)</f>
        <v>レベチラセタムＤＳ５０％「トーワ」</v>
      </c>
      <c r="R765">
        <f t="shared" si="59"/>
        <v>764</v>
      </c>
      <c r="S765" t="str">
        <f t="shared" si="58"/>
        <v>レベチラセタムDS50％「トーワ」</v>
      </c>
      <c r="T765">
        <v>1</v>
      </c>
      <c r="U765" t="str">
        <f>統合マスタ!AA768</f>
        <v/>
      </c>
    </row>
    <row r="766" spans="1:21">
      <c r="A766" s="6" t="s">
        <v>1134</v>
      </c>
      <c r="B766" s="6" t="s">
        <v>114</v>
      </c>
      <c r="C766" s="7" t="s">
        <v>39</v>
      </c>
      <c r="D766" s="6" t="s">
        <v>69</v>
      </c>
      <c r="E766" s="6" t="s">
        <v>114</v>
      </c>
      <c r="F766" s="8">
        <v>25.4</v>
      </c>
      <c r="G766" s="8">
        <v>2540</v>
      </c>
      <c r="H766" s="9">
        <f t="shared" si="55"/>
        <v>100</v>
      </c>
      <c r="I766" s="7" t="s">
        <v>38</v>
      </c>
      <c r="J766" s="10">
        <v>2082</v>
      </c>
      <c r="K766" s="11">
        <f t="shared" si="56"/>
        <v>20.82</v>
      </c>
      <c r="L766" s="7" t="s">
        <v>246</v>
      </c>
      <c r="M766" s="15">
        <f t="shared" si="57"/>
        <v>4.5799999999999983</v>
      </c>
      <c r="N766" t="str">
        <f>IF(match_results!C766="完全一致","〇","×")</f>
        <v>〇</v>
      </c>
      <c r="O766" t="str">
        <f>IF(match_results!C766="薬価一致候補","〇","×")</f>
        <v>×</v>
      </c>
      <c r="P766" s="58">
        <f>IF(match_results!E766="","",match_results!E766)</f>
        <v>652</v>
      </c>
      <c r="Q766" s="26" t="str">
        <f ca="1">OFFSET(マスタ非採用削除!$C$4,元データ!P766,0)</f>
        <v>レベチラセタム錠２５０ｍｇ「トーワ」</v>
      </c>
      <c r="R766">
        <f t="shared" si="59"/>
        <v>765</v>
      </c>
      <c r="S766" t="str">
        <f t="shared" si="58"/>
        <v>レベチラセタム錠250ｍｇ「トーワ」</v>
      </c>
      <c r="T766">
        <v>1</v>
      </c>
      <c r="U766" t="str">
        <f>統合マスタ!AA769</f>
        <v/>
      </c>
    </row>
    <row r="767" spans="1:21">
      <c r="A767" s="6" t="s">
        <v>1134</v>
      </c>
      <c r="B767" s="6" t="s">
        <v>114</v>
      </c>
      <c r="C767" s="7" t="s">
        <v>67</v>
      </c>
      <c r="D767" s="6" t="s">
        <v>190</v>
      </c>
      <c r="E767" s="6" t="s">
        <v>114</v>
      </c>
      <c r="F767" s="8">
        <v>25.4</v>
      </c>
      <c r="G767" s="8">
        <v>7620</v>
      </c>
      <c r="H767" s="9">
        <f t="shared" si="55"/>
        <v>300</v>
      </c>
      <c r="I767" s="7" t="s">
        <v>38</v>
      </c>
      <c r="J767" s="10">
        <v>6246</v>
      </c>
      <c r="K767" s="11">
        <f t="shared" si="56"/>
        <v>20.82</v>
      </c>
      <c r="L767" s="7" t="s">
        <v>246</v>
      </c>
      <c r="M767" s="15">
        <f t="shared" si="57"/>
        <v>4.5799999999999983</v>
      </c>
      <c r="N767" t="str">
        <f>IF(match_results!C767="完全一致","〇","×")</f>
        <v>〇</v>
      </c>
      <c r="O767" t="str">
        <f>IF(match_results!C767="薬価一致候補","〇","×")</f>
        <v>×</v>
      </c>
      <c r="P767" s="58">
        <f>IF(match_results!E767="","",match_results!E767)</f>
        <v>652</v>
      </c>
      <c r="Q767" s="26" t="str">
        <f ca="1">OFFSET(マスタ非採用削除!$C$4,元データ!P767,0)</f>
        <v>レベチラセタム錠２５０ｍｇ「トーワ」</v>
      </c>
      <c r="R767">
        <f t="shared" si="59"/>
        <v>766</v>
      </c>
      <c r="S767" t="str">
        <f t="shared" si="58"/>
        <v>レベチラセタム錠250ｍｇ「トーワ」</v>
      </c>
      <c r="T767">
        <v>1</v>
      </c>
      <c r="U767" t="str">
        <f>統合マスタ!AA770</f>
        <v/>
      </c>
    </row>
    <row r="768" spans="1:21">
      <c r="A768" s="6" t="s">
        <v>1135</v>
      </c>
      <c r="B768" s="6" t="s">
        <v>44</v>
      </c>
      <c r="C768" s="7" t="s">
        <v>10</v>
      </c>
      <c r="D768" s="6" t="s">
        <v>391</v>
      </c>
      <c r="E768" s="6" t="s">
        <v>62</v>
      </c>
      <c r="F768" s="8">
        <v>669</v>
      </c>
      <c r="G768" s="8">
        <v>6690</v>
      </c>
      <c r="H768" s="9">
        <f t="shared" si="55"/>
        <v>10</v>
      </c>
      <c r="I768" s="7" t="s">
        <v>88</v>
      </c>
      <c r="J768" s="10">
        <v>5887</v>
      </c>
      <c r="K768" s="11">
        <f t="shared" si="56"/>
        <v>588.70000000000005</v>
      </c>
      <c r="L768" s="7" t="s">
        <v>246</v>
      </c>
      <c r="M768" s="15">
        <f t="shared" si="57"/>
        <v>80.299999999999955</v>
      </c>
      <c r="N768" t="str">
        <f>IF(match_results!C768="完全一致","〇","×")</f>
        <v>〇</v>
      </c>
      <c r="O768" t="str">
        <f>IF(match_results!C768="薬価一致候補","〇","×")</f>
        <v>×</v>
      </c>
      <c r="P768" s="58">
        <f>IF(match_results!E768="","",match_results!E768)</f>
        <v>651</v>
      </c>
      <c r="Q768" s="26" t="str">
        <f ca="1">OFFSET(マスタ非採用削除!$C$4,元データ!P768,0)</f>
        <v>レベチラセタム点滴静注５００ｍｇ「明治」</v>
      </c>
      <c r="R768">
        <f t="shared" si="59"/>
        <v>767</v>
      </c>
      <c r="S768" t="str">
        <f t="shared" si="58"/>
        <v>レベチラセタム点滴静注500ｍｇ「明治」</v>
      </c>
      <c r="T768">
        <v>1</v>
      </c>
      <c r="U768" t="str">
        <f>統合マスタ!AA771</f>
        <v/>
      </c>
    </row>
    <row r="769" spans="1:21">
      <c r="A769" s="6" t="s">
        <v>1136</v>
      </c>
      <c r="B769" s="6" t="s">
        <v>10</v>
      </c>
      <c r="C769" s="7" t="s">
        <v>39</v>
      </c>
      <c r="D769" s="6" t="s">
        <v>69</v>
      </c>
      <c r="E769" s="6" t="s">
        <v>308</v>
      </c>
      <c r="F769" s="8">
        <v>75.900000000000006</v>
      </c>
      <c r="G769" s="8">
        <v>7590</v>
      </c>
      <c r="H769" s="9">
        <f t="shared" ref="H769:H832" si="60">G769/F769</f>
        <v>99.999999999999986</v>
      </c>
      <c r="I769" s="7" t="s">
        <v>38</v>
      </c>
      <c r="J769" s="12">
        <v>6050</v>
      </c>
      <c r="K769" s="11">
        <f t="shared" ref="K769:K832" si="61">J769/H769</f>
        <v>60.500000000000007</v>
      </c>
      <c r="L769" s="7" t="s">
        <v>270</v>
      </c>
      <c r="M769" s="15">
        <f t="shared" si="57"/>
        <v>15.399999999999999</v>
      </c>
      <c r="N769" t="str">
        <f>IF(match_results!C769="完全一致","〇","×")</f>
        <v>〇</v>
      </c>
      <c r="O769" t="str">
        <f>IF(match_results!C769="薬価一致候補","〇","×")</f>
        <v>×</v>
      </c>
      <c r="P769" s="58">
        <f>IF(match_results!E769="","",match_results!E769)</f>
        <v>654</v>
      </c>
      <c r="Q769" s="26" t="str">
        <f ca="1">OFFSET(マスタ非採用削除!$C$4,元データ!P769,0)</f>
        <v>レボカルニチンＦＦ錠２５０ｍｇ「アメル」</v>
      </c>
      <c r="R769">
        <f t="shared" si="59"/>
        <v>768</v>
      </c>
      <c r="S769" t="str">
        <f t="shared" si="58"/>
        <v>レボカルニチンFF錠250ｍｇ「アメル」</v>
      </c>
      <c r="T769">
        <v>1</v>
      </c>
      <c r="U769" t="str">
        <f>統合マスタ!AA772</f>
        <v/>
      </c>
    </row>
    <row r="770" spans="1:21">
      <c r="A770" s="6" t="s">
        <v>1137</v>
      </c>
      <c r="B770" s="6" t="s">
        <v>9</v>
      </c>
      <c r="C770" s="7" t="s">
        <v>14</v>
      </c>
      <c r="D770" s="6" t="s">
        <v>83</v>
      </c>
      <c r="E770" s="6" t="s">
        <v>70</v>
      </c>
      <c r="F770" s="8">
        <v>27.7</v>
      </c>
      <c r="G770" s="8">
        <v>2770</v>
      </c>
      <c r="H770" s="9">
        <f t="shared" si="60"/>
        <v>100</v>
      </c>
      <c r="I770" s="7" t="s">
        <v>13</v>
      </c>
      <c r="J770" s="10">
        <v>2467</v>
      </c>
      <c r="K770" s="11">
        <f t="shared" si="61"/>
        <v>24.67</v>
      </c>
      <c r="L770" s="7" t="s">
        <v>695</v>
      </c>
      <c r="M770" s="15">
        <f t="shared" si="57"/>
        <v>3.0299999999999976</v>
      </c>
      <c r="N770" t="str">
        <f>IF(match_results!C770="完全一致","〇","×")</f>
        <v>〇</v>
      </c>
      <c r="O770" t="str">
        <f>IF(match_results!C770="薬価一致候補","〇","×")</f>
        <v>×</v>
      </c>
      <c r="P770" s="58">
        <f>IF(match_results!E770="","",match_results!E770)</f>
        <v>655</v>
      </c>
      <c r="Q770" s="26" t="str">
        <f ca="1">OFFSET(マスタ非採用削除!$C$4,元データ!P770,0)</f>
        <v>レボフロキサシン細粒１０％「ＤＳＥＰ」</v>
      </c>
      <c r="R770">
        <f t="shared" si="59"/>
        <v>769</v>
      </c>
      <c r="S770" t="str">
        <f t="shared" si="58"/>
        <v>レボフロキサシン細粒10％「DSEP」</v>
      </c>
      <c r="T770">
        <v>1</v>
      </c>
      <c r="U770" t="str">
        <f>統合マスタ!AA773</f>
        <v/>
      </c>
    </row>
    <row r="771" spans="1:21">
      <c r="A771" s="6" t="s">
        <v>1138</v>
      </c>
      <c r="B771" s="6" t="s">
        <v>9</v>
      </c>
      <c r="C771" s="7" t="s">
        <v>39</v>
      </c>
      <c r="D771" s="6" t="s">
        <v>69</v>
      </c>
      <c r="E771" s="6" t="s">
        <v>70</v>
      </c>
      <c r="F771" s="8">
        <v>32.9</v>
      </c>
      <c r="G771" s="8">
        <v>3290</v>
      </c>
      <c r="H771" s="9">
        <f t="shared" si="60"/>
        <v>100</v>
      </c>
      <c r="I771" s="7" t="s">
        <v>38</v>
      </c>
      <c r="J771" s="10">
        <v>2931</v>
      </c>
      <c r="K771" s="11">
        <f t="shared" si="61"/>
        <v>29.31</v>
      </c>
      <c r="L771" s="7" t="s">
        <v>695</v>
      </c>
      <c r="M771" s="15">
        <f t="shared" ref="M771:M834" si="62">F771-K771</f>
        <v>3.59</v>
      </c>
      <c r="N771" t="str">
        <f>IF(match_results!C771="完全一致","〇","×")</f>
        <v>〇</v>
      </c>
      <c r="O771" t="str">
        <f>IF(match_results!C771="薬価一致候補","〇","×")</f>
        <v>×</v>
      </c>
      <c r="P771" s="58">
        <f>IF(match_results!E771="","",match_results!E771)</f>
        <v>656</v>
      </c>
      <c r="Q771" s="26" t="str">
        <f ca="1">OFFSET(マスタ非採用削除!$C$4,元データ!P771,0)</f>
        <v>レボフロキサシン錠２５０ｍｇ「ＤＳＥＰ」</v>
      </c>
      <c r="R771">
        <f t="shared" si="59"/>
        <v>770</v>
      </c>
      <c r="S771" t="str">
        <f t="shared" ref="S771:S834" si="63">A771</f>
        <v>レボフロキサシン錠250ｍｇ「DSEP」</v>
      </c>
      <c r="T771">
        <v>1</v>
      </c>
      <c r="U771" t="str">
        <f>統合マスタ!AA774</f>
        <v/>
      </c>
    </row>
    <row r="772" spans="1:21">
      <c r="A772" s="6" t="s">
        <v>1139</v>
      </c>
      <c r="B772" s="6" t="s">
        <v>44</v>
      </c>
      <c r="C772" s="7" t="s">
        <v>10</v>
      </c>
      <c r="D772" s="6" t="s">
        <v>145</v>
      </c>
      <c r="E772" s="6" t="s">
        <v>146</v>
      </c>
      <c r="F772" s="8">
        <v>26.6</v>
      </c>
      <c r="G772" s="8">
        <v>1330</v>
      </c>
      <c r="H772" s="9">
        <f t="shared" si="60"/>
        <v>50</v>
      </c>
      <c r="I772" s="7" t="s">
        <v>75</v>
      </c>
      <c r="J772" s="10">
        <v>1184</v>
      </c>
      <c r="K772" s="11">
        <f t="shared" si="61"/>
        <v>23.68</v>
      </c>
      <c r="L772" s="7" t="s">
        <v>76</v>
      </c>
      <c r="M772" s="15">
        <f t="shared" si="62"/>
        <v>2.9200000000000017</v>
      </c>
      <c r="N772" t="str">
        <f>IF(match_results!C772="完全一致","〇","×")</f>
        <v>〇</v>
      </c>
      <c r="O772" t="str">
        <f>IF(match_results!C772="薬価一致候補","〇","×")</f>
        <v>×</v>
      </c>
      <c r="P772" s="58">
        <f>IF(match_results!E772="","",match_results!E772)</f>
        <v>658</v>
      </c>
      <c r="Q772" s="26" t="str">
        <f ca="1">OFFSET(マスタ非採用削除!$C$4,元データ!P772,0)</f>
        <v>レボフロキサシン点眼液１．５％「ニットー」</v>
      </c>
      <c r="R772">
        <f t="shared" ref="R772:R834" si="64">R771+1</f>
        <v>771</v>
      </c>
      <c r="S772" t="str">
        <f t="shared" si="63"/>
        <v>レボフロキサシン点眼液1.5％「ニットー」</v>
      </c>
      <c r="T772">
        <v>1</v>
      </c>
      <c r="U772" t="str">
        <f>統合マスタ!AA775</f>
        <v/>
      </c>
    </row>
    <row r="773" spans="1:21">
      <c r="A773" s="6" t="s">
        <v>1140</v>
      </c>
      <c r="B773" s="6" t="s">
        <v>9</v>
      </c>
      <c r="C773" s="7" t="s">
        <v>10</v>
      </c>
      <c r="D773" s="6" t="s">
        <v>1141</v>
      </c>
      <c r="E773" s="6" t="s">
        <v>380</v>
      </c>
      <c r="F773" s="8">
        <v>1044</v>
      </c>
      <c r="G773" s="8">
        <v>10440</v>
      </c>
      <c r="H773" s="9">
        <f t="shared" si="60"/>
        <v>10</v>
      </c>
      <c r="I773" s="7" t="s">
        <v>97</v>
      </c>
      <c r="J773" s="10">
        <v>9300</v>
      </c>
      <c r="K773" s="11">
        <f t="shared" si="61"/>
        <v>930</v>
      </c>
      <c r="L773" s="7" t="s">
        <v>695</v>
      </c>
      <c r="M773" s="15">
        <f t="shared" si="62"/>
        <v>114</v>
      </c>
      <c r="N773" t="str">
        <f>IF(match_results!C773="完全一致","〇","×")</f>
        <v>×</v>
      </c>
      <c r="O773" t="str">
        <f>IF(match_results!C773="薬価一致候補","〇","×")</f>
        <v>〇</v>
      </c>
      <c r="P773" s="56">
        <f>IF(match_results!E773="","",match_results!E773)</f>
        <v>657</v>
      </c>
      <c r="Q773" s="26" t="str">
        <f ca="1">OFFSET(マスタ非採用削除!$C$4,元データ!P773,0)</f>
        <v>レボフロキサシン点滴静注バッグ５００ｍｇ／１００ｍＬ「ＤＳＥＰ」</v>
      </c>
      <c r="R773">
        <f t="shared" si="64"/>
        <v>772</v>
      </c>
      <c r="S773" t="str">
        <f t="shared" si="63"/>
        <v>レボフロキサシン点滴静注バッグ500ｍｇ/100ｍｌ「ＤＳＥＰ」</v>
      </c>
      <c r="T773">
        <v>2</v>
      </c>
      <c r="U773" t="str">
        <f>統合マスタ!AA776</f>
        <v/>
      </c>
    </row>
    <row r="774" spans="1:21">
      <c r="A774" s="6" t="s">
        <v>1142</v>
      </c>
      <c r="B774" s="6" t="s">
        <v>10</v>
      </c>
      <c r="C774" s="7" t="s">
        <v>39</v>
      </c>
      <c r="D774" s="6" t="s">
        <v>346</v>
      </c>
      <c r="E774" s="6" t="s">
        <v>300</v>
      </c>
      <c r="F774" s="8">
        <v>2377.3000000000002</v>
      </c>
      <c r="G774" s="8">
        <v>166411</v>
      </c>
      <c r="H774" s="9">
        <f t="shared" si="60"/>
        <v>70</v>
      </c>
      <c r="I774" s="7" t="s">
        <v>38</v>
      </c>
      <c r="J774" s="12">
        <v>148189</v>
      </c>
      <c r="K774" s="11">
        <f t="shared" si="61"/>
        <v>2116.9857142857145</v>
      </c>
      <c r="L774" s="7" t="s">
        <v>270</v>
      </c>
      <c r="M774" s="15">
        <f t="shared" si="62"/>
        <v>260.31428571428569</v>
      </c>
      <c r="N774" t="str">
        <f>IF(match_results!C774="完全一致","〇","×")</f>
        <v>〇</v>
      </c>
      <c r="O774" t="str">
        <f>IF(match_results!C774="薬価一致候補","〇","×")</f>
        <v>×</v>
      </c>
      <c r="P774" s="58">
        <f>IF(match_results!E774="","",match_results!E774)</f>
        <v>659</v>
      </c>
      <c r="Q774" s="26" t="str">
        <f ca="1">OFFSET(マスタ非採用削除!$C$4,元データ!P774,0)</f>
        <v>レボレード錠１２．５ｍｇ</v>
      </c>
      <c r="R774">
        <f t="shared" si="64"/>
        <v>773</v>
      </c>
      <c r="S774" t="str">
        <f t="shared" si="63"/>
        <v>レボレード錠12.5ｍｇ</v>
      </c>
      <c r="T774">
        <v>1</v>
      </c>
      <c r="U774" t="str">
        <f>統合マスタ!AA777</f>
        <v/>
      </c>
    </row>
    <row r="775" spans="1:21">
      <c r="A775" s="6" t="s">
        <v>1143</v>
      </c>
      <c r="B775" s="6" t="s">
        <v>44</v>
      </c>
      <c r="C775" s="7" t="s">
        <v>39</v>
      </c>
      <c r="D775" s="6" t="s">
        <v>532</v>
      </c>
      <c r="E775" s="6" t="s">
        <v>104</v>
      </c>
      <c r="F775" s="8">
        <v>346.9</v>
      </c>
      <c r="G775" s="8">
        <v>3469</v>
      </c>
      <c r="H775" s="9">
        <f t="shared" si="60"/>
        <v>10</v>
      </c>
      <c r="I775" s="7" t="s">
        <v>38</v>
      </c>
      <c r="J775" s="10">
        <v>3053</v>
      </c>
      <c r="K775" s="11">
        <f t="shared" si="61"/>
        <v>305.3</v>
      </c>
      <c r="L775" s="7" t="s">
        <v>1001</v>
      </c>
      <c r="M775" s="15">
        <f t="shared" si="62"/>
        <v>41.599999999999966</v>
      </c>
      <c r="N775" t="str">
        <f>IF(match_results!C775="完全一致","〇","×")</f>
        <v>〇</v>
      </c>
      <c r="O775" t="str">
        <f>IF(match_results!C775="薬価一致候補","〇","×")</f>
        <v>×</v>
      </c>
      <c r="P775" s="58">
        <f>IF(match_results!E775="","",match_results!E775)</f>
        <v>660</v>
      </c>
      <c r="Q775" s="26" t="str">
        <f ca="1">OFFSET(マスタ非採用削除!$C$4,元データ!P775,0)</f>
        <v>レルパックス錠２０ｍｇ</v>
      </c>
      <c r="R775">
        <f t="shared" si="64"/>
        <v>774</v>
      </c>
      <c r="S775" t="str">
        <f t="shared" si="63"/>
        <v>レルパックス錠20ｍｇ</v>
      </c>
      <c r="T775">
        <v>1</v>
      </c>
      <c r="U775" t="str">
        <f>統合マスタ!AA778</f>
        <v/>
      </c>
    </row>
    <row r="776" spans="1:21">
      <c r="A776" s="6" t="s">
        <v>1144</v>
      </c>
      <c r="B776" s="6" t="s">
        <v>109</v>
      </c>
      <c r="C776" s="7" t="s">
        <v>10</v>
      </c>
      <c r="D776" s="6" t="s">
        <v>205</v>
      </c>
      <c r="E776" s="6" t="s">
        <v>352</v>
      </c>
      <c r="F776" s="8">
        <v>4829.8999999999996</v>
      </c>
      <c r="G776" s="8">
        <v>4829.8999999999996</v>
      </c>
      <c r="H776" s="9">
        <f t="shared" si="60"/>
        <v>1</v>
      </c>
      <c r="I776" s="7" t="s">
        <v>169</v>
      </c>
      <c r="J776" s="10">
        <v>4193</v>
      </c>
      <c r="K776" s="11">
        <f t="shared" si="61"/>
        <v>4193</v>
      </c>
      <c r="L776" s="7" t="s">
        <v>170</v>
      </c>
      <c r="M776" s="15">
        <f t="shared" si="62"/>
        <v>636.89999999999964</v>
      </c>
      <c r="N776" t="str">
        <f>IF(match_results!C776="完全一致","〇","×")</f>
        <v>〇</v>
      </c>
      <c r="O776" t="str">
        <f>IF(match_results!C776="薬価一致候補","〇","×")</f>
        <v>×</v>
      </c>
      <c r="P776" s="58">
        <f>IF(match_results!E776="","",match_results!E776)</f>
        <v>662</v>
      </c>
      <c r="Q776" s="26" t="str">
        <f ca="1">OFFSET(マスタ非採用削除!$C$4,元データ!P776,0)</f>
        <v>レルベア１００エリプタ３０吸入用</v>
      </c>
      <c r="R776">
        <f t="shared" si="64"/>
        <v>775</v>
      </c>
      <c r="S776" t="str">
        <f t="shared" si="63"/>
        <v>レルベア100エリプタ30吸入用</v>
      </c>
      <c r="T776">
        <v>1</v>
      </c>
      <c r="U776" t="str">
        <f>統合マスタ!AA779</f>
        <v/>
      </c>
    </row>
    <row r="777" spans="1:21">
      <c r="A777" s="6" t="s">
        <v>1145</v>
      </c>
      <c r="B777" s="6" t="s">
        <v>109</v>
      </c>
      <c r="C777" s="7" t="s">
        <v>10</v>
      </c>
      <c r="D777" s="6" t="s">
        <v>205</v>
      </c>
      <c r="E777" s="6" t="s">
        <v>352</v>
      </c>
      <c r="F777" s="8">
        <v>5220.8</v>
      </c>
      <c r="G777" s="8">
        <v>5220.8</v>
      </c>
      <c r="H777" s="9">
        <f t="shared" si="60"/>
        <v>1</v>
      </c>
      <c r="I777" s="7" t="s">
        <v>169</v>
      </c>
      <c r="J777" s="10">
        <v>4531</v>
      </c>
      <c r="K777" s="11">
        <f t="shared" si="61"/>
        <v>4531</v>
      </c>
      <c r="L777" s="7" t="s">
        <v>170</v>
      </c>
      <c r="M777" s="15">
        <f t="shared" si="62"/>
        <v>689.80000000000018</v>
      </c>
      <c r="N777" t="str">
        <f>IF(match_results!C777="完全一致","〇","×")</f>
        <v>〇</v>
      </c>
      <c r="O777" t="str">
        <f>IF(match_results!C777="薬価一致候補","〇","×")</f>
        <v>×</v>
      </c>
      <c r="P777" s="58">
        <f>IF(match_results!E777="","",match_results!E777)</f>
        <v>661</v>
      </c>
      <c r="Q777" s="26" t="str">
        <f ca="1">OFFSET(マスタ非採用削除!$C$4,元データ!P777,0)</f>
        <v>レルベア２００エリプタ３０吸入用</v>
      </c>
      <c r="R777">
        <f t="shared" si="64"/>
        <v>776</v>
      </c>
      <c r="S777" t="str">
        <f t="shared" si="63"/>
        <v>レルベア200エリプタ30吸入用</v>
      </c>
      <c r="T777">
        <v>1</v>
      </c>
      <c r="U777" t="str">
        <f>統合マスタ!AA780</f>
        <v/>
      </c>
    </row>
    <row r="778" spans="1:21">
      <c r="A778" s="50" t="s">
        <v>1146</v>
      </c>
      <c r="B778" s="6" t="s">
        <v>10</v>
      </c>
      <c r="C778" s="7" t="s">
        <v>10</v>
      </c>
      <c r="D778" s="6" t="s">
        <v>192</v>
      </c>
      <c r="E778" s="6" t="s">
        <v>104</v>
      </c>
      <c r="F778" s="8">
        <v>263</v>
      </c>
      <c r="G778" s="8">
        <v>2630</v>
      </c>
      <c r="H778" s="9">
        <f t="shared" si="60"/>
        <v>10</v>
      </c>
      <c r="I778" s="7" t="s">
        <v>88</v>
      </c>
      <c r="J778" s="12">
        <v>2343</v>
      </c>
      <c r="K778" s="11">
        <f t="shared" si="61"/>
        <v>234.3</v>
      </c>
      <c r="L778" s="7" t="s">
        <v>433</v>
      </c>
      <c r="M778" s="15">
        <f t="shared" si="62"/>
        <v>28.699999999999989</v>
      </c>
      <c r="N778" t="str">
        <f>IF(match_results!C778="完全一致","〇","×")</f>
        <v>×</v>
      </c>
      <c r="O778" t="str">
        <f>IF(match_results!C778="薬価一致候補","〇","×")</f>
        <v>×</v>
      </c>
      <c r="P778" s="81" t="s">
        <v>5419</v>
      </c>
      <c r="Q778" s="80" t="e">
        <f ca="1">OFFSET(マスタ非採用削除!$C$4,元データ!P778,0)</f>
        <v>#VALUE!</v>
      </c>
      <c r="R778">
        <f t="shared" si="64"/>
        <v>777</v>
      </c>
      <c r="S778" t="str">
        <f t="shared" si="63"/>
        <v>ロイコボリン注3ｍｇ</v>
      </c>
      <c r="T778">
        <v>0</v>
      </c>
      <c r="U778" t="str">
        <f>統合マスタ!AA781</f>
        <v/>
      </c>
    </row>
    <row r="779" spans="1:21">
      <c r="A779" s="6" t="s">
        <v>1147</v>
      </c>
      <c r="B779" s="6" t="s">
        <v>10</v>
      </c>
      <c r="C779" s="7" t="s">
        <v>14</v>
      </c>
      <c r="D779" s="6" t="s">
        <v>83</v>
      </c>
      <c r="E779" s="6" t="s">
        <v>70</v>
      </c>
      <c r="F779" s="8">
        <v>13.8</v>
      </c>
      <c r="G779" s="8">
        <v>1380</v>
      </c>
      <c r="H779" s="9">
        <f t="shared" si="60"/>
        <v>100</v>
      </c>
      <c r="I779" s="7" t="s">
        <v>13</v>
      </c>
      <c r="J779" s="12">
        <v>1228</v>
      </c>
      <c r="K779" s="11">
        <f t="shared" si="61"/>
        <v>12.28</v>
      </c>
      <c r="L779" s="7" t="s">
        <v>154</v>
      </c>
      <c r="M779" s="15">
        <f t="shared" si="62"/>
        <v>1.5200000000000014</v>
      </c>
      <c r="N779" t="str">
        <f>IF(match_results!C779="完全一致","〇","×")</f>
        <v>〇</v>
      </c>
      <c r="O779" t="str">
        <f>IF(match_results!C779="薬価一致候補","〇","×")</f>
        <v>×</v>
      </c>
      <c r="P779" s="58">
        <f>IF(match_results!E779="","",match_results!E779)</f>
        <v>664</v>
      </c>
      <c r="Q779" s="26" t="str">
        <f ca="1">OFFSET(マスタ非採用削除!$C$4,元データ!P779,0)</f>
        <v>ロキソニン細粒１０％</v>
      </c>
      <c r="R779">
        <f t="shared" si="64"/>
        <v>778</v>
      </c>
      <c r="S779" t="str">
        <f t="shared" si="63"/>
        <v>ロキソニン細粒10％</v>
      </c>
      <c r="T779">
        <v>1</v>
      </c>
      <c r="U779" t="str">
        <f>統合マスタ!AA782</f>
        <v/>
      </c>
    </row>
    <row r="780" spans="1:21">
      <c r="A780" s="6" t="s">
        <v>1148</v>
      </c>
      <c r="B780" s="6" t="s">
        <v>9</v>
      </c>
      <c r="C780" s="7" t="s">
        <v>10</v>
      </c>
      <c r="D780" s="6" t="s">
        <v>1149</v>
      </c>
      <c r="E780" s="6" t="s">
        <v>70</v>
      </c>
      <c r="F780" s="8">
        <v>17.600000000000001</v>
      </c>
      <c r="G780" s="8">
        <v>12320</v>
      </c>
      <c r="H780" s="9">
        <f t="shared" si="60"/>
        <v>700</v>
      </c>
      <c r="I780" s="7" t="s">
        <v>181</v>
      </c>
      <c r="J780" s="10">
        <v>10500</v>
      </c>
      <c r="K780" s="11">
        <f t="shared" si="61"/>
        <v>15</v>
      </c>
      <c r="L780" s="7" t="s">
        <v>128</v>
      </c>
      <c r="M780" s="15">
        <f t="shared" si="62"/>
        <v>2.6000000000000014</v>
      </c>
      <c r="N780" t="str">
        <f>IF(match_results!C780="完全一致","〇","×")</f>
        <v>〇</v>
      </c>
      <c r="O780" t="str">
        <f>IF(match_results!C780="薬価一致候補","〇","×")</f>
        <v>×</v>
      </c>
      <c r="P780" s="58">
        <f>IF(match_results!E780="","",match_results!E780)</f>
        <v>665</v>
      </c>
      <c r="Q780" s="26" t="str">
        <f ca="1">OFFSET(マスタ非採用削除!$C$4,元データ!P780,0)</f>
        <v>ロキソプロフェンＮａテープ１００ｍｇ「ＤＳＥＰ」</v>
      </c>
      <c r="R780">
        <f t="shared" si="64"/>
        <v>779</v>
      </c>
      <c r="S780" t="str">
        <f t="shared" si="63"/>
        <v>ロキソプロフェンNaテープ100ｍｇ「DSEP」</v>
      </c>
      <c r="T780">
        <v>1</v>
      </c>
      <c r="U780" t="str">
        <f>統合マスタ!AA783</f>
        <v/>
      </c>
    </row>
    <row r="781" spans="1:21">
      <c r="A781" s="6" t="s">
        <v>1150</v>
      </c>
      <c r="B781" s="6" t="s">
        <v>9</v>
      </c>
      <c r="C781" s="7" t="s">
        <v>39</v>
      </c>
      <c r="D781" s="6" t="s">
        <v>138</v>
      </c>
      <c r="E781" s="6" t="s">
        <v>257</v>
      </c>
      <c r="F781" s="8">
        <v>10.1</v>
      </c>
      <c r="G781" s="8">
        <v>10100</v>
      </c>
      <c r="H781" s="9">
        <f t="shared" si="60"/>
        <v>1000</v>
      </c>
      <c r="I781" s="7" t="s">
        <v>38</v>
      </c>
      <c r="J781" s="10">
        <v>8950</v>
      </c>
      <c r="K781" s="11">
        <f t="shared" si="61"/>
        <v>8.9499999999999993</v>
      </c>
      <c r="L781" s="7" t="s">
        <v>154</v>
      </c>
      <c r="M781" s="15">
        <f t="shared" si="62"/>
        <v>1.1500000000000004</v>
      </c>
      <c r="N781" t="str">
        <f>IF(match_results!C781="完全一致","〇","×")</f>
        <v>〇</v>
      </c>
      <c r="O781" t="str">
        <f>IF(match_results!C781="薬価一致候補","〇","×")</f>
        <v>×</v>
      </c>
      <c r="P781" s="58">
        <f>IF(match_results!E781="","",match_results!E781)</f>
        <v>663</v>
      </c>
      <c r="Q781" s="26" t="str">
        <f ca="1">OFFSET(マスタ非採用削除!$C$4,元データ!P781,0)</f>
        <v>ロキソプロフェンナトリウム錠６０ｍｇ「日医工」</v>
      </c>
      <c r="R781">
        <f t="shared" si="64"/>
        <v>780</v>
      </c>
      <c r="S781" t="str">
        <f t="shared" si="63"/>
        <v>ロキソプロフェンナトリウム錠60ｍｇ「日医工」</v>
      </c>
      <c r="T781">
        <v>1</v>
      </c>
      <c r="U781" t="str">
        <f>統合マスタ!AA784</f>
        <v/>
      </c>
    </row>
    <row r="782" spans="1:21">
      <c r="A782" s="6" t="s">
        <v>1150</v>
      </c>
      <c r="B782" s="6" t="s">
        <v>9</v>
      </c>
      <c r="C782" s="7" t="s">
        <v>67</v>
      </c>
      <c r="D782" s="6" t="s">
        <v>138</v>
      </c>
      <c r="E782" s="6" t="s">
        <v>257</v>
      </c>
      <c r="F782" s="8">
        <v>10.1</v>
      </c>
      <c r="G782" s="8">
        <v>10100</v>
      </c>
      <c r="H782" s="9">
        <f t="shared" si="60"/>
        <v>1000</v>
      </c>
      <c r="I782" s="7" t="s">
        <v>38</v>
      </c>
      <c r="J782" s="10">
        <v>8950</v>
      </c>
      <c r="K782" s="11">
        <f t="shared" si="61"/>
        <v>8.9499999999999993</v>
      </c>
      <c r="L782" s="7" t="s">
        <v>154</v>
      </c>
      <c r="M782" s="15">
        <f t="shared" si="62"/>
        <v>1.1500000000000004</v>
      </c>
      <c r="N782" t="str">
        <f>IF(match_results!C782="完全一致","〇","×")</f>
        <v>〇</v>
      </c>
      <c r="O782" t="str">
        <f>IF(match_results!C782="薬価一致候補","〇","×")</f>
        <v>×</v>
      </c>
      <c r="P782" s="58">
        <f>IF(match_results!E782="","",match_results!E782)</f>
        <v>663</v>
      </c>
      <c r="Q782" s="26" t="str">
        <f ca="1">OFFSET(マスタ非採用削除!$C$4,元データ!P782,0)</f>
        <v>ロキソプロフェンナトリウム錠６０ｍｇ「日医工」</v>
      </c>
      <c r="R782">
        <f t="shared" si="64"/>
        <v>781</v>
      </c>
      <c r="S782" t="str">
        <f t="shared" si="63"/>
        <v>ロキソプロフェンナトリウム錠60ｍｇ「日医工」</v>
      </c>
      <c r="T782">
        <v>1</v>
      </c>
      <c r="U782" t="str">
        <f>統合マスタ!AA785</f>
        <v/>
      </c>
    </row>
    <row r="783" spans="1:21">
      <c r="A783" s="6" t="s">
        <v>1151</v>
      </c>
      <c r="B783" s="6" t="s">
        <v>44</v>
      </c>
      <c r="C783" s="7" t="s">
        <v>14</v>
      </c>
      <c r="D783" s="6" t="s">
        <v>1152</v>
      </c>
      <c r="E783" s="6" t="s">
        <v>1153</v>
      </c>
      <c r="F783" s="8">
        <v>1024.3</v>
      </c>
      <c r="G783" s="8">
        <v>28680.400000000001</v>
      </c>
      <c r="H783" s="9">
        <f t="shared" si="60"/>
        <v>28.000000000000004</v>
      </c>
      <c r="I783" s="7" t="s">
        <v>554</v>
      </c>
      <c r="J783" s="10">
        <v>25067</v>
      </c>
      <c r="K783" s="11">
        <f t="shared" si="61"/>
        <v>895.24999999999989</v>
      </c>
      <c r="L783" s="7" t="s">
        <v>348</v>
      </c>
      <c r="M783" s="15">
        <f t="shared" si="62"/>
        <v>129.05000000000007</v>
      </c>
      <c r="N783" t="str">
        <f>IF(match_results!C783="完全一致","〇","×")</f>
        <v>〇</v>
      </c>
      <c r="O783" t="str">
        <f>IF(match_results!C783="薬価一致候補","〇","×")</f>
        <v>×</v>
      </c>
      <c r="P783" s="58">
        <f>IF(match_results!E783="","",match_results!E783)</f>
        <v>666</v>
      </c>
      <c r="Q783" s="26" t="str">
        <f ca="1">OFFSET(マスタ非採用削除!$C$4,元データ!P783,0)</f>
        <v>ロケルマ懸濁用散分包５ｇ</v>
      </c>
      <c r="R783">
        <f t="shared" si="64"/>
        <v>782</v>
      </c>
      <c r="S783" t="str">
        <f t="shared" si="63"/>
        <v>ロケルマ懸濁用散分包5ｇ</v>
      </c>
      <c r="T783">
        <v>1</v>
      </c>
      <c r="U783" t="str">
        <f>統合マスタ!AA786</f>
        <v/>
      </c>
    </row>
    <row r="784" spans="1:21">
      <c r="A784" s="6" t="s">
        <v>1154</v>
      </c>
      <c r="B784" s="6" t="s">
        <v>71</v>
      </c>
      <c r="C784" s="7" t="s">
        <v>10</v>
      </c>
      <c r="D784" s="6" t="s">
        <v>240</v>
      </c>
      <c r="E784" s="6" t="s">
        <v>254</v>
      </c>
      <c r="F784" s="8">
        <v>14.9</v>
      </c>
      <c r="G784" s="8">
        <v>745</v>
      </c>
      <c r="H784" s="9">
        <f t="shared" si="60"/>
        <v>50</v>
      </c>
      <c r="I784" s="7" t="s">
        <v>13</v>
      </c>
      <c r="J784" s="10">
        <v>663</v>
      </c>
      <c r="K784" s="11">
        <f t="shared" si="61"/>
        <v>13.26</v>
      </c>
      <c r="L784" s="7" t="s">
        <v>128</v>
      </c>
      <c r="M784" s="15">
        <f t="shared" si="62"/>
        <v>1.6400000000000006</v>
      </c>
      <c r="N784" t="str">
        <f>IF(match_results!C784="完全一致","〇","×")</f>
        <v>〇</v>
      </c>
      <c r="O784" t="str">
        <f>IF(match_results!C784="薬価一致候補","〇","×")</f>
        <v>×</v>
      </c>
      <c r="P784" s="58">
        <f>IF(match_results!E784="","",match_results!E784)</f>
        <v>667</v>
      </c>
      <c r="Q784" s="26" t="str">
        <f ca="1">OFFSET(マスタ非採用削除!$C$4,元データ!P784,0)</f>
        <v>ロコイド軟膏０．１％</v>
      </c>
      <c r="R784">
        <f t="shared" si="64"/>
        <v>783</v>
      </c>
      <c r="S784" t="str">
        <f t="shared" si="63"/>
        <v>ロコイド軟膏0.1％</v>
      </c>
      <c r="T784">
        <v>1</v>
      </c>
      <c r="U784" t="str">
        <f>統合マスタ!AA787</f>
        <v/>
      </c>
    </row>
    <row r="785" spans="1:21">
      <c r="A785" s="6" t="s">
        <v>1155</v>
      </c>
      <c r="B785" s="6" t="s">
        <v>114</v>
      </c>
      <c r="C785" s="7" t="s">
        <v>39</v>
      </c>
      <c r="D785" s="6" t="s">
        <v>69</v>
      </c>
      <c r="E785" s="6" t="s">
        <v>114</v>
      </c>
      <c r="F785" s="8">
        <v>10.4</v>
      </c>
      <c r="G785" s="8">
        <v>1040</v>
      </c>
      <c r="H785" s="9">
        <f t="shared" si="60"/>
        <v>100</v>
      </c>
      <c r="I785" s="7" t="s">
        <v>38</v>
      </c>
      <c r="J785" s="10">
        <v>830</v>
      </c>
      <c r="K785" s="11">
        <f t="shared" si="61"/>
        <v>8.3000000000000007</v>
      </c>
      <c r="L785" s="7" t="s">
        <v>59</v>
      </c>
      <c r="M785" s="15">
        <f t="shared" si="62"/>
        <v>2.0999999999999996</v>
      </c>
      <c r="N785" t="str">
        <f>IF(match_results!C785="完全一致","〇","×")</f>
        <v>〇</v>
      </c>
      <c r="O785" t="str">
        <f>IF(match_results!C785="薬価一致候補","〇","×")</f>
        <v>×</v>
      </c>
      <c r="P785" s="58">
        <f>IF(match_results!E785="","",match_results!E785)</f>
        <v>668</v>
      </c>
      <c r="Q785" s="26" t="str">
        <f ca="1">OFFSET(マスタ非採用削除!$C$4,元データ!P785,0)</f>
        <v>ロスバスタチン錠２．５ｍｇ「トーワ」</v>
      </c>
      <c r="R785">
        <f t="shared" si="64"/>
        <v>784</v>
      </c>
      <c r="S785" t="str">
        <f t="shared" si="63"/>
        <v>ロスバスタチン錠2.5ｍｇ「トーワ」</v>
      </c>
      <c r="T785">
        <v>1</v>
      </c>
      <c r="U785" t="str">
        <f>統合マスタ!AA788</f>
        <v/>
      </c>
    </row>
    <row r="786" spans="1:21">
      <c r="A786" s="6" t="s">
        <v>1155</v>
      </c>
      <c r="B786" s="6" t="s">
        <v>114</v>
      </c>
      <c r="C786" s="7" t="s">
        <v>67</v>
      </c>
      <c r="D786" s="6" t="s">
        <v>190</v>
      </c>
      <c r="E786" s="6" t="s">
        <v>114</v>
      </c>
      <c r="F786" s="8">
        <v>10.4</v>
      </c>
      <c r="G786" s="8">
        <v>3120</v>
      </c>
      <c r="H786" s="9">
        <f t="shared" si="60"/>
        <v>300</v>
      </c>
      <c r="I786" s="7" t="s">
        <v>38</v>
      </c>
      <c r="J786" s="10">
        <v>2490</v>
      </c>
      <c r="K786" s="11">
        <f t="shared" si="61"/>
        <v>8.3000000000000007</v>
      </c>
      <c r="L786" s="7" t="s">
        <v>59</v>
      </c>
      <c r="M786" s="15">
        <f t="shared" si="62"/>
        <v>2.0999999999999996</v>
      </c>
      <c r="N786" t="str">
        <f>IF(match_results!C786="完全一致","〇","×")</f>
        <v>〇</v>
      </c>
      <c r="O786" t="str">
        <f>IF(match_results!C786="薬価一致候補","〇","×")</f>
        <v>×</v>
      </c>
      <c r="P786" s="58">
        <f>IF(match_results!E786="","",match_results!E786)</f>
        <v>668</v>
      </c>
      <c r="Q786" s="26" t="str">
        <f ca="1">OFFSET(マスタ非採用削除!$C$4,元データ!P786,0)</f>
        <v>ロスバスタチン錠２．５ｍｇ「トーワ」</v>
      </c>
      <c r="R786">
        <f t="shared" si="64"/>
        <v>785</v>
      </c>
      <c r="S786" t="str">
        <f t="shared" si="63"/>
        <v>ロスバスタチン錠2.5ｍｇ「トーワ」</v>
      </c>
      <c r="T786">
        <v>1</v>
      </c>
      <c r="U786" t="str">
        <f>統合マスタ!AA789</f>
        <v/>
      </c>
    </row>
    <row r="787" spans="1:21">
      <c r="A787" s="6" t="s">
        <v>1156</v>
      </c>
      <c r="B787" s="6" t="s">
        <v>44</v>
      </c>
      <c r="C787" s="7" t="s">
        <v>39</v>
      </c>
      <c r="D787" s="6" t="s">
        <v>69</v>
      </c>
      <c r="E787" s="6" t="s">
        <v>37</v>
      </c>
      <c r="F787" s="8">
        <v>41.1</v>
      </c>
      <c r="G787" s="8">
        <v>4110</v>
      </c>
      <c r="H787" s="9">
        <f t="shared" si="60"/>
        <v>100</v>
      </c>
      <c r="I787" s="7" t="s">
        <v>38</v>
      </c>
      <c r="J787" s="10">
        <v>3535</v>
      </c>
      <c r="K787" s="11">
        <f t="shared" si="61"/>
        <v>35.35</v>
      </c>
      <c r="L787" s="7" t="s">
        <v>224</v>
      </c>
      <c r="M787" s="15">
        <f t="shared" si="62"/>
        <v>5.75</v>
      </c>
      <c r="N787" t="str">
        <f>IF(match_results!C787="完全一致","〇","×")</f>
        <v>〇</v>
      </c>
      <c r="O787" t="str">
        <f>IF(match_results!C787="薬価一致候補","〇","×")</f>
        <v>×</v>
      </c>
      <c r="P787" s="58">
        <f>IF(match_results!E787="","",match_results!E787)</f>
        <v>669</v>
      </c>
      <c r="Q787" s="26" t="str">
        <f ca="1">OFFSET(マスタ非採用削除!$C$4,元データ!P787,0)</f>
        <v>ロゼレム錠８ｍｇ</v>
      </c>
      <c r="R787">
        <f t="shared" si="64"/>
        <v>786</v>
      </c>
      <c r="S787" t="str">
        <f t="shared" si="63"/>
        <v>ロゼレム錠8ｍｇ</v>
      </c>
      <c r="T787">
        <v>1</v>
      </c>
      <c r="U787" t="str">
        <f>統合マスタ!AA790</f>
        <v/>
      </c>
    </row>
    <row r="788" spans="1:21">
      <c r="A788" s="6" t="s">
        <v>1157</v>
      </c>
      <c r="B788" s="6" t="s">
        <v>9</v>
      </c>
      <c r="C788" s="7" t="s">
        <v>10</v>
      </c>
      <c r="D788" s="6" t="s">
        <v>83</v>
      </c>
      <c r="E788" s="6" t="s">
        <v>480</v>
      </c>
      <c r="F788" s="8">
        <v>202.6</v>
      </c>
      <c r="G788" s="8">
        <v>20260</v>
      </c>
      <c r="H788" s="9">
        <f t="shared" si="60"/>
        <v>100</v>
      </c>
      <c r="I788" s="7" t="s">
        <v>13</v>
      </c>
      <c r="J788" s="10">
        <v>17728</v>
      </c>
      <c r="K788" s="11">
        <f t="shared" si="61"/>
        <v>177.28</v>
      </c>
      <c r="L788" s="7" t="s">
        <v>165</v>
      </c>
      <c r="M788" s="15">
        <f t="shared" si="62"/>
        <v>25.319999999999993</v>
      </c>
      <c r="N788" t="str">
        <f>IF(match_results!C788="完全一致","〇","×")</f>
        <v>〇</v>
      </c>
      <c r="O788" t="str">
        <f>IF(match_results!C788="薬価一致候補","〇","×")</f>
        <v>×</v>
      </c>
      <c r="P788" s="58">
        <f>IF(match_results!E788="","",match_results!E788)</f>
        <v>672</v>
      </c>
      <c r="Q788" s="26" t="str">
        <f ca="1">OFFSET(マスタ非採用削除!$C$4,元データ!P788,0)</f>
        <v>ロドピン細粒５０％</v>
      </c>
      <c r="R788">
        <f t="shared" si="64"/>
        <v>787</v>
      </c>
      <c r="S788" t="str">
        <f t="shared" si="63"/>
        <v>ロドピン細粒50％</v>
      </c>
      <c r="T788">
        <v>1</v>
      </c>
      <c r="U788" t="str">
        <f>統合マスタ!AA791</f>
        <v/>
      </c>
    </row>
    <row r="789" spans="1:21">
      <c r="A789" s="6" t="s">
        <v>1158</v>
      </c>
      <c r="B789" s="6" t="s">
        <v>9</v>
      </c>
      <c r="C789" s="7" t="s">
        <v>58</v>
      </c>
      <c r="D789" s="6" t="s">
        <v>36</v>
      </c>
      <c r="E789" s="6" t="s">
        <v>480</v>
      </c>
      <c r="F789" s="8">
        <v>10.199999999999999</v>
      </c>
      <c r="G789" s="8">
        <v>1020</v>
      </c>
      <c r="H789" s="9">
        <f t="shared" si="60"/>
        <v>100</v>
      </c>
      <c r="I789" s="7" t="s">
        <v>38</v>
      </c>
      <c r="J789" s="10">
        <v>892</v>
      </c>
      <c r="K789" s="11">
        <f t="shared" si="61"/>
        <v>8.92</v>
      </c>
      <c r="L789" s="7" t="s">
        <v>165</v>
      </c>
      <c r="M789" s="15">
        <f t="shared" si="62"/>
        <v>1.2799999999999994</v>
      </c>
      <c r="N789" t="str">
        <f>IF(match_results!C789="完全一致","〇","×")</f>
        <v>〇</v>
      </c>
      <c r="O789" t="str">
        <f>IF(match_results!C789="薬価一致候補","〇","×")</f>
        <v>×</v>
      </c>
      <c r="P789" s="58">
        <f>IF(match_results!E789="","",match_results!E789)</f>
        <v>670</v>
      </c>
      <c r="Q789" s="26" t="str">
        <f ca="1">OFFSET(マスタ非採用削除!$C$4,元データ!P789,0)</f>
        <v>ロドピン錠２５ｍｇ</v>
      </c>
      <c r="R789">
        <f t="shared" si="64"/>
        <v>788</v>
      </c>
      <c r="S789" t="str">
        <f t="shared" si="63"/>
        <v>ロドピン錠25ｍｇ</v>
      </c>
      <c r="T789">
        <v>1</v>
      </c>
      <c r="U789" t="str">
        <f>統合マスタ!AA792</f>
        <v/>
      </c>
    </row>
    <row r="790" spans="1:21">
      <c r="A790" s="6" t="s">
        <v>1158</v>
      </c>
      <c r="B790" s="6" t="s">
        <v>9</v>
      </c>
      <c r="C790" s="7" t="s">
        <v>67</v>
      </c>
      <c r="D790" s="6" t="s">
        <v>297</v>
      </c>
      <c r="E790" s="6" t="s">
        <v>480</v>
      </c>
      <c r="F790" s="8">
        <v>10.199999999999999</v>
      </c>
      <c r="G790" s="8">
        <v>10200</v>
      </c>
      <c r="H790" s="9">
        <f t="shared" si="60"/>
        <v>1000.0000000000001</v>
      </c>
      <c r="I790" s="7" t="s">
        <v>38</v>
      </c>
      <c r="J790" s="10">
        <v>8925</v>
      </c>
      <c r="K790" s="11">
        <f t="shared" si="61"/>
        <v>8.9249999999999989</v>
      </c>
      <c r="L790" s="7" t="s">
        <v>165</v>
      </c>
      <c r="M790" s="15">
        <f t="shared" si="62"/>
        <v>1.2750000000000004</v>
      </c>
      <c r="N790" t="str">
        <f>IF(match_results!C790="完全一致","〇","×")</f>
        <v>〇</v>
      </c>
      <c r="O790" t="str">
        <f>IF(match_results!C790="薬価一致候補","〇","×")</f>
        <v>×</v>
      </c>
      <c r="P790" s="58">
        <f>IF(match_results!E790="","",match_results!E790)</f>
        <v>670</v>
      </c>
      <c r="Q790" s="26" t="str">
        <f ca="1">OFFSET(マスタ非採用削除!$C$4,元データ!P790,0)</f>
        <v>ロドピン錠２５ｍｇ</v>
      </c>
      <c r="R790">
        <f t="shared" si="64"/>
        <v>789</v>
      </c>
      <c r="S790" t="str">
        <f t="shared" si="63"/>
        <v>ロドピン錠25ｍｇ</v>
      </c>
      <c r="T790">
        <v>1</v>
      </c>
      <c r="U790" t="str">
        <f>統合マスタ!AA793</f>
        <v/>
      </c>
    </row>
    <row r="791" spans="1:21">
      <c r="A791" s="6" t="s">
        <v>1159</v>
      </c>
      <c r="B791" s="6" t="s">
        <v>10</v>
      </c>
      <c r="C791" s="7" t="s">
        <v>58</v>
      </c>
      <c r="D791" s="6" t="s">
        <v>36</v>
      </c>
      <c r="E791" s="6" t="s">
        <v>480</v>
      </c>
      <c r="F791" s="8">
        <v>18.899999999999999</v>
      </c>
      <c r="G791" s="8">
        <v>1890</v>
      </c>
      <c r="H791" s="9">
        <f t="shared" si="60"/>
        <v>100.00000000000001</v>
      </c>
      <c r="I791" s="7" t="s">
        <v>38</v>
      </c>
      <c r="J791" s="12">
        <v>1654</v>
      </c>
      <c r="K791" s="11">
        <f t="shared" si="61"/>
        <v>16.54</v>
      </c>
      <c r="L791" s="7" t="s">
        <v>165</v>
      </c>
      <c r="M791" s="15">
        <f t="shared" si="62"/>
        <v>2.3599999999999994</v>
      </c>
      <c r="N791" t="str">
        <f>IF(match_results!C791="完全一致","〇","×")</f>
        <v>〇</v>
      </c>
      <c r="O791" t="str">
        <f>IF(match_results!C791="薬価一致候補","〇","×")</f>
        <v>×</v>
      </c>
      <c r="P791" s="58">
        <f>IF(match_results!E791="","",match_results!E791)</f>
        <v>671</v>
      </c>
      <c r="Q791" s="26" t="str">
        <f ca="1">OFFSET(マスタ非採用削除!$C$4,元データ!P791,0)</f>
        <v>ロドピン錠５０ｍｇ</v>
      </c>
      <c r="R791">
        <f t="shared" si="64"/>
        <v>790</v>
      </c>
      <c r="S791" t="str">
        <f t="shared" si="63"/>
        <v>ロドピン錠50ｍｇ</v>
      </c>
      <c r="T791">
        <v>1</v>
      </c>
      <c r="U791" t="str">
        <f>統合マスタ!AA794</f>
        <v/>
      </c>
    </row>
    <row r="792" spans="1:21">
      <c r="A792" s="6" t="s">
        <v>1159</v>
      </c>
      <c r="B792" s="6" t="s">
        <v>9</v>
      </c>
      <c r="C792" s="7" t="s">
        <v>67</v>
      </c>
      <c r="D792" s="6" t="s">
        <v>297</v>
      </c>
      <c r="E792" s="6" t="s">
        <v>480</v>
      </c>
      <c r="F792" s="8">
        <v>18.899999999999999</v>
      </c>
      <c r="G792" s="8">
        <v>18900</v>
      </c>
      <c r="H792" s="9">
        <f t="shared" si="60"/>
        <v>1000.0000000000001</v>
      </c>
      <c r="I792" s="7" t="s">
        <v>38</v>
      </c>
      <c r="J792" s="10">
        <v>16538</v>
      </c>
      <c r="K792" s="11">
        <f t="shared" si="61"/>
        <v>16.537999999999997</v>
      </c>
      <c r="L792" s="7" t="s">
        <v>165</v>
      </c>
      <c r="M792" s="15">
        <f t="shared" si="62"/>
        <v>2.3620000000000019</v>
      </c>
      <c r="N792" t="str">
        <f>IF(match_results!C792="完全一致","〇","×")</f>
        <v>〇</v>
      </c>
      <c r="O792" t="str">
        <f>IF(match_results!C792="薬価一致候補","〇","×")</f>
        <v>×</v>
      </c>
      <c r="P792" s="58">
        <f>IF(match_results!E792="","",match_results!E792)</f>
        <v>671</v>
      </c>
      <c r="Q792" s="26" t="str">
        <f ca="1">OFFSET(マスタ非採用削除!$C$4,元データ!P792,0)</f>
        <v>ロドピン錠５０ｍｇ</v>
      </c>
      <c r="R792">
        <f t="shared" si="64"/>
        <v>791</v>
      </c>
      <c r="S792" t="str">
        <f t="shared" si="63"/>
        <v>ロドピン錠50ｍｇ</v>
      </c>
      <c r="T792">
        <v>1</v>
      </c>
      <c r="U792" t="str">
        <f>統合マスタ!AA795</f>
        <v/>
      </c>
    </row>
    <row r="793" spans="1:21">
      <c r="A793" s="6" t="s">
        <v>1160</v>
      </c>
      <c r="B793" s="6" t="s">
        <v>9</v>
      </c>
      <c r="C793" s="7" t="s">
        <v>10</v>
      </c>
      <c r="D793" s="6" t="s">
        <v>650</v>
      </c>
      <c r="E793" s="6" t="s">
        <v>84</v>
      </c>
      <c r="F793" s="8">
        <v>229</v>
      </c>
      <c r="G793" s="8">
        <v>16030</v>
      </c>
      <c r="H793" s="9">
        <f t="shared" si="60"/>
        <v>70</v>
      </c>
      <c r="I793" s="7" t="s">
        <v>181</v>
      </c>
      <c r="J793" s="10">
        <v>13890</v>
      </c>
      <c r="K793" s="11">
        <f t="shared" si="61"/>
        <v>198.42857142857142</v>
      </c>
      <c r="L793" s="7" t="s">
        <v>227</v>
      </c>
      <c r="M793" s="15">
        <f t="shared" si="62"/>
        <v>30.571428571428584</v>
      </c>
      <c r="N793" t="str">
        <f>IF(match_results!C793="完全一致","〇","×")</f>
        <v>〇</v>
      </c>
      <c r="O793" t="str">
        <f>IF(match_results!C793="薬価一致候補","〇","×")</f>
        <v>×</v>
      </c>
      <c r="P793" s="58">
        <f>IF(match_results!E793="","",match_results!E793)</f>
        <v>673</v>
      </c>
      <c r="Q793" s="26" t="str">
        <f ca="1">OFFSET(マスタ非採用削除!$C$4,元データ!P793,0)</f>
        <v>ロナセンテープ２０ｍｇ</v>
      </c>
      <c r="R793">
        <f t="shared" si="64"/>
        <v>792</v>
      </c>
      <c r="S793" t="str">
        <f t="shared" si="63"/>
        <v>ロナセンテープ20ｍｇ</v>
      </c>
      <c r="T793">
        <v>1</v>
      </c>
      <c r="U793" t="str">
        <f>統合マスタ!AA796</f>
        <v/>
      </c>
    </row>
    <row r="794" spans="1:21">
      <c r="A794" s="6" t="s">
        <v>1161</v>
      </c>
      <c r="B794" s="6" t="s">
        <v>9</v>
      </c>
      <c r="C794" s="7" t="s">
        <v>10</v>
      </c>
      <c r="D794" s="6" t="s">
        <v>650</v>
      </c>
      <c r="E794" s="6" t="s">
        <v>84</v>
      </c>
      <c r="F794" s="8">
        <v>429.1</v>
      </c>
      <c r="G794" s="8">
        <v>30037</v>
      </c>
      <c r="H794" s="9">
        <f t="shared" si="60"/>
        <v>70</v>
      </c>
      <c r="I794" s="7" t="s">
        <v>181</v>
      </c>
      <c r="J794" s="10">
        <v>25980</v>
      </c>
      <c r="K794" s="11">
        <f t="shared" si="61"/>
        <v>371.14285714285717</v>
      </c>
      <c r="L794" s="7" t="s">
        <v>227</v>
      </c>
      <c r="M794" s="15">
        <f t="shared" si="62"/>
        <v>57.957142857142856</v>
      </c>
      <c r="N794" t="str">
        <f>IF(match_results!C794="完全一致","〇","×")</f>
        <v>〇</v>
      </c>
      <c r="O794" t="str">
        <f>IF(match_results!C794="薬価一致候補","〇","×")</f>
        <v>×</v>
      </c>
      <c r="P794" s="58">
        <f>IF(match_results!E794="","",match_results!E794)</f>
        <v>674</v>
      </c>
      <c r="Q794" s="26" t="str">
        <f ca="1">OFFSET(マスタ非採用削除!$C$4,元データ!P794,0)</f>
        <v>ロナセンテープ４０ｍｇ</v>
      </c>
      <c r="R794">
        <f t="shared" si="64"/>
        <v>793</v>
      </c>
      <c r="S794" t="str">
        <f t="shared" si="63"/>
        <v>ロナセンテープ40ｍｇ</v>
      </c>
      <c r="T794">
        <v>1</v>
      </c>
      <c r="U794" t="str">
        <f>統合マスタ!AA797</f>
        <v/>
      </c>
    </row>
    <row r="795" spans="1:21">
      <c r="A795" s="6" t="s">
        <v>1162</v>
      </c>
      <c r="B795" s="6" t="s">
        <v>90</v>
      </c>
      <c r="C795" s="7" t="s">
        <v>39</v>
      </c>
      <c r="D795" s="6" t="s">
        <v>1163</v>
      </c>
      <c r="E795" s="6" t="s">
        <v>284</v>
      </c>
      <c r="F795" s="8">
        <v>9.8000000000000007</v>
      </c>
      <c r="G795" s="8">
        <v>980</v>
      </c>
      <c r="H795" s="9">
        <f t="shared" si="60"/>
        <v>99.999999999999986</v>
      </c>
      <c r="I795" s="7" t="s">
        <v>57</v>
      </c>
      <c r="J795" s="10">
        <v>838</v>
      </c>
      <c r="K795" s="11">
        <f t="shared" si="61"/>
        <v>8.3800000000000008</v>
      </c>
      <c r="L795" s="7" t="s">
        <v>519</v>
      </c>
      <c r="M795" s="15">
        <f t="shared" si="62"/>
        <v>1.42</v>
      </c>
      <c r="N795" t="str">
        <f>IF(match_results!C795="完全一致","〇","×")</f>
        <v>〇</v>
      </c>
      <c r="O795" t="str">
        <f>IF(match_results!C795="薬価一致候補","〇","×")</f>
        <v>×</v>
      </c>
      <c r="P795" s="58">
        <f>IF(match_results!E795="","",match_results!E795)</f>
        <v>675</v>
      </c>
      <c r="Q795" s="26" t="str">
        <f ca="1">OFFSET(マスタ非採用削除!$C$4,元データ!P795,0)</f>
        <v>ロペミンカプセル１ｍｇ</v>
      </c>
      <c r="R795">
        <f t="shared" si="64"/>
        <v>794</v>
      </c>
      <c r="S795" t="str">
        <f t="shared" si="63"/>
        <v>ロペミンカプセル１ｍｇ</v>
      </c>
      <c r="T795">
        <v>1</v>
      </c>
      <c r="U795" t="str">
        <f>統合マスタ!AA798</f>
        <v/>
      </c>
    </row>
    <row r="796" spans="1:21">
      <c r="A796" s="6" t="s">
        <v>1164</v>
      </c>
      <c r="B796" s="6" t="s">
        <v>44</v>
      </c>
      <c r="C796" s="7" t="s">
        <v>39</v>
      </c>
      <c r="D796" s="6" t="s">
        <v>297</v>
      </c>
      <c r="E796" s="6" t="s">
        <v>108</v>
      </c>
      <c r="F796" s="8">
        <v>5.3</v>
      </c>
      <c r="G796" s="8">
        <v>5300</v>
      </c>
      <c r="H796" s="9">
        <f t="shared" si="60"/>
        <v>1000</v>
      </c>
      <c r="I796" s="7" t="s">
        <v>38</v>
      </c>
      <c r="J796" s="10">
        <v>4611</v>
      </c>
      <c r="K796" s="11">
        <f t="shared" si="61"/>
        <v>4.6109999999999998</v>
      </c>
      <c r="L796" s="7" t="s">
        <v>303</v>
      </c>
      <c r="M796" s="15">
        <f t="shared" si="62"/>
        <v>0.68900000000000006</v>
      </c>
      <c r="N796" t="str">
        <f>IF(match_results!C796="完全一致","〇","×")</f>
        <v>〇</v>
      </c>
      <c r="O796" t="str">
        <f>IF(match_results!C796="薬価一致候補","〇","×")</f>
        <v>×</v>
      </c>
      <c r="P796" s="58">
        <f>IF(match_results!E796="","",match_results!E796)</f>
        <v>676</v>
      </c>
      <c r="Q796" s="26" t="str">
        <f ca="1">OFFSET(マスタ非採用削除!$C$4,元データ!P796,0)</f>
        <v>ロラゼパム錠０．５ｍｇ「サワイ」</v>
      </c>
      <c r="R796">
        <f t="shared" si="64"/>
        <v>795</v>
      </c>
      <c r="S796" t="str">
        <f t="shared" si="63"/>
        <v>ロラゼパム錠0.5ｍｇ「サワイ」</v>
      </c>
      <c r="T796">
        <v>1</v>
      </c>
      <c r="U796" t="str">
        <f>統合マスタ!AA799</f>
        <v/>
      </c>
    </row>
    <row r="797" spans="1:21">
      <c r="A797" s="6" t="s">
        <v>1165</v>
      </c>
      <c r="B797" s="6" t="s">
        <v>9</v>
      </c>
      <c r="C797" s="7" t="s">
        <v>39</v>
      </c>
      <c r="D797" s="6" t="s">
        <v>69</v>
      </c>
      <c r="E797" s="6" t="s">
        <v>37</v>
      </c>
      <c r="F797" s="8">
        <v>13.8</v>
      </c>
      <c r="G797" s="8">
        <v>1380</v>
      </c>
      <c r="H797" s="9">
        <f t="shared" si="60"/>
        <v>100</v>
      </c>
      <c r="I797" s="7" t="s">
        <v>38</v>
      </c>
      <c r="J797" s="10">
        <v>1230</v>
      </c>
      <c r="K797" s="11">
        <f t="shared" si="61"/>
        <v>12.3</v>
      </c>
      <c r="L797" s="7" t="s">
        <v>303</v>
      </c>
      <c r="M797" s="15">
        <f t="shared" si="62"/>
        <v>1.5</v>
      </c>
      <c r="N797" t="str">
        <f>IF(match_results!C797="完全一致","〇","×")</f>
        <v>×</v>
      </c>
      <c r="O797" t="str">
        <f>IF(match_results!C797="薬価一致候補","〇","×")</f>
        <v>〇</v>
      </c>
      <c r="P797" s="57">
        <v>677</v>
      </c>
      <c r="Q797" s="49" t="str">
        <f ca="1">OFFSET(マスタ非採用削除!$C$4,元データ!P797,0)</f>
        <v>ロラメット錠１．０</v>
      </c>
      <c r="R797">
        <f t="shared" si="64"/>
        <v>796</v>
      </c>
      <c r="S797" t="str">
        <f t="shared" si="63"/>
        <v>ロラメット錠1.0（アスカ）</v>
      </c>
      <c r="T797">
        <v>2</v>
      </c>
      <c r="U797" t="str">
        <f>統合マスタ!AA800</f>
        <v/>
      </c>
    </row>
    <row r="798" spans="1:21">
      <c r="A798" s="6" t="s">
        <v>1165</v>
      </c>
      <c r="B798" s="6" t="s">
        <v>9</v>
      </c>
      <c r="C798" s="7" t="s">
        <v>67</v>
      </c>
      <c r="D798" s="6" t="s">
        <v>174</v>
      </c>
      <c r="E798" s="6" t="s">
        <v>37</v>
      </c>
      <c r="F798" s="8">
        <v>13.8</v>
      </c>
      <c r="G798" s="8">
        <v>6900</v>
      </c>
      <c r="H798" s="9">
        <f t="shared" si="60"/>
        <v>500</v>
      </c>
      <c r="I798" s="7" t="s">
        <v>38</v>
      </c>
      <c r="J798" s="10">
        <v>6147</v>
      </c>
      <c r="K798" s="11">
        <f t="shared" si="61"/>
        <v>12.294</v>
      </c>
      <c r="L798" s="7" t="s">
        <v>303</v>
      </c>
      <c r="M798" s="15">
        <f t="shared" si="62"/>
        <v>1.5060000000000002</v>
      </c>
      <c r="N798" t="str">
        <f>IF(match_results!C798="完全一致","〇","×")</f>
        <v>×</v>
      </c>
      <c r="O798" t="str">
        <f>IF(match_results!C798="薬価一致候補","〇","×")</f>
        <v>〇</v>
      </c>
      <c r="P798" s="57">
        <v>677</v>
      </c>
      <c r="Q798" s="49" t="str">
        <f ca="1">OFFSET(マスタ非採用削除!$C$4,元データ!P798,0)</f>
        <v>ロラメット錠１．０</v>
      </c>
      <c r="R798">
        <f t="shared" si="64"/>
        <v>797</v>
      </c>
      <c r="S798" t="str">
        <f t="shared" si="63"/>
        <v>ロラメット錠1.0（アスカ）</v>
      </c>
      <c r="T798">
        <v>2</v>
      </c>
      <c r="U798" t="str">
        <f>統合マスタ!AA801</f>
        <v/>
      </c>
    </row>
    <row r="799" spans="1:21">
      <c r="A799" s="6" t="s">
        <v>1166</v>
      </c>
      <c r="B799" s="6" t="s">
        <v>44</v>
      </c>
      <c r="C799" s="7" t="s">
        <v>67</v>
      </c>
      <c r="D799" s="6" t="s">
        <v>36</v>
      </c>
      <c r="E799" s="6" t="s">
        <v>447</v>
      </c>
      <c r="F799" s="8">
        <v>10.4</v>
      </c>
      <c r="G799" s="8">
        <v>1040</v>
      </c>
      <c r="H799" s="9">
        <f t="shared" si="60"/>
        <v>100</v>
      </c>
      <c r="I799" s="7" t="s">
        <v>38</v>
      </c>
      <c r="J799" s="10">
        <v>926</v>
      </c>
      <c r="K799" s="11">
        <f t="shared" si="61"/>
        <v>9.26</v>
      </c>
      <c r="L799" s="7" t="s">
        <v>343</v>
      </c>
      <c r="M799" s="15">
        <f t="shared" si="62"/>
        <v>1.1400000000000006</v>
      </c>
      <c r="N799" t="str">
        <f>IF(match_results!C799="完全一致","〇","×")</f>
        <v>〇</v>
      </c>
      <c r="O799" t="str">
        <f>IF(match_results!C799="薬価一致候補","〇","×")</f>
        <v>×</v>
      </c>
      <c r="P799" s="58">
        <f>IF(match_results!E799="","",match_results!E799)</f>
        <v>681</v>
      </c>
      <c r="Q799" s="26" t="str">
        <f ca="1">OFFSET(マスタ非採用削除!$C$4,元データ!P799,0)</f>
        <v>ワーファリン錠１ｍｇ</v>
      </c>
      <c r="R799">
        <f t="shared" si="64"/>
        <v>798</v>
      </c>
      <c r="S799" t="str">
        <f t="shared" si="63"/>
        <v>ワーファリン錠１ｍｇ</v>
      </c>
      <c r="T799">
        <v>1</v>
      </c>
      <c r="U799" t="str">
        <f>統合マスタ!AA802</f>
        <v/>
      </c>
    </row>
    <row r="800" spans="1:21">
      <c r="A800" s="6" t="s">
        <v>1167</v>
      </c>
      <c r="B800" s="6" t="s">
        <v>10</v>
      </c>
      <c r="C800" s="7" t="s">
        <v>10</v>
      </c>
      <c r="D800" s="6" t="s">
        <v>1168</v>
      </c>
      <c r="E800" s="6" t="s">
        <v>241</v>
      </c>
      <c r="F800" s="8">
        <v>100</v>
      </c>
      <c r="G800" s="8">
        <v>1000</v>
      </c>
      <c r="H800" s="9">
        <f t="shared" si="60"/>
        <v>10</v>
      </c>
      <c r="I800" s="7" t="s">
        <v>778</v>
      </c>
      <c r="J800" s="12">
        <v>890</v>
      </c>
      <c r="K800" s="11">
        <f t="shared" si="61"/>
        <v>89</v>
      </c>
      <c r="L800" s="7" t="s">
        <v>508</v>
      </c>
      <c r="M800" s="15">
        <f t="shared" si="62"/>
        <v>11</v>
      </c>
      <c r="N800" t="str">
        <f>IF(match_results!C800="完全一致","〇","×")</f>
        <v>×</v>
      </c>
      <c r="O800" t="str">
        <f>IF(match_results!C800="薬価一致候補","〇","×")</f>
        <v>〇</v>
      </c>
      <c r="P800" s="57">
        <v>678</v>
      </c>
      <c r="Q800" s="49" t="str">
        <f ca="1">OFFSET(マスタ非採用削除!$C$4,元データ!P800,0)</f>
        <v>ワゴスチグミン注０．５ｍｇ</v>
      </c>
      <c r="R800">
        <f t="shared" si="64"/>
        <v>799</v>
      </c>
      <c r="S800" t="str">
        <f t="shared" si="63"/>
        <v>ワゴスチグミン注　0.5ｍｇ</v>
      </c>
      <c r="T800">
        <v>2</v>
      </c>
      <c r="U800" t="str">
        <f>統合マスタ!AA803</f>
        <v/>
      </c>
    </row>
    <row r="801" spans="1:21">
      <c r="A801" s="6" t="s">
        <v>1169</v>
      </c>
      <c r="B801" s="6" t="s">
        <v>90</v>
      </c>
      <c r="C801" s="7" t="s">
        <v>67</v>
      </c>
      <c r="D801" s="6" t="s">
        <v>36</v>
      </c>
      <c r="E801" s="6" t="s">
        <v>447</v>
      </c>
      <c r="F801" s="8">
        <v>7.4</v>
      </c>
      <c r="G801" s="8">
        <v>740</v>
      </c>
      <c r="H801" s="9">
        <f t="shared" si="60"/>
        <v>100</v>
      </c>
      <c r="I801" s="7" t="s">
        <v>38</v>
      </c>
      <c r="J801" s="10">
        <v>649</v>
      </c>
      <c r="K801" s="11">
        <f t="shared" si="61"/>
        <v>6.49</v>
      </c>
      <c r="L801" s="7" t="s">
        <v>163</v>
      </c>
      <c r="M801" s="15">
        <f t="shared" si="62"/>
        <v>0.91000000000000014</v>
      </c>
      <c r="N801" t="str">
        <f>IF(match_results!C801="完全一致","〇","×")</f>
        <v>〇</v>
      </c>
      <c r="O801" t="str">
        <f>IF(match_results!C801="薬価一致候補","〇","×")</f>
        <v>×</v>
      </c>
      <c r="P801" s="58">
        <f>IF(match_results!E801="","",match_results!E801)</f>
        <v>680</v>
      </c>
      <c r="Q801" s="26" t="str">
        <f ca="1">OFFSET(マスタ非採用削除!$C$4,元データ!P801,0)</f>
        <v>ワソラン錠４０ｍｇ</v>
      </c>
      <c r="R801">
        <f t="shared" si="64"/>
        <v>800</v>
      </c>
      <c r="S801" t="str">
        <f t="shared" si="63"/>
        <v>ワソラン錠40ｍｇ</v>
      </c>
      <c r="T801">
        <v>1</v>
      </c>
      <c r="U801" t="str">
        <f>統合マスタ!AA804</f>
        <v/>
      </c>
    </row>
    <row r="802" spans="1:21">
      <c r="A802" s="6" t="s">
        <v>1170</v>
      </c>
      <c r="B802" s="6" t="s">
        <v>90</v>
      </c>
      <c r="C802" s="7" t="s">
        <v>10</v>
      </c>
      <c r="D802" s="6" t="s">
        <v>1171</v>
      </c>
      <c r="E802" s="6" t="s">
        <v>447</v>
      </c>
      <c r="F802" s="8">
        <v>206</v>
      </c>
      <c r="G802" s="8">
        <v>2060</v>
      </c>
      <c r="H802" s="9">
        <f t="shared" si="60"/>
        <v>10</v>
      </c>
      <c r="I802" s="7" t="s">
        <v>88</v>
      </c>
      <c r="J802" s="10">
        <v>1769</v>
      </c>
      <c r="K802" s="11">
        <f t="shared" si="61"/>
        <v>176.9</v>
      </c>
      <c r="L802" s="7" t="s">
        <v>163</v>
      </c>
      <c r="M802" s="15">
        <f t="shared" si="62"/>
        <v>29.099999999999994</v>
      </c>
      <c r="N802" t="str">
        <f>IF(match_results!C802="完全一致","〇","×")</f>
        <v>〇</v>
      </c>
      <c r="O802" t="str">
        <f>IF(match_results!C802="薬価一致候補","〇","×")</f>
        <v>×</v>
      </c>
      <c r="P802" s="58">
        <f>IF(match_results!E802="","",match_results!E802)</f>
        <v>679</v>
      </c>
      <c r="Q802" s="26" t="str">
        <f ca="1">OFFSET(マスタ非採用削除!$C$4,元データ!P802,0)</f>
        <v>ワソラン静注５ｍｇ</v>
      </c>
      <c r="R802">
        <f t="shared" si="64"/>
        <v>801</v>
      </c>
      <c r="S802" t="str">
        <f t="shared" si="63"/>
        <v>ワソラン静注5ｍｇ</v>
      </c>
      <c r="T802">
        <v>1</v>
      </c>
      <c r="U802" t="str">
        <f>統合マスタ!AA805</f>
        <v/>
      </c>
    </row>
    <row r="803" spans="1:21">
      <c r="A803" s="6" t="s">
        <v>1172</v>
      </c>
      <c r="B803" s="6" t="s">
        <v>90</v>
      </c>
      <c r="C803" s="7" t="s">
        <v>10</v>
      </c>
      <c r="D803" s="6" t="s">
        <v>1173</v>
      </c>
      <c r="E803" s="6" t="s">
        <v>466</v>
      </c>
      <c r="F803" s="8">
        <v>1399</v>
      </c>
      <c r="G803" s="8">
        <v>13990</v>
      </c>
      <c r="H803" s="9">
        <f t="shared" si="60"/>
        <v>10</v>
      </c>
      <c r="I803" s="7" t="s">
        <v>97</v>
      </c>
      <c r="J803" s="10">
        <v>12717</v>
      </c>
      <c r="K803" s="11">
        <f t="shared" si="61"/>
        <v>1271.7</v>
      </c>
      <c r="L803" s="7" t="s">
        <v>216</v>
      </c>
      <c r="M803" s="15">
        <f t="shared" si="62"/>
        <v>127.29999999999995</v>
      </c>
      <c r="N803" t="str">
        <f>IF(match_results!C803="完全一致","〇","×")</f>
        <v>×</v>
      </c>
      <c r="O803" t="str">
        <f>IF(match_results!C803="薬価一致候補","〇","×")</f>
        <v>〇</v>
      </c>
      <c r="P803" s="56">
        <f>IF(match_results!E803="","",match_results!E803)</f>
        <v>683</v>
      </c>
      <c r="Q803" s="26" t="str">
        <f ca="1">OFFSET(マスタ非採用削除!$C$4,元データ!P803,0)</f>
        <v>ワンパル２号輸液</v>
      </c>
      <c r="R803">
        <f t="shared" si="64"/>
        <v>802</v>
      </c>
      <c r="S803" t="str">
        <f t="shared" si="63"/>
        <v>ワンパル2号輸液（1）</v>
      </c>
      <c r="T803">
        <v>2</v>
      </c>
      <c r="U803" t="str">
        <f>統合マスタ!AA806</f>
        <v/>
      </c>
    </row>
    <row r="804" spans="1:21">
      <c r="A804" s="6" t="s">
        <v>1174</v>
      </c>
      <c r="B804" s="6" t="s">
        <v>90</v>
      </c>
      <c r="C804" s="7" t="s">
        <v>10</v>
      </c>
      <c r="D804" s="6" t="s">
        <v>1175</v>
      </c>
      <c r="E804" s="6" t="s">
        <v>466</v>
      </c>
      <c r="F804" s="8">
        <v>1825</v>
      </c>
      <c r="G804" s="8">
        <v>12775</v>
      </c>
      <c r="H804" s="9">
        <f t="shared" si="60"/>
        <v>7</v>
      </c>
      <c r="I804" s="7" t="s">
        <v>97</v>
      </c>
      <c r="J804" s="10">
        <v>11613</v>
      </c>
      <c r="K804" s="11">
        <f t="shared" si="61"/>
        <v>1659</v>
      </c>
      <c r="L804" s="7" t="s">
        <v>216</v>
      </c>
      <c r="M804" s="15">
        <f t="shared" si="62"/>
        <v>166</v>
      </c>
      <c r="N804" t="str">
        <f>IF(match_results!C804="完全一致","〇","×")</f>
        <v>×</v>
      </c>
      <c r="O804" t="str">
        <f>IF(match_results!C804="薬価一致候補","〇","×")</f>
        <v>〇</v>
      </c>
      <c r="P804" s="56">
        <f>IF(match_results!E804="","",match_results!E804)</f>
        <v>682</v>
      </c>
      <c r="Q804" s="26" t="str">
        <f ca="1">OFFSET(マスタ非採用削除!$C$4,元データ!P804,0)</f>
        <v>ワンパル２号輸液1200</v>
      </c>
      <c r="R804">
        <f t="shared" si="64"/>
        <v>803</v>
      </c>
      <c r="S804" t="str">
        <f t="shared" si="63"/>
        <v>ワンパル2号輸液1200ｍｌ</v>
      </c>
      <c r="T804">
        <v>2</v>
      </c>
      <c r="U804" t="str">
        <f>統合マスタ!AA807</f>
        <v/>
      </c>
    </row>
    <row r="805" spans="1:21">
      <c r="A805" s="6" t="s">
        <v>1225</v>
      </c>
      <c r="B805" s="6" t="s">
        <v>10</v>
      </c>
      <c r="C805" s="7" t="s">
        <v>10</v>
      </c>
      <c r="D805" s="6" t="s">
        <v>135</v>
      </c>
      <c r="E805" s="6" t="s">
        <v>420</v>
      </c>
      <c r="F805" s="8">
        <v>33</v>
      </c>
      <c r="G805" s="8">
        <v>1650</v>
      </c>
      <c r="H805" s="9">
        <f t="shared" si="60"/>
        <v>50</v>
      </c>
      <c r="I805" s="7" t="s">
        <v>127</v>
      </c>
      <c r="J805" s="12">
        <v>1470</v>
      </c>
      <c r="K805" s="11">
        <f t="shared" si="61"/>
        <v>29.4</v>
      </c>
      <c r="L805" s="7" t="s">
        <v>128</v>
      </c>
      <c r="M805" s="15">
        <f t="shared" si="62"/>
        <v>3.6000000000000014</v>
      </c>
      <c r="N805" t="str">
        <f>IF(match_results!C805="完全一致","〇","×")</f>
        <v>×</v>
      </c>
      <c r="O805" t="str">
        <f>IF(match_results!C805="薬価一致候補","〇","×")</f>
        <v>〇</v>
      </c>
      <c r="P805" s="57">
        <v>1</v>
      </c>
      <c r="Q805" s="49" t="str">
        <f ca="1">OFFSET(マスタ非採用削除!$C$4,元データ!P805,0)</f>
        <v>亜鉛華軟膏「ニッコー」</v>
      </c>
      <c r="R805">
        <f t="shared" si="64"/>
        <v>804</v>
      </c>
      <c r="S805" t="str">
        <f t="shared" si="63"/>
        <v>亜鉛華軟膏「ニッコー」　</v>
      </c>
      <c r="T805">
        <v>2</v>
      </c>
      <c r="U805" t="str">
        <f>統合マスタ!AA808</f>
        <v/>
      </c>
    </row>
    <row r="806" spans="1:21">
      <c r="A806" s="6" t="s">
        <v>1176</v>
      </c>
      <c r="B806" s="6" t="s">
        <v>9</v>
      </c>
      <c r="C806" s="7" t="s">
        <v>14</v>
      </c>
      <c r="D806" s="6" t="s">
        <v>135</v>
      </c>
      <c r="E806" s="6" t="s">
        <v>366</v>
      </c>
      <c r="F806" s="8">
        <v>7.8</v>
      </c>
      <c r="G806" s="8">
        <v>390</v>
      </c>
      <c r="H806" s="9">
        <f t="shared" si="60"/>
        <v>50</v>
      </c>
      <c r="I806" s="7" t="s">
        <v>127</v>
      </c>
      <c r="J806" s="10">
        <v>1300</v>
      </c>
      <c r="K806" s="11">
        <f t="shared" si="61"/>
        <v>26</v>
      </c>
      <c r="L806" s="7" t="s">
        <v>136</v>
      </c>
      <c r="M806" s="15">
        <f t="shared" si="62"/>
        <v>-18.2</v>
      </c>
      <c r="N806" t="str">
        <f>IF(match_results!C806="完全一致","〇","×")</f>
        <v>×</v>
      </c>
      <c r="O806" t="str">
        <f>IF(match_results!C806="薬価一致候補","〇","×")</f>
        <v>〇</v>
      </c>
      <c r="P806" s="57">
        <v>96</v>
      </c>
      <c r="Q806" s="49" t="str">
        <f ca="1">OFFSET(マスタ非採用削除!$C$4,元データ!P806,0)</f>
        <v>塩化カリウム</v>
      </c>
      <c r="R806">
        <f t="shared" si="64"/>
        <v>805</v>
      </c>
      <c r="S806" t="str">
        <f t="shared" si="63"/>
        <v>塩化カリウム</v>
      </c>
      <c r="T806">
        <v>2</v>
      </c>
      <c r="U806" t="str">
        <f>統合マスタ!AA809</f>
        <v/>
      </c>
    </row>
    <row r="807" spans="1:21">
      <c r="A807" s="6" t="s">
        <v>1177</v>
      </c>
      <c r="B807" s="6" t="s">
        <v>9</v>
      </c>
      <c r="C807" s="7" t="s">
        <v>14</v>
      </c>
      <c r="D807" s="6" t="s">
        <v>135</v>
      </c>
      <c r="E807" s="6" t="s">
        <v>366</v>
      </c>
      <c r="F807" s="8">
        <v>9.1</v>
      </c>
      <c r="G807" s="8">
        <v>455</v>
      </c>
      <c r="H807" s="9">
        <f t="shared" si="60"/>
        <v>50</v>
      </c>
      <c r="I807" s="7" t="s">
        <v>127</v>
      </c>
      <c r="J807" s="10">
        <v>550</v>
      </c>
      <c r="K807" s="11">
        <f t="shared" si="61"/>
        <v>11</v>
      </c>
      <c r="L807" s="7" t="s">
        <v>136</v>
      </c>
      <c r="M807" s="15">
        <f t="shared" si="62"/>
        <v>-1.9000000000000004</v>
      </c>
      <c r="N807" t="str">
        <f>IF(match_results!C807="完全一致","〇","×")</f>
        <v>×</v>
      </c>
      <c r="O807" t="str">
        <f>IF(match_results!C807="薬価一致候補","〇","×")</f>
        <v>〇</v>
      </c>
      <c r="P807" s="57">
        <v>97</v>
      </c>
      <c r="Q807" s="49" t="str">
        <f ca="1">OFFSET(マスタ非採用削除!$C$4,元データ!P807,0)</f>
        <v>塩化ナトリウム</v>
      </c>
      <c r="R807">
        <f t="shared" si="64"/>
        <v>806</v>
      </c>
      <c r="S807" t="str">
        <f t="shared" si="63"/>
        <v>塩化ナトリウム</v>
      </c>
      <c r="T807">
        <v>2</v>
      </c>
      <c r="U807" t="str">
        <f>統合マスタ!AA810</f>
        <v/>
      </c>
    </row>
    <row r="808" spans="1:21">
      <c r="A808" s="6" t="s">
        <v>1178</v>
      </c>
      <c r="B808" s="6" t="s">
        <v>10</v>
      </c>
      <c r="C808" s="7" t="s">
        <v>10</v>
      </c>
      <c r="D808" s="6" t="s">
        <v>119</v>
      </c>
      <c r="E808" s="6" t="s">
        <v>521</v>
      </c>
      <c r="F808" s="8">
        <v>61</v>
      </c>
      <c r="G808" s="8">
        <v>3050</v>
      </c>
      <c r="H808" s="9">
        <f t="shared" si="60"/>
        <v>50</v>
      </c>
      <c r="I808" s="7" t="s">
        <v>88</v>
      </c>
      <c r="J808" s="12">
        <v>2772</v>
      </c>
      <c r="K808" s="11">
        <f t="shared" si="61"/>
        <v>55.44</v>
      </c>
      <c r="L808" s="7" t="s">
        <v>63</v>
      </c>
      <c r="M808" s="15">
        <f t="shared" si="62"/>
        <v>5.5600000000000023</v>
      </c>
      <c r="N808" t="str">
        <f>IF(match_results!C808="完全一致","〇","×")</f>
        <v>×</v>
      </c>
      <c r="O808" t="str">
        <f>IF(match_results!C808="薬価一致候補","〇","×")</f>
        <v>〇</v>
      </c>
      <c r="P808" s="64" t="s">
        <v>4061</v>
      </c>
      <c r="Q808" s="63" t="e">
        <f ca="1">OFFSET(マスタ非採用削除!$C$4,元データ!P808,0)</f>
        <v>#VALUE!</v>
      </c>
      <c r="R808">
        <f t="shared" si="64"/>
        <v>807</v>
      </c>
      <c r="S808" t="str">
        <f t="shared" si="63"/>
        <v>塩酸メトクロプラミド注射液10mg「タカタ」</v>
      </c>
      <c r="T808">
        <v>10</v>
      </c>
      <c r="U808" t="str">
        <f>統合マスタ!AA811</f>
        <v>非採用</v>
      </c>
    </row>
    <row r="809" spans="1:21">
      <c r="A809" s="6" t="s">
        <v>1179</v>
      </c>
      <c r="B809" s="6" t="s">
        <v>9</v>
      </c>
      <c r="C809" s="7" t="s">
        <v>10</v>
      </c>
      <c r="D809" s="6" t="s">
        <v>1180</v>
      </c>
      <c r="E809" s="6" t="s">
        <v>261</v>
      </c>
      <c r="F809" s="8">
        <v>6.7</v>
      </c>
      <c r="G809" s="8">
        <v>335</v>
      </c>
      <c r="H809" s="9">
        <f t="shared" si="60"/>
        <v>50</v>
      </c>
      <c r="I809" s="7" t="s">
        <v>143</v>
      </c>
      <c r="J809" s="10">
        <v>298</v>
      </c>
      <c r="K809" s="11">
        <f t="shared" si="61"/>
        <v>5.96</v>
      </c>
      <c r="L809" s="7" t="s">
        <v>262</v>
      </c>
      <c r="M809" s="15">
        <f t="shared" si="62"/>
        <v>0.74000000000000021</v>
      </c>
      <c r="N809" t="str">
        <f>IF(match_results!C809="完全一致","〇","×")</f>
        <v>×</v>
      </c>
      <c r="O809" t="str">
        <f>IF(match_results!C809="薬価一致候補","〇","×")</f>
        <v>〇</v>
      </c>
      <c r="P809" s="68" t="s">
        <v>4217</v>
      </c>
      <c r="Q809" s="69" t="e">
        <f ca="1">OFFSET(マスタ非採用削除!$C$4,元データ!P809,0)</f>
        <v>#VALUE!</v>
      </c>
      <c r="R809">
        <f t="shared" si="64"/>
        <v>808</v>
      </c>
      <c r="S809" t="str">
        <f t="shared" si="63"/>
        <v>逆性石ｹﾝ液10％｢ﾖｼﾀﾞ｣</v>
      </c>
      <c r="T809">
        <v>0</v>
      </c>
      <c r="U809" t="str">
        <f>統合マスタ!AA812</f>
        <v>処置薬</v>
      </c>
    </row>
    <row r="810" spans="1:21">
      <c r="A810" s="50" t="s">
        <v>1181</v>
      </c>
      <c r="B810" s="6" t="s">
        <v>9</v>
      </c>
      <c r="C810" s="7" t="s">
        <v>14</v>
      </c>
      <c r="D810" s="6" t="s">
        <v>810</v>
      </c>
      <c r="E810" s="6" t="s">
        <v>261</v>
      </c>
      <c r="F810" s="8">
        <v>16.5</v>
      </c>
      <c r="G810" s="8">
        <v>1650</v>
      </c>
      <c r="H810" s="9">
        <f t="shared" si="60"/>
        <v>100</v>
      </c>
      <c r="I810" s="7" t="s">
        <v>127</v>
      </c>
      <c r="J810" s="10">
        <v>1469</v>
      </c>
      <c r="K810" s="11">
        <f t="shared" si="61"/>
        <v>14.69</v>
      </c>
      <c r="L810" s="7" t="s">
        <v>213</v>
      </c>
      <c r="M810" s="15">
        <f t="shared" si="62"/>
        <v>1.8100000000000005</v>
      </c>
      <c r="N810" t="str">
        <f>IF(match_results!C810="完全一致","〇","×")</f>
        <v>×</v>
      </c>
      <c r="O810" t="str">
        <f>IF(match_results!C810="薬価一致候補","〇","×")</f>
        <v>×</v>
      </c>
      <c r="P810" s="56">
        <v>180</v>
      </c>
      <c r="Q810" s="26" t="str">
        <f ca="1">OFFSET(マスタ非採用削除!$C$4,元データ!P810,0)</f>
        <v>酸化マグネシウム</v>
      </c>
      <c r="R810">
        <f t="shared" si="64"/>
        <v>809</v>
      </c>
      <c r="S810" t="str">
        <f t="shared" si="63"/>
        <v>重カマ「ヨシダ」（細粒状）</v>
      </c>
      <c r="T810">
        <v>0</v>
      </c>
      <c r="U810" t="str">
        <f>統合マスタ!AA813</f>
        <v/>
      </c>
    </row>
    <row r="811" spans="1:21">
      <c r="A811" s="6" t="s">
        <v>1182</v>
      </c>
      <c r="B811" s="6" t="s">
        <v>9</v>
      </c>
      <c r="C811" s="7" t="s">
        <v>67</v>
      </c>
      <c r="D811" s="6" t="s">
        <v>1183</v>
      </c>
      <c r="E811" s="6" t="s">
        <v>257</v>
      </c>
      <c r="F811" s="8">
        <v>6.1</v>
      </c>
      <c r="G811" s="8">
        <v>6100</v>
      </c>
      <c r="H811" s="9">
        <f t="shared" si="60"/>
        <v>1000.0000000000001</v>
      </c>
      <c r="I811" s="7" t="s">
        <v>57</v>
      </c>
      <c r="J811" s="10">
        <v>5540</v>
      </c>
      <c r="K811" s="11">
        <f t="shared" si="61"/>
        <v>5.5399999999999991</v>
      </c>
      <c r="L811" s="7" t="s">
        <v>163</v>
      </c>
      <c r="M811" s="15">
        <f t="shared" si="62"/>
        <v>0.5600000000000005</v>
      </c>
      <c r="N811" t="str">
        <f>IF(match_results!C811="完全一致","〇","×")</f>
        <v>〇</v>
      </c>
      <c r="O811" t="str">
        <f>IF(match_results!C811="薬価一致候補","〇","×")</f>
        <v>×</v>
      </c>
      <c r="P811" s="58">
        <f>IF(match_results!E811="","",match_results!E811)</f>
        <v>203</v>
      </c>
      <c r="Q811" s="26" t="str">
        <f ca="1">OFFSET(マスタ非採用削除!$C$4,元データ!P811,0)</f>
        <v>硝酸イソソルビド徐放カプセル２０ｍｇ「Ｓｔ」</v>
      </c>
      <c r="R811">
        <f t="shared" si="64"/>
        <v>810</v>
      </c>
      <c r="S811" t="str">
        <f t="shared" si="63"/>
        <v>硝酸イソソルビド徐放カプセル20ｍｇ「St」</v>
      </c>
      <c r="T811">
        <v>1</v>
      </c>
      <c r="U811" t="str">
        <f>統合マスタ!AA814</f>
        <v/>
      </c>
    </row>
    <row r="812" spans="1:21">
      <c r="A812" s="6" t="s">
        <v>1184</v>
      </c>
      <c r="B812" s="6" t="s">
        <v>44</v>
      </c>
      <c r="C812" s="7" t="s">
        <v>10</v>
      </c>
      <c r="D812" s="6" t="s">
        <v>1185</v>
      </c>
      <c r="E812" s="6" t="s">
        <v>914</v>
      </c>
      <c r="F812" s="8">
        <v>73.7</v>
      </c>
      <c r="G812" s="8">
        <v>4422</v>
      </c>
      <c r="H812" s="9">
        <f t="shared" si="60"/>
        <v>60</v>
      </c>
      <c r="I812" s="7" t="s">
        <v>169</v>
      </c>
      <c r="J812" s="10">
        <v>3936</v>
      </c>
      <c r="K812" s="11">
        <f t="shared" si="61"/>
        <v>65.599999999999994</v>
      </c>
      <c r="L812" s="7" t="s">
        <v>213</v>
      </c>
      <c r="M812" s="15">
        <f t="shared" si="62"/>
        <v>8.1000000000000085</v>
      </c>
      <c r="N812" t="str">
        <f>IF(match_results!C812="完全一致","〇","×")</f>
        <v>×</v>
      </c>
      <c r="O812" t="str">
        <f>IF(match_results!C812="薬価一致候補","〇","×")</f>
        <v>〇</v>
      </c>
      <c r="P812" s="56">
        <f>IF(match_results!E812="","",match_results!E812)</f>
        <v>208</v>
      </c>
      <c r="Q812" s="26" t="str">
        <f ca="1">OFFSET(マスタ非採用削除!$C$4,元データ!P812,0)</f>
        <v>新レシカルボン坐剤</v>
      </c>
      <c r="R812">
        <f t="shared" si="64"/>
        <v>811</v>
      </c>
      <c r="S812" t="str">
        <f t="shared" si="63"/>
        <v>新レシカルボン坐剤　　　　　　　　　　　</v>
      </c>
      <c r="T812">
        <v>2</v>
      </c>
      <c r="U812" t="str">
        <f>統合マスタ!AA815</f>
        <v/>
      </c>
    </row>
    <row r="813" spans="1:21">
      <c r="A813" s="6" t="s">
        <v>1186</v>
      </c>
      <c r="B813" s="6" t="s">
        <v>9</v>
      </c>
      <c r="C813" s="7" t="s">
        <v>10</v>
      </c>
      <c r="D813" s="6" t="s">
        <v>1187</v>
      </c>
      <c r="E813" s="6" t="s">
        <v>257</v>
      </c>
      <c r="F813" s="8">
        <v>495</v>
      </c>
      <c r="G813" s="8">
        <v>4950</v>
      </c>
      <c r="H813" s="9">
        <f t="shared" si="60"/>
        <v>10</v>
      </c>
      <c r="I813" s="7" t="s">
        <v>88</v>
      </c>
      <c r="J813" s="10">
        <v>4499</v>
      </c>
      <c r="K813" s="11">
        <f t="shared" si="61"/>
        <v>449.9</v>
      </c>
      <c r="L813" s="7" t="s">
        <v>1188</v>
      </c>
      <c r="M813" s="15">
        <f t="shared" si="62"/>
        <v>45.100000000000023</v>
      </c>
      <c r="N813" t="str">
        <f>IF(match_results!C813="完全一致","〇","×")</f>
        <v>×</v>
      </c>
      <c r="O813" t="str">
        <f>IF(match_results!C813="薬価一致候補","〇","×")</f>
        <v>〇</v>
      </c>
      <c r="P813" s="56">
        <f>IF(match_results!E813="","",match_results!E813)</f>
        <v>209</v>
      </c>
      <c r="Q813" s="26" t="str">
        <f ca="1">OFFSET(マスタ非採用削除!$C$4,元データ!P813,0)</f>
        <v>水溶性ハイドロコートン注射液１００ｍｇ</v>
      </c>
      <c r="R813">
        <f t="shared" si="64"/>
        <v>812</v>
      </c>
      <c r="S813" t="str">
        <f t="shared" si="63"/>
        <v>水溶性ハイドロコートン注射１００ｍｇ</v>
      </c>
      <c r="T813">
        <v>2</v>
      </c>
      <c r="U813" t="str">
        <f>統合マスタ!AA816</f>
        <v/>
      </c>
    </row>
    <row r="814" spans="1:21">
      <c r="A814" s="6" t="s">
        <v>1189</v>
      </c>
      <c r="B814" s="6" t="s">
        <v>90</v>
      </c>
      <c r="C814" s="7" t="s">
        <v>10</v>
      </c>
      <c r="D814" s="6" t="s">
        <v>426</v>
      </c>
      <c r="E814" s="6" t="s">
        <v>241</v>
      </c>
      <c r="F814" s="8">
        <v>205</v>
      </c>
      <c r="G814" s="8">
        <v>2050</v>
      </c>
      <c r="H814" s="9">
        <f t="shared" si="60"/>
        <v>10</v>
      </c>
      <c r="I814" s="7" t="s">
        <v>88</v>
      </c>
      <c r="J814" s="10">
        <v>1826</v>
      </c>
      <c r="K814" s="11">
        <f t="shared" si="61"/>
        <v>182.6</v>
      </c>
      <c r="L814" s="7" t="s">
        <v>321</v>
      </c>
      <c r="M814" s="15">
        <f t="shared" si="62"/>
        <v>22.400000000000006</v>
      </c>
      <c r="N814" t="str">
        <f>IF(match_results!C814="完全一致","〇","×")</f>
        <v>〇</v>
      </c>
      <c r="O814" t="str">
        <f>IF(match_results!C814="薬価一致候補","〇","×")</f>
        <v>×</v>
      </c>
      <c r="P814" s="58">
        <f>IF(match_results!E814="","",match_results!E814)</f>
        <v>486</v>
      </c>
      <c r="Q814" s="26" t="str">
        <f ca="1">OFFSET(マスタ非採用削除!$C$4,元データ!P814,0)</f>
        <v>水溶性プレドニン１０ｍｇ</v>
      </c>
      <c r="R814">
        <f t="shared" si="64"/>
        <v>813</v>
      </c>
      <c r="S814" t="str">
        <f t="shared" si="63"/>
        <v>水溶性プレドニン10ｍｇ</v>
      </c>
      <c r="T814">
        <v>1</v>
      </c>
      <c r="U814" t="str">
        <f>統合マスタ!AA817</f>
        <v/>
      </c>
    </row>
    <row r="815" spans="1:21">
      <c r="A815" s="6" t="s">
        <v>1190</v>
      </c>
      <c r="B815" s="6" t="s">
        <v>90</v>
      </c>
      <c r="C815" s="7" t="s">
        <v>10</v>
      </c>
      <c r="D815" s="6" t="s">
        <v>141</v>
      </c>
      <c r="E815" s="6" t="s">
        <v>139</v>
      </c>
      <c r="F815" s="8">
        <v>100</v>
      </c>
      <c r="G815" s="8">
        <v>1000</v>
      </c>
      <c r="H815" s="9">
        <f t="shared" si="60"/>
        <v>10</v>
      </c>
      <c r="I815" s="7" t="s">
        <v>143</v>
      </c>
      <c r="J815" s="10">
        <v>900</v>
      </c>
      <c r="K815" s="11">
        <f t="shared" si="61"/>
        <v>90</v>
      </c>
      <c r="L815" s="7" t="s">
        <v>98</v>
      </c>
      <c r="M815" s="15">
        <f t="shared" si="62"/>
        <v>10</v>
      </c>
      <c r="N815" t="str">
        <f>IF(match_results!C815="完全一致","〇","×")</f>
        <v>×</v>
      </c>
      <c r="O815" t="str">
        <f>IF(match_results!C815="薬価一致候補","〇","×")</f>
        <v>〇</v>
      </c>
      <c r="P815" s="58">
        <v>687</v>
      </c>
      <c r="Q815" t="str">
        <f ca="1">OFFSET(マスタ非採用削除!$C$4,元データ!P815,0)</f>
        <v>生食注シリンジ「オーツカ」１０ｍＬ</v>
      </c>
      <c r="R815">
        <f t="shared" si="64"/>
        <v>814</v>
      </c>
      <c r="S815" t="str">
        <f t="shared" si="63"/>
        <v>生食注シリンジ「NP」中口10ｍｌ</v>
      </c>
      <c r="T815">
        <v>0</v>
      </c>
      <c r="U815" t="str">
        <f>統合マスタ!AA818</f>
        <v/>
      </c>
    </row>
    <row r="816" spans="1:21">
      <c r="A816" s="6" t="s">
        <v>1191</v>
      </c>
      <c r="B816" s="6" t="s">
        <v>44</v>
      </c>
      <c r="C816" s="7" t="s">
        <v>10</v>
      </c>
      <c r="D816" s="6" t="s">
        <v>291</v>
      </c>
      <c r="E816" s="6" t="s">
        <v>1192</v>
      </c>
      <c r="F816" s="8">
        <v>212</v>
      </c>
      <c r="G816" s="8">
        <v>2120</v>
      </c>
      <c r="H816" s="9">
        <f t="shared" si="60"/>
        <v>10</v>
      </c>
      <c r="I816" s="7" t="s">
        <v>147</v>
      </c>
      <c r="J816" s="10">
        <v>1888</v>
      </c>
      <c r="K816" s="11">
        <f t="shared" si="61"/>
        <v>188.8</v>
      </c>
      <c r="L816" s="7" t="s">
        <v>98</v>
      </c>
      <c r="M816" s="15">
        <f t="shared" si="62"/>
        <v>23.199999999999989</v>
      </c>
      <c r="N816" t="str">
        <f>IF(match_results!C816="完全一致","〇","×")</f>
        <v>×</v>
      </c>
      <c r="O816" t="str">
        <f>IF(match_results!C816="薬価一致候補","〇","×")</f>
        <v>〇</v>
      </c>
      <c r="P816" s="56">
        <f>IF(match_results!E816="","",match_results!E816)</f>
        <v>222</v>
      </c>
      <c r="Q816" s="26" t="str">
        <f ca="1">OFFSET(マスタ非採用削除!$C$4,元データ!P816,0)</f>
        <v>生食溶解液キットＨ</v>
      </c>
      <c r="R816">
        <f t="shared" si="64"/>
        <v>815</v>
      </c>
      <c r="S816" t="str">
        <f t="shared" si="63"/>
        <v>生食溶解液キットH（１）</v>
      </c>
      <c r="T816">
        <v>2</v>
      </c>
      <c r="U816" t="str">
        <f>統合マスタ!AA819</f>
        <v/>
      </c>
    </row>
    <row r="817" spans="1:21">
      <c r="A817" s="6" t="s">
        <v>1193</v>
      </c>
      <c r="B817" s="6" t="s">
        <v>9</v>
      </c>
      <c r="C817" s="7" t="s">
        <v>10</v>
      </c>
      <c r="D817" s="6" t="s">
        <v>1194</v>
      </c>
      <c r="E817" s="6" t="s">
        <v>212</v>
      </c>
      <c r="F817" s="8">
        <v>147</v>
      </c>
      <c r="G817" s="8">
        <v>1470</v>
      </c>
      <c r="H817" s="9">
        <f t="shared" si="60"/>
        <v>10</v>
      </c>
      <c r="I817" s="7" t="s">
        <v>147</v>
      </c>
      <c r="J817" s="10">
        <v>1300</v>
      </c>
      <c r="K817" s="11">
        <f t="shared" si="61"/>
        <v>130</v>
      </c>
      <c r="L817" s="7" t="s">
        <v>98</v>
      </c>
      <c r="M817" s="15">
        <f t="shared" si="62"/>
        <v>17</v>
      </c>
      <c r="N817" t="str">
        <f>IF(match_results!C817="完全一致","〇","×")</f>
        <v>×</v>
      </c>
      <c r="O817" t="str">
        <f>IF(match_results!C817="薬価一致候補","〇","×")</f>
        <v>〇</v>
      </c>
      <c r="P817" s="56">
        <f>IF(match_results!E817="","",match_results!E817)</f>
        <v>224</v>
      </c>
      <c r="Q817" s="26" t="str">
        <f ca="1">OFFSET(マスタ非採用削除!$C$4,元データ!P817,0)</f>
        <v>生理食塩液「ＶＴＲＳ」</v>
      </c>
      <c r="R817">
        <f t="shared" si="64"/>
        <v>816</v>
      </c>
      <c r="S817" t="str">
        <f t="shared" si="63"/>
        <v>生理食塩液「ＶＴＲＳ」100ｍｌ</v>
      </c>
      <c r="T817">
        <v>2</v>
      </c>
      <c r="U817" t="str">
        <f>統合マスタ!AA820</f>
        <v/>
      </c>
    </row>
    <row r="818" spans="1:21">
      <c r="A818" s="6" t="s">
        <v>1223</v>
      </c>
      <c r="B818" s="6" t="s">
        <v>10</v>
      </c>
      <c r="C818" s="7" t="s">
        <v>10</v>
      </c>
      <c r="D818" s="6" t="s">
        <v>1195</v>
      </c>
      <c r="E818" s="6" t="s">
        <v>212</v>
      </c>
      <c r="F818" s="8">
        <v>100</v>
      </c>
      <c r="G818" s="8">
        <v>10000</v>
      </c>
      <c r="H818" s="9">
        <f t="shared" si="60"/>
        <v>100</v>
      </c>
      <c r="I818" s="7" t="s">
        <v>88</v>
      </c>
      <c r="J818" s="12">
        <v>8909</v>
      </c>
      <c r="K818" s="11">
        <f t="shared" si="61"/>
        <v>89.09</v>
      </c>
      <c r="L818" s="7" t="s">
        <v>98</v>
      </c>
      <c r="M818" s="15">
        <f t="shared" si="62"/>
        <v>10.909999999999997</v>
      </c>
      <c r="N818" t="str">
        <f>IF(match_results!C818="完全一致","〇","×")</f>
        <v>×</v>
      </c>
      <c r="O818" t="str">
        <f>IF(match_results!C818="薬価一致候補","〇","×")</f>
        <v>〇</v>
      </c>
      <c r="P818" s="56">
        <v>225</v>
      </c>
      <c r="Q818" s="26" t="str">
        <f ca="1">OFFSET(マスタ非採用削除!$C$4,元データ!P818,0)</f>
        <v>生理食塩液「ＶＴＲＳ」</v>
      </c>
      <c r="R818">
        <f t="shared" si="64"/>
        <v>817</v>
      </c>
      <c r="S818" t="str">
        <f t="shared" si="63"/>
        <v>生理食塩液「VTRS」20ｍｌ</v>
      </c>
      <c r="T818">
        <v>0</v>
      </c>
      <c r="U818" t="str">
        <f>統合マスタ!AA821</f>
        <v/>
      </c>
    </row>
    <row r="819" spans="1:21">
      <c r="A819" s="50" t="s">
        <v>1196</v>
      </c>
      <c r="B819" s="6" t="s">
        <v>44</v>
      </c>
      <c r="C819" s="7" t="s">
        <v>10</v>
      </c>
      <c r="D819" s="6" t="s">
        <v>260</v>
      </c>
      <c r="E819" s="6" t="s">
        <v>974</v>
      </c>
      <c r="F819" s="8">
        <v>2.5</v>
      </c>
      <c r="G819" s="8">
        <v>125</v>
      </c>
      <c r="H819" s="9">
        <f t="shared" si="60"/>
        <v>50</v>
      </c>
      <c r="I819" s="7" t="s">
        <v>143</v>
      </c>
      <c r="J819" s="10">
        <v>111</v>
      </c>
      <c r="K819" s="11">
        <f t="shared" si="61"/>
        <v>2.2200000000000002</v>
      </c>
      <c r="L819" s="7" t="s">
        <v>1197</v>
      </c>
      <c r="M819" s="15">
        <f t="shared" si="62"/>
        <v>0.2799999999999998</v>
      </c>
      <c r="N819" t="str">
        <f>IF(match_results!C819="完全一致","〇","×")</f>
        <v>×</v>
      </c>
      <c r="O819" t="str">
        <f>IF(match_results!C819="薬価一致候補","〇","×")</f>
        <v>×</v>
      </c>
      <c r="P819" s="68" t="s">
        <v>4217</v>
      </c>
      <c r="Q819" s="69" t="e">
        <f ca="1">OFFSET(マスタ非採用削除!$C$4,元データ!P819,0)</f>
        <v>#VALUE!</v>
      </c>
      <c r="R819">
        <f t="shared" si="64"/>
        <v>818</v>
      </c>
      <c r="S819" t="str">
        <f t="shared" si="63"/>
        <v>精製水「ケンエー」</v>
      </c>
      <c r="T819">
        <v>0</v>
      </c>
      <c r="U819" t="str">
        <f>統合マスタ!AA822</f>
        <v>処置薬</v>
      </c>
    </row>
    <row r="820" spans="1:21">
      <c r="A820" s="50" t="s">
        <v>1198</v>
      </c>
      <c r="B820" s="6" t="s">
        <v>9</v>
      </c>
      <c r="C820" s="7" t="s">
        <v>10</v>
      </c>
      <c r="D820" s="6" t="s">
        <v>1199</v>
      </c>
      <c r="E820" s="6" t="s">
        <v>1153</v>
      </c>
      <c r="F820" s="8">
        <v>119</v>
      </c>
      <c r="G820" s="8">
        <v>1190</v>
      </c>
      <c r="H820" s="9">
        <f t="shared" si="60"/>
        <v>10</v>
      </c>
      <c r="I820" s="7" t="s">
        <v>88</v>
      </c>
      <c r="J820" s="10">
        <v>1081</v>
      </c>
      <c r="K820" s="11">
        <f t="shared" si="61"/>
        <v>108.1</v>
      </c>
      <c r="L820" s="7" t="s">
        <v>388</v>
      </c>
      <c r="M820" s="15">
        <f t="shared" si="62"/>
        <v>10.900000000000006</v>
      </c>
      <c r="N820" t="str">
        <f>IF(match_results!C820="完全一致","〇","×")</f>
        <v>×</v>
      </c>
      <c r="O820" t="str">
        <f>IF(match_results!C820="薬価一致候補","〇","×")</f>
        <v>×</v>
      </c>
      <c r="P820" s="64" t="s">
        <v>4067</v>
      </c>
      <c r="Q820" s="63" t="e">
        <f ca="1">OFFSET(マスタ非採用削除!$C$4,元データ!P820,0)</f>
        <v>#VALUE!</v>
      </c>
      <c r="R820">
        <f t="shared" si="64"/>
        <v>819</v>
      </c>
      <c r="S820" t="str">
        <f t="shared" si="63"/>
        <v>静注用キシロカイン２％</v>
      </c>
      <c r="T820">
        <v>10</v>
      </c>
      <c r="U820" t="str">
        <f>統合マスタ!AA823</f>
        <v>非採用</v>
      </c>
    </row>
    <row r="821" spans="1:21">
      <c r="A821" s="6" t="s">
        <v>1226</v>
      </c>
      <c r="B821" s="6" t="s">
        <v>10</v>
      </c>
      <c r="C821" s="7" t="s">
        <v>10</v>
      </c>
      <c r="D821" s="6" t="s">
        <v>1200</v>
      </c>
      <c r="E821" s="6" t="s">
        <v>92</v>
      </c>
      <c r="F821" s="8">
        <v>236</v>
      </c>
      <c r="G821" s="8">
        <v>4720</v>
      </c>
      <c r="H821" s="9">
        <f t="shared" si="60"/>
        <v>20</v>
      </c>
      <c r="I821" s="7" t="s">
        <v>147</v>
      </c>
      <c r="J821" s="12">
        <v>4205</v>
      </c>
      <c r="K821" s="11">
        <f t="shared" si="61"/>
        <v>210.25</v>
      </c>
      <c r="L821" s="7" t="s">
        <v>98</v>
      </c>
      <c r="M821" s="15">
        <f t="shared" si="62"/>
        <v>25.75</v>
      </c>
      <c r="N821" t="str">
        <f>IF(match_results!C821="完全一致","〇","×")</f>
        <v>×</v>
      </c>
      <c r="O821" t="str">
        <f>IF(match_results!C821="薬価一致候補","〇","×")</f>
        <v>〇</v>
      </c>
      <c r="P821" s="56">
        <v>221</v>
      </c>
      <c r="Q821" s="26" t="str">
        <f ca="1">OFFSET(マスタ非採用削除!$C$4,元データ!P821,0)</f>
        <v>大塚生食注</v>
      </c>
      <c r="R821">
        <f t="shared" si="64"/>
        <v>820</v>
      </c>
      <c r="S821" t="str">
        <f t="shared" si="63"/>
        <v>大塚生食注　　プラ細口　</v>
      </c>
      <c r="T821">
        <v>0</v>
      </c>
      <c r="U821" t="str">
        <f>統合マスタ!AA824</f>
        <v/>
      </c>
    </row>
    <row r="822" spans="1:21">
      <c r="A822" s="6" t="s">
        <v>1227</v>
      </c>
      <c r="B822" s="6" t="s">
        <v>9</v>
      </c>
      <c r="C822" s="7" t="s">
        <v>10</v>
      </c>
      <c r="D822" s="6" t="s">
        <v>1201</v>
      </c>
      <c r="E822" s="6" t="s">
        <v>92</v>
      </c>
      <c r="F822" s="8">
        <v>236</v>
      </c>
      <c r="G822" s="8">
        <v>4720</v>
      </c>
      <c r="H822" s="9">
        <f t="shared" si="60"/>
        <v>20</v>
      </c>
      <c r="I822" s="7" t="s">
        <v>97</v>
      </c>
      <c r="J822" s="10">
        <v>4205</v>
      </c>
      <c r="K822" s="11">
        <f t="shared" si="61"/>
        <v>210.25</v>
      </c>
      <c r="L822" s="7" t="s">
        <v>98</v>
      </c>
      <c r="M822" s="15">
        <f t="shared" si="62"/>
        <v>25.75</v>
      </c>
      <c r="N822" t="str">
        <f>IF(match_results!C822="完全一致","〇","×")</f>
        <v>×</v>
      </c>
      <c r="O822" t="str">
        <f>IF(match_results!C822="薬価一致候補","〇","×")</f>
        <v>〇</v>
      </c>
      <c r="P822" s="56">
        <v>220</v>
      </c>
      <c r="Q822" s="26" t="str">
        <f ca="1">OFFSET(マスタ非採用削除!$C$4,元データ!P822,0)</f>
        <v>大塚生食注</v>
      </c>
      <c r="R822">
        <f t="shared" si="64"/>
        <v>821</v>
      </c>
      <c r="S822" t="str">
        <f t="shared" si="63"/>
        <v>大塚生食注　ソフトバッグ</v>
      </c>
      <c r="T822">
        <v>0</v>
      </c>
      <c r="U822" t="str">
        <f>統合マスタ!AA825</f>
        <v/>
      </c>
    </row>
    <row r="823" spans="1:21">
      <c r="A823" s="6" t="s">
        <v>1202</v>
      </c>
      <c r="B823" s="6" t="s">
        <v>44</v>
      </c>
      <c r="C823" s="7" t="s">
        <v>10</v>
      </c>
      <c r="D823" s="6" t="s">
        <v>95</v>
      </c>
      <c r="E823" s="6" t="s">
        <v>92</v>
      </c>
      <c r="F823" s="8">
        <v>332</v>
      </c>
      <c r="G823" s="8">
        <v>6640</v>
      </c>
      <c r="H823" s="9">
        <f t="shared" si="60"/>
        <v>20</v>
      </c>
      <c r="I823" s="7" t="s">
        <v>97</v>
      </c>
      <c r="J823" s="10">
        <v>5890</v>
      </c>
      <c r="K823" s="11">
        <f t="shared" si="61"/>
        <v>294.5</v>
      </c>
      <c r="L823" s="7" t="s">
        <v>870</v>
      </c>
      <c r="M823" s="15">
        <f t="shared" si="62"/>
        <v>37.5</v>
      </c>
      <c r="N823" t="str">
        <f>IF(match_results!C823="完全一致","〇","×")</f>
        <v>×</v>
      </c>
      <c r="O823" t="str">
        <f>IF(match_results!C823="薬価一致候補","〇","×")</f>
        <v>〇</v>
      </c>
      <c r="P823" s="56">
        <f>IF(match_results!E823="","",match_results!E823)</f>
        <v>335</v>
      </c>
      <c r="Q823" s="26" t="str">
        <f ca="1">OFFSET(マスタ非採用削除!$C$4,元データ!P823,0)</f>
        <v>大塚糖液５％</v>
      </c>
      <c r="R823">
        <f t="shared" si="64"/>
        <v>822</v>
      </c>
      <c r="S823" t="str">
        <f t="shared" si="63"/>
        <v>大塚糖液５％　　　　　　　　　　　　　</v>
      </c>
      <c r="T823">
        <v>2</v>
      </c>
      <c r="U823" t="str">
        <f>統合マスタ!AA826</f>
        <v/>
      </c>
    </row>
    <row r="824" spans="1:21">
      <c r="A824" s="6" t="s">
        <v>1202</v>
      </c>
      <c r="B824" s="6" t="s">
        <v>71</v>
      </c>
      <c r="C824" s="7" t="s">
        <v>10</v>
      </c>
      <c r="D824" s="6" t="s">
        <v>1203</v>
      </c>
      <c r="E824" s="6" t="s">
        <v>92</v>
      </c>
      <c r="F824" s="8">
        <v>151</v>
      </c>
      <c r="G824" s="8">
        <v>1510</v>
      </c>
      <c r="H824" s="9">
        <f t="shared" si="60"/>
        <v>10</v>
      </c>
      <c r="I824" s="7" t="s">
        <v>1204</v>
      </c>
      <c r="J824" s="10">
        <v>1345</v>
      </c>
      <c r="K824" s="11">
        <f t="shared" si="61"/>
        <v>134.5</v>
      </c>
      <c r="L824" s="7" t="s">
        <v>870</v>
      </c>
      <c r="M824" s="15">
        <f t="shared" si="62"/>
        <v>16.5</v>
      </c>
      <c r="N824" t="str">
        <f>IF(match_results!C824="完全一致","〇","×")</f>
        <v>×</v>
      </c>
      <c r="O824" t="str">
        <f>IF(match_results!C824="薬価一致候補","〇","×")</f>
        <v>〇</v>
      </c>
      <c r="P824" s="56">
        <v>335</v>
      </c>
      <c r="Q824" s="26" t="str">
        <f ca="1">OFFSET(マスタ非採用削除!$C$4,元データ!P824,0)</f>
        <v>大塚糖液５％</v>
      </c>
      <c r="R824">
        <f t="shared" si="64"/>
        <v>823</v>
      </c>
      <c r="S824" t="str">
        <f t="shared" si="63"/>
        <v>大塚糖液５％　　　　　　　　　　　　　</v>
      </c>
      <c r="T824">
        <v>0</v>
      </c>
      <c r="U824" t="str">
        <f>統合マスタ!AA827</f>
        <v/>
      </c>
    </row>
    <row r="825" spans="1:21">
      <c r="A825" s="6" t="s">
        <v>1205</v>
      </c>
      <c r="B825" s="6" t="s">
        <v>44</v>
      </c>
      <c r="C825" s="7" t="s">
        <v>39</v>
      </c>
      <c r="D825" s="6" t="s">
        <v>1206</v>
      </c>
      <c r="E825" s="6" t="s">
        <v>807</v>
      </c>
      <c r="F825" s="8">
        <v>8.9</v>
      </c>
      <c r="G825" s="8">
        <v>890</v>
      </c>
      <c r="H825" s="9">
        <f t="shared" si="60"/>
        <v>100</v>
      </c>
      <c r="I825" s="7" t="s">
        <v>38</v>
      </c>
      <c r="J825" s="10">
        <v>791</v>
      </c>
      <c r="K825" s="11">
        <f t="shared" si="61"/>
        <v>7.91</v>
      </c>
      <c r="L825" s="7" t="s">
        <v>185</v>
      </c>
      <c r="M825" s="15">
        <f t="shared" si="62"/>
        <v>0.99000000000000021</v>
      </c>
      <c r="N825" t="str">
        <f>IF(match_results!C825="完全一致","〇","×")</f>
        <v>〇</v>
      </c>
      <c r="O825" t="str">
        <f>IF(match_results!C825="薬価一致候補","〇","×")</f>
        <v>×</v>
      </c>
      <c r="P825" s="58">
        <f>IF(match_results!E825="","",match_results!E825)</f>
        <v>280</v>
      </c>
      <c r="Q825" s="26" t="str">
        <f ca="1">OFFSET(マスタ非採用削除!$C$4,元データ!P825,0)</f>
        <v>炭酸リチウム錠１００ｍｇ「大正」</v>
      </c>
      <c r="R825">
        <f t="shared" si="64"/>
        <v>824</v>
      </c>
      <c r="S825" t="str">
        <f t="shared" si="63"/>
        <v>炭酸リチウム錠100ｍｇ「大正」</v>
      </c>
      <c r="T825">
        <v>1</v>
      </c>
      <c r="U825" t="str">
        <f>統合マスタ!AA828</f>
        <v/>
      </c>
    </row>
    <row r="826" spans="1:21">
      <c r="A826" s="6" t="s">
        <v>1205</v>
      </c>
      <c r="B826" s="6" t="s">
        <v>10</v>
      </c>
      <c r="C826" s="7" t="s">
        <v>67</v>
      </c>
      <c r="D826" s="6" t="s">
        <v>1207</v>
      </c>
      <c r="E826" s="6" t="s">
        <v>807</v>
      </c>
      <c r="F826" s="8">
        <v>8.9</v>
      </c>
      <c r="G826" s="8">
        <v>8900</v>
      </c>
      <c r="H826" s="9">
        <f t="shared" si="60"/>
        <v>1000</v>
      </c>
      <c r="I826" s="7" t="s">
        <v>38</v>
      </c>
      <c r="J826" s="12">
        <v>7912</v>
      </c>
      <c r="K826" s="11">
        <f t="shared" si="61"/>
        <v>7.9119999999999999</v>
      </c>
      <c r="L826" s="7" t="s">
        <v>185</v>
      </c>
      <c r="M826" s="15">
        <f t="shared" si="62"/>
        <v>0.98800000000000043</v>
      </c>
      <c r="N826" t="str">
        <f>IF(match_results!C826="完全一致","〇","×")</f>
        <v>〇</v>
      </c>
      <c r="O826" t="str">
        <f>IF(match_results!C826="薬価一致候補","〇","×")</f>
        <v>×</v>
      </c>
      <c r="P826" s="58">
        <f>IF(match_results!E826="","",match_results!E826)</f>
        <v>280</v>
      </c>
      <c r="Q826" s="26" t="str">
        <f ca="1">OFFSET(マスタ非採用削除!$C$4,元データ!P826,0)</f>
        <v>炭酸リチウム錠１００ｍｇ「大正」</v>
      </c>
      <c r="R826">
        <f t="shared" si="64"/>
        <v>825</v>
      </c>
      <c r="S826" t="str">
        <f t="shared" si="63"/>
        <v>炭酸リチウム錠100ｍｇ「大正」</v>
      </c>
      <c r="T826">
        <v>1</v>
      </c>
      <c r="U826" t="str">
        <f>統合マスタ!AA829</f>
        <v/>
      </c>
    </row>
    <row r="827" spans="1:21">
      <c r="A827" s="6" t="s">
        <v>1208</v>
      </c>
      <c r="B827" s="6" t="s">
        <v>44</v>
      </c>
      <c r="C827" s="7" t="s">
        <v>39</v>
      </c>
      <c r="D827" s="6" t="s">
        <v>69</v>
      </c>
      <c r="E827" s="6" t="s">
        <v>807</v>
      </c>
      <c r="F827" s="8">
        <v>12.6</v>
      </c>
      <c r="G827" s="8">
        <v>1260</v>
      </c>
      <c r="H827" s="9">
        <f t="shared" si="60"/>
        <v>100</v>
      </c>
      <c r="I827" s="7" t="s">
        <v>38</v>
      </c>
      <c r="J827" s="10">
        <v>1120</v>
      </c>
      <c r="K827" s="11">
        <f t="shared" si="61"/>
        <v>11.2</v>
      </c>
      <c r="L827" s="7" t="s">
        <v>185</v>
      </c>
      <c r="M827" s="15">
        <f t="shared" si="62"/>
        <v>1.4000000000000004</v>
      </c>
      <c r="N827" t="str">
        <f>IF(match_results!C827="完全一致","〇","×")</f>
        <v>〇</v>
      </c>
      <c r="O827" t="str">
        <f>IF(match_results!C827="薬価一致候補","〇","×")</f>
        <v>×</v>
      </c>
      <c r="P827" s="58">
        <f>IF(match_results!E827="","",match_results!E827)</f>
        <v>279</v>
      </c>
      <c r="Q827" s="26" t="str">
        <f ca="1">OFFSET(マスタ非採用削除!$C$4,元データ!P827,0)</f>
        <v>炭酸リチウム錠２００ｍｇ「大正」</v>
      </c>
      <c r="R827">
        <f t="shared" si="64"/>
        <v>826</v>
      </c>
      <c r="S827" t="str">
        <f t="shared" si="63"/>
        <v>炭酸リチウム錠200mg「大正」</v>
      </c>
      <c r="T827">
        <v>1</v>
      </c>
      <c r="U827" t="str">
        <f>統合マスタ!AA830</f>
        <v/>
      </c>
    </row>
    <row r="828" spans="1:21">
      <c r="A828" s="6" t="s">
        <v>1208</v>
      </c>
      <c r="B828" s="6" t="s">
        <v>44</v>
      </c>
      <c r="C828" s="7" t="s">
        <v>67</v>
      </c>
      <c r="D828" s="6" t="s">
        <v>138</v>
      </c>
      <c r="E828" s="6" t="s">
        <v>807</v>
      </c>
      <c r="F828" s="8">
        <v>12.6</v>
      </c>
      <c r="G828" s="8">
        <v>12600</v>
      </c>
      <c r="H828" s="9">
        <f t="shared" si="60"/>
        <v>1000</v>
      </c>
      <c r="I828" s="7" t="s">
        <v>38</v>
      </c>
      <c r="J828" s="10">
        <v>11201</v>
      </c>
      <c r="K828" s="11">
        <f t="shared" si="61"/>
        <v>11.201000000000001</v>
      </c>
      <c r="L828" s="7" t="s">
        <v>185</v>
      </c>
      <c r="M828" s="15">
        <f t="shared" si="62"/>
        <v>1.3989999999999991</v>
      </c>
      <c r="N828" t="str">
        <f>IF(match_results!C828="完全一致","〇","×")</f>
        <v>〇</v>
      </c>
      <c r="O828" t="str">
        <f>IF(match_results!C828="薬価一致候補","〇","×")</f>
        <v>×</v>
      </c>
      <c r="P828" s="58">
        <f>IF(match_results!E828="","",match_results!E828)</f>
        <v>279</v>
      </c>
      <c r="Q828" s="26" t="str">
        <f ca="1">OFFSET(マスタ非採用削除!$C$4,元データ!P828,0)</f>
        <v>炭酸リチウム錠２００ｍｇ「大正」</v>
      </c>
      <c r="R828">
        <f t="shared" si="64"/>
        <v>827</v>
      </c>
      <c r="S828" t="str">
        <f t="shared" si="63"/>
        <v>炭酸リチウム錠200mg「大正」</v>
      </c>
      <c r="T828">
        <v>1</v>
      </c>
      <c r="U828" t="str">
        <f>統合マスタ!AA831</f>
        <v/>
      </c>
    </row>
    <row r="829" spans="1:21">
      <c r="A829" s="6" t="s">
        <v>1209</v>
      </c>
      <c r="B829" s="6" t="s">
        <v>44</v>
      </c>
      <c r="C829" s="7" t="s">
        <v>14</v>
      </c>
      <c r="D829" s="6" t="s">
        <v>135</v>
      </c>
      <c r="E829" s="6" t="s">
        <v>96</v>
      </c>
      <c r="F829" s="8">
        <v>7.7</v>
      </c>
      <c r="G829" s="8">
        <v>385</v>
      </c>
      <c r="H829" s="9">
        <f t="shared" si="60"/>
        <v>50</v>
      </c>
      <c r="I829" s="7" t="s">
        <v>127</v>
      </c>
      <c r="J829" s="10">
        <v>350</v>
      </c>
      <c r="K829" s="11">
        <f t="shared" si="61"/>
        <v>7</v>
      </c>
      <c r="L829" s="7" t="s">
        <v>992</v>
      </c>
      <c r="M829" s="15">
        <f t="shared" si="62"/>
        <v>0.70000000000000018</v>
      </c>
      <c r="N829" t="str">
        <f>IF(match_results!C829="完全一致","〇","×")</f>
        <v>×</v>
      </c>
      <c r="O829" t="str">
        <f>IF(match_results!C829="薬価一致候補","〇","×")</f>
        <v>〇</v>
      </c>
      <c r="P829" s="57">
        <v>278</v>
      </c>
      <c r="Q829" s="49" t="str">
        <f ca="1">OFFSET(マスタ非採用削除!$C$4,元データ!P829,0)</f>
        <v>炭酸水素ナトリウム</v>
      </c>
      <c r="R829">
        <f t="shared" si="64"/>
        <v>828</v>
      </c>
      <c r="S829" t="str">
        <f t="shared" si="63"/>
        <v>炭酸水素ﾅﾄﾘｳﾑ</v>
      </c>
      <c r="T829">
        <v>2</v>
      </c>
      <c r="U829" t="str">
        <f>統合マスタ!AA832</f>
        <v/>
      </c>
    </row>
    <row r="830" spans="1:21">
      <c r="A830" s="6" t="s">
        <v>1228</v>
      </c>
      <c r="B830" s="6" t="s">
        <v>10</v>
      </c>
      <c r="C830" s="7" t="s">
        <v>10</v>
      </c>
      <c r="D830" s="6" t="s">
        <v>1210</v>
      </c>
      <c r="E830" s="6" t="s">
        <v>96</v>
      </c>
      <c r="F830" s="8">
        <v>147</v>
      </c>
      <c r="G830" s="8">
        <v>1470</v>
      </c>
      <c r="H830" s="9">
        <f t="shared" si="60"/>
        <v>10</v>
      </c>
      <c r="I830" s="7" t="s">
        <v>873</v>
      </c>
      <c r="J830" s="12">
        <v>1308</v>
      </c>
      <c r="K830" s="11">
        <f t="shared" si="61"/>
        <v>130.80000000000001</v>
      </c>
      <c r="L830" s="7" t="s">
        <v>1197</v>
      </c>
      <c r="M830" s="15">
        <f t="shared" si="62"/>
        <v>16.199999999999989</v>
      </c>
      <c r="N830" t="str">
        <f>IF(match_results!C830="完全一致","〇","×")</f>
        <v>×</v>
      </c>
      <c r="O830" t="str">
        <f>IF(match_results!C830="薬価一致候補","〇","×")</f>
        <v>〇</v>
      </c>
      <c r="P830" s="64" t="s">
        <v>4061</v>
      </c>
      <c r="Q830" s="63" t="e">
        <f ca="1">OFFSET(マスタ非採用削除!$C$4,元データ!P830,0)</f>
        <v>#VALUE!</v>
      </c>
      <c r="R830">
        <f t="shared" si="64"/>
        <v>829</v>
      </c>
      <c r="S830" t="str">
        <f t="shared" si="63"/>
        <v>注射用水ＰＬ「フソー」100ｍｌ（スタンタフル）</v>
      </c>
      <c r="T830">
        <v>0</v>
      </c>
      <c r="U830" t="str">
        <f>統合マスタ!AA833</f>
        <v>非採用</v>
      </c>
    </row>
    <row r="831" spans="1:21">
      <c r="A831" s="6" t="s">
        <v>1229</v>
      </c>
      <c r="B831" s="6" t="s">
        <v>9</v>
      </c>
      <c r="C831" s="7" t="s">
        <v>10</v>
      </c>
      <c r="D831" s="6" t="s">
        <v>1211</v>
      </c>
      <c r="E831" s="6" t="s">
        <v>96</v>
      </c>
      <c r="F831" s="8">
        <v>100</v>
      </c>
      <c r="G831" s="8">
        <v>5000</v>
      </c>
      <c r="H831" s="9">
        <f t="shared" si="60"/>
        <v>50</v>
      </c>
      <c r="I831" s="7" t="s">
        <v>873</v>
      </c>
      <c r="J831" s="10">
        <v>4454</v>
      </c>
      <c r="K831" s="11">
        <f t="shared" si="61"/>
        <v>89.08</v>
      </c>
      <c r="L831" s="7" t="s">
        <v>1197</v>
      </c>
      <c r="M831" s="15">
        <f t="shared" si="62"/>
        <v>10.920000000000002</v>
      </c>
      <c r="N831" t="str">
        <f>IF(match_results!C831="完全一致","〇","×")</f>
        <v>×</v>
      </c>
      <c r="O831" t="str">
        <f>IF(match_results!C831="薬価一致候補","〇","×")</f>
        <v>〇</v>
      </c>
      <c r="P831" s="56">
        <v>289</v>
      </c>
      <c r="Q831" s="26" t="str">
        <f ca="1">OFFSET(マスタ非採用削除!$C$4,元データ!P831,0)</f>
        <v>注射用水ＰＬ「フソー」</v>
      </c>
      <c r="R831">
        <f t="shared" si="64"/>
        <v>830</v>
      </c>
      <c r="S831" t="str">
        <f t="shared" si="63"/>
        <v>注射用水ＰＬ「フソー」20ｍｌ（スノープル）</v>
      </c>
      <c r="T831">
        <v>0</v>
      </c>
      <c r="U831" t="str">
        <f>統合マスタ!AA834</f>
        <v/>
      </c>
    </row>
    <row r="832" spans="1:21">
      <c r="A832" s="6" t="s">
        <v>1212</v>
      </c>
      <c r="B832" s="6" t="s">
        <v>44</v>
      </c>
      <c r="C832" s="7" t="s">
        <v>14</v>
      </c>
      <c r="D832" s="6" t="s">
        <v>135</v>
      </c>
      <c r="E832" s="6" t="s">
        <v>1213</v>
      </c>
      <c r="F832" s="8">
        <v>14.9</v>
      </c>
      <c r="G832" s="8">
        <v>745</v>
      </c>
      <c r="H832" s="9">
        <f t="shared" si="60"/>
        <v>50</v>
      </c>
      <c r="I832" s="7" t="s">
        <v>127</v>
      </c>
      <c r="J832" s="10">
        <v>663</v>
      </c>
      <c r="K832" s="11">
        <f t="shared" si="61"/>
        <v>13.26</v>
      </c>
      <c r="L832" s="7" t="s">
        <v>1214</v>
      </c>
      <c r="M832" s="15">
        <f t="shared" si="62"/>
        <v>1.6400000000000006</v>
      </c>
      <c r="N832" t="str">
        <f>IF(match_results!C832="完全一致","〇","×")</f>
        <v>×</v>
      </c>
      <c r="O832" t="str">
        <f>IF(match_results!C832="薬価一致候補","〇","×")</f>
        <v>〇</v>
      </c>
      <c r="P832" s="58">
        <v>686</v>
      </c>
      <c r="Q832" t="str">
        <f ca="1">OFFSET(マスタ非採用削除!$C$4,元データ!P832,0)</f>
        <v>乳糖水和物</v>
      </c>
      <c r="R832">
        <f t="shared" si="64"/>
        <v>831</v>
      </c>
      <c r="S832" t="str">
        <f t="shared" si="63"/>
        <v>乳糖水和物「ケンエー」粒状</v>
      </c>
      <c r="T832">
        <v>0</v>
      </c>
      <c r="U832" t="str">
        <f>統合マスタ!AA835</f>
        <v/>
      </c>
    </row>
    <row r="833" spans="1:21">
      <c r="A833" s="6" t="s">
        <v>1215</v>
      </c>
      <c r="B833" s="6" t="s">
        <v>9</v>
      </c>
      <c r="C833" s="7" t="s">
        <v>10</v>
      </c>
      <c r="D833" s="6" t="s">
        <v>1216</v>
      </c>
      <c r="E833" s="6" t="s">
        <v>257</v>
      </c>
      <c r="F833" s="8">
        <v>2.9</v>
      </c>
      <c r="G833" s="8">
        <v>580</v>
      </c>
      <c r="H833" s="9">
        <f t="shared" ref="H833:H834" si="65">G833/F833</f>
        <v>200</v>
      </c>
      <c r="I833" s="7" t="s">
        <v>13</v>
      </c>
      <c r="J833" s="10">
        <v>527</v>
      </c>
      <c r="K833" s="11">
        <f t="shared" ref="K833:K834" si="66">J833/H833</f>
        <v>2.6349999999999998</v>
      </c>
      <c r="L833" s="7" t="s">
        <v>537</v>
      </c>
      <c r="M833" s="15">
        <f t="shared" si="62"/>
        <v>0.26500000000000012</v>
      </c>
      <c r="N833" t="str">
        <f>IF(match_results!C833="完全一致","〇","×")</f>
        <v>〇</v>
      </c>
      <c r="O833" t="str">
        <f>IF(match_results!C833="薬価一致候補","〇","×")</f>
        <v>×</v>
      </c>
      <c r="P833" s="58">
        <f>IF(match_results!E833="","",match_results!E833)</f>
        <v>381</v>
      </c>
      <c r="Q833" s="26" t="str">
        <f ca="1">OFFSET(マスタ非採用削除!$C$4,元データ!P833,0)</f>
        <v>尿素クリーム１０％「日医工」</v>
      </c>
      <c r="R833">
        <f t="shared" si="64"/>
        <v>832</v>
      </c>
      <c r="S833" t="str">
        <f t="shared" si="63"/>
        <v>尿素クリーム10％「日医工」</v>
      </c>
      <c r="T833">
        <v>1</v>
      </c>
      <c r="U833" t="str">
        <f>統合マスタ!AA836</f>
        <v/>
      </c>
    </row>
    <row r="834" spans="1:21">
      <c r="A834" s="50" t="s">
        <v>1217</v>
      </c>
      <c r="B834" s="6" t="s">
        <v>44</v>
      </c>
      <c r="C834" s="7" t="s">
        <v>10</v>
      </c>
      <c r="D834" s="6" t="s">
        <v>135</v>
      </c>
      <c r="E834" s="6" t="s">
        <v>1213</v>
      </c>
      <c r="F834" s="8">
        <v>24.3</v>
      </c>
      <c r="G834" s="8">
        <v>1215</v>
      </c>
      <c r="H834" s="9">
        <f t="shared" si="65"/>
        <v>50</v>
      </c>
      <c r="I834" s="7" t="s">
        <v>127</v>
      </c>
      <c r="J834" s="10">
        <v>1082</v>
      </c>
      <c r="K834" s="11">
        <f t="shared" si="66"/>
        <v>21.64</v>
      </c>
      <c r="L834" s="7" t="s">
        <v>367</v>
      </c>
      <c r="M834" s="15">
        <f t="shared" si="62"/>
        <v>2.66</v>
      </c>
      <c r="N834" t="str">
        <f>IF(match_results!C834="完全一致","〇","×")</f>
        <v>×</v>
      </c>
      <c r="O834" t="str">
        <f>IF(match_results!C834="薬価一致候補","〇","×")</f>
        <v>×</v>
      </c>
      <c r="P834" s="58">
        <v>685</v>
      </c>
      <c r="Q834" t="str">
        <f ca="1">OFFSET(マスタ非採用削除!$C$4,元データ!P834,0)</f>
        <v>白色ワセリン</v>
      </c>
      <c r="R834">
        <f t="shared" si="64"/>
        <v>833</v>
      </c>
      <c r="S834" t="str">
        <f t="shared" si="63"/>
        <v>白色ワセリン「ケンエー」</v>
      </c>
      <c r="T834">
        <v>0</v>
      </c>
      <c r="U834" t="str">
        <f>統合マスタ!AA837</f>
        <v/>
      </c>
    </row>
  </sheetData>
  <autoFilter ref="A1:U834"/>
  <sortState ref="A2:M898">
    <sortCondition ref="A2:A898"/>
    <sortCondition ref="C2:C898"/>
  </sortState>
  <phoneticPr fontId="2"/>
  <pageMargins left="0.7" right="0.7" top="0.75" bottom="0.75" header="0.3" footer="0.3"/>
  <pageSetup paperSize="9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2"/>
  <sheetViews>
    <sheetView topLeftCell="A663" workbookViewId="0">
      <selection activeCell="K694" sqref="K694"/>
    </sheetView>
  </sheetViews>
  <sheetFormatPr defaultColWidth="10.75" defaultRowHeight="13.5"/>
  <cols>
    <col min="2" max="2" width="5" customWidth="1"/>
    <col min="3" max="3" width="37.75" customWidth="1"/>
    <col min="4" max="4" width="6" customWidth="1"/>
    <col min="6" max="6" width="3.875" customWidth="1"/>
    <col min="8" max="8" width="5.5" customWidth="1"/>
    <col min="10" max="10" width="7.125" customWidth="1"/>
    <col min="12" max="12" width="3.625" customWidth="1"/>
    <col min="14" max="14" width="7.75" customWidth="1"/>
  </cols>
  <sheetData>
    <row r="1" spans="1:13">
      <c r="A1" t="s">
        <v>1870</v>
      </c>
      <c r="B1" s="16">
        <v>46085</v>
      </c>
    </row>
    <row r="2" spans="1:13">
      <c r="A2" t="s">
        <v>1871</v>
      </c>
      <c r="C2" t="s">
        <v>1872</v>
      </c>
      <c r="D2" t="s">
        <v>1873</v>
      </c>
      <c r="E2" t="s">
        <v>1874</v>
      </c>
      <c r="G2" t="s">
        <v>1875</v>
      </c>
      <c r="H2" t="s">
        <v>1872</v>
      </c>
      <c r="I2" t="s">
        <v>1873</v>
      </c>
      <c r="K2" t="s">
        <v>1874</v>
      </c>
    </row>
    <row r="3" spans="1:13">
      <c r="A3" t="s">
        <v>1876</v>
      </c>
      <c r="C3" t="s">
        <v>1877</v>
      </c>
      <c r="D3" t="s">
        <v>1878</v>
      </c>
      <c r="E3" t="s">
        <v>1879</v>
      </c>
      <c r="G3" t="s">
        <v>1880</v>
      </c>
      <c r="H3" t="s">
        <v>1881</v>
      </c>
      <c r="I3" t="s">
        <v>1882</v>
      </c>
      <c r="K3" t="s">
        <v>1883</v>
      </c>
    </row>
    <row r="4" spans="1:13">
      <c r="A4" t="s">
        <v>1884</v>
      </c>
      <c r="B4" t="s">
        <v>1885</v>
      </c>
      <c r="C4" t="s">
        <v>1886</v>
      </c>
      <c r="D4" t="s">
        <v>1887</v>
      </c>
      <c r="E4" t="s">
        <v>1888</v>
      </c>
      <c r="F4" t="s">
        <v>1889</v>
      </c>
      <c r="G4" t="s">
        <v>1890</v>
      </c>
      <c r="H4" t="s">
        <v>1891</v>
      </c>
      <c r="I4" t="s">
        <v>1892</v>
      </c>
      <c r="J4" t="s">
        <v>1893</v>
      </c>
      <c r="K4" t="s">
        <v>1894</v>
      </c>
      <c r="L4" t="s">
        <v>1895</v>
      </c>
      <c r="M4" t="s">
        <v>4205</v>
      </c>
    </row>
    <row r="5" spans="1:13">
      <c r="A5" t="s">
        <v>1896</v>
      </c>
      <c r="B5" t="s">
        <v>1896</v>
      </c>
      <c r="C5" t="s">
        <v>1243</v>
      </c>
      <c r="D5" t="s">
        <v>1897</v>
      </c>
      <c r="E5">
        <v>1</v>
      </c>
      <c r="G5">
        <v>3.3</v>
      </c>
      <c r="H5" t="s">
        <v>1898</v>
      </c>
      <c r="I5">
        <v>14</v>
      </c>
      <c r="J5" t="s">
        <v>1899</v>
      </c>
      <c r="K5">
        <v>0</v>
      </c>
      <c r="M5">
        <v>7</v>
      </c>
    </row>
    <row r="6" spans="1:13">
      <c r="A6" t="s">
        <v>1900</v>
      </c>
      <c r="B6" t="s">
        <v>1900</v>
      </c>
      <c r="C6" t="s">
        <v>1245</v>
      </c>
      <c r="D6" t="s">
        <v>1901</v>
      </c>
      <c r="E6">
        <v>1</v>
      </c>
      <c r="G6">
        <v>61</v>
      </c>
      <c r="H6" t="s">
        <v>1902</v>
      </c>
      <c r="I6">
        <v>25</v>
      </c>
      <c r="J6" t="s">
        <v>1903</v>
      </c>
      <c r="K6">
        <v>2</v>
      </c>
      <c r="M6">
        <v>9</v>
      </c>
    </row>
    <row r="7" spans="1:13">
      <c r="A7" t="s">
        <v>1904</v>
      </c>
      <c r="B7" t="s">
        <v>1904</v>
      </c>
      <c r="C7" t="s">
        <v>1246</v>
      </c>
      <c r="D7" t="s">
        <v>1905</v>
      </c>
      <c r="E7">
        <v>1</v>
      </c>
      <c r="G7">
        <v>20.7</v>
      </c>
      <c r="H7" t="s">
        <v>1906</v>
      </c>
      <c r="I7">
        <v>15</v>
      </c>
      <c r="J7" t="s">
        <v>1907</v>
      </c>
      <c r="K7">
        <v>0</v>
      </c>
      <c r="M7">
        <v>3</v>
      </c>
    </row>
    <row r="8" spans="1:13">
      <c r="A8" t="s">
        <v>1908</v>
      </c>
      <c r="B8" t="s">
        <v>1908</v>
      </c>
      <c r="C8" t="s">
        <v>1247</v>
      </c>
      <c r="E8">
        <v>1</v>
      </c>
      <c r="G8">
        <v>341</v>
      </c>
      <c r="H8" t="s">
        <v>1909</v>
      </c>
      <c r="I8">
        <v>25</v>
      </c>
      <c r="J8" t="s">
        <v>1903</v>
      </c>
      <c r="K8">
        <v>0</v>
      </c>
      <c r="M8">
        <v>10</v>
      </c>
    </row>
    <row r="9" spans="1:13">
      <c r="A9" t="s">
        <v>1910</v>
      </c>
      <c r="B9" t="s">
        <v>1910</v>
      </c>
      <c r="C9" t="s">
        <v>99</v>
      </c>
      <c r="D9" t="s">
        <v>1911</v>
      </c>
      <c r="E9">
        <v>1</v>
      </c>
      <c r="G9">
        <v>50</v>
      </c>
      <c r="H9" t="s">
        <v>1912</v>
      </c>
      <c r="I9">
        <v>14</v>
      </c>
      <c r="J9" t="s">
        <v>1899</v>
      </c>
      <c r="K9">
        <v>0</v>
      </c>
      <c r="M9">
        <v>15</v>
      </c>
    </row>
    <row r="10" spans="1:13">
      <c r="A10" t="s">
        <v>1913</v>
      </c>
      <c r="B10" t="s">
        <v>1913</v>
      </c>
      <c r="C10" t="s">
        <v>1248</v>
      </c>
      <c r="D10" t="s">
        <v>1914</v>
      </c>
      <c r="E10">
        <v>2</v>
      </c>
      <c r="G10">
        <v>25.9</v>
      </c>
      <c r="H10" t="s">
        <v>1915</v>
      </c>
      <c r="I10">
        <v>1</v>
      </c>
      <c r="J10" t="s">
        <v>1916</v>
      </c>
      <c r="K10">
        <v>0</v>
      </c>
      <c r="M10">
        <v>3</v>
      </c>
    </row>
    <row r="11" spans="1:13">
      <c r="A11" t="s">
        <v>1917</v>
      </c>
      <c r="B11" t="s">
        <v>1917</v>
      </c>
      <c r="C11" t="s">
        <v>1249</v>
      </c>
      <c r="D11" t="s">
        <v>1918</v>
      </c>
      <c r="E11">
        <v>2</v>
      </c>
      <c r="G11">
        <v>368</v>
      </c>
      <c r="H11" t="s">
        <v>1919</v>
      </c>
      <c r="I11">
        <v>25</v>
      </c>
      <c r="J11" t="s">
        <v>1903</v>
      </c>
      <c r="K11">
        <v>0</v>
      </c>
      <c r="M11">
        <v>9</v>
      </c>
    </row>
    <row r="12" spans="1:13">
      <c r="A12" t="s">
        <v>1920</v>
      </c>
      <c r="B12" t="s">
        <v>1920</v>
      </c>
      <c r="C12" t="s">
        <v>1250</v>
      </c>
      <c r="D12" t="s">
        <v>1921</v>
      </c>
      <c r="E12">
        <v>1</v>
      </c>
      <c r="G12">
        <v>60.7</v>
      </c>
      <c r="H12" t="s">
        <v>1922</v>
      </c>
      <c r="I12">
        <v>1</v>
      </c>
      <c r="J12" t="s">
        <v>1916</v>
      </c>
      <c r="K12">
        <v>0</v>
      </c>
      <c r="M12">
        <v>1</v>
      </c>
    </row>
    <row r="13" spans="1:13">
      <c r="A13" t="s">
        <v>1923</v>
      </c>
      <c r="B13" t="s">
        <v>1923</v>
      </c>
      <c r="C13" t="s">
        <v>1251</v>
      </c>
      <c r="E13">
        <v>1</v>
      </c>
      <c r="G13">
        <v>27.4</v>
      </c>
      <c r="H13" t="s">
        <v>1924</v>
      </c>
      <c r="I13">
        <v>1</v>
      </c>
      <c r="J13" t="s">
        <v>1916</v>
      </c>
      <c r="K13">
        <v>0</v>
      </c>
      <c r="M13">
        <v>25</v>
      </c>
    </row>
    <row r="14" spans="1:13">
      <c r="A14" t="s">
        <v>1925</v>
      </c>
      <c r="B14" t="s">
        <v>1925</v>
      </c>
      <c r="C14" t="s">
        <v>1252</v>
      </c>
      <c r="E14">
        <v>1</v>
      </c>
      <c r="G14">
        <v>100</v>
      </c>
      <c r="H14" t="s">
        <v>1926</v>
      </c>
      <c r="I14">
        <v>25</v>
      </c>
      <c r="J14" t="s">
        <v>1903</v>
      </c>
      <c r="K14">
        <v>0</v>
      </c>
      <c r="M14">
        <v>11</v>
      </c>
    </row>
    <row r="15" spans="1:13">
      <c r="A15" t="s">
        <v>1927</v>
      </c>
      <c r="B15" t="s">
        <v>1927</v>
      </c>
      <c r="C15" t="s">
        <v>1253</v>
      </c>
      <c r="D15" t="s">
        <v>1928</v>
      </c>
      <c r="E15">
        <v>1</v>
      </c>
      <c r="G15">
        <v>8.0299999999999994</v>
      </c>
      <c r="H15" t="s">
        <v>1929</v>
      </c>
      <c r="I15">
        <v>14</v>
      </c>
      <c r="J15" t="s">
        <v>1899</v>
      </c>
      <c r="K15">
        <v>0</v>
      </c>
      <c r="M15">
        <v>3</v>
      </c>
    </row>
    <row r="16" spans="1:13">
      <c r="A16" t="s">
        <v>1930</v>
      </c>
      <c r="B16" t="s">
        <v>1930</v>
      </c>
      <c r="C16" t="s">
        <v>1254</v>
      </c>
      <c r="D16" t="s">
        <v>1931</v>
      </c>
      <c r="E16">
        <v>1</v>
      </c>
      <c r="G16">
        <v>5.9</v>
      </c>
      <c r="H16" t="s">
        <v>1932</v>
      </c>
      <c r="I16">
        <v>1</v>
      </c>
      <c r="J16" t="s">
        <v>1916</v>
      </c>
      <c r="K16">
        <v>0</v>
      </c>
      <c r="M16">
        <v>25</v>
      </c>
    </row>
    <row r="17" spans="1:13">
      <c r="A17" t="s">
        <v>1933</v>
      </c>
      <c r="B17" t="s">
        <v>1933</v>
      </c>
      <c r="C17" t="s">
        <v>1255</v>
      </c>
      <c r="D17" t="s">
        <v>1934</v>
      </c>
      <c r="E17">
        <v>1</v>
      </c>
      <c r="G17">
        <v>6.1</v>
      </c>
      <c r="H17" t="s">
        <v>1935</v>
      </c>
      <c r="I17">
        <v>1</v>
      </c>
      <c r="J17" t="s">
        <v>1916</v>
      </c>
      <c r="K17">
        <v>0</v>
      </c>
      <c r="M17">
        <v>1</v>
      </c>
    </row>
    <row r="18" spans="1:13">
      <c r="A18" t="s">
        <v>1936</v>
      </c>
      <c r="B18" t="s">
        <v>1936</v>
      </c>
      <c r="C18" t="s">
        <v>1256</v>
      </c>
      <c r="D18" t="s">
        <v>1937</v>
      </c>
      <c r="E18">
        <v>1</v>
      </c>
      <c r="G18">
        <v>6.7</v>
      </c>
      <c r="H18" t="s">
        <v>1938</v>
      </c>
      <c r="I18">
        <v>3</v>
      </c>
      <c r="J18" t="s">
        <v>1939</v>
      </c>
      <c r="K18">
        <v>0</v>
      </c>
      <c r="M18">
        <v>2</v>
      </c>
    </row>
    <row r="19" spans="1:13">
      <c r="A19" t="s">
        <v>1940</v>
      </c>
      <c r="B19" t="s">
        <v>1940</v>
      </c>
      <c r="C19" t="s">
        <v>1257</v>
      </c>
      <c r="D19" t="s">
        <v>1941</v>
      </c>
      <c r="E19">
        <v>1</v>
      </c>
      <c r="G19">
        <v>181</v>
      </c>
      <c r="H19" t="s">
        <v>1942</v>
      </c>
      <c r="I19">
        <v>25</v>
      </c>
      <c r="J19" t="s">
        <v>1903</v>
      </c>
      <c r="K19">
        <v>0</v>
      </c>
      <c r="M19">
        <v>9</v>
      </c>
    </row>
    <row r="20" spans="1:13">
      <c r="A20" t="s">
        <v>1943</v>
      </c>
      <c r="B20" t="s">
        <v>1943</v>
      </c>
      <c r="C20" t="s">
        <v>1258</v>
      </c>
      <c r="D20" t="s">
        <v>1944</v>
      </c>
      <c r="E20">
        <v>1</v>
      </c>
      <c r="G20">
        <v>91.6</v>
      </c>
      <c r="H20" t="s">
        <v>1945</v>
      </c>
      <c r="I20">
        <v>21</v>
      </c>
      <c r="J20" t="s">
        <v>1946</v>
      </c>
      <c r="K20">
        <v>0</v>
      </c>
      <c r="M20">
        <v>3</v>
      </c>
    </row>
    <row r="21" spans="1:13">
      <c r="A21" t="s">
        <v>1947</v>
      </c>
      <c r="B21" t="s">
        <v>1947</v>
      </c>
      <c r="C21" t="s">
        <v>1259</v>
      </c>
      <c r="D21" t="s">
        <v>1948</v>
      </c>
      <c r="E21">
        <v>2</v>
      </c>
      <c r="G21">
        <v>298</v>
      </c>
      <c r="H21" t="s">
        <v>1949</v>
      </c>
      <c r="I21">
        <v>25</v>
      </c>
      <c r="J21" t="s">
        <v>1903</v>
      </c>
      <c r="K21">
        <v>2</v>
      </c>
      <c r="M21">
        <v>8</v>
      </c>
    </row>
    <row r="22" spans="1:13">
      <c r="A22" t="s">
        <v>1950</v>
      </c>
      <c r="B22" t="s">
        <v>1950</v>
      </c>
      <c r="C22" t="s">
        <v>1260</v>
      </c>
      <c r="D22" t="s">
        <v>1951</v>
      </c>
      <c r="E22">
        <v>2</v>
      </c>
      <c r="G22">
        <v>1646</v>
      </c>
      <c r="H22" t="s">
        <v>1952</v>
      </c>
      <c r="I22">
        <v>25</v>
      </c>
      <c r="J22" t="s">
        <v>1903</v>
      </c>
      <c r="K22">
        <v>2</v>
      </c>
      <c r="M22">
        <v>9</v>
      </c>
    </row>
    <row r="23" spans="1:13">
      <c r="A23" t="s">
        <v>1953</v>
      </c>
      <c r="B23" t="s">
        <v>1953</v>
      </c>
      <c r="C23" t="s">
        <v>1261</v>
      </c>
      <c r="D23" t="s">
        <v>1954</v>
      </c>
      <c r="E23">
        <v>2</v>
      </c>
      <c r="G23">
        <v>10.4</v>
      </c>
      <c r="H23" t="s">
        <v>1955</v>
      </c>
      <c r="I23">
        <v>1</v>
      </c>
      <c r="J23" t="s">
        <v>1916</v>
      </c>
      <c r="K23">
        <v>0</v>
      </c>
      <c r="M23">
        <v>3</v>
      </c>
    </row>
    <row r="24" spans="1:13">
      <c r="A24" t="s">
        <v>1956</v>
      </c>
      <c r="B24" t="s">
        <v>1956</v>
      </c>
      <c r="C24" t="s">
        <v>1263</v>
      </c>
      <c r="D24" t="s">
        <v>1957</v>
      </c>
      <c r="E24">
        <v>1</v>
      </c>
      <c r="G24">
        <v>6.1</v>
      </c>
      <c r="H24" t="s">
        <v>1958</v>
      </c>
      <c r="I24">
        <v>1</v>
      </c>
      <c r="J24" t="s">
        <v>1916</v>
      </c>
      <c r="K24">
        <v>0</v>
      </c>
      <c r="M24">
        <v>25</v>
      </c>
    </row>
    <row r="25" spans="1:13">
      <c r="A25" t="s">
        <v>1959</v>
      </c>
      <c r="B25" t="s">
        <v>1959</v>
      </c>
      <c r="C25" t="s">
        <v>1264</v>
      </c>
      <c r="D25" t="s">
        <v>1960</v>
      </c>
      <c r="E25">
        <v>1</v>
      </c>
      <c r="G25">
        <v>13.2</v>
      </c>
      <c r="H25" t="s">
        <v>1961</v>
      </c>
      <c r="I25">
        <v>1</v>
      </c>
      <c r="J25" t="s">
        <v>1916</v>
      </c>
      <c r="K25">
        <v>2</v>
      </c>
      <c r="M25">
        <v>6</v>
      </c>
    </row>
    <row r="26" spans="1:13">
      <c r="A26" t="s">
        <v>1962</v>
      </c>
      <c r="B26" t="s">
        <v>1962</v>
      </c>
      <c r="C26" t="s">
        <v>1265</v>
      </c>
      <c r="D26" t="s">
        <v>1963</v>
      </c>
      <c r="E26">
        <v>1</v>
      </c>
      <c r="G26">
        <v>10.4</v>
      </c>
      <c r="H26" t="s">
        <v>1964</v>
      </c>
      <c r="I26">
        <v>1</v>
      </c>
      <c r="J26" t="s">
        <v>1916</v>
      </c>
      <c r="K26">
        <v>0</v>
      </c>
      <c r="M26">
        <v>5</v>
      </c>
    </row>
    <row r="27" spans="1:13">
      <c r="A27" t="s">
        <v>1965</v>
      </c>
      <c r="B27" t="s">
        <v>1965</v>
      </c>
      <c r="C27" t="s">
        <v>1266</v>
      </c>
      <c r="D27" t="s">
        <v>1966</v>
      </c>
      <c r="E27">
        <v>2</v>
      </c>
      <c r="G27">
        <v>3952.1</v>
      </c>
      <c r="H27" t="s">
        <v>1967</v>
      </c>
      <c r="I27">
        <v>10</v>
      </c>
      <c r="J27" t="s">
        <v>1968</v>
      </c>
      <c r="K27">
        <v>0</v>
      </c>
      <c r="M27">
        <v>3</v>
      </c>
    </row>
    <row r="28" spans="1:13">
      <c r="A28" t="s">
        <v>1969</v>
      </c>
      <c r="B28" t="s">
        <v>1969</v>
      </c>
      <c r="C28" t="s">
        <v>1267</v>
      </c>
      <c r="D28" t="s">
        <v>1970</v>
      </c>
      <c r="E28">
        <v>1</v>
      </c>
      <c r="G28">
        <v>7.7</v>
      </c>
      <c r="H28" t="s">
        <v>1971</v>
      </c>
      <c r="I28">
        <v>1</v>
      </c>
      <c r="J28" t="s">
        <v>1916</v>
      </c>
      <c r="K28">
        <v>0</v>
      </c>
      <c r="M28">
        <v>25</v>
      </c>
    </row>
    <row r="29" spans="1:13">
      <c r="A29" t="s">
        <v>1972</v>
      </c>
      <c r="B29" t="s">
        <v>1972</v>
      </c>
      <c r="C29" t="s">
        <v>1268</v>
      </c>
      <c r="D29" t="s">
        <v>1973</v>
      </c>
      <c r="E29">
        <v>1</v>
      </c>
      <c r="G29">
        <v>89</v>
      </c>
      <c r="H29" t="s">
        <v>1974</v>
      </c>
      <c r="I29">
        <v>25</v>
      </c>
      <c r="J29" t="s">
        <v>1903</v>
      </c>
      <c r="K29">
        <v>0</v>
      </c>
      <c r="M29">
        <v>9</v>
      </c>
    </row>
    <row r="30" spans="1:13">
      <c r="A30" t="s">
        <v>1975</v>
      </c>
      <c r="B30" t="s">
        <v>1975</v>
      </c>
      <c r="C30" t="s">
        <v>1269</v>
      </c>
      <c r="D30" t="s">
        <v>1976</v>
      </c>
      <c r="E30">
        <v>1</v>
      </c>
      <c r="G30">
        <v>32.5</v>
      </c>
      <c r="H30" t="s">
        <v>1977</v>
      </c>
      <c r="I30">
        <v>3</v>
      </c>
      <c r="J30" t="s">
        <v>1939</v>
      </c>
      <c r="K30">
        <v>0</v>
      </c>
      <c r="M30">
        <v>2</v>
      </c>
    </row>
    <row r="31" spans="1:13">
      <c r="A31" t="s">
        <v>1978</v>
      </c>
      <c r="B31" t="s">
        <v>1978</v>
      </c>
      <c r="C31" t="s">
        <v>1270</v>
      </c>
      <c r="E31">
        <v>1</v>
      </c>
      <c r="G31">
        <v>17.600000000000001</v>
      </c>
      <c r="H31" t="s">
        <v>1979</v>
      </c>
      <c r="I31">
        <v>19</v>
      </c>
      <c r="J31" t="s">
        <v>1980</v>
      </c>
      <c r="K31">
        <v>0</v>
      </c>
      <c r="M31">
        <v>12</v>
      </c>
    </row>
    <row r="32" spans="1:13">
      <c r="A32" t="s">
        <v>1981</v>
      </c>
      <c r="B32" t="s">
        <v>1981</v>
      </c>
      <c r="C32" t="s">
        <v>1271</v>
      </c>
      <c r="D32" t="s">
        <v>1982</v>
      </c>
      <c r="E32">
        <v>1</v>
      </c>
      <c r="G32">
        <v>50.3</v>
      </c>
      <c r="H32" t="s">
        <v>1983</v>
      </c>
      <c r="I32">
        <v>2</v>
      </c>
      <c r="J32" t="s">
        <v>835</v>
      </c>
      <c r="K32">
        <v>2</v>
      </c>
      <c r="M32">
        <v>6</v>
      </c>
    </row>
    <row r="33" spans="1:13">
      <c r="A33" t="s">
        <v>1984</v>
      </c>
      <c r="B33" t="s">
        <v>1984</v>
      </c>
      <c r="C33" t="s">
        <v>1272</v>
      </c>
      <c r="E33">
        <v>1</v>
      </c>
      <c r="G33">
        <v>64.7</v>
      </c>
      <c r="H33" t="s">
        <v>1985</v>
      </c>
      <c r="I33">
        <v>2</v>
      </c>
      <c r="J33" t="s">
        <v>835</v>
      </c>
      <c r="K33">
        <v>2</v>
      </c>
      <c r="M33">
        <v>6</v>
      </c>
    </row>
    <row r="34" spans="1:13">
      <c r="A34" t="s">
        <v>1986</v>
      </c>
      <c r="B34" t="s">
        <v>1986</v>
      </c>
      <c r="C34" t="s">
        <v>1273</v>
      </c>
      <c r="E34">
        <v>1</v>
      </c>
      <c r="G34">
        <v>13.9</v>
      </c>
      <c r="H34" t="s">
        <v>1987</v>
      </c>
      <c r="I34">
        <v>1</v>
      </c>
      <c r="J34" t="s">
        <v>1916</v>
      </c>
      <c r="K34">
        <v>0</v>
      </c>
      <c r="M34">
        <v>25</v>
      </c>
    </row>
    <row r="35" spans="1:13">
      <c r="A35" t="s">
        <v>1988</v>
      </c>
      <c r="B35" t="s">
        <v>1988</v>
      </c>
      <c r="C35" t="s">
        <v>1274</v>
      </c>
      <c r="D35" t="s">
        <v>1989</v>
      </c>
      <c r="E35">
        <v>1</v>
      </c>
      <c r="G35">
        <v>100</v>
      </c>
      <c r="H35" t="s">
        <v>1990</v>
      </c>
      <c r="I35">
        <v>25</v>
      </c>
      <c r="J35" t="s">
        <v>1903</v>
      </c>
      <c r="K35">
        <v>2</v>
      </c>
      <c r="M35">
        <v>9</v>
      </c>
    </row>
    <row r="36" spans="1:13">
      <c r="A36" t="s">
        <v>1991</v>
      </c>
      <c r="B36" t="s">
        <v>1991</v>
      </c>
      <c r="C36" t="s">
        <v>1275</v>
      </c>
      <c r="E36">
        <v>2</v>
      </c>
      <c r="G36">
        <v>58.5</v>
      </c>
      <c r="H36" t="s">
        <v>1992</v>
      </c>
      <c r="I36">
        <v>1</v>
      </c>
      <c r="J36" t="s">
        <v>1916</v>
      </c>
      <c r="K36">
        <v>2</v>
      </c>
      <c r="M36">
        <v>3</v>
      </c>
    </row>
    <row r="37" spans="1:13">
      <c r="A37" t="s">
        <v>1993</v>
      </c>
      <c r="B37" t="s">
        <v>1993</v>
      </c>
      <c r="C37" t="s">
        <v>1276</v>
      </c>
      <c r="D37" t="s">
        <v>1994</v>
      </c>
      <c r="E37">
        <v>2</v>
      </c>
      <c r="G37">
        <v>225</v>
      </c>
      <c r="H37" t="s">
        <v>1995</v>
      </c>
      <c r="I37">
        <v>25</v>
      </c>
      <c r="J37" t="s">
        <v>1903</v>
      </c>
      <c r="K37">
        <v>2</v>
      </c>
      <c r="M37">
        <v>15</v>
      </c>
    </row>
    <row r="38" spans="1:13">
      <c r="A38" t="s">
        <v>1996</v>
      </c>
      <c r="B38" t="s">
        <v>1996</v>
      </c>
      <c r="C38" t="s">
        <v>1277</v>
      </c>
      <c r="D38" t="s">
        <v>1997</v>
      </c>
      <c r="E38">
        <v>1</v>
      </c>
      <c r="G38">
        <v>2001</v>
      </c>
      <c r="H38" t="s">
        <v>1998</v>
      </c>
      <c r="I38">
        <v>25</v>
      </c>
      <c r="J38" t="s">
        <v>1903</v>
      </c>
      <c r="K38">
        <v>2</v>
      </c>
      <c r="M38">
        <v>9</v>
      </c>
    </row>
    <row r="39" spans="1:13">
      <c r="A39" t="s">
        <v>1999</v>
      </c>
      <c r="B39" t="s">
        <v>1999</v>
      </c>
      <c r="C39" t="s">
        <v>1279</v>
      </c>
      <c r="D39" t="s">
        <v>2000</v>
      </c>
      <c r="E39">
        <v>1</v>
      </c>
      <c r="G39">
        <v>6.1</v>
      </c>
      <c r="H39" t="s">
        <v>2001</v>
      </c>
      <c r="I39">
        <v>1</v>
      </c>
      <c r="J39" t="s">
        <v>1916</v>
      </c>
      <c r="K39">
        <v>0</v>
      </c>
      <c r="M39">
        <v>25</v>
      </c>
    </row>
    <row r="40" spans="1:13">
      <c r="A40" t="s">
        <v>2002</v>
      </c>
      <c r="B40" t="s">
        <v>2002</v>
      </c>
      <c r="C40" t="s">
        <v>1280</v>
      </c>
      <c r="D40" t="s">
        <v>2003</v>
      </c>
      <c r="E40">
        <v>2</v>
      </c>
      <c r="G40">
        <v>44.1</v>
      </c>
      <c r="H40" t="s">
        <v>2004</v>
      </c>
      <c r="I40">
        <v>1</v>
      </c>
      <c r="J40" t="s">
        <v>1916</v>
      </c>
      <c r="K40">
        <v>1</v>
      </c>
      <c r="M40">
        <v>3</v>
      </c>
    </row>
    <row r="41" spans="1:13">
      <c r="A41" t="s">
        <v>2005</v>
      </c>
      <c r="B41" t="s">
        <v>2005</v>
      </c>
      <c r="C41" t="s">
        <v>1281</v>
      </c>
      <c r="D41" t="s">
        <v>2006</v>
      </c>
      <c r="E41">
        <v>1</v>
      </c>
      <c r="G41">
        <v>96.9</v>
      </c>
      <c r="H41" t="s">
        <v>2007</v>
      </c>
      <c r="I41">
        <v>2</v>
      </c>
      <c r="J41" t="s">
        <v>835</v>
      </c>
      <c r="K41">
        <v>0</v>
      </c>
      <c r="M41">
        <v>5</v>
      </c>
    </row>
    <row r="42" spans="1:13">
      <c r="A42" t="s">
        <v>2008</v>
      </c>
      <c r="B42" t="s">
        <v>2008</v>
      </c>
      <c r="C42" t="s">
        <v>1282</v>
      </c>
      <c r="D42" t="s">
        <v>2009</v>
      </c>
      <c r="E42">
        <v>1</v>
      </c>
      <c r="G42">
        <v>8.8800000000000008</v>
      </c>
      <c r="H42" t="s">
        <v>2010</v>
      </c>
      <c r="I42">
        <v>3</v>
      </c>
      <c r="J42" t="s">
        <v>1939</v>
      </c>
      <c r="K42">
        <v>0</v>
      </c>
      <c r="M42">
        <v>15</v>
      </c>
    </row>
    <row r="43" spans="1:13">
      <c r="A43" t="s">
        <v>2011</v>
      </c>
      <c r="B43" t="s">
        <v>2011</v>
      </c>
      <c r="C43" t="s">
        <v>1283</v>
      </c>
      <c r="E43">
        <v>2</v>
      </c>
      <c r="G43">
        <v>715</v>
      </c>
      <c r="H43" t="s">
        <v>2012</v>
      </c>
      <c r="I43">
        <v>25</v>
      </c>
      <c r="J43" t="s">
        <v>1903</v>
      </c>
      <c r="K43">
        <v>0</v>
      </c>
      <c r="M43">
        <v>15</v>
      </c>
    </row>
    <row r="44" spans="1:13">
      <c r="A44" t="s">
        <v>2013</v>
      </c>
      <c r="B44" t="s">
        <v>2013</v>
      </c>
      <c r="C44" t="s">
        <v>1284</v>
      </c>
      <c r="E44">
        <v>1</v>
      </c>
      <c r="G44">
        <v>10.4</v>
      </c>
      <c r="H44" t="s">
        <v>2014</v>
      </c>
      <c r="I44">
        <v>1</v>
      </c>
      <c r="J44" t="s">
        <v>1916</v>
      </c>
      <c r="K44">
        <v>2</v>
      </c>
      <c r="M44">
        <v>25</v>
      </c>
    </row>
    <row r="45" spans="1:13">
      <c r="A45" t="s">
        <v>2015</v>
      </c>
      <c r="B45" t="s">
        <v>2015</v>
      </c>
      <c r="C45" t="s">
        <v>1285</v>
      </c>
      <c r="E45">
        <v>1</v>
      </c>
      <c r="G45">
        <v>286.39999999999998</v>
      </c>
      <c r="H45" t="s">
        <v>2016</v>
      </c>
      <c r="I45">
        <v>19</v>
      </c>
      <c r="J45" t="s">
        <v>1980</v>
      </c>
      <c r="K45">
        <v>2</v>
      </c>
      <c r="M45">
        <v>3</v>
      </c>
    </row>
    <row r="46" spans="1:13">
      <c r="A46" t="s">
        <v>2017</v>
      </c>
      <c r="B46" t="s">
        <v>2017</v>
      </c>
      <c r="C46" t="s">
        <v>1286</v>
      </c>
      <c r="E46">
        <v>1</v>
      </c>
      <c r="G46">
        <v>437.6</v>
      </c>
      <c r="H46" t="s">
        <v>2018</v>
      </c>
      <c r="I46">
        <v>19</v>
      </c>
      <c r="J46" t="s">
        <v>1980</v>
      </c>
      <c r="K46">
        <v>2</v>
      </c>
      <c r="M46">
        <v>3</v>
      </c>
    </row>
    <row r="47" spans="1:13">
      <c r="A47" t="s">
        <v>2019</v>
      </c>
      <c r="B47" t="s">
        <v>2019</v>
      </c>
      <c r="C47" t="s">
        <v>1287</v>
      </c>
      <c r="D47" t="s">
        <v>2020</v>
      </c>
      <c r="E47">
        <v>1</v>
      </c>
      <c r="G47">
        <v>6.1</v>
      </c>
      <c r="H47" t="s">
        <v>2021</v>
      </c>
      <c r="I47">
        <v>1</v>
      </c>
      <c r="J47" t="s">
        <v>1916</v>
      </c>
      <c r="K47">
        <v>0</v>
      </c>
      <c r="M47">
        <v>25</v>
      </c>
    </row>
    <row r="48" spans="1:13">
      <c r="A48" t="s">
        <v>2022</v>
      </c>
      <c r="B48" t="s">
        <v>2022</v>
      </c>
      <c r="C48" t="s">
        <v>1288</v>
      </c>
      <c r="E48">
        <v>1</v>
      </c>
      <c r="G48">
        <v>6.4</v>
      </c>
      <c r="H48" t="s">
        <v>2023</v>
      </c>
      <c r="I48">
        <v>1</v>
      </c>
      <c r="J48" t="s">
        <v>1916</v>
      </c>
      <c r="K48">
        <v>2</v>
      </c>
      <c r="M48">
        <v>26</v>
      </c>
    </row>
    <row r="49" spans="1:13">
      <c r="A49" t="s">
        <v>2024</v>
      </c>
      <c r="B49" t="s">
        <v>2024</v>
      </c>
      <c r="C49" t="s">
        <v>1289</v>
      </c>
      <c r="E49">
        <v>1</v>
      </c>
      <c r="G49">
        <v>22.7</v>
      </c>
      <c r="H49" t="s">
        <v>2025</v>
      </c>
      <c r="I49">
        <v>1</v>
      </c>
      <c r="J49" t="s">
        <v>1916</v>
      </c>
      <c r="K49">
        <v>2</v>
      </c>
      <c r="M49">
        <v>26</v>
      </c>
    </row>
    <row r="50" spans="1:13">
      <c r="A50" t="s">
        <v>2026</v>
      </c>
      <c r="B50" t="s">
        <v>2026</v>
      </c>
      <c r="C50" t="s">
        <v>1290</v>
      </c>
      <c r="E50">
        <v>1</v>
      </c>
      <c r="G50">
        <v>11.8</v>
      </c>
      <c r="H50" t="s">
        <v>2027</v>
      </c>
      <c r="I50">
        <v>1</v>
      </c>
      <c r="J50" t="s">
        <v>1916</v>
      </c>
      <c r="K50">
        <v>2</v>
      </c>
      <c r="M50">
        <v>26</v>
      </c>
    </row>
    <row r="51" spans="1:13">
      <c r="A51" t="s">
        <v>2028</v>
      </c>
      <c r="B51" t="s">
        <v>2028</v>
      </c>
      <c r="C51" t="s">
        <v>1291</v>
      </c>
      <c r="E51">
        <v>1</v>
      </c>
      <c r="G51">
        <v>18.600000000000001</v>
      </c>
      <c r="H51" t="s">
        <v>2029</v>
      </c>
      <c r="I51">
        <v>3</v>
      </c>
      <c r="J51" t="s">
        <v>1939</v>
      </c>
      <c r="K51">
        <v>2</v>
      </c>
      <c r="M51">
        <v>2</v>
      </c>
    </row>
    <row r="52" spans="1:13">
      <c r="A52" t="s">
        <v>2030</v>
      </c>
      <c r="B52" t="s">
        <v>2030</v>
      </c>
      <c r="C52" t="s">
        <v>1292</v>
      </c>
      <c r="E52">
        <v>1</v>
      </c>
      <c r="G52">
        <v>6.1</v>
      </c>
      <c r="H52" t="s">
        <v>2031</v>
      </c>
      <c r="I52">
        <v>1</v>
      </c>
      <c r="J52" t="s">
        <v>1916</v>
      </c>
      <c r="K52">
        <v>2</v>
      </c>
      <c r="M52">
        <v>26</v>
      </c>
    </row>
    <row r="53" spans="1:13">
      <c r="A53" t="s">
        <v>2032</v>
      </c>
      <c r="B53" t="s">
        <v>2032</v>
      </c>
      <c r="C53" t="s">
        <v>1293</v>
      </c>
      <c r="D53" t="s">
        <v>2033</v>
      </c>
      <c r="E53">
        <v>1</v>
      </c>
      <c r="G53">
        <v>13.1</v>
      </c>
      <c r="H53" t="s">
        <v>2034</v>
      </c>
      <c r="I53">
        <v>1</v>
      </c>
      <c r="J53" t="s">
        <v>1916</v>
      </c>
      <c r="K53">
        <v>0</v>
      </c>
      <c r="M53">
        <v>25</v>
      </c>
    </row>
    <row r="54" spans="1:13">
      <c r="A54" t="s">
        <v>2035</v>
      </c>
      <c r="B54" t="s">
        <v>2035</v>
      </c>
      <c r="C54" t="s">
        <v>1294</v>
      </c>
      <c r="D54" t="s">
        <v>2036</v>
      </c>
      <c r="E54">
        <v>1</v>
      </c>
      <c r="G54">
        <v>4436</v>
      </c>
      <c r="H54" t="s">
        <v>2037</v>
      </c>
      <c r="I54">
        <v>25</v>
      </c>
      <c r="J54" t="s">
        <v>1903</v>
      </c>
      <c r="K54">
        <v>0</v>
      </c>
      <c r="M54">
        <v>6</v>
      </c>
    </row>
    <row r="55" spans="1:13">
      <c r="A55" t="s">
        <v>2038</v>
      </c>
      <c r="B55" t="s">
        <v>2038</v>
      </c>
      <c r="C55" t="s">
        <v>1295</v>
      </c>
      <c r="E55">
        <v>1</v>
      </c>
      <c r="G55">
        <v>6.1</v>
      </c>
      <c r="H55" t="s">
        <v>2039</v>
      </c>
      <c r="I55">
        <v>2</v>
      </c>
      <c r="J55" t="s">
        <v>835</v>
      </c>
      <c r="K55">
        <v>2</v>
      </c>
      <c r="M55">
        <v>2</v>
      </c>
    </row>
    <row r="56" spans="1:13">
      <c r="A56" t="s">
        <v>2040</v>
      </c>
      <c r="B56" t="s">
        <v>2040</v>
      </c>
      <c r="C56" t="s">
        <v>245</v>
      </c>
      <c r="D56" t="s">
        <v>2041</v>
      </c>
      <c r="E56">
        <v>1</v>
      </c>
      <c r="G56">
        <v>12.1</v>
      </c>
      <c r="H56" t="s">
        <v>2042</v>
      </c>
      <c r="I56">
        <v>3</v>
      </c>
      <c r="J56" t="s">
        <v>1939</v>
      </c>
      <c r="K56">
        <v>2</v>
      </c>
      <c r="M56">
        <v>2</v>
      </c>
    </row>
    <row r="57" spans="1:13">
      <c r="A57" t="s">
        <v>2043</v>
      </c>
      <c r="B57" t="s">
        <v>2043</v>
      </c>
      <c r="C57" t="s">
        <v>248</v>
      </c>
      <c r="D57" t="s">
        <v>2044</v>
      </c>
      <c r="E57">
        <v>1</v>
      </c>
      <c r="G57">
        <v>123</v>
      </c>
      <c r="H57" t="s">
        <v>2045</v>
      </c>
      <c r="I57">
        <v>25</v>
      </c>
      <c r="J57" t="s">
        <v>1903</v>
      </c>
      <c r="K57">
        <v>2</v>
      </c>
      <c r="M57">
        <v>9</v>
      </c>
    </row>
    <row r="58" spans="1:13">
      <c r="A58" t="s">
        <v>2046</v>
      </c>
      <c r="B58" t="s">
        <v>2046</v>
      </c>
      <c r="C58" t="s">
        <v>1296</v>
      </c>
      <c r="D58" t="s">
        <v>2047</v>
      </c>
      <c r="E58">
        <v>1</v>
      </c>
      <c r="G58">
        <v>8</v>
      </c>
      <c r="H58" t="s">
        <v>2048</v>
      </c>
      <c r="I58">
        <v>1</v>
      </c>
      <c r="J58" t="s">
        <v>1916</v>
      </c>
      <c r="K58">
        <v>0</v>
      </c>
      <c r="M58">
        <v>25</v>
      </c>
    </row>
    <row r="59" spans="1:13">
      <c r="A59" t="s">
        <v>2049</v>
      </c>
      <c r="B59" t="s">
        <v>2049</v>
      </c>
      <c r="C59" t="s">
        <v>1298</v>
      </c>
      <c r="D59" t="s">
        <v>2050</v>
      </c>
      <c r="E59">
        <v>1</v>
      </c>
      <c r="G59">
        <v>12.5</v>
      </c>
      <c r="H59" t="s">
        <v>2051</v>
      </c>
      <c r="I59">
        <v>2</v>
      </c>
      <c r="J59" t="s">
        <v>835</v>
      </c>
      <c r="K59">
        <v>0</v>
      </c>
      <c r="M59">
        <v>5</v>
      </c>
    </row>
    <row r="60" spans="1:13">
      <c r="A60" t="s">
        <v>2052</v>
      </c>
      <c r="B60" t="s">
        <v>2052</v>
      </c>
      <c r="C60" t="s">
        <v>1299</v>
      </c>
      <c r="D60" t="s">
        <v>2053</v>
      </c>
      <c r="E60">
        <v>1</v>
      </c>
      <c r="G60">
        <v>0</v>
      </c>
      <c r="H60" t="s">
        <v>2054</v>
      </c>
      <c r="I60">
        <v>3</v>
      </c>
      <c r="J60" t="s">
        <v>1939</v>
      </c>
      <c r="K60">
        <v>0</v>
      </c>
      <c r="M60">
        <v>3</v>
      </c>
    </row>
    <row r="61" spans="1:13">
      <c r="A61" t="s">
        <v>2055</v>
      </c>
      <c r="B61" t="s">
        <v>2055</v>
      </c>
      <c r="C61" t="s">
        <v>263</v>
      </c>
      <c r="E61">
        <v>2</v>
      </c>
      <c r="G61">
        <v>1.44</v>
      </c>
      <c r="H61" t="s">
        <v>2056</v>
      </c>
      <c r="I61">
        <v>24</v>
      </c>
      <c r="J61" t="s">
        <v>2057</v>
      </c>
      <c r="K61">
        <v>0</v>
      </c>
      <c r="M61">
        <v>7</v>
      </c>
    </row>
    <row r="62" spans="1:13">
      <c r="A62" t="s">
        <v>2058</v>
      </c>
      <c r="B62" t="s">
        <v>2058</v>
      </c>
      <c r="C62" t="s">
        <v>1300</v>
      </c>
      <c r="D62" t="s">
        <v>2059</v>
      </c>
      <c r="E62">
        <v>1</v>
      </c>
      <c r="G62">
        <v>1588</v>
      </c>
      <c r="H62" t="s">
        <v>2060</v>
      </c>
      <c r="I62">
        <v>25</v>
      </c>
      <c r="J62" t="s">
        <v>1903</v>
      </c>
      <c r="K62">
        <v>2</v>
      </c>
      <c r="M62">
        <v>9</v>
      </c>
    </row>
    <row r="63" spans="1:13">
      <c r="A63" t="s">
        <v>2061</v>
      </c>
      <c r="B63" t="s">
        <v>2061</v>
      </c>
      <c r="C63" t="s">
        <v>1301</v>
      </c>
      <c r="D63" t="s">
        <v>2062</v>
      </c>
      <c r="E63">
        <v>1</v>
      </c>
      <c r="G63">
        <v>6.1</v>
      </c>
      <c r="H63" t="s">
        <v>2063</v>
      </c>
      <c r="I63">
        <v>2</v>
      </c>
      <c r="J63" t="s">
        <v>835</v>
      </c>
      <c r="K63">
        <v>0</v>
      </c>
      <c r="M63">
        <v>5</v>
      </c>
    </row>
    <row r="64" spans="1:13">
      <c r="A64" t="s">
        <v>2064</v>
      </c>
      <c r="B64" t="s">
        <v>2064</v>
      </c>
      <c r="C64" t="s">
        <v>1302</v>
      </c>
      <c r="D64" t="s">
        <v>2065</v>
      </c>
      <c r="E64">
        <v>1</v>
      </c>
      <c r="G64">
        <v>101.9</v>
      </c>
      <c r="H64" t="s">
        <v>2066</v>
      </c>
      <c r="I64">
        <v>2</v>
      </c>
      <c r="J64" t="s">
        <v>835</v>
      </c>
      <c r="K64">
        <v>2</v>
      </c>
      <c r="M64">
        <v>6</v>
      </c>
    </row>
    <row r="65" spans="1:13">
      <c r="A65" t="s">
        <v>2067</v>
      </c>
      <c r="B65" t="s">
        <v>2067</v>
      </c>
      <c r="C65" t="s">
        <v>1303</v>
      </c>
      <c r="D65" t="s">
        <v>2068</v>
      </c>
      <c r="E65">
        <v>1</v>
      </c>
      <c r="G65">
        <v>167.6</v>
      </c>
      <c r="H65" t="s">
        <v>2069</v>
      </c>
      <c r="I65">
        <v>2</v>
      </c>
      <c r="J65" t="s">
        <v>835</v>
      </c>
      <c r="K65">
        <v>2</v>
      </c>
      <c r="M65">
        <v>6</v>
      </c>
    </row>
    <row r="66" spans="1:13">
      <c r="A66" t="s">
        <v>2070</v>
      </c>
      <c r="B66" t="s">
        <v>2070</v>
      </c>
      <c r="C66" t="s">
        <v>1304</v>
      </c>
      <c r="D66" t="s">
        <v>2071</v>
      </c>
      <c r="E66">
        <v>1</v>
      </c>
      <c r="G66">
        <v>25061</v>
      </c>
      <c r="H66" t="s">
        <v>2072</v>
      </c>
      <c r="I66">
        <v>25</v>
      </c>
      <c r="J66" t="s">
        <v>1903</v>
      </c>
      <c r="K66">
        <v>0</v>
      </c>
      <c r="M66">
        <v>11</v>
      </c>
    </row>
    <row r="67" spans="1:13">
      <c r="A67" t="s">
        <v>2073</v>
      </c>
      <c r="B67" t="s">
        <v>2073</v>
      </c>
      <c r="C67" t="s">
        <v>276</v>
      </c>
      <c r="D67" t="s">
        <v>2074</v>
      </c>
      <c r="E67">
        <v>2</v>
      </c>
      <c r="G67">
        <v>61</v>
      </c>
      <c r="H67" t="s">
        <v>2075</v>
      </c>
      <c r="I67">
        <v>1</v>
      </c>
      <c r="J67" t="s">
        <v>1916</v>
      </c>
      <c r="K67">
        <v>2</v>
      </c>
      <c r="M67">
        <v>15</v>
      </c>
    </row>
    <row r="68" spans="1:13">
      <c r="A68" t="s">
        <v>2076</v>
      </c>
      <c r="B68" t="s">
        <v>2076</v>
      </c>
      <c r="C68" t="s">
        <v>1305</v>
      </c>
      <c r="D68" t="s">
        <v>2077</v>
      </c>
      <c r="E68">
        <v>1</v>
      </c>
      <c r="G68">
        <v>10.4</v>
      </c>
      <c r="H68" t="s">
        <v>2078</v>
      </c>
      <c r="I68">
        <v>1</v>
      </c>
      <c r="J68" t="s">
        <v>1916</v>
      </c>
      <c r="K68">
        <v>0</v>
      </c>
      <c r="M68">
        <v>25</v>
      </c>
    </row>
    <row r="69" spans="1:13">
      <c r="A69" t="s">
        <v>2079</v>
      </c>
      <c r="B69" t="s">
        <v>2079</v>
      </c>
      <c r="C69" t="s">
        <v>278</v>
      </c>
      <c r="D69" t="s">
        <v>2080</v>
      </c>
      <c r="E69">
        <v>1</v>
      </c>
      <c r="G69">
        <v>227.8</v>
      </c>
      <c r="H69" t="s">
        <v>2081</v>
      </c>
      <c r="I69">
        <v>1</v>
      </c>
      <c r="J69" t="s">
        <v>1916</v>
      </c>
      <c r="K69">
        <v>2</v>
      </c>
      <c r="M69">
        <v>26</v>
      </c>
    </row>
    <row r="70" spans="1:13">
      <c r="A70" t="s">
        <v>2082</v>
      </c>
      <c r="B70" t="s">
        <v>2082</v>
      </c>
      <c r="C70" t="s">
        <v>280</v>
      </c>
      <c r="D70" t="s">
        <v>2083</v>
      </c>
      <c r="E70">
        <v>1</v>
      </c>
      <c r="G70">
        <v>419.7</v>
      </c>
      <c r="H70" t="s">
        <v>2084</v>
      </c>
      <c r="I70">
        <v>1</v>
      </c>
      <c r="J70" t="s">
        <v>1916</v>
      </c>
      <c r="K70">
        <v>2</v>
      </c>
      <c r="M70">
        <v>26</v>
      </c>
    </row>
    <row r="71" spans="1:13">
      <c r="A71" t="s">
        <v>2085</v>
      </c>
      <c r="B71" t="s">
        <v>2085</v>
      </c>
      <c r="C71" t="s">
        <v>1306</v>
      </c>
      <c r="D71" t="s">
        <v>2086</v>
      </c>
      <c r="E71">
        <v>2</v>
      </c>
      <c r="G71">
        <v>398.8</v>
      </c>
      <c r="H71" t="s">
        <v>2087</v>
      </c>
      <c r="I71">
        <v>1</v>
      </c>
      <c r="J71" t="s">
        <v>1916</v>
      </c>
      <c r="K71">
        <v>2</v>
      </c>
      <c r="M71">
        <v>3</v>
      </c>
    </row>
    <row r="72" spans="1:13">
      <c r="A72" t="s">
        <v>2088</v>
      </c>
      <c r="B72" t="s">
        <v>2088</v>
      </c>
      <c r="C72" t="s">
        <v>1307</v>
      </c>
      <c r="D72" t="s">
        <v>2089</v>
      </c>
      <c r="E72">
        <v>1</v>
      </c>
      <c r="G72">
        <v>3.3</v>
      </c>
      <c r="H72" t="s">
        <v>2090</v>
      </c>
      <c r="I72">
        <v>17</v>
      </c>
      <c r="J72" t="s">
        <v>2091</v>
      </c>
      <c r="K72">
        <v>0</v>
      </c>
      <c r="M72">
        <v>3</v>
      </c>
    </row>
    <row r="73" spans="1:13">
      <c r="A73" t="s">
        <v>2092</v>
      </c>
      <c r="B73" t="s">
        <v>2092</v>
      </c>
      <c r="C73" t="s">
        <v>1308</v>
      </c>
      <c r="E73">
        <v>1</v>
      </c>
      <c r="G73">
        <v>10.4</v>
      </c>
      <c r="H73" t="s">
        <v>2093</v>
      </c>
      <c r="I73">
        <v>1</v>
      </c>
      <c r="J73" t="s">
        <v>1916</v>
      </c>
      <c r="K73">
        <v>2</v>
      </c>
      <c r="M73">
        <v>3</v>
      </c>
    </row>
    <row r="74" spans="1:13">
      <c r="A74" t="s">
        <v>2094</v>
      </c>
      <c r="B74" t="s">
        <v>2094</v>
      </c>
      <c r="C74" t="s">
        <v>1309</v>
      </c>
      <c r="E74">
        <v>1</v>
      </c>
      <c r="G74">
        <v>3.3</v>
      </c>
      <c r="H74" t="s">
        <v>2095</v>
      </c>
      <c r="I74">
        <v>15</v>
      </c>
      <c r="J74" t="s">
        <v>1907</v>
      </c>
      <c r="K74">
        <v>0</v>
      </c>
      <c r="M74">
        <v>1</v>
      </c>
    </row>
    <row r="75" spans="1:13">
      <c r="A75" t="s">
        <v>2096</v>
      </c>
      <c r="B75" t="s">
        <v>2096</v>
      </c>
      <c r="C75" t="s">
        <v>1310</v>
      </c>
      <c r="D75" t="s">
        <v>2097</v>
      </c>
      <c r="E75">
        <v>2</v>
      </c>
      <c r="G75">
        <v>1182</v>
      </c>
      <c r="H75" t="s">
        <v>2098</v>
      </c>
      <c r="I75">
        <v>25</v>
      </c>
      <c r="J75" t="s">
        <v>1903</v>
      </c>
      <c r="K75">
        <v>0</v>
      </c>
      <c r="M75">
        <v>8</v>
      </c>
    </row>
    <row r="76" spans="1:13">
      <c r="A76" t="s">
        <v>2099</v>
      </c>
      <c r="B76" t="s">
        <v>2099</v>
      </c>
      <c r="C76" t="s">
        <v>1311</v>
      </c>
      <c r="D76" t="s">
        <v>2100</v>
      </c>
      <c r="E76">
        <v>1</v>
      </c>
      <c r="G76">
        <v>10.4</v>
      </c>
      <c r="H76" t="s">
        <v>2101</v>
      </c>
      <c r="I76">
        <v>1</v>
      </c>
      <c r="J76" t="s">
        <v>1916</v>
      </c>
      <c r="K76">
        <v>0</v>
      </c>
      <c r="M76">
        <v>25</v>
      </c>
    </row>
    <row r="77" spans="1:13">
      <c r="A77" t="s">
        <v>2102</v>
      </c>
      <c r="B77" t="s">
        <v>2102</v>
      </c>
      <c r="C77" t="s">
        <v>1312</v>
      </c>
      <c r="D77" t="s">
        <v>2103</v>
      </c>
      <c r="E77">
        <v>2</v>
      </c>
      <c r="G77">
        <v>170.3</v>
      </c>
      <c r="H77" t="s">
        <v>2104</v>
      </c>
      <c r="I77">
        <v>21</v>
      </c>
      <c r="J77" t="s">
        <v>1946</v>
      </c>
      <c r="K77">
        <v>0</v>
      </c>
      <c r="M77">
        <v>15</v>
      </c>
    </row>
    <row r="78" spans="1:13">
      <c r="A78" t="s">
        <v>2105</v>
      </c>
      <c r="B78" t="s">
        <v>2105</v>
      </c>
      <c r="C78" t="s">
        <v>1313</v>
      </c>
      <c r="D78" t="s">
        <v>2106</v>
      </c>
      <c r="E78">
        <v>1</v>
      </c>
      <c r="G78">
        <v>51.9</v>
      </c>
      <c r="H78" t="s">
        <v>2107</v>
      </c>
      <c r="I78">
        <v>1</v>
      </c>
      <c r="J78" t="s">
        <v>1916</v>
      </c>
      <c r="K78">
        <v>2</v>
      </c>
      <c r="M78">
        <v>26</v>
      </c>
    </row>
    <row r="79" spans="1:13">
      <c r="A79" t="s">
        <v>2108</v>
      </c>
      <c r="B79" t="s">
        <v>2108</v>
      </c>
      <c r="C79" t="s">
        <v>1314</v>
      </c>
      <c r="D79" t="s">
        <v>2109</v>
      </c>
      <c r="E79">
        <v>1</v>
      </c>
      <c r="G79">
        <v>7.7</v>
      </c>
      <c r="H79" t="s">
        <v>2110</v>
      </c>
      <c r="I79">
        <v>1</v>
      </c>
      <c r="J79" t="s">
        <v>1916</v>
      </c>
      <c r="K79">
        <v>0</v>
      </c>
      <c r="M79">
        <v>25</v>
      </c>
    </row>
    <row r="80" spans="1:13">
      <c r="A80" t="s">
        <v>2111</v>
      </c>
      <c r="B80" t="s">
        <v>2111</v>
      </c>
      <c r="C80" t="s">
        <v>1315</v>
      </c>
      <c r="D80" t="s">
        <v>2112</v>
      </c>
      <c r="E80">
        <v>1</v>
      </c>
      <c r="G80">
        <v>5.9</v>
      </c>
      <c r="H80" t="s">
        <v>2113</v>
      </c>
      <c r="I80">
        <v>8</v>
      </c>
      <c r="J80" t="s">
        <v>2114</v>
      </c>
      <c r="K80">
        <v>0</v>
      </c>
      <c r="M80">
        <v>3</v>
      </c>
    </row>
    <row r="81" spans="1:13">
      <c r="A81" t="s">
        <v>2115</v>
      </c>
      <c r="B81" t="s">
        <v>2115</v>
      </c>
      <c r="C81" t="s">
        <v>1316</v>
      </c>
      <c r="E81">
        <v>2</v>
      </c>
      <c r="G81">
        <v>30.7</v>
      </c>
      <c r="H81" t="s">
        <v>2116</v>
      </c>
      <c r="I81">
        <v>1</v>
      </c>
      <c r="J81" t="s">
        <v>1916</v>
      </c>
      <c r="K81">
        <v>0</v>
      </c>
      <c r="M81">
        <v>3</v>
      </c>
    </row>
    <row r="82" spans="1:13">
      <c r="A82" t="s">
        <v>2117</v>
      </c>
      <c r="B82" t="s">
        <v>2117</v>
      </c>
      <c r="C82" t="s">
        <v>1317</v>
      </c>
      <c r="E82">
        <v>1</v>
      </c>
      <c r="G82">
        <v>37.799999999999997</v>
      </c>
      <c r="H82" t="s">
        <v>2118</v>
      </c>
      <c r="I82">
        <v>2</v>
      </c>
      <c r="J82" t="s">
        <v>835</v>
      </c>
      <c r="K82">
        <v>0</v>
      </c>
      <c r="M82">
        <v>5</v>
      </c>
    </row>
    <row r="83" spans="1:13">
      <c r="A83" t="s">
        <v>2119</v>
      </c>
      <c r="B83" t="s">
        <v>2119</v>
      </c>
      <c r="C83" t="s">
        <v>1318</v>
      </c>
      <c r="D83" t="s">
        <v>2120</v>
      </c>
      <c r="E83">
        <v>1</v>
      </c>
      <c r="G83">
        <v>6.6</v>
      </c>
      <c r="H83" t="s">
        <v>2121</v>
      </c>
      <c r="I83">
        <v>1</v>
      </c>
      <c r="J83" t="s">
        <v>1916</v>
      </c>
      <c r="K83">
        <v>0</v>
      </c>
      <c r="M83">
        <v>25</v>
      </c>
    </row>
    <row r="84" spans="1:13">
      <c r="A84" t="s">
        <v>2122</v>
      </c>
      <c r="B84" t="s">
        <v>2122</v>
      </c>
      <c r="C84" t="s">
        <v>1319</v>
      </c>
      <c r="D84" t="s">
        <v>2123</v>
      </c>
      <c r="E84">
        <v>1</v>
      </c>
      <c r="G84">
        <v>10.1</v>
      </c>
      <c r="H84" t="s">
        <v>2124</v>
      </c>
      <c r="I84">
        <v>1</v>
      </c>
      <c r="J84" t="s">
        <v>1916</v>
      </c>
      <c r="K84">
        <v>0</v>
      </c>
      <c r="M84">
        <v>25</v>
      </c>
    </row>
    <row r="85" spans="1:13">
      <c r="A85" t="s">
        <v>2125</v>
      </c>
      <c r="B85" t="s">
        <v>2125</v>
      </c>
      <c r="C85" t="s">
        <v>1320</v>
      </c>
      <c r="E85">
        <v>1</v>
      </c>
      <c r="G85">
        <v>10.4</v>
      </c>
      <c r="H85" t="s">
        <v>2126</v>
      </c>
      <c r="I85">
        <v>1</v>
      </c>
      <c r="J85" t="s">
        <v>1916</v>
      </c>
      <c r="K85">
        <v>0</v>
      </c>
      <c r="M85">
        <v>25</v>
      </c>
    </row>
    <row r="86" spans="1:13">
      <c r="A86" t="s">
        <v>2127</v>
      </c>
      <c r="B86" t="s">
        <v>2127</v>
      </c>
      <c r="C86" t="s">
        <v>1321</v>
      </c>
      <c r="E86">
        <v>1</v>
      </c>
      <c r="G86">
        <v>17.399999999999999</v>
      </c>
      <c r="H86" t="s">
        <v>2128</v>
      </c>
      <c r="I86">
        <v>1</v>
      </c>
      <c r="J86" t="s">
        <v>1916</v>
      </c>
      <c r="K86">
        <v>0</v>
      </c>
      <c r="M86">
        <v>1</v>
      </c>
    </row>
    <row r="87" spans="1:13">
      <c r="A87" t="s">
        <v>2129</v>
      </c>
      <c r="B87" t="s">
        <v>2129</v>
      </c>
      <c r="C87" t="s">
        <v>1322</v>
      </c>
      <c r="D87" t="s">
        <v>2130</v>
      </c>
      <c r="E87">
        <v>1</v>
      </c>
      <c r="G87">
        <v>51.4</v>
      </c>
      <c r="H87" t="s">
        <v>2131</v>
      </c>
      <c r="I87">
        <v>1</v>
      </c>
      <c r="J87" t="s">
        <v>1916</v>
      </c>
      <c r="K87">
        <v>0</v>
      </c>
      <c r="M87">
        <v>5</v>
      </c>
    </row>
    <row r="88" spans="1:13">
      <c r="A88" t="s">
        <v>2132</v>
      </c>
      <c r="B88" t="s">
        <v>2132</v>
      </c>
      <c r="C88" t="s">
        <v>1323</v>
      </c>
      <c r="D88" t="s">
        <v>2133</v>
      </c>
      <c r="E88">
        <v>1</v>
      </c>
      <c r="G88">
        <v>18.2</v>
      </c>
      <c r="H88" t="s">
        <v>2134</v>
      </c>
      <c r="I88">
        <v>1</v>
      </c>
      <c r="J88" t="s">
        <v>1916</v>
      </c>
      <c r="K88">
        <v>0</v>
      </c>
      <c r="M88">
        <v>25</v>
      </c>
    </row>
    <row r="89" spans="1:13">
      <c r="A89" t="s">
        <v>2135</v>
      </c>
      <c r="B89" t="s">
        <v>2135</v>
      </c>
      <c r="C89" t="s">
        <v>1324</v>
      </c>
      <c r="D89" t="s">
        <v>2136</v>
      </c>
      <c r="E89">
        <v>1</v>
      </c>
      <c r="G89">
        <v>34376</v>
      </c>
      <c r="H89" t="s">
        <v>2137</v>
      </c>
      <c r="I89">
        <v>25</v>
      </c>
      <c r="J89" t="s">
        <v>1903</v>
      </c>
      <c r="K89">
        <v>2</v>
      </c>
      <c r="M89">
        <v>9</v>
      </c>
    </row>
    <row r="90" spans="1:13">
      <c r="A90" t="s">
        <v>2138</v>
      </c>
      <c r="B90" t="s">
        <v>2138</v>
      </c>
      <c r="C90" t="s">
        <v>1325</v>
      </c>
      <c r="D90" t="s">
        <v>2139</v>
      </c>
      <c r="E90">
        <v>1</v>
      </c>
      <c r="G90">
        <v>41300</v>
      </c>
      <c r="H90" t="s">
        <v>2140</v>
      </c>
      <c r="I90">
        <v>25</v>
      </c>
      <c r="J90" t="s">
        <v>1903</v>
      </c>
      <c r="K90">
        <v>2</v>
      </c>
      <c r="M90">
        <v>9</v>
      </c>
    </row>
    <row r="91" spans="1:13">
      <c r="A91" t="s">
        <v>2141</v>
      </c>
      <c r="B91" t="s">
        <v>2141</v>
      </c>
      <c r="C91" t="s">
        <v>1326</v>
      </c>
      <c r="E91">
        <v>1</v>
      </c>
      <c r="G91">
        <v>33</v>
      </c>
      <c r="H91" t="s">
        <v>2142</v>
      </c>
      <c r="I91">
        <v>7</v>
      </c>
      <c r="J91" t="s">
        <v>2143</v>
      </c>
      <c r="K91">
        <v>2</v>
      </c>
      <c r="M91">
        <v>1</v>
      </c>
    </row>
    <row r="92" spans="1:13">
      <c r="A92" t="s">
        <v>2144</v>
      </c>
      <c r="B92" t="s">
        <v>2144</v>
      </c>
      <c r="C92" t="s">
        <v>1327</v>
      </c>
      <c r="E92">
        <v>1</v>
      </c>
      <c r="G92">
        <v>0</v>
      </c>
      <c r="H92" t="s">
        <v>1327</v>
      </c>
      <c r="I92">
        <v>7</v>
      </c>
      <c r="J92" t="s">
        <v>2143</v>
      </c>
      <c r="K92">
        <v>2</v>
      </c>
      <c r="M92">
        <v>1</v>
      </c>
    </row>
    <row r="93" spans="1:13">
      <c r="A93" t="s">
        <v>2145</v>
      </c>
      <c r="B93" t="s">
        <v>2145</v>
      </c>
      <c r="C93" t="s">
        <v>1328</v>
      </c>
      <c r="D93" t="s">
        <v>2146</v>
      </c>
      <c r="E93">
        <v>2</v>
      </c>
      <c r="G93">
        <v>178</v>
      </c>
      <c r="H93" t="s">
        <v>2147</v>
      </c>
      <c r="I93">
        <v>1</v>
      </c>
      <c r="J93" t="s">
        <v>1916</v>
      </c>
      <c r="K93">
        <v>0</v>
      </c>
      <c r="M93">
        <v>15</v>
      </c>
    </row>
    <row r="94" spans="1:13">
      <c r="A94" t="s">
        <v>2148</v>
      </c>
      <c r="B94" t="s">
        <v>2148</v>
      </c>
      <c r="C94" t="s">
        <v>1329</v>
      </c>
      <c r="E94">
        <v>2</v>
      </c>
      <c r="G94">
        <v>676.3</v>
      </c>
      <c r="H94" t="s">
        <v>2149</v>
      </c>
      <c r="I94">
        <v>17</v>
      </c>
      <c r="J94" t="s">
        <v>2091</v>
      </c>
      <c r="K94">
        <v>0</v>
      </c>
      <c r="M94">
        <v>3</v>
      </c>
    </row>
    <row r="95" spans="1:13">
      <c r="A95" t="s">
        <v>2150</v>
      </c>
      <c r="B95" t="s">
        <v>2150</v>
      </c>
      <c r="C95" t="s">
        <v>1330</v>
      </c>
      <c r="D95" t="s">
        <v>2151</v>
      </c>
      <c r="E95">
        <v>1</v>
      </c>
      <c r="G95">
        <v>15.8</v>
      </c>
      <c r="H95" t="s">
        <v>2152</v>
      </c>
      <c r="I95">
        <v>2</v>
      </c>
      <c r="J95" t="s">
        <v>835</v>
      </c>
      <c r="K95">
        <v>0</v>
      </c>
      <c r="M95">
        <v>5</v>
      </c>
    </row>
    <row r="96" spans="1:13">
      <c r="A96" t="s">
        <v>2153</v>
      </c>
      <c r="B96" t="s">
        <v>2153</v>
      </c>
      <c r="C96" t="s">
        <v>1332</v>
      </c>
      <c r="D96" t="s">
        <v>2154</v>
      </c>
      <c r="E96">
        <v>1</v>
      </c>
      <c r="G96">
        <v>61</v>
      </c>
      <c r="H96" t="s">
        <v>2155</v>
      </c>
      <c r="I96">
        <v>25</v>
      </c>
      <c r="J96" t="s">
        <v>1903</v>
      </c>
      <c r="K96">
        <v>2</v>
      </c>
      <c r="M96">
        <v>9</v>
      </c>
    </row>
    <row r="97" spans="1:13">
      <c r="A97" t="s">
        <v>2156</v>
      </c>
      <c r="B97" t="s">
        <v>2156</v>
      </c>
      <c r="C97" t="s">
        <v>1333</v>
      </c>
      <c r="D97" t="s">
        <v>2157</v>
      </c>
      <c r="E97">
        <v>2</v>
      </c>
      <c r="G97">
        <v>114.7</v>
      </c>
      <c r="H97" t="s">
        <v>2158</v>
      </c>
      <c r="I97">
        <v>1</v>
      </c>
      <c r="J97" t="s">
        <v>1916</v>
      </c>
      <c r="K97">
        <v>0</v>
      </c>
      <c r="M97">
        <v>3</v>
      </c>
    </row>
    <row r="98" spans="1:13">
      <c r="A98" t="s">
        <v>2159</v>
      </c>
      <c r="B98" t="s">
        <v>2159</v>
      </c>
      <c r="C98" t="s">
        <v>1334</v>
      </c>
      <c r="E98">
        <v>2</v>
      </c>
      <c r="G98">
        <v>8.6999999999999993</v>
      </c>
      <c r="H98" t="s">
        <v>2160</v>
      </c>
      <c r="I98">
        <v>1</v>
      </c>
      <c r="J98" t="s">
        <v>1916</v>
      </c>
      <c r="K98">
        <v>0</v>
      </c>
      <c r="M98">
        <v>15</v>
      </c>
    </row>
    <row r="99" spans="1:13">
      <c r="A99" t="s">
        <v>2161</v>
      </c>
      <c r="B99" t="s">
        <v>2161</v>
      </c>
      <c r="C99" t="s">
        <v>1335</v>
      </c>
      <c r="D99" t="s">
        <v>2162</v>
      </c>
      <c r="E99">
        <v>2</v>
      </c>
      <c r="G99">
        <v>160.30000000000001</v>
      </c>
      <c r="H99" t="s">
        <v>2163</v>
      </c>
      <c r="I99">
        <v>1</v>
      </c>
      <c r="J99" t="s">
        <v>1916</v>
      </c>
      <c r="K99">
        <v>0</v>
      </c>
      <c r="M99">
        <v>15</v>
      </c>
    </row>
    <row r="100" spans="1:13">
      <c r="A100" t="s">
        <v>2164</v>
      </c>
      <c r="B100" t="s">
        <v>2164</v>
      </c>
      <c r="C100" t="s">
        <v>1176</v>
      </c>
      <c r="D100" t="s">
        <v>2165</v>
      </c>
      <c r="E100">
        <v>1</v>
      </c>
      <c r="G100">
        <v>0.78</v>
      </c>
      <c r="H100" t="s">
        <v>2166</v>
      </c>
      <c r="I100">
        <v>3</v>
      </c>
      <c r="J100" t="s">
        <v>1939</v>
      </c>
      <c r="K100">
        <v>0</v>
      </c>
      <c r="M100">
        <v>2</v>
      </c>
    </row>
    <row r="101" spans="1:13">
      <c r="A101" t="s">
        <v>2167</v>
      </c>
      <c r="B101" t="s">
        <v>2167</v>
      </c>
      <c r="C101" t="s">
        <v>1177</v>
      </c>
      <c r="D101" t="s">
        <v>2168</v>
      </c>
      <c r="E101">
        <v>1</v>
      </c>
      <c r="G101">
        <v>0.77</v>
      </c>
      <c r="H101" t="s">
        <v>2169</v>
      </c>
      <c r="I101">
        <v>3</v>
      </c>
      <c r="J101" t="s">
        <v>1939</v>
      </c>
      <c r="K101">
        <v>0</v>
      </c>
      <c r="M101">
        <v>2</v>
      </c>
    </row>
    <row r="102" spans="1:13">
      <c r="A102" t="s">
        <v>2170</v>
      </c>
      <c r="B102" t="s">
        <v>2170</v>
      </c>
      <c r="C102" t="s">
        <v>1336</v>
      </c>
      <c r="D102" t="s">
        <v>2171</v>
      </c>
      <c r="E102">
        <v>1</v>
      </c>
      <c r="G102">
        <v>100</v>
      </c>
      <c r="H102" t="s">
        <v>2172</v>
      </c>
      <c r="I102">
        <v>25</v>
      </c>
      <c r="J102" t="s">
        <v>1903</v>
      </c>
      <c r="K102">
        <v>0</v>
      </c>
      <c r="M102">
        <v>15</v>
      </c>
    </row>
    <row r="103" spans="1:13">
      <c r="A103" t="s">
        <v>2173</v>
      </c>
      <c r="B103" t="s">
        <v>2173</v>
      </c>
      <c r="C103" t="s">
        <v>1339</v>
      </c>
      <c r="D103" t="s">
        <v>2174</v>
      </c>
      <c r="E103">
        <v>2</v>
      </c>
      <c r="G103">
        <v>106.9</v>
      </c>
      <c r="H103" t="s">
        <v>2175</v>
      </c>
      <c r="I103">
        <v>1</v>
      </c>
      <c r="J103" t="s">
        <v>1916</v>
      </c>
      <c r="K103">
        <v>0</v>
      </c>
      <c r="M103">
        <v>3</v>
      </c>
    </row>
    <row r="104" spans="1:13">
      <c r="A104" t="s">
        <v>2176</v>
      </c>
      <c r="B104" t="s">
        <v>2176</v>
      </c>
      <c r="C104" t="s">
        <v>1340</v>
      </c>
      <c r="D104" t="s">
        <v>2177</v>
      </c>
      <c r="E104">
        <v>1</v>
      </c>
      <c r="G104">
        <v>5.81</v>
      </c>
      <c r="H104" t="s">
        <v>2178</v>
      </c>
      <c r="I104">
        <v>15</v>
      </c>
      <c r="J104" t="s">
        <v>1907</v>
      </c>
      <c r="K104">
        <v>0</v>
      </c>
      <c r="M104">
        <v>3</v>
      </c>
    </row>
    <row r="105" spans="1:13">
      <c r="A105" t="s">
        <v>2179</v>
      </c>
      <c r="B105" t="s">
        <v>2179</v>
      </c>
      <c r="C105" t="s">
        <v>1341</v>
      </c>
      <c r="D105" t="s">
        <v>2180</v>
      </c>
      <c r="E105">
        <v>1</v>
      </c>
      <c r="G105">
        <v>50.2</v>
      </c>
      <c r="H105" t="s">
        <v>2181</v>
      </c>
      <c r="I105">
        <v>14</v>
      </c>
      <c r="J105" t="s">
        <v>1899</v>
      </c>
      <c r="K105">
        <v>2</v>
      </c>
      <c r="M105">
        <v>3</v>
      </c>
    </row>
    <row r="106" spans="1:13">
      <c r="A106" t="s">
        <v>2182</v>
      </c>
      <c r="B106" t="s">
        <v>2182</v>
      </c>
      <c r="C106" t="s">
        <v>1342</v>
      </c>
      <c r="D106" t="s">
        <v>2183</v>
      </c>
      <c r="E106">
        <v>2</v>
      </c>
      <c r="G106">
        <v>45.7</v>
      </c>
      <c r="H106" t="s">
        <v>2184</v>
      </c>
      <c r="I106">
        <v>1</v>
      </c>
      <c r="J106" t="s">
        <v>1916</v>
      </c>
      <c r="K106">
        <v>0</v>
      </c>
      <c r="M106">
        <v>15</v>
      </c>
    </row>
    <row r="107" spans="1:13">
      <c r="A107" t="s">
        <v>2185</v>
      </c>
      <c r="B107" t="s">
        <v>2185</v>
      </c>
      <c r="C107" t="s">
        <v>1343</v>
      </c>
      <c r="D107" t="s">
        <v>2186</v>
      </c>
      <c r="E107">
        <v>1</v>
      </c>
      <c r="G107">
        <v>111.6</v>
      </c>
      <c r="H107" t="s">
        <v>2187</v>
      </c>
      <c r="I107">
        <v>2</v>
      </c>
      <c r="J107" t="s">
        <v>835</v>
      </c>
      <c r="K107">
        <v>0</v>
      </c>
      <c r="M107">
        <v>6</v>
      </c>
    </row>
    <row r="108" spans="1:13">
      <c r="A108" t="s">
        <v>2188</v>
      </c>
      <c r="B108" t="s">
        <v>2188</v>
      </c>
      <c r="C108" t="s">
        <v>1344</v>
      </c>
      <c r="D108" t="s">
        <v>2189</v>
      </c>
      <c r="E108">
        <v>2</v>
      </c>
      <c r="G108">
        <v>989.6</v>
      </c>
      <c r="H108" t="s">
        <v>2190</v>
      </c>
      <c r="I108">
        <v>1</v>
      </c>
      <c r="J108" t="s">
        <v>1916</v>
      </c>
      <c r="K108">
        <v>2</v>
      </c>
      <c r="M108">
        <v>15</v>
      </c>
    </row>
    <row r="109" spans="1:13">
      <c r="A109" t="s">
        <v>2191</v>
      </c>
      <c r="B109" t="s">
        <v>2191</v>
      </c>
      <c r="C109" t="s">
        <v>1345</v>
      </c>
      <c r="D109" t="s">
        <v>2192</v>
      </c>
      <c r="E109">
        <v>1</v>
      </c>
      <c r="G109">
        <v>107.4</v>
      </c>
      <c r="H109" t="s">
        <v>2193</v>
      </c>
      <c r="I109">
        <v>21</v>
      </c>
      <c r="J109" t="s">
        <v>1946</v>
      </c>
      <c r="K109">
        <v>0</v>
      </c>
      <c r="M109">
        <v>3</v>
      </c>
    </row>
    <row r="110" spans="1:13">
      <c r="A110" t="s">
        <v>2194</v>
      </c>
      <c r="B110" t="s">
        <v>2194</v>
      </c>
      <c r="C110" t="s">
        <v>1346</v>
      </c>
      <c r="E110">
        <v>1</v>
      </c>
      <c r="G110">
        <v>17</v>
      </c>
      <c r="H110" t="s">
        <v>2195</v>
      </c>
      <c r="I110">
        <v>1</v>
      </c>
      <c r="J110" t="s">
        <v>1916</v>
      </c>
      <c r="K110">
        <v>2</v>
      </c>
      <c r="M110">
        <v>26</v>
      </c>
    </row>
    <row r="111" spans="1:13">
      <c r="A111" t="s">
        <v>2196</v>
      </c>
      <c r="B111" t="s">
        <v>2196</v>
      </c>
      <c r="C111" t="s">
        <v>1347</v>
      </c>
      <c r="E111">
        <v>1</v>
      </c>
      <c r="G111">
        <v>30.7</v>
      </c>
      <c r="H111" t="s">
        <v>2197</v>
      </c>
      <c r="I111">
        <v>1</v>
      </c>
      <c r="J111" t="s">
        <v>1916</v>
      </c>
      <c r="K111">
        <v>2</v>
      </c>
      <c r="M111">
        <v>26</v>
      </c>
    </row>
    <row r="112" spans="1:13">
      <c r="A112" t="s">
        <v>2198</v>
      </c>
      <c r="B112" t="s">
        <v>2198</v>
      </c>
      <c r="C112" t="s">
        <v>1348</v>
      </c>
      <c r="E112">
        <v>1</v>
      </c>
      <c r="G112">
        <v>38.6</v>
      </c>
      <c r="H112" t="s">
        <v>2199</v>
      </c>
      <c r="I112">
        <v>4</v>
      </c>
      <c r="J112" t="s">
        <v>2200</v>
      </c>
      <c r="K112">
        <v>2</v>
      </c>
      <c r="M112">
        <v>2</v>
      </c>
    </row>
    <row r="113" spans="1:13">
      <c r="A113" t="s">
        <v>2201</v>
      </c>
      <c r="B113" t="s">
        <v>2201</v>
      </c>
      <c r="C113" t="s">
        <v>1349</v>
      </c>
      <c r="E113">
        <v>1</v>
      </c>
      <c r="G113">
        <v>8.1999999999999993</v>
      </c>
      <c r="H113" t="s">
        <v>2202</v>
      </c>
      <c r="I113">
        <v>1</v>
      </c>
      <c r="J113" t="s">
        <v>1916</v>
      </c>
      <c r="K113">
        <v>2</v>
      </c>
      <c r="M113">
        <v>1</v>
      </c>
    </row>
    <row r="114" spans="1:13">
      <c r="A114" t="s">
        <v>2203</v>
      </c>
      <c r="B114" t="s">
        <v>2203</v>
      </c>
      <c r="C114" t="s">
        <v>1350</v>
      </c>
      <c r="D114" t="s">
        <v>2204</v>
      </c>
      <c r="E114">
        <v>2</v>
      </c>
      <c r="G114">
        <v>17.5</v>
      </c>
      <c r="H114" t="s">
        <v>2205</v>
      </c>
      <c r="I114">
        <v>1</v>
      </c>
      <c r="J114" t="s">
        <v>1916</v>
      </c>
      <c r="K114">
        <v>0</v>
      </c>
      <c r="M114">
        <v>3</v>
      </c>
    </row>
    <row r="115" spans="1:13">
      <c r="A115" t="s">
        <v>2206</v>
      </c>
      <c r="B115" t="s">
        <v>2206</v>
      </c>
      <c r="C115" t="s">
        <v>1351</v>
      </c>
      <c r="E115">
        <v>1</v>
      </c>
      <c r="G115">
        <v>10.4</v>
      </c>
      <c r="H115" t="s">
        <v>2207</v>
      </c>
      <c r="I115">
        <v>1</v>
      </c>
      <c r="J115" t="s">
        <v>1916</v>
      </c>
      <c r="K115">
        <v>0</v>
      </c>
      <c r="M115">
        <v>25</v>
      </c>
    </row>
    <row r="116" spans="1:13">
      <c r="A116" t="s">
        <v>2208</v>
      </c>
      <c r="B116" t="s">
        <v>2208</v>
      </c>
      <c r="C116" t="s">
        <v>1352</v>
      </c>
      <c r="D116" t="s">
        <v>2209</v>
      </c>
      <c r="E116">
        <v>1</v>
      </c>
      <c r="G116">
        <v>0</v>
      </c>
      <c r="H116" t="s">
        <v>2210</v>
      </c>
      <c r="I116">
        <v>24</v>
      </c>
      <c r="J116" t="s">
        <v>2057</v>
      </c>
      <c r="K116">
        <v>0</v>
      </c>
      <c r="M116">
        <v>3</v>
      </c>
    </row>
    <row r="117" spans="1:13">
      <c r="A117" t="s">
        <v>2211</v>
      </c>
      <c r="B117" t="s">
        <v>2211</v>
      </c>
      <c r="C117" t="s">
        <v>1353</v>
      </c>
      <c r="D117" t="s">
        <v>2212</v>
      </c>
      <c r="E117">
        <v>1</v>
      </c>
      <c r="G117">
        <v>0</v>
      </c>
      <c r="H117" t="s">
        <v>2213</v>
      </c>
      <c r="I117">
        <v>24</v>
      </c>
      <c r="J117" t="s">
        <v>2057</v>
      </c>
      <c r="K117">
        <v>0</v>
      </c>
      <c r="M117">
        <v>3</v>
      </c>
    </row>
    <row r="118" spans="1:13">
      <c r="A118" t="s">
        <v>2214</v>
      </c>
      <c r="B118" t="s">
        <v>2214</v>
      </c>
      <c r="C118" t="s">
        <v>1354</v>
      </c>
      <c r="D118" t="s">
        <v>2215</v>
      </c>
      <c r="E118">
        <v>1</v>
      </c>
      <c r="G118">
        <v>10</v>
      </c>
      <c r="H118" t="s">
        <v>2216</v>
      </c>
      <c r="I118">
        <v>1</v>
      </c>
      <c r="J118" t="s">
        <v>1916</v>
      </c>
      <c r="K118">
        <v>0</v>
      </c>
      <c r="M118">
        <v>5</v>
      </c>
    </row>
    <row r="119" spans="1:13">
      <c r="A119" t="s">
        <v>2217</v>
      </c>
      <c r="B119" t="s">
        <v>2217</v>
      </c>
      <c r="C119" t="s">
        <v>1355</v>
      </c>
      <c r="D119" t="s">
        <v>2218</v>
      </c>
      <c r="E119">
        <v>1</v>
      </c>
      <c r="G119">
        <v>18.399999999999999</v>
      </c>
      <c r="H119" t="s">
        <v>2219</v>
      </c>
      <c r="I119">
        <v>1</v>
      </c>
      <c r="J119" t="s">
        <v>1916</v>
      </c>
      <c r="K119">
        <v>2</v>
      </c>
      <c r="M119">
        <v>26</v>
      </c>
    </row>
    <row r="120" spans="1:13">
      <c r="A120" t="s">
        <v>2220</v>
      </c>
      <c r="B120" t="s">
        <v>2220</v>
      </c>
      <c r="C120" t="s">
        <v>1356</v>
      </c>
      <c r="D120" t="s">
        <v>2221</v>
      </c>
      <c r="E120">
        <v>1</v>
      </c>
      <c r="G120">
        <v>27.6</v>
      </c>
      <c r="H120" t="s">
        <v>2222</v>
      </c>
      <c r="I120">
        <v>1</v>
      </c>
      <c r="J120" t="s">
        <v>1916</v>
      </c>
      <c r="K120">
        <v>2</v>
      </c>
      <c r="M120">
        <v>26</v>
      </c>
    </row>
    <row r="121" spans="1:13">
      <c r="A121" t="s">
        <v>2223</v>
      </c>
      <c r="B121" t="s">
        <v>2223</v>
      </c>
      <c r="C121" t="s">
        <v>1357</v>
      </c>
      <c r="E121">
        <v>2</v>
      </c>
      <c r="G121">
        <v>9.6</v>
      </c>
      <c r="H121" t="s">
        <v>2224</v>
      </c>
      <c r="I121">
        <v>3</v>
      </c>
      <c r="J121" t="s">
        <v>1939</v>
      </c>
      <c r="K121">
        <v>0</v>
      </c>
      <c r="M121">
        <v>15</v>
      </c>
    </row>
    <row r="122" spans="1:13">
      <c r="A122" t="s">
        <v>2225</v>
      </c>
      <c r="B122" t="s">
        <v>2225</v>
      </c>
      <c r="C122" t="s">
        <v>1358</v>
      </c>
      <c r="D122" t="s">
        <v>2226</v>
      </c>
      <c r="E122">
        <v>1</v>
      </c>
      <c r="G122">
        <v>5.9</v>
      </c>
      <c r="H122" t="s">
        <v>2227</v>
      </c>
      <c r="I122">
        <v>1</v>
      </c>
      <c r="J122" t="s">
        <v>1916</v>
      </c>
      <c r="K122">
        <v>0</v>
      </c>
      <c r="M122">
        <v>25</v>
      </c>
    </row>
    <row r="123" spans="1:13">
      <c r="A123" t="s">
        <v>2228</v>
      </c>
      <c r="B123" t="s">
        <v>2228</v>
      </c>
      <c r="C123" t="s">
        <v>1359</v>
      </c>
      <c r="D123" t="s">
        <v>2229</v>
      </c>
      <c r="E123">
        <v>1</v>
      </c>
      <c r="G123">
        <v>10</v>
      </c>
      <c r="H123" t="s">
        <v>2230</v>
      </c>
      <c r="I123">
        <v>1</v>
      </c>
      <c r="J123" t="s">
        <v>1916</v>
      </c>
      <c r="K123">
        <v>0</v>
      </c>
      <c r="M123">
        <v>25</v>
      </c>
    </row>
    <row r="124" spans="1:13">
      <c r="A124" t="s">
        <v>2231</v>
      </c>
      <c r="B124" t="s">
        <v>2231</v>
      </c>
      <c r="C124" t="s">
        <v>1360</v>
      </c>
      <c r="D124" t="s">
        <v>2232</v>
      </c>
      <c r="E124">
        <v>1</v>
      </c>
      <c r="G124">
        <v>22.2</v>
      </c>
      <c r="H124" t="s">
        <v>2233</v>
      </c>
      <c r="I124">
        <v>3</v>
      </c>
      <c r="J124" t="s">
        <v>1939</v>
      </c>
      <c r="K124">
        <v>0</v>
      </c>
      <c r="M124">
        <v>2</v>
      </c>
    </row>
    <row r="125" spans="1:13">
      <c r="A125" t="s">
        <v>2234</v>
      </c>
      <c r="B125" t="s">
        <v>2234</v>
      </c>
      <c r="C125" t="s">
        <v>1361</v>
      </c>
      <c r="E125">
        <v>1</v>
      </c>
      <c r="G125">
        <v>10.4</v>
      </c>
      <c r="H125" t="s">
        <v>2235</v>
      </c>
      <c r="I125">
        <v>1</v>
      </c>
      <c r="J125" t="s">
        <v>1916</v>
      </c>
      <c r="K125">
        <v>0</v>
      </c>
      <c r="M125">
        <v>25</v>
      </c>
    </row>
    <row r="126" spans="1:13">
      <c r="A126" t="s">
        <v>2236</v>
      </c>
      <c r="B126" t="s">
        <v>2236</v>
      </c>
      <c r="C126" t="s">
        <v>1362</v>
      </c>
      <c r="D126" t="s">
        <v>2237</v>
      </c>
      <c r="E126">
        <v>1</v>
      </c>
      <c r="G126">
        <v>10.4</v>
      </c>
      <c r="H126" t="s">
        <v>2238</v>
      </c>
      <c r="I126">
        <v>1</v>
      </c>
      <c r="J126" t="s">
        <v>1916</v>
      </c>
      <c r="K126">
        <v>0</v>
      </c>
      <c r="M126">
        <v>25</v>
      </c>
    </row>
    <row r="127" spans="1:13">
      <c r="A127" t="s">
        <v>2239</v>
      </c>
      <c r="B127" t="s">
        <v>2239</v>
      </c>
      <c r="C127" t="s">
        <v>1363</v>
      </c>
      <c r="D127" t="s">
        <v>2240</v>
      </c>
      <c r="E127">
        <v>1</v>
      </c>
      <c r="G127">
        <v>12.2</v>
      </c>
      <c r="H127" t="s">
        <v>2241</v>
      </c>
      <c r="I127">
        <v>3</v>
      </c>
      <c r="J127" t="s">
        <v>1939</v>
      </c>
      <c r="K127">
        <v>2</v>
      </c>
      <c r="M127">
        <v>15</v>
      </c>
    </row>
    <row r="128" spans="1:13">
      <c r="A128" t="s">
        <v>2242</v>
      </c>
      <c r="B128" t="s">
        <v>2242</v>
      </c>
      <c r="C128" t="s">
        <v>1364</v>
      </c>
      <c r="D128" t="s">
        <v>2243</v>
      </c>
      <c r="E128">
        <v>1</v>
      </c>
      <c r="G128">
        <v>6.7</v>
      </c>
      <c r="H128" t="s">
        <v>2244</v>
      </c>
      <c r="I128">
        <v>1</v>
      </c>
      <c r="J128" t="s">
        <v>1916</v>
      </c>
      <c r="K128">
        <v>0</v>
      </c>
      <c r="M128">
        <v>25</v>
      </c>
    </row>
    <row r="129" spans="1:13">
      <c r="A129" t="s">
        <v>2245</v>
      </c>
      <c r="B129" t="s">
        <v>2245</v>
      </c>
      <c r="C129" t="s">
        <v>1365</v>
      </c>
      <c r="D129" t="s">
        <v>2246</v>
      </c>
      <c r="E129">
        <v>1</v>
      </c>
      <c r="G129">
        <v>31.4</v>
      </c>
      <c r="H129" t="s">
        <v>2247</v>
      </c>
      <c r="I129">
        <v>12</v>
      </c>
      <c r="J129" t="s">
        <v>2248</v>
      </c>
      <c r="K129">
        <v>0</v>
      </c>
      <c r="M129">
        <v>11</v>
      </c>
    </row>
    <row r="130" spans="1:13">
      <c r="A130" t="s">
        <v>2249</v>
      </c>
      <c r="B130" t="s">
        <v>2249</v>
      </c>
      <c r="C130" t="s">
        <v>1366</v>
      </c>
      <c r="D130" t="s">
        <v>2250</v>
      </c>
      <c r="E130">
        <v>1</v>
      </c>
      <c r="G130">
        <v>210</v>
      </c>
      <c r="H130" t="s">
        <v>2251</v>
      </c>
      <c r="I130">
        <v>25</v>
      </c>
      <c r="J130" t="s">
        <v>1903</v>
      </c>
      <c r="K130">
        <v>2</v>
      </c>
      <c r="M130">
        <v>9</v>
      </c>
    </row>
    <row r="131" spans="1:13">
      <c r="A131" t="s">
        <v>2252</v>
      </c>
      <c r="B131" t="s">
        <v>2252</v>
      </c>
      <c r="C131" t="s">
        <v>1367</v>
      </c>
      <c r="D131" t="s">
        <v>2253</v>
      </c>
      <c r="E131">
        <v>1</v>
      </c>
      <c r="G131">
        <v>27.7</v>
      </c>
      <c r="H131" t="s">
        <v>2254</v>
      </c>
      <c r="I131">
        <v>18</v>
      </c>
      <c r="J131" t="s">
        <v>2255</v>
      </c>
      <c r="K131">
        <v>2</v>
      </c>
      <c r="M131">
        <v>15</v>
      </c>
    </row>
    <row r="132" spans="1:13">
      <c r="A132" t="s">
        <v>2256</v>
      </c>
      <c r="B132" t="s">
        <v>2256</v>
      </c>
      <c r="C132" t="s">
        <v>1368</v>
      </c>
      <c r="D132" t="s">
        <v>2257</v>
      </c>
      <c r="E132">
        <v>1</v>
      </c>
      <c r="G132">
        <v>1732.2</v>
      </c>
      <c r="H132" t="s">
        <v>2258</v>
      </c>
      <c r="I132">
        <v>10</v>
      </c>
      <c r="J132" t="s">
        <v>1968</v>
      </c>
      <c r="K132">
        <v>0</v>
      </c>
      <c r="M132">
        <v>3</v>
      </c>
    </row>
    <row r="133" spans="1:13">
      <c r="A133" t="s">
        <v>2259</v>
      </c>
      <c r="B133" t="s">
        <v>2259</v>
      </c>
      <c r="C133" t="s">
        <v>1369</v>
      </c>
      <c r="D133" t="s">
        <v>2260</v>
      </c>
      <c r="E133">
        <v>1</v>
      </c>
      <c r="G133">
        <v>21.7</v>
      </c>
      <c r="H133" t="s">
        <v>2261</v>
      </c>
      <c r="I133">
        <v>1</v>
      </c>
      <c r="J133" t="s">
        <v>1916</v>
      </c>
      <c r="K133">
        <v>0</v>
      </c>
      <c r="M133">
        <v>1</v>
      </c>
    </row>
    <row r="134" spans="1:13">
      <c r="A134" t="s">
        <v>2262</v>
      </c>
      <c r="B134" t="s">
        <v>2262</v>
      </c>
      <c r="C134" t="s">
        <v>1370</v>
      </c>
      <c r="D134" t="s">
        <v>2263</v>
      </c>
      <c r="E134">
        <v>1</v>
      </c>
      <c r="G134">
        <v>10.4</v>
      </c>
      <c r="H134" t="s">
        <v>2264</v>
      </c>
      <c r="I134">
        <v>1</v>
      </c>
      <c r="J134" t="s">
        <v>1916</v>
      </c>
      <c r="K134">
        <v>2</v>
      </c>
      <c r="M134">
        <v>26</v>
      </c>
    </row>
    <row r="135" spans="1:13">
      <c r="A135" t="s">
        <v>2265</v>
      </c>
      <c r="B135" t="s">
        <v>2265</v>
      </c>
      <c r="C135" t="s">
        <v>1371</v>
      </c>
      <c r="D135" t="s">
        <v>2266</v>
      </c>
      <c r="E135">
        <v>1</v>
      </c>
      <c r="G135">
        <v>10.4</v>
      </c>
      <c r="H135" t="s">
        <v>2267</v>
      </c>
      <c r="I135">
        <v>1</v>
      </c>
      <c r="J135" t="s">
        <v>1916</v>
      </c>
      <c r="K135">
        <v>2</v>
      </c>
      <c r="M135">
        <v>26</v>
      </c>
    </row>
    <row r="136" spans="1:13">
      <c r="A136" t="s">
        <v>2268</v>
      </c>
      <c r="B136" t="s">
        <v>2268</v>
      </c>
      <c r="C136" t="s">
        <v>1372</v>
      </c>
      <c r="D136" t="s">
        <v>2269</v>
      </c>
      <c r="E136">
        <v>1</v>
      </c>
      <c r="G136">
        <v>16.8</v>
      </c>
      <c r="H136" t="s">
        <v>2270</v>
      </c>
      <c r="I136">
        <v>1</v>
      </c>
      <c r="J136" t="s">
        <v>1916</v>
      </c>
      <c r="K136">
        <v>2</v>
      </c>
      <c r="M136">
        <v>26</v>
      </c>
    </row>
    <row r="137" spans="1:13">
      <c r="A137" t="s">
        <v>2271</v>
      </c>
      <c r="B137" t="s">
        <v>2271</v>
      </c>
      <c r="C137" t="s">
        <v>1373</v>
      </c>
      <c r="D137" t="s">
        <v>2272</v>
      </c>
      <c r="E137">
        <v>1</v>
      </c>
      <c r="G137">
        <v>29.3</v>
      </c>
      <c r="H137" t="s">
        <v>2273</v>
      </c>
      <c r="I137">
        <v>1</v>
      </c>
      <c r="J137" t="s">
        <v>1916</v>
      </c>
      <c r="K137">
        <v>2</v>
      </c>
      <c r="M137">
        <v>26</v>
      </c>
    </row>
    <row r="138" spans="1:13">
      <c r="A138" t="s">
        <v>2274</v>
      </c>
      <c r="B138" t="s">
        <v>2274</v>
      </c>
      <c r="C138" t="s">
        <v>1374</v>
      </c>
      <c r="D138" t="s">
        <v>2275</v>
      </c>
      <c r="E138">
        <v>1</v>
      </c>
      <c r="G138">
        <v>134.9</v>
      </c>
      <c r="H138" t="s">
        <v>2276</v>
      </c>
      <c r="I138">
        <v>3</v>
      </c>
      <c r="J138" t="s">
        <v>1939</v>
      </c>
      <c r="K138">
        <v>2</v>
      </c>
      <c r="M138">
        <v>2</v>
      </c>
    </row>
    <row r="139" spans="1:13">
      <c r="A139" t="s">
        <v>2277</v>
      </c>
      <c r="B139" t="s">
        <v>2277</v>
      </c>
      <c r="C139" t="s">
        <v>1376</v>
      </c>
      <c r="E139">
        <v>1</v>
      </c>
      <c r="G139">
        <v>57.3</v>
      </c>
      <c r="H139" t="s">
        <v>2278</v>
      </c>
      <c r="I139">
        <v>1</v>
      </c>
      <c r="J139" t="s">
        <v>1916</v>
      </c>
      <c r="K139">
        <v>0</v>
      </c>
      <c r="M139">
        <v>1</v>
      </c>
    </row>
    <row r="140" spans="1:13">
      <c r="A140" t="s">
        <v>2279</v>
      </c>
      <c r="B140" t="s">
        <v>2279</v>
      </c>
      <c r="C140" t="s">
        <v>1377</v>
      </c>
      <c r="D140" t="s">
        <v>2280</v>
      </c>
      <c r="E140">
        <v>1</v>
      </c>
      <c r="G140">
        <v>80.2</v>
      </c>
      <c r="H140" t="s">
        <v>2281</v>
      </c>
      <c r="I140">
        <v>1</v>
      </c>
      <c r="J140" t="s">
        <v>1916</v>
      </c>
      <c r="K140">
        <v>0</v>
      </c>
      <c r="M140">
        <v>25</v>
      </c>
    </row>
    <row r="141" spans="1:13">
      <c r="A141" t="s">
        <v>2282</v>
      </c>
      <c r="B141" t="s">
        <v>2282</v>
      </c>
      <c r="C141" t="s">
        <v>404</v>
      </c>
      <c r="E141">
        <v>2</v>
      </c>
      <c r="G141">
        <v>505.4</v>
      </c>
      <c r="H141" t="s">
        <v>2283</v>
      </c>
      <c r="I141">
        <v>21</v>
      </c>
      <c r="J141" t="s">
        <v>1946</v>
      </c>
      <c r="K141">
        <v>0</v>
      </c>
      <c r="M141">
        <v>3</v>
      </c>
    </row>
    <row r="142" spans="1:13">
      <c r="A142" t="s">
        <v>2284</v>
      </c>
      <c r="B142" t="s">
        <v>2284</v>
      </c>
      <c r="C142" t="s">
        <v>1378</v>
      </c>
      <c r="D142" t="s">
        <v>2285</v>
      </c>
      <c r="E142">
        <v>1</v>
      </c>
      <c r="G142">
        <v>85.2</v>
      </c>
      <c r="H142" t="s">
        <v>2286</v>
      </c>
      <c r="I142">
        <v>1</v>
      </c>
      <c r="J142" t="s">
        <v>1916</v>
      </c>
      <c r="K142">
        <v>0</v>
      </c>
      <c r="M142">
        <v>25</v>
      </c>
    </row>
    <row r="143" spans="1:13">
      <c r="A143" t="s">
        <v>2287</v>
      </c>
      <c r="B143" t="s">
        <v>2287</v>
      </c>
      <c r="C143" t="s">
        <v>1379</v>
      </c>
      <c r="D143" t="s">
        <v>2288</v>
      </c>
      <c r="E143">
        <v>1</v>
      </c>
      <c r="G143">
        <v>10.199999999999999</v>
      </c>
      <c r="H143" t="s">
        <v>2289</v>
      </c>
      <c r="I143">
        <v>3</v>
      </c>
      <c r="J143" t="s">
        <v>1939</v>
      </c>
      <c r="K143">
        <v>0</v>
      </c>
      <c r="M143">
        <v>4</v>
      </c>
    </row>
    <row r="144" spans="1:13">
      <c r="A144" t="s">
        <v>2290</v>
      </c>
      <c r="B144" t="s">
        <v>2290</v>
      </c>
      <c r="C144" t="s">
        <v>1380</v>
      </c>
      <c r="D144" t="s">
        <v>2291</v>
      </c>
      <c r="E144">
        <v>2</v>
      </c>
      <c r="G144">
        <v>13.3</v>
      </c>
      <c r="H144" t="s">
        <v>2292</v>
      </c>
      <c r="I144">
        <v>3</v>
      </c>
      <c r="J144" t="s">
        <v>1939</v>
      </c>
      <c r="K144">
        <v>0</v>
      </c>
      <c r="M144">
        <v>4</v>
      </c>
    </row>
    <row r="145" spans="1:13">
      <c r="A145" t="s">
        <v>2293</v>
      </c>
      <c r="B145" t="s">
        <v>2293</v>
      </c>
      <c r="C145" t="s">
        <v>1381</v>
      </c>
      <c r="D145" t="s">
        <v>2294</v>
      </c>
      <c r="E145">
        <v>1</v>
      </c>
      <c r="G145">
        <v>18.3</v>
      </c>
      <c r="H145" t="s">
        <v>2295</v>
      </c>
      <c r="I145">
        <v>3</v>
      </c>
      <c r="J145" t="s">
        <v>1939</v>
      </c>
      <c r="K145">
        <v>0</v>
      </c>
      <c r="M145">
        <v>4</v>
      </c>
    </row>
    <row r="146" spans="1:13">
      <c r="A146" t="s">
        <v>2296</v>
      </c>
      <c r="B146" t="s">
        <v>2296</v>
      </c>
      <c r="C146" t="s">
        <v>1382</v>
      </c>
      <c r="D146" t="s">
        <v>2297</v>
      </c>
      <c r="E146">
        <v>2</v>
      </c>
      <c r="G146">
        <v>14.8</v>
      </c>
      <c r="H146" t="s">
        <v>2298</v>
      </c>
      <c r="I146">
        <v>3</v>
      </c>
      <c r="J146" t="s">
        <v>1939</v>
      </c>
      <c r="K146">
        <v>0</v>
      </c>
      <c r="M146">
        <v>4</v>
      </c>
    </row>
    <row r="147" spans="1:13">
      <c r="A147" t="s">
        <v>2299</v>
      </c>
      <c r="B147" t="s">
        <v>2299</v>
      </c>
      <c r="C147" t="s">
        <v>1383</v>
      </c>
      <c r="D147" t="s">
        <v>2300</v>
      </c>
      <c r="E147">
        <v>1</v>
      </c>
      <c r="G147">
        <v>20.399999999999999</v>
      </c>
      <c r="H147" t="s">
        <v>2301</v>
      </c>
      <c r="I147">
        <v>3</v>
      </c>
      <c r="J147" t="s">
        <v>1939</v>
      </c>
      <c r="K147">
        <v>0</v>
      </c>
      <c r="M147">
        <v>4</v>
      </c>
    </row>
    <row r="148" spans="1:13">
      <c r="A148" t="s">
        <v>2302</v>
      </c>
      <c r="B148" t="s">
        <v>2302</v>
      </c>
      <c r="C148" t="s">
        <v>1384</v>
      </c>
      <c r="D148" t="s">
        <v>2303</v>
      </c>
      <c r="E148">
        <v>2</v>
      </c>
      <c r="G148">
        <v>46.8</v>
      </c>
      <c r="H148" t="s">
        <v>2304</v>
      </c>
      <c r="I148">
        <v>3</v>
      </c>
      <c r="J148" t="s">
        <v>1939</v>
      </c>
      <c r="K148">
        <v>0</v>
      </c>
      <c r="M148">
        <v>4</v>
      </c>
    </row>
    <row r="149" spans="1:13">
      <c r="A149" t="s">
        <v>2305</v>
      </c>
      <c r="B149" t="s">
        <v>2305</v>
      </c>
      <c r="C149" t="s">
        <v>1386</v>
      </c>
      <c r="D149" t="s">
        <v>2306</v>
      </c>
      <c r="E149">
        <v>1</v>
      </c>
      <c r="G149">
        <v>12.5</v>
      </c>
      <c r="H149" t="s">
        <v>2307</v>
      </c>
      <c r="I149">
        <v>1</v>
      </c>
      <c r="J149" t="s">
        <v>1916</v>
      </c>
      <c r="K149">
        <v>0</v>
      </c>
      <c r="M149">
        <v>25</v>
      </c>
    </row>
    <row r="150" spans="1:13">
      <c r="A150" t="s">
        <v>2308</v>
      </c>
      <c r="B150" t="s">
        <v>2308</v>
      </c>
      <c r="C150" t="s">
        <v>1387</v>
      </c>
      <c r="D150" t="s">
        <v>2309</v>
      </c>
      <c r="E150">
        <v>1</v>
      </c>
      <c r="G150">
        <v>16.100000000000001</v>
      </c>
      <c r="H150" t="s">
        <v>2310</v>
      </c>
      <c r="I150">
        <v>1</v>
      </c>
      <c r="J150" t="s">
        <v>1916</v>
      </c>
      <c r="K150">
        <v>0</v>
      </c>
      <c r="M150">
        <v>5</v>
      </c>
    </row>
    <row r="151" spans="1:13">
      <c r="A151" t="s">
        <v>2311</v>
      </c>
      <c r="B151" t="s">
        <v>2311</v>
      </c>
      <c r="C151" t="s">
        <v>1388</v>
      </c>
      <c r="D151" t="s">
        <v>2312</v>
      </c>
      <c r="E151">
        <v>1</v>
      </c>
      <c r="G151">
        <v>19.8</v>
      </c>
      <c r="H151" t="s">
        <v>2313</v>
      </c>
      <c r="I151">
        <v>3</v>
      </c>
      <c r="J151" t="s">
        <v>1939</v>
      </c>
      <c r="K151">
        <v>0</v>
      </c>
      <c r="M151">
        <v>2</v>
      </c>
    </row>
    <row r="152" spans="1:13">
      <c r="A152" t="s">
        <v>2314</v>
      </c>
      <c r="B152" t="s">
        <v>2314</v>
      </c>
      <c r="C152" t="s">
        <v>1389</v>
      </c>
      <c r="D152" t="s">
        <v>2315</v>
      </c>
      <c r="E152">
        <v>1</v>
      </c>
      <c r="G152">
        <v>31.7</v>
      </c>
      <c r="H152" t="s">
        <v>2316</v>
      </c>
      <c r="I152">
        <v>1</v>
      </c>
      <c r="J152" t="s">
        <v>1916</v>
      </c>
      <c r="K152">
        <v>0</v>
      </c>
      <c r="M152">
        <v>25</v>
      </c>
    </row>
    <row r="153" spans="1:13">
      <c r="A153" t="s">
        <v>2317</v>
      </c>
      <c r="B153" t="s">
        <v>2317</v>
      </c>
      <c r="C153" t="s">
        <v>1390</v>
      </c>
      <c r="D153" t="s">
        <v>2318</v>
      </c>
      <c r="E153">
        <v>1</v>
      </c>
      <c r="G153">
        <v>24.9</v>
      </c>
      <c r="H153" t="s">
        <v>2319</v>
      </c>
      <c r="I153">
        <v>1</v>
      </c>
      <c r="J153" t="s">
        <v>1916</v>
      </c>
      <c r="K153">
        <v>0</v>
      </c>
      <c r="M153">
        <v>25</v>
      </c>
    </row>
    <row r="154" spans="1:13">
      <c r="A154" t="s">
        <v>2320</v>
      </c>
      <c r="B154" t="s">
        <v>2320</v>
      </c>
      <c r="C154" t="s">
        <v>1391</v>
      </c>
      <c r="D154" t="s">
        <v>2321</v>
      </c>
      <c r="E154">
        <v>1</v>
      </c>
      <c r="G154">
        <v>8.1999999999999993</v>
      </c>
      <c r="H154" t="s">
        <v>2322</v>
      </c>
      <c r="I154">
        <v>1</v>
      </c>
      <c r="J154" t="s">
        <v>1916</v>
      </c>
      <c r="K154">
        <v>0</v>
      </c>
      <c r="M154">
        <v>5</v>
      </c>
    </row>
    <row r="155" spans="1:13">
      <c r="A155" t="s">
        <v>2323</v>
      </c>
      <c r="B155" t="s">
        <v>2323</v>
      </c>
      <c r="C155" t="s">
        <v>416</v>
      </c>
      <c r="D155" t="s">
        <v>2324</v>
      </c>
      <c r="E155">
        <v>1</v>
      </c>
      <c r="G155">
        <v>302</v>
      </c>
      <c r="H155" t="s">
        <v>2325</v>
      </c>
      <c r="I155">
        <v>25</v>
      </c>
      <c r="J155" t="s">
        <v>1903</v>
      </c>
      <c r="K155">
        <v>0</v>
      </c>
      <c r="M155">
        <v>9</v>
      </c>
    </row>
    <row r="156" spans="1:13">
      <c r="A156" t="s">
        <v>2326</v>
      </c>
      <c r="B156" t="s">
        <v>2326</v>
      </c>
      <c r="C156" t="s">
        <v>1392</v>
      </c>
      <c r="D156" t="s">
        <v>2327</v>
      </c>
      <c r="E156">
        <v>1</v>
      </c>
      <c r="G156">
        <v>124.2</v>
      </c>
      <c r="H156" t="s">
        <v>2328</v>
      </c>
      <c r="I156">
        <v>13</v>
      </c>
      <c r="J156" t="s">
        <v>2329</v>
      </c>
      <c r="K156">
        <v>0</v>
      </c>
      <c r="M156">
        <v>14</v>
      </c>
    </row>
    <row r="157" spans="1:13">
      <c r="A157" t="s">
        <v>2330</v>
      </c>
      <c r="B157" t="s">
        <v>2330</v>
      </c>
      <c r="C157" t="s">
        <v>421</v>
      </c>
      <c r="D157" t="s">
        <v>2331</v>
      </c>
      <c r="E157">
        <v>1</v>
      </c>
      <c r="G157">
        <v>5.9</v>
      </c>
      <c r="H157" t="s">
        <v>2332</v>
      </c>
      <c r="I157">
        <v>1</v>
      </c>
      <c r="J157" t="s">
        <v>1916</v>
      </c>
      <c r="K157">
        <v>0</v>
      </c>
      <c r="M157">
        <v>25</v>
      </c>
    </row>
    <row r="158" spans="1:13">
      <c r="A158" t="s">
        <v>2333</v>
      </c>
      <c r="B158" t="s">
        <v>2333</v>
      </c>
      <c r="C158" t="s">
        <v>1393</v>
      </c>
      <c r="E158">
        <v>1</v>
      </c>
      <c r="G158">
        <v>10.4</v>
      </c>
      <c r="H158" t="s">
        <v>2334</v>
      </c>
      <c r="I158">
        <v>1</v>
      </c>
      <c r="J158" t="s">
        <v>1916</v>
      </c>
      <c r="K158">
        <v>2</v>
      </c>
      <c r="M158">
        <v>26</v>
      </c>
    </row>
    <row r="159" spans="1:13">
      <c r="A159" t="s">
        <v>2335</v>
      </c>
      <c r="B159" t="s">
        <v>2335</v>
      </c>
      <c r="C159" t="s">
        <v>1394</v>
      </c>
      <c r="E159">
        <v>1</v>
      </c>
      <c r="G159">
        <v>333</v>
      </c>
      <c r="H159" t="s">
        <v>2336</v>
      </c>
      <c r="I159">
        <v>25</v>
      </c>
      <c r="J159" t="s">
        <v>1903</v>
      </c>
      <c r="K159">
        <v>0</v>
      </c>
      <c r="M159">
        <v>8</v>
      </c>
    </row>
    <row r="160" spans="1:13">
      <c r="A160" t="s">
        <v>2337</v>
      </c>
      <c r="B160" t="s">
        <v>2337</v>
      </c>
      <c r="C160" t="s">
        <v>1395</v>
      </c>
      <c r="D160" t="s">
        <v>2338</v>
      </c>
      <c r="E160">
        <v>1</v>
      </c>
      <c r="G160">
        <v>48.3</v>
      </c>
      <c r="H160" t="s">
        <v>2339</v>
      </c>
      <c r="I160">
        <v>3</v>
      </c>
      <c r="J160" t="s">
        <v>1939</v>
      </c>
      <c r="K160">
        <v>0</v>
      </c>
      <c r="M160">
        <v>3</v>
      </c>
    </row>
    <row r="161" spans="1:13">
      <c r="A161" t="s">
        <v>2340</v>
      </c>
      <c r="B161" t="s">
        <v>2340</v>
      </c>
      <c r="C161" t="s">
        <v>1396</v>
      </c>
      <c r="E161">
        <v>2</v>
      </c>
      <c r="G161">
        <v>12.7</v>
      </c>
      <c r="H161" t="s">
        <v>2341</v>
      </c>
      <c r="I161">
        <v>1</v>
      </c>
      <c r="J161" t="s">
        <v>1916</v>
      </c>
      <c r="K161">
        <v>0</v>
      </c>
      <c r="M161">
        <v>3</v>
      </c>
    </row>
    <row r="162" spans="1:13">
      <c r="A162" t="s">
        <v>2342</v>
      </c>
      <c r="B162" t="s">
        <v>2342</v>
      </c>
      <c r="C162" t="s">
        <v>1397</v>
      </c>
      <c r="E162">
        <v>1</v>
      </c>
      <c r="G162">
        <v>31.9</v>
      </c>
      <c r="H162" t="s">
        <v>2343</v>
      </c>
      <c r="I162">
        <v>1</v>
      </c>
      <c r="J162" t="s">
        <v>1916</v>
      </c>
      <c r="K162">
        <v>0</v>
      </c>
      <c r="M162">
        <v>25</v>
      </c>
    </row>
    <row r="163" spans="1:13">
      <c r="A163" t="s">
        <v>2344</v>
      </c>
      <c r="B163" t="s">
        <v>2344</v>
      </c>
      <c r="C163" t="s">
        <v>1398</v>
      </c>
      <c r="D163" t="s">
        <v>2345</v>
      </c>
      <c r="E163">
        <v>2</v>
      </c>
      <c r="G163">
        <v>16.100000000000001</v>
      </c>
      <c r="H163" t="s">
        <v>2346</v>
      </c>
      <c r="I163">
        <v>1</v>
      </c>
      <c r="J163" t="s">
        <v>1916</v>
      </c>
      <c r="K163">
        <v>0</v>
      </c>
      <c r="M163">
        <v>3</v>
      </c>
    </row>
    <row r="164" spans="1:13">
      <c r="A164" t="s">
        <v>2347</v>
      </c>
      <c r="B164" t="s">
        <v>2347</v>
      </c>
      <c r="C164" t="s">
        <v>1399</v>
      </c>
      <c r="E164">
        <v>1</v>
      </c>
      <c r="G164">
        <v>11.7</v>
      </c>
      <c r="H164" t="s">
        <v>2348</v>
      </c>
      <c r="I164">
        <v>14</v>
      </c>
      <c r="J164" t="s">
        <v>1899</v>
      </c>
      <c r="K164">
        <v>2</v>
      </c>
      <c r="M164">
        <v>3</v>
      </c>
    </row>
    <row r="165" spans="1:13">
      <c r="A165" t="s">
        <v>2349</v>
      </c>
      <c r="B165" t="s">
        <v>2349</v>
      </c>
      <c r="C165" t="s">
        <v>1400</v>
      </c>
      <c r="D165" t="s">
        <v>2350</v>
      </c>
      <c r="E165">
        <v>1</v>
      </c>
      <c r="G165">
        <v>71.7</v>
      </c>
      <c r="H165" t="s">
        <v>2351</v>
      </c>
      <c r="I165">
        <v>11</v>
      </c>
      <c r="J165" t="s">
        <v>2352</v>
      </c>
      <c r="K165">
        <v>0</v>
      </c>
      <c r="M165">
        <v>3</v>
      </c>
    </row>
    <row r="166" spans="1:13">
      <c r="A166" t="s">
        <v>2353</v>
      </c>
      <c r="B166" t="s">
        <v>2353</v>
      </c>
      <c r="C166" t="s">
        <v>1401</v>
      </c>
      <c r="E166">
        <v>1</v>
      </c>
      <c r="G166">
        <v>187.8</v>
      </c>
      <c r="H166" t="s">
        <v>2354</v>
      </c>
      <c r="I166">
        <v>21</v>
      </c>
      <c r="J166" t="s">
        <v>1946</v>
      </c>
      <c r="K166">
        <v>0</v>
      </c>
      <c r="M166">
        <v>3</v>
      </c>
    </row>
    <row r="167" spans="1:13">
      <c r="A167" t="s">
        <v>2355</v>
      </c>
      <c r="B167" t="s">
        <v>2355</v>
      </c>
      <c r="C167" t="s">
        <v>445</v>
      </c>
      <c r="D167" t="s">
        <v>2356</v>
      </c>
      <c r="E167">
        <v>1</v>
      </c>
      <c r="G167">
        <v>61</v>
      </c>
      <c r="H167" t="s">
        <v>2357</v>
      </c>
      <c r="I167">
        <v>25</v>
      </c>
      <c r="J167" t="s">
        <v>1903</v>
      </c>
      <c r="K167">
        <v>0</v>
      </c>
      <c r="M167">
        <v>9</v>
      </c>
    </row>
    <row r="168" spans="1:13">
      <c r="A168" t="s">
        <v>2358</v>
      </c>
      <c r="B168" t="s">
        <v>2358</v>
      </c>
      <c r="C168" t="s">
        <v>1403</v>
      </c>
      <c r="D168" t="s">
        <v>2359</v>
      </c>
      <c r="E168">
        <v>1</v>
      </c>
      <c r="G168">
        <v>231</v>
      </c>
      <c r="H168" t="s">
        <v>2360</v>
      </c>
      <c r="I168">
        <v>23</v>
      </c>
      <c r="J168" t="s">
        <v>2361</v>
      </c>
      <c r="K168">
        <v>0</v>
      </c>
      <c r="M168">
        <v>3</v>
      </c>
    </row>
    <row r="169" spans="1:13">
      <c r="A169" t="s">
        <v>2362</v>
      </c>
      <c r="B169" t="s">
        <v>2362</v>
      </c>
      <c r="C169" t="s">
        <v>1404</v>
      </c>
      <c r="D169" t="s">
        <v>2363</v>
      </c>
      <c r="E169">
        <v>1</v>
      </c>
      <c r="G169">
        <v>12.3</v>
      </c>
      <c r="H169" t="s">
        <v>2364</v>
      </c>
      <c r="I169">
        <v>19</v>
      </c>
      <c r="J169" t="s">
        <v>1980</v>
      </c>
      <c r="K169">
        <v>0</v>
      </c>
      <c r="M169">
        <v>12</v>
      </c>
    </row>
    <row r="170" spans="1:13">
      <c r="A170" t="s">
        <v>2365</v>
      </c>
      <c r="B170" t="s">
        <v>2365</v>
      </c>
      <c r="C170" t="s">
        <v>1405</v>
      </c>
      <c r="D170" t="s">
        <v>2366</v>
      </c>
      <c r="E170">
        <v>1</v>
      </c>
      <c r="G170">
        <v>54.7</v>
      </c>
      <c r="H170" t="s">
        <v>2367</v>
      </c>
      <c r="I170">
        <v>2</v>
      </c>
      <c r="J170" t="s">
        <v>835</v>
      </c>
      <c r="K170">
        <v>0</v>
      </c>
      <c r="M170">
        <v>1</v>
      </c>
    </row>
    <row r="171" spans="1:13">
      <c r="A171" t="s">
        <v>2368</v>
      </c>
      <c r="B171" t="s">
        <v>2368</v>
      </c>
      <c r="C171" t="s">
        <v>1407</v>
      </c>
      <c r="D171" t="s">
        <v>2369</v>
      </c>
      <c r="E171">
        <v>1</v>
      </c>
      <c r="G171">
        <v>12.8</v>
      </c>
      <c r="H171" t="s">
        <v>2370</v>
      </c>
      <c r="I171">
        <v>15</v>
      </c>
      <c r="J171" t="s">
        <v>1907</v>
      </c>
      <c r="K171">
        <v>0</v>
      </c>
      <c r="M171">
        <v>7</v>
      </c>
    </row>
    <row r="172" spans="1:13">
      <c r="A172" t="s">
        <v>2371</v>
      </c>
      <c r="B172" t="s">
        <v>2371</v>
      </c>
      <c r="C172" t="s">
        <v>459</v>
      </c>
      <c r="D172" t="s">
        <v>2372</v>
      </c>
      <c r="E172">
        <v>1</v>
      </c>
      <c r="G172">
        <v>45.9</v>
      </c>
      <c r="H172" t="s">
        <v>2373</v>
      </c>
      <c r="I172">
        <v>1</v>
      </c>
      <c r="J172" t="s">
        <v>1916</v>
      </c>
      <c r="K172">
        <v>0</v>
      </c>
      <c r="M172">
        <v>5</v>
      </c>
    </row>
    <row r="173" spans="1:13">
      <c r="A173" t="s">
        <v>2374</v>
      </c>
      <c r="B173" t="s">
        <v>2374</v>
      </c>
      <c r="C173" t="s">
        <v>1408</v>
      </c>
      <c r="D173" t="s">
        <v>2375</v>
      </c>
      <c r="E173">
        <v>1</v>
      </c>
      <c r="G173">
        <v>8.6999999999999993</v>
      </c>
      <c r="H173" t="s">
        <v>2376</v>
      </c>
      <c r="I173">
        <v>14</v>
      </c>
      <c r="J173" t="s">
        <v>1899</v>
      </c>
      <c r="K173">
        <v>0</v>
      </c>
      <c r="M173">
        <v>3</v>
      </c>
    </row>
    <row r="174" spans="1:13">
      <c r="A174" t="s">
        <v>2377</v>
      </c>
      <c r="B174" t="s">
        <v>2377</v>
      </c>
      <c r="C174" t="s">
        <v>1409</v>
      </c>
      <c r="E174">
        <v>1</v>
      </c>
      <c r="G174">
        <v>10.1</v>
      </c>
      <c r="H174" t="s">
        <v>2378</v>
      </c>
      <c r="I174">
        <v>1</v>
      </c>
      <c r="J174" t="s">
        <v>1916</v>
      </c>
      <c r="K174">
        <v>0</v>
      </c>
    </row>
    <row r="175" spans="1:13">
      <c r="A175" t="s">
        <v>2379</v>
      </c>
      <c r="B175" t="s">
        <v>2379</v>
      </c>
      <c r="C175" t="s">
        <v>1410</v>
      </c>
      <c r="E175">
        <v>1</v>
      </c>
      <c r="G175">
        <v>0</v>
      </c>
      <c r="H175" t="s">
        <v>2380</v>
      </c>
      <c r="I175">
        <v>1</v>
      </c>
      <c r="J175" t="s">
        <v>1916</v>
      </c>
      <c r="K175">
        <v>0</v>
      </c>
    </row>
    <row r="176" spans="1:13">
      <c r="A176" t="s">
        <v>2381</v>
      </c>
      <c r="B176" t="s">
        <v>2381</v>
      </c>
      <c r="C176" t="s">
        <v>467</v>
      </c>
      <c r="D176" t="s">
        <v>2382</v>
      </c>
      <c r="E176">
        <v>2</v>
      </c>
      <c r="G176">
        <v>326</v>
      </c>
      <c r="H176" t="s">
        <v>2383</v>
      </c>
      <c r="I176">
        <v>21</v>
      </c>
      <c r="J176" t="s">
        <v>1946</v>
      </c>
      <c r="K176">
        <v>0</v>
      </c>
      <c r="M176">
        <v>3</v>
      </c>
    </row>
    <row r="177" spans="1:13">
      <c r="A177" t="s">
        <v>2384</v>
      </c>
      <c r="B177" t="s">
        <v>2384</v>
      </c>
      <c r="C177" t="s">
        <v>464</v>
      </c>
      <c r="D177" t="s">
        <v>2385</v>
      </c>
      <c r="E177">
        <v>1</v>
      </c>
      <c r="G177">
        <v>7.5</v>
      </c>
      <c r="H177" t="s">
        <v>2386</v>
      </c>
      <c r="I177">
        <v>23</v>
      </c>
      <c r="J177" t="s">
        <v>2361</v>
      </c>
      <c r="K177">
        <v>0</v>
      </c>
      <c r="M177">
        <v>3</v>
      </c>
    </row>
    <row r="178" spans="1:13">
      <c r="A178" t="s">
        <v>2387</v>
      </c>
      <c r="B178" t="s">
        <v>2387</v>
      </c>
      <c r="C178" t="s">
        <v>1412</v>
      </c>
      <c r="D178" t="s">
        <v>2388</v>
      </c>
      <c r="E178">
        <v>2</v>
      </c>
      <c r="G178">
        <v>235.8</v>
      </c>
      <c r="H178" t="s">
        <v>2389</v>
      </c>
      <c r="I178">
        <v>1</v>
      </c>
      <c r="J178" t="s">
        <v>1916</v>
      </c>
      <c r="K178">
        <v>2</v>
      </c>
      <c r="M178">
        <v>3</v>
      </c>
    </row>
    <row r="179" spans="1:13">
      <c r="A179" t="s">
        <v>2390</v>
      </c>
      <c r="B179" t="s">
        <v>2390</v>
      </c>
      <c r="C179" t="s">
        <v>474</v>
      </c>
      <c r="D179" t="s">
        <v>2391</v>
      </c>
      <c r="E179">
        <v>1</v>
      </c>
      <c r="G179">
        <v>9.6999999999999993</v>
      </c>
      <c r="H179" t="s">
        <v>2392</v>
      </c>
      <c r="I179">
        <v>1</v>
      </c>
      <c r="J179" t="s">
        <v>1916</v>
      </c>
      <c r="K179">
        <v>0</v>
      </c>
      <c r="M179">
        <v>25</v>
      </c>
    </row>
    <row r="180" spans="1:13">
      <c r="A180" t="s">
        <v>2393</v>
      </c>
      <c r="B180" t="s">
        <v>2393</v>
      </c>
      <c r="C180" t="s">
        <v>475</v>
      </c>
      <c r="D180" t="s">
        <v>2394</v>
      </c>
      <c r="E180">
        <v>1</v>
      </c>
      <c r="G180">
        <v>9.6999999999999993</v>
      </c>
      <c r="H180" t="s">
        <v>2395</v>
      </c>
      <c r="I180">
        <v>1</v>
      </c>
      <c r="J180" t="s">
        <v>1916</v>
      </c>
      <c r="K180">
        <v>2</v>
      </c>
      <c r="M180">
        <v>26</v>
      </c>
    </row>
    <row r="181" spans="1:13">
      <c r="A181" t="s">
        <v>2396</v>
      </c>
      <c r="B181" t="s">
        <v>2396</v>
      </c>
      <c r="C181" t="s">
        <v>473</v>
      </c>
      <c r="D181" t="s">
        <v>2397</v>
      </c>
      <c r="E181">
        <v>1</v>
      </c>
      <c r="G181">
        <v>9.6999999999999993</v>
      </c>
      <c r="H181" t="s">
        <v>2398</v>
      </c>
      <c r="I181">
        <v>1</v>
      </c>
      <c r="J181" t="s">
        <v>1916</v>
      </c>
      <c r="K181">
        <v>2</v>
      </c>
      <c r="M181">
        <v>6</v>
      </c>
    </row>
    <row r="182" spans="1:13">
      <c r="A182" t="s">
        <v>2399</v>
      </c>
      <c r="B182" t="s">
        <v>2399</v>
      </c>
      <c r="C182" t="s">
        <v>1413</v>
      </c>
      <c r="D182" t="s">
        <v>2400</v>
      </c>
      <c r="E182">
        <v>1</v>
      </c>
      <c r="G182">
        <v>4.2</v>
      </c>
      <c r="H182" t="s">
        <v>2401</v>
      </c>
      <c r="I182">
        <v>14</v>
      </c>
      <c r="J182" t="s">
        <v>1899</v>
      </c>
      <c r="K182">
        <v>0</v>
      </c>
      <c r="M182">
        <v>7</v>
      </c>
    </row>
    <row r="183" spans="1:13">
      <c r="A183" t="s">
        <v>2402</v>
      </c>
      <c r="B183" t="s">
        <v>2402</v>
      </c>
      <c r="C183" t="s">
        <v>479</v>
      </c>
      <c r="D183" t="s">
        <v>2403</v>
      </c>
      <c r="E183">
        <v>1</v>
      </c>
      <c r="G183">
        <v>15.3</v>
      </c>
      <c r="H183" t="s">
        <v>2404</v>
      </c>
      <c r="I183">
        <v>1</v>
      </c>
      <c r="J183" t="s">
        <v>1916</v>
      </c>
      <c r="K183">
        <v>0</v>
      </c>
      <c r="M183">
        <v>2</v>
      </c>
    </row>
    <row r="184" spans="1:13">
      <c r="A184" t="s">
        <v>2405</v>
      </c>
      <c r="B184" t="s">
        <v>2405</v>
      </c>
      <c r="C184" t="s">
        <v>1414</v>
      </c>
      <c r="D184" t="s">
        <v>2406</v>
      </c>
      <c r="E184">
        <v>1</v>
      </c>
      <c r="G184">
        <v>0.93</v>
      </c>
      <c r="H184" t="s">
        <v>2407</v>
      </c>
      <c r="I184">
        <v>3</v>
      </c>
      <c r="J184" t="s">
        <v>1939</v>
      </c>
      <c r="K184">
        <v>0</v>
      </c>
      <c r="M184">
        <v>2</v>
      </c>
    </row>
    <row r="185" spans="1:13">
      <c r="A185" t="s">
        <v>2408</v>
      </c>
      <c r="B185" t="s">
        <v>2408</v>
      </c>
      <c r="C185" t="s">
        <v>1415</v>
      </c>
      <c r="D185" t="s">
        <v>2409</v>
      </c>
      <c r="E185">
        <v>2</v>
      </c>
      <c r="G185">
        <v>21.2</v>
      </c>
      <c r="H185" t="s">
        <v>2410</v>
      </c>
      <c r="I185">
        <v>2</v>
      </c>
      <c r="J185" t="s">
        <v>835</v>
      </c>
      <c r="K185">
        <v>2</v>
      </c>
      <c r="M185">
        <v>2</v>
      </c>
    </row>
    <row r="186" spans="1:13">
      <c r="A186" t="s">
        <v>2411</v>
      </c>
      <c r="B186" t="s">
        <v>2411</v>
      </c>
      <c r="C186" t="s">
        <v>483</v>
      </c>
      <c r="D186" t="s">
        <v>2412</v>
      </c>
      <c r="E186">
        <v>1</v>
      </c>
      <c r="G186">
        <v>5.9</v>
      </c>
      <c r="H186" t="s">
        <v>2413</v>
      </c>
      <c r="I186">
        <v>1</v>
      </c>
      <c r="J186" t="s">
        <v>1916</v>
      </c>
      <c r="K186">
        <v>0</v>
      </c>
      <c r="M186">
        <v>25</v>
      </c>
    </row>
    <row r="187" spans="1:13">
      <c r="A187" t="s">
        <v>2414</v>
      </c>
      <c r="B187" t="s">
        <v>2414</v>
      </c>
      <c r="C187" t="s">
        <v>484</v>
      </c>
      <c r="D187" t="s">
        <v>2415</v>
      </c>
      <c r="E187">
        <v>1</v>
      </c>
      <c r="G187">
        <v>6</v>
      </c>
      <c r="H187" t="s">
        <v>2416</v>
      </c>
      <c r="I187">
        <v>1</v>
      </c>
      <c r="J187" t="s">
        <v>1916</v>
      </c>
      <c r="K187">
        <v>0</v>
      </c>
      <c r="M187">
        <v>25</v>
      </c>
    </row>
    <row r="188" spans="1:13">
      <c r="A188" t="s">
        <v>2417</v>
      </c>
      <c r="B188" t="s">
        <v>2417</v>
      </c>
      <c r="C188" t="s">
        <v>1416</v>
      </c>
      <c r="E188">
        <v>1</v>
      </c>
      <c r="G188">
        <v>120</v>
      </c>
      <c r="H188" t="s">
        <v>2418</v>
      </c>
      <c r="I188">
        <v>25</v>
      </c>
      <c r="J188" t="s">
        <v>1903</v>
      </c>
      <c r="K188">
        <v>0</v>
      </c>
      <c r="M188">
        <v>9</v>
      </c>
    </row>
    <row r="189" spans="1:13">
      <c r="A189" t="s">
        <v>2419</v>
      </c>
      <c r="B189" t="s">
        <v>2419</v>
      </c>
      <c r="C189" t="s">
        <v>1417</v>
      </c>
      <c r="D189" t="s">
        <v>2420</v>
      </c>
      <c r="E189">
        <v>1</v>
      </c>
      <c r="G189">
        <v>5.0999999999999996</v>
      </c>
      <c r="H189" t="s">
        <v>2421</v>
      </c>
      <c r="I189">
        <v>7</v>
      </c>
      <c r="J189" t="s">
        <v>2143</v>
      </c>
      <c r="K189">
        <v>2</v>
      </c>
      <c r="M189">
        <v>11</v>
      </c>
    </row>
    <row r="190" spans="1:13">
      <c r="A190" t="s">
        <v>2422</v>
      </c>
      <c r="B190" t="s">
        <v>2422</v>
      </c>
      <c r="C190" t="s">
        <v>1418</v>
      </c>
      <c r="D190" t="s">
        <v>2423</v>
      </c>
      <c r="E190">
        <v>1</v>
      </c>
      <c r="G190">
        <v>89.2</v>
      </c>
      <c r="H190" t="s">
        <v>2424</v>
      </c>
      <c r="I190">
        <v>21</v>
      </c>
      <c r="J190" t="s">
        <v>1946</v>
      </c>
      <c r="K190">
        <v>0</v>
      </c>
      <c r="M190">
        <v>3</v>
      </c>
    </row>
    <row r="191" spans="1:13">
      <c r="A191" t="s">
        <v>2425</v>
      </c>
      <c r="B191" t="s">
        <v>2425</v>
      </c>
      <c r="C191" t="s">
        <v>1419</v>
      </c>
      <c r="D191" t="s">
        <v>2426</v>
      </c>
      <c r="E191">
        <v>1</v>
      </c>
      <c r="G191">
        <v>139.4</v>
      </c>
      <c r="H191" t="s">
        <v>2427</v>
      </c>
      <c r="I191">
        <v>1</v>
      </c>
      <c r="J191" t="s">
        <v>1916</v>
      </c>
      <c r="K191">
        <v>0</v>
      </c>
      <c r="M191">
        <v>1</v>
      </c>
    </row>
    <row r="192" spans="1:13">
      <c r="A192" t="s">
        <v>2428</v>
      </c>
      <c r="B192" t="s">
        <v>2428</v>
      </c>
      <c r="C192" t="s">
        <v>1420</v>
      </c>
      <c r="D192" t="s">
        <v>2429</v>
      </c>
      <c r="E192">
        <v>1</v>
      </c>
      <c r="G192">
        <v>139</v>
      </c>
      <c r="H192" t="s">
        <v>2430</v>
      </c>
      <c r="I192">
        <v>25</v>
      </c>
      <c r="J192" t="s">
        <v>1903</v>
      </c>
      <c r="K192">
        <v>2</v>
      </c>
      <c r="M192">
        <v>9</v>
      </c>
    </row>
    <row r="193" spans="1:13">
      <c r="A193" t="s">
        <v>2431</v>
      </c>
      <c r="B193" t="s">
        <v>2431</v>
      </c>
      <c r="C193" t="s">
        <v>1421</v>
      </c>
      <c r="D193" t="s">
        <v>2432</v>
      </c>
      <c r="E193">
        <v>2</v>
      </c>
      <c r="G193">
        <v>529.70000000000005</v>
      </c>
      <c r="H193" t="s">
        <v>2433</v>
      </c>
      <c r="I193">
        <v>21</v>
      </c>
      <c r="J193" t="s">
        <v>1946</v>
      </c>
      <c r="K193">
        <v>0</v>
      </c>
      <c r="M193">
        <v>3</v>
      </c>
    </row>
    <row r="194" spans="1:13">
      <c r="A194" t="s">
        <v>2434</v>
      </c>
      <c r="B194" t="s">
        <v>2434</v>
      </c>
      <c r="C194" t="s">
        <v>1422</v>
      </c>
      <c r="D194" t="s">
        <v>2435</v>
      </c>
      <c r="E194">
        <v>1</v>
      </c>
      <c r="G194">
        <v>199.6</v>
      </c>
      <c r="H194" t="s">
        <v>2436</v>
      </c>
      <c r="I194">
        <v>1</v>
      </c>
      <c r="J194" t="s">
        <v>1916</v>
      </c>
      <c r="K194">
        <v>2</v>
      </c>
      <c r="M194">
        <v>1</v>
      </c>
    </row>
    <row r="195" spans="1:13">
      <c r="A195" t="s">
        <v>2437</v>
      </c>
      <c r="B195" t="s">
        <v>2437</v>
      </c>
      <c r="C195" t="s">
        <v>1423</v>
      </c>
      <c r="D195" t="s">
        <v>2438</v>
      </c>
      <c r="E195">
        <v>1</v>
      </c>
      <c r="G195">
        <v>307</v>
      </c>
      <c r="H195" t="s">
        <v>2439</v>
      </c>
      <c r="I195">
        <v>1</v>
      </c>
      <c r="J195" t="s">
        <v>1916</v>
      </c>
      <c r="K195">
        <v>2</v>
      </c>
      <c r="M195">
        <v>1</v>
      </c>
    </row>
    <row r="196" spans="1:13">
      <c r="A196" t="s">
        <v>2440</v>
      </c>
      <c r="B196" t="s">
        <v>2440</v>
      </c>
      <c r="C196" t="s">
        <v>1424</v>
      </c>
      <c r="D196" t="s">
        <v>2441</v>
      </c>
      <c r="E196">
        <v>1</v>
      </c>
      <c r="G196">
        <v>20.9</v>
      </c>
      <c r="H196" t="s">
        <v>2442</v>
      </c>
      <c r="I196">
        <v>12</v>
      </c>
      <c r="J196" t="s">
        <v>2248</v>
      </c>
      <c r="K196">
        <v>2</v>
      </c>
      <c r="M196">
        <v>11</v>
      </c>
    </row>
    <row r="197" spans="1:13">
      <c r="A197" t="s">
        <v>2443</v>
      </c>
      <c r="B197" t="s">
        <v>2443</v>
      </c>
      <c r="C197" t="s">
        <v>1425</v>
      </c>
      <c r="D197" t="s">
        <v>2444</v>
      </c>
      <c r="E197">
        <v>2</v>
      </c>
      <c r="G197">
        <v>76</v>
      </c>
      <c r="H197" t="s">
        <v>2445</v>
      </c>
      <c r="I197">
        <v>2</v>
      </c>
      <c r="J197" t="s">
        <v>835</v>
      </c>
      <c r="K197">
        <v>2</v>
      </c>
      <c r="M197">
        <v>3</v>
      </c>
    </row>
    <row r="198" spans="1:13">
      <c r="A198" t="s">
        <v>2446</v>
      </c>
      <c r="B198" t="s">
        <v>2446</v>
      </c>
      <c r="C198" t="s">
        <v>1426</v>
      </c>
      <c r="D198" t="s">
        <v>2447</v>
      </c>
      <c r="E198">
        <v>1</v>
      </c>
      <c r="G198">
        <v>10.4</v>
      </c>
      <c r="H198" t="s">
        <v>2448</v>
      </c>
      <c r="I198">
        <v>1</v>
      </c>
      <c r="J198" t="s">
        <v>1916</v>
      </c>
      <c r="K198">
        <v>1</v>
      </c>
      <c r="M198">
        <v>3</v>
      </c>
    </row>
    <row r="199" spans="1:13">
      <c r="A199" t="s">
        <v>2449</v>
      </c>
      <c r="B199" t="s">
        <v>2449</v>
      </c>
      <c r="C199" t="s">
        <v>492</v>
      </c>
      <c r="D199" t="s">
        <v>2450</v>
      </c>
      <c r="E199">
        <v>1</v>
      </c>
      <c r="G199">
        <v>6.5</v>
      </c>
      <c r="H199" t="s">
        <v>2451</v>
      </c>
      <c r="I199">
        <v>3</v>
      </c>
      <c r="J199" t="s">
        <v>1939</v>
      </c>
      <c r="K199">
        <v>0</v>
      </c>
      <c r="M199">
        <v>3</v>
      </c>
    </row>
    <row r="200" spans="1:13">
      <c r="A200" t="s">
        <v>2452</v>
      </c>
      <c r="B200" t="s">
        <v>2452</v>
      </c>
      <c r="C200" t="s">
        <v>1428</v>
      </c>
      <c r="D200" t="s">
        <v>2453</v>
      </c>
      <c r="E200">
        <v>1</v>
      </c>
      <c r="G200">
        <v>5.9</v>
      </c>
      <c r="H200" t="s">
        <v>2454</v>
      </c>
      <c r="I200">
        <v>1</v>
      </c>
      <c r="J200" t="s">
        <v>1916</v>
      </c>
      <c r="K200">
        <v>0</v>
      </c>
      <c r="M200">
        <v>1</v>
      </c>
    </row>
    <row r="201" spans="1:13">
      <c r="A201" t="s">
        <v>2455</v>
      </c>
      <c r="B201" t="s">
        <v>2455</v>
      </c>
      <c r="C201" t="s">
        <v>1429</v>
      </c>
      <c r="D201" t="s">
        <v>2456</v>
      </c>
      <c r="E201">
        <v>1</v>
      </c>
      <c r="G201">
        <v>44.4</v>
      </c>
      <c r="H201" t="s">
        <v>2457</v>
      </c>
      <c r="I201">
        <v>1</v>
      </c>
      <c r="J201" t="s">
        <v>1916</v>
      </c>
      <c r="K201">
        <v>2</v>
      </c>
      <c r="M201">
        <v>1</v>
      </c>
    </row>
    <row r="202" spans="1:13">
      <c r="A202" t="s">
        <v>2458</v>
      </c>
      <c r="B202" t="s">
        <v>2458</v>
      </c>
      <c r="C202" t="s">
        <v>1430</v>
      </c>
      <c r="D202" t="s">
        <v>2459</v>
      </c>
      <c r="E202">
        <v>1</v>
      </c>
      <c r="G202">
        <v>89.1</v>
      </c>
      <c r="H202" t="s">
        <v>2460</v>
      </c>
      <c r="I202">
        <v>1</v>
      </c>
      <c r="J202" t="s">
        <v>1916</v>
      </c>
      <c r="K202">
        <v>2</v>
      </c>
      <c r="M202">
        <v>1</v>
      </c>
    </row>
    <row r="203" spans="1:13">
      <c r="A203" t="s">
        <v>2461</v>
      </c>
      <c r="B203" t="s">
        <v>2461</v>
      </c>
      <c r="C203" t="s">
        <v>1431</v>
      </c>
      <c r="D203" t="s">
        <v>2462</v>
      </c>
      <c r="E203">
        <v>1</v>
      </c>
      <c r="G203">
        <v>178.5</v>
      </c>
      <c r="H203" t="s">
        <v>2463</v>
      </c>
      <c r="I203">
        <v>1</v>
      </c>
      <c r="J203" t="s">
        <v>1916</v>
      </c>
      <c r="K203">
        <v>2</v>
      </c>
      <c r="M203">
        <v>1</v>
      </c>
    </row>
    <row r="204" spans="1:13">
      <c r="A204" t="s">
        <v>2464</v>
      </c>
      <c r="B204" t="s">
        <v>2464</v>
      </c>
      <c r="C204" t="s">
        <v>1432</v>
      </c>
      <c r="D204" t="s">
        <v>2465</v>
      </c>
      <c r="E204">
        <v>2</v>
      </c>
      <c r="G204">
        <v>1572</v>
      </c>
      <c r="H204" t="s">
        <v>2466</v>
      </c>
      <c r="I204">
        <v>25</v>
      </c>
      <c r="J204" t="s">
        <v>1903</v>
      </c>
      <c r="K204">
        <v>2</v>
      </c>
      <c r="M204">
        <v>15</v>
      </c>
    </row>
    <row r="205" spans="1:13">
      <c r="A205" t="s">
        <v>2467</v>
      </c>
      <c r="B205" t="s">
        <v>2467</v>
      </c>
      <c r="C205" t="s">
        <v>1433</v>
      </c>
      <c r="E205">
        <v>2</v>
      </c>
      <c r="G205">
        <v>15.9</v>
      </c>
      <c r="H205" t="s">
        <v>2468</v>
      </c>
      <c r="I205">
        <v>1</v>
      </c>
      <c r="J205" t="s">
        <v>1916</v>
      </c>
      <c r="K205">
        <v>2</v>
      </c>
      <c r="M205">
        <v>3</v>
      </c>
    </row>
    <row r="206" spans="1:13">
      <c r="A206" t="s">
        <v>2469</v>
      </c>
      <c r="B206" t="s">
        <v>2469</v>
      </c>
      <c r="C206" t="s">
        <v>1434</v>
      </c>
      <c r="D206" t="s">
        <v>2470</v>
      </c>
      <c r="E206">
        <v>1</v>
      </c>
      <c r="G206">
        <v>5.9</v>
      </c>
      <c r="H206" t="s">
        <v>2471</v>
      </c>
      <c r="I206">
        <v>1</v>
      </c>
      <c r="J206" t="s">
        <v>1916</v>
      </c>
      <c r="K206">
        <v>0</v>
      </c>
      <c r="M206">
        <v>25</v>
      </c>
    </row>
    <row r="207" spans="1:13">
      <c r="A207" t="s">
        <v>2472</v>
      </c>
      <c r="B207" t="s">
        <v>2472</v>
      </c>
      <c r="C207" t="s">
        <v>1435</v>
      </c>
      <c r="D207" t="s">
        <v>2473</v>
      </c>
      <c r="E207">
        <v>1</v>
      </c>
      <c r="G207">
        <v>6.1</v>
      </c>
      <c r="H207" t="s">
        <v>2474</v>
      </c>
      <c r="I207">
        <v>2</v>
      </c>
      <c r="J207" t="s">
        <v>835</v>
      </c>
      <c r="K207">
        <v>0</v>
      </c>
      <c r="M207">
        <v>5</v>
      </c>
    </row>
    <row r="208" spans="1:13">
      <c r="A208" t="s">
        <v>2475</v>
      </c>
      <c r="B208" t="s">
        <v>2475</v>
      </c>
      <c r="C208" t="s">
        <v>1436</v>
      </c>
      <c r="D208" t="s">
        <v>2476</v>
      </c>
      <c r="E208">
        <v>1</v>
      </c>
      <c r="G208">
        <v>18132</v>
      </c>
      <c r="H208" t="s">
        <v>2477</v>
      </c>
      <c r="I208">
        <v>25</v>
      </c>
      <c r="J208" t="s">
        <v>1903</v>
      </c>
      <c r="K208">
        <v>0</v>
      </c>
      <c r="M208">
        <v>15</v>
      </c>
    </row>
    <row r="209" spans="1:13">
      <c r="A209" t="s">
        <v>2478</v>
      </c>
      <c r="B209" t="s">
        <v>2478</v>
      </c>
      <c r="C209" t="s">
        <v>1437</v>
      </c>
      <c r="E209">
        <v>1</v>
      </c>
      <c r="G209">
        <v>24.4</v>
      </c>
      <c r="H209" t="s">
        <v>2479</v>
      </c>
      <c r="I209">
        <v>1</v>
      </c>
      <c r="J209" t="s">
        <v>1916</v>
      </c>
      <c r="K209">
        <v>0</v>
      </c>
      <c r="M209">
        <v>25</v>
      </c>
    </row>
    <row r="210" spans="1:13">
      <c r="A210" t="s">
        <v>2480</v>
      </c>
      <c r="B210" t="s">
        <v>2480</v>
      </c>
      <c r="C210" t="s">
        <v>1438</v>
      </c>
      <c r="E210">
        <v>1</v>
      </c>
      <c r="G210">
        <v>13.2</v>
      </c>
      <c r="H210" t="s">
        <v>2481</v>
      </c>
      <c r="I210">
        <v>1</v>
      </c>
      <c r="J210" t="s">
        <v>1916</v>
      </c>
      <c r="K210">
        <v>2</v>
      </c>
      <c r="M210">
        <v>26</v>
      </c>
    </row>
    <row r="211" spans="1:13">
      <c r="A211" t="s">
        <v>2482</v>
      </c>
      <c r="B211" t="s">
        <v>2482</v>
      </c>
      <c r="C211" t="s">
        <v>526</v>
      </c>
      <c r="D211" t="s">
        <v>2483</v>
      </c>
      <c r="E211">
        <v>1</v>
      </c>
      <c r="G211">
        <v>60.9</v>
      </c>
      <c r="H211" t="s">
        <v>2484</v>
      </c>
      <c r="I211">
        <v>1</v>
      </c>
      <c r="J211" t="s">
        <v>1916</v>
      </c>
      <c r="K211">
        <v>0</v>
      </c>
      <c r="M211">
        <v>25</v>
      </c>
    </row>
    <row r="212" spans="1:13">
      <c r="A212" t="s">
        <v>2485</v>
      </c>
      <c r="B212" t="s">
        <v>2485</v>
      </c>
      <c r="C212" t="s">
        <v>1439</v>
      </c>
      <c r="D212" t="s">
        <v>2486</v>
      </c>
      <c r="E212">
        <v>1</v>
      </c>
      <c r="G212">
        <v>73.7</v>
      </c>
      <c r="H212" t="s">
        <v>2487</v>
      </c>
      <c r="I212">
        <v>12</v>
      </c>
      <c r="J212" t="s">
        <v>2248</v>
      </c>
      <c r="K212">
        <v>0</v>
      </c>
      <c r="M212">
        <v>11</v>
      </c>
    </row>
    <row r="213" spans="1:13">
      <c r="A213" t="s">
        <v>2488</v>
      </c>
      <c r="B213" t="s">
        <v>2488</v>
      </c>
      <c r="C213" t="s">
        <v>1440</v>
      </c>
      <c r="D213" t="s">
        <v>2489</v>
      </c>
      <c r="E213">
        <v>1</v>
      </c>
      <c r="G213">
        <v>495</v>
      </c>
      <c r="H213" t="s">
        <v>2490</v>
      </c>
      <c r="I213">
        <v>25</v>
      </c>
      <c r="J213" t="s">
        <v>1903</v>
      </c>
      <c r="K213">
        <v>0</v>
      </c>
      <c r="M213">
        <v>9</v>
      </c>
    </row>
    <row r="214" spans="1:13">
      <c r="A214" t="s">
        <v>2491</v>
      </c>
      <c r="B214" t="s">
        <v>2491</v>
      </c>
      <c r="C214" t="s">
        <v>528</v>
      </c>
      <c r="D214" t="s">
        <v>2492</v>
      </c>
      <c r="E214">
        <v>1</v>
      </c>
      <c r="G214">
        <v>9.6999999999999993</v>
      </c>
      <c r="H214" t="s">
        <v>2493</v>
      </c>
      <c r="I214">
        <v>14</v>
      </c>
      <c r="J214" t="s">
        <v>1899</v>
      </c>
      <c r="K214">
        <v>0</v>
      </c>
      <c r="M214">
        <v>7</v>
      </c>
    </row>
    <row r="215" spans="1:13">
      <c r="A215" t="s">
        <v>2494</v>
      </c>
      <c r="B215" t="s">
        <v>2494</v>
      </c>
      <c r="C215" t="s">
        <v>1441</v>
      </c>
      <c r="D215" t="s">
        <v>2495</v>
      </c>
      <c r="E215">
        <v>1</v>
      </c>
      <c r="G215">
        <v>11.1</v>
      </c>
      <c r="H215" t="s">
        <v>2496</v>
      </c>
      <c r="I215">
        <v>15</v>
      </c>
      <c r="J215" t="s">
        <v>1907</v>
      </c>
      <c r="K215">
        <v>0</v>
      </c>
      <c r="M215">
        <v>15</v>
      </c>
    </row>
    <row r="216" spans="1:13">
      <c r="A216" t="s">
        <v>2497</v>
      </c>
      <c r="B216" t="s">
        <v>2497</v>
      </c>
      <c r="C216" t="s">
        <v>1442</v>
      </c>
      <c r="D216" t="s">
        <v>2498</v>
      </c>
      <c r="E216">
        <v>2</v>
      </c>
      <c r="G216">
        <v>574.79999999999995</v>
      </c>
      <c r="H216" t="s">
        <v>2499</v>
      </c>
      <c r="I216">
        <v>1</v>
      </c>
      <c r="J216" t="s">
        <v>1916</v>
      </c>
      <c r="K216">
        <v>2</v>
      </c>
      <c r="M216">
        <v>3</v>
      </c>
    </row>
    <row r="217" spans="1:13">
      <c r="A217" t="s">
        <v>2500</v>
      </c>
      <c r="B217" t="s">
        <v>2500</v>
      </c>
      <c r="C217" t="s">
        <v>1444</v>
      </c>
      <c r="D217" t="s">
        <v>2501</v>
      </c>
      <c r="E217">
        <v>1</v>
      </c>
      <c r="G217">
        <v>70.599999999999994</v>
      </c>
      <c r="H217" t="s">
        <v>2502</v>
      </c>
      <c r="I217">
        <v>19</v>
      </c>
      <c r="J217" t="s">
        <v>1980</v>
      </c>
      <c r="K217">
        <v>0</v>
      </c>
      <c r="M217">
        <v>3</v>
      </c>
    </row>
    <row r="218" spans="1:13">
      <c r="A218" t="s">
        <v>2503</v>
      </c>
      <c r="B218" t="s">
        <v>2503</v>
      </c>
      <c r="C218" t="s">
        <v>1445</v>
      </c>
      <c r="D218" t="s">
        <v>2504</v>
      </c>
      <c r="E218">
        <v>1</v>
      </c>
      <c r="G218">
        <v>7.3</v>
      </c>
      <c r="H218" t="s">
        <v>2505</v>
      </c>
      <c r="I218">
        <v>1</v>
      </c>
      <c r="J218" t="s">
        <v>1916</v>
      </c>
      <c r="K218">
        <v>0</v>
      </c>
      <c r="M218">
        <v>5</v>
      </c>
    </row>
    <row r="219" spans="1:13">
      <c r="A219" t="s">
        <v>2506</v>
      </c>
      <c r="B219" t="s">
        <v>2506</v>
      </c>
      <c r="C219" t="s">
        <v>1446</v>
      </c>
      <c r="E219">
        <v>2</v>
      </c>
      <c r="G219">
        <v>72.5</v>
      </c>
      <c r="H219" t="s">
        <v>2507</v>
      </c>
      <c r="I219">
        <v>17</v>
      </c>
      <c r="J219" t="s">
        <v>2091</v>
      </c>
      <c r="K219">
        <v>0</v>
      </c>
      <c r="M219">
        <v>3</v>
      </c>
    </row>
    <row r="220" spans="1:13">
      <c r="A220" t="s">
        <v>2508</v>
      </c>
      <c r="B220" t="s">
        <v>2508</v>
      </c>
      <c r="C220" t="s">
        <v>1447</v>
      </c>
      <c r="D220" t="s">
        <v>2509</v>
      </c>
      <c r="E220">
        <v>1</v>
      </c>
      <c r="G220">
        <v>597</v>
      </c>
      <c r="H220" t="s">
        <v>2510</v>
      </c>
      <c r="I220">
        <v>25</v>
      </c>
      <c r="J220" t="s">
        <v>1903</v>
      </c>
      <c r="K220">
        <v>0</v>
      </c>
      <c r="M220">
        <v>8</v>
      </c>
    </row>
    <row r="221" spans="1:13">
      <c r="A221" t="s">
        <v>2511</v>
      </c>
      <c r="B221" t="s">
        <v>2511</v>
      </c>
      <c r="C221" t="s">
        <v>1448</v>
      </c>
      <c r="D221" t="s">
        <v>2512</v>
      </c>
      <c r="E221">
        <v>1</v>
      </c>
      <c r="G221">
        <v>6.6</v>
      </c>
      <c r="H221" t="s">
        <v>2513</v>
      </c>
      <c r="I221">
        <v>1</v>
      </c>
      <c r="J221" t="s">
        <v>1916</v>
      </c>
      <c r="K221">
        <v>2</v>
      </c>
      <c r="M221">
        <v>26</v>
      </c>
    </row>
    <row r="222" spans="1:13">
      <c r="A222" t="s">
        <v>2514</v>
      </c>
      <c r="B222" t="s">
        <v>2514</v>
      </c>
      <c r="C222" t="s">
        <v>1449</v>
      </c>
      <c r="D222" t="s">
        <v>2515</v>
      </c>
      <c r="E222">
        <v>1</v>
      </c>
      <c r="G222">
        <v>8.3000000000000007</v>
      </c>
      <c r="H222" t="s">
        <v>2516</v>
      </c>
      <c r="I222">
        <v>1</v>
      </c>
      <c r="J222" t="s">
        <v>1916</v>
      </c>
      <c r="K222">
        <v>2</v>
      </c>
      <c r="M222">
        <v>26</v>
      </c>
    </row>
    <row r="223" spans="1:13">
      <c r="A223" t="s">
        <v>2517</v>
      </c>
      <c r="B223" t="s">
        <v>2517</v>
      </c>
      <c r="C223" t="s">
        <v>1450</v>
      </c>
      <c r="D223" t="s">
        <v>2518</v>
      </c>
      <c r="E223">
        <v>1</v>
      </c>
      <c r="G223">
        <v>6.6</v>
      </c>
      <c r="H223" t="s">
        <v>2519</v>
      </c>
      <c r="I223">
        <v>1</v>
      </c>
      <c r="J223" t="s">
        <v>1916</v>
      </c>
      <c r="K223">
        <v>0</v>
      </c>
      <c r="M223">
        <v>25</v>
      </c>
    </row>
    <row r="224" spans="1:13">
      <c r="A224" t="s">
        <v>2520</v>
      </c>
      <c r="B224" t="s">
        <v>2520</v>
      </c>
      <c r="C224" t="s">
        <v>1451</v>
      </c>
      <c r="D224" t="s">
        <v>2521</v>
      </c>
      <c r="E224">
        <v>1</v>
      </c>
      <c r="G224">
        <v>236</v>
      </c>
      <c r="H224" t="s">
        <v>2522</v>
      </c>
      <c r="I224">
        <v>25</v>
      </c>
      <c r="J224" t="s">
        <v>1903</v>
      </c>
      <c r="K224">
        <v>0</v>
      </c>
      <c r="M224">
        <v>8</v>
      </c>
    </row>
    <row r="225" spans="1:13">
      <c r="A225" t="s">
        <v>2523</v>
      </c>
      <c r="B225" t="s">
        <v>2523</v>
      </c>
      <c r="C225" t="s">
        <v>1451</v>
      </c>
      <c r="D225" t="s">
        <v>2524</v>
      </c>
      <c r="E225">
        <v>1</v>
      </c>
      <c r="G225">
        <v>236</v>
      </c>
      <c r="H225" t="s">
        <v>2522</v>
      </c>
      <c r="I225">
        <v>25</v>
      </c>
      <c r="J225" t="s">
        <v>1903</v>
      </c>
      <c r="K225">
        <v>0</v>
      </c>
      <c r="M225">
        <v>8</v>
      </c>
    </row>
    <row r="226" spans="1:13">
      <c r="A226" t="s">
        <v>2525</v>
      </c>
      <c r="B226" t="s">
        <v>2525</v>
      </c>
      <c r="C226" t="s">
        <v>1452</v>
      </c>
      <c r="D226" t="s">
        <v>2526</v>
      </c>
      <c r="E226">
        <v>1</v>
      </c>
      <c r="G226">
        <v>212</v>
      </c>
      <c r="H226" t="s">
        <v>2527</v>
      </c>
      <c r="I226">
        <v>25</v>
      </c>
      <c r="J226" t="s">
        <v>1903</v>
      </c>
      <c r="K226">
        <v>0</v>
      </c>
      <c r="M226">
        <v>9</v>
      </c>
    </row>
    <row r="227" spans="1:13">
      <c r="A227" t="s">
        <v>2528</v>
      </c>
      <c r="B227" t="s">
        <v>2528</v>
      </c>
      <c r="C227" t="s">
        <v>1453</v>
      </c>
      <c r="E227">
        <v>1</v>
      </c>
      <c r="G227">
        <v>100</v>
      </c>
      <c r="H227" t="s">
        <v>2529</v>
      </c>
      <c r="I227">
        <v>25</v>
      </c>
      <c r="J227" t="s">
        <v>1903</v>
      </c>
      <c r="K227">
        <v>0</v>
      </c>
      <c r="M227">
        <v>8</v>
      </c>
    </row>
    <row r="228" spans="1:13">
      <c r="A228" t="s">
        <v>2530</v>
      </c>
      <c r="B228" t="s">
        <v>2530</v>
      </c>
      <c r="C228" t="s">
        <v>1454</v>
      </c>
      <c r="D228" t="s">
        <v>2531</v>
      </c>
      <c r="E228">
        <v>1</v>
      </c>
      <c r="G228">
        <v>147</v>
      </c>
      <c r="H228" t="s">
        <v>2532</v>
      </c>
      <c r="I228">
        <v>25</v>
      </c>
      <c r="J228" t="s">
        <v>1903</v>
      </c>
      <c r="K228">
        <v>0</v>
      </c>
      <c r="M228">
        <v>9</v>
      </c>
    </row>
    <row r="229" spans="1:13">
      <c r="A229" t="s">
        <v>2533</v>
      </c>
      <c r="B229" t="s">
        <v>2533</v>
      </c>
      <c r="C229" t="s">
        <v>1454</v>
      </c>
      <c r="E229">
        <v>1</v>
      </c>
      <c r="G229">
        <v>100</v>
      </c>
      <c r="H229" t="s">
        <v>2534</v>
      </c>
      <c r="I229">
        <v>25</v>
      </c>
      <c r="J229" t="s">
        <v>1903</v>
      </c>
      <c r="K229">
        <v>0</v>
      </c>
      <c r="M229">
        <v>8</v>
      </c>
    </row>
    <row r="230" spans="1:13">
      <c r="A230" t="s">
        <v>2535</v>
      </c>
      <c r="B230" t="s">
        <v>2535</v>
      </c>
      <c r="C230" t="s">
        <v>1455</v>
      </c>
      <c r="D230" t="s">
        <v>2536</v>
      </c>
      <c r="E230">
        <v>1</v>
      </c>
      <c r="G230">
        <v>15.5</v>
      </c>
      <c r="H230" t="s">
        <v>2537</v>
      </c>
      <c r="I230">
        <v>1</v>
      </c>
      <c r="J230" t="s">
        <v>1916</v>
      </c>
      <c r="K230">
        <v>2</v>
      </c>
      <c r="M230">
        <v>26</v>
      </c>
    </row>
    <row r="231" spans="1:13">
      <c r="A231" t="s">
        <v>2538</v>
      </c>
      <c r="B231" t="s">
        <v>2538</v>
      </c>
      <c r="C231" t="s">
        <v>557</v>
      </c>
      <c r="D231" t="s">
        <v>2539</v>
      </c>
      <c r="E231">
        <v>1</v>
      </c>
      <c r="G231">
        <v>5.9</v>
      </c>
      <c r="H231" t="s">
        <v>2540</v>
      </c>
      <c r="I231">
        <v>1</v>
      </c>
      <c r="J231" t="s">
        <v>1916</v>
      </c>
      <c r="K231">
        <v>0</v>
      </c>
      <c r="M231">
        <v>25</v>
      </c>
    </row>
    <row r="232" spans="1:13">
      <c r="A232" t="s">
        <v>2541</v>
      </c>
      <c r="B232" t="s">
        <v>2541</v>
      </c>
      <c r="C232" t="s">
        <v>558</v>
      </c>
      <c r="D232" t="s">
        <v>2542</v>
      </c>
      <c r="E232">
        <v>1</v>
      </c>
      <c r="G232">
        <v>6</v>
      </c>
      <c r="H232" t="s">
        <v>2543</v>
      </c>
      <c r="I232">
        <v>1</v>
      </c>
      <c r="J232" t="s">
        <v>1916</v>
      </c>
      <c r="K232">
        <v>0</v>
      </c>
      <c r="M232">
        <v>1</v>
      </c>
    </row>
    <row r="233" spans="1:13">
      <c r="A233" t="s">
        <v>2544</v>
      </c>
      <c r="B233" t="s">
        <v>2544</v>
      </c>
      <c r="C233" t="s">
        <v>1456</v>
      </c>
      <c r="E233">
        <v>2</v>
      </c>
      <c r="G233">
        <v>13.4</v>
      </c>
      <c r="H233" t="s">
        <v>2545</v>
      </c>
      <c r="I233">
        <v>4</v>
      </c>
      <c r="J233" t="s">
        <v>2200</v>
      </c>
      <c r="K233">
        <v>2</v>
      </c>
      <c r="M233">
        <v>3</v>
      </c>
    </row>
    <row r="234" spans="1:13">
      <c r="A234" t="s">
        <v>2546</v>
      </c>
      <c r="B234" t="s">
        <v>2546</v>
      </c>
      <c r="C234" t="s">
        <v>1457</v>
      </c>
      <c r="D234" t="s">
        <v>2547</v>
      </c>
      <c r="E234">
        <v>1</v>
      </c>
      <c r="G234">
        <v>522</v>
      </c>
      <c r="H234" t="s">
        <v>2548</v>
      </c>
      <c r="I234">
        <v>25</v>
      </c>
      <c r="J234" t="s">
        <v>1903</v>
      </c>
      <c r="K234">
        <v>0</v>
      </c>
      <c r="M234">
        <v>8</v>
      </c>
    </row>
    <row r="235" spans="1:13">
      <c r="A235" t="s">
        <v>2549</v>
      </c>
      <c r="B235" t="s">
        <v>2549</v>
      </c>
      <c r="C235" t="s">
        <v>1458</v>
      </c>
      <c r="E235">
        <v>1</v>
      </c>
      <c r="G235">
        <v>686</v>
      </c>
      <c r="H235" t="s">
        <v>2550</v>
      </c>
      <c r="I235">
        <v>25</v>
      </c>
      <c r="J235" t="s">
        <v>1903</v>
      </c>
      <c r="K235">
        <v>0</v>
      </c>
      <c r="M235">
        <v>8</v>
      </c>
    </row>
    <row r="236" spans="1:13">
      <c r="A236" t="s">
        <v>2551</v>
      </c>
      <c r="B236" t="s">
        <v>2551</v>
      </c>
      <c r="C236" t="s">
        <v>1459</v>
      </c>
      <c r="D236" t="s">
        <v>2552</v>
      </c>
      <c r="E236">
        <v>1</v>
      </c>
      <c r="G236">
        <v>422</v>
      </c>
      <c r="H236" t="s">
        <v>2553</v>
      </c>
      <c r="I236">
        <v>25</v>
      </c>
      <c r="J236" t="s">
        <v>1903</v>
      </c>
      <c r="K236">
        <v>0</v>
      </c>
      <c r="M236">
        <v>8</v>
      </c>
    </row>
    <row r="237" spans="1:13">
      <c r="A237" t="s">
        <v>2554</v>
      </c>
      <c r="B237" t="s">
        <v>2554</v>
      </c>
      <c r="C237" t="s">
        <v>1460</v>
      </c>
      <c r="D237" t="s">
        <v>2555</v>
      </c>
      <c r="E237">
        <v>1</v>
      </c>
      <c r="G237">
        <v>17160</v>
      </c>
      <c r="H237" t="s">
        <v>2556</v>
      </c>
      <c r="I237">
        <v>25</v>
      </c>
      <c r="J237" t="s">
        <v>1903</v>
      </c>
      <c r="K237">
        <v>2</v>
      </c>
      <c r="M237">
        <v>9</v>
      </c>
    </row>
    <row r="238" spans="1:13">
      <c r="A238" t="s">
        <v>2557</v>
      </c>
      <c r="B238" t="s">
        <v>2557</v>
      </c>
      <c r="C238" t="s">
        <v>1461</v>
      </c>
      <c r="D238" t="s">
        <v>2558</v>
      </c>
      <c r="E238">
        <v>1</v>
      </c>
      <c r="G238">
        <v>27994</v>
      </c>
      <c r="H238" t="s">
        <v>2559</v>
      </c>
      <c r="I238">
        <v>25</v>
      </c>
      <c r="J238" t="s">
        <v>1903</v>
      </c>
      <c r="K238">
        <v>2</v>
      </c>
      <c r="M238">
        <v>9</v>
      </c>
    </row>
    <row r="239" spans="1:13">
      <c r="A239" t="s">
        <v>2560</v>
      </c>
      <c r="B239" t="s">
        <v>2560</v>
      </c>
      <c r="C239" t="s">
        <v>1462</v>
      </c>
      <c r="D239" t="s">
        <v>2561</v>
      </c>
      <c r="E239">
        <v>1</v>
      </c>
      <c r="G239">
        <v>36826</v>
      </c>
      <c r="H239" t="s">
        <v>2562</v>
      </c>
      <c r="I239">
        <v>25</v>
      </c>
      <c r="J239" t="s">
        <v>1903</v>
      </c>
      <c r="K239">
        <v>2</v>
      </c>
      <c r="M239">
        <v>9</v>
      </c>
    </row>
    <row r="240" spans="1:13">
      <c r="A240" t="s">
        <v>2563</v>
      </c>
      <c r="B240" t="s">
        <v>2563</v>
      </c>
      <c r="C240" t="s">
        <v>1463</v>
      </c>
      <c r="D240" t="s">
        <v>2564</v>
      </c>
      <c r="E240">
        <v>1</v>
      </c>
      <c r="G240">
        <v>44680</v>
      </c>
      <c r="H240" t="s">
        <v>2565</v>
      </c>
      <c r="I240">
        <v>25</v>
      </c>
      <c r="J240" t="s">
        <v>1903</v>
      </c>
      <c r="K240">
        <v>2</v>
      </c>
      <c r="M240">
        <v>9</v>
      </c>
    </row>
    <row r="241" spans="1:13">
      <c r="A241" t="s">
        <v>2566</v>
      </c>
      <c r="B241" t="s">
        <v>2566</v>
      </c>
      <c r="C241" t="s">
        <v>1464</v>
      </c>
      <c r="D241" t="s">
        <v>2567</v>
      </c>
      <c r="E241">
        <v>1</v>
      </c>
      <c r="G241">
        <v>57335</v>
      </c>
      <c r="H241" t="s">
        <v>2568</v>
      </c>
      <c r="I241">
        <v>25</v>
      </c>
      <c r="J241" t="s">
        <v>1903</v>
      </c>
      <c r="K241">
        <v>2</v>
      </c>
      <c r="M241">
        <v>9</v>
      </c>
    </row>
    <row r="242" spans="1:13">
      <c r="A242" t="s">
        <v>2569</v>
      </c>
      <c r="B242" t="s">
        <v>2569</v>
      </c>
      <c r="C242" t="s">
        <v>1465</v>
      </c>
      <c r="D242" t="s">
        <v>2570</v>
      </c>
      <c r="E242">
        <v>2</v>
      </c>
      <c r="G242">
        <v>40.200000000000003</v>
      </c>
      <c r="H242" t="s">
        <v>2571</v>
      </c>
      <c r="I242">
        <v>1</v>
      </c>
      <c r="J242" t="s">
        <v>1916</v>
      </c>
      <c r="K242">
        <v>0</v>
      </c>
      <c r="M242">
        <v>3</v>
      </c>
    </row>
    <row r="243" spans="1:13">
      <c r="A243" t="s">
        <v>2572</v>
      </c>
      <c r="B243" t="s">
        <v>2572</v>
      </c>
      <c r="C243" t="s">
        <v>1466</v>
      </c>
      <c r="E243">
        <v>1</v>
      </c>
      <c r="G243">
        <v>14.4</v>
      </c>
      <c r="H243" t="s">
        <v>2573</v>
      </c>
      <c r="I243">
        <v>1</v>
      </c>
      <c r="J243" t="s">
        <v>1916</v>
      </c>
      <c r="K243">
        <v>2</v>
      </c>
      <c r="M243">
        <v>26</v>
      </c>
    </row>
    <row r="244" spans="1:13">
      <c r="A244" t="s">
        <v>2574</v>
      </c>
      <c r="B244" t="s">
        <v>2574</v>
      </c>
      <c r="C244" t="s">
        <v>1467</v>
      </c>
      <c r="D244" t="s">
        <v>2575</v>
      </c>
      <c r="E244">
        <v>1</v>
      </c>
      <c r="G244">
        <v>6.1</v>
      </c>
      <c r="H244" t="s">
        <v>2576</v>
      </c>
      <c r="I244">
        <v>1</v>
      </c>
      <c r="J244" t="s">
        <v>1916</v>
      </c>
      <c r="K244">
        <v>2</v>
      </c>
      <c r="M244">
        <v>26</v>
      </c>
    </row>
    <row r="245" spans="1:13">
      <c r="A245" t="s">
        <v>2577</v>
      </c>
      <c r="B245" t="s">
        <v>2577</v>
      </c>
      <c r="C245" t="s">
        <v>575</v>
      </c>
      <c r="D245" t="s">
        <v>2578</v>
      </c>
      <c r="E245">
        <v>1</v>
      </c>
      <c r="G245">
        <v>8</v>
      </c>
      <c r="H245" t="s">
        <v>2579</v>
      </c>
      <c r="I245">
        <v>1</v>
      </c>
      <c r="J245" t="s">
        <v>1916</v>
      </c>
      <c r="K245">
        <v>0</v>
      </c>
      <c r="M245">
        <v>25</v>
      </c>
    </row>
    <row r="246" spans="1:13">
      <c r="A246" t="s">
        <v>2580</v>
      </c>
      <c r="B246" t="s">
        <v>2580</v>
      </c>
      <c r="C246" t="s">
        <v>1468</v>
      </c>
      <c r="E246">
        <v>1</v>
      </c>
      <c r="G246">
        <v>36.700000000000003</v>
      </c>
      <c r="H246" t="s">
        <v>2581</v>
      </c>
      <c r="I246">
        <v>5</v>
      </c>
      <c r="J246" t="s">
        <v>2582</v>
      </c>
      <c r="K246">
        <v>0</v>
      </c>
      <c r="M246">
        <v>2</v>
      </c>
    </row>
    <row r="247" spans="1:13">
      <c r="A247" t="s">
        <v>2583</v>
      </c>
      <c r="B247" t="s">
        <v>2583</v>
      </c>
      <c r="C247" t="s">
        <v>578</v>
      </c>
      <c r="D247" t="s">
        <v>2584</v>
      </c>
      <c r="E247">
        <v>1</v>
      </c>
      <c r="G247">
        <v>100</v>
      </c>
      <c r="H247" t="s">
        <v>2585</v>
      </c>
      <c r="I247">
        <v>25</v>
      </c>
      <c r="J247" t="s">
        <v>1903</v>
      </c>
      <c r="K247">
        <v>2</v>
      </c>
      <c r="M247">
        <v>5</v>
      </c>
    </row>
    <row r="248" spans="1:13">
      <c r="A248" t="s">
        <v>2586</v>
      </c>
      <c r="B248" t="s">
        <v>2586</v>
      </c>
      <c r="C248" t="s">
        <v>580</v>
      </c>
      <c r="D248" t="s">
        <v>2587</v>
      </c>
      <c r="E248">
        <v>1</v>
      </c>
      <c r="G248">
        <v>15.1</v>
      </c>
      <c r="H248" t="s">
        <v>2588</v>
      </c>
      <c r="I248">
        <v>7</v>
      </c>
      <c r="J248" t="s">
        <v>2143</v>
      </c>
      <c r="K248">
        <v>2</v>
      </c>
      <c r="M248">
        <v>13</v>
      </c>
    </row>
    <row r="249" spans="1:13">
      <c r="A249" t="s">
        <v>2589</v>
      </c>
      <c r="B249" t="s">
        <v>2589</v>
      </c>
      <c r="C249" t="s">
        <v>1469</v>
      </c>
      <c r="E249">
        <v>1</v>
      </c>
      <c r="G249">
        <v>5.3</v>
      </c>
      <c r="H249" t="s">
        <v>2590</v>
      </c>
      <c r="I249">
        <v>1</v>
      </c>
      <c r="J249" t="s">
        <v>1916</v>
      </c>
      <c r="K249">
        <v>0</v>
      </c>
      <c r="M249">
        <v>25</v>
      </c>
    </row>
    <row r="250" spans="1:13">
      <c r="A250" t="s">
        <v>2591</v>
      </c>
      <c r="B250" t="s">
        <v>2591</v>
      </c>
      <c r="C250" t="s">
        <v>1470</v>
      </c>
      <c r="D250" t="s">
        <v>2592</v>
      </c>
      <c r="E250">
        <v>1</v>
      </c>
      <c r="G250">
        <v>7.7</v>
      </c>
      <c r="H250" t="s">
        <v>2593</v>
      </c>
      <c r="I250">
        <v>3</v>
      </c>
      <c r="J250" t="s">
        <v>1939</v>
      </c>
      <c r="K250">
        <v>0</v>
      </c>
      <c r="M250">
        <v>2</v>
      </c>
    </row>
    <row r="251" spans="1:13">
      <c r="A251" t="s">
        <v>2594</v>
      </c>
      <c r="B251" t="s">
        <v>2594</v>
      </c>
      <c r="C251" t="s">
        <v>1471</v>
      </c>
      <c r="D251" t="s">
        <v>2595</v>
      </c>
      <c r="E251">
        <v>1</v>
      </c>
      <c r="G251">
        <v>1144</v>
      </c>
      <c r="H251" t="s">
        <v>2596</v>
      </c>
      <c r="I251">
        <v>25</v>
      </c>
      <c r="J251" t="s">
        <v>1903</v>
      </c>
      <c r="K251">
        <v>0</v>
      </c>
      <c r="M251">
        <v>8</v>
      </c>
    </row>
    <row r="252" spans="1:13">
      <c r="A252" t="s">
        <v>2597</v>
      </c>
      <c r="B252" t="s">
        <v>2597</v>
      </c>
      <c r="C252" t="s">
        <v>1472</v>
      </c>
      <c r="E252">
        <v>2</v>
      </c>
      <c r="G252">
        <v>60.3</v>
      </c>
      <c r="H252" t="s">
        <v>2598</v>
      </c>
      <c r="I252">
        <v>1</v>
      </c>
      <c r="J252" t="s">
        <v>1916</v>
      </c>
      <c r="K252">
        <v>0</v>
      </c>
      <c r="M252">
        <v>15</v>
      </c>
    </row>
    <row r="253" spans="1:13">
      <c r="A253" t="s">
        <v>2599</v>
      </c>
      <c r="B253" t="s">
        <v>2599</v>
      </c>
      <c r="C253" t="s">
        <v>1473</v>
      </c>
      <c r="D253" t="s">
        <v>2600</v>
      </c>
      <c r="E253">
        <v>1</v>
      </c>
      <c r="G253">
        <v>11.7</v>
      </c>
      <c r="H253" t="s">
        <v>2601</v>
      </c>
      <c r="I253">
        <v>1</v>
      </c>
      <c r="J253" t="s">
        <v>1916</v>
      </c>
      <c r="K253">
        <v>2</v>
      </c>
      <c r="M253">
        <v>26</v>
      </c>
    </row>
    <row r="254" spans="1:13">
      <c r="A254" t="s">
        <v>2602</v>
      </c>
      <c r="B254" t="s">
        <v>2602</v>
      </c>
      <c r="C254" t="s">
        <v>1474</v>
      </c>
      <c r="E254">
        <v>1</v>
      </c>
      <c r="G254">
        <v>275</v>
      </c>
      <c r="H254" t="s">
        <v>2603</v>
      </c>
      <c r="I254">
        <v>1</v>
      </c>
      <c r="J254" t="s">
        <v>1916</v>
      </c>
      <c r="K254">
        <v>2</v>
      </c>
      <c r="M254">
        <v>26</v>
      </c>
    </row>
    <row r="255" spans="1:13">
      <c r="A255" t="s">
        <v>2604</v>
      </c>
      <c r="B255" t="s">
        <v>2604</v>
      </c>
      <c r="C255" t="s">
        <v>594</v>
      </c>
      <c r="D255" t="s">
        <v>2605</v>
      </c>
      <c r="E255">
        <v>1</v>
      </c>
      <c r="G255">
        <v>6.7</v>
      </c>
      <c r="H255" t="s">
        <v>2606</v>
      </c>
      <c r="I255">
        <v>1</v>
      </c>
      <c r="J255" t="s">
        <v>1916</v>
      </c>
      <c r="K255">
        <v>0</v>
      </c>
      <c r="M255">
        <v>25</v>
      </c>
    </row>
    <row r="256" spans="1:13">
      <c r="A256" t="s">
        <v>2607</v>
      </c>
      <c r="B256" t="s">
        <v>2607</v>
      </c>
      <c r="C256" t="s">
        <v>1475</v>
      </c>
      <c r="D256" t="s">
        <v>2608</v>
      </c>
      <c r="E256">
        <v>1</v>
      </c>
      <c r="G256">
        <v>2438.8000000000002</v>
      </c>
      <c r="H256" t="s">
        <v>2609</v>
      </c>
      <c r="I256">
        <v>1</v>
      </c>
      <c r="J256" t="s">
        <v>1916</v>
      </c>
      <c r="K256">
        <v>0</v>
      </c>
      <c r="M256">
        <v>1</v>
      </c>
    </row>
    <row r="257" spans="1:13">
      <c r="A257" t="s">
        <v>2610</v>
      </c>
      <c r="B257" t="s">
        <v>2610</v>
      </c>
      <c r="C257" t="s">
        <v>1476</v>
      </c>
      <c r="D257" t="s">
        <v>2611</v>
      </c>
      <c r="E257">
        <v>1</v>
      </c>
      <c r="G257">
        <v>6.1</v>
      </c>
      <c r="H257" t="s">
        <v>2612</v>
      </c>
      <c r="I257">
        <v>1</v>
      </c>
      <c r="J257" t="s">
        <v>1916</v>
      </c>
      <c r="K257">
        <v>0</v>
      </c>
      <c r="M257">
        <v>1</v>
      </c>
    </row>
    <row r="258" spans="1:13">
      <c r="A258" t="s">
        <v>2613</v>
      </c>
      <c r="B258" t="s">
        <v>2613</v>
      </c>
      <c r="C258" t="s">
        <v>1477</v>
      </c>
      <c r="D258" t="s">
        <v>2614</v>
      </c>
      <c r="E258">
        <v>1</v>
      </c>
      <c r="G258">
        <v>7.6</v>
      </c>
      <c r="H258" t="s">
        <v>2615</v>
      </c>
      <c r="I258">
        <v>1</v>
      </c>
      <c r="J258" t="s">
        <v>1916</v>
      </c>
      <c r="K258">
        <v>0</v>
      </c>
      <c r="M258">
        <v>1</v>
      </c>
    </row>
    <row r="259" spans="1:13">
      <c r="A259" t="s">
        <v>2616</v>
      </c>
      <c r="B259" t="s">
        <v>2616</v>
      </c>
      <c r="C259" t="s">
        <v>1478</v>
      </c>
      <c r="E259">
        <v>1</v>
      </c>
      <c r="G259">
        <v>33</v>
      </c>
      <c r="H259" t="s">
        <v>2617</v>
      </c>
      <c r="I259">
        <v>1</v>
      </c>
      <c r="J259" t="s">
        <v>1916</v>
      </c>
      <c r="K259">
        <v>0</v>
      </c>
      <c r="M259">
        <v>1</v>
      </c>
    </row>
    <row r="260" spans="1:13">
      <c r="A260" t="s">
        <v>2618</v>
      </c>
      <c r="B260" t="s">
        <v>2618</v>
      </c>
      <c r="C260" t="s">
        <v>1479</v>
      </c>
      <c r="E260">
        <v>2</v>
      </c>
      <c r="G260">
        <v>216</v>
      </c>
      <c r="H260" t="s">
        <v>2619</v>
      </c>
      <c r="I260">
        <v>25</v>
      </c>
      <c r="J260" t="s">
        <v>1903</v>
      </c>
      <c r="K260">
        <v>2</v>
      </c>
      <c r="M260">
        <v>9</v>
      </c>
    </row>
    <row r="261" spans="1:13">
      <c r="A261" t="s">
        <v>2620</v>
      </c>
      <c r="B261" t="s">
        <v>2620</v>
      </c>
      <c r="C261" t="s">
        <v>1480</v>
      </c>
      <c r="D261" t="s">
        <v>2621</v>
      </c>
      <c r="E261">
        <v>1</v>
      </c>
      <c r="G261">
        <v>184</v>
      </c>
      <c r="H261" t="s">
        <v>2622</v>
      </c>
      <c r="I261">
        <v>25</v>
      </c>
      <c r="J261" t="s">
        <v>1903</v>
      </c>
      <c r="K261">
        <v>0</v>
      </c>
      <c r="M261">
        <v>10</v>
      </c>
    </row>
    <row r="262" spans="1:13">
      <c r="A262" t="s">
        <v>2623</v>
      </c>
      <c r="B262" t="s">
        <v>2623</v>
      </c>
      <c r="C262" t="s">
        <v>1480</v>
      </c>
      <c r="D262" t="s">
        <v>2624</v>
      </c>
      <c r="E262">
        <v>1</v>
      </c>
      <c r="G262">
        <v>145</v>
      </c>
      <c r="H262" t="s">
        <v>2622</v>
      </c>
      <c r="I262">
        <v>25</v>
      </c>
      <c r="J262" t="s">
        <v>1903</v>
      </c>
      <c r="K262">
        <v>0</v>
      </c>
      <c r="M262">
        <v>10</v>
      </c>
    </row>
    <row r="263" spans="1:13">
      <c r="A263" t="s">
        <v>2625</v>
      </c>
      <c r="B263" t="s">
        <v>2625</v>
      </c>
      <c r="C263" t="s">
        <v>607</v>
      </c>
      <c r="D263" t="s">
        <v>2626</v>
      </c>
      <c r="E263">
        <v>1</v>
      </c>
      <c r="G263">
        <v>50.7</v>
      </c>
      <c r="H263" t="s">
        <v>2627</v>
      </c>
      <c r="I263">
        <v>12</v>
      </c>
      <c r="J263" t="s">
        <v>2248</v>
      </c>
      <c r="K263">
        <v>0</v>
      </c>
      <c r="M263">
        <v>3</v>
      </c>
    </row>
    <row r="264" spans="1:13">
      <c r="A264" t="s">
        <v>2628</v>
      </c>
      <c r="B264" t="s">
        <v>2628</v>
      </c>
      <c r="C264" t="s">
        <v>609</v>
      </c>
      <c r="E264">
        <v>1</v>
      </c>
      <c r="G264">
        <v>61</v>
      </c>
      <c r="H264" t="s">
        <v>2629</v>
      </c>
      <c r="I264">
        <v>25</v>
      </c>
      <c r="J264" t="s">
        <v>1903</v>
      </c>
      <c r="K264">
        <v>0</v>
      </c>
      <c r="M264">
        <v>11</v>
      </c>
    </row>
    <row r="265" spans="1:13">
      <c r="A265" t="s">
        <v>2630</v>
      </c>
      <c r="B265" t="s">
        <v>2630</v>
      </c>
      <c r="C265" t="s">
        <v>612</v>
      </c>
      <c r="D265" t="s">
        <v>2631</v>
      </c>
      <c r="E265">
        <v>2</v>
      </c>
      <c r="G265">
        <v>15.1</v>
      </c>
      <c r="H265" t="s">
        <v>2632</v>
      </c>
      <c r="I265">
        <v>1</v>
      </c>
      <c r="J265" t="s">
        <v>1916</v>
      </c>
      <c r="K265">
        <v>0</v>
      </c>
      <c r="M265">
        <v>15</v>
      </c>
    </row>
    <row r="266" spans="1:13">
      <c r="A266" t="s">
        <v>2633</v>
      </c>
      <c r="B266" t="s">
        <v>2633</v>
      </c>
      <c r="C266" t="s">
        <v>1481</v>
      </c>
      <c r="E266">
        <v>2</v>
      </c>
      <c r="G266">
        <v>153.5</v>
      </c>
      <c r="H266" t="s">
        <v>2634</v>
      </c>
      <c r="I266">
        <v>2</v>
      </c>
      <c r="J266" t="s">
        <v>835</v>
      </c>
      <c r="K266">
        <v>2</v>
      </c>
      <c r="M266">
        <v>15</v>
      </c>
    </row>
    <row r="267" spans="1:13">
      <c r="A267" t="s">
        <v>2635</v>
      </c>
      <c r="B267" t="s">
        <v>2635</v>
      </c>
      <c r="C267" t="s">
        <v>1482</v>
      </c>
      <c r="E267">
        <v>1</v>
      </c>
      <c r="G267">
        <v>94.3</v>
      </c>
      <c r="H267" t="s">
        <v>2636</v>
      </c>
      <c r="I267">
        <v>1</v>
      </c>
      <c r="J267" t="s">
        <v>1916</v>
      </c>
      <c r="K267">
        <v>0</v>
      </c>
      <c r="M267">
        <v>25</v>
      </c>
    </row>
    <row r="268" spans="1:13">
      <c r="A268" t="s">
        <v>2637</v>
      </c>
      <c r="B268" t="s">
        <v>2637</v>
      </c>
      <c r="C268" t="s">
        <v>1483</v>
      </c>
      <c r="E268">
        <v>1</v>
      </c>
      <c r="G268">
        <v>141</v>
      </c>
      <c r="H268" t="s">
        <v>2638</v>
      </c>
      <c r="I268">
        <v>1</v>
      </c>
      <c r="J268" t="s">
        <v>1916</v>
      </c>
      <c r="K268">
        <v>0</v>
      </c>
      <c r="M268">
        <v>25</v>
      </c>
    </row>
    <row r="269" spans="1:13">
      <c r="A269" t="s">
        <v>2639</v>
      </c>
      <c r="B269" t="s">
        <v>2639</v>
      </c>
      <c r="C269" t="s">
        <v>1484</v>
      </c>
      <c r="D269" t="s">
        <v>2640</v>
      </c>
      <c r="E269">
        <v>1</v>
      </c>
      <c r="G269">
        <v>452</v>
      </c>
      <c r="H269" t="s">
        <v>2641</v>
      </c>
      <c r="I269">
        <v>25</v>
      </c>
      <c r="J269" t="s">
        <v>1903</v>
      </c>
      <c r="K269">
        <v>0</v>
      </c>
      <c r="M269">
        <v>9</v>
      </c>
    </row>
    <row r="270" spans="1:13">
      <c r="A270" t="s">
        <v>2642</v>
      </c>
      <c r="B270" t="s">
        <v>2642</v>
      </c>
      <c r="C270" t="s">
        <v>1485</v>
      </c>
      <c r="D270" t="s">
        <v>2643</v>
      </c>
      <c r="E270">
        <v>2</v>
      </c>
      <c r="G270">
        <v>7.2</v>
      </c>
      <c r="H270" t="s">
        <v>2644</v>
      </c>
      <c r="I270">
        <v>1</v>
      </c>
      <c r="J270" t="s">
        <v>1916</v>
      </c>
      <c r="K270">
        <v>0</v>
      </c>
      <c r="M270">
        <v>3</v>
      </c>
    </row>
    <row r="271" spans="1:13">
      <c r="A271" t="s">
        <v>2645</v>
      </c>
      <c r="B271" t="s">
        <v>2645</v>
      </c>
      <c r="C271" t="s">
        <v>1486</v>
      </c>
      <c r="D271" t="s">
        <v>2646</v>
      </c>
      <c r="E271">
        <v>2</v>
      </c>
      <c r="G271">
        <v>541.70000000000005</v>
      </c>
      <c r="H271" t="s">
        <v>2647</v>
      </c>
      <c r="I271">
        <v>21</v>
      </c>
      <c r="J271" t="s">
        <v>1946</v>
      </c>
      <c r="K271">
        <v>2</v>
      </c>
      <c r="M271">
        <v>11</v>
      </c>
    </row>
    <row r="272" spans="1:13">
      <c r="A272" t="s">
        <v>2648</v>
      </c>
      <c r="B272" t="s">
        <v>2648</v>
      </c>
      <c r="C272" t="s">
        <v>1487</v>
      </c>
      <c r="E272">
        <v>2</v>
      </c>
      <c r="G272">
        <v>157.4</v>
      </c>
      <c r="H272" t="s">
        <v>2649</v>
      </c>
      <c r="I272">
        <v>1</v>
      </c>
      <c r="J272" t="s">
        <v>1916</v>
      </c>
      <c r="K272">
        <v>2</v>
      </c>
      <c r="M272">
        <v>15</v>
      </c>
    </row>
    <row r="273" spans="1:13">
      <c r="A273" t="s">
        <v>2650</v>
      </c>
      <c r="B273" t="s">
        <v>2650</v>
      </c>
      <c r="C273" t="s">
        <v>1488</v>
      </c>
      <c r="D273" t="s">
        <v>2651</v>
      </c>
      <c r="E273">
        <v>1</v>
      </c>
      <c r="G273">
        <v>18.5</v>
      </c>
      <c r="H273" t="s">
        <v>2652</v>
      </c>
      <c r="I273">
        <v>1</v>
      </c>
      <c r="J273" t="s">
        <v>1916</v>
      </c>
      <c r="K273">
        <v>0</v>
      </c>
      <c r="M273">
        <v>25</v>
      </c>
    </row>
    <row r="274" spans="1:13">
      <c r="A274" t="s">
        <v>2653</v>
      </c>
      <c r="B274" t="s">
        <v>2653</v>
      </c>
      <c r="C274" t="s">
        <v>1489</v>
      </c>
      <c r="E274">
        <v>2</v>
      </c>
      <c r="G274">
        <v>23.8</v>
      </c>
      <c r="H274" t="s">
        <v>2654</v>
      </c>
      <c r="I274">
        <v>2</v>
      </c>
      <c r="J274" t="s">
        <v>835</v>
      </c>
      <c r="K274">
        <v>0</v>
      </c>
      <c r="M274">
        <v>15</v>
      </c>
    </row>
    <row r="275" spans="1:13">
      <c r="A275" t="s">
        <v>2655</v>
      </c>
      <c r="B275" t="s">
        <v>2655</v>
      </c>
      <c r="C275" t="s">
        <v>1490</v>
      </c>
      <c r="E275">
        <v>2</v>
      </c>
      <c r="G275">
        <v>92.5</v>
      </c>
      <c r="H275" t="s">
        <v>2656</v>
      </c>
      <c r="I275">
        <v>1</v>
      </c>
      <c r="J275" t="s">
        <v>1916</v>
      </c>
      <c r="K275">
        <v>0</v>
      </c>
      <c r="M275">
        <v>3</v>
      </c>
    </row>
    <row r="276" spans="1:13">
      <c r="A276" t="s">
        <v>2657</v>
      </c>
      <c r="B276" t="s">
        <v>2657</v>
      </c>
      <c r="C276" t="s">
        <v>1491</v>
      </c>
      <c r="D276" t="s">
        <v>2658</v>
      </c>
      <c r="E276">
        <v>1</v>
      </c>
      <c r="G276">
        <v>113.5</v>
      </c>
      <c r="H276" t="s">
        <v>2659</v>
      </c>
      <c r="I276">
        <v>14</v>
      </c>
      <c r="J276" t="s">
        <v>1899</v>
      </c>
      <c r="K276">
        <v>0</v>
      </c>
      <c r="M276">
        <v>3</v>
      </c>
    </row>
    <row r="277" spans="1:13">
      <c r="A277" t="s">
        <v>2660</v>
      </c>
      <c r="B277" t="s">
        <v>2660</v>
      </c>
      <c r="C277" t="s">
        <v>1492</v>
      </c>
      <c r="D277" t="s">
        <v>2661</v>
      </c>
      <c r="E277">
        <v>1</v>
      </c>
      <c r="G277">
        <v>111.2</v>
      </c>
      <c r="H277" t="s">
        <v>2662</v>
      </c>
      <c r="I277">
        <v>22</v>
      </c>
      <c r="J277" t="s">
        <v>2663</v>
      </c>
      <c r="K277">
        <v>0</v>
      </c>
      <c r="M277">
        <v>3</v>
      </c>
    </row>
    <row r="278" spans="1:13">
      <c r="A278" t="s">
        <v>2664</v>
      </c>
      <c r="B278" t="s">
        <v>2664</v>
      </c>
      <c r="C278" t="s">
        <v>1493</v>
      </c>
      <c r="E278">
        <v>2</v>
      </c>
      <c r="G278">
        <v>6155</v>
      </c>
      <c r="H278" t="s">
        <v>2665</v>
      </c>
      <c r="I278">
        <v>25</v>
      </c>
      <c r="J278" t="s">
        <v>1903</v>
      </c>
      <c r="K278">
        <v>2</v>
      </c>
      <c r="M278">
        <v>11</v>
      </c>
    </row>
    <row r="279" spans="1:13">
      <c r="A279" t="s">
        <v>2666</v>
      </c>
      <c r="B279" t="s">
        <v>2666</v>
      </c>
      <c r="C279" t="s">
        <v>1494</v>
      </c>
      <c r="D279" t="s">
        <v>2667</v>
      </c>
      <c r="E279">
        <v>2</v>
      </c>
      <c r="G279">
        <v>1976</v>
      </c>
      <c r="H279" t="s">
        <v>2668</v>
      </c>
      <c r="I279">
        <v>25</v>
      </c>
      <c r="J279" t="s">
        <v>1903</v>
      </c>
      <c r="K279">
        <v>2</v>
      </c>
      <c r="M279">
        <v>15</v>
      </c>
    </row>
    <row r="280" spans="1:13">
      <c r="A280" t="s">
        <v>2669</v>
      </c>
      <c r="B280" t="s">
        <v>2669</v>
      </c>
      <c r="C280" t="s">
        <v>1495</v>
      </c>
      <c r="E280">
        <v>2</v>
      </c>
      <c r="G280">
        <v>3424</v>
      </c>
      <c r="H280" t="s">
        <v>2670</v>
      </c>
      <c r="I280">
        <v>25</v>
      </c>
      <c r="J280" t="s">
        <v>1903</v>
      </c>
      <c r="K280">
        <v>2</v>
      </c>
      <c r="M280">
        <v>15</v>
      </c>
    </row>
    <row r="281" spans="1:13">
      <c r="A281" t="s">
        <v>2671</v>
      </c>
      <c r="B281" t="s">
        <v>2671</v>
      </c>
      <c r="C281" t="s">
        <v>1496</v>
      </c>
      <c r="E281">
        <v>2</v>
      </c>
      <c r="G281">
        <v>1061</v>
      </c>
      <c r="H281" t="s">
        <v>2672</v>
      </c>
      <c r="I281">
        <v>25</v>
      </c>
      <c r="J281" t="s">
        <v>1903</v>
      </c>
      <c r="K281">
        <v>2</v>
      </c>
      <c r="M281">
        <v>15</v>
      </c>
    </row>
    <row r="282" spans="1:13">
      <c r="A282" t="s">
        <v>2673</v>
      </c>
      <c r="B282" t="s">
        <v>2673</v>
      </c>
      <c r="C282" t="s">
        <v>1497</v>
      </c>
      <c r="D282" t="s">
        <v>2674</v>
      </c>
      <c r="E282">
        <v>1</v>
      </c>
      <c r="G282">
        <v>0.77</v>
      </c>
      <c r="H282" t="s">
        <v>2675</v>
      </c>
      <c r="I282">
        <v>3</v>
      </c>
      <c r="J282" t="s">
        <v>1939</v>
      </c>
      <c r="K282">
        <v>0</v>
      </c>
      <c r="M282">
        <v>2</v>
      </c>
    </row>
    <row r="283" spans="1:13">
      <c r="A283" t="s">
        <v>2676</v>
      </c>
      <c r="B283" t="s">
        <v>2676</v>
      </c>
      <c r="C283" t="s">
        <v>1498</v>
      </c>
      <c r="E283">
        <v>1</v>
      </c>
      <c r="G283">
        <v>12.6</v>
      </c>
      <c r="H283" t="s">
        <v>2677</v>
      </c>
      <c r="I283">
        <v>1</v>
      </c>
      <c r="J283" t="s">
        <v>1916</v>
      </c>
      <c r="K283">
        <v>2</v>
      </c>
      <c r="M283">
        <v>26</v>
      </c>
    </row>
    <row r="284" spans="1:13">
      <c r="A284" t="s">
        <v>2678</v>
      </c>
      <c r="B284" t="s">
        <v>2678</v>
      </c>
      <c r="C284" t="s">
        <v>1499</v>
      </c>
      <c r="E284">
        <v>1</v>
      </c>
      <c r="G284">
        <v>8.9</v>
      </c>
      <c r="H284" t="s">
        <v>2679</v>
      </c>
      <c r="I284">
        <v>1</v>
      </c>
      <c r="J284" t="s">
        <v>1916</v>
      </c>
      <c r="K284">
        <v>2</v>
      </c>
      <c r="M284">
        <v>26</v>
      </c>
    </row>
    <row r="285" spans="1:13">
      <c r="A285" t="s">
        <v>2680</v>
      </c>
      <c r="B285" t="s">
        <v>2680</v>
      </c>
      <c r="C285" t="s">
        <v>1500</v>
      </c>
      <c r="D285" t="s">
        <v>2681</v>
      </c>
      <c r="E285">
        <v>1</v>
      </c>
      <c r="G285">
        <v>17.600000000000001</v>
      </c>
      <c r="H285" t="s">
        <v>2682</v>
      </c>
      <c r="I285">
        <v>2</v>
      </c>
      <c r="J285" t="s">
        <v>835</v>
      </c>
      <c r="K285">
        <v>0</v>
      </c>
      <c r="M285">
        <v>1</v>
      </c>
    </row>
    <row r="286" spans="1:13">
      <c r="A286" t="s">
        <v>2683</v>
      </c>
      <c r="B286" t="s">
        <v>2683</v>
      </c>
      <c r="C286" t="s">
        <v>1501</v>
      </c>
      <c r="D286" t="s">
        <v>2684</v>
      </c>
      <c r="E286">
        <v>1</v>
      </c>
      <c r="G286">
        <v>9039</v>
      </c>
      <c r="H286" t="s">
        <v>2685</v>
      </c>
      <c r="I286">
        <v>25</v>
      </c>
      <c r="J286" t="s">
        <v>1903</v>
      </c>
      <c r="K286">
        <v>0</v>
      </c>
      <c r="M286">
        <v>9</v>
      </c>
    </row>
    <row r="287" spans="1:13">
      <c r="A287" t="s">
        <v>2686</v>
      </c>
      <c r="B287" t="s">
        <v>2686</v>
      </c>
      <c r="C287" t="s">
        <v>1502</v>
      </c>
      <c r="D287" t="s">
        <v>2687</v>
      </c>
      <c r="E287">
        <v>1</v>
      </c>
      <c r="G287">
        <v>7.2</v>
      </c>
      <c r="H287" t="s">
        <v>2688</v>
      </c>
      <c r="I287">
        <v>3</v>
      </c>
      <c r="J287" t="s">
        <v>1939</v>
      </c>
      <c r="K287">
        <v>0</v>
      </c>
      <c r="M287">
        <v>2</v>
      </c>
    </row>
    <row r="288" spans="1:13">
      <c r="A288" t="s">
        <v>2689</v>
      </c>
      <c r="B288" t="s">
        <v>2689</v>
      </c>
      <c r="C288" t="s">
        <v>1503</v>
      </c>
      <c r="D288" t="s">
        <v>2690</v>
      </c>
      <c r="E288">
        <v>2</v>
      </c>
      <c r="G288">
        <v>40.5</v>
      </c>
      <c r="H288" t="s">
        <v>2691</v>
      </c>
      <c r="I288">
        <v>1</v>
      </c>
      <c r="J288" t="s">
        <v>1916</v>
      </c>
      <c r="K288">
        <v>2</v>
      </c>
      <c r="M288">
        <v>8</v>
      </c>
    </row>
    <row r="289" spans="1:13">
      <c r="A289" t="s">
        <v>2692</v>
      </c>
      <c r="B289" t="s">
        <v>2692</v>
      </c>
      <c r="C289" t="s">
        <v>1504</v>
      </c>
      <c r="D289" t="s">
        <v>2693</v>
      </c>
      <c r="E289">
        <v>2</v>
      </c>
      <c r="G289">
        <v>960</v>
      </c>
      <c r="H289" t="s">
        <v>2694</v>
      </c>
      <c r="I289">
        <v>25</v>
      </c>
      <c r="J289" t="s">
        <v>1903</v>
      </c>
      <c r="K289">
        <v>0</v>
      </c>
      <c r="M289">
        <v>8</v>
      </c>
    </row>
    <row r="290" spans="1:13">
      <c r="A290" t="s">
        <v>2695</v>
      </c>
      <c r="B290" t="s">
        <v>2695</v>
      </c>
      <c r="C290" t="s">
        <v>1505</v>
      </c>
      <c r="D290" t="s">
        <v>2696</v>
      </c>
      <c r="E290">
        <v>1</v>
      </c>
      <c r="G290">
        <v>6.1</v>
      </c>
      <c r="H290" t="s">
        <v>2697</v>
      </c>
      <c r="I290">
        <v>1</v>
      </c>
      <c r="J290" t="s">
        <v>1916</v>
      </c>
      <c r="K290">
        <v>0</v>
      </c>
      <c r="M290">
        <v>5</v>
      </c>
    </row>
    <row r="291" spans="1:13">
      <c r="A291" t="s">
        <v>2698</v>
      </c>
      <c r="B291" t="s">
        <v>2698</v>
      </c>
      <c r="C291" t="s">
        <v>1506</v>
      </c>
      <c r="D291" t="s">
        <v>2699</v>
      </c>
      <c r="E291">
        <v>2</v>
      </c>
      <c r="G291">
        <v>52.3</v>
      </c>
      <c r="H291" t="s">
        <v>2700</v>
      </c>
      <c r="I291">
        <v>21</v>
      </c>
      <c r="J291" t="s">
        <v>1946</v>
      </c>
      <c r="K291">
        <v>0</v>
      </c>
      <c r="M291">
        <v>3</v>
      </c>
    </row>
    <row r="292" spans="1:13">
      <c r="A292" t="s">
        <v>2701</v>
      </c>
      <c r="B292" t="s">
        <v>2701</v>
      </c>
      <c r="C292" t="s">
        <v>1507</v>
      </c>
      <c r="D292" t="s">
        <v>2702</v>
      </c>
      <c r="E292">
        <v>1</v>
      </c>
      <c r="G292">
        <v>147</v>
      </c>
      <c r="H292" t="s">
        <v>2703</v>
      </c>
      <c r="I292">
        <v>25</v>
      </c>
      <c r="J292" t="s">
        <v>1903</v>
      </c>
      <c r="K292">
        <v>0</v>
      </c>
      <c r="M292">
        <v>8</v>
      </c>
    </row>
    <row r="293" spans="1:13">
      <c r="A293" t="s">
        <v>2704</v>
      </c>
      <c r="B293" t="s">
        <v>2704</v>
      </c>
      <c r="C293" t="s">
        <v>1507</v>
      </c>
      <c r="D293" t="s">
        <v>2705</v>
      </c>
      <c r="E293">
        <v>1</v>
      </c>
      <c r="G293">
        <v>100</v>
      </c>
      <c r="H293" t="s">
        <v>2703</v>
      </c>
      <c r="I293">
        <v>25</v>
      </c>
      <c r="J293" t="s">
        <v>1903</v>
      </c>
      <c r="K293">
        <v>0</v>
      </c>
      <c r="M293">
        <v>8</v>
      </c>
    </row>
    <row r="294" spans="1:13">
      <c r="A294" t="s">
        <v>2706</v>
      </c>
      <c r="B294" t="s">
        <v>2706</v>
      </c>
      <c r="C294" t="s">
        <v>1508</v>
      </c>
      <c r="D294" t="s">
        <v>2707</v>
      </c>
      <c r="E294">
        <v>1</v>
      </c>
      <c r="G294">
        <v>0</v>
      </c>
      <c r="H294" t="s">
        <v>2708</v>
      </c>
      <c r="I294">
        <v>3</v>
      </c>
      <c r="J294" t="s">
        <v>1939</v>
      </c>
      <c r="K294">
        <v>0</v>
      </c>
      <c r="M294">
        <v>3</v>
      </c>
    </row>
    <row r="295" spans="1:13">
      <c r="A295" t="s">
        <v>2709</v>
      </c>
      <c r="B295" t="s">
        <v>2709</v>
      </c>
      <c r="C295" t="s">
        <v>1509</v>
      </c>
      <c r="D295" t="s">
        <v>2710</v>
      </c>
      <c r="E295">
        <v>1</v>
      </c>
      <c r="G295">
        <v>10.4</v>
      </c>
      <c r="H295" t="s">
        <v>2711</v>
      </c>
      <c r="I295">
        <v>1</v>
      </c>
      <c r="J295" t="s">
        <v>1916</v>
      </c>
      <c r="K295">
        <v>2</v>
      </c>
      <c r="M295">
        <v>26</v>
      </c>
    </row>
    <row r="296" spans="1:13">
      <c r="A296" t="s">
        <v>2712</v>
      </c>
      <c r="B296" t="s">
        <v>2712</v>
      </c>
      <c r="C296" t="s">
        <v>1510</v>
      </c>
      <c r="D296" t="s">
        <v>2713</v>
      </c>
      <c r="E296">
        <v>1</v>
      </c>
      <c r="G296">
        <v>10.4</v>
      </c>
      <c r="H296" t="s">
        <v>2714</v>
      </c>
      <c r="I296">
        <v>1</v>
      </c>
      <c r="J296" t="s">
        <v>1916</v>
      </c>
      <c r="K296">
        <v>2</v>
      </c>
      <c r="M296">
        <v>26</v>
      </c>
    </row>
    <row r="297" spans="1:13">
      <c r="A297" t="s">
        <v>2715</v>
      </c>
      <c r="B297" t="s">
        <v>2715</v>
      </c>
      <c r="C297" t="s">
        <v>1511</v>
      </c>
      <c r="E297">
        <v>2</v>
      </c>
      <c r="G297">
        <v>20192</v>
      </c>
      <c r="H297" t="s">
        <v>2716</v>
      </c>
      <c r="I297">
        <v>25</v>
      </c>
      <c r="J297" t="s">
        <v>1903</v>
      </c>
      <c r="K297">
        <v>2</v>
      </c>
      <c r="M297">
        <v>15</v>
      </c>
    </row>
    <row r="298" spans="1:13">
      <c r="A298" t="s">
        <v>2717</v>
      </c>
      <c r="B298" t="s">
        <v>2717</v>
      </c>
      <c r="C298" t="s">
        <v>1512</v>
      </c>
      <c r="E298">
        <v>2</v>
      </c>
      <c r="G298">
        <v>34.1</v>
      </c>
      <c r="H298" t="s">
        <v>2718</v>
      </c>
      <c r="I298">
        <v>1</v>
      </c>
      <c r="J298" t="s">
        <v>1916</v>
      </c>
      <c r="K298">
        <v>0</v>
      </c>
      <c r="M298">
        <v>3</v>
      </c>
    </row>
    <row r="299" spans="1:13">
      <c r="A299" t="s">
        <v>2719</v>
      </c>
      <c r="B299" t="s">
        <v>2719</v>
      </c>
      <c r="C299" t="s">
        <v>1513</v>
      </c>
      <c r="D299" t="s">
        <v>2720</v>
      </c>
      <c r="E299">
        <v>2</v>
      </c>
      <c r="G299">
        <v>9.8000000000000007</v>
      </c>
      <c r="H299" t="s">
        <v>2721</v>
      </c>
      <c r="I299">
        <v>3</v>
      </c>
      <c r="J299" t="s">
        <v>1939</v>
      </c>
      <c r="K299">
        <v>0</v>
      </c>
      <c r="M299">
        <v>4</v>
      </c>
    </row>
    <row r="300" spans="1:13">
      <c r="A300" t="s">
        <v>2722</v>
      </c>
      <c r="B300" t="s">
        <v>2722</v>
      </c>
      <c r="C300" t="s">
        <v>1514</v>
      </c>
      <c r="D300" t="s">
        <v>2723</v>
      </c>
      <c r="E300">
        <v>2</v>
      </c>
      <c r="G300">
        <v>20.3</v>
      </c>
      <c r="H300" t="s">
        <v>2724</v>
      </c>
      <c r="I300">
        <v>3</v>
      </c>
      <c r="J300" t="s">
        <v>1939</v>
      </c>
      <c r="K300">
        <v>0</v>
      </c>
      <c r="M300">
        <v>4</v>
      </c>
    </row>
    <row r="301" spans="1:13">
      <c r="A301" t="s">
        <v>2725</v>
      </c>
      <c r="B301" t="s">
        <v>2725</v>
      </c>
      <c r="C301" t="s">
        <v>1515</v>
      </c>
      <c r="D301" t="s">
        <v>2726</v>
      </c>
      <c r="E301">
        <v>2</v>
      </c>
      <c r="G301">
        <v>14.6</v>
      </c>
      <c r="H301" t="s">
        <v>2727</v>
      </c>
      <c r="I301">
        <v>3</v>
      </c>
      <c r="J301" t="s">
        <v>1939</v>
      </c>
      <c r="K301">
        <v>0</v>
      </c>
      <c r="M301">
        <v>4</v>
      </c>
    </row>
    <row r="302" spans="1:13">
      <c r="A302" t="s">
        <v>2728</v>
      </c>
      <c r="B302" t="s">
        <v>2728</v>
      </c>
      <c r="C302" t="s">
        <v>1516</v>
      </c>
      <c r="D302" t="s">
        <v>2729</v>
      </c>
      <c r="E302">
        <v>1</v>
      </c>
      <c r="G302">
        <v>13.6</v>
      </c>
      <c r="H302" t="s">
        <v>2730</v>
      </c>
      <c r="I302">
        <v>3</v>
      </c>
      <c r="J302" t="s">
        <v>1939</v>
      </c>
      <c r="K302">
        <v>0</v>
      </c>
      <c r="M302">
        <v>4</v>
      </c>
    </row>
    <row r="303" spans="1:13">
      <c r="A303" t="s">
        <v>2731</v>
      </c>
      <c r="B303" t="s">
        <v>2731</v>
      </c>
      <c r="C303" t="s">
        <v>1517</v>
      </c>
      <c r="E303">
        <v>2</v>
      </c>
      <c r="G303">
        <v>12.8</v>
      </c>
      <c r="H303" t="s">
        <v>2732</v>
      </c>
      <c r="I303">
        <v>5</v>
      </c>
      <c r="J303" t="s">
        <v>2582</v>
      </c>
      <c r="K303">
        <v>0</v>
      </c>
      <c r="M303">
        <v>4</v>
      </c>
    </row>
    <row r="304" spans="1:13">
      <c r="A304" t="s">
        <v>2733</v>
      </c>
      <c r="B304" t="s">
        <v>2733</v>
      </c>
      <c r="C304" t="s">
        <v>1518</v>
      </c>
      <c r="D304" t="s">
        <v>2734</v>
      </c>
      <c r="E304">
        <v>2</v>
      </c>
      <c r="G304">
        <v>14.9</v>
      </c>
      <c r="H304" t="s">
        <v>2735</v>
      </c>
      <c r="I304">
        <v>3</v>
      </c>
      <c r="J304" t="s">
        <v>1939</v>
      </c>
      <c r="K304">
        <v>0</v>
      </c>
      <c r="M304">
        <v>4</v>
      </c>
    </row>
    <row r="305" spans="1:13">
      <c r="A305" t="s">
        <v>2736</v>
      </c>
      <c r="B305" t="s">
        <v>2736</v>
      </c>
      <c r="C305" t="s">
        <v>1519</v>
      </c>
      <c r="D305" t="s">
        <v>2737</v>
      </c>
      <c r="E305">
        <v>2</v>
      </c>
      <c r="G305">
        <v>18</v>
      </c>
      <c r="H305" t="s">
        <v>2738</v>
      </c>
      <c r="I305">
        <v>3</v>
      </c>
      <c r="J305" t="s">
        <v>1939</v>
      </c>
      <c r="K305">
        <v>0</v>
      </c>
      <c r="M305">
        <v>4</v>
      </c>
    </row>
    <row r="306" spans="1:13">
      <c r="A306" t="s">
        <v>2739</v>
      </c>
      <c r="B306" t="s">
        <v>2739</v>
      </c>
      <c r="C306" t="s">
        <v>1520</v>
      </c>
      <c r="D306" t="s">
        <v>2740</v>
      </c>
      <c r="E306">
        <v>1</v>
      </c>
      <c r="G306">
        <v>16.100000000000001</v>
      </c>
      <c r="H306" t="s">
        <v>2741</v>
      </c>
      <c r="I306">
        <v>3</v>
      </c>
      <c r="J306" t="s">
        <v>1939</v>
      </c>
      <c r="K306">
        <v>0</v>
      </c>
      <c r="M306">
        <v>4</v>
      </c>
    </row>
    <row r="307" spans="1:13">
      <c r="A307" t="s">
        <v>2742</v>
      </c>
      <c r="B307" t="s">
        <v>2742</v>
      </c>
      <c r="C307" t="s">
        <v>1521</v>
      </c>
      <c r="D307" t="s">
        <v>2743</v>
      </c>
      <c r="E307">
        <v>1</v>
      </c>
      <c r="G307">
        <v>13.8</v>
      </c>
      <c r="H307" t="s">
        <v>2744</v>
      </c>
      <c r="I307">
        <v>3</v>
      </c>
      <c r="J307" t="s">
        <v>1939</v>
      </c>
      <c r="K307">
        <v>0</v>
      </c>
      <c r="M307">
        <v>4</v>
      </c>
    </row>
    <row r="308" spans="1:13">
      <c r="A308" t="s">
        <v>2745</v>
      </c>
      <c r="B308" t="s">
        <v>2745</v>
      </c>
      <c r="C308" t="s">
        <v>1522</v>
      </c>
      <c r="D308" t="s">
        <v>2746</v>
      </c>
      <c r="E308">
        <v>1</v>
      </c>
      <c r="G308">
        <v>10.4</v>
      </c>
      <c r="H308" t="s">
        <v>2747</v>
      </c>
      <c r="I308">
        <v>3</v>
      </c>
      <c r="J308" t="s">
        <v>1939</v>
      </c>
      <c r="K308">
        <v>0</v>
      </c>
      <c r="M308">
        <v>4</v>
      </c>
    </row>
    <row r="309" spans="1:13">
      <c r="A309" t="s">
        <v>2748</v>
      </c>
      <c r="B309" t="s">
        <v>2748</v>
      </c>
      <c r="C309" t="s">
        <v>1523</v>
      </c>
      <c r="D309" t="s">
        <v>2749</v>
      </c>
      <c r="E309">
        <v>1</v>
      </c>
      <c r="G309">
        <v>14.4</v>
      </c>
      <c r="H309" t="s">
        <v>2750</v>
      </c>
      <c r="I309">
        <v>3</v>
      </c>
      <c r="J309" t="s">
        <v>1939</v>
      </c>
      <c r="K309">
        <v>0</v>
      </c>
      <c r="M309">
        <v>4</v>
      </c>
    </row>
    <row r="310" spans="1:13">
      <c r="A310" t="s">
        <v>2751</v>
      </c>
      <c r="B310" t="s">
        <v>2751</v>
      </c>
      <c r="C310" t="s">
        <v>1524</v>
      </c>
      <c r="D310" t="s">
        <v>2752</v>
      </c>
      <c r="E310">
        <v>1</v>
      </c>
      <c r="G310">
        <v>13.7</v>
      </c>
      <c r="H310" t="s">
        <v>2753</v>
      </c>
      <c r="I310">
        <v>3</v>
      </c>
      <c r="J310" t="s">
        <v>1939</v>
      </c>
      <c r="K310">
        <v>0</v>
      </c>
      <c r="M310">
        <v>4</v>
      </c>
    </row>
    <row r="311" spans="1:13">
      <c r="A311" t="s">
        <v>2754</v>
      </c>
      <c r="B311" t="s">
        <v>2754</v>
      </c>
      <c r="C311" t="s">
        <v>1525</v>
      </c>
      <c r="D311" t="s">
        <v>2755</v>
      </c>
      <c r="E311">
        <v>2</v>
      </c>
      <c r="G311">
        <v>20.100000000000001</v>
      </c>
      <c r="H311" t="s">
        <v>2756</v>
      </c>
      <c r="I311">
        <v>3</v>
      </c>
      <c r="J311" t="s">
        <v>1939</v>
      </c>
      <c r="K311">
        <v>0</v>
      </c>
      <c r="M311">
        <v>4</v>
      </c>
    </row>
    <row r="312" spans="1:13">
      <c r="A312" t="s">
        <v>2757</v>
      </c>
      <c r="B312" t="s">
        <v>2757</v>
      </c>
      <c r="C312" t="s">
        <v>1526</v>
      </c>
      <c r="E312">
        <v>2</v>
      </c>
      <c r="G312">
        <v>22.9</v>
      </c>
      <c r="H312" t="s">
        <v>2758</v>
      </c>
      <c r="I312">
        <v>5</v>
      </c>
      <c r="J312" t="s">
        <v>2582</v>
      </c>
      <c r="K312">
        <v>0</v>
      </c>
      <c r="M312">
        <v>4</v>
      </c>
    </row>
    <row r="313" spans="1:13">
      <c r="A313" t="s">
        <v>2759</v>
      </c>
      <c r="B313" t="s">
        <v>2759</v>
      </c>
      <c r="C313" t="s">
        <v>1527</v>
      </c>
      <c r="D313" t="s">
        <v>2760</v>
      </c>
      <c r="E313">
        <v>1</v>
      </c>
      <c r="G313">
        <v>22.8</v>
      </c>
      <c r="H313" t="s">
        <v>2761</v>
      </c>
      <c r="I313">
        <v>19</v>
      </c>
      <c r="J313" t="s">
        <v>1980</v>
      </c>
      <c r="K313">
        <v>0</v>
      </c>
      <c r="M313">
        <v>3</v>
      </c>
    </row>
    <row r="314" spans="1:13">
      <c r="A314" t="s">
        <v>2762</v>
      </c>
      <c r="B314" t="s">
        <v>2762</v>
      </c>
      <c r="C314" t="s">
        <v>1402</v>
      </c>
      <c r="D314" t="s">
        <v>2763</v>
      </c>
      <c r="E314">
        <v>1</v>
      </c>
      <c r="G314">
        <v>5.7</v>
      </c>
      <c r="H314" t="s">
        <v>2764</v>
      </c>
      <c r="I314">
        <v>1</v>
      </c>
      <c r="J314" t="s">
        <v>1916</v>
      </c>
      <c r="K314">
        <v>0</v>
      </c>
      <c r="M314">
        <v>1</v>
      </c>
    </row>
    <row r="315" spans="1:13">
      <c r="A315" t="s">
        <v>2765</v>
      </c>
      <c r="B315" t="s">
        <v>2765</v>
      </c>
      <c r="C315" t="s">
        <v>1528</v>
      </c>
      <c r="D315" t="s">
        <v>2766</v>
      </c>
      <c r="E315">
        <v>1</v>
      </c>
      <c r="G315">
        <v>44.9</v>
      </c>
      <c r="H315" t="s">
        <v>2767</v>
      </c>
      <c r="I315">
        <v>1</v>
      </c>
      <c r="J315" t="s">
        <v>1916</v>
      </c>
      <c r="K315">
        <v>0</v>
      </c>
      <c r="M315">
        <v>25</v>
      </c>
    </row>
    <row r="316" spans="1:13">
      <c r="A316" t="s">
        <v>2768</v>
      </c>
      <c r="B316" t="s">
        <v>2768</v>
      </c>
      <c r="C316" t="s">
        <v>1529</v>
      </c>
      <c r="D316" t="s">
        <v>2769</v>
      </c>
      <c r="E316">
        <v>1</v>
      </c>
      <c r="G316">
        <v>71.3</v>
      </c>
      <c r="H316" t="s">
        <v>2770</v>
      </c>
      <c r="I316">
        <v>1</v>
      </c>
      <c r="J316" t="s">
        <v>1916</v>
      </c>
      <c r="K316">
        <v>0</v>
      </c>
      <c r="M316">
        <v>25</v>
      </c>
    </row>
    <row r="317" spans="1:13">
      <c r="A317" t="s">
        <v>2771</v>
      </c>
      <c r="B317" t="s">
        <v>2771</v>
      </c>
      <c r="C317" t="s">
        <v>1530</v>
      </c>
      <c r="D317" t="s">
        <v>2772</v>
      </c>
      <c r="E317">
        <v>1</v>
      </c>
      <c r="G317">
        <v>6.1</v>
      </c>
      <c r="H317" t="s">
        <v>2773</v>
      </c>
      <c r="I317">
        <v>1</v>
      </c>
      <c r="J317" t="s">
        <v>1916</v>
      </c>
      <c r="K317">
        <v>2</v>
      </c>
      <c r="M317">
        <v>6</v>
      </c>
    </row>
    <row r="318" spans="1:13">
      <c r="A318" t="s">
        <v>2774</v>
      </c>
      <c r="B318" t="s">
        <v>2774</v>
      </c>
      <c r="C318" t="s">
        <v>1531</v>
      </c>
      <c r="E318">
        <v>1</v>
      </c>
      <c r="G318">
        <v>173</v>
      </c>
      <c r="H318" t="s">
        <v>2775</v>
      </c>
      <c r="I318">
        <v>25</v>
      </c>
      <c r="J318" t="s">
        <v>1903</v>
      </c>
      <c r="K318">
        <v>0</v>
      </c>
      <c r="M318">
        <v>11</v>
      </c>
    </row>
    <row r="319" spans="1:13">
      <c r="A319" t="s">
        <v>2776</v>
      </c>
      <c r="B319" t="s">
        <v>2776</v>
      </c>
      <c r="C319" t="s">
        <v>1532</v>
      </c>
      <c r="D319" t="s">
        <v>2777</v>
      </c>
      <c r="E319">
        <v>1</v>
      </c>
      <c r="G319">
        <v>39</v>
      </c>
      <c r="H319" t="s">
        <v>2778</v>
      </c>
      <c r="I319">
        <v>14</v>
      </c>
      <c r="J319" t="s">
        <v>1899</v>
      </c>
      <c r="K319">
        <v>0</v>
      </c>
      <c r="M319">
        <v>3</v>
      </c>
    </row>
    <row r="320" spans="1:13">
      <c r="A320" t="s">
        <v>2779</v>
      </c>
      <c r="B320" t="s">
        <v>2779</v>
      </c>
      <c r="C320" t="s">
        <v>1533</v>
      </c>
      <c r="E320">
        <v>2</v>
      </c>
      <c r="G320">
        <v>5.9</v>
      </c>
      <c r="H320" t="s">
        <v>2780</v>
      </c>
      <c r="I320">
        <v>1</v>
      </c>
      <c r="J320" t="s">
        <v>1916</v>
      </c>
      <c r="K320">
        <v>0</v>
      </c>
      <c r="M320">
        <v>3</v>
      </c>
    </row>
    <row r="321" spans="1:13">
      <c r="A321" t="s">
        <v>2781</v>
      </c>
      <c r="B321" t="s">
        <v>2781</v>
      </c>
      <c r="C321" t="s">
        <v>1534</v>
      </c>
      <c r="E321">
        <v>1</v>
      </c>
      <c r="G321">
        <v>19.2</v>
      </c>
      <c r="H321" t="s">
        <v>2782</v>
      </c>
      <c r="I321">
        <v>15</v>
      </c>
      <c r="J321" t="s">
        <v>1907</v>
      </c>
      <c r="K321">
        <v>2</v>
      </c>
      <c r="M321">
        <v>3</v>
      </c>
    </row>
    <row r="322" spans="1:13">
      <c r="A322" t="s">
        <v>2783</v>
      </c>
      <c r="B322" t="s">
        <v>2783</v>
      </c>
      <c r="C322" t="s">
        <v>1535</v>
      </c>
      <c r="D322">
        <v>123</v>
      </c>
      <c r="E322">
        <v>1</v>
      </c>
      <c r="G322">
        <v>0</v>
      </c>
      <c r="H322" t="s">
        <v>1535</v>
      </c>
      <c r="I322">
        <v>1</v>
      </c>
      <c r="J322" t="s">
        <v>1916</v>
      </c>
      <c r="K322">
        <v>0</v>
      </c>
    </row>
    <row r="323" spans="1:13">
      <c r="A323" t="s">
        <v>2784</v>
      </c>
      <c r="B323" t="s">
        <v>2784</v>
      </c>
      <c r="C323" t="s">
        <v>1409</v>
      </c>
      <c r="E323">
        <v>1</v>
      </c>
      <c r="G323">
        <v>10.1</v>
      </c>
      <c r="H323" t="s">
        <v>2378</v>
      </c>
      <c r="I323">
        <v>1</v>
      </c>
      <c r="J323" t="s">
        <v>1916</v>
      </c>
      <c r="K323">
        <v>0</v>
      </c>
    </row>
    <row r="324" spans="1:13">
      <c r="A324" t="s">
        <v>2785</v>
      </c>
      <c r="B324" t="s">
        <v>2785</v>
      </c>
      <c r="C324" t="s">
        <v>665</v>
      </c>
      <c r="D324" t="s">
        <v>2786</v>
      </c>
      <c r="E324">
        <v>1</v>
      </c>
      <c r="G324">
        <v>9.1</v>
      </c>
      <c r="H324" t="s">
        <v>2787</v>
      </c>
      <c r="I324">
        <v>1</v>
      </c>
      <c r="J324" t="s">
        <v>1916</v>
      </c>
      <c r="K324">
        <v>0</v>
      </c>
      <c r="M324">
        <v>5</v>
      </c>
    </row>
    <row r="325" spans="1:13">
      <c r="A325" t="s">
        <v>2788</v>
      </c>
      <c r="B325" t="s">
        <v>2788</v>
      </c>
      <c r="C325" t="s">
        <v>1536</v>
      </c>
      <c r="D325" t="s">
        <v>2789</v>
      </c>
      <c r="E325">
        <v>1</v>
      </c>
      <c r="G325">
        <v>25</v>
      </c>
      <c r="H325" t="s">
        <v>2790</v>
      </c>
      <c r="I325">
        <v>1</v>
      </c>
      <c r="J325" t="s">
        <v>1916</v>
      </c>
      <c r="K325">
        <v>0</v>
      </c>
      <c r="M325">
        <v>5</v>
      </c>
    </row>
    <row r="326" spans="1:13">
      <c r="A326" t="s">
        <v>2791</v>
      </c>
      <c r="B326" t="s">
        <v>2791</v>
      </c>
      <c r="C326" t="s">
        <v>670</v>
      </c>
      <c r="D326" t="s">
        <v>2792</v>
      </c>
      <c r="E326">
        <v>1</v>
      </c>
      <c r="G326">
        <v>11.3</v>
      </c>
      <c r="H326" t="s">
        <v>2793</v>
      </c>
      <c r="I326">
        <v>1</v>
      </c>
      <c r="J326" t="s">
        <v>1916</v>
      </c>
      <c r="K326">
        <v>0</v>
      </c>
      <c r="M326">
        <v>25</v>
      </c>
    </row>
    <row r="327" spans="1:13">
      <c r="A327" t="s">
        <v>2794</v>
      </c>
      <c r="B327" t="s">
        <v>2794</v>
      </c>
      <c r="C327" t="s">
        <v>1537</v>
      </c>
      <c r="D327" t="s">
        <v>2795</v>
      </c>
      <c r="E327">
        <v>2</v>
      </c>
      <c r="G327">
        <v>34</v>
      </c>
      <c r="H327" t="s">
        <v>2796</v>
      </c>
      <c r="I327">
        <v>3</v>
      </c>
      <c r="J327" t="s">
        <v>1939</v>
      </c>
      <c r="K327">
        <v>0</v>
      </c>
      <c r="M327">
        <v>2</v>
      </c>
    </row>
    <row r="328" spans="1:13">
      <c r="A328" t="s">
        <v>2797</v>
      </c>
      <c r="B328" t="s">
        <v>2797</v>
      </c>
      <c r="C328" t="s">
        <v>1538</v>
      </c>
      <c r="D328" t="s">
        <v>2798</v>
      </c>
      <c r="E328">
        <v>1</v>
      </c>
      <c r="G328">
        <v>9.4</v>
      </c>
      <c r="H328" t="s">
        <v>2799</v>
      </c>
      <c r="I328">
        <v>3</v>
      </c>
      <c r="J328" t="s">
        <v>1939</v>
      </c>
      <c r="K328">
        <v>0</v>
      </c>
      <c r="M328">
        <v>2</v>
      </c>
    </row>
    <row r="329" spans="1:13">
      <c r="A329" t="s">
        <v>2800</v>
      </c>
      <c r="B329" t="s">
        <v>2800</v>
      </c>
      <c r="C329" t="s">
        <v>1539</v>
      </c>
      <c r="E329">
        <v>1</v>
      </c>
      <c r="G329">
        <v>6.5</v>
      </c>
      <c r="H329" t="s">
        <v>2801</v>
      </c>
      <c r="I329">
        <v>2</v>
      </c>
      <c r="J329" t="s">
        <v>835</v>
      </c>
      <c r="K329">
        <v>0</v>
      </c>
      <c r="M329">
        <v>5</v>
      </c>
    </row>
    <row r="330" spans="1:13">
      <c r="A330" t="s">
        <v>2802</v>
      </c>
      <c r="B330" t="s">
        <v>2802</v>
      </c>
      <c r="C330" t="s">
        <v>1540</v>
      </c>
      <c r="E330">
        <v>1</v>
      </c>
      <c r="G330">
        <v>18.3</v>
      </c>
      <c r="H330" t="s">
        <v>2803</v>
      </c>
      <c r="I330">
        <v>1</v>
      </c>
      <c r="J330" t="s">
        <v>1916</v>
      </c>
      <c r="K330">
        <v>0</v>
      </c>
      <c r="M330">
        <v>25</v>
      </c>
    </row>
    <row r="331" spans="1:13">
      <c r="A331" t="s">
        <v>2804</v>
      </c>
      <c r="B331" t="s">
        <v>2804</v>
      </c>
      <c r="C331" t="s">
        <v>1541</v>
      </c>
      <c r="D331" t="s">
        <v>2805</v>
      </c>
      <c r="E331">
        <v>2</v>
      </c>
      <c r="G331">
        <v>26.8</v>
      </c>
      <c r="H331" t="s">
        <v>2806</v>
      </c>
      <c r="I331">
        <v>2</v>
      </c>
      <c r="J331" t="s">
        <v>835</v>
      </c>
      <c r="K331">
        <v>2</v>
      </c>
      <c r="M331">
        <v>3</v>
      </c>
    </row>
    <row r="332" spans="1:13">
      <c r="A332" t="s">
        <v>2807</v>
      </c>
      <c r="B332" t="s">
        <v>2807</v>
      </c>
      <c r="C332" t="s">
        <v>1542</v>
      </c>
      <c r="D332" t="s">
        <v>2808</v>
      </c>
      <c r="E332">
        <v>1</v>
      </c>
      <c r="G332">
        <v>25.7</v>
      </c>
      <c r="H332" t="s">
        <v>2809</v>
      </c>
      <c r="I332">
        <v>2</v>
      </c>
      <c r="J332" t="s">
        <v>835</v>
      </c>
      <c r="K332">
        <v>2</v>
      </c>
      <c r="M332">
        <v>6</v>
      </c>
    </row>
    <row r="333" spans="1:13">
      <c r="A333" t="s">
        <v>2810</v>
      </c>
      <c r="B333" t="s">
        <v>2810</v>
      </c>
      <c r="C333" t="s">
        <v>1543</v>
      </c>
      <c r="D333" t="s">
        <v>2811</v>
      </c>
      <c r="E333">
        <v>2</v>
      </c>
      <c r="G333">
        <v>10045</v>
      </c>
      <c r="H333" t="s">
        <v>2812</v>
      </c>
      <c r="I333">
        <v>25</v>
      </c>
      <c r="J333" t="s">
        <v>1903</v>
      </c>
      <c r="K333">
        <v>0</v>
      </c>
      <c r="M333">
        <v>15</v>
      </c>
    </row>
    <row r="334" spans="1:13">
      <c r="A334" t="s">
        <v>2813</v>
      </c>
      <c r="B334" t="s">
        <v>2813</v>
      </c>
      <c r="C334" t="s">
        <v>1544</v>
      </c>
      <c r="E334">
        <v>1</v>
      </c>
      <c r="G334">
        <v>9.5</v>
      </c>
      <c r="H334" t="s">
        <v>2814</v>
      </c>
      <c r="I334">
        <v>15</v>
      </c>
      <c r="J334" t="s">
        <v>1907</v>
      </c>
      <c r="K334">
        <v>0</v>
      </c>
      <c r="M334">
        <v>3</v>
      </c>
    </row>
    <row r="335" spans="1:13">
      <c r="A335" t="s">
        <v>2815</v>
      </c>
      <c r="B335" t="s">
        <v>2815</v>
      </c>
      <c r="C335" t="s">
        <v>1545</v>
      </c>
      <c r="E335">
        <v>1</v>
      </c>
      <c r="G335">
        <v>9.5</v>
      </c>
      <c r="H335" t="s">
        <v>2816</v>
      </c>
      <c r="I335">
        <v>17</v>
      </c>
      <c r="J335" t="s">
        <v>2091</v>
      </c>
      <c r="K335">
        <v>0</v>
      </c>
      <c r="M335">
        <v>3</v>
      </c>
    </row>
    <row r="336" spans="1:13">
      <c r="A336" t="s">
        <v>2817</v>
      </c>
      <c r="B336" t="s">
        <v>2817</v>
      </c>
      <c r="C336" t="s">
        <v>1546</v>
      </c>
      <c r="E336">
        <v>1</v>
      </c>
      <c r="G336">
        <v>10.4</v>
      </c>
      <c r="H336" t="s">
        <v>2818</v>
      </c>
      <c r="I336">
        <v>1</v>
      </c>
      <c r="J336" t="s">
        <v>1916</v>
      </c>
      <c r="K336">
        <v>0</v>
      </c>
      <c r="M336">
        <v>25</v>
      </c>
    </row>
    <row r="337" spans="1:13">
      <c r="A337" t="s">
        <v>2819</v>
      </c>
      <c r="B337" t="s">
        <v>2819</v>
      </c>
      <c r="C337" t="s">
        <v>1548</v>
      </c>
      <c r="D337" t="s">
        <v>2820</v>
      </c>
      <c r="E337">
        <v>1</v>
      </c>
      <c r="G337">
        <v>27.7</v>
      </c>
      <c r="H337" t="s">
        <v>2821</v>
      </c>
      <c r="I337">
        <v>14</v>
      </c>
      <c r="J337" t="s">
        <v>1899</v>
      </c>
      <c r="K337">
        <v>0</v>
      </c>
      <c r="M337">
        <v>3</v>
      </c>
    </row>
    <row r="338" spans="1:13">
      <c r="A338" t="s">
        <v>2822</v>
      </c>
      <c r="B338" t="s">
        <v>2822</v>
      </c>
      <c r="C338" t="s">
        <v>690</v>
      </c>
      <c r="E338">
        <v>2</v>
      </c>
      <c r="G338">
        <v>7.2</v>
      </c>
      <c r="H338" t="s">
        <v>2823</v>
      </c>
      <c r="I338">
        <v>1</v>
      </c>
      <c r="J338" t="s">
        <v>1916</v>
      </c>
      <c r="K338">
        <v>2</v>
      </c>
      <c r="M338">
        <v>3</v>
      </c>
    </row>
    <row r="339" spans="1:13">
      <c r="A339" t="s">
        <v>2824</v>
      </c>
      <c r="B339" t="s">
        <v>2824</v>
      </c>
      <c r="C339" t="s">
        <v>1549</v>
      </c>
      <c r="D339" t="s">
        <v>2825</v>
      </c>
      <c r="E339">
        <v>1</v>
      </c>
      <c r="G339">
        <v>332</v>
      </c>
      <c r="H339" t="s">
        <v>2826</v>
      </c>
      <c r="I339">
        <v>25</v>
      </c>
      <c r="J339" t="s">
        <v>1903</v>
      </c>
      <c r="K339">
        <v>0</v>
      </c>
      <c r="M339">
        <v>10</v>
      </c>
    </row>
    <row r="340" spans="1:13">
      <c r="A340" t="s">
        <v>2827</v>
      </c>
      <c r="B340" t="s">
        <v>2827</v>
      </c>
      <c r="C340" t="s">
        <v>1550</v>
      </c>
      <c r="E340">
        <v>1</v>
      </c>
      <c r="G340">
        <v>50.4</v>
      </c>
      <c r="H340" t="s">
        <v>2828</v>
      </c>
      <c r="I340">
        <v>1</v>
      </c>
      <c r="J340" t="s">
        <v>1916</v>
      </c>
      <c r="K340">
        <v>0</v>
      </c>
      <c r="M340">
        <v>1</v>
      </c>
    </row>
    <row r="341" spans="1:13">
      <c r="A341" t="s">
        <v>2829</v>
      </c>
      <c r="B341" t="s">
        <v>2829</v>
      </c>
      <c r="C341" t="s">
        <v>1551</v>
      </c>
      <c r="E341">
        <v>1</v>
      </c>
      <c r="G341">
        <v>29.1</v>
      </c>
      <c r="H341" t="s">
        <v>2830</v>
      </c>
      <c r="I341">
        <v>1</v>
      </c>
      <c r="J341" t="s">
        <v>1916</v>
      </c>
      <c r="K341">
        <v>2</v>
      </c>
      <c r="M341">
        <v>26</v>
      </c>
    </row>
    <row r="342" spans="1:13">
      <c r="A342" t="s">
        <v>2831</v>
      </c>
      <c r="B342" t="s">
        <v>2831</v>
      </c>
      <c r="C342" t="s">
        <v>1552</v>
      </c>
      <c r="E342">
        <v>1</v>
      </c>
      <c r="G342">
        <v>43.4</v>
      </c>
      <c r="H342" t="s">
        <v>2832</v>
      </c>
      <c r="I342">
        <v>1</v>
      </c>
      <c r="J342" t="s">
        <v>1916</v>
      </c>
      <c r="K342">
        <v>2</v>
      </c>
      <c r="M342">
        <v>26</v>
      </c>
    </row>
    <row r="343" spans="1:13">
      <c r="A343" t="s">
        <v>2833</v>
      </c>
      <c r="B343" t="s">
        <v>2833</v>
      </c>
      <c r="C343" t="s">
        <v>1553</v>
      </c>
      <c r="E343">
        <v>1</v>
      </c>
      <c r="G343">
        <v>73.099999999999994</v>
      </c>
      <c r="H343" t="s">
        <v>2834</v>
      </c>
      <c r="I343">
        <v>1</v>
      </c>
      <c r="J343" t="s">
        <v>1916</v>
      </c>
      <c r="K343">
        <v>2</v>
      </c>
      <c r="M343">
        <v>26</v>
      </c>
    </row>
    <row r="344" spans="1:13">
      <c r="A344" t="s">
        <v>2835</v>
      </c>
      <c r="B344" t="s">
        <v>2835</v>
      </c>
      <c r="C344" t="s">
        <v>1554</v>
      </c>
      <c r="D344" t="s">
        <v>2836</v>
      </c>
      <c r="E344">
        <v>2</v>
      </c>
      <c r="G344">
        <v>339</v>
      </c>
      <c r="H344" t="s">
        <v>2837</v>
      </c>
      <c r="I344">
        <v>25</v>
      </c>
      <c r="J344" t="s">
        <v>1903</v>
      </c>
      <c r="K344">
        <v>0</v>
      </c>
      <c r="M344">
        <v>9</v>
      </c>
    </row>
    <row r="345" spans="1:13">
      <c r="A345" t="s">
        <v>2838</v>
      </c>
      <c r="B345" t="s">
        <v>2838</v>
      </c>
      <c r="C345" t="s">
        <v>1555</v>
      </c>
      <c r="D345" t="s">
        <v>2839</v>
      </c>
      <c r="E345">
        <v>1</v>
      </c>
      <c r="G345">
        <v>146</v>
      </c>
      <c r="H345" t="s">
        <v>2840</v>
      </c>
      <c r="I345">
        <v>25</v>
      </c>
      <c r="J345" t="s">
        <v>1903</v>
      </c>
      <c r="K345">
        <v>2</v>
      </c>
      <c r="M345">
        <v>9</v>
      </c>
    </row>
    <row r="346" spans="1:13">
      <c r="A346" t="s">
        <v>2841</v>
      </c>
      <c r="B346" t="s">
        <v>2841</v>
      </c>
      <c r="C346" t="s">
        <v>1556</v>
      </c>
      <c r="D346" t="s">
        <v>2842</v>
      </c>
      <c r="E346">
        <v>1</v>
      </c>
      <c r="G346">
        <v>29.7</v>
      </c>
      <c r="H346" t="s">
        <v>2843</v>
      </c>
      <c r="I346">
        <v>1</v>
      </c>
      <c r="J346" t="s">
        <v>1916</v>
      </c>
      <c r="K346">
        <v>0</v>
      </c>
      <c r="M346">
        <v>25</v>
      </c>
    </row>
    <row r="347" spans="1:13">
      <c r="A347" t="s">
        <v>2844</v>
      </c>
      <c r="B347" t="s">
        <v>2844</v>
      </c>
      <c r="C347" t="s">
        <v>1557</v>
      </c>
      <c r="D347" t="s">
        <v>2845</v>
      </c>
      <c r="E347">
        <v>1</v>
      </c>
      <c r="G347">
        <v>32.700000000000003</v>
      </c>
      <c r="H347" t="s">
        <v>2846</v>
      </c>
      <c r="I347">
        <v>1</v>
      </c>
      <c r="J347" t="s">
        <v>1916</v>
      </c>
      <c r="K347">
        <v>0</v>
      </c>
      <c r="M347">
        <v>5</v>
      </c>
    </row>
    <row r="348" spans="1:13">
      <c r="A348" t="s">
        <v>2847</v>
      </c>
      <c r="B348" t="s">
        <v>2847</v>
      </c>
      <c r="C348" t="s">
        <v>707</v>
      </c>
      <c r="D348" t="s">
        <v>2848</v>
      </c>
      <c r="E348">
        <v>1</v>
      </c>
      <c r="G348">
        <v>10.1</v>
      </c>
      <c r="H348" t="s">
        <v>2849</v>
      </c>
      <c r="I348">
        <v>1</v>
      </c>
      <c r="J348" t="s">
        <v>1916</v>
      </c>
      <c r="K348">
        <v>0</v>
      </c>
      <c r="M348">
        <v>25</v>
      </c>
    </row>
    <row r="349" spans="1:13">
      <c r="A349" t="s">
        <v>2850</v>
      </c>
      <c r="B349" t="s">
        <v>2850</v>
      </c>
      <c r="C349" t="s">
        <v>1558</v>
      </c>
      <c r="D349" t="s">
        <v>2851</v>
      </c>
      <c r="E349">
        <v>2</v>
      </c>
      <c r="G349">
        <v>118.9</v>
      </c>
      <c r="H349" t="s">
        <v>2852</v>
      </c>
      <c r="I349">
        <v>1</v>
      </c>
      <c r="J349" t="s">
        <v>1916</v>
      </c>
      <c r="K349">
        <v>0</v>
      </c>
      <c r="M349">
        <v>3</v>
      </c>
    </row>
    <row r="350" spans="1:13">
      <c r="A350" t="s">
        <v>2853</v>
      </c>
      <c r="B350" t="s">
        <v>2853</v>
      </c>
      <c r="C350" t="s">
        <v>1559</v>
      </c>
      <c r="E350">
        <v>2</v>
      </c>
      <c r="G350">
        <v>6.1</v>
      </c>
      <c r="H350" t="s">
        <v>2854</v>
      </c>
      <c r="I350">
        <v>1</v>
      </c>
      <c r="J350" t="s">
        <v>1916</v>
      </c>
      <c r="K350">
        <v>0</v>
      </c>
      <c r="M350">
        <v>3</v>
      </c>
    </row>
    <row r="351" spans="1:13">
      <c r="A351" t="s">
        <v>2855</v>
      </c>
      <c r="B351" t="s">
        <v>2855</v>
      </c>
      <c r="C351" t="s">
        <v>1560</v>
      </c>
      <c r="D351" t="s">
        <v>2856</v>
      </c>
      <c r="E351">
        <v>1</v>
      </c>
      <c r="G351">
        <v>6.1</v>
      </c>
      <c r="H351" t="s">
        <v>2857</v>
      </c>
      <c r="I351">
        <v>1</v>
      </c>
      <c r="J351" t="s">
        <v>1916</v>
      </c>
      <c r="K351">
        <v>2</v>
      </c>
      <c r="M351">
        <v>26</v>
      </c>
    </row>
    <row r="352" spans="1:13">
      <c r="A352" t="s">
        <v>2858</v>
      </c>
      <c r="B352" t="s">
        <v>2858</v>
      </c>
      <c r="C352" t="s">
        <v>1561</v>
      </c>
      <c r="E352">
        <v>2</v>
      </c>
      <c r="G352">
        <v>17</v>
      </c>
      <c r="H352" t="s">
        <v>2859</v>
      </c>
      <c r="I352">
        <v>1</v>
      </c>
      <c r="J352" t="s">
        <v>1916</v>
      </c>
      <c r="K352">
        <v>2</v>
      </c>
      <c r="M352">
        <v>3</v>
      </c>
    </row>
    <row r="353" spans="1:13">
      <c r="A353" t="s">
        <v>2860</v>
      </c>
      <c r="B353" t="s">
        <v>2860</v>
      </c>
      <c r="C353" t="s">
        <v>1562</v>
      </c>
      <c r="D353" t="s">
        <v>2861</v>
      </c>
      <c r="E353">
        <v>1</v>
      </c>
      <c r="G353">
        <v>10.4</v>
      </c>
      <c r="H353" t="s">
        <v>2862</v>
      </c>
      <c r="I353">
        <v>2</v>
      </c>
      <c r="J353" t="s">
        <v>835</v>
      </c>
      <c r="K353">
        <v>0</v>
      </c>
      <c r="M353">
        <v>1</v>
      </c>
    </row>
    <row r="354" spans="1:13">
      <c r="A354" t="s">
        <v>2863</v>
      </c>
      <c r="B354" t="s">
        <v>2863</v>
      </c>
      <c r="C354" t="s">
        <v>1563</v>
      </c>
      <c r="D354" t="s">
        <v>2864</v>
      </c>
      <c r="E354">
        <v>1</v>
      </c>
      <c r="G354">
        <v>100</v>
      </c>
      <c r="H354" t="s">
        <v>2865</v>
      </c>
      <c r="I354">
        <v>25</v>
      </c>
      <c r="J354" t="s">
        <v>1903</v>
      </c>
      <c r="K354">
        <v>0</v>
      </c>
      <c r="M354">
        <v>9</v>
      </c>
    </row>
    <row r="355" spans="1:13">
      <c r="A355" t="s">
        <v>2866</v>
      </c>
      <c r="B355" t="s">
        <v>2866</v>
      </c>
      <c r="C355" t="s">
        <v>1564</v>
      </c>
      <c r="D355" t="s">
        <v>2867</v>
      </c>
      <c r="E355">
        <v>1</v>
      </c>
      <c r="G355">
        <v>6.1</v>
      </c>
      <c r="H355" t="s">
        <v>2868</v>
      </c>
      <c r="I355">
        <v>1</v>
      </c>
      <c r="J355" t="s">
        <v>1916</v>
      </c>
      <c r="K355">
        <v>0</v>
      </c>
      <c r="M355">
        <v>25</v>
      </c>
    </row>
    <row r="356" spans="1:13">
      <c r="A356" t="s">
        <v>2869</v>
      </c>
      <c r="B356" t="s">
        <v>2869</v>
      </c>
      <c r="C356" t="s">
        <v>719</v>
      </c>
      <c r="D356" t="s">
        <v>2870</v>
      </c>
      <c r="E356">
        <v>1</v>
      </c>
      <c r="G356">
        <v>10.1</v>
      </c>
      <c r="H356" t="s">
        <v>2871</v>
      </c>
      <c r="I356">
        <v>1</v>
      </c>
      <c r="J356" t="s">
        <v>1916</v>
      </c>
      <c r="K356">
        <v>0</v>
      </c>
      <c r="M356">
        <v>5</v>
      </c>
    </row>
    <row r="357" spans="1:13">
      <c r="A357" t="s">
        <v>2872</v>
      </c>
      <c r="B357" t="s">
        <v>2872</v>
      </c>
      <c r="C357" t="s">
        <v>1565</v>
      </c>
      <c r="D357" t="s">
        <v>2873</v>
      </c>
      <c r="E357">
        <v>1</v>
      </c>
      <c r="G357">
        <v>256</v>
      </c>
      <c r="H357" t="s">
        <v>2874</v>
      </c>
      <c r="I357">
        <v>25</v>
      </c>
      <c r="J357" t="s">
        <v>1903</v>
      </c>
      <c r="K357">
        <v>0</v>
      </c>
      <c r="M357">
        <v>10</v>
      </c>
    </row>
    <row r="358" spans="1:13">
      <c r="A358" t="s">
        <v>2875</v>
      </c>
      <c r="B358" t="s">
        <v>2875</v>
      </c>
      <c r="C358" t="s">
        <v>1566</v>
      </c>
      <c r="E358">
        <v>1</v>
      </c>
      <c r="G358">
        <v>9</v>
      </c>
      <c r="H358" t="s">
        <v>2876</v>
      </c>
      <c r="I358">
        <v>1</v>
      </c>
      <c r="J358" t="s">
        <v>1916</v>
      </c>
      <c r="K358">
        <v>0</v>
      </c>
      <c r="M358">
        <v>25</v>
      </c>
    </row>
    <row r="359" spans="1:13">
      <c r="A359" t="s">
        <v>2877</v>
      </c>
      <c r="B359" t="s">
        <v>2877</v>
      </c>
      <c r="C359" t="s">
        <v>1567</v>
      </c>
      <c r="D359" t="s">
        <v>2878</v>
      </c>
      <c r="E359">
        <v>1</v>
      </c>
      <c r="G359">
        <v>6.1</v>
      </c>
      <c r="H359" t="s">
        <v>2879</v>
      </c>
      <c r="I359">
        <v>1</v>
      </c>
      <c r="J359" t="s">
        <v>1916</v>
      </c>
      <c r="K359">
        <v>0</v>
      </c>
      <c r="M359">
        <v>25</v>
      </c>
    </row>
    <row r="360" spans="1:13">
      <c r="A360" t="s">
        <v>2880</v>
      </c>
      <c r="B360" t="s">
        <v>2880</v>
      </c>
      <c r="C360" t="s">
        <v>1568</v>
      </c>
      <c r="D360" t="s">
        <v>2881</v>
      </c>
      <c r="E360">
        <v>1</v>
      </c>
      <c r="G360">
        <v>161.69999999999999</v>
      </c>
      <c r="H360" t="s">
        <v>2882</v>
      </c>
      <c r="I360">
        <v>1</v>
      </c>
      <c r="J360" t="s">
        <v>1916</v>
      </c>
      <c r="K360">
        <v>2</v>
      </c>
      <c r="M360">
        <v>26</v>
      </c>
    </row>
    <row r="361" spans="1:13">
      <c r="A361" t="s">
        <v>2883</v>
      </c>
      <c r="B361" t="s">
        <v>2883</v>
      </c>
      <c r="C361" t="s">
        <v>1569</v>
      </c>
      <c r="D361" t="s">
        <v>2884</v>
      </c>
      <c r="E361">
        <v>2</v>
      </c>
      <c r="G361">
        <v>155.1</v>
      </c>
      <c r="H361" t="s">
        <v>2885</v>
      </c>
      <c r="I361">
        <v>21</v>
      </c>
      <c r="J361" t="s">
        <v>1946</v>
      </c>
      <c r="K361">
        <v>0</v>
      </c>
      <c r="M361">
        <v>15</v>
      </c>
    </row>
    <row r="362" spans="1:13">
      <c r="A362" t="s">
        <v>2886</v>
      </c>
      <c r="B362" t="s">
        <v>2886</v>
      </c>
      <c r="C362" t="s">
        <v>1570</v>
      </c>
      <c r="D362" t="s">
        <v>2887</v>
      </c>
      <c r="E362">
        <v>2</v>
      </c>
      <c r="G362">
        <v>309</v>
      </c>
      <c r="H362" t="s">
        <v>2888</v>
      </c>
      <c r="I362">
        <v>1</v>
      </c>
      <c r="J362" t="s">
        <v>1916</v>
      </c>
      <c r="K362">
        <v>2</v>
      </c>
      <c r="M362">
        <v>3</v>
      </c>
    </row>
    <row r="363" spans="1:13">
      <c r="A363" t="s">
        <v>2889</v>
      </c>
      <c r="B363" t="s">
        <v>2889</v>
      </c>
      <c r="C363" t="s">
        <v>1571</v>
      </c>
      <c r="D363" t="s">
        <v>2890</v>
      </c>
      <c r="E363">
        <v>2</v>
      </c>
      <c r="G363">
        <v>115</v>
      </c>
      <c r="H363" t="s">
        <v>2891</v>
      </c>
      <c r="I363">
        <v>25</v>
      </c>
      <c r="J363" t="s">
        <v>1903</v>
      </c>
      <c r="K363">
        <v>0</v>
      </c>
      <c r="M363">
        <v>15</v>
      </c>
    </row>
    <row r="364" spans="1:13">
      <c r="A364" t="s">
        <v>2892</v>
      </c>
      <c r="B364" t="s">
        <v>2892</v>
      </c>
      <c r="C364" t="s">
        <v>1572</v>
      </c>
      <c r="D364" t="s">
        <v>2893</v>
      </c>
      <c r="E364">
        <v>2</v>
      </c>
      <c r="G364">
        <v>2749</v>
      </c>
      <c r="H364" t="s">
        <v>2894</v>
      </c>
      <c r="I364">
        <v>25</v>
      </c>
      <c r="J364" t="s">
        <v>1903</v>
      </c>
      <c r="K364">
        <v>2</v>
      </c>
      <c r="M364">
        <v>11</v>
      </c>
    </row>
    <row r="365" spans="1:13">
      <c r="A365" t="s">
        <v>2895</v>
      </c>
      <c r="B365" t="s">
        <v>2895</v>
      </c>
      <c r="C365" t="s">
        <v>1573</v>
      </c>
      <c r="D365" t="s">
        <v>2896</v>
      </c>
      <c r="E365">
        <v>2</v>
      </c>
      <c r="G365">
        <v>1841</v>
      </c>
      <c r="H365" t="s">
        <v>2897</v>
      </c>
      <c r="I365">
        <v>25</v>
      </c>
      <c r="J365" t="s">
        <v>1903</v>
      </c>
      <c r="K365">
        <v>2</v>
      </c>
      <c r="M365">
        <v>11</v>
      </c>
    </row>
    <row r="366" spans="1:13">
      <c r="A366" t="s">
        <v>2898</v>
      </c>
      <c r="B366" t="s">
        <v>2898</v>
      </c>
      <c r="C366" t="s">
        <v>1574</v>
      </c>
      <c r="D366" t="s">
        <v>2899</v>
      </c>
      <c r="E366">
        <v>1</v>
      </c>
      <c r="G366">
        <v>9.1999999999999993</v>
      </c>
      <c r="H366" t="s">
        <v>2900</v>
      </c>
      <c r="I366">
        <v>1</v>
      </c>
      <c r="J366" t="s">
        <v>1916</v>
      </c>
      <c r="K366">
        <v>2</v>
      </c>
      <c r="M366">
        <v>26</v>
      </c>
    </row>
    <row r="367" spans="1:13">
      <c r="A367" t="s">
        <v>2901</v>
      </c>
      <c r="B367" t="s">
        <v>2901</v>
      </c>
      <c r="C367" t="s">
        <v>1575</v>
      </c>
      <c r="D367" t="s">
        <v>2902</v>
      </c>
      <c r="E367">
        <v>1</v>
      </c>
      <c r="G367">
        <v>12.8</v>
      </c>
      <c r="H367" t="s">
        <v>2903</v>
      </c>
      <c r="I367">
        <v>1</v>
      </c>
      <c r="J367" t="s">
        <v>1916</v>
      </c>
      <c r="K367">
        <v>2</v>
      </c>
      <c r="M367">
        <v>26</v>
      </c>
    </row>
    <row r="368" spans="1:13">
      <c r="A368" t="s">
        <v>2904</v>
      </c>
      <c r="B368" t="s">
        <v>2904</v>
      </c>
      <c r="C368" t="s">
        <v>1577</v>
      </c>
      <c r="D368" t="s">
        <v>2905</v>
      </c>
      <c r="E368">
        <v>1</v>
      </c>
      <c r="G368">
        <v>192</v>
      </c>
      <c r="H368" t="s">
        <v>2906</v>
      </c>
      <c r="I368">
        <v>25</v>
      </c>
      <c r="J368" t="s">
        <v>1903</v>
      </c>
      <c r="K368">
        <v>2</v>
      </c>
      <c r="M368">
        <v>9</v>
      </c>
    </row>
    <row r="369" spans="1:13">
      <c r="A369" t="s">
        <v>2907</v>
      </c>
      <c r="B369" t="s">
        <v>2907</v>
      </c>
      <c r="C369" t="s">
        <v>692</v>
      </c>
      <c r="D369" t="s">
        <v>2908</v>
      </c>
      <c r="E369">
        <v>1</v>
      </c>
      <c r="G369">
        <v>6.5</v>
      </c>
      <c r="H369" t="s">
        <v>2909</v>
      </c>
      <c r="I369">
        <v>3</v>
      </c>
      <c r="J369" t="s">
        <v>1939</v>
      </c>
      <c r="K369">
        <v>2</v>
      </c>
      <c r="M369">
        <v>3</v>
      </c>
    </row>
    <row r="370" spans="1:13">
      <c r="A370" t="s">
        <v>2910</v>
      </c>
      <c r="B370" t="s">
        <v>2910</v>
      </c>
      <c r="C370" t="s">
        <v>1578</v>
      </c>
      <c r="E370">
        <v>1</v>
      </c>
      <c r="G370">
        <v>6.1</v>
      </c>
      <c r="H370" t="s">
        <v>2911</v>
      </c>
      <c r="I370">
        <v>1</v>
      </c>
      <c r="J370" t="s">
        <v>1916</v>
      </c>
      <c r="K370">
        <v>0</v>
      </c>
      <c r="M370">
        <v>25</v>
      </c>
    </row>
    <row r="371" spans="1:13">
      <c r="A371" t="s">
        <v>2912</v>
      </c>
      <c r="B371" t="s">
        <v>2912</v>
      </c>
      <c r="C371" t="s">
        <v>1579</v>
      </c>
      <c r="E371">
        <v>1</v>
      </c>
      <c r="G371">
        <v>76.5</v>
      </c>
      <c r="H371" t="s">
        <v>2913</v>
      </c>
      <c r="I371">
        <v>12</v>
      </c>
      <c r="J371" t="s">
        <v>2248</v>
      </c>
      <c r="K371">
        <v>0</v>
      </c>
      <c r="M371">
        <v>3</v>
      </c>
    </row>
    <row r="372" spans="1:13">
      <c r="A372" t="s">
        <v>2914</v>
      </c>
      <c r="B372" t="s">
        <v>2914</v>
      </c>
      <c r="C372" t="s">
        <v>739</v>
      </c>
      <c r="D372" t="s">
        <v>2915</v>
      </c>
      <c r="E372">
        <v>1</v>
      </c>
      <c r="G372">
        <v>10.4</v>
      </c>
      <c r="H372" t="s">
        <v>2916</v>
      </c>
      <c r="I372">
        <v>1</v>
      </c>
      <c r="J372" t="s">
        <v>1916</v>
      </c>
      <c r="K372">
        <v>0</v>
      </c>
      <c r="M372">
        <v>5</v>
      </c>
    </row>
    <row r="373" spans="1:13">
      <c r="A373" t="s">
        <v>2917</v>
      </c>
      <c r="B373" t="s">
        <v>2917</v>
      </c>
      <c r="C373" t="s">
        <v>1580</v>
      </c>
      <c r="D373" t="s">
        <v>2918</v>
      </c>
      <c r="E373">
        <v>2</v>
      </c>
      <c r="G373">
        <v>10.7</v>
      </c>
      <c r="H373" t="s">
        <v>2919</v>
      </c>
      <c r="I373">
        <v>3</v>
      </c>
      <c r="J373" t="s">
        <v>1939</v>
      </c>
      <c r="K373">
        <v>0</v>
      </c>
      <c r="M373">
        <v>2</v>
      </c>
    </row>
    <row r="374" spans="1:13">
      <c r="A374" t="s">
        <v>2920</v>
      </c>
      <c r="B374" t="s">
        <v>2920</v>
      </c>
      <c r="C374" t="s">
        <v>1581</v>
      </c>
      <c r="D374" t="s">
        <v>2921</v>
      </c>
      <c r="E374">
        <v>1</v>
      </c>
      <c r="G374">
        <v>6.1</v>
      </c>
      <c r="H374" t="s">
        <v>2922</v>
      </c>
      <c r="I374">
        <v>1</v>
      </c>
      <c r="J374" t="s">
        <v>1916</v>
      </c>
      <c r="K374">
        <v>0</v>
      </c>
      <c r="M374">
        <v>25</v>
      </c>
    </row>
    <row r="375" spans="1:13">
      <c r="A375" t="s">
        <v>2923</v>
      </c>
      <c r="B375" t="s">
        <v>2923</v>
      </c>
      <c r="C375" t="s">
        <v>1582</v>
      </c>
      <c r="D375" t="s">
        <v>2924</v>
      </c>
      <c r="E375">
        <v>1</v>
      </c>
      <c r="G375">
        <v>10.1</v>
      </c>
      <c r="H375" t="s">
        <v>2925</v>
      </c>
      <c r="I375">
        <v>1</v>
      </c>
      <c r="J375" t="s">
        <v>1916</v>
      </c>
      <c r="K375">
        <v>0</v>
      </c>
      <c r="M375">
        <v>25</v>
      </c>
    </row>
    <row r="376" spans="1:13">
      <c r="A376" t="s">
        <v>2926</v>
      </c>
      <c r="B376" t="s">
        <v>2926</v>
      </c>
      <c r="C376" t="s">
        <v>1583</v>
      </c>
      <c r="D376" t="s">
        <v>2927</v>
      </c>
      <c r="E376">
        <v>1</v>
      </c>
      <c r="G376">
        <v>16</v>
      </c>
      <c r="H376" t="s">
        <v>2928</v>
      </c>
      <c r="I376">
        <v>15</v>
      </c>
      <c r="J376" t="s">
        <v>1907</v>
      </c>
      <c r="K376">
        <v>0</v>
      </c>
      <c r="M376">
        <v>3</v>
      </c>
    </row>
    <row r="377" spans="1:13">
      <c r="A377" t="s">
        <v>2929</v>
      </c>
      <c r="B377" t="s">
        <v>2929</v>
      </c>
      <c r="C377" t="s">
        <v>744</v>
      </c>
      <c r="D377" t="s">
        <v>2930</v>
      </c>
      <c r="E377">
        <v>1</v>
      </c>
      <c r="G377">
        <v>22.1</v>
      </c>
      <c r="H377" t="s">
        <v>2931</v>
      </c>
      <c r="I377">
        <v>17</v>
      </c>
      <c r="J377" t="s">
        <v>2091</v>
      </c>
      <c r="K377">
        <v>0</v>
      </c>
      <c r="M377">
        <v>15</v>
      </c>
    </row>
    <row r="378" spans="1:13">
      <c r="A378" t="s">
        <v>2932</v>
      </c>
      <c r="B378" t="s">
        <v>2932</v>
      </c>
      <c r="C378" t="s">
        <v>1584</v>
      </c>
      <c r="D378" t="s">
        <v>2933</v>
      </c>
      <c r="E378">
        <v>1</v>
      </c>
      <c r="G378">
        <v>10</v>
      </c>
      <c r="H378" t="s">
        <v>2934</v>
      </c>
      <c r="I378">
        <v>1</v>
      </c>
      <c r="J378" t="s">
        <v>1916</v>
      </c>
      <c r="K378">
        <v>2</v>
      </c>
      <c r="M378">
        <v>1</v>
      </c>
    </row>
    <row r="379" spans="1:13">
      <c r="A379" t="s">
        <v>2935</v>
      </c>
      <c r="B379" t="s">
        <v>2935</v>
      </c>
      <c r="C379" t="s">
        <v>1585</v>
      </c>
      <c r="D379" t="s">
        <v>2936</v>
      </c>
      <c r="E379">
        <v>1</v>
      </c>
      <c r="G379">
        <v>8.3000000000000007</v>
      </c>
      <c r="H379" t="s">
        <v>2937</v>
      </c>
      <c r="I379">
        <v>2</v>
      </c>
      <c r="J379" t="s">
        <v>835</v>
      </c>
      <c r="K379">
        <v>2</v>
      </c>
      <c r="M379">
        <v>1</v>
      </c>
    </row>
    <row r="380" spans="1:13">
      <c r="A380" t="s">
        <v>2938</v>
      </c>
      <c r="B380" t="s">
        <v>2938</v>
      </c>
      <c r="C380" t="s">
        <v>1586</v>
      </c>
      <c r="D380" t="s">
        <v>2939</v>
      </c>
      <c r="E380">
        <v>1</v>
      </c>
      <c r="G380">
        <v>1.47</v>
      </c>
      <c r="H380" t="s">
        <v>2940</v>
      </c>
      <c r="I380">
        <v>3</v>
      </c>
      <c r="J380" t="s">
        <v>1939</v>
      </c>
      <c r="K380">
        <v>0</v>
      </c>
      <c r="M380">
        <v>2</v>
      </c>
    </row>
    <row r="381" spans="1:13">
      <c r="A381" t="s">
        <v>2941</v>
      </c>
      <c r="B381" t="s">
        <v>2941</v>
      </c>
      <c r="C381" t="s">
        <v>1587</v>
      </c>
      <c r="E381">
        <v>2</v>
      </c>
      <c r="G381">
        <v>296.10000000000002</v>
      </c>
      <c r="H381" t="s">
        <v>2942</v>
      </c>
      <c r="I381">
        <v>19</v>
      </c>
      <c r="J381" t="s">
        <v>1980</v>
      </c>
      <c r="K381">
        <v>2</v>
      </c>
      <c r="M381">
        <v>3</v>
      </c>
    </row>
    <row r="382" spans="1:13">
      <c r="A382" t="s">
        <v>2943</v>
      </c>
      <c r="B382" t="s">
        <v>2943</v>
      </c>
      <c r="C382" t="s">
        <v>1588</v>
      </c>
      <c r="D382" t="s">
        <v>2944</v>
      </c>
      <c r="E382">
        <v>2</v>
      </c>
      <c r="G382">
        <v>4735</v>
      </c>
      <c r="H382" t="s">
        <v>2945</v>
      </c>
      <c r="I382">
        <v>25</v>
      </c>
      <c r="J382" t="s">
        <v>1903</v>
      </c>
      <c r="K382">
        <v>2</v>
      </c>
      <c r="M382">
        <v>15</v>
      </c>
    </row>
    <row r="383" spans="1:13">
      <c r="A383" t="s">
        <v>2946</v>
      </c>
      <c r="B383" t="s">
        <v>2946</v>
      </c>
      <c r="C383" t="s">
        <v>1589</v>
      </c>
      <c r="D383" t="s">
        <v>2947</v>
      </c>
      <c r="E383">
        <v>1</v>
      </c>
      <c r="G383">
        <v>6.1</v>
      </c>
      <c r="H383" t="s">
        <v>2948</v>
      </c>
      <c r="I383">
        <v>1</v>
      </c>
      <c r="J383" t="s">
        <v>1916</v>
      </c>
      <c r="K383">
        <v>0</v>
      </c>
      <c r="M383">
        <v>25</v>
      </c>
    </row>
    <row r="384" spans="1:13">
      <c r="A384" t="s">
        <v>2949</v>
      </c>
      <c r="B384" t="s">
        <v>2949</v>
      </c>
      <c r="C384" t="s">
        <v>1590</v>
      </c>
      <c r="D384" t="s">
        <v>2950</v>
      </c>
      <c r="E384">
        <v>1</v>
      </c>
      <c r="G384">
        <v>6.7</v>
      </c>
      <c r="H384" t="s">
        <v>2951</v>
      </c>
      <c r="I384">
        <v>1</v>
      </c>
      <c r="J384" t="s">
        <v>1916</v>
      </c>
      <c r="K384">
        <v>0</v>
      </c>
      <c r="M384">
        <v>25</v>
      </c>
    </row>
    <row r="385" spans="1:13">
      <c r="A385" t="s">
        <v>2952</v>
      </c>
      <c r="B385" t="s">
        <v>2952</v>
      </c>
      <c r="C385" t="s">
        <v>1591</v>
      </c>
      <c r="D385" t="s">
        <v>2953</v>
      </c>
      <c r="E385">
        <v>1</v>
      </c>
      <c r="G385">
        <v>2.9</v>
      </c>
      <c r="H385" t="s">
        <v>2954</v>
      </c>
      <c r="I385">
        <v>15</v>
      </c>
      <c r="J385" t="s">
        <v>1907</v>
      </c>
      <c r="K385">
        <v>0</v>
      </c>
      <c r="M385">
        <v>3</v>
      </c>
    </row>
    <row r="386" spans="1:13">
      <c r="A386" t="s">
        <v>2955</v>
      </c>
      <c r="B386" t="s">
        <v>2955</v>
      </c>
      <c r="C386" t="s">
        <v>1592</v>
      </c>
      <c r="E386">
        <v>1</v>
      </c>
      <c r="G386">
        <v>10.4</v>
      </c>
      <c r="H386" t="s">
        <v>2956</v>
      </c>
      <c r="I386">
        <v>1</v>
      </c>
      <c r="J386" t="s">
        <v>1916</v>
      </c>
      <c r="K386">
        <v>2</v>
      </c>
      <c r="M386">
        <v>6</v>
      </c>
    </row>
    <row r="387" spans="1:13">
      <c r="A387" t="s">
        <v>2957</v>
      </c>
      <c r="B387" t="s">
        <v>2957</v>
      </c>
      <c r="C387" t="s">
        <v>1593</v>
      </c>
      <c r="D387" t="s">
        <v>2958</v>
      </c>
      <c r="E387">
        <v>2</v>
      </c>
      <c r="G387">
        <v>814.8</v>
      </c>
      <c r="H387" t="s">
        <v>2959</v>
      </c>
      <c r="I387">
        <v>2</v>
      </c>
      <c r="J387" t="s">
        <v>835</v>
      </c>
      <c r="K387">
        <v>0</v>
      </c>
      <c r="M387">
        <v>3</v>
      </c>
    </row>
    <row r="388" spans="1:13">
      <c r="A388" t="s">
        <v>2960</v>
      </c>
      <c r="B388" t="s">
        <v>2960</v>
      </c>
      <c r="C388" t="s">
        <v>757</v>
      </c>
      <c r="D388" t="s">
        <v>2961</v>
      </c>
      <c r="E388">
        <v>1</v>
      </c>
      <c r="G388">
        <v>14.7</v>
      </c>
      <c r="H388" t="s">
        <v>2962</v>
      </c>
      <c r="I388">
        <v>1</v>
      </c>
      <c r="J388" t="s">
        <v>1916</v>
      </c>
      <c r="K388">
        <v>0</v>
      </c>
      <c r="M388">
        <v>25</v>
      </c>
    </row>
    <row r="389" spans="1:13">
      <c r="A389" t="s">
        <v>2963</v>
      </c>
      <c r="B389" t="s">
        <v>2963</v>
      </c>
      <c r="C389" t="s">
        <v>1594</v>
      </c>
      <c r="D389" t="s">
        <v>2964</v>
      </c>
      <c r="E389">
        <v>1</v>
      </c>
      <c r="G389">
        <v>100</v>
      </c>
      <c r="H389" t="s">
        <v>2965</v>
      </c>
      <c r="I389">
        <v>25</v>
      </c>
      <c r="J389" t="s">
        <v>1903</v>
      </c>
      <c r="K389">
        <v>0</v>
      </c>
      <c r="M389">
        <v>15</v>
      </c>
    </row>
    <row r="390" spans="1:13">
      <c r="A390" t="s">
        <v>2966</v>
      </c>
      <c r="B390" t="s">
        <v>2966</v>
      </c>
      <c r="C390" t="s">
        <v>1595</v>
      </c>
      <c r="D390" t="s">
        <v>2967</v>
      </c>
      <c r="E390">
        <v>1</v>
      </c>
      <c r="G390">
        <v>61</v>
      </c>
      <c r="H390" t="s">
        <v>2968</v>
      </c>
      <c r="I390">
        <v>25</v>
      </c>
      <c r="J390" t="s">
        <v>1903</v>
      </c>
      <c r="K390">
        <v>0</v>
      </c>
      <c r="M390">
        <v>8</v>
      </c>
    </row>
    <row r="391" spans="1:13">
      <c r="A391" t="s">
        <v>2969</v>
      </c>
      <c r="B391" t="s">
        <v>2969</v>
      </c>
      <c r="C391" t="s">
        <v>1596</v>
      </c>
      <c r="E391">
        <v>1</v>
      </c>
      <c r="G391">
        <v>45.5</v>
      </c>
      <c r="H391" t="s">
        <v>2970</v>
      </c>
      <c r="I391">
        <v>14</v>
      </c>
      <c r="J391" t="s">
        <v>1899</v>
      </c>
      <c r="K391">
        <v>0</v>
      </c>
      <c r="M391">
        <v>3</v>
      </c>
    </row>
    <row r="392" spans="1:13">
      <c r="A392" t="s">
        <v>2971</v>
      </c>
      <c r="B392" t="s">
        <v>2971</v>
      </c>
      <c r="C392" t="s">
        <v>1597</v>
      </c>
      <c r="D392" t="s">
        <v>2972</v>
      </c>
      <c r="E392">
        <v>1</v>
      </c>
      <c r="G392">
        <v>28.5</v>
      </c>
      <c r="H392" t="s">
        <v>2973</v>
      </c>
      <c r="I392">
        <v>1</v>
      </c>
      <c r="J392" t="s">
        <v>1916</v>
      </c>
      <c r="K392">
        <v>0</v>
      </c>
      <c r="M392">
        <v>25</v>
      </c>
    </row>
    <row r="393" spans="1:13">
      <c r="A393" t="s">
        <v>2974</v>
      </c>
      <c r="B393" t="s">
        <v>2974</v>
      </c>
      <c r="C393" t="s">
        <v>765</v>
      </c>
      <c r="E393">
        <v>1</v>
      </c>
      <c r="G393">
        <v>6</v>
      </c>
      <c r="H393" t="s">
        <v>2975</v>
      </c>
      <c r="I393">
        <v>1</v>
      </c>
      <c r="J393" t="s">
        <v>1916</v>
      </c>
      <c r="K393">
        <v>0</v>
      </c>
      <c r="M393">
        <v>25</v>
      </c>
    </row>
    <row r="394" spans="1:13">
      <c r="A394" t="s">
        <v>2976</v>
      </c>
      <c r="B394" t="s">
        <v>2976</v>
      </c>
      <c r="C394" t="s">
        <v>1599</v>
      </c>
      <c r="D394" t="s">
        <v>2977</v>
      </c>
      <c r="E394">
        <v>2</v>
      </c>
      <c r="G394">
        <v>201.1</v>
      </c>
      <c r="H394" t="s">
        <v>2978</v>
      </c>
      <c r="I394">
        <v>1</v>
      </c>
      <c r="J394" t="s">
        <v>1916</v>
      </c>
      <c r="K394">
        <v>2</v>
      </c>
      <c r="M394">
        <v>3</v>
      </c>
    </row>
    <row r="395" spans="1:13">
      <c r="A395" t="s">
        <v>2979</v>
      </c>
      <c r="B395" t="s">
        <v>2979</v>
      </c>
      <c r="C395" t="s">
        <v>1600</v>
      </c>
      <c r="D395" t="s">
        <v>2980</v>
      </c>
      <c r="E395">
        <v>1</v>
      </c>
      <c r="G395">
        <v>100</v>
      </c>
      <c r="H395" t="s">
        <v>2981</v>
      </c>
      <c r="I395">
        <v>25</v>
      </c>
      <c r="J395" t="s">
        <v>1903</v>
      </c>
      <c r="K395">
        <v>2</v>
      </c>
      <c r="M395">
        <v>9</v>
      </c>
    </row>
    <row r="396" spans="1:13">
      <c r="A396" t="s">
        <v>2982</v>
      </c>
      <c r="B396" t="s">
        <v>2982</v>
      </c>
      <c r="C396" t="s">
        <v>1601</v>
      </c>
      <c r="E396">
        <v>1</v>
      </c>
      <c r="G396">
        <v>12.3</v>
      </c>
      <c r="H396" t="s">
        <v>2983</v>
      </c>
      <c r="I396">
        <v>1</v>
      </c>
      <c r="J396" t="s">
        <v>1916</v>
      </c>
      <c r="K396">
        <v>2</v>
      </c>
      <c r="M396">
        <v>26</v>
      </c>
    </row>
    <row r="397" spans="1:13">
      <c r="A397" t="s">
        <v>2984</v>
      </c>
      <c r="B397" t="s">
        <v>2984</v>
      </c>
      <c r="C397" t="s">
        <v>1602</v>
      </c>
      <c r="D397" t="s">
        <v>2985</v>
      </c>
      <c r="E397">
        <v>1</v>
      </c>
      <c r="G397">
        <v>33.700000000000003</v>
      </c>
      <c r="H397" t="s">
        <v>2986</v>
      </c>
      <c r="I397">
        <v>1</v>
      </c>
      <c r="J397" t="s">
        <v>1916</v>
      </c>
      <c r="K397">
        <v>2</v>
      </c>
      <c r="M397">
        <v>26</v>
      </c>
    </row>
    <row r="398" spans="1:13">
      <c r="A398" t="s">
        <v>2987</v>
      </c>
      <c r="B398" t="s">
        <v>2987</v>
      </c>
      <c r="C398" t="s">
        <v>1603</v>
      </c>
      <c r="E398">
        <v>1</v>
      </c>
      <c r="G398">
        <v>12538.6</v>
      </c>
      <c r="H398" t="s">
        <v>2988</v>
      </c>
      <c r="I398">
        <v>24</v>
      </c>
      <c r="J398" t="s">
        <v>2057</v>
      </c>
      <c r="K398">
        <v>2</v>
      </c>
      <c r="M398">
        <v>6</v>
      </c>
    </row>
    <row r="399" spans="1:13">
      <c r="A399" t="s">
        <v>2989</v>
      </c>
      <c r="B399" t="s">
        <v>2989</v>
      </c>
      <c r="C399" t="s">
        <v>1604</v>
      </c>
      <c r="E399">
        <v>1</v>
      </c>
      <c r="G399">
        <v>19805.5</v>
      </c>
      <c r="H399" t="s">
        <v>2990</v>
      </c>
      <c r="I399">
        <v>24</v>
      </c>
      <c r="J399" t="s">
        <v>2057</v>
      </c>
      <c r="K399">
        <v>2</v>
      </c>
      <c r="M399">
        <v>6</v>
      </c>
    </row>
    <row r="400" spans="1:13">
      <c r="A400" t="s">
        <v>2991</v>
      </c>
      <c r="B400" t="s">
        <v>2991</v>
      </c>
      <c r="C400" t="s">
        <v>1605</v>
      </c>
      <c r="D400" t="s">
        <v>2992</v>
      </c>
      <c r="E400">
        <v>1</v>
      </c>
      <c r="G400">
        <v>2.09</v>
      </c>
      <c r="H400" t="s">
        <v>2993</v>
      </c>
      <c r="I400">
        <v>24</v>
      </c>
      <c r="J400" t="s">
        <v>2057</v>
      </c>
      <c r="K400">
        <v>0</v>
      </c>
      <c r="M400">
        <v>7</v>
      </c>
    </row>
    <row r="401" spans="1:13">
      <c r="A401" t="s">
        <v>2994</v>
      </c>
      <c r="B401" t="s">
        <v>2994</v>
      </c>
      <c r="C401" t="s">
        <v>1606</v>
      </c>
      <c r="D401" t="s">
        <v>2995</v>
      </c>
      <c r="E401">
        <v>1</v>
      </c>
      <c r="G401">
        <v>5.9</v>
      </c>
      <c r="H401" t="s">
        <v>2996</v>
      </c>
      <c r="I401">
        <v>1</v>
      </c>
      <c r="J401" t="s">
        <v>1916</v>
      </c>
      <c r="K401">
        <v>0</v>
      </c>
      <c r="M401">
        <v>25</v>
      </c>
    </row>
    <row r="402" spans="1:13">
      <c r="A402" t="s">
        <v>2997</v>
      </c>
      <c r="B402" t="s">
        <v>2997</v>
      </c>
      <c r="C402" t="s">
        <v>1607</v>
      </c>
      <c r="D402" t="s">
        <v>2998</v>
      </c>
      <c r="E402">
        <v>1</v>
      </c>
      <c r="G402">
        <v>42.6</v>
      </c>
      <c r="H402" t="s">
        <v>2999</v>
      </c>
      <c r="I402">
        <v>1</v>
      </c>
      <c r="J402" t="s">
        <v>1916</v>
      </c>
      <c r="K402">
        <v>0</v>
      </c>
      <c r="M402">
        <v>1</v>
      </c>
    </row>
    <row r="403" spans="1:13">
      <c r="A403" t="s">
        <v>3000</v>
      </c>
      <c r="B403" t="s">
        <v>3000</v>
      </c>
      <c r="C403" t="s">
        <v>1608</v>
      </c>
      <c r="D403" t="s">
        <v>3001</v>
      </c>
      <c r="E403">
        <v>2</v>
      </c>
      <c r="G403">
        <v>10.1</v>
      </c>
      <c r="H403" t="s">
        <v>3002</v>
      </c>
      <c r="I403">
        <v>1</v>
      </c>
      <c r="J403" t="s">
        <v>1916</v>
      </c>
      <c r="K403">
        <v>2</v>
      </c>
      <c r="M403">
        <v>15</v>
      </c>
    </row>
    <row r="404" spans="1:13">
      <c r="A404" t="s">
        <v>3003</v>
      </c>
      <c r="B404" t="s">
        <v>3003</v>
      </c>
      <c r="C404" t="s">
        <v>1609</v>
      </c>
      <c r="D404" t="s">
        <v>3004</v>
      </c>
      <c r="E404">
        <v>1</v>
      </c>
      <c r="G404">
        <v>4691</v>
      </c>
      <c r="H404" t="s">
        <v>3005</v>
      </c>
      <c r="I404">
        <v>25</v>
      </c>
      <c r="J404" t="s">
        <v>1903</v>
      </c>
      <c r="K404">
        <v>2</v>
      </c>
      <c r="M404">
        <v>8</v>
      </c>
    </row>
    <row r="405" spans="1:13">
      <c r="A405" t="s">
        <v>3006</v>
      </c>
      <c r="B405" t="s">
        <v>3006</v>
      </c>
      <c r="C405" t="s">
        <v>1610</v>
      </c>
      <c r="E405">
        <v>1</v>
      </c>
      <c r="G405">
        <v>67.5</v>
      </c>
      <c r="H405" t="s">
        <v>3007</v>
      </c>
      <c r="I405">
        <v>1</v>
      </c>
      <c r="J405" t="s">
        <v>1916</v>
      </c>
      <c r="K405">
        <v>0</v>
      </c>
      <c r="M405">
        <v>1</v>
      </c>
    </row>
    <row r="406" spans="1:13">
      <c r="A406" t="s">
        <v>3008</v>
      </c>
      <c r="B406" t="s">
        <v>3008</v>
      </c>
      <c r="C406" t="s">
        <v>1611</v>
      </c>
      <c r="D406" t="s">
        <v>3009</v>
      </c>
      <c r="E406">
        <v>1</v>
      </c>
      <c r="G406">
        <v>14.3</v>
      </c>
      <c r="H406" t="s">
        <v>3010</v>
      </c>
      <c r="I406">
        <v>1</v>
      </c>
      <c r="J406" t="s">
        <v>1916</v>
      </c>
      <c r="K406">
        <v>0</v>
      </c>
      <c r="M406">
        <v>25</v>
      </c>
    </row>
    <row r="407" spans="1:13">
      <c r="A407" t="s">
        <v>3011</v>
      </c>
      <c r="B407" t="s">
        <v>3011</v>
      </c>
      <c r="C407" t="s">
        <v>782</v>
      </c>
      <c r="E407">
        <v>1</v>
      </c>
      <c r="G407">
        <v>7</v>
      </c>
      <c r="H407" t="s">
        <v>3012</v>
      </c>
      <c r="I407">
        <v>6</v>
      </c>
      <c r="J407" t="s">
        <v>3013</v>
      </c>
      <c r="K407">
        <v>0</v>
      </c>
      <c r="M407">
        <v>13</v>
      </c>
    </row>
    <row r="408" spans="1:13">
      <c r="A408" t="s">
        <v>3014</v>
      </c>
      <c r="B408" t="s">
        <v>3014</v>
      </c>
      <c r="C408" t="s">
        <v>785</v>
      </c>
      <c r="D408" t="s">
        <v>3015</v>
      </c>
      <c r="E408">
        <v>1</v>
      </c>
      <c r="G408">
        <v>554</v>
      </c>
      <c r="H408" t="s">
        <v>3016</v>
      </c>
      <c r="I408">
        <v>25</v>
      </c>
      <c r="J408" t="s">
        <v>1903</v>
      </c>
      <c r="K408">
        <v>0</v>
      </c>
      <c r="M408">
        <v>10</v>
      </c>
    </row>
    <row r="409" spans="1:13">
      <c r="A409" t="s">
        <v>3017</v>
      </c>
      <c r="B409" t="s">
        <v>3017</v>
      </c>
      <c r="C409" t="s">
        <v>1612</v>
      </c>
      <c r="E409">
        <v>1</v>
      </c>
      <c r="G409">
        <v>14.6</v>
      </c>
      <c r="H409" t="s">
        <v>3018</v>
      </c>
      <c r="I409">
        <v>1</v>
      </c>
      <c r="J409" t="s">
        <v>1916</v>
      </c>
      <c r="K409">
        <v>2</v>
      </c>
      <c r="M409">
        <v>26</v>
      </c>
    </row>
    <row r="410" spans="1:13">
      <c r="A410" t="s">
        <v>3019</v>
      </c>
      <c r="B410" t="s">
        <v>3019</v>
      </c>
      <c r="C410" t="s">
        <v>1613</v>
      </c>
      <c r="D410" t="s">
        <v>3020</v>
      </c>
      <c r="E410">
        <v>1</v>
      </c>
      <c r="G410">
        <v>6.2</v>
      </c>
      <c r="H410" t="s">
        <v>3021</v>
      </c>
      <c r="I410">
        <v>1</v>
      </c>
      <c r="J410" t="s">
        <v>1916</v>
      </c>
      <c r="K410">
        <v>2</v>
      </c>
      <c r="M410">
        <v>26</v>
      </c>
    </row>
    <row r="411" spans="1:13">
      <c r="A411" t="s">
        <v>3022</v>
      </c>
      <c r="B411" t="s">
        <v>3022</v>
      </c>
      <c r="C411" t="s">
        <v>1614</v>
      </c>
      <c r="D411" t="s">
        <v>3023</v>
      </c>
      <c r="E411">
        <v>1</v>
      </c>
      <c r="G411">
        <v>6.3</v>
      </c>
      <c r="H411" t="s">
        <v>3024</v>
      </c>
      <c r="I411">
        <v>1</v>
      </c>
      <c r="J411" t="s">
        <v>1916</v>
      </c>
      <c r="K411">
        <v>2</v>
      </c>
      <c r="M411">
        <v>26</v>
      </c>
    </row>
    <row r="412" spans="1:13">
      <c r="A412" t="s">
        <v>3025</v>
      </c>
      <c r="B412" t="s">
        <v>3025</v>
      </c>
      <c r="C412" t="s">
        <v>1615</v>
      </c>
      <c r="D412" t="s">
        <v>3026</v>
      </c>
      <c r="E412">
        <v>1</v>
      </c>
      <c r="G412">
        <v>6.3</v>
      </c>
      <c r="H412" t="s">
        <v>3027</v>
      </c>
      <c r="I412">
        <v>1</v>
      </c>
      <c r="J412" t="s">
        <v>1916</v>
      </c>
      <c r="K412">
        <v>2</v>
      </c>
      <c r="M412">
        <v>26</v>
      </c>
    </row>
    <row r="413" spans="1:13">
      <c r="A413" t="s">
        <v>3028</v>
      </c>
      <c r="B413" t="s">
        <v>3028</v>
      </c>
      <c r="C413" t="s">
        <v>1616</v>
      </c>
      <c r="D413" t="s">
        <v>3029</v>
      </c>
      <c r="E413">
        <v>1</v>
      </c>
      <c r="G413">
        <v>6.6</v>
      </c>
      <c r="H413" t="s">
        <v>3030</v>
      </c>
      <c r="I413">
        <v>1</v>
      </c>
      <c r="J413" t="s">
        <v>1916</v>
      </c>
      <c r="K413">
        <v>2</v>
      </c>
      <c r="M413">
        <v>26</v>
      </c>
    </row>
    <row r="414" spans="1:13">
      <c r="A414" t="s">
        <v>3031</v>
      </c>
      <c r="B414" t="s">
        <v>3031</v>
      </c>
      <c r="C414" t="s">
        <v>1617</v>
      </c>
      <c r="D414" t="s">
        <v>3032</v>
      </c>
      <c r="E414">
        <v>1</v>
      </c>
      <c r="G414">
        <v>10.1</v>
      </c>
      <c r="H414" t="s">
        <v>3033</v>
      </c>
      <c r="I414">
        <v>3</v>
      </c>
      <c r="J414" t="s">
        <v>1939</v>
      </c>
      <c r="K414">
        <v>2</v>
      </c>
      <c r="M414">
        <v>2</v>
      </c>
    </row>
    <row r="415" spans="1:13">
      <c r="A415" t="s">
        <v>3034</v>
      </c>
      <c r="B415" t="s">
        <v>3034</v>
      </c>
      <c r="C415" t="s">
        <v>1618</v>
      </c>
      <c r="D415" t="s">
        <v>3035</v>
      </c>
      <c r="E415">
        <v>1</v>
      </c>
      <c r="G415">
        <v>1443</v>
      </c>
      <c r="H415" t="s">
        <v>3036</v>
      </c>
      <c r="I415">
        <v>25</v>
      </c>
      <c r="J415" t="s">
        <v>1903</v>
      </c>
      <c r="K415">
        <v>2</v>
      </c>
      <c r="M415">
        <v>9</v>
      </c>
    </row>
    <row r="416" spans="1:13">
      <c r="A416" t="s">
        <v>3037</v>
      </c>
      <c r="B416" t="s">
        <v>3037</v>
      </c>
      <c r="C416" t="s">
        <v>1619</v>
      </c>
      <c r="D416" t="s">
        <v>3038</v>
      </c>
      <c r="E416">
        <v>1</v>
      </c>
      <c r="G416">
        <v>2263</v>
      </c>
      <c r="H416" t="s">
        <v>3039</v>
      </c>
      <c r="I416">
        <v>25</v>
      </c>
      <c r="J416" t="s">
        <v>1903</v>
      </c>
      <c r="K416">
        <v>2</v>
      </c>
      <c r="M416">
        <v>9</v>
      </c>
    </row>
    <row r="417" spans="1:13">
      <c r="A417" t="s">
        <v>3040</v>
      </c>
      <c r="B417" t="s">
        <v>3040</v>
      </c>
      <c r="C417" t="s">
        <v>1620</v>
      </c>
      <c r="D417" t="s">
        <v>3041</v>
      </c>
      <c r="E417">
        <v>1</v>
      </c>
      <c r="G417">
        <v>754</v>
      </c>
      <c r="H417" t="s">
        <v>3042</v>
      </c>
      <c r="I417">
        <v>25</v>
      </c>
      <c r="J417" t="s">
        <v>1903</v>
      </c>
      <c r="K417">
        <v>0</v>
      </c>
      <c r="M417">
        <v>8</v>
      </c>
    </row>
    <row r="418" spans="1:13">
      <c r="A418" t="s">
        <v>3043</v>
      </c>
      <c r="B418" t="s">
        <v>3043</v>
      </c>
      <c r="C418" t="s">
        <v>1621</v>
      </c>
      <c r="D418" t="s">
        <v>3044</v>
      </c>
      <c r="E418">
        <v>1</v>
      </c>
      <c r="G418">
        <v>11.1</v>
      </c>
      <c r="H418" t="s">
        <v>3045</v>
      </c>
      <c r="I418">
        <v>3</v>
      </c>
      <c r="J418" t="s">
        <v>1939</v>
      </c>
      <c r="K418">
        <v>0</v>
      </c>
      <c r="M418">
        <v>2</v>
      </c>
    </row>
    <row r="419" spans="1:13">
      <c r="A419" t="s">
        <v>3046</v>
      </c>
      <c r="B419" t="s">
        <v>3046</v>
      </c>
      <c r="C419" t="s">
        <v>1622</v>
      </c>
      <c r="D419" t="s">
        <v>3047</v>
      </c>
      <c r="E419">
        <v>1</v>
      </c>
      <c r="G419">
        <v>10.8</v>
      </c>
      <c r="H419" t="s">
        <v>3048</v>
      </c>
      <c r="I419">
        <v>1</v>
      </c>
      <c r="J419" t="s">
        <v>1916</v>
      </c>
      <c r="K419">
        <v>0</v>
      </c>
      <c r="M419">
        <v>25</v>
      </c>
    </row>
    <row r="420" spans="1:13">
      <c r="A420" t="s">
        <v>3049</v>
      </c>
      <c r="B420" t="s">
        <v>3049</v>
      </c>
      <c r="C420" t="s">
        <v>1623</v>
      </c>
      <c r="D420" t="s">
        <v>3050</v>
      </c>
      <c r="E420">
        <v>1</v>
      </c>
      <c r="G420">
        <v>61</v>
      </c>
      <c r="H420" t="s">
        <v>3051</v>
      </c>
      <c r="I420">
        <v>25</v>
      </c>
      <c r="J420" t="s">
        <v>1903</v>
      </c>
      <c r="K420">
        <v>0</v>
      </c>
      <c r="M420">
        <v>9</v>
      </c>
    </row>
    <row r="421" spans="1:13">
      <c r="A421" t="s">
        <v>3052</v>
      </c>
      <c r="B421" t="s">
        <v>3052</v>
      </c>
      <c r="C421" t="s">
        <v>1624</v>
      </c>
      <c r="D421" t="s">
        <v>3053</v>
      </c>
      <c r="E421">
        <v>1</v>
      </c>
      <c r="G421">
        <v>173.1</v>
      </c>
      <c r="H421" t="s">
        <v>3054</v>
      </c>
      <c r="I421">
        <v>21</v>
      </c>
      <c r="J421" t="s">
        <v>1946</v>
      </c>
      <c r="K421">
        <v>0</v>
      </c>
      <c r="M421">
        <v>3</v>
      </c>
    </row>
    <row r="422" spans="1:13">
      <c r="A422" t="s">
        <v>3055</v>
      </c>
      <c r="B422" t="s">
        <v>3055</v>
      </c>
      <c r="C422" t="s">
        <v>809</v>
      </c>
      <c r="D422" t="s">
        <v>3056</v>
      </c>
      <c r="E422">
        <v>1</v>
      </c>
      <c r="G422">
        <v>6.5</v>
      </c>
      <c r="H422" t="s">
        <v>3057</v>
      </c>
      <c r="I422">
        <v>3</v>
      </c>
      <c r="J422" t="s">
        <v>1939</v>
      </c>
      <c r="K422">
        <v>0</v>
      </c>
      <c r="M422">
        <v>3</v>
      </c>
    </row>
    <row r="423" spans="1:13">
      <c r="A423" t="s">
        <v>3058</v>
      </c>
      <c r="B423" t="s">
        <v>3058</v>
      </c>
      <c r="C423" t="s">
        <v>806</v>
      </c>
      <c r="D423" t="s">
        <v>3059</v>
      </c>
      <c r="E423">
        <v>1</v>
      </c>
      <c r="G423">
        <v>5.9</v>
      </c>
      <c r="H423" t="s">
        <v>3060</v>
      </c>
      <c r="I423">
        <v>1</v>
      </c>
      <c r="J423" t="s">
        <v>1916</v>
      </c>
      <c r="K423">
        <v>0</v>
      </c>
      <c r="M423">
        <v>25</v>
      </c>
    </row>
    <row r="424" spans="1:13">
      <c r="A424" t="s">
        <v>3061</v>
      </c>
      <c r="B424" t="s">
        <v>3061</v>
      </c>
      <c r="C424" t="s">
        <v>1625</v>
      </c>
      <c r="E424">
        <v>2</v>
      </c>
      <c r="G424">
        <v>110.9</v>
      </c>
      <c r="H424" t="s">
        <v>3062</v>
      </c>
      <c r="I424">
        <v>1</v>
      </c>
      <c r="J424" t="s">
        <v>1916</v>
      </c>
      <c r="K424">
        <v>2</v>
      </c>
      <c r="M424">
        <v>3</v>
      </c>
    </row>
    <row r="425" spans="1:13">
      <c r="A425" t="s">
        <v>3063</v>
      </c>
      <c r="B425" t="s">
        <v>3063</v>
      </c>
      <c r="C425" t="s">
        <v>1626</v>
      </c>
      <c r="D425" t="s">
        <v>3064</v>
      </c>
      <c r="E425">
        <v>1</v>
      </c>
      <c r="G425">
        <v>6.1</v>
      </c>
      <c r="H425" t="s">
        <v>3065</v>
      </c>
      <c r="I425">
        <v>1</v>
      </c>
      <c r="J425" t="s">
        <v>1916</v>
      </c>
      <c r="K425">
        <v>0</v>
      </c>
      <c r="M425">
        <v>25</v>
      </c>
    </row>
    <row r="426" spans="1:13">
      <c r="A426" t="s">
        <v>3066</v>
      </c>
      <c r="B426" t="s">
        <v>3066</v>
      </c>
      <c r="C426" t="s">
        <v>1627</v>
      </c>
      <c r="D426" t="s">
        <v>3067</v>
      </c>
      <c r="E426">
        <v>1</v>
      </c>
      <c r="G426">
        <v>7.5</v>
      </c>
      <c r="H426" t="s">
        <v>3068</v>
      </c>
      <c r="I426">
        <v>7</v>
      </c>
      <c r="J426" t="s">
        <v>2143</v>
      </c>
      <c r="K426">
        <v>0</v>
      </c>
      <c r="M426">
        <v>1</v>
      </c>
    </row>
    <row r="427" spans="1:13">
      <c r="A427" t="s">
        <v>3069</v>
      </c>
      <c r="B427" t="s">
        <v>3069</v>
      </c>
      <c r="C427" t="s">
        <v>1628</v>
      </c>
      <c r="D427" t="s">
        <v>3070</v>
      </c>
      <c r="E427">
        <v>2</v>
      </c>
      <c r="G427">
        <v>16.600000000000001</v>
      </c>
      <c r="H427" t="s">
        <v>3071</v>
      </c>
      <c r="I427">
        <v>1</v>
      </c>
      <c r="J427" t="s">
        <v>1916</v>
      </c>
      <c r="K427">
        <v>2</v>
      </c>
      <c r="M427">
        <v>3</v>
      </c>
    </row>
    <row r="428" spans="1:13">
      <c r="A428" t="s">
        <v>3072</v>
      </c>
      <c r="B428" t="s">
        <v>3072</v>
      </c>
      <c r="C428" t="s">
        <v>804</v>
      </c>
      <c r="D428" t="s">
        <v>3073</v>
      </c>
      <c r="E428">
        <v>2</v>
      </c>
      <c r="G428">
        <v>9.6999999999999993</v>
      </c>
      <c r="H428" t="s">
        <v>3074</v>
      </c>
      <c r="I428">
        <v>1</v>
      </c>
      <c r="J428" t="s">
        <v>1916</v>
      </c>
      <c r="K428">
        <v>0</v>
      </c>
      <c r="M428">
        <v>3</v>
      </c>
    </row>
    <row r="429" spans="1:13">
      <c r="A429" t="s">
        <v>3075</v>
      </c>
      <c r="B429" t="s">
        <v>3075</v>
      </c>
      <c r="C429" t="s">
        <v>1629</v>
      </c>
      <c r="D429" t="s">
        <v>3076</v>
      </c>
      <c r="E429">
        <v>2</v>
      </c>
      <c r="G429">
        <v>57</v>
      </c>
      <c r="H429" t="s">
        <v>3077</v>
      </c>
      <c r="I429">
        <v>19</v>
      </c>
      <c r="J429" t="s">
        <v>1980</v>
      </c>
      <c r="K429">
        <v>0</v>
      </c>
      <c r="M429">
        <v>3</v>
      </c>
    </row>
    <row r="430" spans="1:13">
      <c r="A430" t="s">
        <v>3078</v>
      </c>
      <c r="B430" t="s">
        <v>3078</v>
      </c>
      <c r="C430" t="s">
        <v>817</v>
      </c>
      <c r="E430">
        <v>2</v>
      </c>
      <c r="G430">
        <v>41.5</v>
      </c>
      <c r="H430" t="s">
        <v>3079</v>
      </c>
      <c r="I430">
        <v>19</v>
      </c>
      <c r="J430" t="s">
        <v>1980</v>
      </c>
      <c r="K430">
        <v>0</v>
      </c>
      <c r="M430">
        <v>3</v>
      </c>
    </row>
    <row r="431" spans="1:13">
      <c r="A431" t="s">
        <v>3080</v>
      </c>
      <c r="B431" t="s">
        <v>3080</v>
      </c>
      <c r="C431" t="s">
        <v>1630</v>
      </c>
      <c r="E431">
        <v>1</v>
      </c>
      <c r="G431">
        <v>10.4</v>
      </c>
      <c r="H431" t="s">
        <v>3081</v>
      </c>
      <c r="I431">
        <v>1</v>
      </c>
      <c r="J431" t="s">
        <v>1916</v>
      </c>
      <c r="K431">
        <v>0</v>
      </c>
      <c r="M431">
        <v>1</v>
      </c>
    </row>
    <row r="432" spans="1:13">
      <c r="A432" t="s">
        <v>3082</v>
      </c>
      <c r="B432" t="s">
        <v>3082</v>
      </c>
      <c r="C432" t="s">
        <v>1631</v>
      </c>
      <c r="E432">
        <v>1</v>
      </c>
      <c r="G432">
        <v>10.4</v>
      </c>
      <c r="H432" t="s">
        <v>3083</v>
      </c>
      <c r="I432">
        <v>1</v>
      </c>
      <c r="J432" t="s">
        <v>1916</v>
      </c>
      <c r="K432">
        <v>0</v>
      </c>
      <c r="M432">
        <v>25</v>
      </c>
    </row>
    <row r="433" spans="1:13">
      <c r="A433" t="s">
        <v>3084</v>
      </c>
      <c r="B433" t="s">
        <v>3084</v>
      </c>
      <c r="C433" t="s">
        <v>1632</v>
      </c>
      <c r="D433" t="s">
        <v>3085</v>
      </c>
      <c r="E433">
        <v>1</v>
      </c>
      <c r="G433">
        <v>74.099999999999994</v>
      </c>
      <c r="H433" t="s">
        <v>3086</v>
      </c>
      <c r="I433">
        <v>14</v>
      </c>
      <c r="J433" t="s">
        <v>1899</v>
      </c>
      <c r="K433">
        <v>0</v>
      </c>
      <c r="M433">
        <v>3</v>
      </c>
    </row>
    <row r="434" spans="1:13">
      <c r="A434" t="s">
        <v>3087</v>
      </c>
      <c r="B434" t="s">
        <v>3087</v>
      </c>
      <c r="C434" t="s">
        <v>1633</v>
      </c>
      <c r="E434">
        <v>1</v>
      </c>
      <c r="G434">
        <v>12.5</v>
      </c>
      <c r="H434" t="s">
        <v>3088</v>
      </c>
      <c r="I434">
        <v>1</v>
      </c>
      <c r="J434" t="s">
        <v>1916</v>
      </c>
      <c r="K434">
        <v>0</v>
      </c>
      <c r="M434">
        <v>1</v>
      </c>
    </row>
    <row r="435" spans="1:13">
      <c r="A435" t="s">
        <v>3089</v>
      </c>
      <c r="B435" t="s">
        <v>3089</v>
      </c>
      <c r="C435" t="s">
        <v>1634</v>
      </c>
      <c r="D435" t="s">
        <v>3090</v>
      </c>
      <c r="E435">
        <v>2</v>
      </c>
      <c r="G435">
        <v>48.7</v>
      </c>
      <c r="H435" t="s">
        <v>3091</v>
      </c>
      <c r="I435">
        <v>1</v>
      </c>
      <c r="J435" t="s">
        <v>1916</v>
      </c>
      <c r="K435">
        <v>2</v>
      </c>
      <c r="M435">
        <v>3</v>
      </c>
    </row>
    <row r="436" spans="1:13">
      <c r="A436" t="s">
        <v>3092</v>
      </c>
      <c r="B436" t="s">
        <v>3092</v>
      </c>
      <c r="C436" t="s">
        <v>1635</v>
      </c>
      <c r="D436" t="s">
        <v>3093</v>
      </c>
      <c r="E436">
        <v>2</v>
      </c>
      <c r="G436">
        <v>131.30000000000001</v>
      </c>
      <c r="H436" t="s">
        <v>3094</v>
      </c>
      <c r="I436">
        <v>1</v>
      </c>
      <c r="J436" t="s">
        <v>1916</v>
      </c>
      <c r="K436">
        <v>2</v>
      </c>
      <c r="M436">
        <v>3</v>
      </c>
    </row>
    <row r="437" spans="1:13">
      <c r="A437" t="s">
        <v>3095</v>
      </c>
      <c r="B437" t="s">
        <v>3095</v>
      </c>
      <c r="C437" t="s">
        <v>1636</v>
      </c>
      <c r="D437" t="s">
        <v>3096</v>
      </c>
      <c r="E437">
        <v>1</v>
      </c>
      <c r="G437">
        <v>5.9</v>
      </c>
      <c r="H437" t="s">
        <v>3097</v>
      </c>
      <c r="I437">
        <v>1</v>
      </c>
      <c r="J437" t="s">
        <v>1916</v>
      </c>
      <c r="K437">
        <v>0</v>
      </c>
      <c r="M437">
        <v>25</v>
      </c>
    </row>
    <row r="438" spans="1:13">
      <c r="A438" t="s">
        <v>3098</v>
      </c>
      <c r="B438" t="s">
        <v>3098</v>
      </c>
      <c r="C438" t="s">
        <v>1637</v>
      </c>
      <c r="D438" t="s">
        <v>3099</v>
      </c>
      <c r="E438">
        <v>1</v>
      </c>
      <c r="G438">
        <v>11</v>
      </c>
      <c r="H438" t="s">
        <v>3100</v>
      </c>
      <c r="I438">
        <v>3</v>
      </c>
      <c r="J438" t="s">
        <v>1939</v>
      </c>
      <c r="K438">
        <v>0</v>
      </c>
      <c r="M438">
        <v>15</v>
      </c>
    </row>
    <row r="439" spans="1:13">
      <c r="A439" t="s">
        <v>3101</v>
      </c>
      <c r="B439" t="s">
        <v>3101</v>
      </c>
      <c r="C439" t="s">
        <v>831</v>
      </c>
      <c r="D439" t="s">
        <v>3102</v>
      </c>
      <c r="E439">
        <v>1</v>
      </c>
      <c r="G439">
        <v>5.9</v>
      </c>
      <c r="H439" t="s">
        <v>3103</v>
      </c>
      <c r="I439">
        <v>1</v>
      </c>
      <c r="J439" t="s">
        <v>1916</v>
      </c>
      <c r="K439">
        <v>0</v>
      </c>
      <c r="M439">
        <v>25</v>
      </c>
    </row>
    <row r="440" spans="1:13">
      <c r="A440" t="s">
        <v>3104</v>
      </c>
      <c r="B440" t="s">
        <v>3104</v>
      </c>
      <c r="C440" t="s">
        <v>1640</v>
      </c>
      <c r="D440" t="s">
        <v>3105</v>
      </c>
      <c r="E440">
        <v>2</v>
      </c>
      <c r="G440">
        <v>39.200000000000003</v>
      </c>
      <c r="H440" t="s">
        <v>3106</v>
      </c>
      <c r="I440">
        <v>2</v>
      </c>
      <c r="J440" t="s">
        <v>835</v>
      </c>
      <c r="K440">
        <v>2</v>
      </c>
      <c r="M440">
        <v>3</v>
      </c>
    </row>
    <row r="441" spans="1:13">
      <c r="A441" t="s">
        <v>3107</v>
      </c>
      <c r="B441" t="s">
        <v>3107</v>
      </c>
      <c r="C441" t="s">
        <v>1641</v>
      </c>
      <c r="D441" t="s">
        <v>3108</v>
      </c>
      <c r="E441">
        <v>2</v>
      </c>
      <c r="G441">
        <v>31.9</v>
      </c>
      <c r="H441" t="s">
        <v>3109</v>
      </c>
      <c r="I441">
        <v>1</v>
      </c>
      <c r="J441" t="s">
        <v>1916</v>
      </c>
      <c r="K441">
        <v>0</v>
      </c>
      <c r="M441">
        <v>15</v>
      </c>
    </row>
    <row r="442" spans="1:13">
      <c r="A442" t="s">
        <v>3110</v>
      </c>
      <c r="B442" t="s">
        <v>3110</v>
      </c>
      <c r="C442" t="s">
        <v>1642</v>
      </c>
      <c r="D442" t="s">
        <v>3111</v>
      </c>
      <c r="E442">
        <v>1</v>
      </c>
      <c r="G442">
        <v>232</v>
      </c>
      <c r="H442" t="s">
        <v>3112</v>
      </c>
      <c r="I442">
        <v>25</v>
      </c>
      <c r="J442" t="s">
        <v>1903</v>
      </c>
      <c r="K442">
        <v>2</v>
      </c>
      <c r="M442">
        <v>11</v>
      </c>
    </row>
    <row r="443" spans="1:13">
      <c r="A443" t="s">
        <v>3113</v>
      </c>
      <c r="B443" t="s">
        <v>3113</v>
      </c>
      <c r="C443" t="s">
        <v>1643</v>
      </c>
      <c r="E443">
        <v>2</v>
      </c>
      <c r="G443">
        <v>1190</v>
      </c>
      <c r="H443" t="s">
        <v>3114</v>
      </c>
      <c r="I443">
        <v>25</v>
      </c>
      <c r="J443" t="s">
        <v>1903</v>
      </c>
      <c r="K443">
        <v>2</v>
      </c>
      <c r="M443">
        <v>11</v>
      </c>
    </row>
    <row r="444" spans="1:13">
      <c r="A444" t="s">
        <v>3115</v>
      </c>
      <c r="B444" t="s">
        <v>3115</v>
      </c>
      <c r="C444" t="s">
        <v>1644</v>
      </c>
      <c r="E444">
        <v>1</v>
      </c>
      <c r="G444">
        <v>49.1</v>
      </c>
      <c r="H444" t="s">
        <v>3116</v>
      </c>
      <c r="I444">
        <v>1</v>
      </c>
      <c r="J444" t="s">
        <v>1916</v>
      </c>
      <c r="K444">
        <v>0</v>
      </c>
      <c r="M444">
        <v>25</v>
      </c>
    </row>
    <row r="445" spans="1:13">
      <c r="A445" t="s">
        <v>3117</v>
      </c>
      <c r="B445" t="s">
        <v>3117</v>
      </c>
      <c r="C445" t="s">
        <v>1645</v>
      </c>
      <c r="D445" t="s">
        <v>3118</v>
      </c>
      <c r="E445">
        <v>1</v>
      </c>
      <c r="G445">
        <v>18.2</v>
      </c>
      <c r="H445" t="s">
        <v>3119</v>
      </c>
      <c r="I445">
        <v>14</v>
      </c>
      <c r="J445" t="s">
        <v>1899</v>
      </c>
      <c r="K445">
        <v>0</v>
      </c>
      <c r="M445">
        <v>3</v>
      </c>
    </row>
    <row r="446" spans="1:13">
      <c r="A446" t="s">
        <v>3120</v>
      </c>
      <c r="B446" t="s">
        <v>3120</v>
      </c>
      <c r="C446" t="s">
        <v>1646</v>
      </c>
      <c r="E446">
        <v>1</v>
      </c>
      <c r="G446">
        <v>5.9</v>
      </c>
      <c r="H446" t="s">
        <v>3121</v>
      </c>
      <c r="I446">
        <v>1</v>
      </c>
      <c r="J446" t="s">
        <v>1916</v>
      </c>
      <c r="K446">
        <v>0</v>
      </c>
      <c r="M446">
        <v>25</v>
      </c>
    </row>
    <row r="447" spans="1:13">
      <c r="A447" t="s">
        <v>3122</v>
      </c>
      <c r="B447" t="s">
        <v>3122</v>
      </c>
      <c r="C447" t="s">
        <v>1647</v>
      </c>
      <c r="E447">
        <v>1</v>
      </c>
      <c r="G447">
        <v>5.9</v>
      </c>
      <c r="H447" t="s">
        <v>3123</v>
      </c>
      <c r="I447">
        <v>1</v>
      </c>
      <c r="J447" t="s">
        <v>1916</v>
      </c>
      <c r="K447">
        <v>0</v>
      </c>
      <c r="M447">
        <v>25</v>
      </c>
    </row>
    <row r="448" spans="1:13">
      <c r="A448" t="s">
        <v>3124</v>
      </c>
      <c r="B448" t="s">
        <v>3124</v>
      </c>
      <c r="C448" t="s">
        <v>1648</v>
      </c>
      <c r="E448">
        <v>1</v>
      </c>
      <c r="G448">
        <v>8.9</v>
      </c>
      <c r="H448" t="s">
        <v>3125</v>
      </c>
      <c r="I448">
        <v>1</v>
      </c>
      <c r="J448" t="s">
        <v>1916</v>
      </c>
      <c r="K448">
        <v>2</v>
      </c>
      <c r="M448">
        <v>26</v>
      </c>
    </row>
    <row r="449" spans="1:13">
      <c r="A449" t="s">
        <v>3126</v>
      </c>
      <c r="B449" t="s">
        <v>3126</v>
      </c>
      <c r="C449" t="s">
        <v>1649</v>
      </c>
      <c r="E449">
        <v>1</v>
      </c>
      <c r="G449">
        <v>14.3</v>
      </c>
      <c r="H449" t="s">
        <v>3127</v>
      </c>
      <c r="I449">
        <v>4</v>
      </c>
      <c r="J449" t="s">
        <v>2200</v>
      </c>
      <c r="K449">
        <v>2</v>
      </c>
      <c r="M449">
        <v>2</v>
      </c>
    </row>
    <row r="450" spans="1:13">
      <c r="A450" t="s">
        <v>3128</v>
      </c>
      <c r="B450" t="s">
        <v>3128</v>
      </c>
      <c r="C450" t="s">
        <v>1650</v>
      </c>
      <c r="D450" t="s">
        <v>3129</v>
      </c>
      <c r="E450">
        <v>2</v>
      </c>
      <c r="G450">
        <v>67</v>
      </c>
      <c r="H450" t="s">
        <v>3130</v>
      </c>
      <c r="I450">
        <v>21</v>
      </c>
      <c r="J450" t="s">
        <v>1946</v>
      </c>
      <c r="K450">
        <v>0</v>
      </c>
      <c r="M450">
        <v>3</v>
      </c>
    </row>
    <row r="451" spans="1:13">
      <c r="A451" t="s">
        <v>3131</v>
      </c>
      <c r="B451" t="s">
        <v>3131</v>
      </c>
      <c r="C451" t="s">
        <v>1651</v>
      </c>
      <c r="D451" t="s">
        <v>3132</v>
      </c>
      <c r="E451">
        <v>1</v>
      </c>
      <c r="G451">
        <v>10.4</v>
      </c>
      <c r="H451" t="s">
        <v>3133</v>
      </c>
      <c r="I451">
        <v>1</v>
      </c>
      <c r="J451" t="s">
        <v>1916</v>
      </c>
      <c r="K451">
        <v>0</v>
      </c>
      <c r="M451">
        <v>25</v>
      </c>
    </row>
    <row r="452" spans="1:13">
      <c r="A452" t="s">
        <v>3134</v>
      </c>
      <c r="B452" t="s">
        <v>3134</v>
      </c>
      <c r="C452" t="s">
        <v>1652</v>
      </c>
      <c r="E452">
        <v>1</v>
      </c>
      <c r="G452">
        <v>100</v>
      </c>
      <c r="H452" t="s">
        <v>3135</v>
      </c>
      <c r="I452">
        <v>25</v>
      </c>
      <c r="J452" t="s">
        <v>1903</v>
      </c>
      <c r="K452">
        <v>0</v>
      </c>
      <c r="M452">
        <v>9</v>
      </c>
    </row>
    <row r="453" spans="1:13">
      <c r="A453" t="s">
        <v>3136</v>
      </c>
      <c r="B453" t="s">
        <v>3136</v>
      </c>
      <c r="C453" t="s">
        <v>1653</v>
      </c>
      <c r="D453" t="s">
        <v>3137</v>
      </c>
      <c r="E453">
        <v>1</v>
      </c>
      <c r="G453">
        <v>153</v>
      </c>
      <c r="H453" t="s">
        <v>3138</v>
      </c>
      <c r="I453">
        <v>1</v>
      </c>
      <c r="J453" t="s">
        <v>1916</v>
      </c>
      <c r="K453">
        <v>0</v>
      </c>
      <c r="M453">
        <v>1</v>
      </c>
    </row>
    <row r="454" spans="1:13">
      <c r="A454" t="s">
        <v>3139</v>
      </c>
      <c r="B454" t="s">
        <v>3139</v>
      </c>
      <c r="C454" t="s">
        <v>1654</v>
      </c>
      <c r="D454" t="s">
        <v>3140</v>
      </c>
      <c r="E454">
        <v>1</v>
      </c>
      <c r="G454">
        <v>54.6</v>
      </c>
      <c r="H454" t="s">
        <v>3141</v>
      </c>
      <c r="I454">
        <v>6</v>
      </c>
      <c r="J454" t="s">
        <v>3013</v>
      </c>
      <c r="K454">
        <v>2</v>
      </c>
      <c r="M454">
        <v>15</v>
      </c>
    </row>
    <row r="455" spans="1:13">
      <c r="A455" t="s">
        <v>3142</v>
      </c>
      <c r="B455" t="s">
        <v>3142</v>
      </c>
      <c r="C455" t="s">
        <v>1655</v>
      </c>
      <c r="D455" t="s">
        <v>3143</v>
      </c>
      <c r="E455">
        <v>1</v>
      </c>
      <c r="G455">
        <v>195.7</v>
      </c>
      <c r="H455" t="s">
        <v>3144</v>
      </c>
      <c r="I455">
        <v>1</v>
      </c>
      <c r="J455" t="s">
        <v>1916</v>
      </c>
      <c r="K455">
        <v>0</v>
      </c>
      <c r="M455">
        <v>1</v>
      </c>
    </row>
    <row r="456" spans="1:13">
      <c r="A456" t="s">
        <v>3145</v>
      </c>
      <c r="B456" t="s">
        <v>3145</v>
      </c>
      <c r="C456" t="s">
        <v>1656</v>
      </c>
      <c r="D456" t="s">
        <v>3146</v>
      </c>
      <c r="E456">
        <v>1</v>
      </c>
      <c r="G456">
        <v>127</v>
      </c>
      <c r="H456" t="s">
        <v>3147</v>
      </c>
      <c r="I456">
        <v>25</v>
      </c>
      <c r="J456" t="s">
        <v>1903</v>
      </c>
      <c r="K456">
        <v>0</v>
      </c>
      <c r="M456">
        <v>9</v>
      </c>
    </row>
    <row r="457" spans="1:13">
      <c r="A457" t="s">
        <v>3148</v>
      </c>
      <c r="B457" t="s">
        <v>3148</v>
      </c>
      <c r="C457" t="s">
        <v>1657</v>
      </c>
      <c r="D457" t="s">
        <v>3149</v>
      </c>
      <c r="E457">
        <v>1</v>
      </c>
      <c r="G457">
        <v>7.5</v>
      </c>
      <c r="H457" t="s">
        <v>3150</v>
      </c>
      <c r="I457">
        <v>3</v>
      </c>
      <c r="J457" t="s">
        <v>1939</v>
      </c>
      <c r="K457">
        <v>2</v>
      </c>
      <c r="M457">
        <v>2</v>
      </c>
    </row>
    <row r="458" spans="1:13">
      <c r="A458" t="s">
        <v>3151</v>
      </c>
      <c r="B458" t="s">
        <v>3151</v>
      </c>
      <c r="C458" t="s">
        <v>1658</v>
      </c>
      <c r="D458" t="s">
        <v>3152</v>
      </c>
      <c r="E458">
        <v>2</v>
      </c>
      <c r="G458">
        <v>10.4</v>
      </c>
      <c r="H458" t="s">
        <v>3153</v>
      </c>
      <c r="I458">
        <v>1</v>
      </c>
      <c r="J458" t="s">
        <v>1916</v>
      </c>
      <c r="K458">
        <v>2</v>
      </c>
      <c r="M458">
        <v>3</v>
      </c>
    </row>
    <row r="459" spans="1:13">
      <c r="A459" t="s">
        <v>3154</v>
      </c>
      <c r="B459" t="s">
        <v>3154</v>
      </c>
      <c r="C459" t="s">
        <v>1659</v>
      </c>
      <c r="D459" t="s">
        <v>3155</v>
      </c>
      <c r="E459">
        <v>1</v>
      </c>
      <c r="G459">
        <v>70</v>
      </c>
      <c r="H459" t="s">
        <v>3156</v>
      </c>
      <c r="I459">
        <v>25</v>
      </c>
      <c r="J459" t="s">
        <v>1903</v>
      </c>
      <c r="K459">
        <v>2</v>
      </c>
      <c r="M459">
        <v>9</v>
      </c>
    </row>
    <row r="460" spans="1:13">
      <c r="A460" t="s">
        <v>3157</v>
      </c>
      <c r="B460" t="s">
        <v>3157</v>
      </c>
      <c r="C460" t="s">
        <v>1660</v>
      </c>
      <c r="E460">
        <v>1</v>
      </c>
      <c r="G460">
        <v>6.1</v>
      </c>
      <c r="H460" t="s">
        <v>3158</v>
      </c>
      <c r="I460">
        <v>1</v>
      </c>
      <c r="J460" t="s">
        <v>1916</v>
      </c>
      <c r="K460">
        <v>0</v>
      </c>
      <c r="M460">
        <v>25</v>
      </c>
    </row>
    <row r="461" spans="1:13">
      <c r="A461" t="s">
        <v>3159</v>
      </c>
      <c r="B461" t="s">
        <v>3159</v>
      </c>
      <c r="C461" t="s">
        <v>1661</v>
      </c>
      <c r="E461">
        <v>1</v>
      </c>
      <c r="G461">
        <v>6.1</v>
      </c>
      <c r="H461" t="s">
        <v>3160</v>
      </c>
      <c r="I461">
        <v>1</v>
      </c>
      <c r="J461" t="s">
        <v>1916</v>
      </c>
      <c r="K461">
        <v>0</v>
      </c>
      <c r="M461">
        <v>25</v>
      </c>
    </row>
    <row r="462" spans="1:13">
      <c r="A462" t="s">
        <v>3161</v>
      </c>
      <c r="B462" t="s">
        <v>3161</v>
      </c>
      <c r="C462" t="s">
        <v>1662</v>
      </c>
      <c r="E462">
        <v>1</v>
      </c>
      <c r="G462">
        <v>11.3</v>
      </c>
      <c r="H462" t="s">
        <v>3162</v>
      </c>
      <c r="I462">
        <v>1</v>
      </c>
      <c r="J462" t="s">
        <v>1916</v>
      </c>
      <c r="K462">
        <v>2</v>
      </c>
      <c r="M462">
        <v>6</v>
      </c>
    </row>
    <row r="463" spans="1:13">
      <c r="A463" t="s">
        <v>3163</v>
      </c>
      <c r="B463" t="s">
        <v>3163</v>
      </c>
      <c r="C463" t="s">
        <v>866</v>
      </c>
      <c r="D463" t="s">
        <v>3164</v>
      </c>
      <c r="E463">
        <v>1</v>
      </c>
      <c r="G463">
        <v>149.30000000000001</v>
      </c>
      <c r="H463" t="s">
        <v>3165</v>
      </c>
      <c r="I463">
        <v>1</v>
      </c>
      <c r="J463" t="s">
        <v>1916</v>
      </c>
      <c r="K463">
        <v>0</v>
      </c>
      <c r="M463">
        <v>25</v>
      </c>
    </row>
    <row r="464" spans="1:13">
      <c r="A464" t="s">
        <v>3166</v>
      </c>
      <c r="B464" t="s">
        <v>3166</v>
      </c>
      <c r="C464" t="s">
        <v>1663</v>
      </c>
      <c r="D464" t="s">
        <v>3167</v>
      </c>
      <c r="E464">
        <v>1</v>
      </c>
      <c r="G464">
        <v>10.1</v>
      </c>
      <c r="H464" t="s">
        <v>3168</v>
      </c>
      <c r="I464">
        <v>1</v>
      </c>
      <c r="J464" t="s">
        <v>1916</v>
      </c>
      <c r="K464">
        <v>0</v>
      </c>
      <c r="M464">
        <v>25</v>
      </c>
    </row>
    <row r="465" spans="1:13">
      <c r="A465" t="s">
        <v>3169</v>
      </c>
      <c r="B465" t="s">
        <v>3169</v>
      </c>
      <c r="C465" t="s">
        <v>1664</v>
      </c>
      <c r="E465">
        <v>2</v>
      </c>
      <c r="G465">
        <v>715</v>
      </c>
      <c r="H465" t="s">
        <v>3170</v>
      </c>
      <c r="I465">
        <v>25</v>
      </c>
      <c r="J465" t="s">
        <v>1903</v>
      </c>
      <c r="K465">
        <v>2</v>
      </c>
      <c r="M465">
        <v>9</v>
      </c>
    </row>
    <row r="466" spans="1:13">
      <c r="A466" t="s">
        <v>3171</v>
      </c>
      <c r="B466" t="s">
        <v>3171</v>
      </c>
      <c r="C466" t="s">
        <v>1665</v>
      </c>
      <c r="D466" t="s">
        <v>3172</v>
      </c>
      <c r="E466">
        <v>1</v>
      </c>
      <c r="G466">
        <v>61</v>
      </c>
      <c r="H466" t="s">
        <v>3173</v>
      </c>
      <c r="I466">
        <v>25</v>
      </c>
      <c r="J466" t="s">
        <v>1903</v>
      </c>
      <c r="K466">
        <v>2</v>
      </c>
      <c r="M466">
        <v>9</v>
      </c>
    </row>
    <row r="467" spans="1:13">
      <c r="A467" t="s">
        <v>3174</v>
      </c>
      <c r="B467" t="s">
        <v>3174</v>
      </c>
      <c r="C467" t="s">
        <v>1666</v>
      </c>
      <c r="D467" t="s">
        <v>3175</v>
      </c>
      <c r="E467">
        <v>1</v>
      </c>
      <c r="G467">
        <v>0.77</v>
      </c>
      <c r="H467" t="s">
        <v>3176</v>
      </c>
      <c r="I467">
        <v>3</v>
      </c>
      <c r="J467" t="s">
        <v>1939</v>
      </c>
      <c r="K467">
        <v>0</v>
      </c>
      <c r="M467">
        <v>2</v>
      </c>
    </row>
    <row r="468" spans="1:13">
      <c r="A468" t="s">
        <v>3177</v>
      </c>
      <c r="B468" t="s">
        <v>3177</v>
      </c>
      <c r="C468" t="s">
        <v>1667</v>
      </c>
      <c r="D468" t="s">
        <v>3178</v>
      </c>
      <c r="E468">
        <v>1</v>
      </c>
      <c r="G468">
        <v>100</v>
      </c>
      <c r="H468" t="s">
        <v>3179</v>
      </c>
      <c r="I468">
        <v>25</v>
      </c>
      <c r="J468" t="s">
        <v>1903</v>
      </c>
      <c r="K468">
        <v>0</v>
      </c>
      <c r="M468">
        <v>8</v>
      </c>
    </row>
    <row r="469" spans="1:13">
      <c r="A469" t="s">
        <v>3180</v>
      </c>
      <c r="B469" t="s">
        <v>3180</v>
      </c>
      <c r="C469" t="s">
        <v>1668</v>
      </c>
      <c r="D469" t="s">
        <v>3181</v>
      </c>
      <c r="E469">
        <v>1</v>
      </c>
      <c r="G469">
        <v>100</v>
      </c>
      <c r="H469" t="s">
        <v>3182</v>
      </c>
      <c r="I469">
        <v>25</v>
      </c>
      <c r="J469" t="s">
        <v>1903</v>
      </c>
      <c r="K469">
        <v>0</v>
      </c>
      <c r="M469">
        <v>9</v>
      </c>
    </row>
    <row r="470" spans="1:13">
      <c r="A470" t="s">
        <v>3183</v>
      </c>
      <c r="B470" t="s">
        <v>3183</v>
      </c>
      <c r="C470" t="s">
        <v>1667</v>
      </c>
      <c r="E470">
        <v>1</v>
      </c>
      <c r="G470">
        <v>151</v>
      </c>
      <c r="H470" t="s">
        <v>3184</v>
      </c>
      <c r="I470">
        <v>25</v>
      </c>
      <c r="J470" t="s">
        <v>1903</v>
      </c>
      <c r="K470">
        <v>0</v>
      </c>
      <c r="M470">
        <v>8</v>
      </c>
    </row>
    <row r="471" spans="1:13">
      <c r="A471" t="s">
        <v>3185</v>
      </c>
      <c r="B471" t="s">
        <v>3185</v>
      </c>
      <c r="C471" t="s">
        <v>1669</v>
      </c>
      <c r="D471" t="s">
        <v>3186</v>
      </c>
      <c r="E471">
        <v>2</v>
      </c>
      <c r="G471">
        <v>54.3</v>
      </c>
      <c r="H471" t="s">
        <v>3187</v>
      </c>
      <c r="I471">
        <v>11</v>
      </c>
      <c r="J471" t="s">
        <v>2352</v>
      </c>
      <c r="K471">
        <v>0</v>
      </c>
      <c r="M471">
        <v>15</v>
      </c>
    </row>
    <row r="472" spans="1:13">
      <c r="A472" t="s">
        <v>3188</v>
      </c>
      <c r="B472" t="s">
        <v>3188</v>
      </c>
      <c r="C472" t="s">
        <v>1670</v>
      </c>
      <c r="D472" t="s">
        <v>3189</v>
      </c>
      <c r="E472">
        <v>2</v>
      </c>
      <c r="G472">
        <v>36.200000000000003</v>
      </c>
      <c r="H472" t="s">
        <v>3190</v>
      </c>
      <c r="I472">
        <v>1</v>
      </c>
      <c r="J472" t="s">
        <v>1916</v>
      </c>
      <c r="K472">
        <v>0</v>
      </c>
      <c r="M472">
        <v>3</v>
      </c>
    </row>
    <row r="473" spans="1:13">
      <c r="A473" t="s">
        <v>3191</v>
      </c>
      <c r="B473" t="s">
        <v>3191</v>
      </c>
      <c r="C473" t="s">
        <v>1671</v>
      </c>
      <c r="D473" t="s">
        <v>3192</v>
      </c>
      <c r="E473">
        <v>1</v>
      </c>
      <c r="G473">
        <v>0</v>
      </c>
      <c r="H473" t="s">
        <v>3193</v>
      </c>
      <c r="I473">
        <v>2</v>
      </c>
      <c r="J473" t="s">
        <v>835</v>
      </c>
      <c r="K473">
        <v>0</v>
      </c>
      <c r="M473">
        <v>1</v>
      </c>
    </row>
    <row r="474" spans="1:13">
      <c r="A474" t="s">
        <v>3194</v>
      </c>
      <c r="B474" t="s">
        <v>3194</v>
      </c>
      <c r="C474" t="s">
        <v>1672</v>
      </c>
      <c r="D474" t="s">
        <v>3195</v>
      </c>
      <c r="E474">
        <v>1</v>
      </c>
      <c r="G474">
        <v>0</v>
      </c>
      <c r="H474" t="s">
        <v>3196</v>
      </c>
      <c r="I474">
        <v>24</v>
      </c>
      <c r="J474" t="s">
        <v>2057</v>
      </c>
      <c r="K474">
        <v>0</v>
      </c>
      <c r="M474">
        <v>1</v>
      </c>
    </row>
    <row r="475" spans="1:13">
      <c r="A475" t="s">
        <v>3197</v>
      </c>
      <c r="B475" t="s">
        <v>3197</v>
      </c>
      <c r="C475" t="s">
        <v>1673</v>
      </c>
      <c r="D475" t="s">
        <v>3198</v>
      </c>
      <c r="E475">
        <v>1</v>
      </c>
      <c r="G475">
        <v>10.4</v>
      </c>
      <c r="H475" t="s">
        <v>3199</v>
      </c>
      <c r="I475">
        <v>1</v>
      </c>
      <c r="J475" t="s">
        <v>1916</v>
      </c>
      <c r="K475">
        <v>0</v>
      </c>
      <c r="M475">
        <v>25</v>
      </c>
    </row>
    <row r="476" spans="1:13">
      <c r="A476" t="s">
        <v>3200</v>
      </c>
      <c r="B476" t="s">
        <v>3200</v>
      </c>
      <c r="C476" t="s">
        <v>1674</v>
      </c>
      <c r="E476">
        <v>2</v>
      </c>
      <c r="G476">
        <v>24939</v>
      </c>
      <c r="H476" t="s">
        <v>3201</v>
      </c>
      <c r="I476">
        <v>25</v>
      </c>
      <c r="J476" t="s">
        <v>1903</v>
      </c>
      <c r="K476">
        <v>2</v>
      </c>
      <c r="M476">
        <v>15</v>
      </c>
    </row>
    <row r="477" spans="1:13">
      <c r="A477" t="s">
        <v>3202</v>
      </c>
      <c r="B477" t="s">
        <v>3202</v>
      </c>
      <c r="C477" t="s">
        <v>1675</v>
      </c>
      <c r="D477" t="s">
        <v>3203</v>
      </c>
      <c r="E477">
        <v>1</v>
      </c>
      <c r="G477">
        <v>38.4</v>
      </c>
      <c r="H477" t="s">
        <v>3204</v>
      </c>
      <c r="I477">
        <v>19</v>
      </c>
      <c r="J477" t="s">
        <v>1980</v>
      </c>
      <c r="K477">
        <v>0</v>
      </c>
      <c r="M477">
        <v>3</v>
      </c>
    </row>
    <row r="478" spans="1:13">
      <c r="A478" t="s">
        <v>3205</v>
      </c>
      <c r="B478" t="s">
        <v>3205</v>
      </c>
      <c r="C478" t="s">
        <v>1676</v>
      </c>
      <c r="D478" t="s">
        <v>3206</v>
      </c>
      <c r="E478">
        <v>2</v>
      </c>
      <c r="G478">
        <v>12.1</v>
      </c>
      <c r="H478" t="s">
        <v>3207</v>
      </c>
      <c r="I478">
        <v>1</v>
      </c>
      <c r="J478" t="s">
        <v>1916</v>
      </c>
      <c r="K478">
        <v>0</v>
      </c>
      <c r="M478">
        <v>15</v>
      </c>
    </row>
    <row r="479" spans="1:13">
      <c r="A479" t="s">
        <v>3208</v>
      </c>
      <c r="B479" t="s">
        <v>3208</v>
      </c>
      <c r="C479" t="s">
        <v>1677</v>
      </c>
      <c r="E479">
        <v>1</v>
      </c>
      <c r="G479">
        <v>61</v>
      </c>
      <c r="H479" t="s">
        <v>3209</v>
      </c>
      <c r="I479">
        <v>25</v>
      </c>
      <c r="J479" t="s">
        <v>1903</v>
      </c>
      <c r="K479">
        <v>0</v>
      </c>
      <c r="M479">
        <v>9</v>
      </c>
    </row>
    <row r="480" spans="1:13">
      <c r="A480" t="s">
        <v>3210</v>
      </c>
      <c r="B480" t="s">
        <v>3210</v>
      </c>
      <c r="C480" t="s">
        <v>889</v>
      </c>
      <c r="D480" t="s">
        <v>3211</v>
      </c>
      <c r="E480">
        <v>2</v>
      </c>
      <c r="G480">
        <v>10.1</v>
      </c>
      <c r="H480" t="s">
        <v>3212</v>
      </c>
      <c r="I480">
        <v>1</v>
      </c>
      <c r="J480" t="s">
        <v>1916</v>
      </c>
      <c r="K480">
        <v>0</v>
      </c>
      <c r="M480">
        <v>3</v>
      </c>
    </row>
    <row r="481" spans="1:13">
      <c r="A481" t="s">
        <v>3213</v>
      </c>
      <c r="B481" t="s">
        <v>3213</v>
      </c>
      <c r="C481" t="s">
        <v>1678</v>
      </c>
      <c r="E481">
        <v>2</v>
      </c>
      <c r="G481">
        <v>17.899999999999999</v>
      </c>
      <c r="H481" t="s">
        <v>3214</v>
      </c>
      <c r="I481">
        <v>21</v>
      </c>
      <c r="J481" t="s">
        <v>1946</v>
      </c>
      <c r="K481">
        <v>0</v>
      </c>
      <c r="M481">
        <v>3</v>
      </c>
    </row>
    <row r="482" spans="1:13">
      <c r="A482" t="s">
        <v>3215</v>
      </c>
      <c r="B482" t="s">
        <v>3215</v>
      </c>
      <c r="C482" t="s">
        <v>1679</v>
      </c>
      <c r="E482">
        <v>2</v>
      </c>
      <c r="G482">
        <v>150</v>
      </c>
      <c r="H482" t="s">
        <v>3216</v>
      </c>
      <c r="I482">
        <v>2</v>
      </c>
      <c r="J482" t="s">
        <v>835</v>
      </c>
      <c r="K482">
        <v>0</v>
      </c>
      <c r="M482">
        <v>15</v>
      </c>
    </row>
    <row r="483" spans="1:13">
      <c r="A483" t="s">
        <v>3217</v>
      </c>
      <c r="B483" t="s">
        <v>3217</v>
      </c>
      <c r="C483" t="s">
        <v>891</v>
      </c>
      <c r="D483" t="s">
        <v>3218</v>
      </c>
      <c r="E483">
        <v>1</v>
      </c>
      <c r="G483">
        <v>1416</v>
      </c>
      <c r="H483" t="s">
        <v>3219</v>
      </c>
      <c r="I483">
        <v>25</v>
      </c>
      <c r="J483" t="s">
        <v>1903</v>
      </c>
      <c r="K483">
        <v>2</v>
      </c>
      <c r="M483">
        <v>15</v>
      </c>
    </row>
    <row r="484" spans="1:13">
      <c r="A484" t="s">
        <v>3220</v>
      </c>
      <c r="B484" t="s">
        <v>3220</v>
      </c>
      <c r="C484" t="s">
        <v>1680</v>
      </c>
      <c r="D484" t="s">
        <v>3221</v>
      </c>
      <c r="E484">
        <v>1</v>
      </c>
      <c r="G484">
        <v>5.9</v>
      </c>
      <c r="H484" t="s">
        <v>3222</v>
      </c>
      <c r="I484">
        <v>1</v>
      </c>
      <c r="J484" t="s">
        <v>1916</v>
      </c>
      <c r="K484">
        <v>0</v>
      </c>
      <c r="M484">
        <v>3</v>
      </c>
    </row>
    <row r="485" spans="1:13">
      <c r="A485" t="s">
        <v>3223</v>
      </c>
      <c r="B485" t="s">
        <v>3223</v>
      </c>
      <c r="C485" t="s">
        <v>1681</v>
      </c>
      <c r="D485" t="s">
        <v>3224</v>
      </c>
      <c r="E485">
        <v>1</v>
      </c>
      <c r="G485">
        <v>6.1</v>
      </c>
      <c r="H485" t="s">
        <v>3225</v>
      </c>
      <c r="I485">
        <v>1</v>
      </c>
      <c r="J485" t="s">
        <v>1916</v>
      </c>
      <c r="K485">
        <v>0</v>
      </c>
      <c r="M485">
        <v>3</v>
      </c>
    </row>
    <row r="486" spans="1:13">
      <c r="A486" t="s">
        <v>3226</v>
      </c>
      <c r="B486" t="s">
        <v>3226</v>
      </c>
      <c r="C486" t="s">
        <v>1682</v>
      </c>
      <c r="D486" t="s">
        <v>3227</v>
      </c>
      <c r="E486">
        <v>2</v>
      </c>
      <c r="G486">
        <v>11.4</v>
      </c>
      <c r="H486" t="s">
        <v>3228</v>
      </c>
      <c r="I486">
        <v>1</v>
      </c>
      <c r="J486" t="s">
        <v>1916</v>
      </c>
      <c r="K486">
        <v>0</v>
      </c>
      <c r="M486">
        <v>1</v>
      </c>
    </row>
    <row r="487" spans="1:13">
      <c r="A487" t="s">
        <v>3229</v>
      </c>
      <c r="B487" t="s">
        <v>3229</v>
      </c>
      <c r="C487" t="s">
        <v>1683</v>
      </c>
      <c r="D487" t="s">
        <v>3230</v>
      </c>
      <c r="E487">
        <v>2</v>
      </c>
      <c r="G487">
        <v>18.3</v>
      </c>
      <c r="H487" t="s">
        <v>3231</v>
      </c>
      <c r="I487">
        <v>1</v>
      </c>
      <c r="J487" t="s">
        <v>1916</v>
      </c>
      <c r="K487">
        <v>0</v>
      </c>
      <c r="M487">
        <v>1</v>
      </c>
    </row>
    <row r="488" spans="1:13">
      <c r="A488" t="s">
        <v>3232</v>
      </c>
      <c r="B488" t="s">
        <v>3232</v>
      </c>
      <c r="C488" t="s">
        <v>1684</v>
      </c>
      <c r="D488" t="s">
        <v>3233</v>
      </c>
      <c r="E488">
        <v>2</v>
      </c>
      <c r="G488">
        <v>8.6</v>
      </c>
      <c r="H488" t="s">
        <v>3234</v>
      </c>
      <c r="I488">
        <v>1</v>
      </c>
      <c r="J488" t="s">
        <v>1916</v>
      </c>
      <c r="K488">
        <v>0</v>
      </c>
      <c r="M488">
        <v>1</v>
      </c>
    </row>
    <row r="489" spans="1:13">
      <c r="A489" t="s">
        <v>3235</v>
      </c>
      <c r="B489" t="s">
        <v>3235</v>
      </c>
      <c r="C489" t="s">
        <v>1685</v>
      </c>
      <c r="D489" t="s">
        <v>3236</v>
      </c>
      <c r="E489">
        <v>1</v>
      </c>
      <c r="G489">
        <v>10.1</v>
      </c>
      <c r="H489" t="s">
        <v>3237</v>
      </c>
      <c r="I489">
        <v>1</v>
      </c>
      <c r="J489" t="s">
        <v>1916</v>
      </c>
      <c r="K489">
        <v>0</v>
      </c>
      <c r="M489">
        <v>25</v>
      </c>
    </row>
    <row r="490" spans="1:13">
      <c r="A490" t="s">
        <v>3238</v>
      </c>
      <c r="B490" t="s">
        <v>3238</v>
      </c>
      <c r="C490" t="s">
        <v>1686</v>
      </c>
      <c r="E490">
        <v>2</v>
      </c>
      <c r="G490">
        <v>205</v>
      </c>
      <c r="H490" t="s">
        <v>3239</v>
      </c>
      <c r="I490">
        <v>25</v>
      </c>
      <c r="J490" t="s">
        <v>1903</v>
      </c>
      <c r="K490">
        <v>0</v>
      </c>
      <c r="M490">
        <v>9</v>
      </c>
    </row>
    <row r="491" spans="1:13">
      <c r="A491" t="s">
        <v>3240</v>
      </c>
      <c r="B491" t="s">
        <v>3240</v>
      </c>
      <c r="C491" t="s">
        <v>1687</v>
      </c>
      <c r="D491" t="s">
        <v>3241</v>
      </c>
      <c r="E491">
        <v>1</v>
      </c>
      <c r="G491">
        <v>34.299999999999997</v>
      </c>
      <c r="H491" t="s">
        <v>3242</v>
      </c>
      <c r="I491">
        <v>14</v>
      </c>
      <c r="J491" t="s">
        <v>1899</v>
      </c>
      <c r="K491">
        <v>2</v>
      </c>
      <c r="M491">
        <v>3</v>
      </c>
    </row>
    <row r="492" spans="1:13">
      <c r="A492" t="s">
        <v>3243</v>
      </c>
      <c r="B492" t="s">
        <v>3243</v>
      </c>
      <c r="C492" t="s">
        <v>1688</v>
      </c>
      <c r="D492" t="s">
        <v>3244</v>
      </c>
      <c r="E492">
        <v>1</v>
      </c>
      <c r="G492">
        <v>6.3</v>
      </c>
      <c r="H492" t="s">
        <v>3245</v>
      </c>
      <c r="I492">
        <v>1</v>
      </c>
      <c r="J492" t="s">
        <v>1916</v>
      </c>
      <c r="K492">
        <v>0</v>
      </c>
      <c r="M492">
        <v>25</v>
      </c>
    </row>
    <row r="493" spans="1:13">
      <c r="A493" t="s">
        <v>3246</v>
      </c>
      <c r="B493" t="s">
        <v>3246</v>
      </c>
      <c r="C493" t="s">
        <v>1689</v>
      </c>
      <c r="D493" t="s">
        <v>3247</v>
      </c>
      <c r="E493">
        <v>1</v>
      </c>
      <c r="G493">
        <v>27.4</v>
      </c>
      <c r="H493" t="s">
        <v>3248</v>
      </c>
      <c r="I493">
        <v>3</v>
      </c>
      <c r="J493" t="s">
        <v>1939</v>
      </c>
      <c r="K493">
        <v>0</v>
      </c>
      <c r="M493">
        <v>2</v>
      </c>
    </row>
    <row r="494" spans="1:13">
      <c r="A494" t="s">
        <v>3249</v>
      </c>
      <c r="B494" t="s">
        <v>3249</v>
      </c>
      <c r="C494" t="s">
        <v>1690</v>
      </c>
      <c r="D494" t="s">
        <v>3250</v>
      </c>
      <c r="E494">
        <v>1</v>
      </c>
      <c r="G494">
        <v>60</v>
      </c>
      <c r="H494" t="s">
        <v>3251</v>
      </c>
      <c r="I494">
        <v>25</v>
      </c>
      <c r="J494" t="s">
        <v>1903</v>
      </c>
      <c r="K494">
        <v>0</v>
      </c>
      <c r="M494">
        <v>9</v>
      </c>
    </row>
    <row r="495" spans="1:13">
      <c r="A495" t="s">
        <v>3252</v>
      </c>
      <c r="B495" t="s">
        <v>3252</v>
      </c>
      <c r="C495" t="s">
        <v>1691</v>
      </c>
      <c r="E495">
        <v>1</v>
      </c>
      <c r="G495">
        <v>10.4</v>
      </c>
      <c r="H495" t="s">
        <v>3253</v>
      </c>
      <c r="I495">
        <v>1</v>
      </c>
      <c r="J495" t="s">
        <v>1916</v>
      </c>
      <c r="K495">
        <v>0</v>
      </c>
      <c r="M495">
        <v>25</v>
      </c>
    </row>
    <row r="496" spans="1:13">
      <c r="A496" t="s">
        <v>3254</v>
      </c>
      <c r="B496" t="s">
        <v>3254</v>
      </c>
      <c r="C496" t="s">
        <v>1692</v>
      </c>
      <c r="D496" t="s">
        <v>3255</v>
      </c>
      <c r="E496">
        <v>1</v>
      </c>
      <c r="G496">
        <v>9.3000000000000007</v>
      </c>
      <c r="H496" t="s">
        <v>3256</v>
      </c>
      <c r="I496">
        <v>1</v>
      </c>
      <c r="J496" t="s">
        <v>1916</v>
      </c>
      <c r="K496">
        <v>2</v>
      </c>
      <c r="M496">
        <v>26</v>
      </c>
    </row>
    <row r="497" spans="1:13">
      <c r="A497" t="s">
        <v>3257</v>
      </c>
      <c r="B497" t="s">
        <v>3257</v>
      </c>
      <c r="C497" t="s">
        <v>1693</v>
      </c>
      <c r="D497" t="s">
        <v>3258</v>
      </c>
      <c r="E497">
        <v>1</v>
      </c>
      <c r="G497">
        <v>18</v>
      </c>
      <c r="H497" t="s">
        <v>3259</v>
      </c>
      <c r="I497">
        <v>1</v>
      </c>
      <c r="J497" t="s">
        <v>1916</v>
      </c>
      <c r="K497">
        <v>2</v>
      </c>
      <c r="M497">
        <v>26</v>
      </c>
    </row>
    <row r="498" spans="1:13">
      <c r="A498" t="s">
        <v>3260</v>
      </c>
      <c r="B498" t="s">
        <v>3260</v>
      </c>
      <c r="C498" t="s">
        <v>1694</v>
      </c>
      <c r="D498" t="s">
        <v>3261</v>
      </c>
      <c r="E498">
        <v>1</v>
      </c>
      <c r="G498">
        <v>32</v>
      </c>
      <c r="H498" t="s">
        <v>3262</v>
      </c>
      <c r="I498">
        <v>1</v>
      </c>
      <c r="J498" t="s">
        <v>1916</v>
      </c>
      <c r="K498">
        <v>2</v>
      </c>
      <c r="M498">
        <v>26</v>
      </c>
    </row>
    <row r="499" spans="1:13">
      <c r="A499" t="s">
        <v>3263</v>
      </c>
      <c r="B499" t="s">
        <v>3263</v>
      </c>
      <c r="C499" t="s">
        <v>1695</v>
      </c>
      <c r="D499" t="s">
        <v>3264</v>
      </c>
      <c r="E499">
        <v>1</v>
      </c>
      <c r="G499">
        <v>99.2</v>
      </c>
      <c r="H499" t="s">
        <v>3265</v>
      </c>
      <c r="I499">
        <v>3</v>
      </c>
      <c r="J499" t="s">
        <v>1939</v>
      </c>
      <c r="K499">
        <v>2</v>
      </c>
      <c r="M499">
        <v>2</v>
      </c>
    </row>
    <row r="500" spans="1:13">
      <c r="A500" t="s">
        <v>3266</v>
      </c>
      <c r="B500" t="s">
        <v>3266</v>
      </c>
      <c r="C500" t="s">
        <v>1696</v>
      </c>
      <c r="D500" t="s">
        <v>3267</v>
      </c>
      <c r="E500">
        <v>2</v>
      </c>
      <c r="G500">
        <v>64.3</v>
      </c>
      <c r="H500" t="s">
        <v>3268</v>
      </c>
      <c r="I500">
        <v>21</v>
      </c>
      <c r="J500" t="s">
        <v>1946</v>
      </c>
      <c r="K500">
        <v>0</v>
      </c>
      <c r="M500">
        <v>3</v>
      </c>
    </row>
    <row r="501" spans="1:13">
      <c r="A501" t="s">
        <v>3269</v>
      </c>
      <c r="B501" t="s">
        <v>3269</v>
      </c>
      <c r="C501" t="s">
        <v>1697</v>
      </c>
      <c r="D501" t="s">
        <v>3270</v>
      </c>
      <c r="E501">
        <v>1</v>
      </c>
      <c r="G501">
        <v>12</v>
      </c>
      <c r="H501" t="s">
        <v>3271</v>
      </c>
      <c r="I501">
        <v>1</v>
      </c>
      <c r="J501" t="s">
        <v>1916</v>
      </c>
      <c r="K501">
        <v>0</v>
      </c>
      <c r="M501">
        <v>1</v>
      </c>
    </row>
    <row r="502" spans="1:13">
      <c r="A502" t="s">
        <v>3272</v>
      </c>
      <c r="B502" t="s">
        <v>3272</v>
      </c>
      <c r="C502" t="s">
        <v>1698</v>
      </c>
      <c r="D502" t="s">
        <v>3273</v>
      </c>
      <c r="E502">
        <v>1</v>
      </c>
      <c r="G502">
        <v>15.6</v>
      </c>
      <c r="H502" t="s">
        <v>3274</v>
      </c>
      <c r="I502">
        <v>1</v>
      </c>
      <c r="J502" t="s">
        <v>1916</v>
      </c>
      <c r="K502">
        <v>0</v>
      </c>
      <c r="M502">
        <v>5</v>
      </c>
    </row>
    <row r="503" spans="1:13">
      <c r="A503" t="s">
        <v>3275</v>
      </c>
      <c r="B503" t="s">
        <v>3275</v>
      </c>
      <c r="C503" t="s">
        <v>1699</v>
      </c>
      <c r="D503" t="s">
        <v>3276</v>
      </c>
      <c r="E503">
        <v>1</v>
      </c>
      <c r="G503">
        <v>6.7</v>
      </c>
      <c r="H503" t="s">
        <v>3277</v>
      </c>
      <c r="I503">
        <v>1</v>
      </c>
      <c r="J503" t="s">
        <v>1916</v>
      </c>
      <c r="K503">
        <v>2</v>
      </c>
      <c r="M503">
        <v>6</v>
      </c>
    </row>
    <row r="504" spans="1:13">
      <c r="A504" t="s">
        <v>3278</v>
      </c>
      <c r="B504" t="s">
        <v>3278</v>
      </c>
      <c r="C504" t="s">
        <v>1237</v>
      </c>
      <c r="D504" t="s">
        <v>3279</v>
      </c>
      <c r="E504">
        <v>1</v>
      </c>
      <c r="G504">
        <v>5.3</v>
      </c>
      <c r="H504" t="s">
        <v>3280</v>
      </c>
      <c r="I504">
        <v>1</v>
      </c>
      <c r="J504" t="s">
        <v>1916</v>
      </c>
      <c r="K504">
        <v>0</v>
      </c>
      <c r="M504">
        <v>5</v>
      </c>
    </row>
    <row r="505" spans="1:13">
      <c r="A505" t="s">
        <v>3281</v>
      </c>
      <c r="B505" t="s">
        <v>3281</v>
      </c>
      <c r="C505" t="s">
        <v>1700</v>
      </c>
      <c r="E505">
        <v>1</v>
      </c>
      <c r="G505">
        <v>27.7</v>
      </c>
      <c r="H505" t="s">
        <v>3282</v>
      </c>
      <c r="I505">
        <v>4</v>
      </c>
      <c r="J505" t="s">
        <v>2200</v>
      </c>
      <c r="K505">
        <v>2</v>
      </c>
      <c r="M505">
        <v>2</v>
      </c>
    </row>
    <row r="506" spans="1:13">
      <c r="A506" t="s">
        <v>3283</v>
      </c>
      <c r="B506" t="s">
        <v>3283</v>
      </c>
      <c r="C506" t="s">
        <v>1701</v>
      </c>
      <c r="E506">
        <v>1</v>
      </c>
      <c r="G506">
        <v>5.6</v>
      </c>
      <c r="H506" t="s">
        <v>3284</v>
      </c>
      <c r="I506">
        <v>10</v>
      </c>
      <c r="J506" t="s">
        <v>1968</v>
      </c>
      <c r="K506">
        <v>0</v>
      </c>
      <c r="M506">
        <v>3</v>
      </c>
    </row>
    <row r="507" spans="1:13">
      <c r="A507" t="s">
        <v>3285</v>
      </c>
      <c r="B507" t="s">
        <v>3285</v>
      </c>
      <c r="C507" t="s">
        <v>1702</v>
      </c>
      <c r="E507">
        <v>1</v>
      </c>
      <c r="G507">
        <v>59</v>
      </c>
      <c r="H507" t="s">
        <v>3286</v>
      </c>
      <c r="I507">
        <v>25</v>
      </c>
      <c r="J507" t="s">
        <v>1903</v>
      </c>
      <c r="K507">
        <v>0</v>
      </c>
      <c r="M507">
        <v>9</v>
      </c>
    </row>
    <row r="508" spans="1:13">
      <c r="A508" t="s">
        <v>3287</v>
      </c>
      <c r="B508" t="s">
        <v>3287</v>
      </c>
      <c r="C508" t="s">
        <v>1703</v>
      </c>
      <c r="D508" t="s">
        <v>3288</v>
      </c>
      <c r="E508">
        <v>1</v>
      </c>
      <c r="G508">
        <v>16.600000000000001</v>
      </c>
      <c r="H508" t="s">
        <v>3289</v>
      </c>
      <c r="I508">
        <v>14</v>
      </c>
      <c r="J508" t="s">
        <v>1899</v>
      </c>
      <c r="K508">
        <v>0</v>
      </c>
      <c r="M508">
        <v>15</v>
      </c>
    </row>
    <row r="509" spans="1:13">
      <c r="A509" t="s">
        <v>3290</v>
      </c>
      <c r="B509" t="s">
        <v>3290</v>
      </c>
      <c r="C509" t="s">
        <v>1704</v>
      </c>
      <c r="E509">
        <v>1</v>
      </c>
      <c r="G509">
        <v>146.1</v>
      </c>
      <c r="H509" t="s">
        <v>3291</v>
      </c>
      <c r="I509">
        <v>1</v>
      </c>
      <c r="J509" t="s">
        <v>1916</v>
      </c>
      <c r="K509">
        <v>0</v>
      </c>
      <c r="M509">
        <v>25</v>
      </c>
    </row>
    <row r="510" spans="1:13">
      <c r="A510" t="s">
        <v>3292</v>
      </c>
      <c r="B510" t="s">
        <v>3292</v>
      </c>
      <c r="C510" t="s">
        <v>1705</v>
      </c>
      <c r="D510" t="s">
        <v>3293</v>
      </c>
      <c r="E510">
        <v>1</v>
      </c>
      <c r="G510">
        <v>46498</v>
      </c>
      <c r="H510" t="s">
        <v>3294</v>
      </c>
      <c r="I510">
        <v>25</v>
      </c>
      <c r="J510" t="s">
        <v>1903</v>
      </c>
      <c r="K510">
        <v>0</v>
      </c>
      <c r="M510">
        <v>6</v>
      </c>
    </row>
    <row r="511" spans="1:13">
      <c r="A511" t="s">
        <v>3295</v>
      </c>
      <c r="B511" t="s">
        <v>3295</v>
      </c>
      <c r="C511" t="s">
        <v>924</v>
      </c>
      <c r="D511" t="s">
        <v>3296</v>
      </c>
      <c r="E511">
        <v>2</v>
      </c>
      <c r="G511">
        <v>8.8000000000000007</v>
      </c>
      <c r="H511" t="s">
        <v>3297</v>
      </c>
      <c r="I511">
        <v>3</v>
      </c>
      <c r="J511" t="s">
        <v>1939</v>
      </c>
      <c r="K511">
        <v>2</v>
      </c>
      <c r="M511">
        <v>2</v>
      </c>
    </row>
    <row r="512" spans="1:13">
      <c r="A512" t="s">
        <v>3298</v>
      </c>
      <c r="B512" t="s">
        <v>3298</v>
      </c>
      <c r="C512" t="s">
        <v>1706</v>
      </c>
      <c r="D512" t="s">
        <v>3299</v>
      </c>
      <c r="E512">
        <v>1</v>
      </c>
      <c r="G512">
        <v>10.4</v>
      </c>
      <c r="H512" t="s">
        <v>3300</v>
      </c>
      <c r="I512">
        <v>1</v>
      </c>
      <c r="J512" t="s">
        <v>1916</v>
      </c>
      <c r="K512">
        <v>0</v>
      </c>
      <c r="M512">
        <v>25</v>
      </c>
    </row>
    <row r="513" spans="1:13">
      <c r="A513" t="s">
        <v>3301</v>
      </c>
      <c r="B513" t="s">
        <v>3301</v>
      </c>
      <c r="C513" t="s">
        <v>1707</v>
      </c>
      <c r="E513">
        <v>2</v>
      </c>
      <c r="G513">
        <v>6.8</v>
      </c>
      <c r="H513" t="s">
        <v>3302</v>
      </c>
      <c r="I513">
        <v>1</v>
      </c>
      <c r="J513" t="s">
        <v>1916</v>
      </c>
      <c r="K513">
        <v>0</v>
      </c>
      <c r="M513">
        <v>15</v>
      </c>
    </row>
    <row r="514" spans="1:13">
      <c r="A514" t="s">
        <v>3303</v>
      </c>
      <c r="B514" t="s">
        <v>3303</v>
      </c>
      <c r="C514" t="s">
        <v>1709</v>
      </c>
      <c r="D514" t="s">
        <v>3304</v>
      </c>
      <c r="E514">
        <v>1</v>
      </c>
      <c r="G514">
        <v>8.5</v>
      </c>
      <c r="H514" t="s">
        <v>3305</v>
      </c>
      <c r="I514">
        <v>17</v>
      </c>
      <c r="J514" t="s">
        <v>2091</v>
      </c>
      <c r="K514">
        <v>0</v>
      </c>
      <c r="M514">
        <v>3</v>
      </c>
    </row>
    <row r="515" spans="1:13">
      <c r="A515" t="s">
        <v>3306</v>
      </c>
      <c r="B515" t="s">
        <v>3306</v>
      </c>
      <c r="C515" t="s">
        <v>1710</v>
      </c>
      <c r="D515" t="s">
        <v>3307</v>
      </c>
      <c r="E515">
        <v>2</v>
      </c>
      <c r="G515">
        <v>28172</v>
      </c>
      <c r="H515" t="s">
        <v>3308</v>
      </c>
      <c r="I515">
        <v>25</v>
      </c>
      <c r="J515" t="s">
        <v>1903</v>
      </c>
      <c r="K515">
        <v>0</v>
      </c>
      <c r="M515">
        <v>3</v>
      </c>
    </row>
    <row r="516" spans="1:13">
      <c r="A516" t="s">
        <v>3309</v>
      </c>
      <c r="B516" t="s">
        <v>3309</v>
      </c>
      <c r="C516" t="s">
        <v>1711</v>
      </c>
      <c r="D516" t="s">
        <v>3310</v>
      </c>
      <c r="E516">
        <v>1</v>
      </c>
      <c r="G516">
        <v>165</v>
      </c>
      <c r="H516" t="s">
        <v>3311</v>
      </c>
      <c r="I516">
        <v>25</v>
      </c>
      <c r="J516" t="s">
        <v>1903</v>
      </c>
      <c r="K516">
        <v>0</v>
      </c>
      <c r="M516">
        <v>9</v>
      </c>
    </row>
    <row r="517" spans="1:13">
      <c r="A517" t="s">
        <v>3312</v>
      </c>
      <c r="B517" t="s">
        <v>3312</v>
      </c>
      <c r="C517" t="s">
        <v>1712</v>
      </c>
      <c r="D517" t="s">
        <v>3313</v>
      </c>
      <c r="E517">
        <v>1</v>
      </c>
      <c r="G517">
        <v>126</v>
      </c>
      <c r="H517" t="s">
        <v>3314</v>
      </c>
      <c r="I517">
        <v>25</v>
      </c>
      <c r="J517" t="s">
        <v>1903</v>
      </c>
      <c r="K517">
        <v>0</v>
      </c>
      <c r="M517">
        <v>8</v>
      </c>
    </row>
    <row r="518" spans="1:13">
      <c r="A518" t="s">
        <v>3315</v>
      </c>
      <c r="B518" t="s">
        <v>3315</v>
      </c>
      <c r="C518" t="s">
        <v>1713</v>
      </c>
      <c r="D518" t="s">
        <v>3316</v>
      </c>
      <c r="E518">
        <v>1</v>
      </c>
      <c r="G518">
        <v>7.4</v>
      </c>
      <c r="H518" t="s">
        <v>3317</v>
      </c>
      <c r="I518">
        <v>18</v>
      </c>
      <c r="J518" t="s">
        <v>2255</v>
      </c>
      <c r="K518">
        <v>0</v>
      </c>
      <c r="M518">
        <v>5</v>
      </c>
    </row>
    <row r="519" spans="1:13">
      <c r="A519" t="s">
        <v>3318</v>
      </c>
      <c r="B519" t="s">
        <v>3318</v>
      </c>
      <c r="C519" t="s">
        <v>1714</v>
      </c>
      <c r="D519" t="s">
        <v>3319</v>
      </c>
      <c r="E519">
        <v>1</v>
      </c>
      <c r="G519">
        <v>7.4</v>
      </c>
      <c r="H519" t="s">
        <v>3320</v>
      </c>
      <c r="I519">
        <v>18</v>
      </c>
      <c r="J519" t="s">
        <v>2255</v>
      </c>
      <c r="K519">
        <v>0</v>
      </c>
      <c r="M519">
        <v>5</v>
      </c>
    </row>
    <row r="520" spans="1:13">
      <c r="A520" t="s">
        <v>3321</v>
      </c>
      <c r="B520" t="s">
        <v>3321</v>
      </c>
      <c r="C520" t="s">
        <v>1715</v>
      </c>
      <c r="E520">
        <v>1</v>
      </c>
      <c r="G520">
        <v>3.7</v>
      </c>
      <c r="H520" t="s">
        <v>3322</v>
      </c>
      <c r="I520">
        <v>14</v>
      </c>
      <c r="J520" t="s">
        <v>1899</v>
      </c>
      <c r="K520">
        <v>0</v>
      </c>
      <c r="M520">
        <v>5</v>
      </c>
    </row>
    <row r="521" spans="1:13">
      <c r="A521" t="s">
        <v>3323</v>
      </c>
      <c r="B521" t="s">
        <v>3323</v>
      </c>
      <c r="C521" t="s">
        <v>1716</v>
      </c>
      <c r="D521" t="s">
        <v>3324</v>
      </c>
      <c r="E521">
        <v>1</v>
      </c>
      <c r="G521">
        <v>35976</v>
      </c>
      <c r="H521" t="s">
        <v>3325</v>
      </c>
      <c r="I521">
        <v>25</v>
      </c>
      <c r="J521" t="s">
        <v>1903</v>
      </c>
      <c r="K521">
        <v>0</v>
      </c>
      <c r="M521">
        <v>11</v>
      </c>
    </row>
    <row r="522" spans="1:13">
      <c r="A522" t="s">
        <v>3326</v>
      </c>
      <c r="B522" t="s">
        <v>3326</v>
      </c>
      <c r="C522" t="s">
        <v>1717</v>
      </c>
      <c r="D522" t="s">
        <v>3327</v>
      </c>
      <c r="E522">
        <v>2</v>
      </c>
      <c r="G522">
        <v>33.6</v>
      </c>
      <c r="H522" t="s">
        <v>3328</v>
      </c>
      <c r="I522">
        <v>1</v>
      </c>
      <c r="J522" t="s">
        <v>1916</v>
      </c>
      <c r="K522">
        <v>2</v>
      </c>
      <c r="M522">
        <v>3</v>
      </c>
    </row>
    <row r="523" spans="1:13">
      <c r="A523" t="s">
        <v>3329</v>
      </c>
      <c r="B523" t="s">
        <v>3329</v>
      </c>
      <c r="C523" t="s">
        <v>1718</v>
      </c>
      <c r="E523">
        <v>1</v>
      </c>
      <c r="G523">
        <v>201.4</v>
      </c>
      <c r="H523" t="s">
        <v>3330</v>
      </c>
      <c r="I523">
        <v>21</v>
      </c>
      <c r="J523" t="s">
        <v>1946</v>
      </c>
      <c r="K523">
        <v>0</v>
      </c>
      <c r="M523">
        <v>3</v>
      </c>
    </row>
    <row r="524" spans="1:13">
      <c r="A524" t="s">
        <v>3331</v>
      </c>
      <c r="B524" t="s">
        <v>3331</v>
      </c>
      <c r="C524" t="s">
        <v>943</v>
      </c>
      <c r="D524" t="s">
        <v>3332</v>
      </c>
      <c r="E524">
        <v>1</v>
      </c>
      <c r="G524">
        <v>21.3</v>
      </c>
      <c r="H524" t="s">
        <v>3333</v>
      </c>
      <c r="I524">
        <v>14</v>
      </c>
      <c r="J524" t="s">
        <v>1899</v>
      </c>
      <c r="K524">
        <v>0</v>
      </c>
      <c r="M524">
        <v>3</v>
      </c>
    </row>
    <row r="525" spans="1:13">
      <c r="A525" t="s">
        <v>3334</v>
      </c>
      <c r="B525" t="s">
        <v>3334</v>
      </c>
      <c r="C525" t="s">
        <v>1719</v>
      </c>
      <c r="D525" t="s">
        <v>3335</v>
      </c>
      <c r="E525">
        <v>1</v>
      </c>
      <c r="G525">
        <v>90.8</v>
      </c>
      <c r="H525" t="s">
        <v>3336</v>
      </c>
      <c r="I525">
        <v>1</v>
      </c>
      <c r="J525" t="s">
        <v>1916</v>
      </c>
      <c r="K525">
        <v>0</v>
      </c>
      <c r="M525">
        <v>1</v>
      </c>
    </row>
    <row r="526" spans="1:13">
      <c r="A526" t="s">
        <v>3337</v>
      </c>
      <c r="B526" t="s">
        <v>3337</v>
      </c>
      <c r="C526" t="s">
        <v>1720</v>
      </c>
      <c r="D526" t="s">
        <v>3338</v>
      </c>
      <c r="E526">
        <v>1</v>
      </c>
      <c r="G526">
        <v>109.9</v>
      </c>
      <c r="H526" t="s">
        <v>3339</v>
      </c>
      <c r="I526">
        <v>1</v>
      </c>
      <c r="J526" t="s">
        <v>1916</v>
      </c>
      <c r="K526">
        <v>0</v>
      </c>
      <c r="M526">
        <v>1</v>
      </c>
    </row>
    <row r="527" spans="1:13">
      <c r="A527" t="s">
        <v>3340</v>
      </c>
      <c r="B527" t="s">
        <v>3340</v>
      </c>
      <c r="C527" t="s">
        <v>1721</v>
      </c>
      <c r="D527" t="s">
        <v>3341</v>
      </c>
      <c r="E527">
        <v>1</v>
      </c>
      <c r="G527">
        <v>7.3</v>
      </c>
      <c r="H527" t="s">
        <v>3342</v>
      </c>
      <c r="I527">
        <v>1</v>
      </c>
      <c r="J527" t="s">
        <v>1916</v>
      </c>
      <c r="K527">
        <v>0</v>
      </c>
      <c r="M527">
        <v>5</v>
      </c>
    </row>
    <row r="528" spans="1:13">
      <c r="A528" t="s">
        <v>3343</v>
      </c>
      <c r="B528" t="s">
        <v>3343</v>
      </c>
      <c r="C528" t="s">
        <v>1722</v>
      </c>
      <c r="E528">
        <v>1</v>
      </c>
      <c r="G528">
        <v>561</v>
      </c>
      <c r="H528" t="s">
        <v>3344</v>
      </c>
      <c r="I528">
        <v>25</v>
      </c>
      <c r="J528" t="s">
        <v>1903</v>
      </c>
      <c r="K528">
        <v>2</v>
      </c>
      <c r="M528">
        <v>9</v>
      </c>
    </row>
    <row r="529" spans="1:13">
      <c r="A529" t="s">
        <v>3345</v>
      </c>
      <c r="B529" t="s">
        <v>3345</v>
      </c>
      <c r="C529" t="s">
        <v>1723</v>
      </c>
      <c r="D529" t="s">
        <v>3346</v>
      </c>
      <c r="E529">
        <v>1</v>
      </c>
      <c r="G529">
        <v>7.8</v>
      </c>
      <c r="H529" t="s">
        <v>3347</v>
      </c>
      <c r="I529">
        <v>1</v>
      </c>
      <c r="J529" t="s">
        <v>1916</v>
      </c>
      <c r="K529">
        <v>0</v>
      </c>
      <c r="M529">
        <v>25</v>
      </c>
    </row>
    <row r="530" spans="1:13">
      <c r="A530" t="s">
        <v>3348</v>
      </c>
      <c r="B530" t="s">
        <v>3348</v>
      </c>
      <c r="C530" t="s">
        <v>1724</v>
      </c>
      <c r="E530">
        <v>1</v>
      </c>
      <c r="G530">
        <v>16.2</v>
      </c>
      <c r="H530" t="s">
        <v>3349</v>
      </c>
      <c r="I530">
        <v>4</v>
      </c>
      <c r="J530" t="s">
        <v>2200</v>
      </c>
      <c r="K530">
        <v>0</v>
      </c>
      <c r="M530">
        <v>2</v>
      </c>
    </row>
    <row r="531" spans="1:13">
      <c r="A531" t="s">
        <v>3350</v>
      </c>
      <c r="B531" t="s">
        <v>3350</v>
      </c>
      <c r="C531" t="s">
        <v>1725</v>
      </c>
      <c r="E531">
        <v>2</v>
      </c>
      <c r="G531">
        <v>100.1</v>
      </c>
      <c r="H531" t="s">
        <v>3351</v>
      </c>
      <c r="I531">
        <v>5</v>
      </c>
      <c r="J531" t="s">
        <v>2582</v>
      </c>
      <c r="K531">
        <v>0</v>
      </c>
      <c r="M531">
        <v>1</v>
      </c>
    </row>
    <row r="532" spans="1:13">
      <c r="A532" t="s">
        <v>3352</v>
      </c>
      <c r="B532" t="s">
        <v>3352</v>
      </c>
      <c r="C532" t="s">
        <v>1726</v>
      </c>
      <c r="D532" t="s">
        <v>3353</v>
      </c>
      <c r="E532">
        <v>1</v>
      </c>
      <c r="G532">
        <v>329</v>
      </c>
      <c r="H532" t="s">
        <v>3354</v>
      </c>
      <c r="I532">
        <v>25</v>
      </c>
      <c r="J532" t="s">
        <v>1903</v>
      </c>
      <c r="K532">
        <v>0</v>
      </c>
      <c r="M532">
        <v>8</v>
      </c>
    </row>
    <row r="533" spans="1:13">
      <c r="A533" t="s">
        <v>3355</v>
      </c>
      <c r="B533" t="s">
        <v>3355</v>
      </c>
      <c r="C533" t="s">
        <v>1727</v>
      </c>
      <c r="E533">
        <v>1</v>
      </c>
      <c r="G533">
        <v>11.3</v>
      </c>
      <c r="H533" t="s">
        <v>3356</v>
      </c>
      <c r="I533">
        <v>14</v>
      </c>
      <c r="J533" t="s">
        <v>1899</v>
      </c>
      <c r="K533">
        <v>0</v>
      </c>
      <c r="M533">
        <v>3</v>
      </c>
    </row>
    <row r="534" spans="1:13">
      <c r="A534" t="s">
        <v>3357</v>
      </c>
      <c r="B534" t="s">
        <v>3357</v>
      </c>
      <c r="C534" t="s">
        <v>1728</v>
      </c>
      <c r="E534">
        <v>1</v>
      </c>
      <c r="G534">
        <v>10.4</v>
      </c>
      <c r="H534" t="s">
        <v>3358</v>
      </c>
      <c r="I534">
        <v>1</v>
      </c>
      <c r="J534" t="s">
        <v>1916</v>
      </c>
      <c r="K534">
        <v>0</v>
      </c>
      <c r="M534">
        <v>25</v>
      </c>
    </row>
    <row r="535" spans="1:13">
      <c r="A535" t="s">
        <v>3359</v>
      </c>
      <c r="B535" t="s">
        <v>3359</v>
      </c>
      <c r="C535" t="s">
        <v>964</v>
      </c>
      <c r="D535" t="s">
        <v>3360</v>
      </c>
      <c r="E535">
        <v>1</v>
      </c>
      <c r="G535">
        <v>863</v>
      </c>
      <c r="H535" t="s">
        <v>3361</v>
      </c>
      <c r="I535">
        <v>25</v>
      </c>
      <c r="J535" t="s">
        <v>1903</v>
      </c>
      <c r="K535">
        <v>0</v>
      </c>
      <c r="M535">
        <v>8</v>
      </c>
    </row>
    <row r="536" spans="1:13">
      <c r="A536" t="s">
        <v>3362</v>
      </c>
      <c r="B536" t="s">
        <v>3362</v>
      </c>
      <c r="C536" t="s">
        <v>1729</v>
      </c>
      <c r="D536" t="s">
        <v>3363</v>
      </c>
      <c r="E536">
        <v>1</v>
      </c>
      <c r="G536">
        <v>188</v>
      </c>
      <c r="H536" t="s">
        <v>3364</v>
      </c>
      <c r="I536">
        <v>25</v>
      </c>
      <c r="J536" t="s">
        <v>1903</v>
      </c>
      <c r="K536">
        <v>2</v>
      </c>
      <c r="M536">
        <v>9</v>
      </c>
    </row>
    <row r="537" spans="1:13">
      <c r="A537" t="s">
        <v>3365</v>
      </c>
      <c r="B537" t="s">
        <v>3365</v>
      </c>
      <c r="C537" t="s">
        <v>968</v>
      </c>
      <c r="D537" t="s">
        <v>3366</v>
      </c>
      <c r="E537">
        <v>2</v>
      </c>
      <c r="G537">
        <v>71.099999999999994</v>
      </c>
      <c r="H537" t="s">
        <v>3367</v>
      </c>
      <c r="I537">
        <v>3</v>
      </c>
      <c r="J537" t="s">
        <v>1939</v>
      </c>
      <c r="K537">
        <v>0</v>
      </c>
      <c r="M537">
        <v>15</v>
      </c>
    </row>
    <row r="538" spans="1:13">
      <c r="A538" t="s">
        <v>3368</v>
      </c>
      <c r="B538" t="s">
        <v>3368</v>
      </c>
      <c r="C538" t="s">
        <v>1730</v>
      </c>
      <c r="D538" t="s">
        <v>3369</v>
      </c>
      <c r="E538">
        <v>1</v>
      </c>
      <c r="G538">
        <v>251</v>
      </c>
      <c r="H538" t="s">
        <v>3370</v>
      </c>
      <c r="I538">
        <v>25</v>
      </c>
      <c r="J538" t="s">
        <v>1903</v>
      </c>
      <c r="K538">
        <v>0</v>
      </c>
      <c r="M538">
        <v>10</v>
      </c>
    </row>
    <row r="539" spans="1:13">
      <c r="A539" t="s">
        <v>3371</v>
      </c>
      <c r="B539" t="s">
        <v>3371</v>
      </c>
      <c r="C539" t="s">
        <v>1731</v>
      </c>
      <c r="D539" t="s">
        <v>3372</v>
      </c>
      <c r="E539">
        <v>1</v>
      </c>
      <c r="G539">
        <v>279</v>
      </c>
      <c r="H539" t="s">
        <v>3370</v>
      </c>
      <c r="I539">
        <v>25</v>
      </c>
      <c r="J539" t="s">
        <v>1903</v>
      </c>
      <c r="K539">
        <v>0</v>
      </c>
      <c r="M539">
        <v>10</v>
      </c>
    </row>
    <row r="540" spans="1:13">
      <c r="A540" t="s">
        <v>3373</v>
      </c>
      <c r="B540" t="s">
        <v>3373</v>
      </c>
      <c r="C540" t="s">
        <v>1732</v>
      </c>
      <c r="D540" t="s">
        <v>3374</v>
      </c>
      <c r="E540">
        <v>1</v>
      </c>
      <c r="G540">
        <v>3.2</v>
      </c>
      <c r="H540" t="s">
        <v>3375</v>
      </c>
      <c r="I540">
        <v>9</v>
      </c>
      <c r="J540" t="s">
        <v>3376</v>
      </c>
      <c r="K540">
        <v>0</v>
      </c>
      <c r="M540">
        <v>3</v>
      </c>
    </row>
    <row r="541" spans="1:13">
      <c r="A541" t="s">
        <v>3377</v>
      </c>
      <c r="B541" t="s">
        <v>3377</v>
      </c>
      <c r="C541" t="s">
        <v>1733</v>
      </c>
      <c r="D541" t="s">
        <v>3378</v>
      </c>
      <c r="E541">
        <v>1</v>
      </c>
      <c r="G541">
        <v>0</v>
      </c>
      <c r="H541" t="s">
        <v>1733</v>
      </c>
      <c r="I541">
        <v>24</v>
      </c>
      <c r="J541" t="s">
        <v>2057</v>
      </c>
      <c r="K541">
        <v>0</v>
      </c>
      <c r="M541">
        <v>15</v>
      </c>
    </row>
    <row r="542" spans="1:13">
      <c r="A542" t="s">
        <v>3379</v>
      </c>
      <c r="B542" t="s">
        <v>3379</v>
      </c>
      <c r="C542" t="s">
        <v>1734</v>
      </c>
      <c r="D542" t="s">
        <v>3380</v>
      </c>
      <c r="E542">
        <v>2</v>
      </c>
      <c r="G542">
        <v>69</v>
      </c>
      <c r="H542" t="s">
        <v>3381</v>
      </c>
      <c r="I542">
        <v>25</v>
      </c>
      <c r="J542" t="s">
        <v>1903</v>
      </c>
      <c r="K542">
        <v>0</v>
      </c>
      <c r="M542">
        <v>15</v>
      </c>
    </row>
    <row r="543" spans="1:13">
      <c r="A543" t="s">
        <v>3382</v>
      </c>
      <c r="B543" t="s">
        <v>3382</v>
      </c>
      <c r="C543" t="s">
        <v>1735</v>
      </c>
      <c r="D543" t="s">
        <v>3383</v>
      </c>
      <c r="E543">
        <v>1</v>
      </c>
      <c r="G543">
        <v>77.8</v>
      </c>
      <c r="H543" t="s">
        <v>3384</v>
      </c>
      <c r="I543">
        <v>16</v>
      </c>
      <c r="J543" t="s">
        <v>3385</v>
      </c>
      <c r="K543">
        <v>0</v>
      </c>
      <c r="M543">
        <v>5</v>
      </c>
    </row>
    <row r="544" spans="1:13">
      <c r="A544" t="s">
        <v>3386</v>
      </c>
      <c r="B544" t="s">
        <v>3386</v>
      </c>
      <c r="C544" t="s">
        <v>1736</v>
      </c>
      <c r="D544" t="s">
        <v>3387</v>
      </c>
      <c r="E544">
        <v>2</v>
      </c>
      <c r="G544">
        <v>22.9</v>
      </c>
      <c r="H544" t="s">
        <v>3388</v>
      </c>
      <c r="I544">
        <v>11</v>
      </c>
      <c r="J544" t="s">
        <v>2352</v>
      </c>
      <c r="K544">
        <v>0</v>
      </c>
      <c r="M544">
        <v>3</v>
      </c>
    </row>
    <row r="545" spans="1:13">
      <c r="A545" t="s">
        <v>3389</v>
      </c>
      <c r="B545" t="s">
        <v>3389</v>
      </c>
      <c r="C545" t="s">
        <v>1737</v>
      </c>
      <c r="E545">
        <v>2</v>
      </c>
      <c r="G545">
        <v>71.3</v>
      </c>
      <c r="H545" t="s">
        <v>3390</v>
      </c>
      <c r="I545">
        <v>1</v>
      </c>
      <c r="J545" t="s">
        <v>1916</v>
      </c>
      <c r="K545">
        <v>0</v>
      </c>
      <c r="M545">
        <v>3</v>
      </c>
    </row>
    <row r="546" spans="1:13">
      <c r="A546" t="s">
        <v>3391</v>
      </c>
      <c r="B546" t="s">
        <v>3391</v>
      </c>
      <c r="C546" t="s">
        <v>1738</v>
      </c>
      <c r="D546" t="s">
        <v>3392</v>
      </c>
      <c r="E546">
        <v>2</v>
      </c>
      <c r="G546">
        <v>7.3</v>
      </c>
      <c r="H546" t="s">
        <v>3393</v>
      </c>
      <c r="I546">
        <v>1</v>
      </c>
      <c r="J546" t="s">
        <v>1916</v>
      </c>
      <c r="K546">
        <v>2</v>
      </c>
      <c r="M546">
        <v>2</v>
      </c>
    </row>
    <row r="547" spans="1:13">
      <c r="A547" t="s">
        <v>3394</v>
      </c>
      <c r="B547" t="s">
        <v>3394</v>
      </c>
      <c r="C547" t="s">
        <v>1739</v>
      </c>
      <c r="D547" t="s">
        <v>3395</v>
      </c>
      <c r="E547">
        <v>1</v>
      </c>
      <c r="G547">
        <v>12</v>
      </c>
      <c r="H547" t="s">
        <v>3396</v>
      </c>
      <c r="I547">
        <v>14</v>
      </c>
      <c r="J547" t="s">
        <v>1899</v>
      </c>
      <c r="K547">
        <v>0</v>
      </c>
      <c r="M547">
        <v>3</v>
      </c>
    </row>
    <row r="548" spans="1:13">
      <c r="A548" t="s">
        <v>3397</v>
      </c>
      <c r="B548" t="s">
        <v>3397</v>
      </c>
      <c r="C548" t="s">
        <v>990</v>
      </c>
      <c r="D548" t="s">
        <v>3398</v>
      </c>
      <c r="E548">
        <v>1</v>
      </c>
      <c r="G548">
        <v>17.5</v>
      </c>
      <c r="H548" t="s">
        <v>3399</v>
      </c>
      <c r="I548">
        <v>1</v>
      </c>
      <c r="J548" t="s">
        <v>1916</v>
      </c>
      <c r="K548">
        <v>0</v>
      </c>
      <c r="M548">
        <v>25</v>
      </c>
    </row>
    <row r="549" spans="1:13">
      <c r="A549" t="s">
        <v>3400</v>
      </c>
      <c r="B549" t="s">
        <v>3400</v>
      </c>
      <c r="C549" t="s">
        <v>989</v>
      </c>
      <c r="D549" t="s">
        <v>3401</v>
      </c>
      <c r="E549">
        <v>1</v>
      </c>
      <c r="G549">
        <v>14</v>
      </c>
      <c r="H549" t="s">
        <v>3402</v>
      </c>
      <c r="I549">
        <v>1</v>
      </c>
      <c r="J549" t="s">
        <v>1916</v>
      </c>
      <c r="K549">
        <v>0</v>
      </c>
      <c r="M549">
        <v>25</v>
      </c>
    </row>
    <row r="550" spans="1:13">
      <c r="A550" t="s">
        <v>3403</v>
      </c>
      <c r="B550" t="s">
        <v>3403</v>
      </c>
      <c r="C550" t="s">
        <v>1740</v>
      </c>
      <c r="D550" t="s">
        <v>3404</v>
      </c>
      <c r="E550">
        <v>1</v>
      </c>
      <c r="G550">
        <v>5.9</v>
      </c>
      <c r="H550" t="s">
        <v>3405</v>
      </c>
      <c r="I550">
        <v>1</v>
      </c>
      <c r="J550" t="s">
        <v>1916</v>
      </c>
      <c r="K550">
        <v>0</v>
      </c>
      <c r="M550">
        <v>25</v>
      </c>
    </row>
    <row r="551" spans="1:13">
      <c r="A551" t="s">
        <v>3406</v>
      </c>
      <c r="B551" t="s">
        <v>3406</v>
      </c>
      <c r="C551" t="s">
        <v>1741</v>
      </c>
      <c r="D551" t="s">
        <v>3407</v>
      </c>
      <c r="E551">
        <v>1</v>
      </c>
      <c r="G551">
        <v>5.9</v>
      </c>
      <c r="H551" t="s">
        <v>3408</v>
      </c>
      <c r="I551">
        <v>1</v>
      </c>
      <c r="J551" t="s">
        <v>1916</v>
      </c>
      <c r="K551">
        <v>0</v>
      </c>
      <c r="M551">
        <v>25</v>
      </c>
    </row>
    <row r="552" spans="1:13">
      <c r="A552" t="s">
        <v>3409</v>
      </c>
      <c r="B552" t="s">
        <v>3409</v>
      </c>
      <c r="C552" t="s">
        <v>985</v>
      </c>
      <c r="D552" t="s">
        <v>3410</v>
      </c>
      <c r="E552">
        <v>1</v>
      </c>
      <c r="G552">
        <v>9.6</v>
      </c>
      <c r="H552" t="s">
        <v>3411</v>
      </c>
      <c r="I552">
        <v>3</v>
      </c>
      <c r="J552" t="s">
        <v>1939</v>
      </c>
      <c r="K552">
        <v>0</v>
      </c>
      <c r="M552">
        <v>3</v>
      </c>
    </row>
    <row r="553" spans="1:13">
      <c r="A553" t="s">
        <v>3412</v>
      </c>
      <c r="B553" t="s">
        <v>3412</v>
      </c>
      <c r="C553" t="s">
        <v>1743</v>
      </c>
      <c r="D553" t="s">
        <v>3413</v>
      </c>
      <c r="E553">
        <v>1</v>
      </c>
      <c r="G553">
        <v>6.1</v>
      </c>
      <c r="H553" t="s">
        <v>3414</v>
      </c>
      <c r="I553">
        <v>1</v>
      </c>
      <c r="J553" t="s">
        <v>1916</v>
      </c>
      <c r="K553">
        <v>0</v>
      </c>
      <c r="M553">
        <v>25</v>
      </c>
    </row>
    <row r="554" spans="1:13">
      <c r="A554" t="s">
        <v>3415</v>
      </c>
      <c r="B554" t="s">
        <v>3415</v>
      </c>
      <c r="C554" t="s">
        <v>1744</v>
      </c>
      <c r="D554" t="s">
        <v>3416</v>
      </c>
      <c r="E554">
        <v>1</v>
      </c>
      <c r="G554">
        <v>8.6999999999999993</v>
      </c>
      <c r="H554" t="s">
        <v>3417</v>
      </c>
      <c r="I554">
        <v>1</v>
      </c>
      <c r="J554" t="s">
        <v>1916</v>
      </c>
      <c r="K554">
        <v>0</v>
      </c>
      <c r="M554">
        <v>25</v>
      </c>
    </row>
    <row r="555" spans="1:13">
      <c r="A555" t="s">
        <v>3418</v>
      </c>
      <c r="B555" t="s">
        <v>3418</v>
      </c>
      <c r="C555" t="s">
        <v>1745</v>
      </c>
      <c r="E555">
        <v>2</v>
      </c>
      <c r="G555">
        <v>1924</v>
      </c>
      <c r="H555" t="s">
        <v>3419</v>
      </c>
      <c r="I555">
        <v>25</v>
      </c>
      <c r="J555" t="s">
        <v>1903</v>
      </c>
      <c r="K555">
        <v>2</v>
      </c>
      <c r="M555">
        <v>11</v>
      </c>
    </row>
    <row r="556" spans="1:13">
      <c r="A556" t="s">
        <v>3420</v>
      </c>
      <c r="B556" t="s">
        <v>3420</v>
      </c>
      <c r="C556" t="s">
        <v>997</v>
      </c>
      <c r="E556">
        <v>2</v>
      </c>
      <c r="G556">
        <v>552.20000000000005</v>
      </c>
      <c r="H556" t="s">
        <v>3421</v>
      </c>
      <c r="I556">
        <v>21</v>
      </c>
      <c r="J556" t="s">
        <v>1946</v>
      </c>
      <c r="K556">
        <v>0</v>
      </c>
      <c r="M556">
        <v>3</v>
      </c>
    </row>
    <row r="557" spans="1:13">
      <c r="A557" t="s">
        <v>3422</v>
      </c>
      <c r="B557" t="s">
        <v>3422</v>
      </c>
      <c r="C557" t="s">
        <v>1746</v>
      </c>
      <c r="D557" t="s">
        <v>3423</v>
      </c>
      <c r="E557">
        <v>1</v>
      </c>
      <c r="G557">
        <v>8.3000000000000007</v>
      </c>
      <c r="H557" t="s">
        <v>3424</v>
      </c>
      <c r="I557">
        <v>1</v>
      </c>
      <c r="J557" t="s">
        <v>1916</v>
      </c>
      <c r="K557">
        <v>0</v>
      </c>
      <c r="M557">
        <v>5</v>
      </c>
    </row>
    <row r="558" spans="1:13">
      <c r="A558" t="s">
        <v>3425</v>
      </c>
      <c r="B558" t="s">
        <v>3425</v>
      </c>
      <c r="C558" t="s">
        <v>1000</v>
      </c>
      <c r="D558" t="s">
        <v>3426</v>
      </c>
      <c r="E558">
        <v>1</v>
      </c>
      <c r="G558">
        <v>8.1</v>
      </c>
      <c r="H558" t="s">
        <v>3427</v>
      </c>
      <c r="I558">
        <v>1</v>
      </c>
      <c r="J558" t="s">
        <v>1916</v>
      </c>
      <c r="K558">
        <v>0</v>
      </c>
      <c r="M558">
        <v>25</v>
      </c>
    </row>
    <row r="559" spans="1:13">
      <c r="A559" t="s">
        <v>3428</v>
      </c>
      <c r="B559" t="s">
        <v>3428</v>
      </c>
      <c r="C559" t="s">
        <v>1747</v>
      </c>
      <c r="D559" t="s">
        <v>3429</v>
      </c>
      <c r="E559">
        <v>2</v>
      </c>
      <c r="G559">
        <v>27.6</v>
      </c>
      <c r="H559" t="s">
        <v>3430</v>
      </c>
      <c r="I559">
        <v>21</v>
      </c>
      <c r="J559" t="s">
        <v>1946</v>
      </c>
      <c r="K559">
        <v>0</v>
      </c>
      <c r="M559">
        <v>15</v>
      </c>
    </row>
    <row r="560" spans="1:13">
      <c r="A560" t="s">
        <v>3431</v>
      </c>
      <c r="B560" t="s">
        <v>3431</v>
      </c>
      <c r="C560" t="s">
        <v>1748</v>
      </c>
      <c r="D560" t="s">
        <v>3432</v>
      </c>
      <c r="E560">
        <v>1</v>
      </c>
      <c r="G560">
        <v>328</v>
      </c>
      <c r="H560" t="s">
        <v>3433</v>
      </c>
      <c r="I560">
        <v>25</v>
      </c>
      <c r="J560" t="s">
        <v>1903</v>
      </c>
      <c r="K560">
        <v>0</v>
      </c>
      <c r="M560">
        <v>8</v>
      </c>
    </row>
    <row r="561" spans="1:13">
      <c r="A561" t="s">
        <v>3434</v>
      </c>
      <c r="B561" t="s">
        <v>3434</v>
      </c>
      <c r="C561" t="s">
        <v>1749</v>
      </c>
      <c r="D561" t="s">
        <v>3435</v>
      </c>
      <c r="E561">
        <v>1</v>
      </c>
      <c r="G561">
        <v>513.1</v>
      </c>
      <c r="H561" t="s">
        <v>3436</v>
      </c>
      <c r="I561">
        <v>1</v>
      </c>
      <c r="J561" t="s">
        <v>1916</v>
      </c>
      <c r="K561">
        <v>2</v>
      </c>
      <c r="M561">
        <v>1</v>
      </c>
    </row>
    <row r="562" spans="1:13">
      <c r="A562" t="s">
        <v>3437</v>
      </c>
      <c r="B562" t="s">
        <v>3437</v>
      </c>
      <c r="C562" t="s">
        <v>1750</v>
      </c>
      <c r="E562">
        <v>1</v>
      </c>
      <c r="G562">
        <v>15.7</v>
      </c>
      <c r="H562" t="s">
        <v>3438</v>
      </c>
      <c r="I562">
        <v>1</v>
      </c>
      <c r="J562" t="s">
        <v>1916</v>
      </c>
      <c r="K562">
        <v>2</v>
      </c>
      <c r="M562">
        <v>26</v>
      </c>
    </row>
    <row r="563" spans="1:13">
      <c r="A563" t="s">
        <v>3439</v>
      </c>
      <c r="B563" t="s">
        <v>3439</v>
      </c>
      <c r="C563" t="s">
        <v>1751</v>
      </c>
      <c r="D563" t="s">
        <v>3440</v>
      </c>
      <c r="E563">
        <v>2</v>
      </c>
      <c r="G563">
        <v>15.9</v>
      </c>
      <c r="H563" t="s">
        <v>3441</v>
      </c>
      <c r="I563">
        <v>21</v>
      </c>
      <c r="J563" t="s">
        <v>1946</v>
      </c>
      <c r="K563">
        <v>0</v>
      </c>
      <c r="M563">
        <v>3</v>
      </c>
    </row>
    <row r="564" spans="1:13">
      <c r="A564" t="s">
        <v>3442</v>
      </c>
      <c r="B564" t="s">
        <v>3442</v>
      </c>
      <c r="C564" t="s">
        <v>1752</v>
      </c>
      <c r="D564" t="s">
        <v>3443</v>
      </c>
      <c r="E564">
        <v>1</v>
      </c>
      <c r="G564">
        <v>10.4</v>
      </c>
      <c r="H564" t="s">
        <v>3444</v>
      </c>
      <c r="I564">
        <v>1</v>
      </c>
      <c r="J564" t="s">
        <v>1916</v>
      </c>
      <c r="K564">
        <v>0</v>
      </c>
      <c r="M564">
        <v>25</v>
      </c>
    </row>
    <row r="565" spans="1:13">
      <c r="A565" t="s">
        <v>3445</v>
      </c>
      <c r="B565" t="s">
        <v>3445</v>
      </c>
      <c r="C565" t="s">
        <v>1753</v>
      </c>
      <c r="D565" t="s">
        <v>3446</v>
      </c>
      <c r="E565">
        <v>1</v>
      </c>
      <c r="G565">
        <v>100</v>
      </c>
      <c r="H565" t="s">
        <v>3447</v>
      </c>
      <c r="I565">
        <v>25</v>
      </c>
      <c r="J565" t="s">
        <v>1903</v>
      </c>
      <c r="K565">
        <v>0</v>
      </c>
      <c r="M565">
        <v>9</v>
      </c>
    </row>
    <row r="566" spans="1:13">
      <c r="A566" t="s">
        <v>3448</v>
      </c>
      <c r="B566" t="s">
        <v>3448</v>
      </c>
      <c r="C566" t="s">
        <v>1754</v>
      </c>
      <c r="D566" t="s">
        <v>3449</v>
      </c>
      <c r="E566">
        <v>1</v>
      </c>
      <c r="G566">
        <v>8.8000000000000007</v>
      </c>
      <c r="H566" t="s">
        <v>3450</v>
      </c>
      <c r="I566">
        <v>2</v>
      </c>
      <c r="J566" t="s">
        <v>835</v>
      </c>
      <c r="K566">
        <v>2</v>
      </c>
      <c r="M566">
        <v>6</v>
      </c>
    </row>
    <row r="567" spans="1:13">
      <c r="A567" t="s">
        <v>3451</v>
      </c>
      <c r="B567" t="s">
        <v>3451</v>
      </c>
      <c r="C567" t="s">
        <v>1012</v>
      </c>
      <c r="D567" t="s">
        <v>3452</v>
      </c>
      <c r="E567">
        <v>1</v>
      </c>
      <c r="G567">
        <v>5.9</v>
      </c>
      <c r="H567" t="s">
        <v>3453</v>
      </c>
      <c r="I567">
        <v>1</v>
      </c>
      <c r="J567" t="s">
        <v>1916</v>
      </c>
      <c r="K567">
        <v>0</v>
      </c>
      <c r="M567">
        <v>25</v>
      </c>
    </row>
    <row r="568" spans="1:13">
      <c r="A568" t="s">
        <v>3454</v>
      </c>
      <c r="B568" t="s">
        <v>3454</v>
      </c>
      <c r="C568" t="s">
        <v>1755</v>
      </c>
      <c r="D568" t="s">
        <v>3455</v>
      </c>
      <c r="E568">
        <v>2</v>
      </c>
      <c r="G568">
        <v>77.400000000000006</v>
      </c>
      <c r="H568" t="s">
        <v>3456</v>
      </c>
      <c r="I568">
        <v>1</v>
      </c>
      <c r="J568" t="s">
        <v>1916</v>
      </c>
      <c r="K568">
        <v>2</v>
      </c>
      <c r="M568">
        <v>3</v>
      </c>
    </row>
    <row r="569" spans="1:13">
      <c r="A569" t="s">
        <v>3457</v>
      </c>
      <c r="B569" t="s">
        <v>3457</v>
      </c>
      <c r="C569" t="s">
        <v>1756</v>
      </c>
      <c r="D569" t="s">
        <v>3458</v>
      </c>
      <c r="E569">
        <v>1</v>
      </c>
      <c r="G569">
        <v>10.4</v>
      </c>
      <c r="H569" t="s">
        <v>3459</v>
      </c>
      <c r="I569">
        <v>1</v>
      </c>
      <c r="J569" t="s">
        <v>1916</v>
      </c>
      <c r="K569">
        <v>2</v>
      </c>
      <c r="M569">
        <v>26</v>
      </c>
    </row>
    <row r="570" spans="1:13">
      <c r="A570" t="s">
        <v>3460</v>
      </c>
      <c r="B570" t="s">
        <v>3460</v>
      </c>
      <c r="C570" t="s">
        <v>1757</v>
      </c>
      <c r="D570" t="s">
        <v>3461</v>
      </c>
      <c r="E570">
        <v>1</v>
      </c>
      <c r="G570">
        <v>1060.9000000000001</v>
      </c>
      <c r="H570" t="s">
        <v>3462</v>
      </c>
      <c r="I570">
        <v>10</v>
      </c>
      <c r="J570" t="s">
        <v>1968</v>
      </c>
      <c r="K570">
        <v>0</v>
      </c>
      <c r="M570">
        <v>3</v>
      </c>
    </row>
    <row r="571" spans="1:13">
      <c r="A571" t="s">
        <v>3463</v>
      </c>
      <c r="B571" t="s">
        <v>3463</v>
      </c>
      <c r="C571" t="s">
        <v>1758</v>
      </c>
      <c r="D571" t="s">
        <v>3464</v>
      </c>
      <c r="E571">
        <v>1</v>
      </c>
      <c r="G571">
        <v>21.5</v>
      </c>
      <c r="H571" t="s">
        <v>3465</v>
      </c>
      <c r="I571">
        <v>1</v>
      </c>
      <c r="J571" t="s">
        <v>1916</v>
      </c>
      <c r="K571">
        <v>2</v>
      </c>
      <c r="M571">
        <v>26</v>
      </c>
    </row>
    <row r="572" spans="1:13">
      <c r="A572" t="s">
        <v>3466</v>
      </c>
      <c r="B572" t="s">
        <v>3466</v>
      </c>
      <c r="C572" t="s">
        <v>1759</v>
      </c>
      <c r="D572" t="s">
        <v>3467</v>
      </c>
      <c r="E572">
        <v>1</v>
      </c>
      <c r="G572">
        <v>66</v>
      </c>
      <c r="H572" t="s">
        <v>3468</v>
      </c>
      <c r="I572">
        <v>1</v>
      </c>
      <c r="J572" t="s">
        <v>1916</v>
      </c>
      <c r="K572">
        <v>2</v>
      </c>
      <c r="M572">
        <v>26</v>
      </c>
    </row>
    <row r="573" spans="1:13">
      <c r="A573" t="s">
        <v>3469</v>
      </c>
      <c r="B573" t="s">
        <v>3469</v>
      </c>
      <c r="C573" t="s">
        <v>1760</v>
      </c>
      <c r="E573">
        <v>2</v>
      </c>
      <c r="G573">
        <v>9</v>
      </c>
      <c r="H573" t="s">
        <v>3470</v>
      </c>
      <c r="I573">
        <v>1</v>
      </c>
      <c r="J573" t="s">
        <v>1916</v>
      </c>
      <c r="K573">
        <v>0</v>
      </c>
      <c r="M573">
        <v>3</v>
      </c>
    </row>
    <row r="574" spans="1:13">
      <c r="A574" t="s">
        <v>3471</v>
      </c>
      <c r="B574" t="s">
        <v>3471</v>
      </c>
      <c r="C574" t="s">
        <v>1020</v>
      </c>
      <c r="D574" t="s">
        <v>3472</v>
      </c>
      <c r="E574">
        <v>2</v>
      </c>
      <c r="G574">
        <v>10.1</v>
      </c>
      <c r="H574" t="s">
        <v>3473</v>
      </c>
      <c r="I574">
        <v>1</v>
      </c>
      <c r="J574" t="s">
        <v>1916</v>
      </c>
      <c r="K574">
        <v>0</v>
      </c>
      <c r="M574">
        <v>3</v>
      </c>
    </row>
    <row r="575" spans="1:13">
      <c r="A575" t="s">
        <v>3474</v>
      </c>
      <c r="B575" t="s">
        <v>3474</v>
      </c>
      <c r="C575" t="s">
        <v>1761</v>
      </c>
      <c r="E575">
        <v>1</v>
      </c>
      <c r="G575">
        <v>656</v>
      </c>
      <c r="H575" t="s">
        <v>3475</v>
      </c>
      <c r="I575">
        <v>25</v>
      </c>
      <c r="J575" t="s">
        <v>1903</v>
      </c>
      <c r="K575">
        <v>0</v>
      </c>
      <c r="M575">
        <v>8</v>
      </c>
    </row>
    <row r="576" spans="1:13">
      <c r="A576" t="s">
        <v>3476</v>
      </c>
      <c r="B576" t="s">
        <v>3476</v>
      </c>
      <c r="C576" t="s">
        <v>1762</v>
      </c>
      <c r="E576">
        <v>2</v>
      </c>
      <c r="G576">
        <v>26.3</v>
      </c>
      <c r="H576" t="s">
        <v>3477</v>
      </c>
      <c r="I576">
        <v>21</v>
      </c>
      <c r="J576" t="s">
        <v>1946</v>
      </c>
      <c r="K576">
        <v>0</v>
      </c>
      <c r="M576">
        <v>15</v>
      </c>
    </row>
    <row r="577" spans="1:13">
      <c r="A577" t="s">
        <v>3478</v>
      </c>
      <c r="B577" t="s">
        <v>3478</v>
      </c>
      <c r="C577" t="s">
        <v>1763</v>
      </c>
      <c r="D577" t="s">
        <v>3479</v>
      </c>
      <c r="E577">
        <v>1</v>
      </c>
      <c r="G577">
        <v>10.4</v>
      </c>
      <c r="H577" t="s">
        <v>3480</v>
      </c>
      <c r="I577">
        <v>1</v>
      </c>
      <c r="J577" t="s">
        <v>1916</v>
      </c>
      <c r="K577">
        <v>0</v>
      </c>
      <c r="M577">
        <v>25</v>
      </c>
    </row>
    <row r="578" spans="1:13">
      <c r="A578" t="s">
        <v>3481</v>
      </c>
      <c r="B578" t="s">
        <v>3481</v>
      </c>
      <c r="C578" t="s">
        <v>1023</v>
      </c>
      <c r="D578" t="s">
        <v>3482</v>
      </c>
      <c r="E578">
        <v>1</v>
      </c>
      <c r="G578">
        <v>9.6</v>
      </c>
      <c r="H578" t="s">
        <v>3483</v>
      </c>
      <c r="I578">
        <v>3</v>
      </c>
      <c r="J578" t="s">
        <v>1939</v>
      </c>
      <c r="K578">
        <v>0</v>
      </c>
      <c r="M578">
        <v>2</v>
      </c>
    </row>
    <row r="579" spans="1:13">
      <c r="A579" t="s">
        <v>3484</v>
      </c>
      <c r="B579" t="s">
        <v>3484</v>
      </c>
      <c r="C579" t="s">
        <v>1764</v>
      </c>
      <c r="E579">
        <v>1</v>
      </c>
      <c r="G579">
        <v>303.60000000000002</v>
      </c>
      <c r="H579" t="s">
        <v>3485</v>
      </c>
      <c r="I579">
        <v>1</v>
      </c>
      <c r="J579" t="s">
        <v>1916</v>
      </c>
      <c r="K579">
        <v>2</v>
      </c>
      <c r="M579">
        <v>3</v>
      </c>
    </row>
    <row r="580" spans="1:13">
      <c r="A580" t="s">
        <v>3486</v>
      </c>
      <c r="B580" t="s">
        <v>3486</v>
      </c>
      <c r="C580" t="s">
        <v>1765</v>
      </c>
      <c r="D580" t="s">
        <v>3487</v>
      </c>
      <c r="E580">
        <v>1</v>
      </c>
      <c r="G580">
        <v>61.4</v>
      </c>
      <c r="H580" t="s">
        <v>3488</v>
      </c>
      <c r="I580">
        <v>3</v>
      </c>
      <c r="J580" t="s">
        <v>1939</v>
      </c>
      <c r="K580">
        <v>0</v>
      </c>
      <c r="M580">
        <v>3</v>
      </c>
    </row>
    <row r="581" spans="1:13">
      <c r="A581" t="s">
        <v>3489</v>
      </c>
      <c r="B581" t="s">
        <v>3489</v>
      </c>
      <c r="C581" t="s">
        <v>1766</v>
      </c>
      <c r="D581" t="s">
        <v>3490</v>
      </c>
      <c r="E581">
        <v>1</v>
      </c>
      <c r="G581">
        <v>6.8</v>
      </c>
      <c r="H581" t="s">
        <v>3491</v>
      </c>
      <c r="I581">
        <v>2</v>
      </c>
      <c r="J581" t="s">
        <v>835</v>
      </c>
      <c r="K581">
        <v>0</v>
      </c>
      <c r="M581">
        <v>5</v>
      </c>
    </row>
    <row r="582" spans="1:13">
      <c r="A582" t="s">
        <v>3492</v>
      </c>
      <c r="B582" t="s">
        <v>3492</v>
      </c>
      <c r="C582" t="s">
        <v>1768</v>
      </c>
      <c r="E582">
        <v>2</v>
      </c>
      <c r="G582">
        <v>75.599999999999994</v>
      </c>
      <c r="H582" t="s">
        <v>3493</v>
      </c>
      <c r="I582">
        <v>1</v>
      </c>
      <c r="J582" t="s">
        <v>1916</v>
      </c>
      <c r="K582">
        <v>0</v>
      </c>
      <c r="M582">
        <v>1</v>
      </c>
    </row>
    <row r="583" spans="1:13">
      <c r="A583" t="s">
        <v>3494</v>
      </c>
      <c r="B583" t="s">
        <v>3494</v>
      </c>
      <c r="C583" t="s">
        <v>1769</v>
      </c>
      <c r="D583" t="s">
        <v>3495</v>
      </c>
      <c r="E583">
        <v>1</v>
      </c>
      <c r="G583">
        <v>8.4</v>
      </c>
      <c r="H583" t="s">
        <v>3496</v>
      </c>
      <c r="I583">
        <v>1</v>
      </c>
      <c r="J583" t="s">
        <v>1916</v>
      </c>
      <c r="K583">
        <v>0</v>
      </c>
      <c r="M583">
        <v>25</v>
      </c>
    </row>
    <row r="584" spans="1:13">
      <c r="A584" t="s">
        <v>3497</v>
      </c>
      <c r="B584" t="s">
        <v>3497</v>
      </c>
      <c r="C584" t="s">
        <v>1770</v>
      </c>
      <c r="E584">
        <v>2</v>
      </c>
      <c r="G584">
        <v>5.9</v>
      </c>
      <c r="H584" t="s">
        <v>3498</v>
      </c>
      <c r="I584">
        <v>1</v>
      </c>
      <c r="J584" t="s">
        <v>1916</v>
      </c>
      <c r="K584">
        <v>0</v>
      </c>
      <c r="M584">
        <v>15</v>
      </c>
    </row>
    <row r="585" spans="1:13">
      <c r="A585" t="s">
        <v>3499</v>
      </c>
      <c r="B585" t="s">
        <v>3499</v>
      </c>
      <c r="C585" t="s">
        <v>1771</v>
      </c>
      <c r="E585">
        <v>2</v>
      </c>
      <c r="G585">
        <v>6.5</v>
      </c>
      <c r="H585" t="s">
        <v>3500</v>
      </c>
      <c r="I585">
        <v>1</v>
      </c>
      <c r="J585" t="s">
        <v>1916</v>
      </c>
      <c r="K585">
        <v>0</v>
      </c>
      <c r="M585">
        <v>15</v>
      </c>
    </row>
    <row r="586" spans="1:13">
      <c r="A586" t="s">
        <v>3501</v>
      </c>
      <c r="B586" t="s">
        <v>3501</v>
      </c>
      <c r="C586" t="s">
        <v>1772</v>
      </c>
      <c r="D586" t="s">
        <v>3502</v>
      </c>
      <c r="E586">
        <v>1</v>
      </c>
      <c r="G586">
        <v>6.9</v>
      </c>
      <c r="H586" t="s">
        <v>3503</v>
      </c>
      <c r="I586">
        <v>6</v>
      </c>
      <c r="J586" t="s">
        <v>3013</v>
      </c>
      <c r="K586">
        <v>0</v>
      </c>
      <c r="M586">
        <v>13</v>
      </c>
    </row>
    <row r="587" spans="1:13">
      <c r="A587" t="s">
        <v>3504</v>
      </c>
      <c r="B587" t="s">
        <v>3504</v>
      </c>
      <c r="C587" t="s">
        <v>1773</v>
      </c>
      <c r="D587" t="s">
        <v>3505</v>
      </c>
      <c r="E587">
        <v>1</v>
      </c>
      <c r="G587">
        <v>2164.9</v>
      </c>
      <c r="H587" t="s">
        <v>3506</v>
      </c>
      <c r="I587">
        <v>2</v>
      </c>
      <c r="J587" t="s">
        <v>835</v>
      </c>
      <c r="K587">
        <v>2</v>
      </c>
      <c r="M587">
        <v>6</v>
      </c>
    </row>
    <row r="588" spans="1:13">
      <c r="A588" t="s">
        <v>3507</v>
      </c>
      <c r="B588" t="s">
        <v>3507</v>
      </c>
      <c r="C588" t="s">
        <v>1774</v>
      </c>
      <c r="E588">
        <v>2</v>
      </c>
      <c r="G588">
        <v>76.3</v>
      </c>
      <c r="H588" t="s">
        <v>3508</v>
      </c>
      <c r="I588">
        <v>1</v>
      </c>
      <c r="J588" t="s">
        <v>1916</v>
      </c>
      <c r="K588">
        <v>2</v>
      </c>
      <c r="M588">
        <v>3</v>
      </c>
    </row>
    <row r="589" spans="1:13">
      <c r="A589" t="s">
        <v>3509</v>
      </c>
      <c r="B589" t="s">
        <v>3509</v>
      </c>
      <c r="C589" t="s">
        <v>1775</v>
      </c>
      <c r="D589" t="s">
        <v>3510</v>
      </c>
      <c r="E589">
        <v>1</v>
      </c>
      <c r="G589">
        <v>1.07</v>
      </c>
      <c r="H589" t="s">
        <v>3511</v>
      </c>
      <c r="I589">
        <v>7</v>
      </c>
      <c r="J589" t="s">
        <v>2143</v>
      </c>
      <c r="K589">
        <v>0</v>
      </c>
      <c r="M589">
        <v>7</v>
      </c>
    </row>
    <row r="590" spans="1:13">
      <c r="A590" t="s">
        <v>3512</v>
      </c>
      <c r="B590" t="s">
        <v>3512</v>
      </c>
      <c r="C590" t="s">
        <v>1776</v>
      </c>
      <c r="D590" t="s">
        <v>3513</v>
      </c>
      <c r="E590">
        <v>1</v>
      </c>
      <c r="G590">
        <v>1.07</v>
      </c>
      <c r="H590" t="s">
        <v>3511</v>
      </c>
      <c r="I590">
        <v>7</v>
      </c>
      <c r="J590" t="s">
        <v>2143</v>
      </c>
      <c r="K590">
        <v>0</v>
      </c>
      <c r="M590">
        <v>7</v>
      </c>
    </row>
    <row r="591" spans="1:13">
      <c r="A591" t="s">
        <v>3514</v>
      </c>
      <c r="B591" t="s">
        <v>3514</v>
      </c>
      <c r="C591" t="s">
        <v>1777</v>
      </c>
      <c r="E591">
        <v>2</v>
      </c>
      <c r="G591">
        <v>2744</v>
      </c>
      <c r="H591" t="s">
        <v>3515</v>
      </c>
      <c r="I591">
        <v>7</v>
      </c>
      <c r="J591" t="s">
        <v>2143</v>
      </c>
      <c r="K591">
        <v>0</v>
      </c>
      <c r="M591">
        <v>15</v>
      </c>
    </row>
    <row r="592" spans="1:13">
      <c r="A592" t="s">
        <v>3516</v>
      </c>
      <c r="B592" t="s">
        <v>3516</v>
      </c>
      <c r="C592" t="s">
        <v>1778</v>
      </c>
      <c r="E592">
        <v>1</v>
      </c>
      <c r="G592">
        <v>3962</v>
      </c>
      <c r="H592" t="s">
        <v>3517</v>
      </c>
      <c r="I592">
        <v>25</v>
      </c>
      <c r="J592" t="s">
        <v>1903</v>
      </c>
      <c r="K592">
        <v>2</v>
      </c>
      <c r="M592">
        <v>8</v>
      </c>
    </row>
    <row r="593" spans="1:13">
      <c r="A593" t="s">
        <v>3518</v>
      </c>
      <c r="B593" t="s">
        <v>3518</v>
      </c>
      <c r="C593" t="s">
        <v>1779</v>
      </c>
      <c r="E593">
        <v>1</v>
      </c>
      <c r="G593">
        <v>151</v>
      </c>
      <c r="H593" t="s">
        <v>3519</v>
      </c>
      <c r="I593">
        <v>21</v>
      </c>
      <c r="J593" t="s">
        <v>1946</v>
      </c>
      <c r="K593">
        <v>0</v>
      </c>
      <c r="M593">
        <v>11</v>
      </c>
    </row>
    <row r="594" spans="1:13">
      <c r="A594" t="s">
        <v>3520</v>
      </c>
      <c r="B594" t="s">
        <v>3520</v>
      </c>
      <c r="C594" t="s">
        <v>1780</v>
      </c>
      <c r="D594" t="s">
        <v>3521</v>
      </c>
      <c r="E594">
        <v>1</v>
      </c>
      <c r="G594">
        <v>159.1</v>
      </c>
      <c r="H594" t="s">
        <v>3522</v>
      </c>
      <c r="I594">
        <v>1</v>
      </c>
      <c r="J594" t="s">
        <v>1916</v>
      </c>
      <c r="K594">
        <v>2</v>
      </c>
      <c r="M594">
        <v>26</v>
      </c>
    </row>
    <row r="595" spans="1:13">
      <c r="A595" t="s">
        <v>3523</v>
      </c>
      <c r="B595" t="s">
        <v>3523</v>
      </c>
      <c r="C595" t="s">
        <v>1781</v>
      </c>
      <c r="D595" t="s">
        <v>3524</v>
      </c>
      <c r="E595">
        <v>1</v>
      </c>
      <c r="G595">
        <v>295.8</v>
      </c>
      <c r="H595" t="s">
        <v>3525</v>
      </c>
      <c r="I595">
        <v>1</v>
      </c>
      <c r="J595" t="s">
        <v>1916</v>
      </c>
      <c r="K595">
        <v>2</v>
      </c>
      <c r="M595">
        <v>26</v>
      </c>
    </row>
    <row r="596" spans="1:13">
      <c r="A596" t="s">
        <v>3526</v>
      </c>
      <c r="B596" t="s">
        <v>3526</v>
      </c>
      <c r="C596" t="s">
        <v>1782</v>
      </c>
      <c r="D596" t="s">
        <v>3527</v>
      </c>
      <c r="E596">
        <v>2</v>
      </c>
      <c r="G596">
        <v>6197</v>
      </c>
      <c r="H596" t="s">
        <v>3528</v>
      </c>
      <c r="I596">
        <v>25</v>
      </c>
      <c r="J596" t="s">
        <v>1903</v>
      </c>
      <c r="K596">
        <v>0</v>
      </c>
      <c r="M596">
        <v>6</v>
      </c>
    </row>
    <row r="597" spans="1:13">
      <c r="A597" t="s">
        <v>3529</v>
      </c>
      <c r="B597" t="s">
        <v>3529</v>
      </c>
      <c r="C597" t="s">
        <v>1783</v>
      </c>
      <c r="D597" t="s">
        <v>3530</v>
      </c>
      <c r="E597">
        <v>1</v>
      </c>
      <c r="G597">
        <v>18.899999999999999</v>
      </c>
      <c r="H597" t="s">
        <v>3531</v>
      </c>
      <c r="I597">
        <v>1</v>
      </c>
      <c r="J597" t="s">
        <v>1916</v>
      </c>
      <c r="K597">
        <v>0</v>
      </c>
      <c r="M597">
        <v>25</v>
      </c>
    </row>
    <row r="598" spans="1:13">
      <c r="A598" t="s">
        <v>3532</v>
      </c>
      <c r="B598" t="s">
        <v>3532</v>
      </c>
      <c r="C598" t="s">
        <v>1784</v>
      </c>
      <c r="D598" t="s">
        <v>3533</v>
      </c>
      <c r="E598">
        <v>1</v>
      </c>
      <c r="G598">
        <v>11.7</v>
      </c>
      <c r="H598" t="s">
        <v>3534</v>
      </c>
      <c r="I598">
        <v>1</v>
      </c>
      <c r="J598" t="s">
        <v>1916</v>
      </c>
      <c r="K598">
        <v>2</v>
      </c>
      <c r="M598">
        <v>26</v>
      </c>
    </row>
    <row r="599" spans="1:13">
      <c r="A599" t="s">
        <v>3535</v>
      </c>
      <c r="B599" t="s">
        <v>3535</v>
      </c>
      <c r="C599" t="s">
        <v>1785</v>
      </c>
      <c r="D599" t="s">
        <v>3536</v>
      </c>
      <c r="E599">
        <v>1</v>
      </c>
      <c r="G599">
        <v>28.7</v>
      </c>
      <c r="H599" t="s">
        <v>3537</v>
      </c>
      <c r="I599">
        <v>1</v>
      </c>
      <c r="J599" t="s">
        <v>1916</v>
      </c>
      <c r="K599">
        <v>2</v>
      </c>
      <c r="M599">
        <v>26</v>
      </c>
    </row>
    <row r="600" spans="1:13">
      <c r="A600" t="s">
        <v>3538</v>
      </c>
      <c r="B600" t="s">
        <v>3538</v>
      </c>
      <c r="C600" t="s">
        <v>1786</v>
      </c>
      <c r="D600" t="s">
        <v>3539</v>
      </c>
      <c r="E600">
        <v>1</v>
      </c>
      <c r="G600">
        <v>11.3</v>
      </c>
      <c r="H600" t="s">
        <v>3540</v>
      </c>
      <c r="I600">
        <v>1</v>
      </c>
      <c r="J600" t="s">
        <v>1916</v>
      </c>
      <c r="K600">
        <v>0</v>
      </c>
      <c r="M600">
        <v>25</v>
      </c>
    </row>
    <row r="601" spans="1:13">
      <c r="A601" t="s">
        <v>3541</v>
      </c>
      <c r="B601" t="s">
        <v>3541</v>
      </c>
      <c r="C601" t="s">
        <v>1787</v>
      </c>
      <c r="D601" t="s">
        <v>3542</v>
      </c>
      <c r="E601">
        <v>2</v>
      </c>
      <c r="G601">
        <v>1049</v>
      </c>
      <c r="H601" t="s">
        <v>3543</v>
      </c>
      <c r="I601">
        <v>25</v>
      </c>
      <c r="J601" t="s">
        <v>1903</v>
      </c>
      <c r="K601">
        <v>2</v>
      </c>
      <c r="M601">
        <v>11</v>
      </c>
    </row>
    <row r="602" spans="1:13">
      <c r="A602" t="s">
        <v>3544</v>
      </c>
      <c r="B602" t="s">
        <v>3544</v>
      </c>
      <c r="C602" t="s">
        <v>1788</v>
      </c>
      <c r="D602" t="s">
        <v>3545</v>
      </c>
      <c r="E602">
        <v>2</v>
      </c>
      <c r="G602">
        <v>10.4</v>
      </c>
      <c r="H602" t="s">
        <v>3546</v>
      </c>
      <c r="I602">
        <v>1</v>
      </c>
      <c r="J602" t="s">
        <v>1916</v>
      </c>
      <c r="K602">
        <v>2</v>
      </c>
      <c r="M602">
        <v>3</v>
      </c>
    </row>
    <row r="603" spans="1:13">
      <c r="A603" t="s">
        <v>3547</v>
      </c>
      <c r="B603" t="s">
        <v>3547</v>
      </c>
      <c r="C603" t="s">
        <v>1789</v>
      </c>
      <c r="D603" t="s">
        <v>3548</v>
      </c>
      <c r="E603">
        <v>1</v>
      </c>
      <c r="G603">
        <v>411.3</v>
      </c>
      <c r="H603" t="s">
        <v>3549</v>
      </c>
      <c r="I603">
        <v>1</v>
      </c>
      <c r="J603" t="s">
        <v>1916</v>
      </c>
      <c r="K603">
        <v>0</v>
      </c>
      <c r="M603">
        <v>25</v>
      </c>
    </row>
    <row r="604" spans="1:13">
      <c r="A604" t="s">
        <v>3550</v>
      </c>
      <c r="B604" t="s">
        <v>3550</v>
      </c>
      <c r="C604" t="s">
        <v>1790</v>
      </c>
      <c r="D604" t="s">
        <v>3551</v>
      </c>
      <c r="E604">
        <v>2</v>
      </c>
      <c r="G604">
        <v>33070</v>
      </c>
      <c r="H604" t="s">
        <v>3552</v>
      </c>
      <c r="I604">
        <v>25</v>
      </c>
      <c r="J604" t="s">
        <v>1903</v>
      </c>
      <c r="K604">
        <v>2</v>
      </c>
      <c r="M604">
        <v>9</v>
      </c>
    </row>
    <row r="605" spans="1:13">
      <c r="A605" t="s">
        <v>3553</v>
      </c>
      <c r="B605" t="s">
        <v>3553</v>
      </c>
      <c r="C605" t="s">
        <v>1791</v>
      </c>
      <c r="D605" t="s">
        <v>3554</v>
      </c>
      <c r="E605">
        <v>2</v>
      </c>
      <c r="G605">
        <v>33347</v>
      </c>
      <c r="H605" t="s">
        <v>3555</v>
      </c>
      <c r="I605">
        <v>25</v>
      </c>
      <c r="J605" t="s">
        <v>1903</v>
      </c>
      <c r="K605">
        <v>0</v>
      </c>
      <c r="M605">
        <v>15</v>
      </c>
    </row>
    <row r="606" spans="1:13">
      <c r="A606" t="s">
        <v>3556</v>
      </c>
      <c r="B606" t="s">
        <v>3556</v>
      </c>
      <c r="C606" t="s">
        <v>1792</v>
      </c>
      <c r="D606" t="s">
        <v>3557</v>
      </c>
      <c r="E606">
        <v>1</v>
      </c>
      <c r="G606">
        <v>11.9</v>
      </c>
      <c r="H606" t="s">
        <v>3558</v>
      </c>
      <c r="I606">
        <v>1</v>
      </c>
      <c r="J606" t="s">
        <v>1916</v>
      </c>
      <c r="K606">
        <v>2</v>
      </c>
      <c r="M606">
        <v>26</v>
      </c>
    </row>
    <row r="607" spans="1:13">
      <c r="A607" t="s">
        <v>3559</v>
      </c>
      <c r="B607" t="s">
        <v>3559</v>
      </c>
      <c r="C607" t="s">
        <v>1793</v>
      </c>
      <c r="D607" t="s">
        <v>3560</v>
      </c>
      <c r="E607">
        <v>1</v>
      </c>
      <c r="G607">
        <v>31.5</v>
      </c>
      <c r="H607" t="s">
        <v>3561</v>
      </c>
      <c r="I607">
        <v>7</v>
      </c>
      <c r="J607" t="s">
        <v>2143</v>
      </c>
      <c r="K607">
        <v>2</v>
      </c>
      <c r="M607">
        <v>1</v>
      </c>
    </row>
    <row r="608" spans="1:13">
      <c r="A608" t="s">
        <v>3562</v>
      </c>
      <c r="B608" t="s">
        <v>3562</v>
      </c>
      <c r="C608" t="s">
        <v>1794</v>
      </c>
      <c r="D608" t="s">
        <v>3563</v>
      </c>
      <c r="E608">
        <v>1</v>
      </c>
      <c r="G608">
        <v>31.5</v>
      </c>
      <c r="H608" t="s">
        <v>3561</v>
      </c>
      <c r="I608">
        <v>7</v>
      </c>
      <c r="J608" t="s">
        <v>2143</v>
      </c>
      <c r="K608">
        <v>2</v>
      </c>
      <c r="M608">
        <v>13</v>
      </c>
    </row>
    <row r="609" spans="1:13">
      <c r="A609" t="s">
        <v>3564</v>
      </c>
      <c r="B609" t="s">
        <v>3564</v>
      </c>
      <c r="C609" t="s">
        <v>1795</v>
      </c>
      <c r="D609" t="s">
        <v>3565</v>
      </c>
      <c r="E609">
        <v>1</v>
      </c>
      <c r="G609">
        <v>31.5</v>
      </c>
      <c r="H609" t="s">
        <v>3561</v>
      </c>
      <c r="I609">
        <v>7</v>
      </c>
      <c r="J609" t="s">
        <v>2143</v>
      </c>
      <c r="K609">
        <v>2</v>
      </c>
      <c r="M609">
        <v>1</v>
      </c>
    </row>
    <row r="610" spans="1:13">
      <c r="A610" t="s">
        <v>3566</v>
      </c>
      <c r="B610" t="s">
        <v>3566</v>
      </c>
      <c r="C610" t="s">
        <v>1796</v>
      </c>
      <c r="D610" t="s">
        <v>3567</v>
      </c>
      <c r="E610">
        <v>1</v>
      </c>
      <c r="G610">
        <v>19.3</v>
      </c>
      <c r="H610" t="s">
        <v>3568</v>
      </c>
      <c r="I610">
        <v>1</v>
      </c>
      <c r="J610" t="s">
        <v>1916</v>
      </c>
      <c r="K610">
        <v>2</v>
      </c>
      <c r="M610">
        <v>26</v>
      </c>
    </row>
    <row r="611" spans="1:13">
      <c r="A611" t="s">
        <v>3569</v>
      </c>
      <c r="B611" t="s">
        <v>3569</v>
      </c>
      <c r="C611" t="s">
        <v>1074</v>
      </c>
      <c r="D611" t="s">
        <v>3570</v>
      </c>
      <c r="E611">
        <v>1</v>
      </c>
      <c r="G611">
        <v>26.2</v>
      </c>
      <c r="H611" t="s">
        <v>3571</v>
      </c>
      <c r="I611">
        <v>1</v>
      </c>
      <c r="J611" t="s">
        <v>1916</v>
      </c>
      <c r="K611">
        <v>2</v>
      </c>
      <c r="M611">
        <v>26</v>
      </c>
    </row>
    <row r="612" spans="1:13">
      <c r="A612" t="s">
        <v>3572</v>
      </c>
      <c r="B612" t="s">
        <v>3572</v>
      </c>
      <c r="C612" t="s">
        <v>1071</v>
      </c>
      <c r="D612" t="s">
        <v>3573</v>
      </c>
      <c r="E612">
        <v>1</v>
      </c>
      <c r="G612">
        <v>84.2</v>
      </c>
      <c r="H612" t="s">
        <v>3574</v>
      </c>
      <c r="I612">
        <v>3</v>
      </c>
      <c r="J612" t="s">
        <v>1939</v>
      </c>
      <c r="K612">
        <v>2</v>
      </c>
      <c r="M612">
        <v>1</v>
      </c>
    </row>
    <row r="613" spans="1:13">
      <c r="A613" t="s">
        <v>3575</v>
      </c>
      <c r="B613" t="s">
        <v>3575</v>
      </c>
      <c r="C613" t="s">
        <v>1797</v>
      </c>
      <c r="D613" t="s">
        <v>3576</v>
      </c>
      <c r="E613">
        <v>1</v>
      </c>
      <c r="G613">
        <v>13032</v>
      </c>
      <c r="H613" t="s">
        <v>3577</v>
      </c>
      <c r="I613">
        <v>25</v>
      </c>
      <c r="J613" t="s">
        <v>1903</v>
      </c>
      <c r="K613">
        <v>2</v>
      </c>
      <c r="M613">
        <v>11</v>
      </c>
    </row>
    <row r="614" spans="1:13">
      <c r="A614" t="s">
        <v>3578</v>
      </c>
      <c r="B614" t="s">
        <v>3578</v>
      </c>
      <c r="C614" t="s">
        <v>1798</v>
      </c>
      <c r="D614" t="s">
        <v>3579</v>
      </c>
      <c r="E614">
        <v>1</v>
      </c>
      <c r="G614">
        <v>16654</v>
      </c>
      <c r="H614" t="s">
        <v>3580</v>
      </c>
      <c r="I614">
        <v>25</v>
      </c>
      <c r="J614" t="s">
        <v>1903</v>
      </c>
      <c r="K614">
        <v>2</v>
      </c>
      <c r="M614">
        <v>11</v>
      </c>
    </row>
    <row r="615" spans="1:13">
      <c r="A615" t="s">
        <v>3581</v>
      </c>
      <c r="B615" t="s">
        <v>3581</v>
      </c>
      <c r="C615" t="s">
        <v>1799</v>
      </c>
      <c r="D615" t="s">
        <v>3582</v>
      </c>
      <c r="E615">
        <v>1</v>
      </c>
      <c r="G615">
        <v>19680</v>
      </c>
      <c r="H615" t="s">
        <v>3583</v>
      </c>
      <c r="I615">
        <v>25</v>
      </c>
      <c r="J615" t="s">
        <v>1903</v>
      </c>
      <c r="K615">
        <v>2</v>
      </c>
      <c r="M615">
        <v>11</v>
      </c>
    </row>
    <row r="616" spans="1:13">
      <c r="A616" t="s">
        <v>3584</v>
      </c>
      <c r="B616" t="s">
        <v>3584</v>
      </c>
      <c r="C616" t="s">
        <v>1801</v>
      </c>
      <c r="D616" t="s">
        <v>3585</v>
      </c>
      <c r="E616">
        <v>1</v>
      </c>
      <c r="G616">
        <v>15</v>
      </c>
      <c r="H616" t="s">
        <v>3586</v>
      </c>
      <c r="I616">
        <v>7</v>
      </c>
      <c r="J616" t="s">
        <v>2143</v>
      </c>
      <c r="K616">
        <v>2</v>
      </c>
      <c r="M616">
        <v>1</v>
      </c>
    </row>
    <row r="617" spans="1:13">
      <c r="A617" t="s">
        <v>3587</v>
      </c>
      <c r="B617" t="s">
        <v>3587</v>
      </c>
      <c r="C617" t="s">
        <v>1803</v>
      </c>
      <c r="D617" t="s">
        <v>3588</v>
      </c>
      <c r="E617">
        <v>1</v>
      </c>
      <c r="G617">
        <v>29.7</v>
      </c>
      <c r="H617" t="s">
        <v>3589</v>
      </c>
      <c r="I617">
        <v>7</v>
      </c>
      <c r="J617" t="s">
        <v>2143</v>
      </c>
      <c r="K617">
        <v>2</v>
      </c>
      <c r="M617">
        <v>1</v>
      </c>
    </row>
    <row r="618" spans="1:13">
      <c r="A618" t="s">
        <v>3590</v>
      </c>
      <c r="B618" t="s">
        <v>3590</v>
      </c>
      <c r="C618" t="s">
        <v>1805</v>
      </c>
      <c r="E618">
        <v>1</v>
      </c>
      <c r="G618">
        <v>10.4</v>
      </c>
      <c r="H618" t="s">
        <v>3591</v>
      </c>
      <c r="I618">
        <v>1</v>
      </c>
      <c r="J618" t="s">
        <v>1916</v>
      </c>
      <c r="K618">
        <v>2</v>
      </c>
      <c r="M618">
        <v>26</v>
      </c>
    </row>
    <row r="619" spans="1:13">
      <c r="A619" t="s">
        <v>3592</v>
      </c>
      <c r="B619" t="s">
        <v>3592</v>
      </c>
      <c r="C619" t="s">
        <v>1806</v>
      </c>
      <c r="E619">
        <v>1</v>
      </c>
      <c r="G619">
        <v>10.4</v>
      </c>
      <c r="H619" t="s">
        <v>3593</v>
      </c>
      <c r="I619">
        <v>1</v>
      </c>
      <c r="J619" t="s">
        <v>1916</v>
      </c>
      <c r="K619">
        <v>2</v>
      </c>
      <c r="M619">
        <v>26</v>
      </c>
    </row>
    <row r="620" spans="1:13">
      <c r="A620" t="s">
        <v>3594</v>
      </c>
      <c r="B620" t="s">
        <v>3594</v>
      </c>
      <c r="C620" t="s">
        <v>1807</v>
      </c>
      <c r="E620">
        <v>1</v>
      </c>
      <c r="G620">
        <v>10.4</v>
      </c>
      <c r="H620" t="s">
        <v>3595</v>
      </c>
      <c r="I620">
        <v>1</v>
      </c>
      <c r="J620" t="s">
        <v>1916</v>
      </c>
      <c r="K620">
        <v>2</v>
      </c>
      <c r="M620">
        <v>26</v>
      </c>
    </row>
    <row r="621" spans="1:13">
      <c r="A621" t="s">
        <v>3596</v>
      </c>
      <c r="B621" t="s">
        <v>3596</v>
      </c>
      <c r="C621" t="s">
        <v>1808</v>
      </c>
      <c r="E621">
        <v>1</v>
      </c>
      <c r="G621">
        <v>10.9</v>
      </c>
      <c r="H621" t="s">
        <v>3597</v>
      </c>
      <c r="I621">
        <v>1</v>
      </c>
      <c r="J621" t="s">
        <v>1916</v>
      </c>
      <c r="K621">
        <v>2</v>
      </c>
      <c r="M621">
        <v>26</v>
      </c>
    </row>
    <row r="622" spans="1:13">
      <c r="A622" t="s">
        <v>3598</v>
      </c>
      <c r="B622" t="s">
        <v>3598</v>
      </c>
      <c r="C622" t="s">
        <v>1809</v>
      </c>
      <c r="D622" t="s">
        <v>3599</v>
      </c>
      <c r="E622">
        <v>1</v>
      </c>
      <c r="G622">
        <v>16.2</v>
      </c>
      <c r="H622" t="s">
        <v>3600</v>
      </c>
      <c r="I622">
        <v>1</v>
      </c>
      <c r="J622" t="s">
        <v>1916</v>
      </c>
      <c r="K622">
        <v>0</v>
      </c>
      <c r="M622">
        <v>25</v>
      </c>
    </row>
    <row r="623" spans="1:13">
      <c r="A623" t="s">
        <v>3601</v>
      </c>
      <c r="B623" t="s">
        <v>3601</v>
      </c>
      <c r="C623" t="s">
        <v>1063</v>
      </c>
      <c r="D623" t="s">
        <v>3602</v>
      </c>
      <c r="E623">
        <v>1</v>
      </c>
      <c r="G623">
        <v>6.6</v>
      </c>
      <c r="H623" t="s">
        <v>3603</v>
      </c>
      <c r="I623">
        <v>1</v>
      </c>
      <c r="J623" t="s">
        <v>1916</v>
      </c>
      <c r="K623">
        <v>0</v>
      </c>
      <c r="M623">
        <v>1</v>
      </c>
    </row>
    <row r="624" spans="1:13">
      <c r="A624" t="s">
        <v>3604</v>
      </c>
      <c r="B624" t="s">
        <v>3604</v>
      </c>
      <c r="C624" t="s">
        <v>1810</v>
      </c>
      <c r="E624">
        <v>2</v>
      </c>
      <c r="G624">
        <v>14.7</v>
      </c>
      <c r="H624" t="s">
        <v>3605</v>
      </c>
      <c r="I624">
        <v>14</v>
      </c>
      <c r="J624" t="s">
        <v>1899</v>
      </c>
      <c r="K624">
        <v>0</v>
      </c>
      <c r="M624">
        <v>3</v>
      </c>
    </row>
    <row r="625" spans="1:13">
      <c r="A625" t="s">
        <v>3606</v>
      </c>
      <c r="B625" t="s">
        <v>3606</v>
      </c>
      <c r="C625" t="s">
        <v>1811</v>
      </c>
      <c r="E625">
        <v>1</v>
      </c>
      <c r="G625">
        <v>71.2</v>
      </c>
      <c r="H625" t="s">
        <v>3607</v>
      </c>
      <c r="I625">
        <v>19</v>
      </c>
      <c r="J625" t="s">
        <v>1980</v>
      </c>
      <c r="K625">
        <v>2</v>
      </c>
      <c r="M625">
        <v>3</v>
      </c>
    </row>
    <row r="626" spans="1:13">
      <c r="A626" t="s">
        <v>3608</v>
      </c>
      <c r="B626" t="s">
        <v>3608</v>
      </c>
      <c r="C626" t="s">
        <v>1812</v>
      </c>
      <c r="E626">
        <v>1</v>
      </c>
      <c r="G626">
        <v>80.400000000000006</v>
      </c>
      <c r="H626" t="s">
        <v>3609</v>
      </c>
      <c r="I626">
        <v>19</v>
      </c>
      <c r="J626" t="s">
        <v>1980</v>
      </c>
      <c r="K626">
        <v>2</v>
      </c>
      <c r="M626">
        <v>3</v>
      </c>
    </row>
    <row r="627" spans="1:13">
      <c r="A627" t="s">
        <v>3610</v>
      </c>
      <c r="B627" t="s">
        <v>3610</v>
      </c>
      <c r="C627" t="s">
        <v>1813</v>
      </c>
      <c r="E627">
        <v>1</v>
      </c>
      <c r="G627">
        <v>84</v>
      </c>
      <c r="H627" t="s">
        <v>3611</v>
      </c>
      <c r="I627">
        <v>19</v>
      </c>
      <c r="J627" t="s">
        <v>1980</v>
      </c>
      <c r="K627">
        <v>2</v>
      </c>
      <c r="M627">
        <v>3</v>
      </c>
    </row>
    <row r="628" spans="1:13">
      <c r="A628" t="s">
        <v>3612</v>
      </c>
      <c r="B628" t="s">
        <v>3612</v>
      </c>
      <c r="C628" t="s">
        <v>1814</v>
      </c>
      <c r="E628">
        <v>1</v>
      </c>
      <c r="G628">
        <v>89.5</v>
      </c>
      <c r="H628" t="s">
        <v>3613</v>
      </c>
      <c r="I628">
        <v>19</v>
      </c>
      <c r="J628" t="s">
        <v>1980</v>
      </c>
      <c r="K628">
        <v>2</v>
      </c>
      <c r="M628">
        <v>3</v>
      </c>
    </row>
    <row r="629" spans="1:13">
      <c r="A629" t="s">
        <v>3614</v>
      </c>
      <c r="B629" t="s">
        <v>3614</v>
      </c>
      <c r="C629" t="s">
        <v>1815</v>
      </c>
      <c r="E629">
        <v>1</v>
      </c>
      <c r="G629">
        <v>161.30000000000001</v>
      </c>
      <c r="H629" t="s">
        <v>3615</v>
      </c>
      <c r="I629">
        <v>1</v>
      </c>
      <c r="J629" t="s">
        <v>1916</v>
      </c>
      <c r="K629">
        <v>0</v>
      </c>
      <c r="M629">
        <v>5</v>
      </c>
    </row>
    <row r="630" spans="1:13">
      <c r="A630" t="s">
        <v>3616</v>
      </c>
      <c r="B630" t="s">
        <v>3616</v>
      </c>
      <c r="C630" t="s">
        <v>1817</v>
      </c>
      <c r="D630" t="s">
        <v>3617</v>
      </c>
      <c r="E630">
        <v>1</v>
      </c>
      <c r="G630">
        <v>9.6</v>
      </c>
      <c r="H630" t="s">
        <v>3618</v>
      </c>
      <c r="I630">
        <v>1</v>
      </c>
      <c r="J630" t="s">
        <v>1916</v>
      </c>
      <c r="K630">
        <v>0</v>
      </c>
      <c r="M630">
        <v>25</v>
      </c>
    </row>
    <row r="631" spans="1:13">
      <c r="A631" t="s">
        <v>3619</v>
      </c>
      <c r="B631" t="s">
        <v>3619</v>
      </c>
      <c r="C631" t="s">
        <v>1818</v>
      </c>
      <c r="D631" t="s">
        <v>3620</v>
      </c>
      <c r="E631">
        <v>1</v>
      </c>
      <c r="G631">
        <v>10.4</v>
      </c>
      <c r="H631" t="s">
        <v>3621</v>
      </c>
      <c r="I631">
        <v>1</v>
      </c>
      <c r="J631" t="s">
        <v>1916</v>
      </c>
      <c r="K631">
        <v>0</v>
      </c>
      <c r="M631">
        <v>25</v>
      </c>
    </row>
    <row r="632" spans="1:13">
      <c r="A632" t="s">
        <v>3622</v>
      </c>
      <c r="B632" t="s">
        <v>3622</v>
      </c>
      <c r="C632" t="s">
        <v>1819</v>
      </c>
      <c r="E632">
        <v>2</v>
      </c>
      <c r="G632">
        <v>29</v>
      </c>
      <c r="H632" t="s">
        <v>3623</v>
      </c>
      <c r="I632">
        <v>1</v>
      </c>
      <c r="J632" t="s">
        <v>1916</v>
      </c>
      <c r="K632">
        <v>2</v>
      </c>
      <c r="M632">
        <v>1</v>
      </c>
    </row>
    <row r="633" spans="1:13">
      <c r="A633" t="s">
        <v>3624</v>
      </c>
      <c r="B633" t="s">
        <v>3624</v>
      </c>
      <c r="C633" t="s">
        <v>1820</v>
      </c>
      <c r="D633" t="s">
        <v>3625</v>
      </c>
      <c r="E633">
        <v>1</v>
      </c>
      <c r="G633">
        <v>9.9</v>
      </c>
      <c r="H633" t="s">
        <v>3626</v>
      </c>
      <c r="I633">
        <v>1</v>
      </c>
      <c r="J633" t="s">
        <v>1916</v>
      </c>
      <c r="K633">
        <v>0</v>
      </c>
      <c r="M633">
        <v>25</v>
      </c>
    </row>
    <row r="634" spans="1:13">
      <c r="A634" t="s">
        <v>3627</v>
      </c>
      <c r="B634" t="s">
        <v>3627</v>
      </c>
      <c r="C634" t="s">
        <v>1821</v>
      </c>
      <c r="D634" t="s">
        <v>3628</v>
      </c>
      <c r="E634">
        <v>2</v>
      </c>
      <c r="G634">
        <v>17611</v>
      </c>
      <c r="H634" t="s">
        <v>3629</v>
      </c>
      <c r="I634">
        <v>25</v>
      </c>
      <c r="J634" t="s">
        <v>1903</v>
      </c>
      <c r="K634">
        <v>2</v>
      </c>
      <c r="M634">
        <v>15</v>
      </c>
    </row>
    <row r="635" spans="1:13">
      <c r="A635" t="s">
        <v>3630</v>
      </c>
      <c r="B635" t="s">
        <v>3630</v>
      </c>
      <c r="C635" t="s">
        <v>1822</v>
      </c>
      <c r="E635">
        <v>2</v>
      </c>
      <c r="G635">
        <v>383.5</v>
      </c>
      <c r="H635" t="s">
        <v>3631</v>
      </c>
      <c r="I635">
        <v>1</v>
      </c>
      <c r="J635" t="s">
        <v>1916</v>
      </c>
      <c r="K635">
        <v>0</v>
      </c>
      <c r="M635">
        <v>15</v>
      </c>
    </row>
    <row r="636" spans="1:13">
      <c r="A636" t="s">
        <v>3632</v>
      </c>
      <c r="B636" t="s">
        <v>3632</v>
      </c>
      <c r="C636" t="s">
        <v>1823</v>
      </c>
      <c r="D636" t="s">
        <v>3633</v>
      </c>
      <c r="E636">
        <v>1</v>
      </c>
      <c r="G636">
        <v>64.5</v>
      </c>
      <c r="H636" t="s">
        <v>3634</v>
      </c>
      <c r="I636">
        <v>1</v>
      </c>
      <c r="J636" t="s">
        <v>1916</v>
      </c>
      <c r="K636">
        <v>0</v>
      </c>
      <c r="M636">
        <v>1</v>
      </c>
    </row>
    <row r="637" spans="1:13">
      <c r="A637" t="s">
        <v>3635</v>
      </c>
      <c r="B637" t="s">
        <v>3635</v>
      </c>
      <c r="C637" t="s">
        <v>1824</v>
      </c>
      <c r="D637" t="s">
        <v>3636</v>
      </c>
      <c r="E637">
        <v>1</v>
      </c>
      <c r="G637">
        <v>49.1</v>
      </c>
      <c r="H637" t="s">
        <v>3637</v>
      </c>
      <c r="I637">
        <v>17</v>
      </c>
      <c r="J637" t="s">
        <v>2091</v>
      </c>
      <c r="K637">
        <v>0</v>
      </c>
      <c r="M637">
        <v>3</v>
      </c>
    </row>
    <row r="638" spans="1:13">
      <c r="A638" t="s">
        <v>3638</v>
      </c>
      <c r="B638" t="s">
        <v>3638</v>
      </c>
      <c r="C638" t="s">
        <v>1825</v>
      </c>
      <c r="D638" t="s">
        <v>3639</v>
      </c>
      <c r="E638">
        <v>1</v>
      </c>
      <c r="G638">
        <v>16.899999999999999</v>
      </c>
      <c r="H638" t="s">
        <v>3640</v>
      </c>
      <c r="I638">
        <v>15</v>
      </c>
      <c r="J638" t="s">
        <v>1907</v>
      </c>
      <c r="K638">
        <v>0</v>
      </c>
      <c r="M638">
        <v>3</v>
      </c>
    </row>
    <row r="639" spans="1:13">
      <c r="A639" t="s">
        <v>3641</v>
      </c>
      <c r="B639" t="s">
        <v>3641</v>
      </c>
      <c r="C639" t="s">
        <v>1826</v>
      </c>
      <c r="D639" t="s">
        <v>3642</v>
      </c>
      <c r="E639">
        <v>2</v>
      </c>
      <c r="G639">
        <v>16.899999999999999</v>
      </c>
      <c r="H639" t="s">
        <v>3643</v>
      </c>
      <c r="I639">
        <v>14</v>
      </c>
      <c r="J639" t="s">
        <v>1899</v>
      </c>
      <c r="K639">
        <v>0</v>
      </c>
      <c r="M639">
        <v>3</v>
      </c>
    </row>
    <row r="640" spans="1:13">
      <c r="A640" t="s">
        <v>3644</v>
      </c>
      <c r="B640" t="s">
        <v>3644</v>
      </c>
      <c r="C640" t="s">
        <v>1827</v>
      </c>
      <c r="E640">
        <v>2</v>
      </c>
      <c r="G640">
        <v>208</v>
      </c>
      <c r="H640" t="s">
        <v>3645</v>
      </c>
      <c r="I640">
        <v>25</v>
      </c>
      <c r="J640" t="s">
        <v>1903</v>
      </c>
      <c r="K640">
        <v>0</v>
      </c>
      <c r="M640">
        <v>11</v>
      </c>
    </row>
    <row r="641" spans="1:13">
      <c r="A641" t="s">
        <v>3646</v>
      </c>
      <c r="B641" t="s">
        <v>3646</v>
      </c>
      <c r="C641" t="s">
        <v>1828</v>
      </c>
      <c r="D641" t="s">
        <v>3647</v>
      </c>
      <c r="E641">
        <v>1</v>
      </c>
      <c r="G641">
        <v>9.6</v>
      </c>
      <c r="H641" t="s">
        <v>3648</v>
      </c>
      <c r="I641">
        <v>1</v>
      </c>
      <c r="J641" t="s">
        <v>1916</v>
      </c>
      <c r="K641">
        <v>2</v>
      </c>
      <c r="M641">
        <v>26</v>
      </c>
    </row>
    <row r="642" spans="1:13">
      <c r="A642" t="s">
        <v>3649</v>
      </c>
      <c r="B642" t="s">
        <v>3649</v>
      </c>
      <c r="C642" t="s">
        <v>1116</v>
      </c>
      <c r="D642" t="s">
        <v>3650</v>
      </c>
      <c r="E642">
        <v>1</v>
      </c>
      <c r="G642">
        <v>18.7</v>
      </c>
      <c r="H642" t="s">
        <v>3651</v>
      </c>
      <c r="I642">
        <v>1</v>
      </c>
      <c r="J642" t="s">
        <v>1916</v>
      </c>
      <c r="K642">
        <v>2</v>
      </c>
      <c r="M642">
        <v>26</v>
      </c>
    </row>
    <row r="643" spans="1:13">
      <c r="A643" t="s">
        <v>3652</v>
      </c>
      <c r="B643" t="s">
        <v>3652</v>
      </c>
      <c r="C643" t="s">
        <v>1829</v>
      </c>
      <c r="D643" t="s">
        <v>3653</v>
      </c>
      <c r="E643">
        <v>1</v>
      </c>
      <c r="G643">
        <v>241.8</v>
      </c>
      <c r="H643" t="s">
        <v>3654</v>
      </c>
      <c r="I643">
        <v>1</v>
      </c>
      <c r="J643" t="s">
        <v>1916</v>
      </c>
      <c r="K643">
        <v>2</v>
      </c>
      <c r="M643">
        <v>26</v>
      </c>
    </row>
    <row r="644" spans="1:13">
      <c r="A644" t="s">
        <v>3655</v>
      </c>
      <c r="B644" t="s">
        <v>3655</v>
      </c>
      <c r="C644" t="s">
        <v>1830</v>
      </c>
      <c r="D644" t="s">
        <v>3656</v>
      </c>
      <c r="E644">
        <v>1</v>
      </c>
      <c r="G644">
        <v>461.9</v>
      </c>
      <c r="H644" t="s">
        <v>3657</v>
      </c>
      <c r="I644">
        <v>1</v>
      </c>
      <c r="J644" t="s">
        <v>1916</v>
      </c>
      <c r="K644">
        <v>2</v>
      </c>
      <c r="M644">
        <v>26</v>
      </c>
    </row>
    <row r="645" spans="1:13">
      <c r="A645" t="s">
        <v>3658</v>
      </c>
      <c r="B645" t="s">
        <v>3658</v>
      </c>
      <c r="C645" t="s">
        <v>1831</v>
      </c>
      <c r="E645">
        <v>1</v>
      </c>
      <c r="G645">
        <v>128.69999999999999</v>
      </c>
      <c r="H645" t="s">
        <v>3659</v>
      </c>
      <c r="I645">
        <v>1</v>
      </c>
      <c r="J645" t="s">
        <v>1916</v>
      </c>
      <c r="K645">
        <v>2</v>
      </c>
      <c r="M645">
        <v>26</v>
      </c>
    </row>
    <row r="646" spans="1:13">
      <c r="A646" t="s">
        <v>3660</v>
      </c>
      <c r="B646" t="s">
        <v>3660</v>
      </c>
      <c r="C646" t="s">
        <v>1122</v>
      </c>
      <c r="D646" t="s">
        <v>3661</v>
      </c>
      <c r="E646">
        <v>1</v>
      </c>
      <c r="G646">
        <v>6.1</v>
      </c>
      <c r="H646" t="s">
        <v>3662</v>
      </c>
      <c r="I646">
        <v>1</v>
      </c>
      <c r="J646" t="s">
        <v>1916</v>
      </c>
      <c r="K646">
        <v>0</v>
      </c>
      <c r="M646">
        <v>25</v>
      </c>
    </row>
    <row r="647" spans="1:13">
      <c r="A647" t="s">
        <v>3663</v>
      </c>
      <c r="B647" t="s">
        <v>3663</v>
      </c>
      <c r="C647" t="s">
        <v>1124</v>
      </c>
      <c r="D647" t="s">
        <v>3664</v>
      </c>
      <c r="E647">
        <v>1</v>
      </c>
      <c r="G647">
        <v>7</v>
      </c>
      <c r="H647" t="s">
        <v>3665</v>
      </c>
      <c r="I647">
        <v>1</v>
      </c>
      <c r="J647" t="s">
        <v>1916</v>
      </c>
      <c r="K647">
        <v>0</v>
      </c>
      <c r="M647">
        <v>25</v>
      </c>
    </row>
    <row r="648" spans="1:13">
      <c r="A648" t="s">
        <v>3666</v>
      </c>
      <c r="B648" t="s">
        <v>3666</v>
      </c>
      <c r="C648" t="s">
        <v>1832</v>
      </c>
      <c r="D648" t="s">
        <v>3667</v>
      </c>
      <c r="E648">
        <v>2</v>
      </c>
      <c r="G648">
        <v>76.3</v>
      </c>
      <c r="H648" t="s">
        <v>3668</v>
      </c>
      <c r="I648">
        <v>1</v>
      </c>
      <c r="J648" t="s">
        <v>1916</v>
      </c>
      <c r="K648">
        <v>0</v>
      </c>
      <c r="M648">
        <v>15</v>
      </c>
    </row>
    <row r="649" spans="1:13">
      <c r="A649" t="s">
        <v>3669</v>
      </c>
      <c r="B649" t="s">
        <v>3669</v>
      </c>
      <c r="C649" t="s">
        <v>1833</v>
      </c>
      <c r="D649" t="s">
        <v>3670</v>
      </c>
      <c r="E649">
        <v>1</v>
      </c>
      <c r="G649">
        <v>34.200000000000003</v>
      </c>
      <c r="H649" t="s">
        <v>3671</v>
      </c>
      <c r="I649">
        <v>1</v>
      </c>
      <c r="J649" t="s">
        <v>1916</v>
      </c>
      <c r="K649">
        <v>0</v>
      </c>
      <c r="M649">
        <v>25</v>
      </c>
    </row>
    <row r="650" spans="1:13">
      <c r="A650" t="s">
        <v>3672</v>
      </c>
      <c r="B650" t="s">
        <v>3672</v>
      </c>
      <c r="C650" t="s">
        <v>1834</v>
      </c>
      <c r="E650">
        <v>1</v>
      </c>
      <c r="G650">
        <v>2.13</v>
      </c>
      <c r="H650" t="s">
        <v>3673</v>
      </c>
      <c r="I650">
        <v>15</v>
      </c>
      <c r="J650" t="s">
        <v>1907</v>
      </c>
      <c r="K650">
        <v>0</v>
      </c>
      <c r="M650">
        <v>7</v>
      </c>
    </row>
    <row r="651" spans="1:13">
      <c r="A651" t="s">
        <v>3674</v>
      </c>
      <c r="B651" t="s">
        <v>3674</v>
      </c>
      <c r="C651" t="s">
        <v>1835</v>
      </c>
      <c r="D651" t="s">
        <v>3675</v>
      </c>
      <c r="E651">
        <v>1</v>
      </c>
      <c r="G651">
        <v>10.8</v>
      </c>
      <c r="H651" t="s">
        <v>3676</v>
      </c>
      <c r="I651">
        <v>1</v>
      </c>
      <c r="J651" t="s">
        <v>1916</v>
      </c>
      <c r="K651">
        <v>0</v>
      </c>
      <c r="M651">
        <v>1</v>
      </c>
    </row>
    <row r="652" spans="1:13">
      <c r="A652" t="s">
        <v>3677</v>
      </c>
      <c r="B652" t="s">
        <v>3677</v>
      </c>
      <c r="C652" t="s">
        <v>1836</v>
      </c>
      <c r="E652">
        <v>2</v>
      </c>
      <c r="G652">
        <v>52.4</v>
      </c>
      <c r="H652" t="s">
        <v>3678</v>
      </c>
      <c r="I652">
        <v>1</v>
      </c>
      <c r="J652" t="s">
        <v>1916</v>
      </c>
      <c r="K652">
        <v>2</v>
      </c>
      <c r="M652">
        <v>3</v>
      </c>
    </row>
    <row r="653" spans="1:13">
      <c r="A653" t="s">
        <v>3679</v>
      </c>
      <c r="B653" t="s">
        <v>3679</v>
      </c>
      <c r="C653" t="s">
        <v>1837</v>
      </c>
      <c r="D653" t="s">
        <v>3680</v>
      </c>
      <c r="E653">
        <v>1</v>
      </c>
      <c r="G653">
        <v>10.4</v>
      </c>
      <c r="H653" t="s">
        <v>3681</v>
      </c>
      <c r="I653">
        <v>1</v>
      </c>
      <c r="J653" t="s">
        <v>1916</v>
      </c>
      <c r="K653">
        <v>0</v>
      </c>
      <c r="M653">
        <v>25</v>
      </c>
    </row>
    <row r="654" spans="1:13">
      <c r="A654" t="s">
        <v>3682</v>
      </c>
      <c r="B654" t="s">
        <v>3682</v>
      </c>
      <c r="C654" t="s">
        <v>1838</v>
      </c>
      <c r="D654" t="s">
        <v>3683</v>
      </c>
      <c r="E654">
        <v>2</v>
      </c>
      <c r="G654">
        <v>111.8</v>
      </c>
      <c r="H654" t="s">
        <v>3684</v>
      </c>
      <c r="I654">
        <v>12</v>
      </c>
      <c r="J654" t="s">
        <v>2248</v>
      </c>
      <c r="K654">
        <v>2</v>
      </c>
      <c r="M654">
        <v>15</v>
      </c>
    </row>
    <row r="655" spans="1:13">
      <c r="A655" t="s">
        <v>3685</v>
      </c>
      <c r="B655" t="s">
        <v>3685</v>
      </c>
      <c r="C655" t="s">
        <v>1839</v>
      </c>
      <c r="D655" t="s">
        <v>3686</v>
      </c>
      <c r="E655">
        <v>1</v>
      </c>
      <c r="G655">
        <v>669</v>
      </c>
      <c r="H655" t="s">
        <v>3687</v>
      </c>
      <c r="I655">
        <v>25</v>
      </c>
      <c r="J655" t="s">
        <v>1903</v>
      </c>
      <c r="K655">
        <v>0</v>
      </c>
      <c r="M655">
        <v>9</v>
      </c>
    </row>
    <row r="656" spans="1:13">
      <c r="A656" t="s">
        <v>3688</v>
      </c>
      <c r="B656" t="s">
        <v>3688</v>
      </c>
      <c r="C656" t="s">
        <v>1840</v>
      </c>
      <c r="E656">
        <v>1</v>
      </c>
      <c r="G656">
        <v>25.4</v>
      </c>
      <c r="H656" t="s">
        <v>3689</v>
      </c>
      <c r="I656">
        <v>1</v>
      </c>
      <c r="J656" t="s">
        <v>1916</v>
      </c>
      <c r="K656">
        <v>0</v>
      </c>
      <c r="M656">
        <v>25</v>
      </c>
    </row>
    <row r="657" spans="1:13">
      <c r="A657" t="s">
        <v>3690</v>
      </c>
      <c r="B657" t="s">
        <v>3690</v>
      </c>
      <c r="C657" t="s">
        <v>1841</v>
      </c>
      <c r="E657">
        <v>1</v>
      </c>
      <c r="G657">
        <v>63.7</v>
      </c>
      <c r="H657" t="s">
        <v>3691</v>
      </c>
      <c r="I657">
        <v>3</v>
      </c>
      <c r="J657" t="s">
        <v>1939</v>
      </c>
      <c r="K657">
        <v>0</v>
      </c>
      <c r="M657">
        <v>2</v>
      </c>
    </row>
    <row r="658" spans="1:13">
      <c r="A658" t="s">
        <v>3692</v>
      </c>
      <c r="B658" t="s">
        <v>3692</v>
      </c>
      <c r="C658" t="s">
        <v>1842</v>
      </c>
      <c r="E658">
        <v>2</v>
      </c>
      <c r="G658">
        <v>75.900000000000006</v>
      </c>
      <c r="H658" t="s">
        <v>3693</v>
      </c>
      <c r="I658">
        <v>1</v>
      </c>
      <c r="J658" t="s">
        <v>1916</v>
      </c>
      <c r="K658">
        <v>0</v>
      </c>
      <c r="M658">
        <v>15</v>
      </c>
    </row>
    <row r="659" spans="1:13">
      <c r="A659" t="s">
        <v>3694</v>
      </c>
      <c r="B659" t="s">
        <v>3694</v>
      </c>
      <c r="C659" t="s">
        <v>1843</v>
      </c>
      <c r="D659" t="s">
        <v>3695</v>
      </c>
      <c r="E659">
        <v>2</v>
      </c>
      <c r="G659">
        <v>27.7</v>
      </c>
      <c r="H659" t="s">
        <v>3696</v>
      </c>
      <c r="I659">
        <v>3</v>
      </c>
      <c r="J659" t="s">
        <v>1939</v>
      </c>
      <c r="K659">
        <v>0</v>
      </c>
      <c r="M659">
        <v>2</v>
      </c>
    </row>
    <row r="660" spans="1:13">
      <c r="A660" t="s">
        <v>3697</v>
      </c>
      <c r="B660" t="s">
        <v>3697</v>
      </c>
      <c r="C660" t="s">
        <v>1844</v>
      </c>
      <c r="D660" t="s">
        <v>3698</v>
      </c>
      <c r="E660">
        <v>1</v>
      </c>
      <c r="G660">
        <v>32.9</v>
      </c>
      <c r="H660" t="s">
        <v>3699</v>
      </c>
      <c r="I660">
        <v>1</v>
      </c>
      <c r="J660" t="s">
        <v>1916</v>
      </c>
      <c r="K660">
        <v>0</v>
      </c>
      <c r="M660">
        <v>1</v>
      </c>
    </row>
    <row r="661" spans="1:13">
      <c r="A661" t="s">
        <v>3700</v>
      </c>
      <c r="B661" t="s">
        <v>3700</v>
      </c>
      <c r="C661" t="s">
        <v>1845</v>
      </c>
      <c r="E661">
        <v>1</v>
      </c>
      <c r="G661">
        <v>1044</v>
      </c>
      <c r="H661" t="s">
        <v>3701</v>
      </c>
      <c r="I661">
        <v>25</v>
      </c>
      <c r="J661" t="s">
        <v>1903</v>
      </c>
      <c r="K661">
        <v>0</v>
      </c>
      <c r="M661">
        <v>9</v>
      </c>
    </row>
    <row r="662" spans="1:13">
      <c r="A662" t="s">
        <v>3702</v>
      </c>
      <c r="B662" t="s">
        <v>3702</v>
      </c>
      <c r="C662" t="s">
        <v>1846</v>
      </c>
      <c r="E662">
        <v>2</v>
      </c>
      <c r="G662">
        <v>26.6</v>
      </c>
      <c r="H662" t="s">
        <v>3703</v>
      </c>
      <c r="I662">
        <v>21</v>
      </c>
      <c r="J662" t="s">
        <v>1946</v>
      </c>
      <c r="K662">
        <v>0</v>
      </c>
      <c r="M662">
        <v>3</v>
      </c>
    </row>
    <row r="663" spans="1:13">
      <c r="A663" t="s">
        <v>3704</v>
      </c>
      <c r="B663" t="s">
        <v>3704</v>
      </c>
      <c r="C663" t="s">
        <v>1847</v>
      </c>
      <c r="D663" t="s">
        <v>3705</v>
      </c>
      <c r="E663">
        <v>2</v>
      </c>
      <c r="G663">
        <v>2377.3000000000002</v>
      </c>
      <c r="H663" t="s">
        <v>3706</v>
      </c>
      <c r="I663">
        <v>1</v>
      </c>
      <c r="J663" t="s">
        <v>1916</v>
      </c>
      <c r="K663">
        <v>2</v>
      </c>
      <c r="M663">
        <v>15</v>
      </c>
    </row>
    <row r="664" spans="1:13">
      <c r="A664" t="s">
        <v>3707</v>
      </c>
      <c r="B664" t="s">
        <v>3707</v>
      </c>
      <c r="C664" t="s">
        <v>1848</v>
      </c>
      <c r="D664" t="s">
        <v>3708</v>
      </c>
      <c r="E664">
        <v>2</v>
      </c>
      <c r="G664">
        <v>346.9</v>
      </c>
      <c r="H664" t="s">
        <v>3709</v>
      </c>
      <c r="I664">
        <v>1</v>
      </c>
      <c r="J664" t="s">
        <v>1916</v>
      </c>
      <c r="K664">
        <v>2</v>
      </c>
      <c r="M664">
        <v>3</v>
      </c>
    </row>
    <row r="665" spans="1:13">
      <c r="A665" t="s">
        <v>3710</v>
      </c>
      <c r="B665" t="s">
        <v>3710</v>
      </c>
      <c r="C665" t="s">
        <v>1849</v>
      </c>
      <c r="D665" t="s">
        <v>3711</v>
      </c>
      <c r="E665">
        <v>2</v>
      </c>
      <c r="G665">
        <v>5220.8</v>
      </c>
      <c r="H665" t="s">
        <v>3712</v>
      </c>
      <c r="I665">
        <v>10</v>
      </c>
      <c r="J665" t="s">
        <v>1968</v>
      </c>
      <c r="K665">
        <v>0</v>
      </c>
      <c r="M665">
        <v>3</v>
      </c>
    </row>
    <row r="666" spans="1:13">
      <c r="A666" t="s">
        <v>3713</v>
      </c>
      <c r="B666" t="s">
        <v>3713</v>
      </c>
      <c r="C666" t="s">
        <v>1850</v>
      </c>
      <c r="D666" t="s">
        <v>3714</v>
      </c>
      <c r="E666">
        <v>2</v>
      </c>
      <c r="G666">
        <v>4829.8999999999996</v>
      </c>
      <c r="H666" t="s">
        <v>3715</v>
      </c>
      <c r="I666">
        <v>10</v>
      </c>
      <c r="J666" t="s">
        <v>1968</v>
      </c>
      <c r="K666">
        <v>0</v>
      </c>
      <c r="M666">
        <v>3</v>
      </c>
    </row>
    <row r="667" spans="1:13">
      <c r="A667" t="s">
        <v>3716</v>
      </c>
      <c r="B667" t="s">
        <v>3716</v>
      </c>
      <c r="C667" t="s">
        <v>1851</v>
      </c>
      <c r="D667" t="s">
        <v>3717</v>
      </c>
      <c r="E667">
        <v>1</v>
      </c>
      <c r="G667">
        <v>10.1</v>
      </c>
      <c r="H667" t="s">
        <v>3718</v>
      </c>
      <c r="I667">
        <v>1</v>
      </c>
      <c r="J667" t="s">
        <v>1916</v>
      </c>
      <c r="K667">
        <v>0</v>
      </c>
      <c r="M667">
        <v>25</v>
      </c>
    </row>
    <row r="668" spans="1:13">
      <c r="A668" t="s">
        <v>3719</v>
      </c>
      <c r="B668" t="s">
        <v>3719</v>
      </c>
      <c r="C668" t="s">
        <v>1852</v>
      </c>
      <c r="D668" t="s">
        <v>3720</v>
      </c>
      <c r="E668">
        <v>1</v>
      </c>
      <c r="G668">
        <v>13.8</v>
      </c>
      <c r="H668" t="s">
        <v>3721</v>
      </c>
      <c r="I668">
        <v>3</v>
      </c>
      <c r="J668" t="s">
        <v>1939</v>
      </c>
      <c r="K668">
        <v>0</v>
      </c>
      <c r="M668">
        <v>2</v>
      </c>
    </row>
    <row r="669" spans="1:13">
      <c r="A669" t="s">
        <v>3722</v>
      </c>
      <c r="B669" t="s">
        <v>3722</v>
      </c>
      <c r="C669" t="s">
        <v>1853</v>
      </c>
      <c r="E669">
        <v>1</v>
      </c>
      <c r="G669">
        <v>17.600000000000001</v>
      </c>
      <c r="H669" t="s">
        <v>3723</v>
      </c>
      <c r="I669">
        <v>19</v>
      </c>
      <c r="J669" t="s">
        <v>1980</v>
      </c>
      <c r="K669">
        <v>0</v>
      </c>
      <c r="M669">
        <v>12</v>
      </c>
    </row>
    <row r="670" spans="1:13">
      <c r="A670" t="s">
        <v>3724</v>
      </c>
      <c r="B670" t="s">
        <v>3724</v>
      </c>
      <c r="C670" t="s">
        <v>1854</v>
      </c>
      <c r="E670">
        <v>2</v>
      </c>
      <c r="G670">
        <v>1024.3</v>
      </c>
      <c r="H670" t="s">
        <v>3725</v>
      </c>
      <c r="I670">
        <v>3</v>
      </c>
      <c r="J670" t="s">
        <v>1939</v>
      </c>
      <c r="K670">
        <v>0</v>
      </c>
      <c r="M670">
        <v>3</v>
      </c>
    </row>
    <row r="671" spans="1:13">
      <c r="A671" t="s">
        <v>3726</v>
      </c>
      <c r="B671" t="s">
        <v>3726</v>
      </c>
      <c r="C671" t="s">
        <v>1855</v>
      </c>
      <c r="E671">
        <v>1</v>
      </c>
      <c r="G671">
        <v>14.9</v>
      </c>
      <c r="H671" t="s">
        <v>3727</v>
      </c>
      <c r="I671">
        <v>14</v>
      </c>
      <c r="J671" t="s">
        <v>1899</v>
      </c>
      <c r="K671">
        <v>0</v>
      </c>
      <c r="M671">
        <v>3</v>
      </c>
    </row>
    <row r="672" spans="1:13">
      <c r="A672" t="s">
        <v>3728</v>
      </c>
      <c r="B672" t="s">
        <v>3728</v>
      </c>
      <c r="C672" t="s">
        <v>1856</v>
      </c>
      <c r="E672">
        <v>1</v>
      </c>
      <c r="G672">
        <v>10.4</v>
      </c>
      <c r="H672" t="s">
        <v>3729</v>
      </c>
      <c r="I672">
        <v>1</v>
      </c>
      <c r="J672" t="s">
        <v>1916</v>
      </c>
      <c r="K672">
        <v>0</v>
      </c>
      <c r="M672">
        <v>25</v>
      </c>
    </row>
    <row r="673" spans="1:13">
      <c r="A673" t="s">
        <v>3730</v>
      </c>
      <c r="B673" t="s">
        <v>3730</v>
      </c>
      <c r="C673" t="s">
        <v>1857</v>
      </c>
      <c r="D673" t="s">
        <v>3731</v>
      </c>
      <c r="E673">
        <v>2</v>
      </c>
      <c r="G673">
        <v>41.1</v>
      </c>
      <c r="H673" t="s">
        <v>3732</v>
      </c>
      <c r="I673">
        <v>1</v>
      </c>
      <c r="J673" t="s">
        <v>1916</v>
      </c>
      <c r="K673">
        <v>0</v>
      </c>
      <c r="M673">
        <v>3</v>
      </c>
    </row>
    <row r="674" spans="1:13">
      <c r="A674" t="s">
        <v>3733</v>
      </c>
      <c r="B674" t="s">
        <v>3733</v>
      </c>
      <c r="C674" t="s">
        <v>1858</v>
      </c>
      <c r="D674" t="s">
        <v>3734</v>
      </c>
      <c r="E674">
        <v>1</v>
      </c>
      <c r="G674">
        <v>10.199999999999999</v>
      </c>
      <c r="H674" t="s">
        <v>3735</v>
      </c>
      <c r="I674">
        <v>1</v>
      </c>
      <c r="J674" t="s">
        <v>1916</v>
      </c>
      <c r="K674">
        <v>2</v>
      </c>
      <c r="M674">
        <v>26</v>
      </c>
    </row>
    <row r="675" spans="1:13">
      <c r="A675" t="s">
        <v>3736</v>
      </c>
      <c r="B675" t="s">
        <v>3736</v>
      </c>
      <c r="C675" t="s">
        <v>1859</v>
      </c>
      <c r="D675" t="s">
        <v>3737</v>
      </c>
      <c r="E675">
        <v>1</v>
      </c>
      <c r="G675">
        <v>18.899999999999999</v>
      </c>
      <c r="H675" t="s">
        <v>3738</v>
      </c>
      <c r="I675">
        <v>1</v>
      </c>
      <c r="J675" t="s">
        <v>1916</v>
      </c>
      <c r="K675">
        <v>2</v>
      </c>
      <c r="M675">
        <v>26</v>
      </c>
    </row>
    <row r="676" spans="1:13">
      <c r="A676" t="s">
        <v>3739</v>
      </c>
      <c r="B676" t="s">
        <v>3739</v>
      </c>
      <c r="C676" t="s">
        <v>1860</v>
      </c>
      <c r="D676" t="s">
        <v>3740</v>
      </c>
      <c r="E676">
        <v>1</v>
      </c>
      <c r="G676">
        <v>202.6</v>
      </c>
      <c r="H676" t="s">
        <v>3741</v>
      </c>
      <c r="I676">
        <v>3</v>
      </c>
      <c r="J676" t="s">
        <v>1939</v>
      </c>
      <c r="K676">
        <v>2</v>
      </c>
      <c r="M676">
        <v>2</v>
      </c>
    </row>
    <row r="677" spans="1:13">
      <c r="A677" t="s">
        <v>3742</v>
      </c>
      <c r="B677" t="s">
        <v>3742</v>
      </c>
      <c r="C677" t="s">
        <v>1861</v>
      </c>
      <c r="D677" t="s">
        <v>3743</v>
      </c>
      <c r="E677">
        <v>1</v>
      </c>
      <c r="G677">
        <v>229</v>
      </c>
      <c r="H677" t="s">
        <v>3744</v>
      </c>
      <c r="I677">
        <v>19</v>
      </c>
      <c r="J677" t="s">
        <v>1980</v>
      </c>
      <c r="K677">
        <v>2</v>
      </c>
      <c r="M677">
        <v>3</v>
      </c>
    </row>
    <row r="678" spans="1:13">
      <c r="A678" t="s">
        <v>3745</v>
      </c>
      <c r="B678" t="s">
        <v>3745</v>
      </c>
      <c r="C678" t="s">
        <v>1862</v>
      </c>
      <c r="D678" t="s">
        <v>3746</v>
      </c>
      <c r="E678">
        <v>1</v>
      </c>
      <c r="G678">
        <v>429.1</v>
      </c>
      <c r="H678" t="s">
        <v>3747</v>
      </c>
      <c r="I678">
        <v>19</v>
      </c>
      <c r="J678" t="s">
        <v>1980</v>
      </c>
      <c r="K678">
        <v>2</v>
      </c>
      <c r="M678">
        <v>3</v>
      </c>
    </row>
    <row r="679" spans="1:13">
      <c r="A679" t="s">
        <v>3748</v>
      </c>
      <c r="B679" t="s">
        <v>3748</v>
      </c>
      <c r="C679" t="s">
        <v>1162</v>
      </c>
      <c r="D679" t="s">
        <v>3749</v>
      </c>
      <c r="E679">
        <v>1</v>
      </c>
      <c r="G679">
        <v>9.8000000000000007</v>
      </c>
      <c r="H679" t="s">
        <v>3750</v>
      </c>
      <c r="I679">
        <v>2</v>
      </c>
      <c r="J679" t="s">
        <v>835</v>
      </c>
      <c r="K679">
        <v>0</v>
      </c>
      <c r="M679">
        <v>1</v>
      </c>
    </row>
    <row r="680" spans="1:13">
      <c r="A680" t="s">
        <v>3751</v>
      </c>
      <c r="B680" t="s">
        <v>3751</v>
      </c>
      <c r="C680" t="s">
        <v>1863</v>
      </c>
      <c r="D680" t="s">
        <v>3752</v>
      </c>
      <c r="E680">
        <v>1</v>
      </c>
      <c r="G680">
        <v>5.3</v>
      </c>
      <c r="H680" t="s">
        <v>3753</v>
      </c>
      <c r="I680">
        <v>1</v>
      </c>
      <c r="J680" t="s">
        <v>1916</v>
      </c>
      <c r="K680">
        <v>0</v>
      </c>
      <c r="M680">
        <v>25</v>
      </c>
    </row>
    <row r="681" spans="1:13">
      <c r="A681" t="s">
        <v>3754</v>
      </c>
      <c r="B681" t="s">
        <v>3754</v>
      </c>
      <c r="C681" t="s">
        <v>1864</v>
      </c>
      <c r="D681" t="s">
        <v>3755</v>
      </c>
      <c r="E681">
        <v>1</v>
      </c>
      <c r="G681">
        <v>13.8</v>
      </c>
      <c r="H681" t="s">
        <v>3756</v>
      </c>
      <c r="I681">
        <v>1</v>
      </c>
      <c r="J681" t="s">
        <v>1916</v>
      </c>
      <c r="K681">
        <v>0</v>
      </c>
      <c r="M681">
        <v>25</v>
      </c>
    </row>
    <row r="682" spans="1:13">
      <c r="A682" t="s">
        <v>3757</v>
      </c>
      <c r="B682" t="s">
        <v>3757</v>
      </c>
      <c r="C682" t="s">
        <v>1865</v>
      </c>
      <c r="D682" t="s">
        <v>3758</v>
      </c>
      <c r="E682">
        <v>1</v>
      </c>
      <c r="G682">
        <v>100</v>
      </c>
      <c r="H682" t="s">
        <v>3759</v>
      </c>
      <c r="I682">
        <v>25</v>
      </c>
      <c r="J682" t="s">
        <v>1903</v>
      </c>
      <c r="K682">
        <v>2</v>
      </c>
      <c r="M682">
        <v>15</v>
      </c>
    </row>
    <row r="683" spans="1:13">
      <c r="A683" t="s">
        <v>3760</v>
      </c>
      <c r="B683" t="s">
        <v>3760</v>
      </c>
      <c r="C683" t="s">
        <v>1866</v>
      </c>
      <c r="D683" t="s">
        <v>3761</v>
      </c>
      <c r="E683">
        <v>1</v>
      </c>
      <c r="G683">
        <v>206</v>
      </c>
      <c r="H683" t="s">
        <v>3762</v>
      </c>
      <c r="I683">
        <v>25</v>
      </c>
      <c r="J683" t="s">
        <v>1903</v>
      </c>
      <c r="K683">
        <v>2</v>
      </c>
      <c r="M683">
        <v>9</v>
      </c>
    </row>
    <row r="684" spans="1:13">
      <c r="A684" t="s">
        <v>3763</v>
      </c>
      <c r="B684" t="s">
        <v>3763</v>
      </c>
      <c r="C684" t="s">
        <v>1867</v>
      </c>
      <c r="D684" t="s">
        <v>3764</v>
      </c>
      <c r="E684">
        <v>1</v>
      </c>
      <c r="G684">
        <v>7.4</v>
      </c>
      <c r="H684" t="s">
        <v>3765</v>
      </c>
      <c r="I684">
        <v>1</v>
      </c>
      <c r="J684" t="s">
        <v>1916</v>
      </c>
      <c r="K684">
        <v>0</v>
      </c>
      <c r="M684">
        <v>4</v>
      </c>
    </row>
    <row r="685" spans="1:13">
      <c r="A685" t="s">
        <v>3766</v>
      </c>
      <c r="B685" t="s">
        <v>3766</v>
      </c>
      <c r="C685" t="s">
        <v>1166</v>
      </c>
      <c r="D685" t="s">
        <v>3767</v>
      </c>
      <c r="E685">
        <v>1</v>
      </c>
      <c r="G685">
        <v>10.4</v>
      </c>
      <c r="H685" t="s">
        <v>3768</v>
      </c>
      <c r="I685">
        <v>1</v>
      </c>
      <c r="J685" t="s">
        <v>1916</v>
      </c>
      <c r="K685">
        <v>0</v>
      </c>
      <c r="M685">
        <v>25</v>
      </c>
    </row>
    <row r="686" spans="1:13">
      <c r="A686" t="s">
        <v>3769</v>
      </c>
      <c r="B686" t="s">
        <v>3769</v>
      </c>
      <c r="C686" t="s">
        <v>1868</v>
      </c>
      <c r="D686" t="s">
        <v>3770</v>
      </c>
      <c r="E686">
        <v>1</v>
      </c>
      <c r="G686">
        <v>1825</v>
      </c>
      <c r="H686" t="s">
        <v>3771</v>
      </c>
      <c r="I686">
        <v>25</v>
      </c>
      <c r="J686" t="s">
        <v>1903</v>
      </c>
      <c r="K686">
        <v>0</v>
      </c>
      <c r="M686">
        <v>10</v>
      </c>
    </row>
    <row r="687" spans="1:13" ht="14.25" thickBot="1">
      <c r="A687" t="s">
        <v>3772</v>
      </c>
      <c r="B687" t="s">
        <v>3772</v>
      </c>
      <c r="C687" t="s">
        <v>1869</v>
      </c>
      <c r="D687" t="s">
        <v>3773</v>
      </c>
      <c r="E687">
        <v>1</v>
      </c>
      <c r="G687">
        <v>1399</v>
      </c>
      <c r="H687" t="s">
        <v>3771</v>
      </c>
      <c r="I687">
        <v>25</v>
      </c>
      <c r="J687" t="s">
        <v>1903</v>
      </c>
      <c r="K687">
        <v>0</v>
      </c>
      <c r="M687">
        <v>10</v>
      </c>
    </row>
    <row r="688" spans="1:13" s="73" customFormat="1" ht="14.25" thickTop="1">
      <c r="A688" s="73" t="s">
        <v>4219</v>
      </c>
      <c r="B688" s="73" t="s">
        <v>4219</v>
      </c>
      <c r="C688" s="73" t="s">
        <v>668</v>
      </c>
      <c r="D688" s="73" t="s">
        <v>4220</v>
      </c>
      <c r="E688" s="73">
        <v>2</v>
      </c>
      <c r="G688" s="73">
        <v>11.3</v>
      </c>
      <c r="H688" s="73" t="s">
        <v>4221</v>
      </c>
      <c r="I688" s="73">
        <v>1</v>
      </c>
      <c r="J688" s="73" t="s">
        <v>1916</v>
      </c>
      <c r="K688" s="73">
        <v>0</v>
      </c>
    </row>
    <row r="689" spans="1:13">
      <c r="A689" t="s">
        <v>2991</v>
      </c>
      <c r="B689" t="s">
        <v>2991</v>
      </c>
      <c r="C689" t="s">
        <v>1605</v>
      </c>
      <c r="D689" t="s">
        <v>2992</v>
      </c>
      <c r="E689">
        <v>1</v>
      </c>
      <c r="G689">
        <v>2.09</v>
      </c>
      <c r="H689" t="s">
        <v>2993</v>
      </c>
      <c r="I689">
        <v>24</v>
      </c>
      <c r="J689" t="s">
        <v>2057</v>
      </c>
      <c r="K689">
        <v>0</v>
      </c>
      <c r="M689">
        <v>7</v>
      </c>
    </row>
    <row r="690" spans="1:13">
      <c r="A690" t="s">
        <v>2938</v>
      </c>
      <c r="B690" t="s">
        <v>2938</v>
      </c>
      <c r="C690" t="s">
        <v>1586</v>
      </c>
      <c r="D690" t="s">
        <v>2939</v>
      </c>
      <c r="E690">
        <v>1</v>
      </c>
      <c r="G690">
        <v>1.47</v>
      </c>
      <c r="H690" t="s">
        <v>2940</v>
      </c>
      <c r="I690">
        <v>3</v>
      </c>
      <c r="J690" t="s">
        <v>1939</v>
      </c>
      <c r="K690">
        <v>0</v>
      </c>
      <c r="M690">
        <v>9</v>
      </c>
    </row>
    <row r="691" spans="1:13">
      <c r="A691" t="s">
        <v>4797</v>
      </c>
      <c r="B691" t="s">
        <v>4797</v>
      </c>
      <c r="C691" t="s">
        <v>4127</v>
      </c>
      <c r="D691" t="s">
        <v>4798</v>
      </c>
      <c r="E691">
        <v>0</v>
      </c>
      <c r="G691">
        <v>100</v>
      </c>
      <c r="H691" t="s">
        <v>4799</v>
      </c>
      <c r="I691">
        <v>25</v>
      </c>
      <c r="J691" t="s">
        <v>1903</v>
      </c>
      <c r="K691">
        <v>0</v>
      </c>
      <c r="M691">
        <v>9</v>
      </c>
    </row>
    <row r="692" spans="1:13">
      <c r="A692" t="s">
        <v>4742</v>
      </c>
      <c r="B692" t="s">
        <v>4742</v>
      </c>
      <c r="C692" t="s">
        <v>1406</v>
      </c>
      <c r="E692">
        <v>0</v>
      </c>
      <c r="G692">
        <v>31.5</v>
      </c>
      <c r="H692" t="s">
        <v>4743</v>
      </c>
      <c r="I692">
        <v>2</v>
      </c>
      <c r="J692" t="s">
        <v>835</v>
      </c>
      <c r="K692">
        <v>0</v>
      </c>
    </row>
  </sheetData>
  <autoFilter ref="A4:N687"/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34"/>
  <sheetViews>
    <sheetView workbookViewId="0">
      <selection activeCell="AF10" sqref="AF10"/>
    </sheetView>
  </sheetViews>
  <sheetFormatPr defaultRowHeight="13.5"/>
  <cols>
    <col min="2" max="2" width="41.5" customWidth="1"/>
    <col min="3" max="3" width="4.75" customWidth="1"/>
    <col min="4" max="4" width="70.375" bestFit="1" customWidth="1"/>
    <col min="5" max="83" width="12.25" customWidth="1"/>
  </cols>
  <sheetData>
    <row r="1" spans="1:83">
      <c r="A1" t="s">
        <v>3774</v>
      </c>
      <c r="B1" t="s">
        <v>3775</v>
      </c>
      <c r="C1" t="s">
        <v>3776</v>
      </c>
      <c r="D1" t="s">
        <v>3777</v>
      </c>
      <c r="E1" t="s">
        <v>3778</v>
      </c>
      <c r="F1" t="s">
        <v>3779</v>
      </c>
      <c r="G1" t="s">
        <v>3780</v>
      </c>
      <c r="H1" t="s">
        <v>3781</v>
      </c>
      <c r="I1" t="s">
        <v>3782</v>
      </c>
      <c r="J1" t="s">
        <v>3783</v>
      </c>
      <c r="K1" t="s">
        <v>3784</v>
      </c>
      <c r="L1" t="s">
        <v>3785</v>
      </c>
      <c r="M1" t="s">
        <v>3786</v>
      </c>
      <c r="N1" t="s">
        <v>3787</v>
      </c>
      <c r="O1" t="s">
        <v>3788</v>
      </c>
      <c r="P1" t="s">
        <v>3789</v>
      </c>
      <c r="Q1" t="s">
        <v>3790</v>
      </c>
      <c r="R1" t="s">
        <v>3791</v>
      </c>
      <c r="S1" t="s">
        <v>3792</v>
      </c>
      <c r="T1" t="s">
        <v>3793</v>
      </c>
      <c r="U1" t="s">
        <v>3794</v>
      </c>
      <c r="V1" t="s">
        <v>3795</v>
      </c>
      <c r="W1" t="s">
        <v>3796</v>
      </c>
      <c r="X1" t="s">
        <v>3797</v>
      </c>
      <c r="Y1" t="s">
        <v>3798</v>
      </c>
      <c r="Z1" t="s">
        <v>3799</v>
      </c>
      <c r="AA1" t="s">
        <v>3800</v>
      </c>
      <c r="AB1" t="s">
        <v>3801</v>
      </c>
      <c r="AC1" t="s">
        <v>3802</v>
      </c>
      <c r="AD1" t="s">
        <v>3803</v>
      </c>
      <c r="AE1" t="s">
        <v>3804</v>
      </c>
      <c r="AF1" t="s">
        <v>3805</v>
      </c>
      <c r="AG1" t="s">
        <v>3806</v>
      </c>
      <c r="AH1" t="s">
        <v>3807</v>
      </c>
      <c r="AI1" t="s">
        <v>3808</v>
      </c>
      <c r="AJ1" t="s">
        <v>3809</v>
      </c>
      <c r="AK1" t="s">
        <v>3810</v>
      </c>
      <c r="AL1" t="s">
        <v>3811</v>
      </c>
      <c r="AM1" t="s">
        <v>3812</v>
      </c>
      <c r="AN1" t="s">
        <v>3813</v>
      </c>
      <c r="AO1" t="s">
        <v>3814</v>
      </c>
      <c r="AP1" t="s">
        <v>3815</v>
      </c>
      <c r="AQ1" t="s">
        <v>3816</v>
      </c>
      <c r="AR1" t="s">
        <v>3817</v>
      </c>
      <c r="AS1" t="s">
        <v>3818</v>
      </c>
      <c r="AT1" t="s">
        <v>3819</v>
      </c>
      <c r="AU1" t="s">
        <v>3820</v>
      </c>
      <c r="AV1" t="s">
        <v>3821</v>
      </c>
      <c r="AW1" t="s">
        <v>3822</v>
      </c>
      <c r="AX1" t="s">
        <v>3823</v>
      </c>
      <c r="AY1" t="s">
        <v>3824</v>
      </c>
      <c r="AZ1" t="s">
        <v>3825</v>
      </c>
      <c r="BA1" t="s">
        <v>3826</v>
      </c>
      <c r="BB1" t="s">
        <v>3827</v>
      </c>
      <c r="BC1" t="s">
        <v>3828</v>
      </c>
      <c r="BD1" t="s">
        <v>3829</v>
      </c>
      <c r="BE1" t="s">
        <v>3830</v>
      </c>
      <c r="BF1" t="s">
        <v>3831</v>
      </c>
      <c r="BG1" t="s">
        <v>3832</v>
      </c>
      <c r="BH1" t="s">
        <v>3833</v>
      </c>
      <c r="BI1" t="s">
        <v>3834</v>
      </c>
      <c r="BJ1" t="s">
        <v>3835</v>
      </c>
      <c r="BK1" t="s">
        <v>3836</v>
      </c>
      <c r="BL1" t="s">
        <v>3837</v>
      </c>
      <c r="BM1" t="s">
        <v>3838</v>
      </c>
      <c r="BN1" t="s">
        <v>3839</v>
      </c>
      <c r="BO1" t="s">
        <v>3840</v>
      </c>
      <c r="BP1" t="s">
        <v>3841</v>
      </c>
      <c r="BQ1" t="s">
        <v>3842</v>
      </c>
      <c r="BR1" t="s">
        <v>3843</v>
      </c>
      <c r="BS1" t="s">
        <v>3844</v>
      </c>
      <c r="BT1" t="s">
        <v>3845</v>
      </c>
      <c r="BU1" t="s">
        <v>3846</v>
      </c>
      <c r="BV1" t="s">
        <v>3847</v>
      </c>
      <c r="BW1" t="s">
        <v>3848</v>
      </c>
      <c r="BX1" t="s">
        <v>3849</v>
      </c>
      <c r="BY1" t="s">
        <v>3850</v>
      </c>
      <c r="BZ1" t="s">
        <v>3851</v>
      </c>
      <c r="CA1" t="s">
        <v>3852</v>
      </c>
      <c r="CB1" t="s">
        <v>3853</v>
      </c>
      <c r="CC1" t="s">
        <v>3854</v>
      </c>
      <c r="CD1" t="s">
        <v>3855</v>
      </c>
      <c r="CE1" t="s">
        <v>3856</v>
      </c>
    </row>
    <row r="2" spans="1:83">
      <c r="A2">
        <v>1</v>
      </c>
      <c r="B2" t="s">
        <v>3857</v>
      </c>
      <c r="C2" t="s">
        <v>3858</v>
      </c>
      <c r="D2" s="41" t="s">
        <v>1513</v>
      </c>
      <c r="E2">
        <v>295</v>
      </c>
      <c r="F2" t="s">
        <v>1162</v>
      </c>
      <c r="G2">
        <v>675</v>
      </c>
    </row>
    <row r="3" spans="1:83">
      <c r="A3">
        <v>2</v>
      </c>
      <c r="B3" t="s">
        <v>3857</v>
      </c>
      <c r="C3" t="s">
        <v>3858</v>
      </c>
      <c r="D3" s="41" t="s">
        <v>1513</v>
      </c>
      <c r="E3">
        <v>295</v>
      </c>
      <c r="F3" t="s">
        <v>1162</v>
      </c>
      <c r="G3">
        <v>675</v>
      </c>
    </row>
    <row r="4" spans="1:83">
      <c r="A4">
        <v>3</v>
      </c>
      <c r="B4" t="s">
        <v>3859</v>
      </c>
      <c r="C4" t="s">
        <v>3858</v>
      </c>
      <c r="D4" s="41" t="s">
        <v>1514</v>
      </c>
      <c r="E4">
        <v>296</v>
      </c>
    </row>
    <row r="5" spans="1:83">
      <c r="A5">
        <v>4</v>
      </c>
      <c r="B5" t="s">
        <v>3860</v>
      </c>
      <c r="C5" t="s">
        <v>3858</v>
      </c>
      <c r="D5" s="41" t="s">
        <v>1515</v>
      </c>
      <c r="E5">
        <v>297</v>
      </c>
      <c r="F5" t="s">
        <v>1612</v>
      </c>
      <c r="G5">
        <v>405</v>
      </c>
    </row>
    <row r="6" spans="1:83">
      <c r="A6">
        <v>5</v>
      </c>
      <c r="B6" t="s">
        <v>3861</v>
      </c>
      <c r="C6" t="s">
        <v>3858</v>
      </c>
      <c r="D6" s="41" t="s">
        <v>1516</v>
      </c>
      <c r="E6">
        <v>298</v>
      </c>
    </row>
    <row r="7" spans="1:83">
      <c r="A7">
        <v>6</v>
      </c>
      <c r="B7" t="s">
        <v>3862</v>
      </c>
      <c r="C7" t="s">
        <v>3858</v>
      </c>
      <c r="D7" t="s">
        <v>1407</v>
      </c>
      <c r="E7">
        <v>167</v>
      </c>
      <c r="F7" s="41" t="s">
        <v>1517</v>
      </c>
      <c r="G7">
        <v>299</v>
      </c>
      <c r="H7" t="s">
        <v>1575</v>
      </c>
      <c r="I7">
        <v>363</v>
      </c>
    </row>
    <row r="8" spans="1:83">
      <c r="A8">
        <v>7</v>
      </c>
      <c r="B8" t="s">
        <v>3863</v>
      </c>
      <c r="C8" t="s">
        <v>3858</v>
      </c>
      <c r="D8" s="41" t="s">
        <v>1519</v>
      </c>
      <c r="E8">
        <v>301</v>
      </c>
      <c r="F8" t="s">
        <v>1693</v>
      </c>
      <c r="G8">
        <v>493</v>
      </c>
    </row>
    <row r="9" spans="1:83">
      <c r="A9">
        <v>8</v>
      </c>
      <c r="B9" t="s">
        <v>3864</v>
      </c>
      <c r="C9" t="s">
        <v>3858</v>
      </c>
      <c r="D9" s="42" t="s">
        <v>1355</v>
      </c>
      <c r="E9">
        <v>115</v>
      </c>
    </row>
    <row r="10" spans="1:83">
      <c r="A10">
        <v>9</v>
      </c>
      <c r="B10" t="s">
        <v>3865</v>
      </c>
      <c r="C10" t="s">
        <v>3858</v>
      </c>
      <c r="D10" t="s">
        <v>1387</v>
      </c>
      <c r="E10">
        <v>146</v>
      </c>
      <c r="F10" t="s">
        <v>1398</v>
      </c>
      <c r="G10">
        <v>159</v>
      </c>
      <c r="H10" s="41" t="s">
        <v>1520</v>
      </c>
      <c r="I10">
        <v>302</v>
      </c>
    </row>
    <row r="11" spans="1:83">
      <c r="A11">
        <v>10</v>
      </c>
      <c r="B11" t="s">
        <v>3866</v>
      </c>
      <c r="C11" t="s">
        <v>3858</v>
      </c>
      <c r="D11" s="41" t="s">
        <v>1521</v>
      </c>
      <c r="E11">
        <v>303</v>
      </c>
      <c r="F11" t="s">
        <v>1852</v>
      </c>
      <c r="G11">
        <v>664</v>
      </c>
      <c r="H11" t="s">
        <v>1864</v>
      </c>
      <c r="I11">
        <v>677</v>
      </c>
    </row>
    <row r="12" spans="1:83">
      <c r="A12">
        <v>11</v>
      </c>
      <c r="B12" t="s">
        <v>3867</v>
      </c>
      <c r="C12" t="s">
        <v>3858</v>
      </c>
      <c r="D12" t="s">
        <v>1261</v>
      </c>
      <c r="E12">
        <v>19</v>
      </c>
      <c r="F12" t="s">
        <v>1265</v>
      </c>
      <c r="G12">
        <v>22</v>
      </c>
      <c r="H12" t="s">
        <v>1284</v>
      </c>
      <c r="I12">
        <v>40</v>
      </c>
      <c r="J12" t="s">
        <v>1305</v>
      </c>
      <c r="K12">
        <v>64</v>
      </c>
      <c r="L12" t="s">
        <v>1308</v>
      </c>
      <c r="M12">
        <v>69</v>
      </c>
      <c r="N12" t="s">
        <v>1311</v>
      </c>
      <c r="O12">
        <v>72</v>
      </c>
      <c r="P12" t="s">
        <v>1320</v>
      </c>
      <c r="Q12">
        <v>81</v>
      </c>
      <c r="R12" t="s">
        <v>1351</v>
      </c>
      <c r="S12">
        <v>111</v>
      </c>
      <c r="T12" t="s">
        <v>1361</v>
      </c>
      <c r="U12">
        <v>121</v>
      </c>
      <c r="V12" t="s">
        <v>1362</v>
      </c>
      <c r="W12">
        <v>122</v>
      </c>
      <c r="X12" t="s">
        <v>1370</v>
      </c>
      <c r="Y12">
        <v>130</v>
      </c>
      <c r="Z12" t="s">
        <v>1371</v>
      </c>
      <c r="AA12">
        <v>131</v>
      </c>
      <c r="AB12" t="s">
        <v>1393</v>
      </c>
      <c r="AC12">
        <v>154</v>
      </c>
      <c r="AD12" t="s">
        <v>1426</v>
      </c>
      <c r="AE12">
        <v>194</v>
      </c>
      <c r="AF12" t="s">
        <v>1509</v>
      </c>
      <c r="AG12">
        <v>291</v>
      </c>
      <c r="AH12" t="s">
        <v>1510</v>
      </c>
      <c r="AI12">
        <v>292</v>
      </c>
      <c r="AJ12" s="41" t="s">
        <v>1522</v>
      </c>
      <c r="AK12">
        <v>304</v>
      </c>
      <c r="AL12" t="s">
        <v>1546</v>
      </c>
      <c r="AM12">
        <v>332</v>
      </c>
      <c r="AN12" t="s">
        <v>1562</v>
      </c>
      <c r="AO12">
        <v>349</v>
      </c>
      <c r="AP12" t="s">
        <v>739</v>
      </c>
      <c r="AQ12">
        <v>368</v>
      </c>
      <c r="AR12" t="s">
        <v>1592</v>
      </c>
      <c r="AS12">
        <v>382</v>
      </c>
      <c r="AT12" t="s">
        <v>1630</v>
      </c>
      <c r="AU12">
        <v>427</v>
      </c>
      <c r="AV12" t="s">
        <v>1631</v>
      </c>
      <c r="AW12">
        <v>428</v>
      </c>
      <c r="AX12" t="s">
        <v>1651</v>
      </c>
      <c r="AY12">
        <v>447</v>
      </c>
      <c r="AZ12" t="s">
        <v>1658</v>
      </c>
      <c r="BA12">
        <v>454</v>
      </c>
      <c r="BB12" t="s">
        <v>1673</v>
      </c>
      <c r="BC12">
        <v>471</v>
      </c>
      <c r="BD12" t="s">
        <v>1691</v>
      </c>
      <c r="BE12">
        <v>491</v>
      </c>
      <c r="BF12" t="s">
        <v>1706</v>
      </c>
      <c r="BG12">
        <v>508</v>
      </c>
      <c r="BH12" t="s">
        <v>1728</v>
      </c>
      <c r="BI12">
        <v>530</v>
      </c>
      <c r="BJ12" t="s">
        <v>1752</v>
      </c>
      <c r="BK12">
        <v>560</v>
      </c>
      <c r="BL12" t="s">
        <v>1756</v>
      </c>
      <c r="BM12">
        <v>565</v>
      </c>
      <c r="BN12" t="s">
        <v>1763</v>
      </c>
      <c r="BO12">
        <v>573</v>
      </c>
      <c r="BP12" t="s">
        <v>1788</v>
      </c>
      <c r="BQ12">
        <v>598</v>
      </c>
      <c r="BR12" t="s">
        <v>1805</v>
      </c>
      <c r="BS12">
        <v>614</v>
      </c>
      <c r="BT12" t="s">
        <v>1806</v>
      </c>
      <c r="BU12">
        <v>615</v>
      </c>
      <c r="BV12" t="s">
        <v>1807</v>
      </c>
      <c r="BW12">
        <v>616</v>
      </c>
      <c r="BX12" t="s">
        <v>1818</v>
      </c>
      <c r="BY12">
        <v>627</v>
      </c>
      <c r="BZ12" t="s">
        <v>1837</v>
      </c>
      <c r="CA12">
        <v>649</v>
      </c>
      <c r="CB12" t="s">
        <v>1856</v>
      </c>
      <c r="CC12">
        <v>668</v>
      </c>
      <c r="CD12" t="s">
        <v>1166</v>
      </c>
      <c r="CE12">
        <v>681</v>
      </c>
    </row>
    <row r="13" spans="1:83">
      <c r="A13">
        <v>12</v>
      </c>
      <c r="B13" t="s">
        <v>3868</v>
      </c>
      <c r="C13" t="s">
        <v>3858</v>
      </c>
      <c r="D13" t="s">
        <v>1466</v>
      </c>
      <c r="E13">
        <v>239</v>
      </c>
      <c r="F13" s="41" t="s">
        <v>1523</v>
      </c>
      <c r="G13">
        <v>305</v>
      </c>
    </row>
    <row r="14" spans="1:83">
      <c r="A14">
        <v>13</v>
      </c>
      <c r="B14" t="s">
        <v>3869</v>
      </c>
      <c r="C14" t="s">
        <v>3858</v>
      </c>
      <c r="D14" s="41" t="s">
        <v>1524</v>
      </c>
      <c r="E14">
        <v>306</v>
      </c>
    </row>
    <row r="15" spans="1:83">
      <c r="A15">
        <v>14</v>
      </c>
      <c r="B15" t="s">
        <v>3870</v>
      </c>
      <c r="C15" t="s">
        <v>3858</v>
      </c>
      <c r="D15" s="41" t="s">
        <v>1525</v>
      </c>
      <c r="E15">
        <v>307</v>
      </c>
    </row>
    <row r="16" spans="1:83">
      <c r="A16">
        <v>15</v>
      </c>
      <c r="B16" t="s">
        <v>3871</v>
      </c>
      <c r="C16" t="s">
        <v>3858</v>
      </c>
      <c r="D16" s="41" t="s">
        <v>1526</v>
      </c>
      <c r="E16">
        <v>308</v>
      </c>
      <c r="F16" t="s">
        <v>1736</v>
      </c>
      <c r="G16">
        <v>540</v>
      </c>
    </row>
    <row r="17" spans="1:53">
      <c r="A17">
        <v>16</v>
      </c>
      <c r="B17" t="s">
        <v>3872</v>
      </c>
      <c r="C17" t="s">
        <v>3858</v>
      </c>
      <c r="D17" t="s">
        <v>1255</v>
      </c>
      <c r="E17">
        <v>13</v>
      </c>
      <c r="F17" t="s">
        <v>1263</v>
      </c>
      <c r="G17">
        <v>20</v>
      </c>
      <c r="H17" t="s">
        <v>1279</v>
      </c>
      <c r="I17">
        <v>35</v>
      </c>
      <c r="J17" s="41" t="s">
        <v>1287</v>
      </c>
      <c r="K17">
        <v>43</v>
      </c>
      <c r="L17" t="s">
        <v>1292</v>
      </c>
      <c r="M17">
        <v>48</v>
      </c>
      <c r="N17" t="s">
        <v>1295</v>
      </c>
      <c r="O17">
        <v>51</v>
      </c>
      <c r="P17" t="s">
        <v>1301</v>
      </c>
      <c r="Q17">
        <v>59</v>
      </c>
      <c r="R17" t="s">
        <v>1435</v>
      </c>
      <c r="S17">
        <v>203</v>
      </c>
      <c r="T17" t="s">
        <v>1467</v>
      </c>
      <c r="U17">
        <v>240</v>
      </c>
      <c r="V17" t="s">
        <v>1476</v>
      </c>
      <c r="W17">
        <v>253</v>
      </c>
      <c r="X17" t="s">
        <v>1505</v>
      </c>
      <c r="Y17">
        <v>286</v>
      </c>
      <c r="Z17" t="s">
        <v>1530</v>
      </c>
      <c r="AA17">
        <v>313</v>
      </c>
      <c r="AB17" t="s">
        <v>1559</v>
      </c>
      <c r="AC17">
        <v>346</v>
      </c>
      <c r="AD17" t="s">
        <v>1560</v>
      </c>
      <c r="AE17">
        <v>347</v>
      </c>
      <c r="AF17" t="s">
        <v>1564</v>
      </c>
      <c r="AG17">
        <v>351</v>
      </c>
      <c r="AH17" t="s">
        <v>1567</v>
      </c>
      <c r="AI17">
        <v>355</v>
      </c>
      <c r="AJ17" t="s">
        <v>1578</v>
      </c>
      <c r="AK17">
        <v>366</v>
      </c>
      <c r="AL17" t="s">
        <v>1581</v>
      </c>
      <c r="AM17">
        <v>370</v>
      </c>
      <c r="AN17" t="s">
        <v>1589</v>
      </c>
      <c r="AO17">
        <v>379</v>
      </c>
      <c r="AP17" t="s">
        <v>1626</v>
      </c>
      <c r="AQ17">
        <v>421</v>
      </c>
      <c r="AR17" t="s">
        <v>1660</v>
      </c>
      <c r="AS17">
        <v>456</v>
      </c>
      <c r="AT17" t="s">
        <v>1661</v>
      </c>
      <c r="AU17">
        <v>457</v>
      </c>
      <c r="AV17" t="s">
        <v>1681</v>
      </c>
      <c r="AW17">
        <v>481</v>
      </c>
      <c r="AX17" t="s">
        <v>1743</v>
      </c>
      <c r="AY17">
        <v>549</v>
      </c>
      <c r="AZ17" t="s">
        <v>1122</v>
      </c>
      <c r="BA17">
        <v>642</v>
      </c>
    </row>
    <row r="18" spans="1:53">
      <c r="A18">
        <v>17</v>
      </c>
      <c r="B18" t="s">
        <v>41</v>
      </c>
      <c r="C18" t="s">
        <v>3858</v>
      </c>
      <c r="D18" s="41" t="s">
        <v>1379</v>
      </c>
      <c r="E18">
        <v>139</v>
      </c>
      <c r="F18" t="s">
        <v>1858</v>
      </c>
      <c r="G18">
        <v>670</v>
      </c>
    </row>
    <row r="19" spans="1:53">
      <c r="A19">
        <v>18</v>
      </c>
      <c r="B19" t="s">
        <v>3873</v>
      </c>
      <c r="C19" t="s">
        <v>3858</v>
      </c>
      <c r="D19" s="41" t="s">
        <v>1384</v>
      </c>
      <c r="E19">
        <v>144</v>
      </c>
    </row>
    <row r="20" spans="1:53">
      <c r="A20">
        <v>19</v>
      </c>
      <c r="B20" t="s">
        <v>3874</v>
      </c>
      <c r="C20" t="s">
        <v>3858</v>
      </c>
      <c r="D20" s="41" t="s">
        <v>1380</v>
      </c>
      <c r="E20">
        <v>140</v>
      </c>
    </row>
    <row r="21" spans="1:53">
      <c r="A21">
        <v>20</v>
      </c>
      <c r="B21" t="s">
        <v>3875</v>
      </c>
      <c r="C21" t="s">
        <v>3876</v>
      </c>
      <c r="D21" s="42"/>
    </row>
    <row r="22" spans="1:53">
      <c r="A22">
        <v>21</v>
      </c>
      <c r="B22" t="s">
        <v>3877</v>
      </c>
      <c r="C22" t="s">
        <v>3858</v>
      </c>
      <c r="D22" s="41" t="s">
        <v>1381</v>
      </c>
      <c r="E22">
        <v>141</v>
      </c>
      <c r="F22" t="s">
        <v>1540</v>
      </c>
      <c r="G22">
        <v>326</v>
      </c>
      <c r="H22" t="s">
        <v>1683</v>
      </c>
      <c r="I22">
        <v>483</v>
      </c>
    </row>
    <row r="23" spans="1:53">
      <c r="A23">
        <v>22</v>
      </c>
      <c r="B23" t="s">
        <v>3878</v>
      </c>
      <c r="C23" t="s">
        <v>3858</v>
      </c>
      <c r="D23" s="41" t="s">
        <v>1382</v>
      </c>
      <c r="E23">
        <v>142</v>
      </c>
    </row>
    <row r="24" spans="1:53">
      <c r="A24">
        <v>23</v>
      </c>
      <c r="B24" t="s">
        <v>3879</v>
      </c>
      <c r="C24" t="s">
        <v>3858</v>
      </c>
      <c r="D24" s="41" t="s">
        <v>1383</v>
      </c>
      <c r="E24">
        <v>143</v>
      </c>
    </row>
    <row r="25" spans="1:53">
      <c r="A25">
        <v>24</v>
      </c>
      <c r="B25" t="s">
        <v>3880</v>
      </c>
      <c r="C25" t="s">
        <v>3858</v>
      </c>
      <c r="D25" s="42" t="s">
        <v>1255</v>
      </c>
      <c r="E25">
        <v>13</v>
      </c>
      <c r="F25" t="s">
        <v>1263</v>
      </c>
      <c r="G25">
        <v>20</v>
      </c>
      <c r="H25" t="s">
        <v>1279</v>
      </c>
      <c r="I25">
        <v>35</v>
      </c>
      <c r="J25" t="s">
        <v>1287</v>
      </c>
      <c r="K25">
        <v>43</v>
      </c>
      <c r="L25" t="s">
        <v>1292</v>
      </c>
      <c r="M25">
        <v>48</v>
      </c>
      <c r="N25" t="s">
        <v>1295</v>
      </c>
      <c r="O25">
        <v>51</v>
      </c>
      <c r="P25" t="s">
        <v>1301</v>
      </c>
      <c r="Q25">
        <v>59</v>
      </c>
      <c r="R25" t="s">
        <v>1435</v>
      </c>
      <c r="S25">
        <v>203</v>
      </c>
      <c r="T25" t="s">
        <v>1467</v>
      </c>
      <c r="U25">
        <v>240</v>
      </c>
      <c r="V25" t="s">
        <v>1476</v>
      </c>
      <c r="W25">
        <v>253</v>
      </c>
      <c r="X25" t="s">
        <v>1505</v>
      </c>
      <c r="Y25">
        <v>286</v>
      </c>
      <c r="Z25" t="s">
        <v>1530</v>
      </c>
      <c r="AA25">
        <v>313</v>
      </c>
      <c r="AB25" t="s">
        <v>1559</v>
      </c>
      <c r="AC25">
        <v>346</v>
      </c>
      <c r="AD25" t="s">
        <v>1560</v>
      </c>
      <c r="AE25">
        <v>347</v>
      </c>
      <c r="AF25" t="s">
        <v>1564</v>
      </c>
      <c r="AG25">
        <v>351</v>
      </c>
      <c r="AH25" t="s">
        <v>1567</v>
      </c>
      <c r="AI25">
        <v>355</v>
      </c>
      <c r="AJ25" t="s">
        <v>1578</v>
      </c>
      <c r="AK25">
        <v>366</v>
      </c>
      <c r="AL25" t="s">
        <v>1581</v>
      </c>
      <c r="AM25">
        <v>370</v>
      </c>
      <c r="AN25" t="s">
        <v>1589</v>
      </c>
      <c r="AO25">
        <v>379</v>
      </c>
      <c r="AP25" t="s">
        <v>1626</v>
      </c>
      <c r="AQ25">
        <v>421</v>
      </c>
      <c r="AR25" t="s">
        <v>1660</v>
      </c>
      <c r="AS25">
        <v>456</v>
      </c>
      <c r="AT25" t="s">
        <v>1661</v>
      </c>
      <c r="AU25">
        <v>457</v>
      </c>
      <c r="AV25" t="s">
        <v>1681</v>
      </c>
      <c r="AW25">
        <v>481</v>
      </c>
      <c r="AX25" t="s">
        <v>1743</v>
      </c>
      <c r="AY25">
        <v>549</v>
      </c>
      <c r="AZ25" t="s">
        <v>1122</v>
      </c>
      <c r="BA25">
        <v>642</v>
      </c>
    </row>
    <row r="26" spans="1:53">
      <c r="A26">
        <v>25</v>
      </c>
      <c r="B26" t="s">
        <v>1315</v>
      </c>
      <c r="C26" t="s">
        <v>3881</v>
      </c>
      <c r="D26" t="s">
        <v>1315</v>
      </c>
      <c r="E26">
        <v>76</v>
      </c>
    </row>
    <row r="27" spans="1:53">
      <c r="A27">
        <v>26</v>
      </c>
      <c r="B27" t="s">
        <v>3882</v>
      </c>
      <c r="C27" t="s">
        <v>3858</v>
      </c>
      <c r="D27" t="s">
        <v>492</v>
      </c>
      <c r="E27">
        <v>195</v>
      </c>
      <c r="F27" t="s">
        <v>1539</v>
      </c>
      <c r="G27">
        <v>325</v>
      </c>
      <c r="H27" t="s">
        <v>692</v>
      </c>
      <c r="I27">
        <v>365</v>
      </c>
      <c r="J27" t="s">
        <v>809</v>
      </c>
      <c r="K27">
        <v>418</v>
      </c>
      <c r="L27" s="41" t="s">
        <v>1771</v>
      </c>
      <c r="M27">
        <v>581</v>
      </c>
    </row>
    <row r="28" spans="1:53">
      <c r="A28">
        <v>27</v>
      </c>
      <c r="B28" t="s">
        <v>1265</v>
      </c>
      <c r="C28" t="s">
        <v>3881</v>
      </c>
      <c r="D28" t="s">
        <v>1265</v>
      </c>
      <c r="E28">
        <v>22</v>
      </c>
    </row>
    <row r="29" spans="1:53">
      <c r="A29">
        <v>28</v>
      </c>
      <c r="B29" t="s">
        <v>1242</v>
      </c>
      <c r="C29" t="s">
        <v>3876</v>
      </c>
    </row>
    <row r="30" spans="1:53">
      <c r="A30">
        <v>29</v>
      </c>
      <c r="B30" t="s">
        <v>3883</v>
      </c>
      <c r="C30" t="s">
        <v>3876</v>
      </c>
    </row>
    <row r="31" spans="1:53">
      <c r="A31">
        <v>30</v>
      </c>
      <c r="B31" t="s">
        <v>1244</v>
      </c>
      <c r="C31" t="s">
        <v>3876</v>
      </c>
    </row>
    <row r="32" spans="1:53">
      <c r="A32">
        <v>31</v>
      </c>
      <c r="B32" t="s">
        <v>86</v>
      </c>
      <c r="C32" t="s">
        <v>3858</v>
      </c>
      <c r="D32" t="s">
        <v>1245</v>
      </c>
      <c r="E32">
        <v>2</v>
      </c>
      <c r="F32" t="s">
        <v>276</v>
      </c>
      <c r="G32">
        <v>63</v>
      </c>
      <c r="H32" t="s">
        <v>1332</v>
      </c>
      <c r="I32">
        <v>92</v>
      </c>
      <c r="J32" t="s">
        <v>445</v>
      </c>
      <c r="K32">
        <v>163</v>
      </c>
      <c r="L32" t="s">
        <v>609</v>
      </c>
      <c r="M32">
        <v>260</v>
      </c>
      <c r="N32" t="s">
        <v>1595</v>
      </c>
      <c r="O32">
        <v>386</v>
      </c>
      <c r="P32" t="s">
        <v>1623</v>
      </c>
      <c r="Q32">
        <v>416</v>
      </c>
      <c r="R32" t="s">
        <v>1665</v>
      </c>
      <c r="S32">
        <v>462</v>
      </c>
      <c r="T32" t="s">
        <v>1677</v>
      </c>
      <c r="U32">
        <v>475</v>
      </c>
    </row>
    <row r="33" spans="1:33">
      <c r="A33">
        <v>32</v>
      </c>
      <c r="B33" t="s">
        <v>1246</v>
      </c>
      <c r="C33" t="s">
        <v>3881</v>
      </c>
      <c r="D33" t="s">
        <v>1246</v>
      </c>
      <c r="E33">
        <v>3</v>
      </c>
    </row>
    <row r="34" spans="1:33">
      <c r="A34">
        <v>33</v>
      </c>
      <c r="B34" t="s">
        <v>94</v>
      </c>
      <c r="C34" t="s">
        <v>3858</v>
      </c>
      <c r="D34" t="s">
        <v>1247</v>
      </c>
      <c r="E34">
        <v>4</v>
      </c>
    </row>
    <row r="35" spans="1:33">
      <c r="A35">
        <v>34</v>
      </c>
      <c r="B35" t="s">
        <v>99</v>
      </c>
      <c r="C35" t="s">
        <v>3881</v>
      </c>
      <c r="D35" t="s">
        <v>99</v>
      </c>
      <c r="E35">
        <v>5</v>
      </c>
    </row>
    <row r="36" spans="1:33">
      <c r="A36">
        <v>35</v>
      </c>
      <c r="B36" t="s">
        <v>1248</v>
      </c>
      <c r="C36" t="s">
        <v>3881</v>
      </c>
      <c r="D36" t="s">
        <v>1248</v>
      </c>
      <c r="E36">
        <v>6</v>
      </c>
    </row>
    <row r="37" spans="1:33">
      <c r="A37">
        <v>36</v>
      </c>
      <c r="B37" t="s">
        <v>1249</v>
      </c>
      <c r="C37" t="s">
        <v>3881</v>
      </c>
      <c r="D37" t="s">
        <v>1249</v>
      </c>
      <c r="E37">
        <v>7</v>
      </c>
    </row>
    <row r="38" spans="1:33">
      <c r="A38">
        <v>37</v>
      </c>
      <c r="B38" t="s">
        <v>1250</v>
      </c>
      <c r="C38" t="s">
        <v>3881</v>
      </c>
      <c r="D38" t="s">
        <v>1250</v>
      </c>
      <c r="E38">
        <v>8</v>
      </c>
    </row>
    <row r="39" spans="1:33">
      <c r="A39">
        <v>38</v>
      </c>
      <c r="B39" t="s">
        <v>1251</v>
      </c>
      <c r="C39" t="s">
        <v>3881</v>
      </c>
      <c r="D39" t="s">
        <v>1251</v>
      </c>
      <c r="E39">
        <v>9</v>
      </c>
    </row>
    <row r="40" spans="1:33">
      <c r="A40">
        <v>39</v>
      </c>
      <c r="B40" t="s">
        <v>1251</v>
      </c>
      <c r="C40" t="s">
        <v>3881</v>
      </c>
      <c r="D40" t="s">
        <v>1251</v>
      </c>
      <c r="E40">
        <v>9</v>
      </c>
    </row>
    <row r="41" spans="1:33">
      <c r="A41">
        <v>40</v>
      </c>
      <c r="B41" t="s">
        <v>3884</v>
      </c>
      <c r="C41" t="s">
        <v>3858</v>
      </c>
      <c r="D41" s="41" t="s">
        <v>1252</v>
      </c>
      <c r="E41">
        <v>10</v>
      </c>
      <c r="F41" t="s">
        <v>1274</v>
      </c>
      <c r="G41">
        <v>31</v>
      </c>
      <c r="H41" t="s">
        <v>1336</v>
      </c>
      <c r="I41">
        <v>98</v>
      </c>
      <c r="J41" t="s">
        <v>1453</v>
      </c>
      <c r="K41">
        <v>223</v>
      </c>
      <c r="L41" t="s">
        <v>1454</v>
      </c>
      <c r="M41">
        <v>225</v>
      </c>
      <c r="N41" t="s">
        <v>578</v>
      </c>
      <c r="O41">
        <v>243</v>
      </c>
      <c r="P41" t="s">
        <v>1507</v>
      </c>
      <c r="Q41">
        <v>289</v>
      </c>
      <c r="R41" t="s">
        <v>1563</v>
      </c>
      <c r="S41">
        <v>350</v>
      </c>
      <c r="T41" t="s">
        <v>1594</v>
      </c>
      <c r="U41">
        <v>385</v>
      </c>
      <c r="V41" t="s">
        <v>1600</v>
      </c>
      <c r="W41">
        <v>391</v>
      </c>
      <c r="X41" t="s">
        <v>1652</v>
      </c>
      <c r="Y41">
        <v>448</v>
      </c>
      <c r="Z41" t="s">
        <v>1667</v>
      </c>
      <c r="AA41">
        <v>464</v>
      </c>
      <c r="AB41" t="s">
        <v>1668</v>
      </c>
      <c r="AC41">
        <v>465</v>
      </c>
      <c r="AD41" t="s">
        <v>1753</v>
      </c>
      <c r="AE41">
        <v>561</v>
      </c>
      <c r="AF41" t="s">
        <v>1865</v>
      </c>
      <c r="AG41">
        <v>678</v>
      </c>
    </row>
    <row r="42" spans="1:33">
      <c r="A42">
        <v>41</v>
      </c>
      <c r="B42" t="s">
        <v>3885</v>
      </c>
      <c r="C42" t="s">
        <v>3858</v>
      </c>
      <c r="D42" t="s">
        <v>1252</v>
      </c>
      <c r="E42">
        <v>10</v>
      </c>
      <c r="F42" t="s">
        <v>1274</v>
      </c>
      <c r="G42">
        <v>31</v>
      </c>
      <c r="H42" t="s">
        <v>1336</v>
      </c>
      <c r="I42">
        <v>98</v>
      </c>
      <c r="J42" t="s">
        <v>1453</v>
      </c>
      <c r="K42">
        <v>223</v>
      </c>
      <c r="L42" t="s">
        <v>1454</v>
      </c>
      <c r="M42">
        <v>225</v>
      </c>
      <c r="N42" t="s">
        <v>578</v>
      </c>
      <c r="O42">
        <v>243</v>
      </c>
      <c r="P42" t="s">
        <v>1507</v>
      </c>
      <c r="Q42">
        <v>289</v>
      </c>
      <c r="R42" t="s">
        <v>1563</v>
      </c>
      <c r="S42">
        <v>350</v>
      </c>
      <c r="T42" t="s">
        <v>1594</v>
      </c>
      <c r="U42">
        <v>385</v>
      </c>
      <c r="V42" t="s">
        <v>1600</v>
      </c>
      <c r="W42">
        <v>391</v>
      </c>
      <c r="X42" t="s">
        <v>1652</v>
      </c>
      <c r="Y42">
        <v>448</v>
      </c>
      <c r="Z42" t="s">
        <v>1667</v>
      </c>
      <c r="AA42">
        <v>464</v>
      </c>
      <c r="AB42" t="s">
        <v>1668</v>
      </c>
      <c r="AC42">
        <v>465</v>
      </c>
      <c r="AD42" t="s">
        <v>1753</v>
      </c>
      <c r="AE42">
        <v>561</v>
      </c>
      <c r="AF42" t="s">
        <v>1865</v>
      </c>
      <c r="AG42">
        <v>678</v>
      </c>
    </row>
    <row r="43" spans="1:33">
      <c r="A43">
        <v>42</v>
      </c>
      <c r="B43" t="s">
        <v>1253</v>
      </c>
      <c r="C43" t="s">
        <v>3876</v>
      </c>
    </row>
    <row r="44" spans="1:33">
      <c r="A44">
        <v>43</v>
      </c>
      <c r="B44" t="s">
        <v>1254</v>
      </c>
      <c r="C44" t="s">
        <v>3881</v>
      </c>
      <c r="D44" t="s">
        <v>1254</v>
      </c>
      <c r="E44">
        <v>12</v>
      </c>
    </row>
    <row r="45" spans="1:33">
      <c r="A45">
        <v>44</v>
      </c>
      <c r="B45" t="s">
        <v>1254</v>
      </c>
      <c r="C45" t="s">
        <v>3881</v>
      </c>
      <c r="D45" t="s">
        <v>1254</v>
      </c>
      <c r="E45">
        <v>12</v>
      </c>
    </row>
    <row r="46" spans="1:33">
      <c r="A46">
        <v>45</v>
      </c>
      <c r="B46" t="s">
        <v>1256</v>
      </c>
      <c r="C46" t="s">
        <v>3881</v>
      </c>
      <c r="D46" t="s">
        <v>1256</v>
      </c>
      <c r="E46">
        <v>14</v>
      </c>
    </row>
    <row r="47" spans="1:33">
      <c r="A47">
        <v>46</v>
      </c>
      <c r="B47" t="s">
        <v>1255</v>
      </c>
      <c r="C47" t="s">
        <v>3881</v>
      </c>
      <c r="D47" t="s">
        <v>1255</v>
      </c>
      <c r="E47">
        <v>13</v>
      </c>
    </row>
    <row r="48" spans="1:33">
      <c r="A48">
        <v>47</v>
      </c>
      <c r="B48" t="s">
        <v>1255</v>
      </c>
      <c r="C48" t="s">
        <v>3881</v>
      </c>
      <c r="D48" t="s">
        <v>1255</v>
      </c>
      <c r="E48">
        <v>13</v>
      </c>
    </row>
    <row r="49" spans="1:23">
      <c r="A49">
        <v>48</v>
      </c>
      <c r="B49" t="s">
        <v>3886</v>
      </c>
      <c r="C49" t="s">
        <v>3858</v>
      </c>
      <c r="D49" s="41" t="s">
        <v>1257</v>
      </c>
      <c r="E49">
        <v>15</v>
      </c>
    </row>
    <row r="50" spans="1:23">
      <c r="A50">
        <v>49</v>
      </c>
      <c r="B50" t="s">
        <v>1258</v>
      </c>
      <c r="C50" t="s">
        <v>3881</v>
      </c>
      <c r="D50" t="s">
        <v>1258</v>
      </c>
      <c r="E50">
        <v>16</v>
      </c>
    </row>
    <row r="51" spans="1:23" ht="14.25" thickBot="1">
      <c r="A51">
        <v>50</v>
      </c>
      <c r="B51" t="s">
        <v>3887</v>
      </c>
      <c r="C51" t="s">
        <v>3858</v>
      </c>
      <c r="D51" s="43" t="s">
        <v>1299</v>
      </c>
      <c r="E51">
        <v>56</v>
      </c>
      <c r="F51" t="s">
        <v>1327</v>
      </c>
      <c r="G51">
        <v>88</v>
      </c>
      <c r="H51" t="s">
        <v>1352</v>
      </c>
      <c r="I51">
        <v>112</v>
      </c>
      <c r="J51" t="s">
        <v>1353</v>
      </c>
      <c r="K51">
        <v>113</v>
      </c>
      <c r="L51" t="s">
        <v>1410</v>
      </c>
      <c r="M51">
        <v>171</v>
      </c>
      <c r="N51" t="s">
        <v>1508</v>
      </c>
      <c r="O51">
        <v>290</v>
      </c>
      <c r="P51" t="s">
        <v>1535</v>
      </c>
      <c r="Q51">
        <v>318</v>
      </c>
      <c r="R51" t="s">
        <v>1671</v>
      </c>
      <c r="S51">
        <v>469</v>
      </c>
      <c r="T51" t="s">
        <v>1672</v>
      </c>
      <c r="U51">
        <v>470</v>
      </c>
      <c r="V51" t="s">
        <v>1733</v>
      </c>
      <c r="W51">
        <v>537</v>
      </c>
    </row>
    <row r="52" spans="1:23" ht="14.25" thickTop="1">
      <c r="A52">
        <v>51</v>
      </c>
      <c r="B52" t="s">
        <v>1259</v>
      </c>
      <c r="C52" t="s">
        <v>3881</v>
      </c>
      <c r="D52" t="s">
        <v>1259</v>
      </c>
      <c r="E52">
        <v>17</v>
      </c>
    </row>
    <row r="53" spans="1:23">
      <c r="A53">
        <v>52</v>
      </c>
      <c r="B53" t="s">
        <v>1260</v>
      </c>
      <c r="C53" t="s">
        <v>3881</v>
      </c>
      <c r="D53" t="s">
        <v>1260</v>
      </c>
      <c r="E53">
        <v>18</v>
      </c>
    </row>
    <row r="54" spans="1:23">
      <c r="A54">
        <v>53</v>
      </c>
      <c r="B54" t="s">
        <v>1261</v>
      </c>
      <c r="C54" t="s">
        <v>3881</v>
      </c>
      <c r="D54" t="s">
        <v>1261</v>
      </c>
      <c r="E54">
        <v>19</v>
      </c>
    </row>
    <row r="55" spans="1:23">
      <c r="A55">
        <v>54</v>
      </c>
      <c r="B55" t="s">
        <v>1262</v>
      </c>
      <c r="C55" t="s">
        <v>3858</v>
      </c>
      <c r="D55" s="42" t="s">
        <v>670</v>
      </c>
      <c r="E55">
        <v>322</v>
      </c>
      <c r="F55" t="s">
        <v>1662</v>
      </c>
      <c r="G55">
        <v>458</v>
      </c>
      <c r="H55" t="s">
        <v>1727</v>
      </c>
      <c r="I55">
        <v>529</v>
      </c>
      <c r="J55" t="s">
        <v>1786</v>
      </c>
      <c r="K55">
        <v>596</v>
      </c>
    </row>
    <row r="56" spans="1:23">
      <c r="A56">
        <v>55</v>
      </c>
      <c r="B56" t="s">
        <v>1264</v>
      </c>
      <c r="C56" t="s">
        <v>3881</v>
      </c>
      <c r="D56" t="s">
        <v>1264</v>
      </c>
      <c r="E56">
        <v>21</v>
      </c>
    </row>
    <row r="57" spans="1:23">
      <c r="A57">
        <v>56</v>
      </c>
      <c r="B57" t="s">
        <v>1263</v>
      </c>
      <c r="C57" t="s">
        <v>3881</v>
      </c>
      <c r="D57" t="s">
        <v>1263</v>
      </c>
      <c r="E57">
        <v>20</v>
      </c>
    </row>
    <row r="58" spans="1:23" ht="27">
      <c r="A58">
        <v>57</v>
      </c>
      <c r="B58" s="17" t="s">
        <v>3888</v>
      </c>
      <c r="C58" t="s">
        <v>3858</v>
      </c>
      <c r="D58" s="41" t="s">
        <v>1266</v>
      </c>
      <c r="E58">
        <v>23</v>
      </c>
    </row>
    <row r="59" spans="1:23">
      <c r="A59">
        <v>58</v>
      </c>
      <c r="B59" t="s">
        <v>1269</v>
      </c>
      <c r="C59" t="s">
        <v>3881</v>
      </c>
      <c r="D59" t="s">
        <v>1269</v>
      </c>
      <c r="E59">
        <v>26</v>
      </c>
    </row>
    <row r="60" spans="1:23">
      <c r="A60">
        <v>59</v>
      </c>
      <c r="B60" t="s">
        <v>1267</v>
      </c>
      <c r="C60" t="s">
        <v>3881</v>
      </c>
      <c r="D60" t="s">
        <v>1267</v>
      </c>
      <c r="E60">
        <v>24</v>
      </c>
    </row>
    <row r="61" spans="1:23">
      <c r="A61">
        <v>60</v>
      </c>
      <c r="B61" t="s">
        <v>175</v>
      </c>
      <c r="C61" t="s">
        <v>3858</v>
      </c>
      <c r="D61" s="41" t="s">
        <v>1268</v>
      </c>
      <c r="E61">
        <v>25</v>
      </c>
    </row>
    <row r="62" spans="1:23">
      <c r="A62">
        <v>61</v>
      </c>
      <c r="B62" t="s">
        <v>175</v>
      </c>
      <c r="C62" t="s">
        <v>3858</v>
      </c>
      <c r="D62" s="41" t="s">
        <v>1268</v>
      </c>
      <c r="E62">
        <v>25</v>
      </c>
    </row>
    <row r="63" spans="1:23">
      <c r="A63">
        <v>62</v>
      </c>
      <c r="B63" t="s">
        <v>1270</v>
      </c>
      <c r="C63" t="s">
        <v>3881</v>
      </c>
      <c r="D63" t="s">
        <v>1270</v>
      </c>
      <c r="E63">
        <v>27</v>
      </c>
    </row>
    <row r="64" spans="1:23">
      <c r="A64">
        <v>63</v>
      </c>
      <c r="B64" t="s">
        <v>3889</v>
      </c>
      <c r="C64" t="s">
        <v>3858</v>
      </c>
      <c r="D64" t="s">
        <v>1271</v>
      </c>
      <c r="E64">
        <v>28</v>
      </c>
    </row>
    <row r="65" spans="1:7">
      <c r="A65">
        <v>64</v>
      </c>
      <c r="B65" t="s">
        <v>3890</v>
      </c>
      <c r="C65" t="s">
        <v>3858</v>
      </c>
      <c r="D65" s="41" t="s">
        <v>1271</v>
      </c>
      <c r="E65">
        <v>28</v>
      </c>
    </row>
    <row r="66" spans="1:7">
      <c r="A66">
        <v>65</v>
      </c>
      <c r="B66" t="s">
        <v>3891</v>
      </c>
      <c r="C66" t="s">
        <v>3858</v>
      </c>
      <c r="D66" s="41" t="s">
        <v>1272</v>
      </c>
      <c r="E66">
        <v>29</v>
      </c>
    </row>
    <row r="67" spans="1:7">
      <c r="A67">
        <v>66</v>
      </c>
      <c r="B67" t="s">
        <v>3892</v>
      </c>
      <c r="C67" t="s">
        <v>3858</v>
      </c>
      <c r="D67" t="s">
        <v>1272</v>
      </c>
      <c r="E67">
        <v>29</v>
      </c>
    </row>
    <row r="68" spans="1:7">
      <c r="A68">
        <v>67</v>
      </c>
      <c r="B68" t="s">
        <v>1273</v>
      </c>
      <c r="C68" t="s">
        <v>3881</v>
      </c>
      <c r="D68" t="s">
        <v>1273</v>
      </c>
      <c r="E68">
        <v>30</v>
      </c>
    </row>
    <row r="69" spans="1:7">
      <c r="A69">
        <v>68</v>
      </c>
      <c r="B69" t="s">
        <v>1273</v>
      </c>
      <c r="C69" t="s">
        <v>3881</v>
      </c>
      <c r="D69" t="s">
        <v>1273</v>
      </c>
      <c r="E69">
        <v>30</v>
      </c>
    </row>
    <row r="70" spans="1:7">
      <c r="A70">
        <v>69</v>
      </c>
      <c r="B70" t="s">
        <v>1274</v>
      </c>
      <c r="C70" t="s">
        <v>3881</v>
      </c>
      <c r="D70" t="s">
        <v>1274</v>
      </c>
      <c r="E70">
        <v>31</v>
      </c>
    </row>
    <row r="71" spans="1:7">
      <c r="A71">
        <v>70</v>
      </c>
      <c r="B71" t="s">
        <v>1275</v>
      </c>
      <c r="C71" t="s">
        <v>3881</v>
      </c>
      <c r="D71" t="s">
        <v>1275</v>
      </c>
      <c r="E71">
        <v>32</v>
      </c>
    </row>
    <row r="72" spans="1:7">
      <c r="A72">
        <v>71</v>
      </c>
      <c r="B72" t="s">
        <v>198</v>
      </c>
      <c r="C72" t="s">
        <v>3858</v>
      </c>
      <c r="D72" s="42" t="s">
        <v>1820</v>
      </c>
      <c r="E72">
        <v>629</v>
      </c>
    </row>
    <row r="73" spans="1:7">
      <c r="A73">
        <v>72</v>
      </c>
      <c r="B73" t="s">
        <v>3893</v>
      </c>
      <c r="C73" t="s">
        <v>3858</v>
      </c>
      <c r="D73" t="s">
        <v>1277</v>
      </c>
      <c r="E73">
        <v>34</v>
      </c>
    </row>
    <row r="74" spans="1:7">
      <c r="A74">
        <v>73</v>
      </c>
      <c r="B74" t="s">
        <v>1278</v>
      </c>
      <c r="C74" t="s">
        <v>3876</v>
      </c>
    </row>
    <row r="75" spans="1:7">
      <c r="A75">
        <v>74</v>
      </c>
      <c r="B75" t="s">
        <v>1279</v>
      </c>
      <c r="C75" t="s">
        <v>3881</v>
      </c>
      <c r="D75" t="s">
        <v>1279</v>
      </c>
      <c r="E75">
        <v>35</v>
      </c>
    </row>
    <row r="76" spans="1:7">
      <c r="A76">
        <v>75</v>
      </c>
      <c r="B76" t="s">
        <v>1281</v>
      </c>
      <c r="C76" t="s">
        <v>3881</v>
      </c>
      <c r="D76" t="s">
        <v>1281</v>
      </c>
      <c r="E76">
        <v>37</v>
      </c>
    </row>
    <row r="77" spans="1:7">
      <c r="A77">
        <v>76</v>
      </c>
      <c r="B77" t="s">
        <v>3894</v>
      </c>
      <c r="C77" t="s">
        <v>3876</v>
      </c>
    </row>
    <row r="78" spans="1:7">
      <c r="A78">
        <v>77</v>
      </c>
      <c r="B78" t="s">
        <v>217</v>
      </c>
      <c r="C78" t="s">
        <v>3858</v>
      </c>
      <c r="D78" t="s">
        <v>1283</v>
      </c>
      <c r="E78">
        <v>39</v>
      </c>
      <c r="F78" t="s">
        <v>1664</v>
      </c>
      <c r="G78">
        <v>461</v>
      </c>
    </row>
    <row r="79" spans="1:7">
      <c r="A79">
        <v>78</v>
      </c>
      <c r="B79" t="s">
        <v>1284</v>
      </c>
      <c r="C79" t="s">
        <v>3881</v>
      </c>
      <c r="D79" t="s">
        <v>1284</v>
      </c>
      <c r="E79">
        <v>40</v>
      </c>
    </row>
    <row r="80" spans="1:7">
      <c r="A80">
        <v>79</v>
      </c>
      <c r="B80" t="s">
        <v>1284</v>
      </c>
      <c r="C80" t="s">
        <v>3881</v>
      </c>
      <c r="D80" t="s">
        <v>1284</v>
      </c>
      <c r="E80">
        <v>40</v>
      </c>
    </row>
    <row r="81" spans="1:5">
      <c r="A81">
        <v>80</v>
      </c>
      <c r="B81" t="s">
        <v>1285</v>
      </c>
      <c r="C81" t="s">
        <v>3881</v>
      </c>
      <c r="D81" t="s">
        <v>1285</v>
      </c>
      <c r="E81">
        <v>41</v>
      </c>
    </row>
    <row r="82" spans="1:5">
      <c r="A82">
        <v>81</v>
      </c>
      <c r="B82" t="s">
        <v>1286</v>
      </c>
      <c r="C82" t="s">
        <v>3881</v>
      </c>
      <c r="D82" t="s">
        <v>1286</v>
      </c>
      <c r="E82">
        <v>42</v>
      </c>
    </row>
    <row r="83" spans="1:5">
      <c r="A83">
        <v>82</v>
      </c>
      <c r="B83" t="s">
        <v>1289</v>
      </c>
      <c r="C83" t="s">
        <v>3881</v>
      </c>
      <c r="D83" t="s">
        <v>1289</v>
      </c>
      <c r="E83">
        <v>45</v>
      </c>
    </row>
    <row r="84" spans="1:5">
      <c r="A84">
        <v>83</v>
      </c>
      <c r="B84" t="s">
        <v>1289</v>
      </c>
      <c r="C84" t="s">
        <v>3881</v>
      </c>
      <c r="D84" t="s">
        <v>1289</v>
      </c>
      <c r="E84">
        <v>45</v>
      </c>
    </row>
    <row r="85" spans="1:5">
      <c r="A85">
        <v>84</v>
      </c>
      <c r="B85" t="s">
        <v>1288</v>
      </c>
      <c r="C85" t="s">
        <v>3881</v>
      </c>
      <c r="D85" t="s">
        <v>1288</v>
      </c>
      <c r="E85">
        <v>44</v>
      </c>
    </row>
    <row r="86" spans="1:5">
      <c r="A86">
        <v>85</v>
      </c>
      <c r="B86" t="s">
        <v>1288</v>
      </c>
      <c r="C86" t="s">
        <v>3881</v>
      </c>
      <c r="D86" t="s">
        <v>1288</v>
      </c>
      <c r="E86">
        <v>44</v>
      </c>
    </row>
    <row r="87" spans="1:5">
      <c r="A87">
        <v>86</v>
      </c>
      <c r="B87" t="s">
        <v>1290</v>
      </c>
      <c r="C87" t="s">
        <v>3881</v>
      </c>
      <c r="D87" t="s">
        <v>1290</v>
      </c>
      <c r="E87">
        <v>46</v>
      </c>
    </row>
    <row r="88" spans="1:5">
      <c r="A88">
        <v>87</v>
      </c>
      <c r="B88" t="s">
        <v>1290</v>
      </c>
      <c r="C88" t="s">
        <v>3881</v>
      </c>
      <c r="D88" t="s">
        <v>1290</v>
      </c>
      <c r="E88">
        <v>46</v>
      </c>
    </row>
    <row r="89" spans="1:5">
      <c r="A89">
        <v>88</v>
      </c>
      <c r="B89" t="s">
        <v>1291</v>
      </c>
      <c r="C89" t="s">
        <v>3881</v>
      </c>
      <c r="D89" t="s">
        <v>1291</v>
      </c>
      <c r="E89">
        <v>47</v>
      </c>
    </row>
    <row r="90" spans="1:5">
      <c r="A90">
        <v>89</v>
      </c>
      <c r="B90" t="s">
        <v>1292</v>
      </c>
      <c r="C90" t="s">
        <v>3881</v>
      </c>
      <c r="D90" t="s">
        <v>1292</v>
      </c>
      <c r="E90">
        <v>48</v>
      </c>
    </row>
    <row r="91" spans="1:5">
      <c r="A91">
        <v>90</v>
      </c>
      <c r="B91" t="s">
        <v>1293</v>
      </c>
      <c r="C91" t="s">
        <v>3881</v>
      </c>
      <c r="D91" t="s">
        <v>1293</v>
      </c>
      <c r="E91">
        <v>49</v>
      </c>
    </row>
    <row r="92" spans="1:5">
      <c r="A92">
        <v>91</v>
      </c>
      <c r="B92" t="s">
        <v>1295</v>
      </c>
      <c r="C92" t="s">
        <v>3881</v>
      </c>
      <c r="D92" t="s">
        <v>1295</v>
      </c>
      <c r="E92">
        <v>51</v>
      </c>
    </row>
    <row r="93" spans="1:5">
      <c r="A93">
        <v>92</v>
      </c>
      <c r="B93" t="s">
        <v>3895</v>
      </c>
      <c r="C93" t="s">
        <v>3858</v>
      </c>
      <c r="D93" s="41" t="s">
        <v>1294</v>
      </c>
      <c r="E93">
        <v>50</v>
      </c>
    </row>
    <row r="94" spans="1:5">
      <c r="A94">
        <v>93</v>
      </c>
      <c r="B94" t="s">
        <v>239</v>
      </c>
      <c r="C94" t="s">
        <v>3876</v>
      </c>
    </row>
    <row r="95" spans="1:5">
      <c r="A95">
        <v>94</v>
      </c>
      <c r="B95" t="s">
        <v>3896</v>
      </c>
      <c r="C95" t="s">
        <v>3876</v>
      </c>
    </row>
    <row r="96" spans="1:5">
      <c r="A96">
        <v>95</v>
      </c>
      <c r="B96" t="s">
        <v>245</v>
      </c>
      <c r="C96" t="s">
        <v>3881</v>
      </c>
      <c r="D96" t="s">
        <v>245</v>
      </c>
      <c r="E96">
        <v>52</v>
      </c>
    </row>
    <row r="97" spans="1:9">
      <c r="A97">
        <v>96</v>
      </c>
      <c r="B97" t="s">
        <v>3897</v>
      </c>
      <c r="C97" t="s">
        <v>3876</v>
      </c>
      <c r="D97" s="42"/>
    </row>
    <row r="98" spans="1:9">
      <c r="A98">
        <v>97</v>
      </c>
      <c r="B98" t="s">
        <v>248</v>
      </c>
      <c r="C98" t="s">
        <v>3881</v>
      </c>
      <c r="D98" t="s">
        <v>248</v>
      </c>
      <c r="E98">
        <v>53</v>
      </c>
    </row>
    <row r="99" spans="1:9">
      <c r="A99">
        <v>98</v>
      </c>
      <c r="B99" t="s">
        <v>1296</v>
      </c>
      <c r="C99" t="s">
        <v>3881</v>
      </c>
      <c r="D99" t="s">
        <v>1296</v>
      </c>
      <c r="E99">
        <v>54</v>
      </c>
    </row>
    <row r="100" spans="1:9">
      <c r="A100">
        <v>99</v>
      </c>
      <c r="B100" t="s">
        <v>1296</v>
      </c>
      <c r="C100" t="s">
        <v>3881</v>
      </c>
      <c r="D100" t="s">
        <v>1296</v>
      </c>
      <c r="E100">
        <v>54</v>
      </c>
    </row>
    <row r="101" spans="1:9">
      <c r="A101">
        <v>100</v>
      </c>
      <c r="B101" t="s">
        <v>1297</v>
      </c>
      <c r="C101" t="s">
        <v>3858</v>
      </c>
      <c r="D101" s="42" t="s">
        <v>1783</v>
      </c>
      <c r="E101">
        <v>593</v>
      </c>
      <c r="F101" t="s">
        <v>1859</v>
      </c>
      <c r="G101">
        <v>671</v>
      </c>
    </row>
    <row r="102" spans="1:9">
      <c r="A102">
        <v>101</v>
      </c>
      <c r="B102" t="s">
        <v>255</v>
      </c>
      <c r="C102" t="s">
        <v>3858</v>
      </c>
      <c r="D102" t="s">
        <v>1298</v>
      </c>
      <c r="E102">
        <v>55</v>
      </c>
      <c r="F102" t="s">
        <v>1386</v>
      </c>
      <c r="G102">
        <v>145</v>
      </c>
      <c r="H102" t="s">
        <v>1633</v>
      </c>
      <c r="I102">
        <v>430</v>
      </c>
    </row>
    <row r="103" spans="1:9" s="44" customFormat="1" ht="14.25" thickBot="1">
      <c r="A103" s="44">
        <v>102</v>
      </c>
      <c r="B103" s="44" t="s">
        <v>3898</v>
      </c>
      <c r="C103" s="44" t="s">
        <v>3858</v>
      </c>
      <c r="D103" s="45" t="s">
        <v>1707</v>
      </c>
      <c r="E103" s="44">
        <v>509</v>
      </c>
      <c r="F103" s="44" t="s">
        <v>1766</v>
      </c>
      <c r="G103" s="44">
        <v>577</v>
      </c>
    </row>
    <row r="104" spans="1:9" ht="14.25" thickTop="1">
      <c r="A104">
        <v>103</v>
      </c>
      <c r="B104" t="s">
        <v>263</v>
      </c>
      <c r="C104" t="s">
        <v>3858</v>
      </c>
      <c r="D104" s="42" t="s">
        <v>1466</v>
      </c>
      <c r="E104">
        <v>239</v>
      </c>
      <c r="F104" t="s">
        <v>1523</v>
      </c>
      <c r="G104">
        <v>305</v>
      </c>
    </row>
    <row r="105" spans="1:9">
      <c r="A105">
        <v>104</v>
      </c>
      <c r="B105" t="s">
        <v>265</v>
      </c>
      <c r="C105" t="s">
        <v>3876</v>
      </c>
    </row>
    <row r="106" spans="1:9">
      <c r="A106">
        <v>105</v>
      </c>
      <c r="B106" t="s">
        <v>1300</v>
      </c>
      <c r="C106" t="s">
        <v>3881</v>
      </c>
      <c r="D106" t="s">
        <v>1300</v>
      </c>
      <c r="E106">
        <v>58</v>
      </c>
    </row>
    <row r="107" spans="1:9">
      <c r="A107">
        <v>106</v>
      </c>
      <c r="B107" t="s">
        <v>1300</v>
      </c>
      <c r="C107" t="s">
        <v>3881</v>
      </c>
      <c r="D107" t="s">
        <v>1300</v>
      </c>
      <c r="E107">
        <v>58</v>
      </c>
    </row>
    <row r="108" spans="1:9">
      <c r="A108">
        <v>107</v>
      </c>
      <c r="B108" t="s">
        <v>1302</v>
      </c>
      <c r="C108" t="s">
        <v>3881</v>
      </c>
      <c r="D108" t="s">
        <v>1302</v>
      </c>
      <c r="E108">
        <v>60</v>
      </c>
    </row>
    <row r="109" spans="1:9">
      <c r="A109">
        <v>108</v>
      </c>
      <c r="B109" t="s">
        <v>1303</v>
      </c>
      <c r="C109" t="s">
        <v>3881</v>
      </c>
      <c r="D109" t="s">
        <v>1303</v>
      </c>
      <c r="E109">
        <v>61</v>
      </c>
    </row>
    <row r="110" spans="1:9">
      <c r="A110">
        <v>109</v>
      </c>
      <c r="B110" t="s">
        <v>1304</v>
      </c>
      <c r="C110" t="s">
        <v>3881</v>
      </c>
      <c r="D110" t="s">
        <v>1304</v>
      </c>
      <c r="E110">
        <v>62</v>
      </c>
    </row>
    <row r="111" spans="1:9">
      <c r="A111">
        <v>110</v>
      </c>
      <c r="B111" t="s">
        <v>276</v>
      </c>
      <c r="C111" t="s">
        <v>3881</v>
      </c>
      <c r="D111" t="s">
        <v>276</v>
      </c>
      <c r="E111">
        <v>63</v>
      </c>
    </row>
    <row r="112" spans="1:9">
      <c r="A112">
        <v>111</v>
      </c>
      <c r="B112" t="s">
        <v>1305</v>
      </c>
      <c r="C112" t="s">
        <v>3881</v>
      </c>
      <c r="D112" t="s">
        <v>1305</v>
      </c>
      <c r="E112">
        <v>64</v>
      </c>
    </row>
    <row r="113" spans="1:9">
      <c r="A113">
        <v>112</v>
      </c>
      <c r="B113" t="s">
        <v>1305</v>
      </c>
      <c r="C113" t="s">
        <v>3881</v>
      </c>
      <c r="D113" t="s">
        <v>1305</v>
      </c>
      <c r="E113">
        <v>64</v>
      </c>
    </row>
    <row r="114" spans="1:9">
      <c r="A114">
        <v>113</v>
      </c>
      <c r="B114" t="s">
        <v>278</v>
      </c>
      <c r="C114" t="s">
        <v>3881</v>
      </c>
      <c r="D114" t="s">
        <v>278</v>
      </c>
      <c r="E114">
        <v>65</v>
      </c>
    </row>
    <row r="115" spans="1:9">
      <c r="A115">
        <v>114</v>
      </c>
      <c r="B115" t="s">
        <v>280</v>
      </c>
      <c r="C115" t="s">
        <v>3881</v>
      </c>
      <c r="D115" t="s">
        <v>280</v>
      </c>
      <c r="E115">
        <v>66</v>
      </c>
    </row>
    <row r="116" spans="1:9">
      <c r="A116">
        <v>115</v>
      </c>
      <c r="B116" t="s">
        <v>1306</v>
      </c>
      <c r="C116" t="s">
        <v>3881</v>
      </c>
      <c r="D116" t="s">
        <v>1306</v>
      </c>
      <c r="E116">
        <v>67</v>
      </c>
    </row>
    <row r="117" spans="1:9">
      <c r="A117">
        <v>116</v>
      </c>
      <c r="B117" t="s">
        <v>282</v>
      </c>
      <c r="C117" t="s">
        <v>3858</v>
      </c>
      <c r="D117" t="s">
        <v>1243</v>
      </c>
      <c r="E117">
        <v>1</v>
      </c>
      <c r="F117" t="s">
        <v>1307</v>
      </c>
      <c r="G117">
        <v>68</v>
      </c>
      <c r="H117" s="41" t="s">
        <v>1309</v>
      </c>
      <c r="I117">
        <v>70</v>
      </c>
    </row>
    <row r="118" spans="1:9">
      <c r="A118">
        <v>117</v>
      </c>
      <c r="B118" t="s">
        <v>285</v>
      </c>
      <c r="C118" t="s">
        <v>3858</v>
      </c>
      <c r="D118" t="s">
        <v>1243</v>
      </c>
      <c r="E118">
        <v>1</v>
      </c>
      <c r="F118" s="41" t="s">
        <v>1307</v>
      </c>
      <c r="G118">
        <v>68</v>
      </c>
      <c r="H118" t="s">
        <v>1309</v>
      </c>
      <c r="I118">
        <v>70</v>
      </c>
    </row>
    <row r="119" spans="1:9">
      <c r="A119">
        <v>118</v>
      </c>
      <c r="B119" t="s">
        <v>1308</v>
      </c>
      <c r="C119" t="s">
        <v>3881</v>
      </c>
      <c r="D119" t="s">
        <v>1308</v>
      </c>
      <c r="E119">
        <v>69</v>
      </c>
    </row>
    <row r="120" spans="1:9">
      <c r="A120">
        <v>119</v>
      </c>
      <c r="B120" t="s">
        <v>3899</v>
      </c>
      <c r="C120" t="s">
        <v>3858</v>
      </c>
      <c r="D120" s="41" t="s">
        <v>1310</v>
      </c>
      <c r="E120">
        <v>71</v>
      </c>
    </row>
    <row r="121" spans="1:9">
      <c r="A121">
        <v>120</v>
      </c>
      <c r="B121" t="s">
        <v>3900</v>
      </c>
      <c r="C121" t="s">
        <v>3858</v>
      </c>
      <c r="D121" s="42" t="s">
        <v>1513</v>
      </c>
      <c r="E121">
        <v>295</v>
      </c>
      <c r="F121" t="s">
        <v>1162</v>
      </c>
      <c r="G121">
        <v>675</v>
      </c>
    </row>
    <row r="122" spans="1:9">
      <c r="A122">
        <v>121</v>
      </c>
      <c r="B122" t="s">
        <v>1311</v>
      </c>
      <c r="C122" t="s">
        <v>3881</v>
      </c>
      <c r="D122" t="s">
        <v>1311</v>
      </c>
      <c r="E122">
        <v>72</v>
      </c>
    </row>
    <row r="123" spans="1:9">
      <c r="A123">
        <v>122</v>
      </c>
      <c r="B123" t="s">
        <v>1312</v>
      </c>
      <c r="C123" t="s">
        <v>3881</v>
      </c>
      <c r="D123" t="s">
        <v>1312</v>
      </c>
      <c r="E123">
        <v>73</v>
      </c>
    </row>
    <row r="124" spans="1:9">
      <c r="A124">
        <v>123</v>
      </c>
      <c r="B124" t="s">
        <v>1313</v>
      </c>
      <c r="C124" t="s">
        <v>3881</v>
      </c>
      <c r="D124" t="s">
        <v>1313</v>
      </c>
      <c r="E124">
        <v>74</v>
      </c>
    </row>
    <row r="125" spans="1:9">
      <c r="A125">
        <v>124</v>
      </c>
      <c r="B125" t="s">
        <v>1313</v>
      </c>
      <c r="C125" t="s">
        <v>3881</v>
      </c>
      <c r="D125" t="s">
        <v>1313</v>
      </c>
      <c r="E125">
        <v>74</v>
      </c>
    </row>
    <row r="126" spans="1:9">
      <c r="A126">
        <v>125</v>
      </c>
      <c r="B126" t="s">
        <v>1314</v>
      </c>
      <c r="C126" t="s">
        <v>3881</v>
      </c>
      <c r="D126" t="s">
        <v>1314</v>
      </c>
      <c r="E126">
        <v>75</v>
      </c>
    </row>
    <row r="127" spans="1:9">
      <c r="A127">
        <v>126</v>
      </c>
      <c r="B127" t="s">
        <v>1314</v>
      </c>
      <c r="C127" t="s">
        <v>3881</v>
      </c>
      <c r="D127" t="s">
        <v>1314</v>
      </c>
      <c r="E127">
        <v>75</v>
      </c>
    </row>
    <row r="128" spans="1:9">
      <c r="A128">
        <v>127</v>
      </c>
      <c r="B128" t="s">
        <v>1316</v>
      </c>
      <c r="C128" t="s">
        <v>3881</v>
      </c>
      <c r="D128" t="s">
        <v>1316</v>
      </c>
      <c r="E128">
        <v>77</v>
      </c>
    </row>
    <row r="129" spans="1:83">
      <c r="A129">
        <v>128</v>
      </c>
      <c r="B129" t="s">
        <v>1317</v>
      </c>
      <c r="C129" t="s">
        <v>3881</v>
      </c>
      <c r="D129" t="s">
        <v>1317</v>
      </c>
      <c r="E129">
        <v>78</v>
      </c>
    </row>
    <row r="130" spans="1:83">
      <c r="A130">
        <v>129</v>
      </c>
      <c r="B130" t="s">
        <v>1317</v>
      </c>
      <c r="C130" t="s">
        <v>3881</v>
      </c>
      <c r="D130" t="s">
        <v>1317</v>
      </c>
      <c r="E130">
        <v>78</v>
      </c>
    </row>
    <row r="131" spans="1:83">
      <c r="A131">
        <v>130</v>
      </c>
      <c r="B131" t="s">
        <v>1318</v>
      </c>
      <c r="C131" t="s">
        <v>3881</v>
      </c>
      <c r="D131" t="s">
        <v>1318</v>
      </c>
      <c r="E131">
        <v>79</v>
      </c>
    </row>
    <row r="132" spans="1:83">
      <c r="A132">
        <v>131</v>
      </c>
      <c r="B132" t="s">
        <v>1318</v>
      </c>
      <c r="C132" t="s">
        <v>3881</v>
      </c>
      <c r="D132" t="s">
        <v>1318</v>
      </c>
      <c r="E132">
        <v>79</v>
      </c>
    </row>
    <row r="133" spans="1:83">
      <c r="A133">
        <v>132</v>
      </c>
      <c r="B133" t="s">
        <v>1319</v>
      </c>
      <c r="C133" t="s">
        <v>3881</v>
      </c>
      <c r="D133" t="s">
        <v>1319</v>
      </c>
      <c r="E133">
        <v>80</v>
      </c>
    </row>
    <row r="134" spans="1:83">
      <c r="A134">
        <v>133</v>
      </c>
      <c r="B134" t="s">
        <v>1319</v>
      </c>
      <c r="C134" t="s">
        <v>3881</v>
      </c>
      <c r="D134" t="s">
        <v>1319</v>
      </c>
      <c r="E134">
        <v>80</v>
      </c>
    </row>
    <row r="135" spans="1:83">
      <c r="A135">
        <v>134</v>
      </c>
      <c r="B135" t="s">
        <v>310</v>
      </c>
      <c r="C135" t="s">
        <v>3858</v>
      </c>
      <c r="D135" t="s">
        <v>1261</v>
      </c>
      <c r="E135">
        <v>19</v>
      </c>
      <c r="F135" t="s">
        <v>1265</v>
      </c>
      <c r="G135">
        <v>22</v>
      </c>
      <c r="H135" t="s">
        <v>1284</v>
      </c>
      <c r="I135">
        <v>40</v>
      </c>
      <c r="J135" t="s">
        <v>1305</v>
      </c>
      <c r="K135">
        <v>64</v>
      </c>
      <c r="L135" t="s">
        <v>1308</v>
      </c>
      <c r="M135">
        <v>69</v>
      </c>
      <c r="N135" t="s">
        <v>1311</v>
      </c>
      <c r="O135">
        <v>72</v>
      </c>
      <c r="P135" s="41" t="s">
        <v>1320</v>
      </c>
      <c r="Q135">
        <v>81</v>
      </c>
      <c r="R135" t="s">
        <v>1351</v>
      </c>
      <c r="S135">
        <v>111</v>
      </c>
      <c r="T135" t="s">
        <v>1361</v>
      </c>
      <c r="U135">
        <v>121</v>
      </c>
      <c r="V135" t="s">
        <v>1362</v>
      </c>
      <c r="W135">
        <v>122</v>
      </c>
      <c r="X135" t="s">
        <v>1370</v>
      </c>
      <c r="Y135">
        <v>130</v>
      </c>
      <c r="Z135" t="s">
        <v>1371</v>
      </c>
      <c r="AA135">
        <v>131</v>
      </c>
      <c r="AB135" t="s">
        <v>1393</v>
      </c>
      <c r="AC135">
        <v>154</v>
      </c>
      <c r="AD135" t="s">
        <v>1426</v>
      </c>
      <c r="AE135">
        <v>194</v>
      </c>
      <c r="AF135" t="s">
        <v>1509</v>
      </c>
      <c r="AG135">
        <v>291</v>
      </c>
      <c r="AH135" t="s">
        <v>1510</v>
      </c>
      <c r="AI135">
        <v>292</v>
      </c>
      <c r="AJ135" t="s">
        <v>1522</v>
      </c>
      <c r="AK135">
        <v>304</v>
      </c>
      <c r="AL135" t="s">
        <v>1546</v>
      </c>
      <c r="AM135">
        <v>332</v>
      </c>
      <c r="AN135" t="s">
        <v>1562</v>
      </c>
      <c r="AO135">
        <v>349</v>
      </c>
      <c r="AP135" t="s">
        <v>739</v>
      </c>
      <c r="AQ135">
        <v>368</v>
      </c>
      <c r="AR135" t="s">
        <v>1592</v>
      </c>
      <c r="AS135">
        <v>382</v>
      </c>
      <c r="AT135" t="s">
        <v>1630</v>
      </c>
      <c r="AU135">
        <v>427</v>
      </c>
      <c r="AV135" t="s">
        <v>1631</v>
      </c>
      <c r="AW135">
        <v>428</v>
      </c>
      <c r="AX135" t="s">
        <v>1651</v>
      </c>
      <c r="AY135">
        <v>447</v>
      </c>
      <c r="AZ135" t="s">
        <v>1658</v>
      </c>
      <c r="BA135">
        <v>454</v>
      </c>
      <c r="BB135" t="s">
        <v>1673</v>
      </c>
      <c r="BC135">
        <v>471</v>
      </c>
      <c r="BD135" t="s">
        <v>1691</v>
      </c>
      <c r="BE135">
        <v>491</v>
      </c>
      <c r="BF135" t="s">
        <v>1706</v>
      </c>
      <c r="BG135">
        <v>508</v>
      </c>
      <c r="BH135" t="s">
        <v>1728</v>
      </c>
      <c r="BI135">
        <v>530</v>
      </c>
      <c r="BJ135" t="s">
        <v>1752</v>
      </c>
      <c r="BK135">
        <v>560</v>
      </c>
      <c r="BL135" t="s">
        <v>1756</v>
      </c>
      <c r="BM135">
        <v>565</v>
      </c>
      <c r="BN135" t="s">
        <v>1763</v>
      </c>
      <c r="BO135">
        <v>573</v>
      </c>
      <c r="BP135" t="s">
        <v>1788</v>
      </c>
      <c r="BQ135">
        <v>598</v>
      </c>
      <c r="BR135" t="s">
        <v>1805</v>
      </c>
      <c r="BS135">
        <v>614</v>
      </c>
      <c r="BT135" t="s">
        <v>1806</v>
      </c>
      <c r="BU135">
        <v>615</v>
      </c>
      <c r="BV135" t="s">
        <v>1807</v>
      </c>
      <c r="BW135">
        <v>616</v>
      </c>
      <c r="BX135" t="s">
        <v>1818</v>
      </c>
      <c r="BY135">
        <v>627</v>
      </c>
      <c r="BZ135" t="s">
        <v>1837</v>
      </c>
      <c r="CA135">
        <v>649</v>
      </c>
      <c r="CB135" t="s">
        <v>1856</v>
      </c>
      <c r="CC135">
        <v>668</v>
      </c>
      <c r="CD135" t="s">
        <v>1166</v>
      </c>
      <c r="CE135">
        <v>681</v>
      </c>
    </row>
    <row r="136" spans="1:83">
      <c r="A136">
        <v>135</v>
      </c>
      <c r="B136" t="s">
        <v>1321</v>
      </c>
      <c r="C136" t="s">
        <v>3881</v>
      </c>
      <c r="D136" t="s">
        <v>1321</v>
      </c>
      <c r="E136">
        <v>82</v>
      </c>
    </row>
    <row r="137" spans="1:83">
      <c r="A137">
        <v>136</v>
      </c>
      <c r="B137" t="s">
        <v>1322</v>
      </c>
      <c r="C137" t="s">
        <v>3881</v>
      </c>
      <c r="D137" s="46" t="s">
        <v>1322</v>
      </c>
      <c r="E137">
        <v>83</v>
      </c>
    </row>
    <row r="138" spans="1:83">
      <c r="A138">
        <v>137</v>
      </c>
      <c r="B138" t="s">
        <v>1323</v>
      </c>
      <c r="C138" t="s">
        <v>3881</v>
      </c>
      <c r="D138" s="46" t="s">
        <v>1323</v>
      </c>
      <c r="E138">
        <v>84</v>
      </c>
    </row>
    <row r="139" spans="1:83">
      <c r="A139">
        <v>138</v>
      </c>
      <c r="B139" t="s">
        <v>3901</v>
      </c>
      <c r="C139" t="s">
        <v>3876</v>
      </c>
    </row>
    <row r="140" spans="1:83">
      <c r="A140">
        <v>139</v>
      </c>
      <c r="B140" t="s">
        <v>3902</v>
      </c>
      <c r="C140" t="s">
        <v>3858</v>
      </c>
      <c r="D140" t="s">
        <v>1324</v>
      </c>
      <c r="E140">
        <v>85</v>
      </c>
    </row>
    <row r="141" spans="1:83">
      <c r="A141">
        <v>140</v>
      </c>
      <c r="B141" t="s">
        <v>3903</v>
      </c>
      <c r="C141" t="s">
        <v>3858</v>
      </c>
      <c r="D141" s="41" t="s">
        <v>1325</v>
      </c>
      <c r="E141">
        <v>86</v>
      </c>
    </row>
    <row r="142" spans="1:83">
      <c r="A142">
        <v>141</v>
      </c>
      <c r="B142" t="s">
        <v>3904</v>
      </c>
      <c r="C142" t="s">
        <v>3858</v>
      </c>
      <c r="D142" s="41" t="s">
        <v>1326</v>
      </c>
      <c r="E142">
        <v>87</v>
      </c>
      <c r="F142" t="s">
        <v>1478</v>
      </c>
      <c r="G142">
        <v>255</v>
      </c>
    </row>
    <row r="143" spans="1:83">
      <c r="A143">
        <v>142</v>
      </c>
      <c r="B143" t="s">
        <v>3905</v>
      </c>
      <c r="C143" t="s">
        <v>3858</v>
      </c>
      <c r="D143" s="41" t="s">
        <v>1326</v>
      </c>
      <c r="E143">
        <v>87</v>
      </c>
      <c r="F143" t="s">
        <v>1478</v>
      </c>
      <c r="G143">
        <v>255</v>
      </c>
    </row>
    <row r="144" spans="1:83">
      <c r="A144">
        <v>143</v>
      </c>
      <c r="B144" t="s">
        <v>1328</v>
      </c>
      <c r="C144" t="s">
        <v>3881</v>
      </c>
      <c r="D144" t="s">
        <v>1328</v>
      </c>
      <c r="E144">
        <v>89</v>
      </c>
    </row>
    <row r="145" spans="1:53">
      <c r="A145">
        <v>144</v>
      </c>
      <c r="B145" t="s">
        <v>3906</v>
      </c>
      <c r="C145" t="s">
        <v>3858</v>
      </c>
      <c r="D145" s="41" t="s">
        <v>1329</v>
      </c>
      <c r="E145">
        <v>90</v>
      </c>
    </row>
    <row r="146" spans="1:53">
      <c r="A146">
        <v>145</v>
      </c>
      <c r="B146" t="s">
        <v>3907</v>
      </c>
      <c r="C146" t="s">
        <v>3858</v>
      </c>
      <c r="D146" s="41" t="s">
        <v>1330</v>
      </c>
      <c r="E146">
        <v>91</v>
      </c>
    </row>
    <row r="147" spans="1:53">
      <c r="A147">
        <v>146</v>
      </c>
      <c r="B147" t="s">
        <v>1331</v>
      </c>
      <c r="C147" t="s">
        <v>3858</v>
      </c>
      <c r="D147" s="41" t="s">
        <v>1255</v>
      </c>
      <c r="E147">
        <v>13</v>
      </c>
      <c r="F147" t="s">
        <v>1263</v>
      </c>
      <c r="G147">
        <v>20</v>
      </c>
      <c r="H147" t="s">
        <v>1279</v>
      </c>
      <c r="I147">
        <v>35</v>
      </c>
      <c r="J147" t="s">
        <v>1287</v>
      </c>
      <c r="K147">
        <v>43</v>
      </c>
      <c r="L147" t="s">
        <v>1292</v>
      </c>
      <c r="M147">
        <v>48</v>
      </c>
      <c r="N147" t="s">
        <v>1295</v>
      </c>
      <c r="O147">
        <v>51</v>
      </c>
      <c r="P147" t="s">
        <v>1301</v>
      </c>
      <c r="Q147">
        <v>59</v>
      </c>
      <c r="R147" t="s">
        <v>1435</v>
      </c>
      <c r="S147">
        <v>203</v>
      </c>
      <c r="T147" t="s">
        <v>1467</v>
      </c>
      <c r="U147">
        <v>240</v>
      </c>
      <c r="V147" t="s">
        <v>1476</v>
      </c>
      <c r="W147">
        <v>253</v>
      </c>
      <c r="X147" t="s">
        <v>1505</v>
      </c>
      <c r="Y147">
        <v>286</v>
      </c>
      <c r="Z147" t="s">
        <v>1530</v>
      </c>
      <c r="AA147">
        <v>313</v>
      </c>
      <c r="AB147" t="s">
        <v>1559</v>
      </c>
      <c r="AC147">
        <v>346</v>
      </c>
      <c r="AD147" t="s">
        <v>1560</v>
      </c>
      <c r="AE147">
        <v>347</v>
      </c>
      <c r="AF147" t="s">
        <v>1564</v>
      </c>
      <c r="AG147">
        <v>351</v>
      </c>
      <c r="AH147" t="s">
        <v>1567</v>
      </c>
      <c r="AI147">
        <v>355</v>
      </c>
      <c r="AJ147" t="s">
        <v>1578</v>
      </c>
      <c r="AK147">
        <v>366</v>
      </c>
      <c r="AL147" t="s">
        <v>1581</v>
      </c>
      <c r="AM147">
        <v>370</v>
      </c>
      <c r="AN147" t="s">
        <v>1589</v>
      </c>
      <c r="AO147">
        <v>379</v>
      </c>
      <c r="AP147" t="s">
        <v>1626</v>
      </c>
      <c r="AQ147">
        <v>421</v>
      </c>
      <c r="AR147" t="s">
        <v>1660</v>
      </c>
      <c r="AS147">
        <v>456</v>
      </c>
      <c r="AT147" t="s">
        <v>1661</v>
      </c>
      <c r="AU147">
        <v>457</v>
      </c>
      <c r="AV147" t="s">
        <v>1681</v>
      </c>
      <c r="AW147">
        <v>481</v>
      </c>
      <c r="AX147" t="s">
        <v>1743</v>
      </c>
      <c r="AY147">
        <v>549</v>
      </c>
      <c r="AZ147" t="s">
        <v>1122</v>
      </c>
      <c r="BA147">
        <v>642</v>
      </c>
    </row>
    <row r="148" spans="1:53">
      <c r="A148">
        <v>147</v>
      </c>
      <c r="B148" t="s">
        <v>1332</v>
      </c>
      <c r="C148" t="s">
        <v>3881</v>
      </c>
      <c r="D148" s="46" t="s">
        <v>1332</v>
      </c>
      <c r="E148">
        <v>92</v>
      </c>
    </row>
    <row r="149" spans="1:53">
      <c r="A149">
        <v>148</v>
      </c>
      <c r="B149" t="s">
        <v>1333</v>
      </c>
      <c r="C149" t="s">
        <v>3881</v>
      </c>
      <c r="D149" t="s">
        <v>1333</v>
      </c>
      <c r="E149">
        <v>93</v>
      </c>
    </row>
    <row r="150" spans="1:53">
      <c r="A150">
        <v>149</v>
      </c>
      <c r="B150" t="s">
        <v>1334</v>
      </c>
      <c r="C150" t="s">
        <v>3881</v>
      </c>
      <c r="D150" t="s">
        <v>1334</v>
      </c>
      <c r="E150">
        <v>94</v>
      </c>
    </row>
    <row r="151" spans="1:53">
      <c r="A151">
        <v>150</v>
      </c>
      <c r="B151" t="s">
        <v>1338</v>
      </c>
      <c r="C151" t="s">
        <v>3876</v>
      </c>
      <c r="D151" s="42"/>
    </row>
    <row r="152" spans="1:53">
      <c r="A152">
        <v>151</v>
      </c>
      <c r="B152" t="s">
        <v>1339</v>
      </c>
      <c r="C152" t="s">
        <v>3881</v>
      </c>
      <c r="D152" t="s">
        <v>1339</v>
      </c>
      <c r="E152">
        <v>99</v>
      </c>
    </row>
    <row r="153" spans="1:53">
      <c r="A153">
        <v>152</v>
      </c>
      <c r="B153" t="s">
        <v>1340</v>
      </c>
      <c r="C153" t="s">
        <v>3876</v>
      </c>
      <c r="D153" s="42"/>
    </row>
    <row r="154" spans="1:53">
      <c r="A154">
        <v>153</v>
      </c>
      <c r="B154" t="s">
        <v>3908</v>
      </c>
      <c r="C154" t="s">
        <v>3858</v>
      </c>
      <c r="D154" s="41" t="s">
        <v>1342</v>
      </c>
      <c r="E154">
        <v>102</v>
      </c>
    </row>
    <row r="155" spans="1:53">
      <c r="A155">
        <v>154</v>
      </c>
      <c r="B155" t="s">
        <v>3909</v>
      </c>
      <c r="C155" t="s">
        <v>3858</v>
      </c>
      <c r="D155" s="41" t="s">
        <v>1341</v>
      </c>
      <c r="E155">
        <v>101</v>
      </c>
    </row>
    <row r="156" spans="1:53">
      <c r="A156">
        <v>155</v>
      </c>
      <c r="B156" t="s">
        <v>1343</v>
      </c>
      <c r="C156" t="s">
        <v>3881</v>
      </c>
      <c r="D156" t="s">
        <v>1343</v>
      </c>
      <c r="E156">
        <v>103</v>
      </c>
    </row>
    <row r="157" spans="1:53">
      <c r="A157">
        <v>156</v>
      </c>
      <c r="B157" t="s">
        <v>1345</v>
      </c>
      <c r="C157" t="s">
        <v>3881</v>
      </c>
      <c r="D157" t="s">
        <v>1345</v>
      </c>
      <c r="E157">
        <v>105</v>
      </c>
    </row>
    <row r="158" spans="1:53">
      <c r="A158">
        <v>157</v>
      </c>
      <c r="B158" t="s">
        <v>1347</v>
      </c>
      <c r="C158" t="s">
        <v>3881</v>
      </c>
      <c r="D158" t="s">
        <v>1347</v>
      </c>
      <c r="E158">
        <v>107</v>
      </c>
    </row>
    <row r="159" spans="1:53">
      <c r="A159">
        <v>158</v>
      </c>
      <c r="B159" t="s">
        <v>1347</v>
      </c>
      <c r="C159" t="s">
        <v>3881</v>
      </c>
      <c r="D159" t="s">
        <v>1347</v>
      </c>
      <c r="E159">
        <v>107</v>
      </c>
    </row>
    <row r="160" spans="1:53">
      <c r="A160">
        <v>159</v>
      </c>
      <c r="B160" t="s">
        <v>1346</v>
      </c>
      <c r="C160" t="s">
        <v>3881</v>
      </c>
      <c r="D160" t="s">
        <v>1346</v>
      </c>
      <c r="E160">
        <v>106</v>
      </c>
    </row>
    <row r="161" spans="1:7">
      <c r="A161">
        <v>160</v>
      </c>
      <c r="B161" t="s">
        <v>1346</v>
      </c>
      <c r="C161" t="s">
        <v>3881</v>
      </c>
      <c r="D161" t="s">
        <v>1346</v>
      </c>
      <c r="E161">
        <v>106</v>
      </c>
    </row>
    <row r="162" spans="1:7">
      <c r="A162">
        <v>161</v>
      </c>
      <c r="B162" t="s">
        <v>1348</v>
      </c>
      <c r="C162" t="s">
        <v>3881</v>
      </c>
      <c r="D162" t="s">
        <v>1348</v>
      </c>
      <c r="E162">
        <v>108</v>
      </c>
    </row>
    <row r="163" spans="1:7">
      <c r="A163">
        <v>162</v>
      </c>
      <c r="B163" t="s">
        <v>3910</v>
      </c>
      <c r="C163" t="s">
        <v>3858</v>
      </c>
      <c r="D163" s="41" t="s">
        <v>1349</v>
      </c>
      <c r="E163">
        <v>109</v>
      </c>
      <c r="F163" t="s">
        <v>1391</v>
      </c>
      <c r="G163">
        <v>150</v>
      </c>
    </row>
    <row r="164" spans="1:7">
      <c r="A164">
        <v>163</v>
      </c>
      <c r="B164" t="s">
        <v>3910</v>
      </c>
      <c r="C164" t="s">
        <v>3858</v>
      </c>
      <c r="D164" s="41" t="s">
        <v>1349</v>
      </c>
      <c r="E164">
        <v>109</v>
      </c>
      <c r="F164" t="s">
        <v>1391</v>
      </c>
      <c r="G164">
        <v>150</v>
      </c>
    </row>
    <row r="165" spans="1:7">
      <c r="A165">
        <v>164</v>
      </c>
      <c r="B165" t="s">
        <v>365</v>
      </c>
      <c r="C165" t="s">
        <v>3876</v>
      </c>
    </row>
    <row r="166" spans="1:7">
      <c r="A166">
        <v>165</v>
      </c>
      <c r="B166" t="s">
        <v>1350</v>
      </c>
      <c r="C166" t="s">
        <v>3881</v>
      </c>
      <c r="D166" t="s">
        <v>1350</v>
      </c>
      <c r="E166">
        <v>110</v>
      </c>
    </row>
    <row r="167" spans="1:7">
      <c r="A167">
        <v>166</v>
      </c>
      <c r="B167" t="s">
        <v>1351</v>
      </c>
      <c r="C167" t="s">
        <v>3881</v>
      </c>
      <c r="D167" t="s">
        <v>1351</v>
      </c>
      <c r="E167">
        <v>111</v>
      </c>
    </row>
    <row r="168" spans="1:7">
      <c r="A168">
        <v>167</v>
      </c>
      <c r="B168" t="s">
        <v>1351</v>
      </c>
      <c r="C168" t="s">
        <v>3881</v>
      </c>
      <c r="D168" t="s">
        <v>1351</v>
      </c>
      <c r="E168">
        <v>111</v>
      </c>
    </row>
    <row r="169" spans="1:7">
      <c r="A169">
        <v>168</v>
      </c>
      <c r="B169" t="s">
        <v>1354</v>
      </c>
      <c r="C169" t="s">
        <v>3881</v>
      </c>
      <c r="D169" t="s">
        <v>1354</v>
      </c>
      <c r="E169">
        <v>114</v>
      </c>
    </row>
    <row r="170" spans="1:7">
      <c r="A170">
        <v>169</v>
      </c>
      <c r="B170" t="s">
        <v>1356</v>
      </c>
      <c r="C170" t="s">
        <v>3881</v>
      </c>
      <c r="D170" t="s">
        <v>1356</v>
      </c>
      <c r="E170">
        <v>116</v>
      </c>
    </row>
    <row r="171" spans="1:7">
      <c r="A171">
        <v>170</v>
      </c>
      <c r="B171" t="s">
        <v>1355</v>
      </c>
      <c r="C171" t="s">
        <v>3881</v>
      </c>
      <c r="D171" t="s">
        <v>1355</v>
      </c>
      <c r="E171">
        <v>115</v>
      </c>
    </row>
    <row r="172" spans="1:7">
      <c r="A172">
        <v>171</v>
      </c>
      <c r="B172" t="s">
        <v>1357</v>
      </c>
      <c r="C172" t="s">
        <v>3881</v>
      </c>
      <c r="D172" t="s">
        <v>1357</v>
      </c>
      <c r="E172">
        <v>117</v>
      </c>
    </row>
    <row r="173" spans="1:7">
      <c r="A173">
        <v>172</v>
      </c>
      <c r="B173" t="s">
        <v>376</v>
      </c>
      <c r="C173" t="s">
        <v>3858</v>
      </c>
      <c r="D173" s="41" t="s">
        <v>1360</v>
      </c>
      <c r="E173">
        <v>120</v>
      </c>
    </row>
    <row r="174" spans="1:7">
      <c r="A174">
        <v>173</v>
      </c>
      <c r="B174" t="s">
        <v>1358</v>
      </c>
      <c r="C174" t="s">
        <v>3881</v>
      </c>
      <c r="D174" t="s">
        <v>1358</v>
      </c>
      <c r="E174">
        <v>118</v>
      </c>
    </row>
    <row r="175" spans="1:7">
      <c r="A175">
        <v>174</v>
      </c>
      <c r="B175" t="s">
        <v>1359</v>
      </c>
      <c r="C175" t="s">
        <v>3881</v>
      </c>
      <c r="D175" t="s">
        <v>1359</v>
      </c>
      <c r="E175">
        <v>119</v>
      </c>
    </row>
    <row r="176" spans="1:7">
      <c r="A176">
        <v>175</v>
      </c>
      <c r="B176" t="s">
        <v>1359</v>
      </c>
      <c r="C176" t="s">
        <v>3881</v>
      </c>
      <c r="D176" t="s">
        <v>1359</v>
      </c>
      <c r="E176">
        <v>119</v>
      </c>
    </row>
    <row r="177" spans="1:21">
      <c r="A177">
        <v>176</v>
      </c>
      <c r="B177" t="s">
        <v>1361</v>
      </c>
      <c r="C177" t="s">
        <v>3881</v>
      </c>
      <c r="D177" t="s">
        <v>1361</v>
      </c>
      <c r="E177">
        <v>121</v>
      </c>
    </row>
    <row r="178" spans="1:21">
      <c r="A178">
        <v>177</v>
      </c>
      <c r="B178" t="s">
        <v>1362</v>
      </c>
      <c r="C178" t="s">
        <v>3881</v>
      </c>
      <c r="D178" t="s">
        <v>1362</v>
      </c>
      <c r="E178">
        <v>122</v>
      </c>
    </row>
    <row r="179" spans="1:21">
      <c r="A179">
        <v>178</v>
      </c>
      <c r="B179" t="s">
        <v>1365</v>
      </c>
      <c r="C179" t="s">
        <v>3881</v>
      </c>
      <c r="D179" t="s">
        <v>1365</v>
      </c>
      <c r="E179">
        <v>125</v>
      </c>
    </row>
    <row r="180" spans="1:21">
      <c r="A180">
        <v>179</v>
      </c>
      <c r="B180" t="s">
        <v>1364</v>
      </c>
      <c r="C180" t="s">
        <v>3881</v>
      </c>
      <c r="D180" t="s">
        <v>1364</v>
      </c>
      <c r="E180">
        <v>124</v>
      </c>
    </row>
    <row r="181" spans="1:21">
      <c r="A181">
        <v>180</v>
      </c>
      <c r="B181" t="s">
        <v>1364</v>
      </c>
      <c r="C181" t="s">
        <v>3881</v>
      </c>
      <c r="D181" t="s">
        <v>1364</v>
      </c>
      <c r="E181">
        <v>124</v>
      </c>
    </row>
    <row r="182" spans="1:21">
      <c r="A182">
        <v>181</v>
      </c>
      <c r="B182" t="s">
        <v>3911</v>
      </c>
      <c r="C182" t="s">
        <v>3858</v>
      </c>
      <c r="D182" s="41" t="s">
        <v>1366</v>
      </c>
      <c r="E182">
        <v>126</v>
      </c>
    </row>
    <row r="183" spans="1:21">
      <c r="A183">
        <v>182</v>
      </c>
      <c r="B183" t="s">
        <v>3912</v>
      </c>
      <c r="C183" t="s">
        <v>3858</v>
      </c>
      <c r="D183" s="42" t="s">
        <v>1245</v>
      </c>
      <c r="E183">
        <v>2</v>
      </c>
      <c r="F183" t="s">
        <v>276</v>
      </c>
      <c r="G183">
        <v>63</v>
      </c>
      <c r="H183" t="s">
        <v>1332</v>
      </c>
      <c r="I183">
        <v>92</v>
      </c>
      <c r="J183" t="s">
        <v>445</v>
      </c>
      <c r="K183">
        <v>163</v>
      </c>
      <c r="L183" t="s">
        <v>609</v>
      </c>
      <c r="M183">
        <v>260</v>
      </c>
      <c r="N183" t="s">
        <v>1595</v>
      </c>
      <c r="O183">
        <v>386</v>
      </c>
      <c r="P183" t="s">
        <v>1623</v>
      </c>
      <c r="Q183">
        <v>416</v>
      </c>
      <c r="R183" t="s">
        <v>1665</v>
      </c>
      <c r="S183">
        <v>462</v>
      </c>
      <c r="T183" t="s">
        <v>1677</v>
      </c>
      <c r="U183">
        <v>475</v>
      </c>
    </row>
    <row r="184" spans="1:21">
      <c r="A184">
        <v>183</v>
      </c>
      <c r="B184" t="s">
        <v>3913</v>
      </c>
      <c r="C184" t="s">
        <v>3858</v>
      </c>
      <c r="D184" t="s">
        <v>1368</v>
      </c>
      <c r="E184">
        <v>128</v>
      </c>
    </row>
    <row r="185" spans="1:21">
      <c r="A185">
        <v>184</v>
      </c>
      <c r="B185" t="s">
        <v>1369</v>
      </c>
      <c r="C185" t="s">
        <v>3881</v>
      </c>
      <c r="D185" t="s">
        <v>1369</v>
      </c>
      <c r="E185">
        <v>129</v>
      </c>
    </row>
    <row r="186" spans="1:21">
      <c r="A186">
        <v>185</v>
      </c>
      <c r="B186" t="s">
        <v>1369</v>
      </c>
      <c r="C186" t="s">
        <v>3881</v>
      </c>
      <c r="D186" t="s">
        <v>1369</v>
      </c>
      <c r="E186">
        <v>129</v>
      </c>
    </row>
    <row r="187" spans="1:21">
      <c r="A187">
        <v>186</v>
      </c>
      <c r="B187" t="s">
        <v>1376</v>
      </c>
      <c r="C187" t="s">
        <v>3881</v>
      </c>
      <c r="D187" t="s">
        <v>1376</v>
      </c>
      <c r="E187">
        <v>135</v>
      </c>
    </row>
    <row r="188" spans="1:21">
      <c r="A188">
        <v>187</v>
      </c>
      <c r="B188" t="s">
        <v>1375</v>
      </c>
      <c r="C188" t="s">
        <v>3858</v>
      </c>
      <c r="D188" s="42" t="s">
        <v>1719</v>
      </c>
      <c r="E188">
        <v>521</v>
      </c>
    </row>
    <row r="189" spans="1:21">
      <c r="A189">
        <v>188</v>
      </c>
      <c r="B189" t="s">
        <v>1377</v>
      </c>
      <c r="C189" t="s">
        <v>3881</v>
      </c>
      <c r="D189" t="s">
        <v>1377</v>
      </c>
      <c r="E189">
        <v>136</v>
      </c>
    </row>
    <row r="190" spans="1:21">
      <c r="A190">
        <v>189</v>
      </c>
      <c r="B190" t="s">
        <v>1374</v>
      </c>
      <c r="C190" t="s">
        <v>3881</v>
      </c>
      <c r="D190" t="s">
        <v>1374</v>
      </c>
      <c r="E190">
        <v>134</v>
      </c>
    </row>
    <row r="191" spans="1:21">
      <c r="A191">
        <v>190</v>
      </c>
      <c r="B191" t="s">
        <v>1372</v>
      </c>
      <c r="C191" t="s">
        <v>3881</v>
      </c>
      <c r="D191" t="s">
        <v>1372</v>
      </c>
      <c r="E191">
        <v>132</v>
      </c>
    </row>
    <row r="192" spans="1:21">
      <c r="A192">
        <v>191</v>
      </c>
      <c r="B192" t="s">
        <v>1372</v>
      </c>
      <c r="C192" t="s">
        <v>3881</v>
      </c>
      <c r="D192" t="s">
        <v>1372</v>
      </c>
      <c r="E192">
        <v>132</v>
      </c>
    </row>
    <row r="193" spans="1:5">
      <c r="A193">
        <v>192</v>
      </c>
      <c r="B193" t="s">
        <v>1370</v>
      </c>
      <c r="C193" t="s">
        <v>3881</v>
      </c>
      <c r="D193" t="s">
        <v>1370</v>
      </c>
      <c r="E193">
        <v>130</v>
      </c>
    </row>
    <row r="194" spans="1:5">
      <c r="A194">
        <v>193</v>
      </c>
      <c r="B194" t="s">
        <v>1370</v>
      </c>
      <c r="C194" t="s">
        <v>3881</v>
      </c>
      <c r="D194" t="s">
        <v>1370</v>
      </c>
      <c r="E194">
        <v>130</v>
      </c>
    </row>
    <row r="195" spans="1:5">
      <c r="A195">
        <v>194</v>
      </c>
      <c r="B195" t="s">
        <v>1373</v>
      </c>
      <c r="C195" t="s">
        <v>3881</v>
      </c>
      <c r="D195" t="s">
        <v>1373</v>
      </c>
      <c r="E195">
        <v>133</v>
      </c>
    </row>
    <row r="196" spans="1:5">
      <c r="A196">
        <v>195</v>
      </c>
      <c r="B196" t="s">
        <v>1373</v>
      </c>
      <c r="C196" t="s">
        <v>3881</v>
      </c>
      <c r="D196" t="s">
        <v>1373</v>
      </c>
      <c r="E196">
        <v>133</v>
      </c>
    </row>
    <row r="197" spans="1:5">
      <c r="A197">
        <v>196</v>
      </c>
      <c r="B197" t="s">
        <v>1371</v>
      </c>
      <c r="C197" t="s">
        <v>3881</v>
      </c>
      <c r="D197" t="s">
        <v>1371</v>
      </c>
      <c r="E197">
        <v>131</v>
      </c>
    </row>
    <row r="198" spans="1:5">
      <c r="A198">
        <v>197</v>
      </c>
      <c r="B198" t="s">
        <v>1371</v>
      </c>
      <c r="C198" t="s">
        <v>3881</v>
      </c>
      <c r="D198" t="s">
        <v>1371</v>
      </c>
      <c r="E198">
        <v>131</v>
      </c>
    </row>
    <row r="199" spans="1:5">
      <c r="A199">
        <v>198</v>
      </c>
      <c r="B199" t="s">
        <v>404</v>
      </c>
      <c r="C199" t="s">
        <v>3881</v>
      </c>
      <c r="D199" t="s">
        <v>404</v>
      </c>
      <c r="E199">
        <v>137</v>
      </c>
    </row>
    <row r="200" spans="1:5">
      <c r="A200">
        <v>199</v>
      </c>
      <c r="B200" t="s">
        <v>1378</v>
      </c>
      <c r="C200" t="s">
        <v>3881</v>
      </c>
      <c r="D200" t="s">
        <v>1378</v>
      </c>
      <c r="E200">
        <v>138</v>
      </c>
    </row>
    <row r="201" spans="1:5">
      <c r="A201">
        <v>200</v>
      </c>
      <c r="B201" t="s">
        <v>1385</v>
      </c>
      <c r="C201" t="s">
        <v>3876</v>
      </c>
      <c r="D201" s="42"/>
    </row>
    <row r="202" spans="1:5">
      <c r="A202">
        <v>201</v>
      </c>
      <c r="B202" t="s">
        <v>1388</v>
      </c>
      <c r="C202" t="s">
        <v>3881</v>
      </c>
      <c r="D202" t="s">
        <v>1388</v>
      </c>
      <c r="E202">
        <v>147</v>
      </c>
    </row>
    <row r="203" spans="1:5">
      <c r="A203">
        <v>202</v>
      </c>
      <c r="B203" t="s">
        <v>1386</v>
      </c>
      <c r="C203" t="s">
        <v>3881</v>
      </c>
      <c r="D203" t="s">
        <v>1386</v>
      </c>
      <c r="E203">
        <v>145</v>
      </c>
    </row>
    <row r="204" spans="1:5">
      <c r="A204">
        <v>203</v>
      </c>
      <c r="B204" t="s">
        <v>1387</v>
      </c>
      <c r="C204" t="s">
        <v>3881</v>
      </c>
      <c r="D204" t="s">
        <v>1387</v>
      </c>
      <c r="E204">
        <v>146</v>
      </c>
    </row>
    <row r="205" spans="1:5">
      <c r="A205">
        <v>204</v>
      </c>
      <c r="B205" t="s">
        <v>1390</v>
      </c>
      <c r="C205" t="s">
        <v>3881</v>
      </c>
      <c r="D205" t="s">
        <v>1390</v>
      </c>
      <c r="E205">
        <v>149</v>
      </c>
    </row>
    <row r="206" spans="1:5">
      <c r="A206">
        <v>205</v>
      </c>
      <c r="B206" t="s">
        <v>1389</v>
      </c>
      <c r="C206" t="s">
        <v>3881</v>
      </c>
      <c r="D206" t="s">
        <v>1389</v>
      </c>
      <c r="E206">
        <v>148</v>
      </c>
    </row>
    <row r="207" spans="1:5">
      <c r="A207">
        <v>206</v>
      </c>
      <c r="B207" t="s">
        <v>1391</v>
      </c>
      <c r="C207" t="s">
        <v>3881</v>
      </c>
      <c r="D207" t="s">
        <v>1391</v>
      </c>
      <c r="E207">
        <v>150</v>
      </c>
    </row>
    <row r="208" spans="1:5">
      <c r="A208">
        <v>207</v>
      </c>
      <c r="B208" t="s">
        <v>416</v>
      </c>
      <c r="C208" t="s">
        <v>3881</v>
      </c>
      <c r="D208" t="s">
        <v>416</v>
      </c>
      <c r="E208">
        <v>151</v>
      </c>
    </row>
    <row r="209" spans="1:9">
      <c r="A209">
        <v>208</v>
      </c>
      <c r="B209" t="s">
        <v>3914</v>
      </c>
      <c r="C209" t="s">
        <v>3858</v>
      </c>
      <c r="D209" s="41" t="s">
        <v>1392</v>
      </c>
      <c r="E209">
        <v>152</v>
      </c>
    </row>
    <row r="210" spans="1:9">
      <c r="A210">
        <v>209</v>
      </c>
      <c r="B210" t="s">
        <v>421</v>
      </c>
      <c r="C210" t="s">
        <v>3881</v>
      </c>
      <c r="D210" t="s">
        <v>421</v>
      </c>
      <c r="E210">
        <v>153</v>
      </c>
    </row>
    <row r="211" spans="1:9">
      <c r="A211">
        <v>210</v>
      </c>
      <c r="B211" t="s">
        <v>1393</v>
      </c>
      <c r="C211" t="s">
        <v>3881</v>
      </c>
      <c r="D211" t="s">
        <v>1393</v>
      </c>
      <c r="E211">
        <v>154</v>
      </c>
    </row>
    <row r="212" spans="1:9" s="44" customFormat="1">
      <c r="A212" s="44">
        <v>211</v>
      </c>
      <c r="B212" s="44" t="s">
        <v>3915</v>
      </c>
      <c r="C212" s="44" t="s">
        <v>3876</v>
      </c>
    </row>
    <row r="213" spans="1:9">
      <c r="A213">
        <v>212</v>
      </c>
      <c r="B213" t="s">
        <v>1395</v>
      </c>
      <c r="C213" t="s">
        <v>3881</v>
      </c>
      <c r="D213" t="s">
        <v>1395</v>
      </c>
      <c r="E213">
        <v>156</v>
      </c>
    </row>
    <row r="214" spans="1:9">
      <c r="A214">
        <v>213</v>
      </c>
      <c r="B214" t="s">
        <v>1396</v>
      </c>
      <c r="C214" t="s">
        <v>3881</v>
      </c>
      <c r="D214" t="s">
        <v>1396</v>
      </c>
      <c r="E214">
        <v>157</v>
      </c>
    </row>
    <row r="215" spans="1:9">
      <c r="A215">
        <v>214</v>
      </c>
      <c r="B215" t="s">
        <v>1397</v>
      </c>
      <c r="C215" t="s">
        <v>3881</v>
      </c>
      <c r="D215" t="s">
        <v>1397</v>
      </c>
      <c r="E215">
        <v>158</v>
      </c>
    </row>
    <row r="216" spans="1:9">
      <c r="A216">
        <v>215</v>
      </c>
      <c r="B216" t="s">
        <v>1397</v>
      </c>
      <c r="C216" t="s">
        <v>3881</v>
      </c>
      <c r="D216" t="s">
        <v>1397</v>
      </c>
      <c r="E216">
        <v>158</v>
      </c>
    </row>
    <row r="217" spans="1:9">
      <c r="A217">
        <v>216</v>
      </c>
      <c r="B217" t="s">
        <v>1398</v>
      </c>
      <c r="C217" t="s">
        <v>3881</v>
      </c>
      <c r="D217" t="s">
        <v>1398</v>
      </c>
      <c r="E217">
        <v>159</v>
      </c>
    </row>
    <row r="218" spans="1:9">
      <c r="A218">
        <v>217</v>
      </c>
      <c r="B218" t="s">
        <v>1399</v>
      </c>
      <c r="C218" t="s">
        <v>3881</v>
      </c>
      <c r="D218" t="s">
        <v>1399</v>
      </c>
      <c r="E218">
        <v>160</v>
      </c>
    </row>
    <row r="219" spans="1:9">
      <c r="A219">
        <v>218</v>
      </c>
      <c r="B219" t="s">
        <v>1400</v>
      </c>
      <c r="C219" t="s">
        <v>3881</v>
      </c>
      <c r="D219" t="s">
        <v>1400</v>
      </c>
      <c r="E219">
        <v>161</v>
      </c>
    </row>
    <row r="220" spans="1:9">
      <c r="A220">
        <v>219</v>
      </c>
      <c r="B220" t="s">
        <v>3916</v>
      </c>
      <c r="C220" t="s">
        <v>3858</v>
      </c>
      <c r="D220" s="41" t="s">
        <v>1401</v>
      </c>
      <c r="E220">
        <v>162</v>
      </c>
    </row>
    <row r="221" spans="1:9">
      <c r="A221">
        <v>220</v>
      </c>
      <c r="B221" t="s">
        <v>3916</v>
      </c>
      <c r="C221" t="s">
        <v>3858</v>
      </c>
      <c r="D221" s="41" t="s">
        <v>1401</v>
      </c>
      <c r="E221">
        <v>162</v>
      </c>
    </row>
    <row r="222" spans="1:9">
      <c r="A222">
        <v>221</v>
      </c>
      <c r="B222" t="s">
        <v>445</v>
      </c>
      <c r="C222" t="s">
        <v>3881</v>
      </c>
      <c r="D222" t="s">
        <v>445</v>
      </c>
      <c r="E222">
        <v>163</v>
      </c>
    </row>
    <row r="223" spans="1:9">
      <c r="A223">
        <v>222</v>
      </c>
      <c r="B223" t="s">
        <v>449</v>
      </c>
      <c r="C223" t="s">
        <v>3858</v>
      </c>
      <c r="D223" s="41" t="s">
        <v>1407</v>
      </c>
      <c r="E223">
        <v>167</v>
      </c>
      <c r="F223" t="s">
        <v>1517</v>
      </c>
      <c r="G223">
        <v>299</v>
      </c>
      <c r="H223" t="s">
        <v>1575</v>
      </c>
      <c r="I223">
        <v>363</v>
      </c>
    </row>
    <row r="224" spans="1:9">
      <c r="A224">
        <v>223</v>
      </c>
      <c r="B224" t="s">
        <v>1403</v>
      </c>
      <c r="C224" t="s">
        <v>3881</v>
      </c>
      <c r="D224" t="s">
        <v>1403</v>
      </c>
      <c r="E224">
        <v>164</v>
      </c>
    </row>
    <row r="225" spans="1:23">
      <c r="A225">
        <v>224</v>
      </c>
      <c r="B225" t="s">
        <v>3917</v>
      </c>
      <c r="C225" t="s">
        <v>3858</v>
      </c>
      <c r="D225" s="41" t="s">
        <v>1404</v>
      </c>
      <c r="E225">
        <v>165</v>
      </c>
      <c r="F225" t="s">
        <v>1601</v>
      </c>
      <c r="G225">
        <v>392</v>
      </c>
    </row>
    <row r="226" spans="1:23">
      <c r="A226">
        <v>225</v>
      </c>
      <c r="B226" t="s">
        <v>1405</v>
      </c>
      <c r="C226" t="s">
        <v>3881</v>
      </c>
      <c r="D226" t="s">
        <v>1405</v>
      </c>
      <c r="E226">
        <v>166</v>
      </c>
    </row>
    <row r="227" spans="1:23">
      <c r="A227">
        <v>226</v>
      </c>
      <c r="B227" t="s">
        <v>1406</v>
      </c>
      <c r="C227" t="s">
        <v>3858</v>
      </c>
      <c r="D227" s="42" t="s">
        <v>1793</v>
      </c>
      <c r="E227">
        <v>603</v>
      </c>
      <c r="F227" t="s">
        <v>1794</v>
      </c>
      <c r="G227">
        <v>604</v>
      </c>
      <c r="H227" t="s">
        <v>1795</v>
      </c>
      <c r="I227">
        <v>605</v>
      </c>
    </row>
    <row r="228" spans="1:23">
      <c r="A228">
        <v>227</v>
      </c>
      <c r="B228" t="s">
        <v>459</v>
      </c>
      <c r="C228" t="s">
        <v>3881</v>
      </c>
      <c r="D228" t="s">
        <v>459</v>
      </c>
      <c r="E228">
        <v>168</v>
      </c>
    </row>
    <row r="229" spans="1:23">
      <c r="A229">
        <v>228</v>
      </c>
      <c r="B229" t="s">
        <v>1408</v>
      </c>
      <c r="C229" t="s">
        <v>3881</v>
      </c>
      <c r="D229" t="s">
        <v>1408</v>
      </c>
      <c r="E229">
        <v>169</v>
      </c>
    </row>
    <row r="230" spans="1:23">
      <c r="A230">
        <v>229</v>
      </c>
      <c r="B230" t="s">
        <v>1411</v>
      </c>
      <c r="C230" t="s">
        <v>3858</v>
      </c>
      <c r="D230" s="42" t="s">
        <v>1713</v>
      </c>
      <c r="E230">
        <v>514</v>
      </c>
      <c r="F230" t="s">
        <v>1714</v>
      </c>
      <c r="G230">
        <v>515</v>
      </c>
      <c r="H230" t="s">
        <v>1867</v>
      </c>
      <c r="I230">
        <v>680</v>
      </c>
    </row>
    <row r="231" spans="1:23">
      <c r="A231">
        <v>230</v>
      </c>
      <c r="B231" t="s">
        <v>464</v>
      </c>
      <c r="C231" t="s">
        <v>3881</v>
      </c>
      <c r="D231" t="s">
        <v>464</v>
      </c>
      <c r="E231">
        <v>173</v>
      </c>
    </row>
    <row r="232" spans="1:23">
      <c r="A232">
        <v>231</v>
      </c>
      <c r="B232" t="s">
        <v>467</v>
      </c>
      <c r="C232" t="s">
        <v>3881</v>
      </c>
      <c r="D232" t="s">
        <v>467</v>
      </c>
      <c r="E232">
        <v>172</v>
      </c>
    </row>
    <row r="233" spans="1:23">
      <c r="A233">
        <v>232</v>
      </c>
      <c r="B233" t="s">
        <v>3918</v>
      </c>
      <c r="C233" t="s">
        <v>3858</v>
      </c>
      <c r="D233" s="42" t="s">
        <v>1709</v>
      </c>
      <c r="E233">
        <v>510</v>
      </c>
    </row>
    <row r="234" spans="1:23" s="44" customFormat="1" ht="14.25" thickBot="1">
      <c r="A234" s="44">
        <v>233</v>
      </c>
      <c r="B234" s="44" t="s">
        <v>470</v>
      </c>
      <c r="C234" s="44" t="s">
        <v>3858</v>
      </c>
      <c r="D234" s="45" t="s">
        <v>1299</v>
      </c>
      <c r="E234" s="44">
        <v>56</v>
      </c>
      <c r="F234" s="44" t="s">
        <v>1327</v>
      </c>
      <c r="G234" s="44">
        <v>88</v>
      </c>
      <c r="H234" s="44" t="s">
        <v>1352</v>
      </c>
      <c r="I234" s="44">
        <v>112</v>
      </c>
      <c r="J234" s="44" t="s">
        <v>1353</v>
      </c>
      <c r="K234" s="44">
        <v>113</v>
      </c>
      <c r="L234" s="44" t="s">
        <v>1410</v>
      </c>
      <c r="M234" s="44">
        <v>171</v>
      </c>
      <c r="N234" s="44" t="s">
        <v>1508</v>
      </c>
      <c r="O234" s="44">
        <v>290</v>
      </c>
      <c r="P234" s="44" t="s">
        <v>1535</v>
      </c>
      <c r="Q234" s="44">
        <v>318</v>
      </c>
      <c r="R234" s="44" t="s">
        <v>1671</v>
      </c>
      <c r="S234" s="44">
        <v>469</v>
      </c>
      <c r="T234" s="44" t="s">
        <v>1672</v>
      </c>
      <c r="U234" s="44">
        <v>470</v>
      </c>
      <c r="V234" s="44" t="s">
        <v>1733</v>
      </c>
      <c r="W234" s="44">
        <v>537</v>
      </c>
    </row>
    <row r="235" spans="1:23" ht="14.25" thickTop="1">
      <c r="A235">
        <v>234</v>
      </c>
      <c r="B235" t="s">
        <v>1412</v>
      </c>
      <c r="C235" t="s">
        <v>3881</v>
      </c>
      <c r="D235" t="s">
        <v>1412</v>
      </c>
      <c r="E235">
        <v>174</v>
      </c>
    </row>
    <row r="236" spans="1:23">
      <c r="A236">
        <v>235</v>
      </c>
      <c r="B236" t="s">
        <v>473</v>
      </c>
      <c r="C236" t="s">
        <v>3881</v>
      </c>
      <c r="D236" t="s">
        <v>473</v>
      </c>
      <c r="E236">
        <v>177</v>
      </c>
    </row>
    <row r="237" spans="1:23">
      <c r="A237">
        <v>236</v>
      </c>
      <c r="B237" t="s">
        <v>474</v>
      </c>
      <c r="C237" t="s">
        <v>3881</v>
      </c>
      <c r="D237" t="s">
        <v>474</v>
      </c>
      <c r="E237">
        <v>175</v>
      </c>
    </row>
    <row r="238" spans="1:23">
      <c r="A238">
        <v>237</v>
      </c>
      <c r="B238" t="s">
        <v>474</v>
      </c>
      <c r="C238" t="s">
        <v>3881</v>
      </c>
      <c r="D238" t="s">
        <v>474</v>
      </c>
      <c r="E238">
        <v>175</v>
      </c>
    </row>
    <row r="239" spans="1:23">
      <c r="A239">
        <v>238</v>
      </c>
      <c r="B239" t="s">
        <v>474</v>
      </c>
      <c r="C239" t="s">
        <v>3881</v>
      </c>
      <c r="D239" t="s">
        <v>474</v>
      </c>
      <c r="E239">
        <v>175</v>
      </c>
    </row>
    <row r="240" spans="1:23">
      <c r="A240">
        <v>239</v>
      </c>
      <c r="B240" t="s">
        <v>475</v>
      </c>
      <c r="C240" t="s">
        <v>3881</v>
      </c>
      <c r="D240" t="s">
        <v>475</v>
      </c>
      <c r="E240">
        <v>176</v>
      </c>
    </row>
    <row r="241" spans="1:5">
      <c r="A241">
        <v>240</v>
      </c>
      <c r="B241" t="s">
        <v>475</v>
      </c>
      <c r="C241" t="s">
        <v>3881</v>
      </c>
      <c r="D241" t="s">
        <v>475</v>
      </c>
      <c r="E241">
        <v>176</v>
      </c>
    </row>
    <row r="242" spans="1:5">
      <c r="A242">
        <v>241</v>
      </c>
      <c r="B242" t="s">
        <v>476</v>
      </c>
      <c r="C242" t="s">
        <v>3876</v>
      </c>
    </row>
    <row r="243" spans="1:5">
      <c r="A243">
        <v>242</v>
      </c>
      <c r="B243" t="s">
        <v>479</v>
      </c>
      <c r="C243" t="s">
        <v>3881</v>
      </c>
      <c r="D243" t="s">
        <v>479</v>
      </c>
      <c r="E243">
        <v>179</v>
      </c>
    </row>
    <row r="244" spans="1:5">
      <c r="A244">
        <v>243</v>
      </c>
      <c r="B244" t="s">
        <v>1415</v>
      </c>
      <c r="C244" t="s">
        <v>3881</v>
      </c>
      <c r="D244" t="s">
        <v>1415</v>
      </c>
      <c r="E244">
        <v>181</v>
      </c>
    </row>
    <row r="245" spans="1:5">
      <c r="A245">
        <v>244</v>
      </c>
      <c r="B245" t="s">
        <v>483</v>
      </c>
      <c r="C245" t="s">
        <v>3881</v>
      </c>
      <c r="D245" t="s">
        <v>483</v>
      </c>
      <c r="E245">
        <v>182</v>
      </c>
    </row>
    <row r="246" spans="1:5">
      <c r="A246">
        <v>245</v>
      </c>
      <c r="B246" t="s">
        <v>484</v>
      </c>
      <c r="C246" t="s">
        <v>3881</v>
      </c>
      <c r="D246" t="s">
        <v>484</v>
      </c>
      <c r="E246">
        <v>183</v>
      </c>
    </row>
    <row r="247" spans="1:5">
      <c r="A247">
        <v>246</v>
      </c>
      <c r="B247" t="s">
        <v>1416</v>
      </c>
      <c r="C247" t="s">
        <v>3881</v>
      </c>
      <c r="D247" t="s">
        <v>1416</v>
      </c>
      <c r="E247">
        <v>184</v>
      </c>
    </row>
    <row r="248" spans="1:5">
      <c r="A248">
        <v>247</v>
      </c>
      <c r="B248" t="s">
        <v>1417</v>
      </c>
      <c r="C248" t="s">
        <v>3881</v>
      </c>
      <c r="D248" t="s">
        <v>1417</v>
      </c>
      <c r="E248">
        <v>185</v>
      </c>
    </row>
    <row r="249" spans="1:5">
      <c r="A249">
        <v>248</v>
      </c>
      <c r="B249" t="s">
        <v>1418</v>
      </c>
      <c r="C249" t="s">
        <v>3881</v>
      </c>
      <c r="D249" t="s">
        <v>1418</v>
      </c>
      <c r="E249">
        <v>186</v>
      </c>
    </row>
    <row r="250" spans="1:5">
      <c r="A250">
        <v>249</v>
      </c>
      <c r="B250" t="s">
        <v>492</v>
      </c>
      <c r="C250" t="s">
        <v>3881</v>
      </c>
      <c r="D250" t="s">
        <v>492</v>
      </c>
      <c r="E250">
        <v>195</v>
      </c>
    </row>
    <row r="251" spans="1:5">
      <c r="A251">
        <v>250</v>
      </c>
      <c r="B251" t="s">
        <v>3919</v>
      </c>
      <c r="C251" t="s">
        <v>3858</v>
      </c>
      <c r="D251" s="41" t="s">
        <v>1419</v>
      </c>
      <c r="E251">
        <v>187</v>
      </c>
    </row>
    <row r="252" spans="1:5">
      <c r="A252">
        <v>251</v>
      </c>
      <c r="B252" t="s">
        <v>3920</v>
      </c>
      <c r="C252" t="s">
        <v>3858</v>
      </c>
      <c r="D252" s="41" t="s">
        <v>1420</v>
      </c>
      <c r="E252">
        <v>188</v>
      </c>
    </row>
    <row r="253" spans="1:5">
      <c r="A253">
        <v>252</v>
      </c>
      <c r="B253" t="s">
        <v>1421</v>
      </c>
      <c r="C253" t="s">
        <v>3876</v>
      </c>
      <c r="D253" s="42"/>
    </row>
    <row r="254" spans="1:5">
      <c r="A254">
        <v>253</v>
      </c>
      <c r="B254" t="s">
        <v>1423</v>
      </c>
      <c r="C254" t="s">
        <v>3881</v>
      </c>
      <c r="D254" t="s">
        <v>1423</v>
      </c>
      <c r="E254">
        <v>191</v>
      </c>
    </row>
    <row r="255" spans="1:5">
      <c r="A255">
        <v>254</v>
      </c>
      <c r="B255" t="s">
        <v>1422</v>
      </c>
      <c r="C255" t="s">
        <v>3881</v>
      </c>
      <c r="D255" t="s">
        <v>1422</v>
      </c>
      <c r="E255">
        <v>190</v>
      </c>
    </row>
    <row r="256" spans="1:5">
      <c r="A256">
        <v>255</v>
      </c>
      <c r="B256" t="s">
        <v>1425</v>
      </c>
      <c r="C256" t="s">
        <v>3881</v>
      </c>
      <c r="D256" t="s">
        <v>1425</v>
      </c>
      <c r="E256">
        <v>193</v>
      </c>
    </row>
    <row r="257" spans="1:5">
      <c r="A257">
        <v>256</v>
      </c>
      <c r="B257" t="s">
        <v>1424</v>
      </c>
      <c r="C257" t="s">
        <v>3881</v>
      </c>
      <c r="D257" t="s">
        <v>1424</v>
      </c>
      <c r="E257">
        <v>192</v>
      </c>
    </row>
    <row r="258" spans="1:5">
      <c r="A258">
        <v>257</v>
      </c>
      <c r="B258" t="s">
        <v>1426</v>
      </c>
      <c r="C258" t="s">
        <v>3881</v>
      </c>
      <c r="D258" t="s">
        <v>1426</v>
      </c>
      <c r="E258">
        <v>194</v>
      </c>
    </row>
    <row r="259" spans="1:5">
      <c r="A259">
        <v>258</v>
      </c>
      <c r="B259" t="s">
        <v>1427</v>
      </c>
      <c r="C259" t="s">
        <v>3876</v>
      </c>
      <c r="D259" s="42"/>
    </row>
    <row r="260" spans="1:5">
      <c r="A260">
        <v>259</v>
      </c>
      <c r="B260" t="s">
        <v>1428</v>
      </c>
      <c r="C260" t="s">
        <v>3881</v>
      </c>
      <c r="D260" s="41" t="s">
        <v>1428</v>
      </c>
      <c r="E260">
        <v>196</v>
      </c>
    </row>
    <row r="261" spans="1:5">
      <c r="A261">
        <v>260</v>
      </c>
      <c r="B261" t="s">
        <v>3921</v>
      </c>
      <c r="C261" t="s">
        <v>3858</v>
      </c>
      <c r="D261" s="41" t="s">
        <v>1431</v>
      </c>
      <c r="E261">
        <v>199</v>
      </c>
    </row>
    <row r="262" spans="1:5">
      <c r="A262">
        <v>261</v>
      </c>
      <c r="B262" t="s">
        <v>3922</v>
      </c>
      <c r="C262" t="s">
        <v>3858</v>
      </c>
      <c r="D262" s="41" t="s">
        <v>1429</v>
      </c>
      <c r="E262">
        <v>197</v>
      </c>
    </row>
    <row r="263" spans="1:5">
      <c r="A263">
        <v>262</v>
      </c>
      <c r="B263" t="s">
        <v>3923</v>
      </c>
      <c r="C263" t="s">
        <v>3858</v>
      </c>
      <c r="D263" s="41" t="s">
        <v>1430</v>
      </c>
      <c r="E263">
        <v>198</v>
      </c>
    </row>
    <row r="264" spans="1:5">
      <c r="A264">
        <v>263</v>
      </c>
      <c r="B264" t="s">
        <v>1433</v>
      </c>
      <c r="C264" t="s">
        <v>3881</v>
      </c>
      <c r="D264" t="s">
        <v>1433</v>
      </c>
      <c r="E264">
        <v>201</v>
      </c>
    </row>
    <row r="265" spans="1:5">
      <c r="A265">
        <v>264</v>
      </c>
      <c r="B265" t="s">
        <v>1434</v>
      </c>
      <c r="C265" t="s">
        <v>3881</v>
      </c>
      <c r="D265" t="s">
        <v>1434</v>
      </c>
      <c r="E265">
        <v>202</v>
      </c>
    </row>
    <row r="266" spans="1:5">
      <c r="A266">
        <v>265</v>
      </c>
      <c r="B266" t="s">
        <v>1434</v>
      </c>
      <c r="C266" t="s">
        <v>3881</v>
      </c>
      <c r="D266" t="s">
        <v>1434</v>
      </c>
      <c r="E266">
        <v>202</v>
      </c>
    </row>
    <row r="267" spans="1:5">
      <c r="A267">
        <v>266</v>
      </c>
      <c r="B267" t="s">
        <v>1437</v>
      </c>
      <c r="C267" t="s">
        <v>3881</v>
      </c>
      <c r="D267" t="s">
        <v>1437</v>
      </c>
      <c r="E267">
        <v>205</v>
      </c>
    </row>
    <row r="268" spans="1:5">
      <c r="A268">
        <v>267</v>
      </c>
      <c r="B268" t="s">
        <v>3924</v>
      </c>
      <c r="C268" t="s">
        <v>3858</v>
      </c>
      <c r="D268" s="41" t="s">
        <v>1437</v>
      </c>
      <c r="E268">
        <v>205</v>
      </c>
    </row>
    <row r="269" spans="1:5">
      <c r="A269">
        <v>268</v>
      </c>
      <c r="B269" t="s">
        <v>1438</v>
      </c>
      <c r="C269" t="s">
        <v>3881</v>
      </c>
      <c r="D269" t="s">
        <v>1438</v>
      </c>
      <c r="E269">
        <v>206</v>
      </c>
    </row>
    <row r="270" spans="1:5">
      <c r="A270">
        <v>269</v>
      </c>
      <c r="B270" t="s">
        <v>526</v>
      </c>
      <c r="C270" t="s">
        <v>3881</v>
      </c>
      <c r="D270" t="s">
        <v>526</v>
      </c>
      <c r="E270">
        <v>207</v>
      </c>
    </row>
    <row r="271" spans="1:5">
      <c r="A271">
        <v>270</v>
      </c>
      <c r="B271" t="s">
        <v>528</v>
      </c>
      <c r="C271" t="s">
        <v>3881</v>
      </c>
      <c r="D271" t="s">
        <v>528</v>
      </c>
      <c r="E271">
        <v>210</v>
      </c>
    </row>
    <row r="272" spans="1:5">
      <c r="A272">
        <v>271</v>
      </c>
      <c r="B272" t="s">
        <v>1441</v>
      </c>
      <c r="C272" t="s">
        <v>3881</v>
      </c>
      <c r="D272" t="s">
        <v>1441</v>
      </c>
      <c r="E272">
        <v>211</v>
      </c>
    </row>
    <row r="273" spans="1:23">
      <c r="A273">
        <v>272</v>
      </c>
      <c r="B273" t="s">
        <v>1442</v>
      </c>
      <c r="C273" t="s">
        <v>3881</v>
      </c>
      <c r="D273" t="s">
        <v>1442</v>
      </c>
      <c r="E273">
        <v>212</v>
      </c>
    </row>
    <row r="274" spans="1:23">
      <c r="A274">
        <v>273</v>
      </c>
      <c r="B274" t="s">
        <v>534</v>
      </c>
      <c r="C274" t="s">
        <v>3858</v>
      </c>
      <c r="D274" s="41" t="s">
        <v>1444</v>
      </c>
      <c r="E274">
        <v>213</v>
      </c>
    </row>
    <row r="275" spans="1:23">
      <c r="A275">
        <v>274</v>
      </c>
      <c r="B275" t="s">
        <v>1443</v>
      </c>
      <c r="C275" t="s">
        <v>3876</v>
      </c>
      <c r="D275" s="42"/>
    </row>
    <row r="276" spans="1:23">
      <c r="A276">
        <v>275</v>
      </c>
      <c r="B276" t="s">
        <v>1445</v>
      </c>
      <c r="C276" t="s">
        <v>3881</v>
      </c>
      <c r="D276" t="s">
        <v>1445</v>
      </c>
      <c r="E276">
        <v>214</v>
      </c>
    </row>
    <row r="277" spans="1:23">
      <c r="A277">
        <v>276</v>
      </c>
      <c r="B277" t="s">
        <v>1446</v>
      </c>
      <c r="C277" t="s">
        <v>3858</v>
      </c>
      <c r="D277" s="42" t="s">
        <v>1444</v>
      </c>
      <c r="E277">
        <v>213</v>
      </c>
    </row>
    <row r="278" spans="1:23">
      <c r="A278">
        <v>277</v>
      </c>
      <c r="B278" t="s">
        <v>1447</v>
      </c>
      <c r="C278" t="s">
        <v>3881</v>
      </c>
      <c r="D278" t="s">
        <v>1447</v>
      </c>
      <c r="E278">
        <v>216</v>
      </c>
    </row>
    <row r="279" spans="1:23">
      <c r="A279">
        <v>278</v>
      </c>
      <c r="B279" t="s">
        <v>1448</v>
      </c>
      <c r="C279" t="s">
        <v>3881</v>
      </c>
      <c r="D279" t="s">
        <v>1448</v>
      </c>
      <c r="E279">
        <v>217</v>
      </c>
    </row>
    <row r="280" spans="1:23">
      <c r="A280">
        <v>279</v>
      </c>
      <c r="B280" t="s">
        <v>1449</v>
      </c>
      <c r="C280" t="s">
        <v>3881</v>
      </c>
      <c r="D280" t="s">
        <v>1449</v>
      </c>
      <c r="E280">
        <v>218</v>
      </c>
    </row>
    <row r="281" spans="1:23">
      <c r="A281">
        <v>280</v>
      </c>
      <c r="B281" t="s">
        <v>1450</v>
      </c>
      <c r="C281" t="s">
        <v>3881</v>
      </c>
      <c r="D281" t="s">
        <v>1450</v>
      </c>
      <c r="E281">
        <v>219</v>
      </c>
    </row>
    <row r="282" spans="1:23">
      <c r="A282">
        <v>281</v>
      </c>
      <c r="B282" t="s">
        <v>1450</v>
      </c>
      <c r="C282" t="s">
        <v>3881</v>
      </c>
      <c r="D282" t="s">
        <v>1450</v>
      </c>
      <c r="E282">
        <v>219</v>
      </c>
    </row>
    <row r="283" spans="1:23" s="44" customFormat="1" ht="14.25" thickBot="1">
      <c r="A283" s="44">
        <v>282</v>
      </c>
      <c r="B283" s="44" t="s">
        <v>3925</v>
      </c>
      <c r="C283" s="44" t="s">
        <v>3858</v>
      </c>
      <c r="D283" s="45" t="s">
        <v>1299</v>
      </c>
      <c r="E283" s="44">
        <v>56</v>
      </c>
      <c r="F283" s="44" t="s">
        <v>1327</v>
      </c>
      <c r="G283" s="44">
        <v>88</v>
      </c>
      <c r="H283" s="44" t="s">
        <v>1352</v>
      </c>
      <c r="I283" s="44">
        <v>112</v>
      </c>
      <c r="J283" s="44" t="s">
        <v>1353</v>
      </c>
      <c r="K283" s="44">
        <v>113</v>
      </c>
      <c r="L283" s="44" t="s">
        <v>1410</v>
      </c>
      <c r="M283" s="44">
        <v>171</v>
      </c>
      <c r="N283" s="44" t="s">
        <v>1508</v>
      </c>
      <c r="O283" s="44">
        <v>290</v>
      </c>
      <c r="P283" s="44" t="s">
        <v>1535</v>
      </c>
      <c r="Q283" s="44">
        <v>318</v>
      </c>
      <c r="R283" s="44" t="s">
        <v>1671</v>
      </c>
      <c r="S283" s="44">
        <v>469</v>
      </c>
      <c r="T283" s="44" t="s">
        <v>1672</v>
      </c>
      <c r="U283" s="44">
        <v>470</v>
      </c>
      <c r="V283" s="44" t="s">
        <v>1733</v>
      </c>
      <c r="W283" s="44">
        <v>537</v>
      </c>
    </row>
    <row r="284" spans="1:23" s="44" customFormat="1" ht="15" thickTop="1" thickBot="1">
      <c r="A284" s="44">
        <v>283</v>
      </c>
      <c r="B284" s="44" t="s">
        <v>3926</v>
      </c>
      <c r="C284" s="44" t="s">
        <v>3858</v>
      </c>
      <c r="D284" s="45" t="s">
        <v>1299</v>
      </c>
      <c r="E284" s="44">
        <v>56</v>
      </c>
      <c r="F284" s="44" t="s">
        <v>1327</v>
      </c>
      <c r="G284" s="44">
        <v>88</v>
      </c>
      <c r="H284" s="44" t="s">
        <v>1352</v>
      </c>
      <c r="I284" s="44">
        <v>112</v>
      </c>
      <c r="J284" s="44" t="s">
        <v>1353</v>
      </c>
      <c r="K284" s="44">
        <v>113</v>
      </c>
      <c r="L284" s="44" t="s">
        <v>1410</v>
      </c>
      <c r="M284" s="44">
        <v>171</v>
      </c>
      <c r="N284" s="44" t="s">
        <v>1508</v>
      </c>
      <c r="O284" s="44">
        <v>290</v>
      </c>
      <c r="P284" s="44" t="s">
        <v>1535</v>
      </c>
      <c r="Q284" s="44">
        <v>318</v>
      </c>
      <c r="R284" s="44" t="s">
        <v>1671</v>
      </c>
      <c r="S284" s="44">
        <v>469</v>
      </c>
      <c r="T284" s="44" t="s">
        <v>1672</v>
      </c>
      <c r="U284" s="44">
        <v>470</v>
      </c>
      <c r="V284" s="44" t="s">
        <v>1733</v>
      </c>
      <c r="W284" s="44">
        <v>537</v>
      </c>
    </row>
    <row r="285" spans="1:23" ht="14.25" thickTop="1">
      <c r="A285">
        <v>284</v>
      </c>
      <c r="B285" t="s">
        <v>555</v>
      </c>
      <c r="C285" t="s">
        <v>3858</v>
      </c>
      <c r="D285" s="41" t="s">
        <v>1455</v>
      </c>
      <c r="E285">
        <v>226</v>
      </c>
    </row>
    <row r="286" spans="1:23">
      <c r="A286">
        <v>285</v>
      </c>
      <c r="B286" t="s">
        <v>555</v>
      </c>
      <c r="C286" t="s">
        <v>3858</v>
      </c>
      <c r="D286" s="41" t="s">
        <v>1455</v>
      </c>
      <c r="E286">
        <v>226</v>
      </c>
    </row>
    <row r="287" spans="1:23">
      <c r="A287">
        <v>286</v>
      </c>
      <c r="B287" t="s">
        <v>557</v>
      </c>
      <c r="C287" t="s">
        <v>3881</v>
      </c>
      <c r="D287" t="s">
        <v>557</v>
      </c>
      <c r="E287">
        <v>227</v>
      </c>
    </row>
    <row r="288" spans="1:23">
      <c r="A288">
        <v>287</v>
      </c>
      <c r="B288" t="s">
        <v>557</v>
      </c>
      <c r="C288" t="s">
        <v>3881</v>
      </c>
      <c r="D288" t="s">
        <v>557</v>
      </c>
      <c r="E288">
        <v>227</v>
      </c>
    </row>
    <row r="289" spans="1:5">
      <c r="A289">
        <v>288</v>
      </c>
      <c r="B289" t="s">
        <v>558</v>
      </c>
      <c r="C289" t="s">
        <v>3881</v>
      </c>
      <c r="D289" t="s">
        <v>558</v>
      </c>
      <c r="E289">
        <v>228</v>
      </c>
    </row>
    <row r="290" spans="1:5">
      <c r="A290">
        <v>289</v>
      </c>
      <c r="B290" t="s">
        <v>1456</v>
      </c>
      <c r="C290" t="s">
        <v>3881</v>
      </c>
      <c r="D290" t="s">
        <v>1456</v>
      </c>
      <c r="E290">
        <v>229</v>
      </c>
    </row>
    <row r="291" spans="1:5">
      <c r="A291">
        <v>290</v>
      </c>
      <c r="B291" t="s">
        <v>1457</v>
      </c>
      <c r="C291" t="s">
        <v>3881</v>
      </c>
      <c r="D291" t="s">
        <v>1457</v>
      </c>
      <c r="E291">
        <v>230</v>
      </c>
    </row>
    <row r="292" spans="1:5">
      <c r="A292">
        <v>291</v>
      </c>
      <c r="B292" t="s">
        <v>1458</v>
      </c>
      <c r="C292" t="s">
        <v>3881</v>
      </c>
      <c r="D292" t="s">
        <v>1458</v>
      </c>
      <c r="E292">
        <v>231</v>
      </c>
    </row>
    <row r="293" spans="1:5">
      <c r="A293">
        <v>292</v>
      </c>
      <c r="B293" t="s">
        <v>3927</v>
      </c>
      <c r="C293" t="s">
        <v>3858</v>
      </c>
      <c r="D293" s="41" t="s">
        <v>1459</v>
      </c>
      <c r="E293">
        <v>232</v>
      </c>
    </row>
    <row r="294" spans="1:5">
      <c r="A294">
        <v>293</v>
      </c>
      <c r="B294" t="s">
        <v>3928</v>
      </c>
      <c r="C294" t="s">
        <v>3858</v>
      </c>
      <c r="D294" s="41" t="s">
        <v>1463</v>
      </c>
      <c r="E294">
        <v>236</v>
      </c>
    </row>
    <row r="295" spans="1:5">
      <c r="A295">
        <v>294</v>
      </c>
      <c r="B295" t="s">
        <v>3929</v>
      </c>
      <c r="C295" t="s">
        <v>3858</v>
      </c>
      <c r="D295" s="41" t="s">
        <v>1464</v>
      </c>
      <c r="E295">
        <v>237</v>
      </c>
    </row>
    <row r="296" spans="1:5">
      <c r="A296">
        <v>295</v>
      </c>
      <c r="B296" t="s">
        <v>1461</v>
      </c>
      <c r="C296" t="s">
        <v>3881</v>
      </c>
      <c r="D296" t="s">
        <v>1461</v>
      </c>
      <c r="E296">
        <v>234</v>
      </c>
    </row>
    <row r="297" spans="1:5">
      <c r="A297">
        <v>296</v>
      </c>
      <c r="B297" t="s">
        <v>1462</v>
      </c>
      <c r="C297" t="s">
        <v>3881</v>
      </c>
      <c r="D297" t="s">
        <v>1462</v>
      </c>
      <c r="E297">
        <v>235</v>
      </c>
    </row>
    <row r="298" spans="1:5">
      <c r="A298">
        <v>297</v>
      </c>
      <c r="B298" t="s">
        <v>1465</v>
      </c>
      <c r="C298" t="s">
        <v>3881</v>
      </c>
      <c r="D298" t="s">
        <v>1465</v>
      </c>
      <c r="E298">
        <v>238</v>
      </c>
    </row>
    <row r="299" spans="1:5">
      <c r="A299">
        <v>298</v>
      </c>
      <c r="B299" t="s">
        <v>1466</v>
      </c>
      <c r="C299" t="s">
        <v>3881</v>
      </c>
      <c r="D299" t="s">
        <v>1466</v>
      </c>
      <c r="E299">
        <v>239</v>
      </c>
    </row>
    <row r="300" spans="1:5">
      <c r="A300">
        <v>299</v>
      </c>
      <c r="B300" t="s">
        <v>1466</v>
      </c>
      <c r="C300" t="s">
        <v>3881</v>
      </c>
      <c r="D300" t="s">
        <v>1466</v>
      </c>
      <c r="E300">
        <v>239</v>
      </c>
    </row>
    <row r="301" spans="1:5">
      <c r="A301">
        <v>300</v>
      </c>
      <c r="B301" t="s">
        <v>1467</v>
      </c>
      <c r="C301" t="s">
        <v>3881</v>
      </c>
      <c r="D301" t="s">
        <v>1467</v>
      </c>
      <c r="E301">
        <v>240</v>
      </c>
    </row>
    <row r="302" spans="1:5">
      <c r="A302">
        <v>301</v>
      </c>
      <c r="B302" t="s">
        <v>1467</v>
      </c>
      <c r="C302" t="s">
        <v>3881</v>
      </c>
      <c r="D302" t="s">
        <v>1467</v>
      </c>
      <c r="E302">
        <v>240</v>
      </c>
    </row>
    <row r="303" spans="1:5">
      <c r="A303">
        <v>302</v>
      </c>
      <c r="B303" t="s">
        <v>575</v>
      </c>
      <c r="C303" t="s">
        <v>3881</v>
      </c>
      <c r="D303" t="s">
        <v>575</v>
      </c>
      <c r="E303">
        <v>241</v>
      </c>
    </row>
    <row r="304" spans="1:5">
      <c r="A304">
        <v>303</v>
      </c>
      <c r="B304" t="s">
        <v>1468</v>
      </c>
      <c r="C304" t="s">
        <v>3881</v>
      </c>
      <c r="D304" t="s">
        <v>1468</v>
      </c>
      <c r="E304">
        <v>242</v>
      </c>
    </row>
    <row r="305" spans="1:9">
      <c r="A305">
        <v>304</v>
      </c>
      <c r="B305" t="s">
        <v>578</v>
      </c>
      <c r="C305" t="s">
        <v>3881</v>
      </c>
      <c r="D305" t="s">
        <v>578</v>
      </c>
      <c r="E305">
        <v>243</v>
      </c>
    </row>
    <row r="306" spans="1:9">
      <c r="A306">
        <v>305</v>
      </c>
      <c r="B306" t="s">
        <v>580</v>
      </c>
      <c r="C306" t="s">
        <v>3881</v>
      </c>
      <c r="D306" t="s">
        <v>580</v>
      </c>
      <c r="E306">
        <v>244</v>
      </c>
    </row>
    <row r="307" spans="1:9">
      <c r="A307">
        <v>306</v>
      </c>
      <c r="B307" t="s">
        <v>1469</v>
      </c>
      <c r="C307" t="s">
        <v>3881</v>
      </c>
      <c r="D307" t="s">
        <v>1469</v>
      </c>
      <c r="E307">
        <v>245</v>
      </c>
    </row>
    <row r="308" spans="1:9">
      <c r="A308">
        <v>307</v>
      </c>
      <c r="B308" t="s">
        <v>1469</v>
      </c>
      <c r="C308" t="s">
        <v>3881</v>
      </c>
      <c r="D308" t="s">
        <v>1469</v>
      </c>
      <c r="E308">
        <v>245</v>
      </c>
    </row>
    <row r="309" spans="1:9">
      <c r="A309">
        <v>308</v>
      </c>
      <c r="B309" t="s">
        <v>584</v>
      </c>
      <c r="C309" t="s">
        <v>3858</v>
      </c>
      <c r="D309" s="46" t="s">
        <v>1267</v>
      </c>
      <c r="E309">
        <v>24</v>
      </c>
      <c r="F309" t="s">
        <v>1314</v>
      </c>
      <c r="G309">
        <v>75</v>
      </c>
      <c r="H309" s="41" t="s">
        <v>1470</v>
      </c>
      <c r="I309">
        <v>246</v>
      </c>
    </row>
    <row r="310" spans="1:9">
      <c r="A310">
        <v>309</v>
      </c>
      <c r="B310" t="s">
        <v>1471</v>
      </c>
      <c r="C310" t="s">
        <v>3881</v>
      </c>
      <c r="D310" t="s">
        <v>1471</v>
      </c>
      <c r="E310">
        <v>247</v>
      </c>
    </row>
    <row r="311" spans="1:9">
      <c r="A311">
        <v>310</v>
      </c>
      <c r="B311" t="s">
        <v>1472</v>
      </c>
      <c r="C311" t="s">
        <v>3881</v>
      </c>
      <c r="D311" t="s">
        <v>1472</v>
      </c>
      <c r="E311">
        <v>248</v>
      </c>
    </row>
    <row r="312" spans="1:9">
      <c r="A312">
        <v>311</v>
      </c>
      <c r="B312" t="s">
        <v>1474</v>
      </c>
      <c r="C312" t="s">
        <v>3881</v>
      </c>
      <c r="D312" t="s">
        <v>1474</v>
      </c>
      <c r="E312">
        <v>250</v>
      </c>
    </row>
    <row r="313" spans="1:9">
      <c r="A313">
        <v>312</v>
      </c>
      <c r="B313" t="s">
        <v>3930</v>
      </c>
      <c r="C313" t="s">
        <v>3858</v>
      </c>
      <c r="D313" t="s">
        <v>1399</v>
      </c>
      <c r="E313">
        <v>160</v>
      </c>
      <c r="F313" s="41" t="s">
        <v>1473</v>
      </c>
      <c r="G313">
        <v>249</v>
      </c>
      <c r="H313" t="s">
        <v>1784</v>
      </c>
      <c r="I313">
        <v>594</v>
      </c>
    </row>
    <row r="314" spans="1:9">
      <c r="A314">
        <v>313</v>
      </c>
      <c r="B314" t="s">
        <v>594</v>
      </c>
      <c r="C314" t="s">
        <v>3881</v>
      </c>
      <c r="D314" t="s">
        <v>594</v>
      </c>
      <c r="E314">
        <v>251</v>
      </c>
    </row>
    <row r="315" spans="1:9">
      <c r="A315">
        <v>314</v>
      </c>
      <c r="B315" t="s">
        <v>594</v>
      </c>
      <c r="C315" t="s">
        <v>3881</v>
      </c>
      <c r="D315" t="s">
        <v>594</v>
      </c>
      <c r="E315">
        <v>251</v>
      </c>
    </row>
    <row r="316" spans="1:9">
      <c r="A316">
        <v>315</v>
      </c>
      <c r="B316" t="s">
        <v>1475</v>
      </c>
      <c r="C316" t="s">
        <v>3881</v>
      </c>
      <c r="D316" t="s">
        <v>1475</v>
      </c>
      <c r="E316">
        <v>252</v>
      </c>
    </row>
    <row r="317" spans="1:9">
      <c r="A317">
        <v>316</v>
      </c>
      <c r="B317" t="s">
        <v>1476</v>
      </c>
      <c r="C317" t="s">
        <v>3881</v>
      </c>
      <c r="D317" t="s">
        <v>1476</v>
      </c>
      <c r="E317">
        <v>253</v>
      </c>
    </row>
    <row r="318" spans="1:9">
      <c r="A318">
        <v>317</v>
      </c>
      <c r="B318" t="s">
        <v>1476</v>
      </c>
      <c r="C318" t="s">
        <v>3881</v>
      </c>
      <c r="D318" t="s">
        <v>1476</v>
      </c>
      <c r="E318">
        <v>253</v>
      </c>
    </row>
    <row r="319" spans="1:9">
      <c r="A319">
        <v>318</v>
      </c>
      <c r="B319" t="s">
        <v>1477</v>
      </c>
      <c r="C319" t="s">
        <v>3881</v>
      </c>
      <c r="D319" t="s">
        <v>1477</v>
      </c>
      <c r="E319">
        <v>254</v>
      </c>
    </row>
    <row r="320" spans="1:9">
      <c r="A320">
        <v>319</v>
      </c>
      <c r="B320" t="s">
        <v>1477</v>
      </c>
      <c r="C320" t="s">
        <v>3881</v>
      </c>
      <c r="D320" t="s">
        <v>1477</v>
      </c>
      <c r="E320">
        <v>254</v>
      </c>
    </row>
    <row r="321" spans="1:5">
      <c r="A321">
        <v>320</v>
      </c>
      <c r="B321" t="s">
        <v>1478</v>
      </c>
      <c r="C321" t="s">
        <v>3881</v>
      </c>
      <c r="D321" t="s">
        <v>1478</v>
      </c>
      <c r="E321">
        <v>255</v>
      </c>
    </row>
    <row r="322" spans="1:5">
      <c r="A322">
        <v>321</v>
      </c>
      <c r="B322" t="s">
        <v>1478</v>
      </c>
      <c r="C322" t="s">
        <v>3881</v>
      </c>
      <c r="D322" t="s">
        <v>1478</v>
      </c>
      <c r="E322">
        <v>255</v>
      </c>
    </row>
    <row r="323" spans="1:5">
      <c r="A323">
        <v>322</v>
      </c>
      <c r="B323" t="s">
        <v>1479</v>
      </c>
      <c r="C323" t="s">
        <v>3881</v>
      </c>
      <c r="D323" t="s">
        <v>1479</v>
      </c>
      <c r="E323">
        <v>256</v>
      </c>
    </row>
    <row r="324" spans="1:5" ht="14.25" thickBot="1">
      <c r="A324">
        <v>323</v>
      </c>
      <c r="B324" t="s">
        <v>3931</v>
      </c>
      <c r="C324" t="s">
        <v>3858</v>
      </c>
      <c r="D324" s="41" t="s">
        <v>1480</v>
      </c>
      <c r="E324">
        <v>258</v>
      </c>
    </row>
    <row r="325" spans="1:5" ht="15" thickTop="1" thickBot="1">
      <c r="A325">
        <v>324</v>
      </c>
      <c r="B325" t="s">
        <v>3932</v>
      </c>
      <c r="C325" t="s">
        <v>3858</v>
      </c>
      <c r="D325" s="47" t="s">
        <v>1480</v>
      </c>
      <c r="E325">
        <v>257</v>
      </c>
    </row>
    <row r="326" spans="1:5" ht="14.25" thickTop="1">
      <c r="A326">
        <v>325</v>
      </c>
      <c r="B326" t="s">
        <v>1487</v>
      </c>
      <c r="C326" t="s">
        <v>3881</v>
      </c>
      <c r="D326" t="s">
        <v>1487</v>
      </c>
      <c r="E326">
        <v>268</v>
      </c>
    </row>
    <row r="327" spans="1:5">
      <c r="A327">
        <v>326</v>
      </c>
      <c r="B327" t="s">
        <v>607</v>
      </c>
      <c r="C327" t="s">
        <v>3881</v>
      </c>
      <c r="D327" t="s">
        <v>607</v>
      </c>
      <c r="E327">
        <v>259</v>
      </c>
    </row>
    <row r="328" spans="1:5">
      <c r="A328">
        <v>327</v>
      </c>
      <c r="B328" t="s">
        <v>609</v>
      </c>
      <c r="C328" t="s">
        <v>3881</v>
      </c>
      <c r="D328" t="s">
        <v>609</v>
      </c>
      <c r="E328">
        <v>260</v>
      </c>
    </row>
    <row r="329" spans="1:5">
      <c r="A329">
        <v>328</v>
      </c>
      <c r="B329" t="s">
        <v>612</v>
      </c>
      <c r="C329" t="s">
        <v>3881</v>
      </c>
      <c r="D329" t="s">
        <v>612</v>
      </c>
      <c r="E329">
        <v>261</v>
      </c>
    </row>
    <row r="330" spans="1:5">
      <c r="A330">
        <v>329</v>
      </c>
      <c r="B330" t="s">
        <v>1481</v>
      </c>
      <c r="C330" t="s">
        <v>3881</v>
      </c>
      <c r="D330" t="s">
        <v>1481</v>
      </c>
      <c r="E330">
        <v>262</v>
      </c>
    </row>
    <row r="331" spans="1:5">
      <c r="A331">
        <v>330</v>
      </c>
      <c r="B331" t="s">
        <v>1482</v>
      </c>
      <c r="C331" t="s">
        <v>3881</v>
      </c>
      <c r="D331" t="s">
        <v>1482</v>
      </c>
      <c r="E331">
        <v>263</v>
      </c>
    </row>
    <row r="332" spans="1:5">
      <c r="A332">
        <v>331</v>
      </c>
      <c r="B332" t="s">
        <v>1482</v>
      </c>
      <c r="C332" t="s">
        <v>3881</v>
      </c>
      <c r="D332" t="s">
        <v>1482</v>
      </c>
      <c r="E332">
        <v>263</v>
      </c>
    </row>
    <row r="333" spans="1:5">
      <c r="A333">
        <v>332</v>
      </c>
      <c r="B333" t="s">
        <v>1483</v>
      </c>
      <c r="C333" t="s">
        <v>3881</v>
      </c>
      <c r="D333" t="s">
        <v>1483</v>
      </c>
      <c r="E333">
        <v>264</v>
      </c>
    </row>
    <row r="334" spans="1:5">
      <c r="A334">
        <v>333</v>
      </c>
      <c r="B334" t="s">
        <v>1484</v>
      </c>
      <c r="C334" t="s">
        <v>3881</v>
      </c>
      <c r="D334" t="s">
        <v>1484</v>
      </c>
      <c r="E334">
        <v>265</v>
      </c>
    </row>
    <row r="335" spans="1:5">
      <c r="A335">
        <v>334</v>
      </c>
      <c r="B335" t="s">
        <v>1485</v>
      </c>
      <c r="C335" t="s">
        <v>3881</v>
      </c>
      <c r="D335" t="s">
        <v>1485</v>
      </c>
      <c r="E335">
        <v>266</v>
      </c>
    </row>
    <row r="336" spans="1:5">
      <c r="A336">
        <v>335</v>
      </c>
      <c r="B336" t="s">
        <v>1488</v>
      </c>
      <c r="C336" t="s">
        <v>3881</v>
      </c>
      <c r="D336" t="s">
        <v>1488</v>
      </c>
      <c r="E336">
        <v>269</v>
      </c>
    </row>
    <row r="337" spans="1:53">
      <c r="A337">
        <v>336</v>
      </c>
      <c r="B337" t="s">
        <v>1488</v>
      </c>
      <c r="C337" t="s">
        <v>3881</v>
      </c>
      <c r="D337" t="s">
        <v>1488</v>
      </c>
      <c r="E337">
        <v>269</v>
      </c>
    </row>
    <row r="338" spans="1:53">
      <c r="A338">
        <v>337</v>
      </c>
      <c r="B338" t="s">
        <v>1489</v>
      </c>
      <c r="C338" t="s">
        <v>3881</v>
      </c>
      <c r="D338" t="s">
        <v>1489</v>
      </c>
      <c r="E338">
        <v>270</v>
      </c>
    </row>
    <row r="339" spans="1:53">
      <c r="A339">
        <v>338</v>
      </c>
      <c r="B339" t="s">
        <v>1490</v>
      </c>
      <c r="C339" t="s">
        <v>3881</v>
      </c>
      <c r="D339" t="s">
        <v>1490</v>
      </c>
      <c r="E339">
        <v>271</v>
      </c>
    </row>
    <row r="340" spans="1:53">
      <c r="A340">
        <v>339</v>
      </c>
      <c r="B340" t="s">
        <v>1491</v>
      </c>
      <c r="C340" t="s">
        <v>3881</v>
      </c>
      <c r="D340" t="s">
        <v>1491</v>
      </c>
      <c r="E340">
        <v>272</v>
      </c>
    </row>
    <row r="341" spans="1:53">
      <c r="A341">
        <v>340</v>
      </c>
      <c r="B341" t="s">
        <v>1492</v>
      </c>
      <c r="C341" t="s">
        <v>3881</v>
      </c>
      <c r="D341" t="s">
        <v>1492</v>
      </c>
      <c r="E341">
        <v>273</v>
      </c>
    </row>
    <row r="342" spans="1:53">
      <c r="A342">
        <v>341</v>
      </c>
      <c r="B342" t="s">
        <v>3933</v>
      </c>
      <c r="C342" t="s">
        <v>3858</v>
      </c>
      <c r="D342" s="41" t="s">
        <v>1493</v>
      </c>
      <c r="E342">
        <v>274</v>
      </c>
    </row>
    <row r="343" spans="1:53">
      <c r="A343">
        <v>342</v>
      </c>
      <c r="B343" t="s">
        <v>3934</v>
      </c>
      <c r="C343" t="s">
        <v>3858</v>
      </c>
      <c r="D343" s="41" t="s">
        <v>1494</v>
      </c>
      <c r="E343">
        <v>275</v>
      </c>
    </row>
    <row r="344" spans="1:53">
      <c r="A344">
        <v>343</v>
      </c>
      <c r="B344" t="s">
        <v>3935</v>
      </c>
      <c r="C344" t="s">
        <v>3858</v>
      </c>
      <c r="D344" s="41" t="s">
        <v>1495</v>
      </c>
      <c r="E344">
        <v>276</v>
      </c>
    </row>
    <row r="345" spans="1:53">
      <c r="A345">
        <v>344</v>
      </c>
      <c r="B345" t="s">
        <v>3936</v>
      </c>
      <c r="C345" t="s">
        <v>3858</v>
      </c>
      <c r="D345" t="s">
        <v>1270</v>
      </c>
      <c r="E345">
        <v>27</v>
      </c>
      <c r="F345" s="41" t="s">
        <v>1500</v>
      </c>
      <c r="G345">
        <v>281</v>
      </c>
      <c r="H345" t="s">
        <v>1853</v>
      </c>
      <c r="I345">
        <v>665</v>
      </c>
    </row>
    <row r="346" spans="1:53">
      <c r="A346">
        <v>345</v>
      </c>
      <c r="B346" t="s">
        <v>3937</v>
      </c>
      <c r="C346" t="s">
        <v>3858</v>
      </c>
      <c r="D346" t="s">
        <v>1501</v>
      </c>
      <c r="E346">
        <v>282</v>
      </c>
    </row>
    <row r="347" spans="1:53">
      <c r="A347">
        <v>346</v>
      </c>
      <c r="B347" t="s">
        <v>3938</v>
      </c>
      <c r="C347" t="s">
        <v>3858</v>
      </c>
      <c r="D347" t="s">
        <v>1485</v>
      </c>
      <c r="E347">
        <v>266</v>
      </c>
      <c r="F347" s="41" t="s">
        <v>1502</v>
      </c>
      <c r="G347">
        <v>283</v>
      </c>
      <c r="H347" t="s">
        <v>690</v>
      </c>
      <c r="I347">
        <v>334</v>
      </c>
    </row>
    <row r="348" spans="1:53">
      <c r="A348">
        <v>347</v>
      </c>
      <c r="B348" t="s">
        <v>1503</v>
      </c>
      <c r="C348" t="s">
        <v>3881</v>
      </c>
      <c r="D348" t="s">
        <v>1503</v>
      </c>
      <c r="E348">
        <v>284</v>
      </c>
    </row>
    <row r="349" spans="1:53">
      <c r="A349">
        <v>348</v>
      </c>
      <c r="B349" t="s">
        <v>1504</v>
      </c>
      <c r="C349" t="s">
        <v>3881</v>
      </c>
      <c r="D349" t="s">
        <v>1504</v>
      </c>
      <c r="E349">
        <v>285</v>
      </c>
    </row>
    <row r="350" spans="1:53">
      <c r="A350">
        <v>349</v>
      </c>
      <c r="B350" t="s">
        <v>3939</v>
      </c>
      <c r="C350" t="s">
        <v>3858</v>
      </c>
      <c r="D350" t="s">
        <v>1255</v>
      </c>
      <c r="E350">
        <v>13</v>
      </c>
      <c r="F350" t="s">
        <v>1263</v>
      </c>
      <c r="G350">
        <v>20</v>
      </c>
      <c r="H350" t="s">
        <v>1279</v>
      </c>
      <c r="I350">
        <v>35</v>
      </c>
      <c r="J350" t="s">
        <v>1287</v>
      </c>
      <c r="K350">
        <v>43</v>
      </c>
      <c r="L350" t="s">
        <v>1292</v>
      </c>
      <c r="M350">
        <v>48</v>
      </c>
      <c r="N350" t="s">
        <v>1295</v>
      </c>
      <c r="O350">
        <v>51</v>
      </c>
      <c r="P350" t="s">
        <v>1301</v>
      </c>
      <c r="Q350">
        <v>59</v>
      </c>
      <c r="R350" t="s">
        <v>1435</v>
      </c>
      <c r="S350">
        <v>203</v>
      </c>
      <c r="T350" t="s">
        <v>1467</v>
      </c>
      <c r="U350">
        <v>240</v>
      </c>
      <c r="V350" t="s">
        <v>1476</v>
      </c>
      <c r="W350">
        <v>253</v>
      </c>
      <c r="X350" s="41" t="s">
        <v>1505</v>
      </c>
      <c r="Y350">
        <v>286</v>
      </c>
      <c r="Z350" t="s">
        <v>1530</v>
      </c>
      <c r="AA350">
        <v>313</v>
      </c>
      <c r="AB350" t="s">
        <v>1559</v>
      </c>
      <c r="AC350">
        <v>346</v>
      </c>
      <c r="AD350" t="s">
        <v>1560</v>
      </c>
      <c r="AE350">
        <v>347</v>
      </c>
      <c r="AF350" t="s">
        <v>1564</v>
      </c>
      <c r="AG350">
        <v>351</v>
      </c>
      <c r="AH350" t="s">
        <v>1567</v>
      </c>
      <c r="AI350">
        <v>355</v>
      </c>
      <c r="AJ350" t="s">
        <v>1578</v>
      </c>
      <c r="AK350">
        <v>366</v>
      </c>
      <c r="AL350" t="s">
        <v>1581</v>
      </c>
      <c r="AM350">
        <v>370</v>
      </c>
      <c r="AN350" t="s">
        <v>1589</v>
      </c>
      <c r="AO350">
        <v>379</v>
      </c>
      <c r="AP350" t="s">
        <v>1626</v>
      </c>
      <c r="AQ350">
        <v>421</v>
      </c>
      <c r="AR350" t="s">
        <v>1660</v>
      </c>
      <c r="AS350">
        <v>456</v>
      </c>
      <c r="AT350" t="s">
        <v>1661</v>
      </c>
      <c r="AU350">
        <v>457</v>
      </c>
      <c r="AV350" t="s">
        <v>1681</v>
      </c>
      <c r="AW350">
        <v>481</v>
      </c>
      <c r="AX350" t="s">
        <v>1743</v>
      </c>
      <c r="AY350">
        <v>549</v>
      </c>
      <c r="AZ350" t="s">
        <v>1122</v>
      </c>
      <c r="BA350">
        <v>642</v>
      </c>
    </row>
    <row r="351" spans="1:53">
      <c r="A351">
        <v>350</v>
      </c>
      <c r="B351" t="s">
        <v>3939</v>
      </c>
      <c r="C351" t="s">
        <v>3858</v>
      </c>
      <c r="D351" t="s">
        <v>1255</v>
      </c>
      <c r="E351">
        <v>13</v>
      </c>
      <c r="F351" t="s">
        <v>1263</v>
      </c>
      <c r="G351">
        <v>20</v>
      </c>
      <c r="H351" t="s">
        <v>1279</v>
      </c>
      <c r="I351">
        <v>35</v>
      </c>
      <c r="J351" t="s">
        <v>1287</v>
      </c>
      <c r="K351">
        <v>43</v>
      </c>
      <c r="L351" t="s">
        <v>1292</v>
      </c>
      <c r="M351">
        <v>48</v>
      </c>
      <c r="N351" t="s">
        <v>1295</v>
      </c>
      <c r="O351">
        <v>51</v>
      </c>
      <c r="P351" t="s">
        <v>1301</v>
      </c>
      <c r="Q351">
        <v>59</v>
      </c>
      <c r="R351" t="s">
        <v>1435</v>
      </c>
      <c r="S351">
        <v>203</v>
      </c>
      <c r="T351" t="s">
        <v>1467</v>
      </c>
      <c r="U351">
        <v>240</v>
      </c>
      <c r="V351" t="s">
        <v>1476</v>
      </c>
      <c r="W351">
        <v>253</v>
      </c>
      <c r="X351" s="41" t="s">
        <v>1505</v>
      </c>
      <c r="Y351">
        <v>286</v>
      </c>
      <c r="Z351" t="s">
        <v>1530</v>
      </c>
      <c r="AA351">
        <v>313</v>
      </c>
      <c r="AB351" t="s">
        <v>1559</v>
      </c>
      <c r="AC351">
        <v>346</v>
      </c>
      <c r="AD351" t="s">
        <v>1560</v>
      </c>
      <c r="AE351">
        <v>347</v>
      </c>
      <c r="AF351" t="s">
        <v>1564</v>
      </c>
      <c r="AG351">
        <v>351</v>
      </c>
      <c r="AH351" t="s">
        <v>1567</v>
      </c>
      <c r="AI351">
        <v>355</v>
      </c>
      <c r="AJ351" t="s">
        <v>1578</v>
      </c>
      <c r="AK351">
        <v>366</v>
      </c>
      <c r="AL351" t="s">
        <v>1581</v>
      </c>
      <c r="AM351">
        <v>370</v>
      </c>
      <c r="AN351" t="s">
        <v>1589</v>
      </c>
      <c r="AO351">
        <v>379</v>
      </c>
      <c r="AP351" t="s">
        <v>1626</v>
      </c>
      <c r="AQ351">
        <v>421</v>
      </c>
      <c r="AR351" t="s">
        <v>1660</v>
      </c>
      <c r="AS351">
        <v>456</v>
      </c>
      <c r="AT351" t="s">
        <v>1661</v>
      </c>
      <c r="AU351">
        <v>457</v>
      </c>
      <c r="AV351" t="s">
        <v>1681</v>
      </c>
      <c r="AW351">
        <v>481</v>
      </c>
      <c r="AX351" t="s">
        <v>1743</v>
      </c>
      <c r="AY351">
        <v>549</v>
      </c>
      <c r="AZ351" t="s">
        <v>1122</v>
      </c>
      <c r="BA351">
        <v>642</v>
      </c>
    </row>
    <row r="352" spans="1:53">
      <c r="A352">
        <v>351</v>
      </c>
      <c r="B352" t="s">
        <v>1506</v>
      </c>
      <c r="C352" t="s">
        <v>3881</v>
      </c>
      <c r="D352" t="s">
        <v>1506</v>
      </c>
      <c r="E352">
        <v>287</v>
      </c>
    </row>
    <row r="353" spans="1:53">
      <c r="A353">
        <v>352</v>
      </c>
      <c r="B353" t="s">
        <v>1509</v>
      </c>
      <c r="C353" t="s">
        <v>3881</v>
      </c>
      <c r="D353" t="s">
        <v>1509</v>
      </c>
      <c r="E353">
        <v>291</v>
      </c>
    </row>
    <row r="354" spans="1:53">
      <c r="A354">
        <v>353</v>
      </c>
      <c r="B354" t="s">
        <v>1510</v>
      </c>
      <c r="C354" t="s">
        <v>3881</v>
      </c>
      <c r="D354" t="s">
        <v>1510</v>
      </c>
      <c r="E354">
        <v>292</v>
      </c>
    </row>
    <row r="355" spans="1:53">
      <c r="A355">
        <v>354</v>
      </c>
      <c r="B355" t="s">
        <v>1511</v>
      </c>
      <c r="C355" t="s">
        <v>3881</v>
      </c>
      <c r="D355" t="s">
        <v>1511</v>
      </c>
      <c r="E355">
        <v>293</v>
      </c>
    </row>
    <row r="356" spans="1:53">
      <c r="A356">
        <v>355</v>
      </c>
      <c r="B356" t="s">
        <v>1512</v>
      </c>
      <c r="C356" t="s">
        <v>3881</v>
      </c>
      <c r="D356" t="s">
        <v>1512</v>
      </c>
      <c r="E356">
        <v>294</v>
      </c>
    </row>
    <row r="357" spans="1:53">
      <c r="A357">
        <v>356</v>
      </c>
      <c r="B357" t="s">
        <v>1527</v>
      </c>
      <c r="C357" t="s">
        <v>3881</v>
      </c>
      <c r="D357" t="s">
        <v>1527</v>
      </c>
      <c r="E357">
        <v>309</v>
      </c>
    </row>
    <row r="358" spans="1:53">
      <c r="A358">
        <v>357</v>
      </c>
      <c r="B358" t="s">
        <v>1528</v>
      </c>
      <c r="C358" t="s">
        <v>3881</v>
      </c>
      <c r="D358" t="s">
        <v>1528</v>
      </c>
      <c r="E358">
        <v>311</v>
      </c>
    </row>
    <row r="359" spans="1:53">
      <c r="A359">
        <v>358</v>
      </c>
      <c r="B359" t="s">
        <v>1528</v>
      </c>
      <c r="C359" t="s">
        <v>3881</v>
      </c>
      <c r="D359" t="s">
        <v>1528</v>
      </c>
      <c r="E359">
        <v>311</v>
      </c>
    </row>
    <row r="360" spans="1:53">
      <c r="A360">
        <v>359</v>
      </c>
      <c r="B360" t="s">
        <v>1529</v>
      </c>
      <c r="C360" t="s">
        <v>3881</v>
      </c>
      <c r="D360" t="s">
        <v>1529</v>
      </c>
      <c r="E360">
        <v>312</v>
      </c>
    </row>
    <row r="361" spans="1:53">
      <c r="A361">
        <v>360</v>
      </c>
      <c r="B361" t="s">
        <v>1529</v>
      </c>
      <c r="C361" t="s">
        <v>3881</v>
      </c>
      <c r="D361" t="s">
        <v>1529</v>
      </c>
      <c r="E361">
        <v>312</v>
      </c>
    </row>
    <row r="362" spans="1:53">
      <c r="A362">
        <v>361</v>
      </c>
      <c r="B362" t="s">
        <v>1530</v>
      </c>
      <c r="C362" t="s">
        <v>3881</v>
      </c>
      <c r="D362" t="s">
        <v>1530</v>
      </c>
      <c r="E362">
        <v>313</v>
      </c>
    </row>
    <row r="363" spans="1:53">
      <c r="A363">
        <v>362</v>
      </c>
      <c r="B363" t="s">
        <v>3940</v>
      </c>
      <c r="C363" t="s">
        <v>3858</v>
      </c>
      <c r="D363" s="42" t="s">
        <v>1255</v>
      </c>
      <c r="E363">
        <v>13</v>
      </c>
      <c r="F363" t="s">
        <v>1263</v>
      </c>
      <c r="G363">
        <v>20</v>
      </c>
      <c r="H363" t="s">
        <v>1279</v>
      </c>
      <c r="I363">
        <v>35</v>
      </c>
      <c r="J363" t="s">
        <v>1287</v>
      </c>
      <c r="K363">
        <v>43</v>
      </c>
      <c r="L363" t="s">
        <v>1292</v>
      </c>
      <c r="M363">
        <v>48</v>
      </c>
      <c r="N363" t="s">
        <v>1295</v>
      </c>
      <c r="O363">
        <v>51</v>
      </c>
      <c r="P363" t="s">
        <v>1301</v>
      </c>
      <c r="Q363">
        <v>59</v>
      </c>
      <c r="R363" t="s">
        <v>1435</v>
      </c>
      <c r="S363">
        <v>203</v>
      </c>
      <c r="T363" t="s">
        <v>1467</v>
      </c>
      <c r="U363">
        <v>240</v>
      </c>
      <c r="V363" t="s">
        <v>1476</v>
      </c>
      <c r="W363">
        <v>253</v>
      </c>
      <c r="X363" t="s">
        <v>1505</v>
      </c>
      <c r="Y363">
        <v>286</v>
      </c>
      <c r="Z363" t="s">
        <v>1530</v>
      </c>
      <c r="AA363">
        <v>313</v>
      </c>
      <c r="AB363" t="s">
        <v>1559</v>
      </c>
      <c r="AC363">
        <v>346</v>
      </c>
      <c r="AD363" t="s">
        <v>1560</v>
      </c>
      <c r="AE363">
        <v>347</v>
      </c>
      <c r="AF363" t="s">
        <v>1564</v>
      </c>
      <c r="AG363">
        <v>351</v>
      </c>
      <c r="AH363" t="s">
        <v>1567</v>
      </c>
      <c r="AI363">
        <v>355</v>
      </c>
      <c r="AJ363" t="s">
        <v>1578</v>
      </c>
      <c r="AK363">
        <v>366</v>
      </c>
      <c r="AL363" t="s">
        <v>1581</v>
      </c>
      <c r="AM363">
        <v>370</v>
      </c>
      <c r="AN363" t="s">
        <v>1589</v>
      </c>
      <c r="AO363">
        <v>379</v>
      </c>
      <c r="AP363" t="s">
        <v>1626</v>
      </c>
      <c r="AQ363">
        <v>421</v>
      </c>
      <c r="AR363" t="s">
        <v>1660</v>
      </c>
      <c r="AS363">
        <v>456</v>
      </c>
      <c r="AT363" t="s">
        <v>1661</v>
      </c>
      <c r="AU363">
        <v>457</v>
      </c>
      <c r="AV363" t="s">
        <v>1681</v>
      </c>
      <c r="AW363">
        <v>481</v>
      </c>
      <c r="AX363" t="s">
        <v>1743</v>
      </c>
      <c r="AY363">
        <v>549</v>
      </c>
      <c r="AZ363" t="s">
        <v>1122</v>
      </c>
      <c r="BA363">
        <v>642</v>
      </c>
    </row>
    <row r="364" spans="1:53">
      <c r="A364">
        <v>363</v>
      </c>
      <c r="B364" t="s">
        <v>1531</v>
      </c>
      <c r="C364" t="s">
        <v>3881</v>
      </c>
      <c r="D364" t="s">
        <v>1531</v>
      </c>
      <c r="E364">
        <v>314</v>
      </c>
    </row>
    <row r="365" spans="1:53">
      <c r="A365">
        <v>364</v>
      </c>
      <c r="B365" t="s">
        <v>3941</v>
      </c>
      <c r="C365" t="s">
        <v>3876</v>
      </c>
    </row>
    <row r="366" spans="1:53">
      <c r="A366">
        <v>365</v>
      </c>
      <c r="B366" t="s">
        <v>1532</v>
      </c>
      <c r="C366" t="s">
        <v>3881</v>
      </c>
      <c r="D366" t="s">
        <v>1532</v>
      </c>
      <c r="E366">
        <v>315</v>
      </c>
    </row>
    <row r="367" spans="1:53">
      <c r="A367">
        <v>366</v>
      </c>
      <c r="B367" t="s">
        <v>1533</v>
      </c>
      <c r="C367" t="s">
        <v>3881</v>
      </c>
      <c r="D367" t="s">
        <v>1533</v>
      </c>
      <c r="E367">
        <v>316</v>
      </c>
    </row>
    <row r="368" spans="1:53">
      <c r="A368">
        <v>367</v>
      </c>
      <c r="B368" t="s">
        <v>3942</v>
      </c>
      <c r="C368" t="s">
        <v>3858</v>
      </c>
      <c r="D368" s="41" t="s">
        <v>1534</v>
      </c>
      <c r="E368">
        <v>317</v>
      </c>
    </row>
    <row r="369" spans="1:11">
      <c r="A369">
        <v>368</v>
      </c>
      <c r="B369" t="s">
        <v>665</v>
      </c>
      <c r="C369" t="s">
        <v>3881</v>
      </c>
      <c r="D369" t="s">
        <v>665</v>
      </c>
      <c r="E369">
        <v>320</v>
      </c>
    </row>
    <row r="370" spans="1:11">
      <c r="A370">
        <v>369</v>
      </c>
      <c r="B370" t="s">
        <v>1536</v>
      </c>
      <c r="C370" t="s">
        <v>3881</v>
      </c>
      <c r="D370" t="s">
        <v>1536</v>
      </c>
      <c r="E370">
        <v>321</v>
      </c>
    </row>
    <row r="371" spans="1:11">
      <c r="A371">
        <v>370</v>
      </c>
      <c r="B371" t="s">
        <v>668</v>
      </c>
      <c r="C371" t="s">
        <v>3858</v>
      </c>
      <c r="D371" s="42" t="s">
        <v>670</v>
      </c>
      <c r="E371">
        <v>322</v>
      </c>
      <c r="F371" t="s">
        <v>1662</v>
      </c>
      <c r="G371">
        <v>458</v>
      </c>
      <c r="H371" t="s">
        <v>1727</v>
      </c>
      <c r="I371">
        <v>529</v>
      </c>
      <c r="J371" t="s">
        <v>1786</v>
      </c>
      <c r="K371">
        <v>596</v>
      </c>
    </row>
    <row r="372" spans="1:11">
      <c r="A372">
        <v>371</v>
      </c>
      <c r="B372" t="s">
        <v>670</v>
      </c>
      <c r="C372" t="s">
        <v>3881</v>
      </c>
      <c r="D372" t="s">
        <v>670</v>
      </c>
      <c r="E372">
        <v>322</v>
      </c>
    </row>
    <row r="373" spans="1:11">
      <c r="A373">
        <v>372</v>
      </c>
      <c r="B373" t="s">
        <v>670</v>
      </c>
      <c r="C373" t="s">
        <v>3881</v>
      </c>
      <c r="D373" t="s">
        <v>670</v>
      </c>
      <c r="E373">
        <v>322</v>
      </c>
    </row>
    <row r="374" spans="1:11">
      <c r="A374">
        <v>373</v>
      </c>
      <c r="B374" t="s">
        <v>1537</v>
      </c>
      <c r="C374" t="s">
        <v>3881</v>
      </c>
      <c r="D374" t="s">
        <v>1537</v>
      </c>
      <c r="E374">
        <v>323</v>
      </c>
    </row>
    <row r="375" spans="1:11">
      <c r="A375">
        <v>374</v>
      </c>
      <c r="B375" t="s">
        <v>1539</v>
      </c>
      <c r="C375" t="s">
        <v>3881</v>
      </c>
      <c r="D375" t="s">
        <v>1539</v>
      </c>
      <c r="E375">
        <v>325</v>
      </c>
    </row>
    <row r="376" spans="1:11">
      <c r="A376">
        <v>375</v>
      </c>
      <c r="B376" t="s">
        <v>1538</v>
      </c>
      <c r="C376" t="s">
        <v>3881</v>
      </c>
      <c r="D376" t="s">
        <v>1538</v>
      </c>
      <c r="E376">
        <v>324</v>
      </c>
    </row>
    <row r="377" spans="1:11">
      <c r="A377">
        <v>376</v>
      </c>
      <c r="B377" t="s">
        <v>1540</v>
      </c>
      <c r="C377" t="s">
        <v>3881</v>
      </c>
      <c r="D377" t="s">
        <v>1540</v>
      </c>
      <c r="E377">
        <v>326</v>
      </c>
    </row>
    <row r="378" spans="1:11">
      <c r="A378">
        <v>377</v>
      </c>
      <c r="B378" t="s">
        <v>1540</v>
      </c>
      <c r="C378" t="s">
        <v>3881</v>
      </c>
      <c r="D378" t="s">
        <v>1540</v>
      </c>
      <c r="E378">
        <v>326</v>
      </c>
    </row>
    <row r="379" spans="1:11">
      <c r="A379">
        <v>378</v>
      </c>
      <c r="B379" t="s">
        <v>1541</v>
      </c>
      <c r="C379" t="s">
        <v>3881</v>
      </c>
      <c r="D379" t="s">
        <v>1541</v>
      </c>
      <c r="E379">
        <v>327</v>
      </c>
    </row>
    <row r="380" spans="1:11">
      <c r="A380">
        <v>379</v>
      </c>
      <c r="B380" t="s">
        <v>1542</v>
      </c>
      <c r="C380" t="s">
        <v>3881</v>
      </c>
      <c r="D380" t="s">
        <v>1542</v>
      </c>
      <c r="E380">
        <v>328</v>
      </c>
    </row>
    <row r="381" spans="1:11">
      <c r="A381">
        <v>380</v>
      </c>
      <c r="B381" t="s">
        <v>1542</v>
      </c>
      <c r="C381" t="s">
        <v>3881</v>
      </c>
      <c r="D381" t="s">
        <v>1542</v>
      </c>
      <c r="E381">
        <v>328</v>
      </c>
    </row>
    <row r="382" spans="1:11">
      <c r="A382">
        <v>381</v>
      </c>
      <c r="B382" t="s">
        <v>3943</v>
      </c>
      <c r="C382" t="s">
        <v>3858</v>
      </c>
      <c r="D382" s="41" t="s">
        <v>1543</v>
      </c>
      <c r="E382">
        <v>329</v>
      </c>
    </row>
    <row r="383" spans="1:11">
      <c r="A383">
        <v>382</v>
      </c>
      <c r="B383" t="s">
        <v>3944</v>
      </c>
      <c r="C383" t="s">
        <v>3858</v>
      </c>
      <c r="D383" s="41" t="s">
        <v>1544</v>
      </c>
      <c r="E383">
        <v>330</v>
      </c>
      <c r="F383" t="s">
        <v>1545</v>
      </c>
      <c r="G383">
        <v>331</v>
      </c>
    </row>
    <row r="384" spans="1:11">
      <c r="A384">
        <v>383</v>
      </c>
      <c r="B384" t="s">
        <v>1545</v>
      </c>
      <c r="C384" t="s">
        <v>3881</v>
      </c>
      <c r="D384" t="s">
        <v>1545</v>
      </c>
      <c r="E384">
        <v>331</v>
      </c>
    </row>
    <row r="385" spans="1:7">
      <c r="A385">
        <v>384</v>
      </c>
      <c r="B385" t="s">
        <v>1546</v>
      </c>
      <c r="C385" t="s">
        <v>3881</v>
      </c>
      <c r="D385" t="s">
        <v>1546</v>
      </c>
      <c r="E385">
        <v>332</v>
      </c>
    </row>
    <row r="386" spans="1:7">
      <c r="A386">
        <v>385</v>
      </c>
      <c r="B386" t="s">
        <v>1546</v>
      </c>
      <c r="C386" t="s">
        <v>3881</v>
      </c>
      <c r="D386" t="s">
        <v>1546</v>
      </c>
      <c r="E386">
        <v>332</v>
      </c>
    </row>
    <row r="387" spans="1:7">
      <c r="A387">
        <v>386</v>
      </c>
      <c r="B387" t="s">
        <v>1548</v>
      </c>
      <c r="C387" t="s">
        <v>3881</v>
      </c>
      <c r="D387" t="s">
        <v>1548</v>
      </c>
      <c r="E387">
        <v>333</v>
      </c>
    </row>
    <row r="388" spans="1:7">
      <c r="A388">
        <v>387</v>
      </c>
      <c r="B388" t="s">
        <v>1548</v>
      </c>
      <c r="C388" t="s">
        <v>3881</v>
      </c>
      <c r="D388" t="s">
        <v>1548</v>
      </c>
      <c r="E388">
        <v>333</v>
      </c>
    </row>
    <row r="389" spans="1:7">
      <c r="A389">
        <v>388</v>
      </c>
      <c r="B389" t="s">
        <v>1547</v>
      </c>
      <c r="C389" t="s">
        <v>3858</v>
      </c>
      <c r="D389" s="42" t="s">
        <v>1515</v>
      </c>
      <c r="E389">
        <v>297</v>
      </c>
      <c r="F389" t="s">
        <v>1612</v>
      </c>
      <c r="G389">
        <v>405</v>
      </c>
    </row>
    <row r="390" spans="1:7">
      <c r="A390">
        <v>389</v>
      </c>
      <c r="B390" t="s">
        <v>690</v>
      </c>
      <c r="C390" t="s">
        <v>3881</v>
      </c>
      <c r="D390" s="46" t="s">
        <v>690</v>
      </c>
      <c r="E390">
        <v>334</v>
      </c>
    </row>
    <row r="391" spans="1:7">
      <c r="A391">
        <v>390</v>
      </c>
      <c r="B391" t="s">
        <v>692</v>
      </c>
      <c r="C391" t="s">
        <v>3881</v>
      </c>
      <c r="D391" t="s">
        <v>692</v>
      </c>
      <c r="E391">
        <v>365</v>
      </c>
    </row>
    <row r="392" spans="1:7">
      <c r="A392">
        <v>391</v>
      </c>
      <c r="B392" t="s">
        <v>1553</v>
      </c>
      <c r="C392" t="s">
        <v>3881</v>
      </c>
      <c r="D392" t="s">
        <v>1553</v>
      </c>
      <c r="E392">
        <v>339</v>
      </c>
    </row>
    <row r="393" spans="1:7">
      <c r="A393">
        <v>392</v>
      </c>
      <c r="B393" t="s">
        <v>1553</v>
      </c>
      <c r="C393" t="s">
        <v>3881</v>
      </c>
      <c r="D393" t="s">
        <v>1553</v>
      </c>
      <c r="E393">
        <v>339</v>
      </c>
    </row>
    <row r="394" spans="1:7">
      <c r="A394">
        <v>393</v>
      </c>
      <c r="B394" t="s">
        <v>1551</v>
      </c>
      <c r="C394" t="s">
        <v>3881</v>
      </c>
      <c r="D394" t="s">
        <v>1551</v>
      </c>
      <c r="E394">
        <v>337</v>
      </c>
    </row>
    <row r="395" spans="1:7">
      <c r="A395">
        <v>394</v>
      </c>
      <c r="B395" t="s">
        <v>1551</v>
      </c>
      <c r="C395" t="s">
        <v>3881</v>
      </c>
      <c r="D395" t="s">
        <v>1551</v>
      </c>
      <c r="E395">
        <v>337</v>
      </c>
    </row>
    <row r="396" spans="1:7">
      <c r="A396">
        <v>395</v>
      </c>
      <c r="B396" t="s">
        <v>1552</v>
      </c>
      <c r="C396" t="s">
        <v>3881</v>
      </c>
      <c r="D396" t="s">
        <v>1552</v>
      </c>
      <c r="E396">
        <v>338</v>
      </c>
    </row>
    <row r="397" spans="1:7">
      <c r="A397">
        <v>396</v>
      </c>
      <c r="B397" t="s">
        <v>1552</v>
      </c>
      <c r="C397" t="s">
        <v>3881</v>
      </c>
      <c r="D397" t="s">
        <v>1552</v>
      </c>
      <c r="E397">
        <v>338</v>
      </c>
    </row>
    <row r="398" spans="1:7">
      <c r="A398">
        <v>397</v>
      </c>
      <c r="B398" t="s">
        <v>1554</v>
      </c>
      <c r="C398" t="s">
        <v>3881</v>
      </c>
      <c r="D398" t="s">
        <v>1554</v>
      </c>
      <c r="E398">
        <v>340</v>
      </c>
    </row>
    <row r="399" spans="1:7">
      <c r="A399">
        <v>398</v>
      </c>
      <c r="B399" t="s">
        <v>1555</v>
      </c>
      <c r="C399" t="s">
        <v>3881</v>
      </c>
      <c r="D399" t="s">
        <v>1555</v>
      </c>
      <c r="E399">
        <v>341</v>
      </c>
    </row>
    <row r="400" spans="1:7">
      <c r="A400">
        <v>399</v>
      </c>
      <c r="B400" t="s">
        <v>1556</v>
      </c>
      <c r="C400" t="s">
        <v>3881</v>
      </c>
      <c r="D400" t="s">
        <v>1556</v>
      </c>
      <c r="E400">
        <v>342</v>
      </c>
    </row>
    <row r="401" spans="1:83">
      <c r="A401">
        <v>400</v>
      </c>
      <c r="B401" t="s">
        <v>1557</v>
      </c>
      <c r="C401" t="s">
        <v>3881</v>
      </c>
      <c r="D401" t="s">
        <v>1557</v>
      </c>
      <c r="E401">
        <v>343</v>
      </c>
    </row>
    <row r="402" spans="1:83">
      <c r="A402">
        <v>401</v>
      </c>
      <c r="B402" t="s">
        <v>707</v>
      </c>
      <c r="C402" t="s">
        <v>3881</v>
      </c>
      <c r="D402" t="s">
        <v>707</v>
      </c>
      <c r="E402">
        <v>344</v>
      </c>
    </row>
    <row r="403" spans="1:83">
      <c r="A403">
        <v>402</v>
      </c>
      <c r="B403" t="s">
        <v>1559</v>
      </c>
      <c r="C403" t="s">
        <v>3881</v>
      </c>
      <c r="D403" t="s">
        <v>1559</v>
      </c>
      <c r="E403">
        <v>346</v>
      </c>
    </row>
    <row r="404" spans="1:83">
      <c r="A404">
        <v>403</v>
      </c>
      <c r="B404" t="s">
        <v>1558</v>
      </c>
      <c r="C404" t="s">
        <v>3881</v>
      </c>
      <c r="D404" t="s">
        <v>1558</v>
      </c>
      <c r="E404">
        <v>345</v>
      </c>
    </row>
    <row r="405" spans="1:83">
      <c r="A405">
        <v>404</v>
      </c>
      <c r="B405" t="s">
        <v>1560</v>
      </c>
      <c r="C405" t="s">
        <v>3881</v>
      </c>
      <c r="D405" t="s">
        <v>1560</v>
      </c>
      <c r="E405">
        <v>347</v>
      </c>
    </row>
    <row r="406" spans="1:83">
      <c r="A406">
        <v>405</v>
      </c>
      <c r="B406" t="s">
        <v>1560</v>
      </c>
      <c r="C406" t="s">
        <v>3881</v>
      </c>
      <c r="D406" t="s">
        <v>1560</v>
      </c>
      <c r="E406">
        <v>347</v>
      </c>
    </row>
    <row r="407" spans="1:83">
      <c r="A407">
        <v>406</v>
      </c>
      <c r="B407" t="s">
        <v>1561</v>
      </c>
      <c r="C407" t="s">
        <v>3881</v>
      </c>
      <c r="D407" t="s">
        <v>1561</v>
      </c>
      <c r="E407">
        <v>348</v>
      </c>
    </row>
    <row r="408" spans="1:83">
      <c r="A408">
        <v>407</v>
      </c>
      <c r="B408" t="s">
        <v>3945</v>
      </c>
      <c r="C408" t="s">
        <v>3858</v>
      </c>
      <c r="D408" t="s">
        <v>1261</v>
      </c>
      <c r="E408">
        <v>19</v>
      </c>
      <c r="F408" t="s">
        <v>1265</v>
      </c>
      <c r="G408">
        <v>22</v>
      </c>
      <c r="H408" t="s">
        <v>1284</v>
      </c>
      <c r="I408">
        <v>40</v>
      </c>
      <c r="J408" t="s">
        <v>1305</v>
      </c>
      <c r="K408">
        <v>64</v>
      </c>
      <c r="L408" t="s">
        <v>1308</v>
      </c>
      <c r="M408">
        <v>69</v>
      </c>
      <c r="N408" t="s">
        <v>1311</v>
      </c>
      <c r="O408">
        <v>72</v>
      </c>
      <c r="P408" t="s">
        <v>1320</v>
      </c>
      <c r="Q408">
        <v>81</v>
      </c>
      <c r="R408" t="s">
        <v>1351</v>
      </c>
      <c r="S408">
        <v>111</v>
      </c>
      <c r="T408" t="s">
        <v>1361</v>
      </c>
      <c r="U408">
        <v>121</v>
      </c>
      <c r="V408" t="s">
        <v>1362</v>
      </c>
      <c r="W408">
        <v>122</v>
      </c>
      <c r="X408" t="s">
        <v>1370</v>
      </c>
      <c r="Y408">
        <v>130</v>
      </c>
      <c r="Z408" t="s">
        <v>1371</v>
      </c>
      <c r="AA408">
        <v>131</v>
      </c>
      <c r="AB408" t="s">
        <v>1393</v>
      </c>
      <c r="AC408">
        <v>154</v>
      </c>
      <c r="AD408" t="s">
        <v>1426</v>
      </c>
      <c r="AE408">
        <v>194</v>
      </c>
      <c r="AF408" t="s">
        <v>1509</v>
      </c>
      <c r="AG408">
        <v>291</v>
      </c>
      <c r="AH408" t="s">
        <v>1510</v>
      </c>
      <c r="AI408">
        <v>292</v>
      </c>
      <c r="AJ408" t="s">
        <v>1522</v>
      </c>
      <c r="AK408">
        <v>304</v>
      </c>
      <c r="AL408" t="s">
        <v>1546</v>
      </c>
      <c r="AM408">
        <v>332</v>
      </c>
      <c r="AN408" s="41" t="s">
        <v>1562</v>
      </c>
      <c r="AO408">
        <v>349</v>
      </c>
      <c r="AP408" t="s">
        <v>739</v>
      </c>
      <c r="AQ408">
        <v>368</v>
      </c>
      <c r="AR408" t="s">
        <v>1592</v>
      </c>
      <c r="AS408">
        <v>382</v>
      </c>
      <c r="AT408" t="s">
        <v>1630</v>
      </c>
      <c r="AU408">
        <v>427</v>
      </c>
      <c r="AV408" t="s">
        <v>1631</v>
      </c>
      <c r="AW408">
        <v>428</v>
      </c>
      <c r="AX408" t="s">
        <v>1651</v>
      </c>
      <c r="AY408">
        <v>447</v>
      </c>
      <c r="AZ408" t="s">
        <v>1658</v>
      </c>
      <c r="BA408">
        <v>454</v>
      </c>
      <c r="BB408" t="s">
        <v>1673</v>
      </c>
      <c r="BC408">
        <v>471</v>
      </c>
      <c r="BD408" t="s">
        <v>1691</v>
      </c>
      <c r="BE408">
        <v>491</v>
      </c>
      <c r="BF408" t="s">
        <v>1706</v>
      </c>
      <c r="BG408">
        <v>508</v>
      </c>
      <c r="BH408" t="s">
        <v>1728</v>
      </c>
      <c r="BI408">
        <v>530</v>
      </c>
      <c r="BJ408" t="s">
        <v>1752</v>
      </c>
      <c r="BK408">
        <v>560</v>
      </c>
      <c r="BL408" t="s">
        <v>1756</v>
      </c>
      <c r="BM408">
        <v>565</v>
      </c>
      <c r="BN408" t="s">
        <v>1763</v>
      </c>
      <c r="BO408">
        <v>573</v>
      </c>
      <c r="BP408" t="s">
        <v>1788</v>
      </c>
      <c r="BQ408">
        <v>598</v>
      </c>
      <c r="BR408" t="s">
        <v>1805</v>
      </c>
      <c r="BS408">
        <v>614</v>
      </c>
      <c r="BT408" t="s">
        <v>1806</v>
      </c>
      <c r="BU408">
        <v>615</v>
      </c>
      <c r="BV408" t="s">
        <v>1807</v>
      </c>
      <c r="BW408">
        <v>616</v>
      </c>
      <c r="BX408" t="s">
        <v>1818</v>
      </c>
      <c r="BY408">
        <v>627</v>
      </c>
      <c r="BZ408" t="s">
        <v>1837</v>
      </c>
      <c r="CA408">
        <v>649</v>
      </c>
      <c r="CB408" t="s">
        <v>1856</v>
      </c>
      <c r="CC408">
        <v>668</v>
      </c>
      <c r="CD408" t="s">
        <v>1166</v>
      </c>
      <c r="CE408">
        <v>681</v>
      </c>
    </row>
    <row r="409" spans="1:83">
      <c r="A409">
        <v>408</v>
      </c>
      <c r="B409" t="s">
        <v>715</v>
      </c>
      <c r="C409" t="s">
        <v>3858</v>
      </c>
      <c r="D409" t="s">
        <v>1252</v>
      </c>
      <c r="E409">
        <v>10</v>
      </c>
      <c r="F409" t="s">
        <v>1274</v>
      </c>
      <c r="G409">
        <v>31</v>
      </c>
      <c r="H409" t="s">
        <v>1336</v>
      </c>
      <c r="I409">
        <v>98</v>
      </c>
      <c r="J409" t="s">
        <v>1453</v>
      </c>
      <c r="K409">
        <v>223</v>
      </c>
      <c r="L409" t="s">
        <v>1454</v>
      </c>
      <c r="M409">
        <v>225</v>
      </c>
      <c r="N409" t="s">
        <v>578</v>
      </c>
      <c r="O409">
        <v>243</v>
      </c>
      <c r="P409" t="s">
        <v>1507</v>
      </c>
      <c r="Q409">
        <v>289</v>
      </c>
      <c r="R409" s="41" t="s">
        <v>1563</v>
      </c>
      <c r="S409">
        <v>350</v>
      </c>
      <c r="T409" t="s">
        <v>1594</v>
      </c>
      <c r="U409">
        <v>385</v>
      </c>
      <c r="V409" t="s">
        <v>1600</v>
      </c>
      <c r="W409">
        <v>391</v>
      </c>
      <c r="X409" t="s">
        <v>1652</v>
      </c>
      <c r="Y409">
        <v>448</v>
      </c>
      <c r="Z409" t="s">
        <v>1667</v>
      </c>
      <c r="AA409">
        <v>464</v>
      </c>
      <c r="AB409" t="s">
        <v>1668</v>
      </c>
      <c r="AC409">
        <v>465</v>
      </c>
      <c r="AD409" t="s">
        <v>1753</v>
      </c>
      <c r="AE409">
        <v>561</v>
      </c>
      <c r="AF409" t="s">
        <v>1865</v>
      </c>
      <c r="AG409">
        <v>678</v>
      </c>
    </row>
    <row r="410" spans="1:83" s="44" customFormat="1" ht="14.25" thickBot="1">
      <c r="A410" s="44">
        <v>409</v>
      </c>
      <c r="B410" s="44" t="s">
        <v>3946</v>
      </c>
      <c r="C410" s="44" t="s">
        <v>3858</v>
      </c>
      <c r="D410" s="45" t="s">
        <v>1254</v>
      </c>
      <c r="E410" s="44">
        <v>12</v>
      </c>
      <c r="F410" s="44" t="s">
        <v>1315</v>
      </c>
      <c r="G410" s="44">
        <v>76</v>
      </c>
      <c r="H410" s="44" t="s">
        <v>1358</v>
      </c>
      <c r="I410" s="44">
        <v>118</v>
      </c>
      <c r="J410" s="44" t="s">
        <v>421</v>
      </c>
      <c r="K410" s="44">
        <v>153</v>
      </c>
      <c r="L410" s="44" t="s">
        <v>483</v>
      </c>
      <c r="M410" s="44">
        <v>182</v>
      </c>
      <c r="N410" s="44" t="s">
        <v>1428</v>
      </c>
      <c r="O410" s="44">
        <v>196</v>
      </c>
      <c r="P410" s="44" t="s">
        <v>1434</v>
      </c>
      <c r="Q410" s="44">
        <v>202</v>
      </c>
      <c r="R410" s="44" t="s">
        <v>557</v>
      </c>
      <c r="S410" s="44">
        <v>227</v>
      </c>
      <c r="T410" s="44" t="s">
        <v>1533</v>
      </c>
      <c r="U410" s="44">
        <v>316</v>
      </c>
      <c r="V410" s="44" t="s">
        <v>1606</v>
      </c>
      <c r="W410" s="44">
        <v>397</v>
      </c>
      <c r="X410" s="44" t="s">
        <v>806</v>
      </c>
      <c r="Y410" s="44">
        <v>419</v>
      </c>
      <c r="Z410" s="44" t="s">
        <v>1636</v>
      </c>
      <c r="AA410" s="44">
        <v>433</v>
      </c>
      <c r="AB410" s="44" t="s">
        <v>831</v>
      </c>
      <c r="AC410" s="44">
        <v>435</v>
      </c>
      <c r="AD410" s="44" t="s">
        <v>1646</v>
      </c>
      <c r="AE410" s="44">
        <v>442</v>
      </c>
      <c r="AF410" s="44" t="s">
        <v>1647</v>
      </c>
      <c r="AG410" s="44">
        <v>443</v>
      </c>
      <c r="AH410" s="44" t="s">
        <v>1680</v>
      </c>
      <c r="AI410" s="44">
        <v>480</v>
      </c>
      <c r="AJ410" s="44" t="s">
        <v>1740</v>
      </c>
      <c r="AK410" s="44">
        <v>546</v>
      </c>
      <c r="AL410" s="44" t="s">
        <v>1741</v>
      </c>
      <c r="AM410" s="44">
        <v>547</v>
      </c>
      <c r="AN410" s="44" t="s">
        <v>1012</v>
      </c>
      <c r="AO410" s="44">
        <v>563</v>
      </c>
      <c r="AP410" s="44" t="s">
        <v>1770</v>
      </c>
      <c r="AQ410" s="44">
        <v>580</v>
      </c>
    </row>
    <row r="411" spans="1:83" s="44" customFormat="1" ht="15" thickTop="1" thickBot="1">
      <c r="A411" s="44">
        <v>410</v>
      </c>
      <c r="B411" s="44" t="s">
        <v>3947</v>
      </c>
      <c r="C411" s="44" t="s">
        <v>3858</v>
      </c>
      <c r="D411" s="45" t="s">
        <v>1255</v>
      </c>
      <c r="E411" s="44">
        <v>13</v>
      </c>
      <c r="F411" s="44" t="s">
        <v>1263</v>
      </c>
      <c r="G411" s="44">
        <v>20</v>
      </c>
      <c r="H411" s="44" t="s">
        <v>1279</v>
      </c>
      <c r="I411" s="44">
        <v>35</v>
      </c>
      <c r="J411" s="44" t="s">
        <v>1287</v>
      </c>
      <c r="K411" s="44">
        <v>43</v>
      </c>
      <c r="L411" s="44" t="s">
        <v>1292</v>
      </c>
      <c r="M411" s="44">
        <v>48</v>
      </c>
      <c r="N411" s="44" t="s">
        <v>1295</v>
      </c>
      <c r="O411" s="44">
        <v>51</v>
      </c>
      <c r="P411" s="44" t="s">
        <v>1301</v>
      </c>
      <c r="Q411" s="44">
        <v>59</v>
      </c>
      <c r="R411" s="44" t="s">
        <v>1435</v>
      </c>
      <c r="S411" s="44">
        <v>203</v>
      </c>
      <c r="T411" s="44" t="s">
        <v>1467</v>
      </c>
      <c r="U411" s="44">
        <v>240</v>
      </c>
      <c r="V411" s="44" t="s">
        <v>1476</v>
      </c>
      <c r="W411" s="44">
        <v>253</v>
      </c>
      <c r="X411" s="44" t="s">
        <v>1505</v>
      </c>
      <c r="Y411" s="44">
        <v>286</v>
      </c>
      <c r="Z411" s="44" t="s">
        <v>1530</v>
      </c>
      <c r="AA411" s="44">
        <v>313</v>
      </c>
      <c r="AB411" s="44" t="s">
        <v>1559</v>
      </c>
      <c r="AC411" s="44">
        <v>346</v>
      </c>
      <c r="AD411" s="44" t="s">
        <v>1560</v>
      </c>
      <c r="AE411" s="44">
        <v>347</v>
      </c>
      <c r="AF411" s="44" t="s">
        <v>1564</v>
      </c>
      <c r="AG411" s="44">
        <v>351</v>
      </c>
      <c r="AH411" s="44" t="s">
        <v>1567</v>
      </c>
      <c r="AI411" s="44">
        <v>355</v>
      </c>
      <c r="AJ411" s="44" t="s">
        <v>1578</v>
      </c>
      <c r="AK411" s="44">
        <v>366</v>
      </c>
      <c r="AL411" s="44" t="s">
        <v>1581</v>
      </c>
      <c r="AM411" s="44">
        <v>370</v>
      </c>
      <c r="AN411" s="44" t="s">
        <v>1589</v>
      </c>
      <c r="AO411" s="44">
        <v>379</v>
      </c>
      <c r="AP411" s="44" t="s">
        <v>1626</v>
      </c>
      <c r="AQ411" s="44">
        <v>421</v>
      </c>
      <c r="AR411" s="44" t="s">
        <v>1660</v>
      </c>
      <c r="AS411" s="44">
        <v>456</v>
      </c>
      <c r="AT411" s="44" t="s">
        <v>1661</v>
      </c>
      <c r="AU411" s="44">
        <v>457</v>
      </c>
      <c r="AV411" s="44" t="s">
        <v>1681</v>
      </c>
      <c r="AW411" s="44">
        <v>481</v>
      </c>
      <c r="AX411" s="44" t="s">
        <v>1743</v>
      </c>
      <c r="AY411" s="44">
        <v>549</v>
      </c>
      <c r="AZ411" s="44" t="s">
        <v>1122</v>
      </c>
      <c r="BA411" s="44">
        <v>642</v>
      </c>
    </row>
    <row r="412" spans="1:83" ht="14.25" thickTop="1">
      <c r="A412">
        <v>411</v>
      </c>
      <c r="B412" t="s">
        <v>3948</v>
      </c>
      <c r="C412" t="s">
        <v>3858</v>
      </c>
      <c r="D412" s="46" t="s">
        <v>1255</v>
      </c>
      <c r="E412">
        <v>13</v>
      </c>
      <c r="F412" t="s">
        <v>1263</v>
      </c>
      <c r="G412">
        <v>20</v>
      </c>
      <c r="H412" t="s">
        <v>1279</v>
      </c>
      <c r="I412">
        <v>35</v>
      </c>
      <c r="J412" t="s">
        <v>1287</v>
      </c>
      <c r="K412">
        <v>43</v>
      </c>
      <c r="L412" t="s">
        <v>1292</v>
      </c>
      <c r="M412">
        <v>48</v>
      </c>
      <c r="N412" t="s">
        <v>1295</v>
      </c>
      <c r="O412">
        <v>51</v>
      </c>
      <c r="P412" t="s">
        <v>1301</v>
      </c>
      <c r="Q412">
        <v>59</v>
      </c>
      <c r="R412" t="s">
        <v>1435</v>
      </c>
      <c r="S412">
        <v>203</v>
      </c>
      <c r="T412" t="s">
        <v>1467</v>
      </c>
      <c r="U412">
        <v>240</v>
      </c>
      <c r="V412" t="s">
        <v>1476</v>
      </c>
      <c r="W412">
        <v>253</v>
      </c>
      <c r="X412" t="s">
        <v>1505</v>
      </c>
      <c r="Y412">
        <v>286</v>
      </c>
      <c r="Z412" t="s">
        <v>1530</v>
      </c>
      <c r="AA412">
        <v>313</v>
      </c>
      <c r="AB412" t="s">
        <v>1559</v>
      </c>
      <c r="AC412">
        <v>346</v>
      </c>
      <c r="AD412" t="s">
        <v>1560</v>
      </c>
      <c r="AE412">
        <v>347</v>
      </c>
      <c r="AF412" s="41" t="s">
        <v>1564</v>
      </c>
      <c r="AG412">
        <v>351</v>
      </c>
      <c r="AH412" t="s">
        <v>1567</v>
      </c>
      <c r="AI412">
        <v>355</v>
      </c>
      <c r="AJ412" t="s">
        <v>1578</v>
      </c>
      <c r="AK412">
        <v>366</v>
      </c>
      <c r="AL412" t="s">
        <v>1581</v>
      </c>
      <c r="AM412">
        <v>370</v>
      </c>
      <c r="AN412" t="s">
        <v>1589</v>
      </c>
      <c r="AO412">
        <v>379</v>
      </c>
      <c r="AP412" t="s">
        <v>1626</v>
      </c>
      <c r="AQ412">
        <v>421</v>
      </c>
      <c r="AR412" t="s">
        <v>1660</v>
      </c>
      <c r="AS412">
        <v>456</v>
      </c>
      <c r="AT412" t="s">
        <v>1661</v>
      </c>
      <c r="AU412">
        <v>457</v>
      </c>
      <c r="AV412" t="s">
        <v>1681</v>
      </c>
      <c r="AW412">
        <v>481</v>
      </c>
      <c r="AX412" t="s">
        <v>1743</v>
      </c>
      <c r="AY412">
        <v>549</v>
      </c>
      <c r="AZ412" t="s">
        <v>1122</v>
      </c>
      <c r="BA412">
        <v>642</v>
      </c>
    </row>
    <row r="413" spans="1:83">
      <c r="A413">
        <v>412</v>
      </c>
      <c r="B413" t="s">
        <v>719</v>
      </c>
      <c r="C413" t="s">
        <v>3881</v>
      </c>
      <c r="D413" t="s">
        <v>719</v>
      </c>
      <c r="E413">
        <v>352</v>
      </c>
    </row>
    <row r="414" spans="1:83">
      <c r="A414">
        <v>413</v>
      </c>
      <c r="B414" t="s">
        <v>1236</v>
      </c>
      <c r="C414" t="s">
        <v>3858</v>
      </c>
      <c r="D414" s="41" t="s">
        <v>1565</v>
      </c>
      <c r="E414">
        <v>353</v>
      </c>
    </row>
    <row r="415" spans="1:83">
      <c r="A415">
        <v>414</v>
      </c>
      <c r="B415" t="s">
        <v>3949</v>
      </c>
      <c r="C415" t="s">
        <v>3858</v>
      </c>
      <c r="D415" s="41" t="s">
        <v>1566</v>
      </c>
      <c r="E415">
        <v>354</v>
      </c>
      <c r="F415" t="s">
        <v>1760</v>
      </c>
      <c r="G415">
        <v>569</v>
      </c>
    </row>
    <row r="416" spans="1:83">
      <c r="A416">
        <v>415</v>
      </c>
      <c r="B416" t="s">
        <v>3949</v>
      </c>
      <c r="C416" t="s">
        <v>3858</v>
      </c>
      <c r="D416" s="41" t="s">
        <v>1566</v>
      </c>
      <c r="E416">
        <v>354</v>
      </c>
      <c r="F416" t="s">
        <v>1760</v>
      </c>
      <c r="G416">
        <v>569</v>
      </c>
    </row>
    <row r="417" spans="1:53">
      <c r="A417">
        <v>416</v>
      </c>
      <c r="B417" t="s">
        <v>1567</v>
      </c>
      <c r="C417" t="s">
        <v>3881</v>
      </c>
      <c r="D417" t="s">
        <v>1567</v>
      </c>
      <c r="E417">
        <v>355</v>
      </c>
    </row>
    <row r="418" spans="1:53">
      <c r="A418">
        <v>417</v>
      </c>
      <c r="B418" t="s">
        <v>1568</v>
      </c>
      <c r="C418" t="s">
        <v>3881</v>
      </c>
      <c r="D418" t="s">
        <v>1568</v>
      </c>
      <c r="E418">
        <v>356</v>
      </c>
    </row>
    <row r="419" spans="1:53">
      <c r="A419">
        <v>418</v>
      </c>
      <c r="B419" t="s">
        <v>1570</v>
      </c>
      <c r="C419" t="s">
        <v>3881</v>
      </c>
      <c r="D419" t="s">
        <v>1570</v>
      </c>
      <c r="E419">
        <v>358</v>
      </c>
    </row>
    <row r="420" spans="1:53">
      <c r="A420">
        <v>419</v>
      </c>
      <c r="B420" t="s">
        <v>1571</v>
      </c>
      <c r="C420" t="s">
        <v>3881</v>
      </c>
      <c r="D420" t="s">
        <v>1571</v>
      </c>
      <c r="E420">
        <v>359</v>
      </c>
    </row>
    <row r="421" spans="1:53">
      <c r="A421">
        <v>420</v>
      </c>
      <c r="B421" t="s">
        <v>1572</v>
      </c>
      <c r="C421" t="s">
        <v>3881</v>
      </c>
      <c r="D421" t="s">
        <v>1572</v>
      </c>
      <c r="E421">
        <v>360</v>
      </c>
    </row>
    <row r="422" spans="1:53">
      <c r="A422">
        <v>421</v>
      </c>
      <c r="B422" t="s">
        <v>731</v>
      </c>
      <c r="C422" t="s">
        <v>3858</v>
      </c>
      <c r="D422" s="41" t="s">
        <v>1573</v>
      </c>
      <c r="E422">
        <v>361</v>
      </c>
    </row>
    <row r="423" spans="1:53">
      <c r="A423">
        <v>422</v>
      </c>
      <c r="B423" t="s">
        <v>3950</v>
      </c>
      <c r="C423" t="s">
        <v>3858</v>
      </c>
      <c r="D423" s="41" t="s">
        <v>1574</v>
      </c>
      <c r="E423">
        <v>362</v>
      </c>
    </row>
    <row r="424" spans="1:53">
      <c r="A424">
        <v>423</v>
      </c>
      <c r="B424" t="s">
        <v>3951</v>
      </c>
      <c r="C424" t="s">
        <v>3858</v>
      </c>
      <c r="D424" t="s">
        <v>1407</v>
      </c>
      <c r="E424">
        <v>167</v>
      </c>
      <c r="F424" t="s">
        <v>1517</v>
      </c>
      <c r="G424">
        <v>299</v>
      </c>
      <c r="H424" s="41" t="s">
        <v>1575</v>
      </c>
      <c r="I424">
        <v>363</v>
      </c>
    </row>
    <row r="425" spans="1:53" ht="14.25" thickBot="1">
      <c r="A425">
        <v>424</v>
      </c>
      <c r="B425" t="s">
        <v>1576</v>
      </c>
      <c r="C425" t="s">
        <v>3876</v>
      </c>
      <c r="D425" s="43"/>
    </row>
    <row r="426" spans="1:53" ht="14.25" thickTop="1">
      <c r="A426">
        <v>425</v>
      </c>
      <c r="B426" t="s">
        <v>1578</v>
      </c>
      <c r="C426" t="s">
        <v>3881</v>
      </c>
      <c r="D426" t="s">
        <v>1578</v>
      </c>
      <c r="E426">
        <v>366</v>
      </c>
    </row>
    <row r="427" spans="1:53">
      <c r="A427">
        <v>426</v>
      </c>
      <c r="B427" t="s">
        <v>1579</v>
      </c>
      <c r="C427" t="s">
        <v>3881</v>
      </c>
      <c r="D427" t="s">
        <v>1579</v>
      </c>
      <c r="E427">
        <v>367</v>
      </c>
    </row>
    <row r="428" spans="1:53">
      <c r="A428">
        <v>427</v>
      </c>
      <c r="B428" t="s">
        <v>739</v>
      </c>
      <c r="C428" t="s">
        <v>3881</v>
      </c>
      <c r="D428" t="s">
        <v>739</v>
      </c>
      <c r="E428">
        <v>368</v>
      </c>
    </row>
    <row r="429" spans="1:53">
      <c r="A429">
        <v>428</v>
      </c>
      <c r="B429" t="s">
        <v>3952</v>
      </c>
      <c r="C429" t="s">
        <v>3858</v>
      </c>
      <c r="D429" t="s">
        <v>1255</v>
      </c>
      <c r="E429">
        <v>13</v>
      </c>
      <c r="F429" t="s">
        <v>1263</v>
      </c>
      <c r="G429">
        <v>20</v>
      </c>
      <c r="H429" t="s">
        <v>1279</v>
      </c>
      <c r="I429">
        <v>35</v>
      </c>
      <c r="J429" t="s">
        <v>1287</v>
      </c>
      <c r="K429">
        <v>43</v>
      </c>
      <c r="L429" t="s">
        <v>1292</v>
      </c>
      <c r="M429">
        <v>48</v>
      </c>
      <c r="N429" t="s">
        <v>1295</v>
      </c>
      <c r="O429">
        <v>51</v>
      </c>
      <c r="P429" t="s">
        <v>1301</v>
      </c>
      <c r="Q429">
        <v>59</v>
      </c>
      <c r="R429" t="s">
        <v>1435</v>
      </c>
      <c r="S429">
        <v>203</v>
      </c>
      <c r="T429" t="s">
        <v>1467</v>
      </c>
      <c r="U429">
        <v>240</v>
      </c>
      <c r="V429" t="s">
        <v>1476</v>
      </c>
      <c r="W429">
        <v>253</v>
      </c>
      <c r="X429" t="s">
        <v>1505</v>
      </c>
      <c r="Y429">
        <v>286</v>
      </c>
      <c r="Z429" t="s">
        <v>1530</v>
      </c>
      <c r="AA429">
        <v>313</v>
      </c>
      <c r="AB429" t="s">
        <v>1559</v>
      </c>
      <c r="AC429">
        <v>346</v>
      </c>
      <c r="AD429" t="s">
        <v>1560</v>
      </c>
      <c r="AE429">
        <v>347</v>
      </c>
      <c r="AF429" t="s">
        <v>1564</v>
      </c>
      <c r="AG429">
        <v>351</v>
      </c>
      <c r="AH429" t="s">
        <v>1567</v>
      </c>
      <c r="AI429">
        <v>355</v>
      </c>
      <c r="AJ429" t="s">
        <v>1578</v>
      </c>
      <c r="AK429">
        <v>366</v>
      </c>
      <c r="AL429" s="41" t="s">
        <v>1581</v>
      </c>
      <c r="AM429">
        <v>370</v>
      </c>
      <c r="AN429" t="s">
        <v>1589</v>
      </c>
      <c r="AO429">
        <v>379</v>
      </c>
      <c r="AP429" t="s">
        <v>1626</v>
      </c>
      <c r="AQ429">
        <v>421</v>
      </c>
      <c r="AR429" t="s">
        <v>1660</v>
      </c>
      <c r="AS429">
        <v>456</v>
      </c>
      <c r="AT429" t="s">
        <v>1661</v>
      </c>
      <c r="AU429">
        <v>457</v>
      </c>
      <c r="AV429" t="s">
        <v>1681</v>
      </c>
      <c r="AW429">
        <v>481</v>
      </c>
      <c r="AX429" t="s">
        <v>1743</v>
      </c>
      <c r="AY429">
        <v>549</v>
      </c>
      <c r="AZ429" t="s">
        <v>1122</v>
      </c>
      <c r="BA429">
        <v>642</v>
      </c>
    </row>
    <row r="430" spans="1:53">
      <c r="A430">
        <v>429</v>
      </c>
      <c r="B430" t="s">
        <v>1582</v>
      </c>
      <c r="C430" t="s">
        <v>3881</v>
      </c>
      <c r="D430" t="s">
        <v>1582</v>
      </c>
      <c r="E430">
        <v>371</v>
      </c>
    </row>
    <row r="431" spans="1:53">
      <c r="A431">
        <v>430</v>
      </c>
      <c r="B431" t="s">
        <v>742</v>
      </c>
      <c r="C431" t="s">
        <v>3858</v>
      </c>
      <c r="D431" s="41" t="s">
        <v>1583</v>
      </c>
      <c r="E431">
        <v>372</v>
      </c>
    </row>
    <row r="432" spans="1:53">
      <c r="A432">
        <v>431</v>
      </c>
      <c r="B432" t="s">
        <v>744</v>
      </c>
      <c r="C432" t="s">
        <v>3881</v>
      </c>
      <c r="D432" t="s">
        <v>744</v>
      </c>
      <c r="E432">
        <v>373</v>
      </c>
    </row>
    <row r="433" spans="1:29">
      <c r="A433">
        <v>432</v>
      </c>
      <c r="B433" t="s">
        <v>1584</v>
      </c>
      <c r="C433" t="s">
        <v>3881</v>
      </c>
      <c r="D433" t="s">
        <v>1584</v>
      </c>
      <c r="E433">
        <v>374</v>
      </c>
    </row>
    <row r="434" spans="1:29">
      <c r="A434">
        <v>433</v>
      </c>
      <c r="B434" t="s">
        <v>1585</v>
      </c>
      <c r="C434" t="s">
        <v>3881</v>
      </c>
      <c r="D434" t="s">
        <v>1585</v>
      </c>
      <c r="E434">
        <v>375</v>
      </c>
    </row>
    <row r="435" spans="1:29">
      <c r="A435">
        <v>434</v>
      </c>
      <c r="B435" t="s">
        <v>1587</v>
      </c>
      <c r="C435" t="s">
        <v>3881</v>
      </c>
      <c r="D435" t="s">
        <v>1587</v>
      </c>
      <c r="E435">
        <v>377</v>
      </c>
    </row>
    <row r="436" spans="1:29">
      <c r="A436">
        <v>435</v>
      </c>
      <c r="B436" t="s">
        <v>3953</v>
      </c>
      <c r="C436" t="s">
        <v>3858</v>
      </c>
      <c r="D436" t="s">
        <v>1588</v>
      </c>
      <c r="E436">
        <v>378</v>
      </c>
    </row>
    <row r="437" spans="1:29">
      <c r="A437">
        <v>436</v>
      </c>
      <c r="B437" t="s">
        <v>1590</v>
      </c>
      <c r="C437" t="s">
        <v>3881</v>
      </c>
      <c r="D437" t="s">
        <v>1590</v>
      </c>
      <c r="E437">
        <v>380</v>
      </c>
    </row>
    <row r="438" spans="1:29">
      <c r="A438">
        <v>437</v>
      </c>
      <c r="B438" t="s">
        <v>1589</v>
      </c>
      <c r="C438" t="s">
        <v>3881</v>
      </c>
      <c r="D438" t="s">
        <v>1589</v>
      </c>
      <c r="E438">
        <v>379</v>
      </c>
    </row>
    <row r="439" spans="1:29">
      <c r="A439">
        <v>438</v>
      </c>
      <c r="B439" t="s">
        <v>753</v>
      </c>
      <c r="C439" t="s">
        <v>3858</v>
      </c>
      <c r="D439" s="42" t="s">
        <v>1319</v>
      </c>
      <c r="E439">
        <v>80</v>
      </c>
      <c r="F439" t="s">
        <v>1409</v>
      </c>
      <c r="G439">
        <v>170</v>
      </c>
      <c r="H439" t="s">
        <v>1409</v>
      </c>
      <c r="I439">
        <v>319</v>
      </c>
      <c r="J439" t="s">
        <v>707</v>
      </c>
      <c r="K439">
        <v>344</v>
      </c>
      <c r="L439" t="s">
        <v>719</v>
      </c>
      <c r="M439">
        <v>352</v>
      </c>
      <c r="N439" t="s">
        <v>1582</v>
      </c>
      <c r="O439">
        <v>371</v>
      </c>
      <c r="P439" t="s">
        <v>1608</v>
      </c>
      <c r="Q439">
        <v>399</v>
      </c>
      <c r="R439" t="s">
        <v>1617</v>
      </c>
      <c r="S439">
        <v>410</v>
      </c>
      <c r="T439" t="s">
        <v>1663</v>
      </c>
      <c r="U439">
        <v>460</v>
      </c>
      <c r="V439" t="s">
        <v>889</v>
      </c>
      <c r="W439">
        <v>476</v>
      </c>
      <c r="X439" t="s">
        <v>1685</v>
      </c>
      <c r="Y439">
        <v>485</v>
      </c>
      <c r="Z439" t="s">
        <v>1020</v>
      </c>
      <c r="AA439">
        <v>570</v>
      </c>
      <c r="AB439" t="s">
        <v>1851</v>
      </c>
      <c r="AC439">
        <v>663</v>
      </c>
    </row>
    <row r="440" spans="1:29">
      <c r="A440">
        <v>439</v>
      </c>
      <c r="B440" t="s">
        <v>1592</v>
      </c>
      <c r="C440" t="s">
        <v>3881</v>
      </c>
      <c r="D440" t="s">
        <v>1592</v>
      </c>
      <c r="E440">
        <v>382</v>
      </c>
    </row>
    <row r="441" spans="1:29">
      <c r="A441">
        <v>440</v>
      </c>
      <c r="B441" t="s">
        <v>3954</v>
      </c>
      <c r="C441" t="s">
        <v>3858</v>
      </c>
      <c r="D441" t="s">
        <v>1593</v>
      </c>
      <c r="E441">
        <v>383</v>
      </c>
    </row>
    <row r="442" spans="1:29">
      <c r="A442">
        <v>441</v>
      </c>
      <c r="B442" t="s">
        <v>757</v>
      </c>
      <c r="C442" t="s">
        <v>3881</v>
      </c>
      <c r="D442" t="s">
        <v>757</v>
      </c>
      <c r="E442">
        <v>384</v>
      </c>
    </row>
    <row r="443" spans="1:29">
      <c r="A443">
        <v>442</v>
      </c>
      <c r="B443" t="s">
        <v>3955</v>
      </c>
      <c r="C443" t="s">
        <v>3858</v>
      </c>
      <c r="D443" t="s">
        <v>1245</v>
      </c>
      <c r="E443">
        <v>2</v>
      </c>
      <c r="F443" t="s">
        <v>276</v>
      </c>
      <c r="G443">
        <v>63</v>
      </c>
      <c r="H443" t="s">
        <v>1332</v>
      </c>
      <c r="I443">
        <v>92</v>
      </c>
      <c r="J443" t="s">
        <v>445</v>
      </c>
      <c r="K443">
        <v>163</v>
      </c>
      <c r="L443" t="s">
        <v>609</v>
      </c>
      <c r="M443">
        <v>260</v>
      </c>
      <c r="N443" s="41" t="s">
        <v>1595</v>
      </c>
      <c r="O443">
        <v>386</v>
      </c>
      <c r="P443" t="s">
        <v>1623</v>
      </c>
      <c r="Q443">
        <v>416</v>
      </c>
      <c r="R443" t="s">
        <v>1665</v>
      </c>
      <c r="S443">
        <v>462</v>
      </c>
      <c r="T443" t="s">
        <v>1677</v>
      </c>
      <c r="U443">
        <v>475</v>
      </c>
    </row>
    <row r="444" spans="1:29">
      <c r="A444">
        <v>443</v>
      </c>
      <c r="B444" t="s">
        <v>1594</v>
      </c>
      <c r="C444" t="s">
        <v>3881</v>
      </c>
      <c r="D444" t="s">
        <v>1594</v>
      </c>
      <c r="E444">
        <v>385</v>
      </c>
    </row>
    <row r="445" spans="1:29">
      <c r="A445">
        <v>444</v>
      </c>
      <c r="B445" t="s">
        <v>1596</v>
      </c>
      <c r="C445" t="s">
        <v>3876</v>
      </c>
      <c r="D445" s="42"/>
    </row>
    <row r="446" spans="1:29">
      <c r="A446">
        <v>445</v>
      </c>
      <c r="B446" t="s">
        <v>1597</v>
      </c>
      <c r="C446" t="s">
        <v>3881</v>
      </c>
      <c r="D446" t="s">
        <v>1597</v>
      </c>
      <c r="E446">
        <v>388</v>
      </c>
    </row>
    <row r="447" spans="1:29">
      <c r="A447">
        <v>446</v>
      </c>
      <c r="B447" t="s">
        <v>765</v>
      </c>
      <c r="C447" t="s">
        <v>3881</v>
      </c>
      <c r="D447" t="s">
        <v>765</v>
      </c>
      <c r="E447">
        <v>389</v>
      </c>
    </row>
    <row r="448" spans="1:29">
      <c r="A448">
        <v>447</v>
      </c>
      <c r="B448" t="s">
        <v>765</v>
      </c>
      <c r="C448" t="s">
        <v>3881</v>
      </c>
      <c r="D448" t="s">
        <v>765</v>
      </c>
      <c r="E448">
        <v>389</v>
      </c>
    </row>
    <row r="449" spans="1:33">
      <c r="A449">
        <v>448</v>
      </c>
      <c r="B449" t="s">
        <v>1598</v>
      </c>
      <c r="C449" t="s">
        <v>3876</v>
      </c>
      <c r="D449" s="42"/>
    </row>
    <row r="450" spans="1:33">
      <c r="A450">
        <v>449</v>
      </c>
      <c r="B450" t="s">
        <v>1599</v>
      </c>
      <c r="C450" t="s">
        <v>3881</v>
      </c>
      <c r="D450" t="s">
        <v>1599</v>
      </c>
      <c r="E450">
        <v>390</v>
      </c>
    </row>
    <row r="451" spans="1:33">
      <c r="A451">
        <v>450</v>
      </c>
      <c r="B451" t="s">
        <v>3956</v>
      </c>
      <c r="C451" t="s">
        <v>3858</v>
      </c>
      <c r="D451" t="s">
        <v>1252</v>
      </c>
      <c r="E451">
        <v>10</v>
      </c>
      <c r="F451" t="s">
        <v>1274</v>
      </c>
      <c r="G451">
        <v>31</v>
      </c>
      <c r="H451" t="s">
        <v>1336</v>
      </c>
      <c r="I451">
        <v>98</v>
      </c>
      <c r="J451" t="s">
        <v>1453</v>
      </c>
      <c r="K451">
        <v>223</v>
      </c>
      <c r="L451" t="s">
        <v>1454</v>
      </c>
      <c r="M451">
        <v>225</v>
      </c>
      <c r="N451" t="s">
        <v>578</v>
      </c>
      <c r="O451">
        <v>243</v>
      </c>
      <c r="P451" t="s">
        <v>1507</v>
      </c>
      <c r="Q451">
        <v>289</v>
      </c>
      <c r="R451" t="s">
        <v>1563</v>
      </c>
      <c r="S451">
        <v>350</v>
      </c>
      <c r="T451" t="s">
        <v>1594</v>
      </c>
      <c r="U451">
        <v>385</v>
      </c>
      <c r="V451" s="41" t="s">
        <v>1600</v>
      </c>
      <c r="W451">
        <v>391</v>
      </c>
      <c r="X451" t="s">
        <v>1652</v>
      </c>
      <c r="Y451">
        <v>448</v>
      </c>
      <c r="Z451" t="s">
        <v>1667</v>
      </c>
      <c r="AA451">
        <v>464</v>
      </c>
      <c r="AB451" t="s">
        <v>1668</v>
      </c>
      <c r="AC451">
        <v>465</v>
      </c>
      <c r="AD451" t="s">
        <v>1753</v>
      </c>
      <c r="AE451">
        <v>561</v>
      </c>
      <c r="AF451" t="s">
        <v>1865</v>
      </c>
      <c r="AG451">
        <v>678</v>
      </c>
    </row>
    <row r="452" spans="1:33">
      <c r="A452">
        <v>451</v>
      </c>
      <c r="B452" t="s">
        <v>1608</v>
      </c>
      <c r="C452" t="s">
        <v>3881</v>
      </c>
      <c r="D452" t="s">
        <v>1608</v>
      </c>
      <c r="E452">
        <v>399</v>
      </c>
    </row>
    <row r="453" spans="1:33">
      <c r="A453">
        <v>452</v>
      </c>
      <c r="B453" t="s">
        <v>1601</v>
      </c>
      <c r="C453" t="s">
        <v>3881</v>
      </c>
      <c r="D453" t="s">
        <v>1601</v>
      </c>
      <c r="E453">
        <v>392</v>
      </c>
    </row>
    <row r="454" spans="1:33">
      <c r="A454">
        <v>453</v>
      </c>
      <c r="B454" t="s">
        <v>1602</v>
      </c>
      <c r="C454" t="s">
        <v>3881</v>
      </c>
      <c r="D454" t="s">
        <v>1602</v>
      </c>
      <c r="E454">
        <v>393</v>
      </c>
    </row>
    <row r="455" spans="1:33">
      <c r="A455">
        <v>454</v>
      </c>
      <c r="B455" t="s">
        <v>1602</v>
      </c>
      <c r="C455" t="s">
        <v>3881</v>
      </c>
      <c r="D455" t="s">
        <v>1602</v>
      </c>
      <c r="E455">
        <v>393</v>
      </c>
    </row>
    <row r="456" spans="1:33">
      <c r="A456">
        <v>455</v>
      </c>
      <c r="B456" t="s">
        <v>1606</v>
      </c>
      <c r="C456" t="s">
        <v>3881</v>
      </c>
      <c r="D456" t="s">
        <v>1606</v>
      </c>
      <c r="E456">
        <v>397</v>
      </c>
    </row>
    <row r="457" spans="1:33">
      <c r="A457">
        <v>456</v>
      </c>
      <c r="B457" t="s">
        <v>3957</v>
      </c>
      <c r="C457" t="s">
        <v>3858</v>
      </c>
      <c r="D457" t="s">
        <v>1607</v>
      </c>
      <c r="E457">
        <v>398</v>
      </c>
    </row>
    <row r="458" spans="1:33">
      <c r="A458">
        <v>457</v>
      </c>
      <c r="B458" t="s">
        <v>1609</v>
      </c>
      <c r="C458" t="s">
        <v>3881</v>
      </c>
      <c r="D458" t="s">
        <v>1609</v>
      </c>
      <c r="E458">
        <v>400</v>
      </c>
    </row>
    <row r="459" spans="1:33">
      <c r="A459">
        <v>458</v>
      </c>
      <c r="B459" t="s">
        <v>1610</v>
      </c>
      <c r="C459" t="s">
        <v>3881</v>
      </c>
      <c r="D459" t="s">
        <v>1610</v>
      </c>
      <c r="E459">
        <v>401</v>
      </c>
    </row>
    <row r="460" spans="1:33">
      <c r="A460">
        <v>459</v>
      </c>
      <c r="B460" t="s">
        <v>3958</v>
      </c>
      <c r="C460" t="s">
        <v>3858</v>
      </c>
      <c r="D460" t="s">
        <v>1762</v>
      </c>
      <c r="E460">
        <v>572</v>
      </c>
    </row>
    <row r="461" spans="1:33">
      <c r="A461">
        <v>460</v>
      </c>
      <c r="B461" t="s">
        <v>782</v>
      </c>
      <c r="C461" t="s">
        <v>3881</v>
      </c>
      <c r="D461" t="s">
        <v>782</v>
      </c>
      <c r="E461">
        <v>403</v>
      </c>
    </row>
    <row r="462" spans="1:33">
      <c r="A462">
        <v>461</v>
      </c>
      <c r="B462" t="s">
        <v>1611</v>
      </c>
      <c r="C462" t="s">
        <v>3881</v>
      </c>
      <c r="D462" t="s">
        <v>1611</v>
      </c>
      <c r="E462">
        <v>402</v>
      </c>
    </row>
    <row r="463" spans="1:33">
      <c r="A463">
        <v>462</v>
      </c>
      <c r="B463" t="s">
        <v>785</v>
      </c>
      <c r="C463" t="s">
        <v>3881</v>
      </c>
      <c r="D463" t="s">
        <v>785</v>
      </c>
      <c r="E463">
        <v>404</v>
      </c>
    </row>
    <row r="464" spans="1:33">
      <c r="A464">
        <v>463</v>
      </c>
      <c r="B464" t="s">
        <v>1612</v>
      </c>
      <c r="C464" t="s">
        <v>3881</v>
      </c>
      <c r="D464" t="s">
        <v>1612</v>
      </c>
      <c r="E464">
        <v>405</v>
      </c>
    </row>
    <row r="465" spans="1:29">
      <c r="A465">
        <v>464</v>
      </c>
      <c r="B465" t="s">
        <v>1612</v>
      </c>
      <c r="C465" t="s">
        <v>3881</v>
      </c>
      <c r="D465" t="s">
        <v>1612</v>
      </c>
      <c r="E465">
        <v>405</v>
      </c>
    </row>
    <row r="466" spans="1:29">
      <c r="A466">
        <v>465</v>
      </c>
      <c r="B466" t="s">
        <v>3959</v>
      </c>
      <c r="C466" t="s">
        <v>3858</v>
      </c>
      <c r="D466" t="s">
        <v>1319</v>
      </c>
      <c r="E466">
        <v>80</v>
      </c>
      <c r="F466" t="s">
        <v>1409</v>
      </c>
      <c r="G466">
        <v>170</v>
      </c>
      <c r="H466" t="s">
        <v>1409</v>
      </c>
      <c r="I466">
        <v>319</v>
      </c>
      <c r="J466" t="s">
        <v>707</v>
      </c>
      <c r="K466">
        <v>344</v>
      </c>
      <c r="L466" t="s">
        <v>719</v>
      </c>
      <c r="M466">
        <v>352</v>
      </c>
      <c r="N466" t="s">
        <v>1582</v>
      </c>
      <c r="O466">
        <v>371</v>
      </c>
      <c r="P466" t="s">
        <v>1608</v>
      </c>
      <c r="Q466">
        <v>399</v>
      </c>
      <c r="R466" s="41" t="s">
        <v>1617</v>
      </c>
      <c r="S466">
        <v>410</v>
      </c>
      <c r="T466" t="s">
        <v>1663</v>
      </c>
      <c r="U466">
        <v>460</v>
      </c>
      <c r="V466" t="s">
        <v>889</v>
      </c>
      <c r="W466">
        <v>476</v>
      </c>
      <c r="X466" t="s">
        <v>1685</v>
      </c>
      <c r="Y466">
        <v>485</v>
      </c>
      <c r="Z466" t="s">
        <v>1020</v>
      </c>
      <c r="AA466">
        <v>570</v>
      </c>
      <c r="AB466" t="s">
        <v>1851</v>
      </c>
      <c r="AC466">
        <v>663</v>
      </c>
    </row>
    <row r="467" spans="1:29">
      <c r="A467">
        <v>466</v>
      </c>
      <c r="B467" t="s">
        <v>3960</v>
      </c>
      <c r="C467" t="s">
        <v>3858</v>
      </c>
      <c r="D467" s="41" t="s">
        <v>1613</v>
      </c>
      <c r="E467">
        <v>406</v>
      </c>
    </row>
    <row r="468" spans="1:29">
      <c r="A468">
        <v>467</v>
      </c>
      <c r="B468" t="s">
        <v>3961</v>
      </c>
      <c r="C468" t="s">
        <v>3858</v>
      </c>
      <c r="D468" t="s">
        <v>1614</v>
      </c>
      <c r="E468">
        <v>407</v>
      </c>
      <c r="F468" s="41" t="s">
        <v>1615</v>
      </c>
      <c r="G468">
        <v>408</v>
      </c>
      <c r="H468" t="s">
        <v>1688</v>
      </c>
      <c r="I468">
        <v>488</v>
      </c>
    </row>
    <row r="469" spans="1:29">
      <c r="A469">
        <v>468</v>
      </c>
      <c r="B469" t="s">
        <v>1614</v>
      </c>
      <c r="C469" t="s">
        <v>3881</v>
      </c>
      <c r="D469" t="s">
        <v>1614</v>
      </c>
      <c r="E469">
        <v>407</v>
      </c>
    </row>
    <row r="470" spans="1:29">
      <c r="A470">
        <v>469</v>
      </c>
      <c r="B470" t="s">
        <v>1614</v>
      </c>
      <c r="C470" t="s">
        <v>3881</v>
      </c>
      <c r="D470" t="s">
        <v>1614</v>
      </c>
      <c r="E470">
        <v>407</v>
      </c>
    </row>
    <row r="471" spans="1:29">
      <c r="A471">
        <v>470</v>
      </c>
      <c r="B471" t="s">
        <v>1616</v>
      </c>
      <c r="C471" t="s">
        <v>3881</v>
      </c>
      <c r="D471" t="s">
        <v>1616</v>
      </c>
      <c r="E471">
        <v>409</v>
      </c>
    </row>
    <row r="472" spans="1:29">
      <c r="A472">
        <v>471</v>
      </c>
      <c r="B472" t="s">
        <v>1619</v>
      </c>
      <c r="C472" t="s">
        <v>3881</v>
      </c>
      <c r="D472" t="s">
        <v>1619</v>
      </c>
      <c r="E472">
        <v>412</v>
      </c>
    </row>
    <row r="473" spans="1:29">
      <c r="A473">
        <v>472</v>
      </c>
      <c r="B473" t="s">
        <v>1618</v>
      </c>
      <c r="C473" t="s">
        <v>3881</v>
      </c>
      <c r="D473" t="s">
        <v>1618</v>
      </c>
      <c r="E473">
        <v>411</v>
      </c>
    </row>
    <row r="474" spans="1:29">
      <c r="A474">
        <v>473</v>
      </c>
      <c r="B474" t="s">
        <v>1620</v>
      </c>
      <c r="C474" t="s">
        <v>3881</v>
      </c>
      <c r="D474" t="s">
        <v>1620</v>
      </c>
      <c r="E474">
        <v>413</v>
      </c>
    </row>
    <row r="475" spans="1:29">
      <c r="A475">
        <v>474</v>
      </c>
      <c r="B475" t="s">
        <v>3962</v>
      </c>
      <c r="C475" t="s">
        <v>3858</v>
      </c>
      <c r="D475" t="s">
        <v>1245</v>
      </c>
      <c r="E475">
        <v>2</v>
      </c>
      <c r="F475" t="s">
        <v>276</v>
      </c>
      <c r="G475">
        <v>63</v>
      </c>
      <c r="H475" t="s">
        <v>1332</v>
      </c>
      <c r="I475">
        <v>92</v>
      </c>
      <c r="J475" t="s">
        <v>445</v>
      </c>
      <c r="K475">
        <v>163</v>
      </c>
      <c r="L475" t="s">
        <v>609</v>
      </c>
      <c r="M475">
        <v>260</v>
      </c>
      <c r="N475" t="s">
        <v>1595</v>
      </c>
      <c r="O475">
        <v>386</v>
      </c>
      <c r="P475" s="41" t="s">
        <v>1623</v>
      </c>
      <c r="Q475">
        <v>416</v>
      </c>
      <c r="R475" t="s">
        <v>1665</v>
      </c>
      <c r="S475">
        <v>462</v>
      </c>
      <c r="T475" t="s">
        <v>1677</v>
      </c>
      <c r="U475">
        <v>475</v>
      </c>
    </row>
    <row r="476" spans="1:29">
      <c r="A476">
        <v>475</v>
      </c>
      <c r="B476" t="s">
        <v>1621</v>
      </c>
      <c r="C476" t="s">
        <v>3881</v>
      </c>
      <c r="D476" t="s">
        <v>1621</v>
      </c>
      <c r="E476">
        <v>414</v>
      </c>
    </row>
    <row r="477" spans="1:29">
      <c r="A477">
        <v>476</v>
      </c>
      <c r="B477" t="s">
        <v>1622</v>
      </c>
      <c r="C477" t="s">
        <v>3881</v>
      </c>
      <c r="D477" t="s">
        <v>1622</v>
      </c>
      <c r="E477">
        <v>415</v>
      </c>
    </row>
    <row r="478" spans="1:29">
      <c r="A478">
        <v>477</v>
      </c>
      <c r="B478" t="s">
        <v>1622</v>
      </c>
      <c r="C478" t="s">
        <v>3881</v>
      </c>
      <c r="D478" t="s">
        <v>1622</v>
      </c>
      <c r="E478">
        <v>415</v>
      </c>
    </row>
    <row r="479" spans="1:29">
      <c r="A479">
        <v>478</v>
      </c>
      <c r="B479" t="s">
        <v>1628</v>
      </c>
      <c r="C479" t="s">
        <v>3881</v>
      </c>
      <c r="D479" t="s">
        <v>1628</v>
      </c>
      <c r="E479">
        <v>423</v>
      </c>
    </row>
    <row r="480" spans="1:29">
      <c r="A480">
        <v>479</v>
      </c>
      <c r="B480" t="s">
        <v>1624</v>
      </c>
      <c r="C480" t="s">
        <v>3876</v>
      </c>
      <c r="D480" s="42"/>
    </row>
    <row r="481" spans="1:9">
      <c r="A481">
        <v>480</v>
      </c>
      <c r="B481" t="s">
        <v>804</v>
      </c>
      <c r="C481" t="s">
        <v>3881</v>
      </c>
      <c r="D481" t="s">
        <v>804</v>
      </c>
      <c r="E481">
        <v>424</v>
      </c>
    </row>
    <row r="482" spans="1:9">
      <c r="A482">
        <v>481</v>
      </c>
      <c r="B482" t="s">
        <v>3963</v>
      </c>
      <c r="C482" t="s">
        <v>3858</v>
      </c>
      <c r="D482" s="42" t="s">
        <v>1399</v>
      </c>
      <c r="E482">
        <v>160</v>
      </c>
      <c r="F482" t="s">
        <v>1473</v>
      </c>
      <c r="G482">
        <v>249</v>
      </c>
      <c r="H482" t="s">
        <v>1784</v>
      </c>
      <c r="I482">
        <v>594</v>
      </c>
    </row>
    <row r="483" spans="1:9">
      <c r="A483">
        <v>482</v>
      </c>
      <c r="B483" t="s">
        <v>806</v>
      </c>
      <c r="C483" t="s">
        <v>3881</v>
      </c>
      <c r="D483" t="s">
        <v>806</v>
      </c>
      <c r="E483">
        <v>419</v>
      </c>
    </row>
    <row r="484" spans="1:9">
      <c r="A484">
        <v>483</v>
      </c>
      <c r="B484" t="s">
        <v>806</v>
      </c>
      <c r="C484" t="s">
        <v>3881</v>
      </c>
      <c r="D484" t="s">
        <v>806</v>
      </c>
      <c r="E484">
        <v>419</v>
      </c>
    </row>
    <row r="485" spans="1:9">
      <c r="A485">
        <v>484</v>
      </c>
      <c r="B485" t="s">
        <v>809</v>
      </c>
      <c r="C485" t="s">
        <v>3881</v>
      </c>
      <c r="D485" t="s">
        <v>809</v>
      </c>
      <c r="E485">
        <v>418</v>
      </c>
    </row>
    <row r="486" spans="1:9">
      <c r="A486">
        <v>485</v>
      </c>
      <c r="B486" t="s">
        <v>809</v>
      </c>
      <c r="C486" t="s">
        <v>3881</v>
      </c>
      <c r="D486" t="s">
        <v>809</v>
      </c>
      <c r="E486">
        <v>418</v>
      </c>
    </row>
    <row r="487" spans="1:9">
      <c r="A487">
        <v>486</v>
      </c>
      <c r="B487" t="s">
        <v>809</v>
      </c>
      <c r="C487" t="s">
        <v>3881</v>
      </c>
      <c r="D487" t="s">
        <v>809</v>
      </c>
      <c r="E487">
        <v>418</v>
      </c>
    </row>
    <row r="488" spans="1:9">
      <c r="A488">
        <v>487</v>
      </c>
      <c r="B488" t="s">
        <v>1625</v>
      </c>
      <c r="C488" t="s">
        <v>3881</v>
      </c>
      <c r="D488" t="s">
        <v>1625</v>
      </c>
      <c r="E488">
        <v>420</v>
      </c>
    </row>
    <row r="489" spans="1:9">
      <c r="A489">
        <v>488</v>
      </c>
      <c r="B489" t="s">
        <v>1626</v>
      </c>
      <c r="C489" t="s">
        <v>3881</v>
      </c>
      <c r="D489" t="s">
        <v>1626</v>
      </c>
      <c r="E489">
        <v>421</v>
      </c>
    </row>
    <row r="490" spans="1:9">
      <c r="A490">
        <v>489</v>
      </c>
      <c r="B490" t="s">
        <v>1626</v>
      </c>
      <c r="C490" t="s">
        <v>3881</v>
      </c>
      <c r="D490" t="s">
        <v>1626</v>
      </c>
      <c r="E490">
        <v>421</v>
      </c>
    </row>
    <row r="491" spans="1:9">
      <c r="A491">
        <v>490</v>
      </c>
      <c r="B491" t="s">
        <v>1627</v>
      </c>
      <c r="C491" t="s">
        <v>3881</v>
      </c>
      <c r="D491" t="s">
        <v>1627</v>
      </c>
      <c r="E491">
        <v>422</v>
      </c>
    </row>
    <row r="492" spans="1:9">
      <c r="A492">
        <v>491</v>
      </c>
      <c r="B492" t="s">
        <v>817</v>
      </c>
      <c r="C492" t="s">
        <v>3881</v>
      </c>
      <c r="D492" t="s">
        <v>817</v>
      </c>
      <c r="E492">
        <v>426</v>
      </c>
    </row>
    <row r="493" spans="1:9">
      <c r="A493">
        <v>492</v>
      </c>
      <c r="B493" t="s">
        <v>1629</v>
      </c>
      <c r="C493" t="s">
        <v>3881</v>
      </c>
      <c r="D493" t="s">
        <v>1629</v>
      </c>
      <c r="E493">
        <v>425</v>
      </c>
    </row>
    <row r="494" spans="1:9">
      <c r="A494">
        <v>493</v>
      </c>
      <c r="B494" t="s">
        <v>1631</v>
      </c>
      <c r="C494" t="s">
        <v>3881</v>
      </c>
      <c r="D494" t="s">
        <v>1631</v>
      </c>
      <c r="E494">
        <v>428</v>
      </c>
    </row>
    <row r="495" spans="1:9">
      <c r="A495">
        <v>494</v>
      </c>
      <c r="B495" t="s">
        <v>1630</v>
      </c>
      <c r="C495" t="s">
        <v>3881</v>
      </c>
      <c r="D495" t="s">
        <v>1630</v>
      </c>
      <c r="E495">
        <v>427</v>
      </c>
    </row>
    <row r="496" spans="1:9">
      <c r="A496">
        <v>495</v>
      </c>
      <c r="B496" t="s">
        <v>1632</v>
      </c>
      <c r="C496" t="s">
        <v>3881</v>
      </c>
      <c r="D496" t="s">
        <v>1632</v>
      </c>
      <c r="E496">
        <v>429</v>
      </c>
    </row>
    <row r="497" spans="1:21">
      <c r="A497">
        <v>496</v>
      </c>
      <c r="B497" t="s">
        <v>1633</v>
      </c>
      <c r="C497" t="s">
        <v>3881</v>
      </c>
      <c r="D497" t="s">
        <v>1633</v>
      </c>
      <c r="E497">
        <v>430</v>
      </c>
    </row>
    <row r="498" spans="1:21">
      <c r="A498">
        <v>497</v>
      </c>
      <c r="B498" t="s">
        <v>1635</v>
      </c>
      <c r="C498" t="s">
        <v>3881</v>
      </c>
      <c r="D498" t="s">
        <v>1635</v>
      </c>
      <c r="E498">
        <v>432</v>
      </c>
    </row>
    <row r="499" spans="1:21">
      <c r="A499">
        <v>498</v>
      </c>
      <c r="B499" t="s">
        <v>1635</v>
      </c>
      <c r="C499" t="s">
        <v>3881</v>
      </c>
      <c r="D499" t="s">
        <v>1635</v>
      </c>
      <c r="E499">
        <v>432</v>
      </c>
    </row>
    <row r="500" spans="1:21">
      <c r="A500">
        <v>499</v>
      </c>
      <c r="B500" t="s">
        <v>1634</v>
      </c>
      <c r="C500" t="s">
        <v>3881</v>
      </c>
      <c r="D500" t="s">
        <v>1634</v>
      </c>
      <c r="E500">
        <v>431</v>
      </c>
    </row>
    <row r="501" spans="1:21">
      <c r="A501">
        <v>500</v>
      </c>
      <c r="B501" t="s">
        <v>1634</v>
      </c>
      <c r="C501" t="s">
        <v>3881</v>
      </c>
      <c r="D501" t="s">
        <v>1634</v>
      </c>
      <c r="E501">
        <v>431</v>
      </c>
    </row>
    <row r="502" spans="1:21">
      <c r="A502">
        <v>501</v>
      </c>
      <c r="B502" t="s">
        <v>1636</v>
      </c>
      <c r="C502" t="s">
        <v>3881</v>
      </c>
      <c r="D502" t="s">
        <v>1636</v>
      </c>
      <c r="E502">
        <v>433</v>
      </c>
    </row>
    <row r="503" spans="1:21">
      <c r="A503">
        <v>502</v>
      </c>
      <c r="B503" t="s">
        <v>1636</v>
      </c>
      <c r="C503" t="s">
        <v>3881</v>
      </c>
      <c r="D503" t="s">
        <v>1636</v>
      </c>
      <c r="E503">
        <v>433</v>
      </c>
    </row>
    <row r="504" spans="1:21">
      <c r="A504">
        <v>503</v>
      </c>
      <c r="B504" t="s">
        <v>1638</v>
      </c>
      <c r="C504" t="s">
        <v>3858</v>
      </c>
      <c r="D504" s="42" t="s">
        <v>1245</v>
      </c>
      <c r="E504">
        <v>2</v>
      </c>
      <c r="F504" t="s">
        <v>276</v>
      </c>
      <c r="G504">
        <v>63</v>
      </c>
      <c r="H504" t="s">
        <v>1332</v>
      </c>
      <c r="I504">
        <v>92</v>
      </c>
      <c r="J504" t="s">
        <v>445</v>
      </c>
      <c r="K504">
        <v>163</v>
      </c>
      <c r="L504" t="s">
        <v>609</v>
      </c>
      <c r="M504">
        <v>260</v>
      </c>
      <c r="N504" t="s">
        <v>1595</v>
      </c>
      <c r="O504">
        <v>386</v>
      </c>
      <c r="P504" t="s">
        <v>1623</v>
      </c>
      <c r="Q504">
        <v>416</v>
      </c>
      <c r="R504" t="s">
        <v>1665</v>
      </c>
      <c r="S504">
        <v>462</v>
      </c>
      <c r="T504" t="s">
        <v>1677</v>
      </c>
      <c r="U504">
        <v>475</v>
      </c>
    </row>
    <row r="505" spans="1:21">
      <c r="A505">
        <v>504</v>
      </c>
      <c r="B505" t="s">
        <v>831</v>
      </c>
      <c r="C505" t="s">
        <v>3881</v>
      </c>
      <c r="D505" t="s">
        <v>831</v>
      </c>
      <c r="E505">
        <v>435</v>
      </c>
    </row>
    <row r="506" spans="1:21">
      <c r="A506">
        <v>505</v>
      </c>
      <c r="B506" t="s">
        <v>831</v>
      </c>
      <c r="C506" t="s">
        <v>3881</v>
      </c>
      <c r="D506" t="s">
        <v>831</v>
      </c>
      <c r="E506">
        <v>435</v>
      </c>
    </row>
    <row r="507" spans="1:21" s="44" customFormat="1" ht="14.25" thickBot="1">
      <c r="A507" s="44">
        <v>506</v>
      </c>
      <c r="B507" s="44" t="s">
        <v>1639</v>
      </c>
      <c r="C507" s="44" t="s">
        <v>3876</v>
      </c>
      <c r="D507" s="45"/>
    </row>
    <row r="508" spans="1:21" s="44" customFormat="1" ht="15" thickTop="1" thickBot="1">
      <c r="A508" s="44">
        <v>507</v>
      </c>
      <c r="B508" s="44" t="s">
        <v>3964</v>
      </c>
      <c r="C508" s="44" t="s">
        <v>3876</v>
      </c>
      <c r="D508" s="45"/>
    </row>
    <row r="509" spans="1:21" ht="14.25" thickTop="1">
      <c r="A509">
        <v>508</v>
      </c>
      <c r="B509" t="s">
        <v>1640</v>
      </c>
      <c r="C509" t="s">
        <v>3881</v>
      </c>
      <c r="D509" t="s">
        <v>1640</v>
      </c>
      <c r="E509">
        <v>436</v>
      </c>
    </row>
    <row r="510" spans="1:21">
      <c r="A510">
        <v>509</v>
      </c>
      <c r="B510" t="s">
        <v>1641</v>
      </c>
      <c r="C510" t="s">
        <v>3881</v>
      </c>
      <c r="D510" t="s">
        <v>1641</v>
      </c>
      <c r="E510">
        <v>437</v>
      </c>
    </row>
    <row r="511" spans="1:21">
      <c r="A511">
        <v>510</v>
      </c>
      <c r="B511" t="s">
        <v>3965</v>
      </c>
      <c r="C511" t="s">
        <v>3858</v>
      </c>
      <c r="D511" s="41" t="s">
        <v>1642</v>
      </c>
      <c r="E511">
        <v>438</v>
      </c>
    </row>
    <row r="512" spans="1:21" s="44" customFormat="1">
      <c r="A512" s="44">
        <v>511</v>
      </c>
      <c r="B512" s="44" t="s">
        <v>3966</v>
      </c>
      <c r="C512" s="44" t="s">
        <v>3876</v>
      </c>
    </row>
    <row r="513" spans="1:23">
      <c r="A513">
        <v>512</v>
      </c>
      <c r="B513" t="s">
        <v>3967</v>
      </c>
      <c r="C513" t="s">
        <v>3858</v>
      </c>
      <c r="D513" t="s">
        <v>1643</v>
      </c>
      <c r="E513">
        <v>439</v>
      </c>
    </row>
    <row r="514" spans="1:23" s="44" customFormat="1">
      <c r="A514" s="44">
        <v>513</v>
      </c>
      <c r="B514" s="44" t="s">
        <v>3968</v>
      </c>
      <c r="C514" s="44" t="s">
        <v>3858</v>
      </c>
      <c r="D514" s="44" t="s">
        <v>1299</v>
      </c>
      <c r="E514" s="44">
        <v>56</v>
      </c>
      <c r="F514" s="44" t="s">
        <v>1327</v>
      </c>
      <c r="G514" s="44">
        <v>88</v>
      </c>
      <c r="H514" s="44" t="s">
        <v>1352</v>
      </c>
      <c r="I514" s="44">
        <v>112</v>
      </c>
      <c r="J514" s="44" t="s">
        <v>1353</v>
      </c>
      <c r="K514" s="44">
        <v>113</v>
      </c>
      <c r="L514" s="44" t="s">
        <v>1410</v>
      </c>
      <c r="M514" s="44">
        <v>171</v>
      </c>
      <c r="N514" s="44" t="s">
        <v>1508</v>
      </c>
      <c r="O514" s="44">
        <v>290</v>
      </c>
      <c r="P514" s="44" t="s">
        <v>1535</v>
      </c>
      <c r="Q514" s="44">
        <v>318</v>
      </c>
      <c r="R514" s="44" t="s">
        <v>1671</v>
      </c>
      <c r="S514" s="44">
        <v>469</v>
      </c>
      <c r="T514" s="44" t="s">
        <v>1672</v>
      </c>
      <c r="U514" s="44">
        <v>470</v>
      </c>
      <c r="V514" s="44" t="s">
        <v>1733</v>
      </c>
      <c r="W514" s="44">
        <v>537</v>
      </c>
    </row>
    <row r="515" spans="1:23">
      <c r="A515">
        <v>514</v>
      </c>
      <c r="B515" t="s">
        <v>1644</v>
      </c>
      <c r="C515" t="s">
        <v>3881</v>
      </c>
      <c r="D515" t="s">
        <v>1644</v>
      </c>
      <c r="E515">
        <v>440</v>
      </c>
    </row>
    <row r="516" spans="1:23">
      <c r="A516">
        <v>515</v>
      </c>
      <c r="B516" t="s">
        <v>1644</v>
      </c>
      <c r="C516" t="s">
        <v>3881</v>
      </c>
      <c r="D516" t="s">
        <v>1644</v>
      </c>
      <c r="E516">
        <v>440</v>
      </c>
    </row>
    <row r="517" spans="1:23">
      <c r="A517">
        <v>516</v>
      </c>
      <c r="B517" t="s">
        <v>3969</v>
      </c>
      <c r="C517" t="s">
        <v>3858</v>
      </c>
      <c r="D517" t="s">
        <v>1323</v>
      </c>
      <c r="E517">
        <v>84</v>
      </c>
      <c r="F517" s="41" t="s">
        <v>1645</v>
      </c>
      <c r="G517">
        <v>441</v>
      </c>
    </row>
    <row r="518" spans="1:23">
      <c r="A518">
        <v>517</v>
      </c>
      <c r="B518" t="s">
        <v>1649</v>
      </c>
      <c r="C518" t="s">
        <v>3881</v>
      </c>
      <c r="D518" t="s">
        <v>1649</v>
      </c>
      <c r="E518">
        <v>445</v>
      </c>
    </row>
    <row r="519" spans="1:23">
      <c r="A519">
        <v>518</v>
      </c>
      <c r="B519" t="s">
        <v>1647</v>
      </c>
      <c r="C519" t="s">
        <v>3881</v>
      </c>
      <c r="D519" t="s">
        <v>1647</v>
      </c>
      <c r="E519">
        <v>443</v>
      </c>
    </row>
    <row r="520" spans="1:23">
      <c r="A520">
        <v>519</v>
      </c>
      <c r="B520" t="s">
        <v>1647</v>
      </c>
      <c r="C520" t="s">
        <v>3881</v>
      </c>
      <c r="D520" t="s">
        <v>1647</v>
      </c>
      <c r="E520">
        <v>443</v>
      </c>
    </row>
    <row r="521" spans="1:23">
      <c r="A521">
        <v>520</v>
      </c>
      <c r="B521" t="s">
        <v>1648</v>
      </c>
      <c r="C521" t="s">
        <v>3881</v>
      </c>
      <c r="D521" t="s">
        <v>1648</v>
      </c>
      <c r="E521">
        <v>444</v>
      </c>
    </row>
    <row r="522" spans="1:23">
      <c r="A522">
        <v>521</v>
      </c>
      <c r="B522" t="s">
        <v>1646</v>
      </c>
      <c r="C522" t="s">
        <v>3881</v>
      </c>
      <c r="D522" t="s">
        <v>1646</v>
      </c>
      <c r="E522">
        <v>442</v>
      </c>
    </row>
    <row r="523" spans="1:23">
      <c r="A523">
        <v>522</v>
      </c>
      <c r="B523" t="s">
        <v>1646</v>
      </c>
      <c r="C523" t="s">
        <v>3881</v>
      </c>
      <c r="D523" t="s">
        <v>1646</v>
      </c>
      <c r="E523">
        <v>442</v>
      </c>
    </row>
    <row r="524" spans="1:23">
      <c r="A524">
        <v>523</v>
      </c>
      <c r="B524" t="s">
        <v>1650</v>
      </c>
      <c r="C524" t="s">
        <v>3881</v>
      </c>
      <c r="D524" t="s">
        <v>1650</v>
      </c>
      <c r="E524">
        <v>446</v>
      </c>
    </row>
    <row r="525" spans="1:23">
      <c r="A525">
        <v>524</v>
      </c>
      <c r="B525" t="s">
        <v>1651</v>
      </c>
      <c r="C525" t="s">
        <v>3881</v>
      </c>
      <c r="D525" t="s">
        <v>1651</v>
      </c>
      <c r="E525">
        <v>447</v>
      </c>
    </row>
    <row r="526" spans="1:23">
      <c r="A526">
        <v>525</v>
      </c>
      <c r="B526" t="s">
        <v>1651</v>
      </c>
      <c r="C526" t="s">
        <v>3881</v>
      </c>
      <c r="D526" t="s">
        <v>1651</v>
      </c>
      <c r="E526">
        <v>447</v>
      </c>
    </row>
    <row r="527" spans="1:23">
      <c r="A527">
        <v>526</v>
      </c>
      <c r="B527" t="s">
        <v>1652</v>
      </c>
      <c r="C527" t="s">
        <v>3881</v>
      </c>
      <c r="D527" t="s">
        <v>1652</v>
      </c>
      <c r="E527">
        <v>448</v>
      </c>
    </row>
    <row r="528" spans="1:23">
      <c r="A528">
        <v>527</v>
      </c>
      <c r="B528" t="s">
        <v>1653</v>
      </c>
      <c r="C528" t="s">
        <v>3881</v>
      </c>
      <c r="D528" t="s">
        <v>1653</v>
      </c>
      <c r="E528">
        <v>449</v>
      </c>
    </row>
    <row r="529" spans="1:53">
      <c r="A529">
        <v>528</v>
      </c>
      <c r="B529" t="s">
        <v>1655</v>
      </c>
      <c r="C529" t="s">
        <v>3881</v>
      </c>
      <c r="D529" t="s">
        <v>1655</v>
      </c>
      <c r="E529">
        <v>451</v>
      </c>
    </row>
    <row r="530" spans="1:53">
      <c r="A530">
        <v>529</v>
      </c>
      <c r="B530" t="s">
        <v>1656</v>
      </c>
      <c r="C530" t="s">
        <v>3881</v>
      </c>
      <c r="D530" t="s">
        <v>1656</v>
      </c>
      <c r="E530">
        <v>452</v>
      </c>
    </row>
    <row r="531" spans="1:53">
      <c r="A531">
        <v>530</v>
      </c>
      <c r="B531" t="s">
        <v>1658</v>
      </c>
      <c r="C531" t="s">
        <v>3881</v>
      </c>
      <c r="D531" t="s">
        <v>1658</v>
      </c>
      <c r="E531">
        <v>454</v>
      </c>
    </row>
    <row r="532" spans="1:53">
      <c r="A532">
        <v>531</v>
      </c>
      <c r="B532" t="s">
        <v>1659</v>
      </c>
      <c r="C532" t="s">
        <v>3881</v>
      </c>
      <c r="D532" t="s">
        <v>1659</v>
      </c>
      <c r="E532">
        <v>455</v>
      </c>
    </row>
    <row r="533" spans="1:53" ht="27">
      <c r="A533">
        <v>532</v>
      </c>
      <c r="B533" s="17" t="s">
        <v>3970</v>
      </c>
      <c r="C533" t="s">
        <v>3858</v>
      </c>
      <c r="D533" t="s">
        <v>464</v>
      </c>
      <c r="E533">
        <v>173</v>
      </c>
      <c r="F533" t="s">
        <v>1627</v>
      </c>
      <c r="G533">
        <v>422</v>
      </c>
      <c r="H533" s="41" t="s">
        <v>1657</v>
      </c>
      <c r="I533">
        <v>453</v>
      </c>
    </row>
    <row r="534" spans="1:53">
      <c r="A534">
        <v>533</v>
      </c>
      <c r="B534" t="s">
        <v>862</v>
      </c>
      <c r="C534" t="s">
        <v>3858</v>
      </c>
      <c r="D534" t="s">
        <v>1255</v>
      </c>
      <c r="E534">
        <v>13</v>
      </c>
      <c r="F534" t="s">
        <v>1263</v>
      </c>
      <c r="G534">
        <v>20</v>
      </c>
      <c r="H534" t="s">
        <v>1279</v>
      </c>
      <c r="I534">
        <v>35</v>
      </c>
      <c r="J534" t="s">
        <v>1287</v>
      </c>
      <c r="K534">
        <v>43</v>
      </c>
      <c r="L534" t="s">
        <v>1292</v>
      </c>
      <c r="M534">
        <v>48</v>
      </c>
      <c r="N534" t="s">
        <v>1295</v>
      </c>
      <c r="O534">
        <v>51</v>
      </c>
      <c r="P534" t="s">
        <v>1301</v>
      </c>
      <c r="Q534">
        <v>59</v>
      </c>
      <c r="R534" t="s">
        <v>1435</v>
      </c>
      <c r="S534">
        <v>203</v>
      </c>
      <c r="T534" t="s">
        <v>1467</v>
      </c>
      <c r="U534">
        <v>240</v>
      </c>
      <c r="V534" t="s">
        <v>1476</v>
      </c>
      <c r="W534">
        <v>253</v>
      </c>
      <c r="X534" t="s">
        <v>1505</v>
      </c>
      <c r="Y534">
        <v>286</v>
      </c>
      <c r="Z534" t="s">
        <v>1530</v>
      </c>
      <c r="AA534">
        <v>313</v>
      </c>
      <c r="AB534" t="s">
        <v>1559</v>
      </c>
      <c r="AC534">
        <v>346</v>
      </c>
      <c r="AD534" t="s">
        <v>1560</v>
      </c>
      <c r="AE534">
        <v>347</v>
      </c>
      <c r="AF534" t="s">
        <v>1564</v>
      </c>
      <c r="AG534">
        <v>351</v>
      </c>
      <c r="AH534" t="s">
        <v>1567</v>
      </c>
      <c r="AI534">
        <v>355</v>
      </c>
      <c r="AJ534" t="s">
        <v>1578</v>
      </c>
      <c r="AK534">
        <v>366</v>
      </c>
      <c r="AL534" t="s">
        <v>1581</v>
      </c>
      <c r="AM534">
        <v>370</v>
      </c>
      <c r="AN534" t="s">
        <v>1589</v>
      </c>
      <c r="AO534">
        <v>379</v>
      </c>
      <c r="AP534" t="s">
        <v>1626</v>
      </c>
      <c r="AQ534">
        <v>421</v>
      </c>
      <c r="AR534" s="41" t="s">
        <v>1660</v>
      </c>
      <c r="AS534">
        <v>456</v>
      </c>
      <c r="AT534" t="s">
        <v>1661</v>
      </c>
      <c r="AU534">
        <v>457</v>
      </c>
      <c r="AV534" t="s">
        <v>1681</v>
      </c>
      <c r="AW534">
        <v>481</v>
      </c>
      <c r="AX534" t="s">
        <v>1743</v>
      </c>
      <c r="AY534">
        <v>549</v>
      </c>
      <c r="AZ534" t="s">
        <v>1122</v>
      </c>
      <c r="BA534">
        <v>642</v>
      </c>
    </row>
    <row r="535" spans="1:53">
      <c r="A535">
        <v>534</v>
      </c>
      <c r="B535" t="s">
        <v>1662</v>
      </c>
      <c r="C535" t="s">
        <v>3881</v>
      </c>
      <c r="D535" t="s">
        <v>1662</v>
      </c>
      <c r="E535">
        <v>458</v>
      </c>
    </row>
    <row r="536" spans="1:53">
      <c r="A536">
        <v>535</v>
      </c>
      <c r="B536" t="s">
        <v>1661</v>
      </c>
      <c r="C536" t="s">
        <v>3881</v>
      </c>
      <c r="D536" t="s">
        <v>1661</v>
      </c>
      <c r="E536">
        <v>457</v>
      </c>
    </row>
    <row r="537" spans="1:53">
      <c r="A537">
        <v>536</v>
      </c>
      <c r="B537" t="s">
        <v>1661</v>
      </c>
      <c r="C537" t="s">
        <v>3881</v>
      </c>
      <c r="D537" t="s">
        <v>1661</v>
      </c>
      <c r="E537">
        <v>457</v>
      </c>
    </row>
    <row r="538" spans="1:53">
      <c r="A538">
        <v>537</v>
      </c>
      <c r="B538" t="s">
        <v>865</v>
      </c>
      <c r="C538" t="s">
        <v>3858</v>
      </c>
      <c r="D538" s="42" t="s">
        <v>1538</v>
      </c>
      <c r="E538">
        <v>324</v>
      </c>
    </row>
    <row r="539" spans="1:53">
      <c r="A539">
        <v>538</v>
      </c>
      <c r="B539" t="s">
        <v>866</v>
      </c>
      <c r="C539" t="s">
        <v>3881</v>
      </c>
      <c r="D539" t="s">
        <v>866</v>
      </c>
      <c r="E539">
        <v>459</v>
      </c>
    </row>
    <row r="540" spans="1:53">
      <c r="A540">
        <v>539</v>
      </c>
      <c r="B540" t="s">
        <v>867</v>
      </c>
      <c r="C540" t="s">
        <v>3858</v>
      </c>
      <c r="D540" t="s">
        <v>1319</v>
      </c>
      <c r="E540">
        <v>80</v>
      </c>
      <c r="F540" t="s">
        <v>1409</v>
      </c>
      <c r="G540">
        <v>170</v>
      </c>
      <c r="H540" t="s">
        <v>1409</v>
      </c>
      <c r="I540">
        <v>319</v>
      </c>
      <c r="J540" t="s">
        <v>707</v>
      </c>
      <c r="K540">
        <v>344</v>
      </c>
      <c r="L540" t="s">
        <v>719</v>
      </c>
      <c r="M540">
        <v>352</v>
      </c>
      <c r="N540" t="s">
        <v>1582</v>
      </c>
      <c r="O540">
        <v>371</v>
      </c>
      <c r="P540" t="s">
        <v>1608</v>
      </c>
      <c r="Q540">
        <v>399</v>
      </c>
      <c r="R540" t="s">
        <v>1617</v>
      </c>
      <c r="S540">
        <v>410</v>
      </c>
      <c r="T540" s="41" t="s">
        <v>1663</v>
      </c>
      <c r="U540">
        <v>460</v>
      </c>
      <c r="V540" t="s">
        <v>889</v>
      </c>
      <c r="W540">
        <v>476</v>
      </c>
      <c r="X540" t="s">
        <v>1685</v>
      </c>
      <c r="Y540">
        <v>485</v>
      </c>
      <c r="Z540" t="s">
        <v>1020</v>
      </c>
      <c r="AA540">
        <v>570</v>
      </c>
      <c r="AB540" t="s">
        <v>1851</v>
      </c>
      <c r="AC540">
        <v>663</v>
      </c>
    </row>
    <row r="541" spans="1:53">
      <c r="A541">
        <v>540</v>
      </c>
      <c r="B541" t="s">
        <v>3971</v>
      </c>
      <c r="C541" t="s">
        <v>3858</v>
      </c>
      <c r="D541" t="s">
        <v>1245</v>
      </c>
      <c r="E541">
        <v>2</v>
      </c>
      <c r="F541" t="s">
        <v>276</v>
      </c>
      <c r="G541">
        <v>63</v>
      </c>
      <c r="H541" t="s">
        <v>1332</v>
      </c>
      <c r="I541">
        <v>92</v>
      </c>
      <c r="J541" t="s">
        <v>445</v>
      </c>
      <c r="K541">
        <v>163</v>
      </c>
      <c r="L541" t="s">
        <v>609</v>
      </c>
      <c r="M541">
        <v>260</v>
      </c>
      <c r="N541" t="s">
        <v>1595</v>
      </c>
      <c r="O541">
        <v>386</v>
      </c>
      <c r="P541" t="s">
        <v>1623</v>
      </c>
      <c r="Q541">
        <v>416</v>
      </c>
      <c r="R541" s="41" t="s">
        <v>1665</v>
      </c>
      <c r="S541">
        <v>462</v>
      </c>
      <c r="T541" t="s">
        <v>1677</v>
      </c>
      <c r="U541">
        <v>475</v>
      </c>
    </row>
    <row r="542" spans="1:53" s="44" customFormat="1">
      <c r="A542" s="44">
        <v>541</v>
      </c>
      <c r="B542" s="44" t="s">
        <v>869</v>
      </c>
      <c r="C542" s="44" t="s">
        <v>3858</v>
      </c>
      <c r="D542" s="44" t="s">
        <v>1267</v>
      </c>
      <c r="E542" s="44">
        <v>24</v>
      </c>
      <c r="F542" s="44" t="s">
        <v>1314</v>
      </c>
      <c r="G542" s="44">
        <v>75</v>
      </c>
      <c r="H542" s="44" t="s">
        <v>1470</v>
      </c>
      <c r="I542" s="44">
        <v>246</v>
      </c>
    </row>
    <row r="543" spans="1:53">
      <c r="A543">
        <v>542</v>
      </c>
      <c r="B543" t="s">
        <v>3972</v>
      </c>
      <c r="C543" t="s">
        <v>3858</v>
      </c>
      <c r="D543" s="42" t="s">
        <v>1252</v>
      </c>
      <c r="E543">
        <v>10</v>
      </c>
      <c r="F543" t="s">
        <v>1274</v>
      </c>
      <c r="G543">
        <v>31</v>
      </c>
      <c r="H543" t="s">
        <v>1336</v>
      </c>
      <c r="I543">
        <v>98</v>
      </c>
      <c r="J543" t="s">
        <v>1453</v>
      </c>
      <c r="K543">
        <v>223</v>
      </c>
      <c r="L543" t="s">
        <v>1454</v>
      </c>
      <c r="M543">
        <v>225</v>
      </c>
      <c r="N543" t="s">
        <v>578</v>
      </c>
      <c r="O543">
        <v>243</v>
      </c>
      <c r="P543" t="s">
        <v>1507</v>
      </c>
      <c r="Q543">
        <v>289</v>
      </c>
      <c r="R543" t="s">
        <v>1563</v>
      </c>
      <c r="S543">
        <v>350</v>
      </c>
      <c r="T543" t="s">
        <v>1594</v>
      </c>
      <c r="U543">
        <v>385</v>
      </c>
      <c r="V543" t="s">
        <v>1600</v>
      </c>
      <c r="W543">
        <v>391</v>
      </c>
      <c r="X543" t="s">
        <v>1652</v>
      </c>
      <c r="Y543">
        <v>448</v>
      </c>
      <c r="Z543" t="s">
        <v>1667</v>
      </c>
      <c r="AA543">
        <v>464</v>
      </c>
      <c r="AB543" t="s">
        <v>1668</v>
      </c>
      <c r="AC543">
        <v>465</v>
      </c>
      <c r="AD543" t="s">
        <v>1753</v>
      </c>
      <c r="AE543">
        <v>561</v>
      </c>
      <c r="AF543" t="s">
        <v>1865</v>
      </c>
      <c r="AG543">
        <v>678</v>
      </c>
    </row>
    <row r="544" spans="1:53">
      <c r="A544">
        <v>543</v>
      </c>
      <c r="B544" t="s">
        <v>874</v>
      </c>
      <c r="C544" t="s">
        <v>3858</v>
      </c>
      <c r="D544" s="41" t="s">
        <v>1667</v>
      </c>
      <c r="E544">
        <v>466</v>
      </c>
      <c r="F544" t="s">
        <v>1779</v>
      </c>
      <c r="G544">
        <v>589</v>
      </c>
    </row>
    <row r="545" spans="1:33">
      <c r="A545">
        <v>544</v>
      </c>
      <c r="B545" t="s">
        <v>3973</v>
      </c>
      <c r="C545" t="s">
        <v>3858</v>
      </c>
      <c r="D545" t="s">
        <v>1252</v>
      </c>
      <c r="E545">
        <v>10</v>
      </c>
      <c r="F545" t="s">
        <v>1274</v>
      </c>
      <c r="G545">
        <v>31</v>
      </c>
      <c r="H545" t="s">
        <v>1336</v>
      </c>
      <c r="I545">
        <v>98</v>
      </c>
      <c r="J545" t="s">
        <v>1453</v>
      </c>
      <c r="K545">
        <v>223</v>
      </c>
      <c r="L545" t="s">
        <v>1454</v>
      </c>
      <c r="M545">
        <v>225</v>
      </c>
      <c r="N545" t="s">
        <v>578</v>
      </c>
      <c r="O545">
        <v>243</v>
      </c>
      <c r="P545" t="s">
        <v>1507</v>
      </c>
      <c r="Q545">
        <v>289</v>
      </c>
      <c r="R545" t="s">
        <v>1563</v>
      </c>
      <c r="S545">
        <v>350</v>
      </c>
      <c r="T545" t="s">
        <v>1594</v>
      </c>
      <c r="U545">
        <v>385</v>
      </c>
      <c r="V545" t="s">
        <v>1600</v>
      </c>
      <c r="W545">
        <v>391</v>
      </c>
      <c r="X545" t="s">
        <v>1652</v>
      </c>
      <c r="Y545">
        <v>448</v>
      </c>
      <c r="Z545" s="41" t="s">
        <v>1667</v>
      </c>
      <c r="AA545">
        <v>464</v>
      </c>
      <c r="AB545" t="s">
        <v>1668</v>
      </c>
      <c r="AC545">
        <v>465</v>
      </c>
      <c r="AD545" t="s">
        <v>1753</v>
      </c>
      <c r="AE545">
        <v>561</v>
      </c>
      <c r="AF545" t="s">
        <v>1865</v>
      </c>
      <c r="AG545">
        <v>678</v>
      </c>
    </row>
    <row r="546" spans="1:33">
      <c r="A546">
        <v>545</v>
      </c>
      <c r="B546" t="s">
        <v>1670</v>
      </c>
      <c r="C546" t="s">
        <v>3881</v>
      </c>
      <c r="D546" t="s">
        <v>1670</v>
      </c>
      <c r="E546">
        <v>468</v>
      </c>
    </row>
    <row r="547" spans="1:33">
      <c r="A547">
        <v>546</v>
      </c>
      <c r="B547" t="s">
        <v>1669</v>
      </c>
      <c r="C547" t="s">
        <v>3881</v>
      </c>
      <c r="D547" t="s">
        <v>1669</v>
      </c>
      <c r="E547">
        <v>467</v>
      </c>
    </row>
    <row r="548" spans="1:33">
      <c r="A548">
        <v>547</v>
      </c>
      <c r="B548" t="s">
        <v>1673</v>
      </c>
      <c r="C548" t="s">
        <v>3881</v>
      </c>
      <c r="D548" t="s">
        <v>1673</v>
      </c>
      <c r="E548">
        <v>471</v>
      </c>
    </row>
    <row r="549" spans="1:33">
      <c r="A549">
        <v>548</v>
      </c>
      <c r="B549" t="s">
        <v>1673</v>
      </c>
      <c r="C549" t="s">
        <v>3881</v>
      </c>
      <c r="D549" t="s">
        <v>1673</v>
      </c>
      <c r="E549">
        <v>471</v>
      </c>
    </row>
    <row r="550" spans="1:33">
      <c r="A550">
        <v>549</v>
      </c>
      <c r="B550" t="s">
        <v>3974</v>
      </c>
      <c r="C550" t="s">
        <v>3858</v>
      </c>
      <c r="D550" s="41" t="s">
        <v>1674</v>
      </c>
      <c r="E550">
        <v>472</v>
      </c>
    </row>
    <row r="551" spans="1:33">
      <c r="A551">
        <v>550</v>
      </c>
      <c r="B551" t="s">
        <v>1675</v>
      </c>
      <c r="C551" t="s">
        <v>3881</v>
      </c>
      <c r="D551" t="s">
        <v>1675</v>
      </c>
      <c r="E551">
        <v>473</v>
      </c>
    </row>
    <row r="552" spans="1:33">
      <c r="A552">
        <v>551</v>
      </c>
      <c r="B552" t="s">
        <v>1677</v>
      </c>
      <c r="C552" t="s">
        <v>3881</v>
      </c>
      <c r="D552" t="s">
        <v>1677</v>
      </c>
      <c r="E552">
        <v>475</v>
      </c>
    </row>
    <row r="553" spans="1:33">
      <c r="A553">
        <v>552</v>
      </c>
      <c r="B553" t="s">
        <v>889</v>
      </c>
      <c r="C553" t="s">
        <v>3881</v>
      </c>
      <c r="D553" t="s">
        <v>889</v>
      </c>
      <c r="E553">
        <v>476</v>
      </c>
    </row>
    <row r="554" spans="1:33">
      <c r="A554">
        <v>553</v>
      </c>
      <c r="B554" t="s">
        <v>1678</v>
      </c>
      <c r="C554" t="s">
        <v>3858</v>
      </c>
      <c r="D554" s="42" t="s">
        <v>1488</v>
      </c>
      <c r="E554">
        <v>269</v>
      </c>
    </row>
    <row r="555" spans="1:33">
      <c r="A555">
        <v>554</v>
      </c>
      <c r="B555" t="s">
        <v>891</v>
      </c>
      <c r="C555" t="s">
        <v>3881</v>
      </c>
      <c r="D555" t="s">
        <v>891</v>
      </c>
      <c r="E555">
        <v>479</v>
      </c>
    </row>
    <row r="556" spans="1:33">
      <c r="A556">
        <v>555</v>
      </c>
      <c r="B556" t="s">
        <v>1680</v>
      </c>
      <c r="C556" t="s">
        <v>3881</v>
      </c>
      <c r="D556" t="s">
        <v>1680</v>
      </c>
      <c r="E556">
        <v>480</v>
      </c>
    </row>
    <row r="557" spans="1:33">
      <c r="A557">
        <v>556</v>
      </c>
      <c r="B557" t="s">
        <v>1680</v>
      </c>
      <c r="C557" t="s">
        <v>3881</v>
      </c>
      <c r="D557" t="s">
        <v>1680</v>
      </c>
      <c r="E557">
        <v>480</v>
      </c>
    </row>
    <row r="558" spans="1:33">
      <c r="A558">
        <v>557</v>
      </c>
      <c r="B558" t="s">
        <v>1681</v>
      </c>
      <c r="C558" t="s">
        <v>3881</v>
      </c>
      <c r="D558" t="s">
        <v>1681</v>
      </c>
      <c r="E558">
        <v>481</v>
      </c>
    </row>
    <row r="559" spans="1:33">
      <c r="A559">
        <v>558</v>
      </c>
      <c r="B559" t="s">
        <v>1681</v>
      </c>
      <c r="C559" t="s">
        <v>3881</v>
      </c>
      <c r="D559" t="s">
        <v>1681</v>
      </c>
      <c r="E559">
        <v>481</v>
      </c>
    </row>
    <row r="560" spans="1:33">
      <c r="A560">
        <v>559</v>
      </c>
      <c r="B560" t="s">
        <v>1682</v>
      </c>
      <c r="C560" t="s">
        <v>3881</v>
      </c>
      <c r="D560" t="s">
        <v>1682</v>
      </c>
      <c r="E560">
        <v>482</v>
      </c>
    </row>
    <row r="561" spans="1:29">
      <c r="A561">
        <v>560</v>
      </c>
      <c r="B561" t="s">
        <v>1683</v>
      </c>
      <c r="C561" t="s">
        <v>3881</v>
      </c>
      <c r="D561" t="s">
        <v>1683</v>
      </c>
      <c r="E561">
        <v>483</v>
      </c>
    </row>
    <row r="562" spans="1:29">
      <c r="A562">
        <v>561</v>
      </c>
      <c r="B562" t="s">
        <v>1684</v>
      </c>
      <c r="C562" t="s">
        <v>3881</v>
      </c>
      <c r="D562" t="s">
        <v>1684</v>
      </c>
      <c r="E562">
        <v>484</v>
      </c>
    </row>
    <row r="563" spans="1:29">
      <c r="A563">
        <v>562</v>
      </c>
      <c r="B563" t="s">
        <v>3975</v>
      </c>
      <c r="C563" t="s">
        <v>3858</v>
      </c>
      <c r="D563" t="s">
        <v>1319</v>
      </c>
      <c r="E563">
        <v>80</v>
      </c>
      <c r="F563" t="s">
        <v>1409</v>
      </c>
      <c r="G563">
        <v>170</v>
      </c>
      <c r="H563" t="s">
        <v>1409</v>
      </c>
      <c r="I563">
        <v>319</v>
      </c>
      <c r="J563" t="s">
        <v>707</v>
      </c>
      <c r="K563">
        <v>344</v>
      </c>
      <c r="L563" t="s">
        <v>719</v>
      </c>
      <c r="M563">
        <v>352</v>
      </c>
      <c r="N563" t="s">
        <v>1582</v>
      </c>
      <c r="O563">
        <v>371</v>
      </c>
      <c r="P563" t="s">
        <v>1608</v>
      </c>
      <c r="Q563">
        <v>399</v>
      </c>
      <c r="R563" t="s">
        <v>1617</v>
      </c>
      <c r="S563">
        <v>410</v>
      </c>
      <c r="T563" t="s">
        <v>1663</v>
      </c>
      <c r="U563">
        <v>460</v>
      </c>
      <c r="V563" t="s">
        <v>889</v>
      </c>
      <c r="W563">
        <v>476</v>
      </c>
      <c r="X563" s="41" t="s">
        <v>1685</v>
      </c>
      <c r="Y563">
        <v>485</v>
      </c>
      <c r="Z563" t="s">
        <v>1020</v>
      </c>
      <c r="AA563">
        <v>570</v>
      </c>
      <c r="AB563" t="s">
        <v>1851</v>
      </c>
      <c r="AC563">
        <v>663</v>
      </c>
    </row>
    <row r="564" spans="1:29">
      <c r="A564">
        <v>563</v>
      </c>
      <c r="B564" t="s">
        <v>1687</v>
      </c>
      <c r="C564" t="s">
        <v>3881</v>
      </c>
      <c r="D564" t="s">
        <v>1687</v>
      </c>
      <c r="E564">
        <v>487</v>
      </c>
    </row>
    <row r="565" spans="1:29">
      <c r="A565">
        <v>564</v>
      </c>
      <c r="B565" t="s">
        <v>1689</v>
      </c>
      <c r="C565" t="s">
        <v>3881</v>
      </c>
      <c r="D565" t="s">
        <v>1689</v>
      </c>
      <c r="E565">
        <v>489</v>
      </c>
    </row>
    <row r="566" spans="1:29">
      <c r="A566">
        <v>565</v>
      </c>
      <c r="B566" t="s">
        <v>1688</v>
      </c>
      <c r="C566" t="s">
        <v>3881</v>
      </c>
      <c r="D566" t="s">
        <v>1688</v>
      </c>
      <c r="E566">
        <v>488</v>
      </c>
    </row>
    <row r="567" spans="1:29">
      <c r="A567">
        <v>566</v>
      </c>
      <c r="B567" t="s">
        <v>3976</v>
      </c>
      <c r="C567" t="s">
        <v>3858</v>
      </c>
      <c r="D567" t="s">
        <v>1690</v>
      </c>
      <c r="E567">
        <v>490</v>
      </c>
    </row>
    <row r="568" spans="1:29">
      <c r="A568">
        <v>567</v>
      </c>
      <c r="B568" t="s">
        <v>1690</v>
      </c>
      <c r="C568" t="s">
        <v>3881</v>
      </c>
      <c r="D568" t="s">
        <v>1690</v>
      </c>
      <c r="E568">
        <v>490</v>
      </c>
    </row>
    <row r="569" spans="1:29">
      <c r="A569">
        <v>568</v>
      </c>
      <c r="B569" t="s">
        <v>1691</v>
      </c>
      <c r="C569" t="s">
        <v>3881</v>
      </c>
      <c r="D569" t="s">
        <v>1691</v>
      </c>
      <c r="E569">
        <v>491</v>
      </c>
    </row>
    <row r="570" spans="1:29">
      <c r="A570">
        <v>569</v>
      </c>
      <c r="B570" t="s">
        <v>1691</v>
      </c>
      <c r="C570" t="s">
        <v>3881</v>
      </c>
      <c r="D570" t="s">
        <v>1691</v>
      </c>
      <c r="E570">
        <v>491</v>
      </c>
    </row>
    <row r="571" spans="1:29">
      <c r="A571">
        <v>570</v>
      </c>
      <c r="B571" t="s">
        <v>1696</v>
      </c>
      <c r="C571" t="s">
        <v>3881</v>
      </c>
      <c r="D571" t="s">
        <v>1696</v>
      </c>
      <c r="E571">
        <v>496</v>
      </c>
    </row>
    <row r="572" spans="1:29">
      <c r="A572">
        <v>571</v>
      </c>
      <c r="B572" t="s">
        <v>1695</v>
      </c>
      <c r="C572" t="s">
        <v>3881</v>
      </c>
      <c r="D572" t="s">
        <v>1695</v>
      </c>
      <c r="E572">
        <v>495</v>
      </c>
    </row>
    <row r="573" spans="1:29">
      <c r="A573">
        <v>572</v>
      </c>
      <c r="B573" t="s">
        <v>1692</v>
      </c>
      <c r="C573" t="s">
        <v>3881</v>
      </c>
      <c r="D573" t="s">
        <v>1692</v>
      </c>
      <c r="E573">
        <v>492</v>
      </c>
    </row>
    <row r="574" spans="1:29">
      <c r="A574">
        <v>573</v>
      </c>
      <c r="B574" t="s">
        <v>1693</v>
      </c>
      <c r="C574" t="s">
        <v>3881</v>
      </c>
      <c r="D574" t="s">
        <v>1693</v>
      </c>
      <c r="E574">
        <v>493</v>
      </c>
    </row>
    <row r="575" spans="1:29">
      <c r="A575">
        <v>574</v>
      </c>
      <c r="B575" t="s">
        <v>1693</v>
      </c>
      <c r="C575" t="s">
        <v>3881</v>
      </c>
      <c r="D575" t="s">
        <v>1693</v>
      </c>
      <c r="E575">
        <v>493</v>
      </c>
    </row>
    <row r="576" spans="1:29">
      <c r="A576">
        <v>575</v>
      </c>
      <c r="B576" t="s">
        <v>1694</v>
      </c>
      <c r="C576" t="s">
        <v>3881</v>
      </c>
      <c r="D576" t="s">
        <v>1694</v>
      </c>
      <c r="E576">
        <v>494</v>
      </c>
    </row>
    <row r="577" spans="1:83">
      <c r="A577">
        <v>576</v>
      </c>
      <c r="B577" t="s">
        <v>1694</v>
      </c>
      <c r="C577" t="s">
        <v>3881</v>
      </c>
      <c r="D577" t="s">
        <v>1694</v>
      </c>
      <c r="E577">
        <v>494</v>
      </c>
    </row>
    <row r="578" spans="1:83">
      <c r="A578">
        <v>577</v>
      </c>
      <c r="B578" t="s">
        <v>3977</v>
      </c>
      <c r="C578" t="s">
        <v>3858</v>
      </c>
      <c r="D578" s="41" t="s">
        <v>1697</v>
      </c>
      <c r="E578">
        <v>497</v>
      </c>
      <c r="F578" t="s">
        <v>1739</v>
      </c>
      <c r="G578">
        <v>543</v>
      </c>
    </row>
    <row r="579" spans="1:83">
      <c r="A579">
        <v>578</v>
      </c>
      <c r="B579" t="s">
        <v>3977</v>
      </c>
      <c r="C579" t="s">
        <v>3858</v>
      </c>
      <c r="D579" s="41" t="s">
        <v>1697</v>
      </c>
      <c r="E579">
        <v>497</v>
      </c>
      <c r="F579" t="s">
        <v>1739</v>
      </c>
      <c r="G579">
        <v>543</v>
      </c>
    </row>
    <row r="580" spans="1:83">
      <c r="A580">
        <v>579</v>
      </c>
      <c r="B580" t="s">
        <v>1698</v>
      </c>
      <c r="C580" t="s">
        <v>3881</v>
      </c>
      <c r="D580" t="s">
        <v>1698</v>
      </c>
      <c r="E580">
        <v>498</v>
      </c>
    </row>
    <row r="581" spans="1:83">
      <c r="A581">
        <v>580</v>
      </c>
      <c r="B581" t="s">
        <v>3978</v>
      </c>
      <c r="C581" t="s">
        <v>3858</v>
      </c>
      <c r="D581" t="s">
        <v>1701</v>
      </c>
      <c r="E581">
        <v>502</v>
      </c>
    </row>
    <row r="582" spans="1:83">
      <c r="A582">
        <v>581</v>
      </c>
      <c r="B582" t="s">
        <v>1237</v>
      </c>
      <c r="C582" t="s">
        <v>3881</v>
      </c>
      <c r="D582" t="s">
        <v>1237</v>
      </c>
      <c r="E582">
        <v>500</v>
      </c>
    </row>
    <row r="583" spans="1:83">
      <c r="A583">
        <v>582</v>
      </c>
      <c r="B583" t="s">
        <v>1702</v>
      </c>
      <c r="C583" t="s">
        <v>3881</v>
      </c>
      <c r="D583" t="s">
        <v>1702</v>
      </c>
      <c r="E583">
        <v>503</v>
      </c>
    </row>
    <row r="584" spans="1:83">
      <c r="A584">
        <v>583</v>
      </c>
      <c r="B584" t="s">
        <v>1699</v>
      </c>
      <c r="C584" t="s">
        <v>3881</v>
      </c>
      <c r="D584" t="s">
        <v>1699</v>
      </c>
      <c r="E584">
        <v>499</v>
      </c>
    </row>
    <row r="585" spans="1:83">
      <c r="A585">
        <v>584</v>
      </c>
      <c r="B585" t="s">
        <v>3979</v>
      </c>
      <c r="C585" t="s">
        <v>3858</v>
      </c>
      <c r="D585" t="s">
        <v>1704</v>
      </c>
      <c r="E585">
        <v>505</v>
      </c>
    </row>
    <row r="586" spans="1:83">
      <c r="A586">
        <v>585</v>
      </c>
      <c r="B586" t="s">
        <v>1705</v>
      </c>
      <c r="C586" t="s">
        <v>3881</v>
      </c>
      <c r="D586" t="s">
        <v>1705</v>
      </c>
      <c r="E586">
        <v>506</v>
      </c>
    </row>
    <row r="587" spans="1:83">
      <c r="A587">
        <v>586</v>
      </c>
      <c r="B587" t="s">
        <v>924</v>
      </c>
      <c r="C587" t="s">
        <v>3881</v>
      </c>
      <c r="D587" t="s">
        <v>924</v>
      </c>
      <c r="E587">
        <v>507</v>
      </c>
    </row>
    <row r="588" spans="1:83">
      <c r="A588">
        <v>587</v>
      </c>
      <c r="B588" t="s">
        <v>925</v>
      </c>
      <c r="C588" t="s">
        <v>3858</v>
      </c>
      <c r="D588" t="s">
        <v>1261</v>
      </c>
      <c r="E588">
        <v>19</v>
      </c>
      <c r="F588" t="s">
        <v>1265</v>
      </c>
      <c r="G588">
        <v>22</v>
      </c>
      <c r="H588" t="s">
        <v>1284</v>
      </c>
      <c r="I588">
        <v>40</v>
      </c>
      <c r="J588" t="s">
        <v>1305</v>
      </c>
      <c r="K588">
        <v>64</v>
      </c>
      <c r="L588" t="s">
        <v>1308</v>
      </c>
      <c r="M588">
        <v>69</v>
      </c>
      <c r="N588" t="s">
        <v>1311</v>
      </c>
      <c r="O588">
        <v>72</v>
      </c>
      <c r="P588" t="s">
        <v>1320</v>
      </c>
      <c r="Q588">
        <v>81</v>
      </c>
      <c r="R588" t="s">
        <v>1351</v>
      </c>
      <c r="S588">
        <v>111</v>
      </c>
      <c r="T588" t="s">
        <v>1361</v>
      </c>
      <c r="U588">
        <v>121</v>
      </c>
      <c r="V588" t="s">
        <v>1362</v>
      </c>
      <c r="W588">
        <v>122</v>
      </c>
      <c r="X588" t="s">
        <v>1370</v>
      </c>
      <c r="Y588">
        <v>130</v>
      </c>
      <c r="Z588" t="s">
        <v>1371</v>
      </c>
      <c r="AA588">
        <v>131</v>
      </c>
      <c r="AB588" t="s">
        <v>1393</v>
      </c>
      <c r="AC588">
        <v>154</v>
      </c>
      <c r="AD588" t="s">
        <v>1426</v>
      </c>
      <c r="AE588">
        <v>194</v>
      </c>
      <c r="AF588" t="s">
        <v>1509</v>
      </c>
      <c r="AG588">
        <v>291</v>
      </c>
      <c r="AH588" t="s">
        <v>1510</v>
      </c>
      <c r="AI588">
        <v>292</v>
      </c>
      <c r="AJ588" t="s">
        <v>1522</v>
      </c>
      <c r="AK588">
        <v>304</v>
      </c>
      <c r="AL588" t="s">
        <v>1546</v>
      </c>
      <c r="AM588">
        <v>332</v>
      </c>
      <c r="AN588" t="s">
        <v>1562</v>
      </c>
      <c r="AO588">
        <v>349</v>
      </c>
      <c r="AP588" t="s">
        <v>739</v>
      </c>
      <c r="AQ588">
        <v>368</v>
      </c>
      <c r="AR588" t="s">
        <v>1592</v>
      </c>
      <c r="AS588">
        <v>382</v>
      </c>
      <c r="AT588" t="s">
        <v>1630</v>
      </c>
      <c r="AU588">
        <v>427</v>
      </c>
      <c r="AV588" t="s">
        <v>1631</v>
      </c>
      <c r="AW588">
        <v>428</v>
      </c>
      <c r="AX588" t="s">
        <v>1651</v>
      </c>
      <c r="AY588">
        <v>447</v>
      </c>
      <c r="AZ588" t="s">
        <v>1658</v>
      </c>
      <c r="BA588">
        <v>454</v>
      </c>
      <c r="BB588" t="s">
        <v>1673</v>
      </c>
      <c r="BC588">
        <v>471</v>
      </c>
      <c r="BD588" t="s">
        <v>1691</v>
      </c>
      <c r="BE588">
        <v>491</v>
      </c>
      <c r="BF588" s="41" t="s">
        <v>1706</v>
      </c>
      <c r="BG588">
        <v>508</v>
      </c>
      <c r="BH588" t="s">
        <v>1728</v>
      </c>
      <c r="BI588">
        <v>530</v>
      </c>
      <c r="BJ588" t="s">
        <v>1752</v>
      </c>
      <c r="BK588">
        <v>560</v>
      </c>
      <c r="BL588" t="s">
        <v>1756</v>
      </c>
      <c r="BM588">
        <v>565</v>
      </c>
      <c r="BN588" t="s">
        <v>1763</v>
      </c>
      <c r="BO588">
        <v>573</v>
      </c>
      <c r="BP588" t="s">
        <v>1788</v>
      </c>
      <c r="BQ588">
        <v>598</v>
      </c>
      <c r="BR588" t="s">
        <v>1805</v>
      </c>
      <c r="BS588">
        <v>614</v>
      </c>
      <c r="BT588" t="s">
        <v>1806</v>
      </c>
      <c r="BU588">
        <v>615</v>
      </c>
      <c r="BV588" t="s">
        <v>1807</v>
      </c>
      <c r="BW588">
        <v>616</v>
      </c>
      <c r="BX588" t="s">
        <v>1818</v>
      </c>
      <c r="BY588">
        <v>627</v>
      </c>
      <c r="BZ588" t="s">
        <v>1837</v>
      </c>
      <c r="CA588">
        <v>649</v>
      </c>
      <c r="CB588" t="s">
        <v>1856</v>
      </c>
      <c r="CC588">
        <v>668</v>
      </c>
      <c r="CD588" t="s">
        <v>1166</v>
      </c>
      <c r="CE588">
        <v>681</v>
      </c>
    </row>
    <row r="589" spans="1:83">
      <c r="A589">
        <v>588</v>
      </c>
      <c r="B589" t="s">
        <v>1707</v>
      </c>
      <c r="C589" t="s">
        <v>3881</v>
      </c>
      <c r="D589" t="s">
        <v>1707</v>
      </c>
      <c r="E589">
        <v>509</v>
      </c>
    </row>
    <row r="590" spans="1:83">
      <c r="A590">
        <v>589</v>
      </c>
      <c r="B590" t="s">
        <v>1708</v>
      </c>
      <c r="C590" t="s">
        <v>3876</v>
      </c>
      <c r="D590" s="44"/>
    </row>
    <row r="591" spans="1:83">
      <c r="A591">
        <v>590</v>
      </c>
      <c r="B591" t="s">
        <v>3980</v>
      </c>
      <c r="C591" t="s">
        <v>3858</v>
      </c>
      <c r="D591" s="41" t="s">
        <v>1709</v>
      </c>
      <c r="E591">
        <v>510</v>
      </c>
    </row>
    <row r="592" spans="1:83">
      <c r="A592">
        <v>591</v>
      </c>
      <c r="B592" t="s">
        <v>3981</v>
      </c>
      <c r="C592" t="s">
        <v>3858</v>
      </c>
      <c r="D592" s="41" t="s">
        <v>1712</v>
      </c>
      <c r="E592">
        <v>513</v>
      </c>
    </row>
    <row r="593" spans="1:9">
      <c r="A593">
        <v>592</v>
      </c>
      <c r="B593" t="s">
        <v>3982</v>
      </c>
      <c r="C593" t="s">
        <v>3858</v>
      </c>
      <c r="D593" s="41" t="s">
        <v>1711</v>
      </c>
      <c r="E593">
        <v>512</v>
      </c>
    </row>
    <row r="594" spans="1:9">
      <c r="A594">
        <v>593</v>
      </c>
      <c r="B594" t="s">
        <v>1714</v>
      </c>
      <c r="C594" t="s">
        <v>3881</v>
      </c>
      <c r="D594" t="s">
        <v>1714</v>
      </c>
      <c r="E594">
        <v>515</v>
      </c>
    </row>
    <row r="595" spans="1:9">
      <c r="A595">
        <v>594</v>
      </c>
      <c r="B595" t="s">
        <v>3983</v>
      </c>
      <c r="C595" t="s">
        <v>3858</v>
      </c>
      <c r="D595" s="41" t="s">
        <v>1713</v>
      </c>
      <c r="E595">
        <v>514</v>
      </c>
      <c r="F595" t="s">
        <v>1714</v>
      </c>
      <c r="G595">
        <v>515</v>
      </c>
      <c r="H595" t="s">
        <v>1867</v>
      </c>
      <c r="I595">
        <v>680</v>
      </c>
    </row>
    <row r="596" spans="1:9">
      <c r="A596">
        <v>595</v>
      </c>
      <c r="B596" t="s">
        <v>3984</v>
      </c>
      <c r="C596" t="s">
        <v>3858</v>
      </c>
      <c r="D596" s="41" t="s">
        <v>1715</v>
      </c>
      <c r="E596">
        <v>516</v>
      </c>
    </row>
    <row r="597" spans="1:9">
      <c r="A597">
        <v>596</v>
      </c>
      <c r="B597" t="s">
        <v>1716</v>
      </c>
      <c r="C597" t="s">
        <v>3881</v>
      </c>
      <c r="D597" t="s">
        <v>1716</v>
      </c>
      <c r="E597">
        <v>517</v>
      </c>
    </row>
    <row r="598" spans="1:9">
      <c r="A598">
        <v>597</v>
      </c>
      <c r="B598" t="s">
        <v>1717</v>
      </c>
      <c r="C598" t="s">
        <v>3881</v>
      </c>
      <c r="D598" t="s">
        <v>1717</v>
      </c>
      <c r="E598">
        <v>518</v>
      </c>
    </row>
    <row r="599" spans="1:9">
      <c r="A599">
        <v>598</v>
      </c>
      <c r="B599" t="s">
        <v>1718</v>
      </c>
      <c r="C599" t="s">
        <v>3881</v>
      </c>
      <c r="D599" t="s">
        <v>1718</v>
      </c>
      <c r="E599">
        <v>519</v>
      </c>
    </row>
    <row r="600" spans="1:9">
      <c r="A600">
        <v>599</v>
      </c>
      <c r="B600" t="s">
        <v>943</v>
      </c>
      <c r="C600" t="s">
        <v>3881</v>
      </c>
      <c r="D600" t="s">
        <v>943</v>
      </c>
      <c r="E600">
        <v>520</v>
      </c>
    </row>
    <row r="601" spans="1:9">
      <c r="A601">
        <v>600</v>
      </c>
      <c r="B601" t="s">
        <v>1719</v>
      </c>
      <c r="C601" t="s">
        <v>3881</v>
      </c>
      <c r="D601" t="s">
        <v>1719</v>
      </c>
      <c r="E601">
        <v>521</v>
      </c>
    </row>
    <row r="602" spans="1:9">
      <c r="A602">
        <v>601</v>
      </c>
      <c r="B602" t="s">
        <v>1720</v>
      </c>
      <c r="C602" t="s">
        <v>3881</v>
      </c>
      <c r="D602" t="s">
        <v>1720</v>
      </c>
      <c r="E602">
        <v>522</v>
      </c>
    </row>
    <row r="603" spans="1:9">
      <c r="A603">
        <v>602</v>
      </c>
      <c r="B603" t="s">
        <v>3985</v>
      </c>
      <c r="C603" t="s">
        <v>3858</v>
      </c>
      <c r="D603" t="s">
        <v>1445</v>
      </c>
      <c r="E603">
        <v>214</v>
      </c>
      <c r="F603" s="41" t="s">
        <v>1721</v>
      </c>
      <c r="G603">
        <v>523</v>
      </c>
      <c r="H603" t="s">
        <v>1738</v>
      </c>
      <c r="I603">
        <v>542</v>
      </c>
    </row>
    <row r="604" spans="1:9">
      <c r="A604">
        <v>603</v>
      </c>
      <c r="B604" t="s">
        <v>1722</v>
      </c>
      <c r="C604" t="s">
        <v>3881</v>
      </c>
      <c r="D604" t="s">
        <v>1722</v>
      </c>
      <c r="E604">
        <v>524</v>
      </c>
    </row>
    <row r="605" spans="1:9">
      <c r="A605">
        <v>604</v>
      </c>
      <c r="B605" t="s">
        <v>1724</v>
      </c>
      <c r="C605" t="s">
        <v>3881</v>
      </c>
      <c r="D605" t="s">
        <v>1724</v>
      </c>
      <c r="E605">
        <v>526</v>
      </c>
    </row>
    <row r="606" spans="1:9">
      <c r="A606">
        <v>605</v>
      </c>
      <c r="B606" t="s">
        <v>1723</v>
      </c>
      <c r="C606" t="s">
        <v>3881</v>
      </c>
      <c r="D606" t="s">
        <v>1723</v>
      </c>
      <c r="E606">
        <v>525</v>
      </c>
    </row>
    <row r="607" spans="1:9">
      <c r="A607">
        <v>606</v>
      </c>
      <c r="B607" t="s">
        <v>1723</v>
      </c>
      <c r="C607" t="s">
        <v>3881</v>
      </c>
      <c r="D607" t="s">
        <v>1723</v>
      </c>
      <c r="E607">
        <v>525</v>
      </c>
    </row>
    <row r="608" spans="1:9">
      <c r="A608">
        <v>607</v>
      </c>
      <c r="B608" t="s">
        <v>3986</v>
      </c>
      <c r="C608" t="s">
        <v>3858</v>
      </c>
      <c r="D608" s="41" t="s">
        <v>1725</v>
      </c>
      <c r="E608">
        <v>527</v>
      </c>
    </row>
    <row r="609" spans="1:83">
      <c r="A609">
        <v>608</v>
      </c>
      <c r="B609" t="s">
        <v>956</v>
      </c>
      <c r="C609" t="s">
        <v>3858</v>
      </c>
      <c r="D609" s="41" t="s">
        <v>1726</v>
      </c>
      <c r="E609">
        <v>528</v>
      </c>
    </row>
    <row r="610" spans="1:83">
      <c r="A610">
        <v>609</v>
      </c>
      <c r="B610" t="s">
        <v>1727</v>
      </c>
      <c r="C610" t="s">
        <v>3881</v>
      </c>
      <c r="D610" t="s">
        <v>1727</v>
      </c>
      <c r="E610">
        <v>529</v>
      </c>
    </row>
    <row r="611" spans="1:83">
      <c r="A611">
        <v>610</v>
      </c>
      <c r="B611" t="s">
        <v>3987</v>
      </c>
      <c r="C611" t="s">
        <v>3858</v>
      </c>
      <c r="D611" t="s">
        <v>1526</v>
      </c>
      <c r="E611">
        <v>308</v>
      </c>
      <c r="F611" s="41" t="s">
        <v>1736</v>
      </c>
      <c r="G611">
        <v>540</v>
      </c>
    </row>
    <row r="612" spans="1:83">
      <c r="A612">
        <v>611</v>
      </c>
      <c r="B612" t="s">
        <v>3988</v>
      </c>
      <c r="C612" t="s">
        <v>3858</v>
      </c>
      <c r="D612" t="s">
        <v>1261</v>
      </c>
      <c r="E612">
        <v>19</v>
      </c>
      <c r="F612" t="s">
        <v>1265</v>
      </c>
      <c r="G612">
        <v>22</v>
      </c>
      <c r="H612" t="s">
        <v>1284</v>
      </c>
      <c r="I612">
        <v>40</v>
      </c>
      <c r="J612" t="s">
        <v>1305</v>
      </c>
      <c r="K612">
        <v>64</v>
      </c>
      <c r="L612" t="s">
        <v>1308</v>
      </c>
      <c r="M612">
        <v>69</v>
      </c>
      <c r="N612" t="s">
        <v>1311</v>
      </c>
      <c r="O612">
        <v>72</v>
      </c>
      <c r="P612" t="s">
        <v>1320</v>
      </c>
      <c r="Q612">
        <v>81</v>
      </c>
      <c r="R612" t="s">
        <v>1351</v>
      </c>
      <c r="S612">
        <v>111</v>
      </c>
      <c r="T612" t="s">
        <v>1361</v>
      </c>
      <c r="U612">
        <v>121</v>
      </c>
      <c r="V612" t="s">
        <v>1362</v>
      </c>
      <c r="W612">
        <v>122</v>
      </c>
      <c r="X612" t="s">
        <v>1370</v>
      </c>
      <c r="Y612">
        <v>130</v>
      </c>
      <c r="Z612" t="s">
        <v>1371</v>
      </c>
      <c r="AA612">
        <v>131</v>
      </c>
      <c r="AB612" t="s">
        <v>1393</v>
      </c>
      <c r="AC612">
        <v>154</v>
      </c>
      <c r="AD612" t="s">
        <v>1426</v>
      </c>
      <c r="AE612">
        <v>194</v>
      </c>
      <c r="AF612" t="s">
        <v>1509</v>
      </c>
      <c r="AG612">
        <v>291</v>
      </c>
      <c r="AH612" t="s">
        <v>1510</v>
      </c>
      <c r="AI612">
        <v>292</v>
      </c>
      <c r="AJ612" t="s">
        <v>1522</v>
      </c>
      <c r="AK612">
        <v>304</v>
      </c>
      <c r="AL612" t="s">
        <v>1546</v>
      </c>
      <c r="AM612">
        <v>332</v>
      </c>
      <c r="AN612" t="s">
        <v>1562</v>
      </c>
      <c r="AO612">
        <v>349</v>
      </c>
      <c r="AP612" t="s">
        <v>739</v>
      </c>
      <c r="AQ612">
        <v>368</v>
      </c>
      <c r="AR612" t="s">
        <v>1592</v>
      </c>
      <c r="AS612">
        <v>382</v>
      </c>
      <c r="AT612" t="s">
        <v>1630</v>
      </c>
      <c r="AU612">
        <v>427</v>
      </c>
      <c r="AV612" t="s">
        <v>1631</v>
      </c>
      <c r="AW612">
        <v>428</v>
      </c>
      <c r="AX612" t="s">
        <v>1651</v>
      </c>
      <c r="AY612">
        <v>447</v>
      </c>
      <c r="AZ612" t="s">
        <v>1658</v>
      </c>
      <c r="BA612">
        <v>454</v>
      </c>
      <c r="BB612" t="s">
        <v>1673</v>
      </c>
      <c r="BC612">
        <v>471</v>
      </c>
      <c r="BD612" t="s">
        <v>1691</v>
      </c>
      <c r="BE612">
        <v>491</v>
      </c>
      <c r="BF612" t="s">
        <v>1706</v>
      </c>
      <c r="BG612">
        <v>508</v>
      </c>
      <c r="BH612" s="41" t="s">
        <v>1728</v>
      </c>
      <c r="BI612">
        <v>530</v>
      </c>
      <c r="BJ612" t="s">
        <v>1752</v>
      </c>
      <c r="BK612">
        <v>560</v>
      </c>
      <c r="BL612" t="s">
        <v>1756</v>
      </c>
      <c r="BM612">
        <v>565</v>
      </c>
      <c r="BN612" t="s">
        <v>1763</v>
      </c>
      <c r="BO612">
        <v>573</v>
      </c>
      <c r="BP612" t="s">
        <v>1788</v>
      </c>
      <c r="BQ612">
        <v>598</v>
      </c>
      <c r="BR612" t="s">
        <v>1805</v>
      </c>
      <c r="BS612">
        <v>614</v>
      </c>
      <c r="BT612" t="s">
        <v>1806</v>
      </c>
      <c r="BU612">
        <v>615</v>
      </c>
      <c r="BV612" t="s">
        <v>1807</v>
      </c>
      <c r="BW612">
        <v>616</v>
      </c>
      <c r="BX612" t="s">
        <v>1818</v>
      </c>
      <c r="BY612">
        <v>627</v>
      </c>
      <c r="BZ612" t="s">
        <v>1837</v>
      </c>
      <c r="CA612">
        <v>649</v>
      </c>
      <c r="CB612" t="s">
        <v>1856</v>
      </c>
      <c r="CC612">
        <v>668</v>
      </c>
      <c r="CD612" t="s">
        <v>1166</v>
      </c>
      <c r="CE612">
        <v>681</v>
      </c>
    </row>
    <row r="613" spans="1:83">
      <c r="A613">
        <v>612</v>
      </c>
      <c r="B613" t="s">
        <v>3989</v>
      </c>
      <c r="C613" t="s">
        <v>3858</v>
      </c>
      <c r="D613" t="s">
        <v>1261</v>
      </c>
      <c r="E613">
        <v>19</v>
      </c>
      <c r="F613" t="s">
        <v>1265</v>
      </c>
      <c r="G613">
        <v>22</v>
      </c>
      <c r="H613" t="s">
        <v>1284</v>
      </c>
      <c r="I613">
        <v>40</v>
      </c>
      <c r="J613" t="s">
        <v>1305</v>
      </c>
      <c r="K613">
        <v>64</v>
      </c>
      <c r="L613" t="s">
        <v>1308</v>
      </c>
      <c r="M613">
        <v>69</v>
      </c>
      <c r="N613" t="s">
        <v>1311</v>
      </c>
      <c r="O613">
        <v>72</v>
      </c>
      <c r="P613" t="s">
        <v>1320</v>
      </c>
      <c r="Q613">
        <v>81</v>
      </c>
      <c r="R613" t="s">
        <v>1351</v>
      </c>
      <c r="S613">
        <v>111</v>
      </c>
      <c r="T613" t="s">
        <v>1361</v>
      </c>
      <c r="U613">
        <v>121</v>
      </c>
      <c r="V613" t="s">
        <v>1362</v>
      </c>
      <c r="W613">
        <v>122</v>
      </c>
      <c r="X613" t="s">
        <v>1370</v>
      </c>
      <c r="Y613">
        <v>130</v>
      </c>
      <c r="Z613" t="s">
        <v>1371</v>
      </c>
      <c r="AA613">
        <v>131</v>
      </c>
      <c r="AB613" t="s">
        <v>1393</v>
      </c>
      <c r="AC613">
        <v>154</v>
      </c>
      <c r="AD613" t="s">
        <v>1426</v>
      </c>
      <c r="AE613">
        <v>194</v>
      </c>
      <c r="AF613" t="s">
        <v>1509</v>
      </c>
      <c r="AG613">
        <v>291</v>
      </c>
      <c r="AH613" t="s">
        <v>1510</v>
      </c>
      <c r="AI613">
        <v>292</v>
      </c>
      <c r="AJ613" t="s">
        <v>1522</v>
      </c>
      <c r="AK613">
        <v>304</v>
      </c>
      <c r="AL613" t="s">
        <v>1546</v>
      </c>
      <c r="AM613">
        <v>332</v>
      </c>
      <c r="AN613" t="s">
        <v>1562</v>
      </c>
      <c r="AO613">
        <v>349</v>
      </c>
      <c r="AP613" t="s">
        <v>739</v>
      </c>
      <c r="AQ613">
        <v>368</v>
      </c>
      <c r="AR613" t="s">
        <v>1592</v>
      </c>
      <c r="AS613">
        <v>382</v>
      </c>
      <c r="AT613" t="s">
        <v>1630</v>
      </c>
      <c r="AU613">
        <v>427</v>
      </c>
      <c r="AV613" t="s">
        <v>1631</v>
      </c>
      <c r="AW613">
        <v>428</v>
      </c>
      <c r="AX613" t="s">
        <v>1651</v>
      </c>
      <c r="AY613">
        <v>447</v>
      </c>
      <c r="AZ613" t="s">
        <v>1658</v>
      </c>
      <c r="BA613">
        <v>454</v>
      </c>
      <c r="BB613" t="s">
        <v>1673</v>
      </c>
      <c r="BC613">
        <v>471</v>
      </c>
      <c r="BD613" t="s">
        <v>1691</v>
      </c>
      <c r="BE613">
        <v>491</v>
      </c>
      <c r="BF613" t="s">
        <v>1706</v>
      </c>
      <c r="BG613">
        <v>508</v>
      </c>
      <c r="BH613" s="41" t="s">
        <v>1728</v>
      </c>
      <c r="BI613">
        <v>530</v>
      </c>
      <c r="BJ613" t="s">
        <v>1752</v>
      </c>
      <c r="BK613">
        <v>560</v>
      </c>
      <c r="BL613" t="s">
        <v>1756</v>
      </c>
      <c r="BM613">
        <v>565</v>
      </c>
      <c r="BN613" t="s">
        <v>1763</v>
      </c>
      <c r="BO613">
        <v>573</v>
      </c>
      <c r="BP613" t="s">
        <v>1788</v>
      </c>
      <c r="BQ613">
        <v>598</v>
      </c>
      <c r="BR613" t="s">
        <v>1805</v>
      </c>
      <c r="BS613">
        <v>614</v>
      </c>
      <c r="BT613" t="s">
        <v>1806</v>
      </c>
      <c r="BU613">
        <v>615</v>
      </c>
      <c r="BV613" t="s">
        <v>1807</v>
      </c>
      <c r="BW613">
        <v>616</v>
      </c>
      <c r="BX613" t="s">
        <v>1818</v>
      </c>
      <c r="BY613">
        <v>627</v>
      </c>
      <c r="BZ613" t="s">
        <v>1837</v>
      </c>
      <c r="CA613">
        <v>649</v>
      </c>
      <c r="CB613" t="s">
        <v>1856</v>
      </c>
      <c r="CC613">
        <v>668</v>
      </c>
      <c r="CD613" t="s">
        <v>1166</v>
      </c>
      <c r="CE613">
        <v>681</v>
      </c>
    </row>
    <row r="614" spans="1:83">
      <c r="A614">
        <v>613</v>
      </c>
      <c r="B614" t="s">
        <v>964</v>
      </c>
      <c r="C614" t="s">
        <v>3881</v>
      </c>
      <c r="D614" t="s">
        <v>964</v>
      </c>
      <c r="E614">
        <v>531</v>
      </c>
    </row>
    <row r="615" spans="1:83">
      <c r="A615">
        <v>614</v>
      </c>
      <c r="B615" t="s">
        <v>3990</v>
      </c>
      <c r="C615" t="s">
        <v>3858</v>
      </c>
      <c r="D615" s="41" t="s">
        <v>1729</v>
      </c>
      <c r="E615">
        <v>532</v>
      </c>
    </row>
    <row r="616" spans="1:83">
      <c r="A616">
        <v>615</v>
      </c>
      <c r="B616" t="s">
        <v>968</v>
      </c>
      <c r="C616" t="s">
        <v>3881</v>
      </c>
      <c r="D616" t="s">
        <v>968</v>
      </c>
      <c r="E616">
        <v>533</v>
      </c>
    </row>
    <row r="617" spans="1:83">
      <c r="A617">
        <v>616</v>
      </c>
      <c r="B617" t="s">
        <v>3991</v>
      </c>
      <c r="C617" t="s">
        <v>3858</v>
      </c>
      <c r="D617" s="41" t="s">
        <v>1730</v>
      </c>
      <c r="E617">
        <v>534</v>
      </c>
    </row>
    <row r="618" spans="1:83">
      <c r="A618">
        <v>617</v>
      </c>
      <c r="B618" t="s">
        <v>3992</v>
      </c>
      <c r="C618" t="s">
        <v>3858</v>
      </c>
      <c r="D618" s="41" t="s">
        <v>1731</v>
      </c>
      <c r="E618">
        <v>535</v>
      </c>
    </row>
    <row r="619" spans="1:83">
      <c r="A619">
        <v>618</v>
      </c>
      <c r="B619" t="s">
        <v>1238</v>
      </c>
      <c r="C619" t="s">
        <v>3858</v>
      </c>
      <c r="D619" s="41" t="s">
        <v>1732</v>
      </c>
      <c r="E619">
        <v>536</v>
      </c>
    </row>
    <row r="620" spans="1:83" s="44" customFormat="1">
      <c r="A620" s="44">
        <v>619</v>
      </c>
      <c r="B620" s="44" t="s">
        <v>3993</v>
      </c>
      <c r="C620" s="44" t="s">
        <v>3858</v>
      </c>
      <c r="D620" s="44" t="s">
        <v>1299</v>
      </c>
      <c r="E620" s="44">
        <v>56</v>
      </c>
      <c r="F620" s="44" t="s">
        <v>1327</v>
      </c>
      <c r="G620" s="44">
        <v>88</v>
      </c>
      <c r="H620" s="44" t="s">
        <v>1352</v>
      </c>
      <c r="I620" s="44">
        <v>112</v>
      </c>
      <c r="J620" s="44" t="s">
        <v>1353</v>
      </c>
      <c r="K620" s="44">
        <v>113</v>
      </c>
      <c r="L620" s="44" t="s">
        <v>1410</v>
      </c>
      <c r="M620" s="44">
        <v>171</v>
      </c>
      <c r="N620" s="44" t="s">
        <v>1508</v>
      </c>
      <c r="O620" s="44">
        <v>290</v>
      </c>
      <c r="P620" s="44" t="s">
        <v>1535</v>
      </c>
      <c r="Q620" s="44">
        <v>318</v>
      </c>
      <c r="R620" s="44" t="s">
        <v>1671</v>
      </c>
      <c r="S620" s="44">
        <v>469</v>
      </c>
      <c r="T620" s="44" t="s">
        <v>1672</v>
      </c>
      <c r="U620" s="44">
        <v>470</v>
      </c>
      <c r="V620" s="44" t="s">
        <v>1733</v>
      </c>
      <c r="W620" s="44">
        <v>537</v>
      </c>
    </row>
    <row r="621" spans="1:83">
      <c r="A621">
        <v>620</v>
      </c>
      <c r="B621" t="s">
        <v>1734</v>
      </c>
      <c r="C621" t="s">
        <v>3881</v>
      </c>
      <c r="D621" t="s">
        <v>1734</v>
      </c>
      <c r="E621">
        <v>538</v>
      </c>
    </row>
    <row r="622" spans="1:83">
      <c r="A622">
        <v>621</v>
      </c>
      <c r="B622" t="s">
        <v>1735</v>
      </c>
      <c r="C622" t="s">
        <v>3881</v>
      </c>
      <c r="D622" t="s">
        <v>1735</v>
      </c>
      <c r="E622">
        <v>539</v>
      </c>
    </row>
    <row r="623" spans="1:83">
      <c r="A623">
        <v>622</v>
      </c>
      <c r="B623" t="s">
        <v>3994</v>
      </c>
      <c r="C623" t="s">
        <v>3858</v>
      </c>
      <c r="D623" t="s">
        <v>1529</v>
      </c>
      <c r="E623">
        <v>312</v>
      </c>
      <c r="F623" s="41" t="s">
        <v>1737</v>
      </c>
      <c r="G623">
        <v>541</v>
      </c>
    </row>
    <row r="624" spans="1:83">
      <c r="A624">
        <v>623</v>
      </c>
      <c r="B624" t="s">
        <v>1738</v>
      </c>
      <c r="C624" t="s">
        <v>3881</v>
      </c>
      <c r="D624" t="s">
        <v>1738</v>
      </c>
      <c r="E624">
        <v>542</v>
      </c>
    </row>
    <row r="625" spans="1:7">
      <c r="A625">
        <v>624</v>
      </c>
      <c r="B625" t="s">
        <v>985</v>
      </c>
      <c r="C625" t="s">
        <v>3881</v>
      </c>
      <c r="D625" t="s">
        <v>985</v>
      </c>
      <c r="E625">
        <v>548</v>
      </c>
    </row>
    <row r="626" spans="1:7">
      <c r="A626">
        <v>625</v>
      </c>
      <c r="B626" t="s">
        <v>985</v>
      </c>
      <c r="C626" t="s">
        <v>3881</v>
      </c>
      <c r="D626" t="s">
        <v>985</v>
      </c>
      <c r="E626">
        <v>548</v>
      </c>
    </row>
    <row r="627" spans="1:7">
      <c r="A627">
        <v>626</v>
      </c>
      <c r="B627" t="s">
        <v>1739</v>
      </c>
      <c r="C627" t="s">
        <v>3858</v>
      </c>
      <c r="D627" s="42" t="s">
        <v>1441</v>
      </c>
      <c r="E627">
        <v>211</v>
      </c>
      <c r="F627" t="s">
        <v>1621</v>
      </c>
      <c r="G627">
        <v>414</v>
      </c>
    </row>
    <row r="628" spans="1:7">
      <c r="A628">
        <v>627</v>
      </c>
      <c r="B628" t="s">
        <v>989</v>
      </c>
      <c r="C628" t="s">
        <v>3881</v>
      </c>
      <c r="D628" t="s">
        <v>989</v>
      </c>
      <c r="E628">
        <v>545</v>
      </c>
    </row>
    <row r="629" spans="1:7">
      <c r="A629">
        <v>628</v>
      </c>
      <c r="B629" t="s">
        <v>990</v>
      </c>
      <c r="C629" t="s">
        <v>3881</v>
      </c>
      <c r="D629" t="s">
        <v>990</v>
      </c>
      <c r="E629">
        <v>544</v>
      </c>
    </row>
    <row r="630" spans="1:7">
      <c r="A630">
        <v>629</v>
      </c>
      <c r="B630" t="s">
        <v>990</v>
      </c>
      <c r="C630" t="s">
        <v>3881</v>
      </c>
      <c r="D630" t="s">
        <v>990</v>
      </c>
      <c r="E630">
        <v>544</v>
      </c>
    </row>
    <row r="631" spans="1:7">
      <c r="A631">
        <v>630</v>
      </c>
      <c r="B631" t="s">
        <v>1740</v>
      </c>
      <c r="C631" t="s">
        <v>3881</v>
      </c>
      <c r="D631" t="s">
        <v>1740</v>
      </c>
      <c r="E631">
        <v>546</v>
      </c>
    </row>
    <row r="632" spans="1:7">
      <c r="A632">
        <v>631</v>
      </c>
      <c r="B632" t="s">
        <v>1740</v>
      </c>
      <c r="C632" t="s">
        <v>3881</v>
      </c>
      <c r="D632" t="s">
        <v>1740</v>
      </c>
      <c r="E632">
        <v>546</v>
      </c>
    </row>
    <row r="633" spans="1:7">
      <c r="A633">
        <v>632</v>
      </c>
      <c r="B633" t="s">
        <v>1741</v>
      </c>
      <c r="C633" t="s">
        <v>3881</v>
      </c>
      <c r="D633" t="s">
        <v>1741</v>
      </c>
      <c r="E633">
        <v>547</v>
      </c>
    </row>
    <row r="634" spans="1:7">
      <c r="A634">
        <v>633</v>
      </c>
      <c r="B634" t="s">
        <v>1741</v>
      </c>
      <c r="C634" t="s">
        <v>3881</v>
      </c>
      <c r="D634" t="s">
        <v>1741</v>
      </c>
      <c r="E634">
        <v>547</v>
      </c>
    </row>
    <row r="635" spans="1:7">
      <c r="A635">
        <v>634</v>
      </c>
      <c r="B635" t="s">
        <v>1742</v>
      </c>
      <c r="C635" t="s">
        <v>3858</v>
      </c>
      <c r="D635" s="42" t="s">
        <v>1346</v>
      </c>
      <c r="E635">
        <v>106</v>
      </c>
      <c r="F635" t="s">
        <v>1561</v>
      </c>
      <c r="G635">
        <v>348</v>
      </c>
    </row>
    <row r="636" spans="1:7">
      <c r="A636">
        <v>635</v>
      </c>
      <c r="B636" t="s">
        <v>1743</v>
      </c>
      <c r="C636" t="s">
        <v>3881</v>
      </c>
      <c r="D636" t="s">
        <v>1743</v>
      </c>
      <c r="E636">
        <v>549</v>
      </c>
    </row>
    <row r="637" spans="1:7">
      <c r="A637">
        <v>636</v>
      </c>
      <c r="B637" t="s">
        <v>1744</v>
      </c>
      <c r="C637" t="s">
        <v>3881</v>
      </c>
      <c r="D637" t="s">
        <v>1744</v>
      </c>
      <c r="E637">
        <v>550</v>
      </c>
    </row>
    <row r="638" spans="1:7">
      <c r="A638">
        <v>637</v>
      </c>
      <c r="B638" t="s">
        <v>997</v>
      </c>
      <c r="C638" t="s">
        <v>3881</v>
      </c>
      <c r="D638" t="s">
        <v>997</v>
      </c>
      <c r="E638">
        <v>552</v>
      </c>
    </row>
    <row r="639" spans="1:7">
      <c r="A639">
        <v>638</v>
      </c>
      <c r="B639" t="s">
        <v>1746</v>
      </c>
      <c r="C639" t="s">
        <v>3881</v>
      </c>
      <c r="D639" t="s">
        <v>1746</v>
      </c>
      <c r="E639">
        <v>553</v>
      </c>
    </row>
    <row r="640" spans="1:7">
      <c r="A640">
        <v>639</v>
      </c>
      <c r="B640" t="s">
        <v>1000</v>
      </c>
      <c r="C640" t="s">
        <v>3881</v>
      </c>
      <c r="D640" t="s">
        <v>1000</v>
      </c>
      <c r="E640">
        <v>554</v>
      </c>
    </row>
    <row r="641" spans="1:33">
      <c r="A641">
        <v>640</v>
      </c>
      <c r="B641" t="s">
        <v>1748</v>
      </c>
      <c r="C641" t="s">
        <v>3881</v>
      </c>
      <c r="D641" t="s">
        <v>1748</v>
      </c>
      <c r="E641">
        <v>556</v>
      </c>
    </row>
    <row r="642" spans="1:33">
      <c r="A642">
        <v>641</v>
      </c>
      <c r="B642" t="s">
        <v>1749</v>
      </c>
      <c r="C642" t="s">
        <v>3881</v>
      </c>
      <c r="D642" t="s">
        <v>1749</v>
      </c>
      <c r="E642">
        <v>557</v>
      </c>
    </row>
    <row r="643" spans="1:33">
      <c r="A643">
        <v>642</v>
      </c>
      <c r="B643" t="s">
        <v>1750</v>
      </c>
      <c r="C643" t="s">
        <v>3881</v>
      </c>
      <c r="D643" t="s">
        <v>1750</v>
      </c>
      <c r="E643">
        <v>558</v>
      </c>
    </row>
    <row r="644" spans="1:33">
      <c r="A644">
        <v>643</v>
      </c>
      <c r="B644" t="s">
        <v>1750</v>
      </c>
      <c r="C644" t="s">
        <v>3881</v>
      </c>
      <c r="D644" t="s">
        <v>1750</v>
      </c>
      <c r="E644">
        <v>558</v>
      </c>
    </row>
    <row r="645" spans="1:33">
      <c r="A645">
        <v>644</v>
      </c>
      <c r="B645" t="s">
        <v>1751</v>
      </c>
      <c r="C645" t="s">
        <v>3881</v>
      </c>
      <c r="D645" t="s">
        <v>1751</v>
      </c>
      <c r="E645">
        <v>559</v>
      </c>
    </row>
    <row r="646" spans="1:33">
      <c r="A646">
        <v>645</v>
      </c>
      <c r="B646" t="s">
        <v>1752</v>
      </c>
      <c r="C646" t="s">
        <v>3881</v>
      </c>
      <c r="D646" t="s">
        <v>1752</v>
      </c>
      <c r="E646">
        <v>560</v>
      </c>
    </row>
    <row r="647" spans="1:33">
      <c r="A647">
        <v>646</v>
      </c>
      <c r="B647" t="s">
        <v>3995</v>
      </c>
      <c r="C647" t="s">
        <v>3858</v>
      </c>
      <c r="D647" t="s">
        <v>1252</v>
      </c>
      <c r="E647">
        <v>10</v>
      </c>
      <c r="F647" t="s">
        <v>1274</v>
      </c>
      <c r="G647">
        <v>31</v>
      </c>
      <c r="H647" t="s">
        <v>1336</v>
      </c>
      <c r="I647">
        <v>98</v>
      </c>
      <c r="J647" t="s">
        <v>1453</v>
      </c>
      <c r="K647">
        <v>223</v>
      </c>
      <c r="L647" t="s">
        <v>1454</v>
      </c>
      <c r="M647">
        <v>225</v>
      </c>
      <c r="N647" t="s">
        <v>578</v>
      </c>
      <c r="O647">
        <v>243</v>
      </c>
      <c r="P647" t="s">
        <v>1507</v>
      </c>
      <c r="Q647">
        <v>289</v>
      </c>
      <c r="R647" t="s">
        <v>1563</v>
      </c>
      <c r="S647">
        <v>350</v>
      </c>
      <c r="T647" t="s">
        <v>1594</v>
      </c>
      <c r="U647">
        <v>385</v>
      </c>
      <c r="V647" t="s">
        <v>1600</v>
      </c>
      <c r="W647">
        <v>391</v>
      </c>
      <c r="X647" t="s">
        <v>1652</v>
      </c>
      <c r="Y647">
        <v>448</v>
      </c>
      <c r="Z647" t="s">
        <v>1667</v>
      </c>
      <c r="AA647">
        <v>464</v>
      </c>
      <c r="AB647" t="s">
        <v>1668</v>
      </c>
      <c r="AC647">
        <v>465</v>
      </c>
      <c r="AD647" s="41" t="s">
        <v>1753</v>
      </c>
      <c r="AE647">
        <v>561</v>
      </c>
      <c r="AF647" t="s">
        <v>1865</v>
      </c>
      <c r="AG647">
        <v>678</v>
      </c>
    </row>
    <row r="648" spans="1:33">
      <c r="A648">
        <v>647</v>
      </c>
      <c r="B648" t="s">
        <v>1754</v>
      </c>
      <c r="C648" t="s">
        <v>3881</v>
      </c>
      <c r="D648" t="s">
        <v>1754</v>
      </c>
      <c r="E648">
        <v>562</v>
      </c>
    </row>
    <row r="649" spans="1:33">
      <c r="A649">
        <v>648</v>
      </c>
      <c r="B649" t="s">
        <v>1012</v>
      </c>
      <c r="C649" t="s">
        <v>3881</v>
      </c>
      <c r="D649" t="s">
        <v>1012</v>
      </c>
      <c r="E649">
        <v>563</v>
      </c>
    </row>
    <row r="650" spans="1:33">
      <c r="A650">
        <v>649</v>
      </c>
      <c r="B650" t="s">
        <v>1012</v>
      </c>
      <c r="C650" t="s">
        <v>3881</v>
      </c>
      <c r="D650" t="s">
        <v>1012</v>
      </c>
      <c r="E650">
        <v>563</v>
      </c>
    </row>
    <row r="651" spans="1:33">
      <c r="A651">
        <v>650</v>
      </c>
      <c r="B651" t="s">
        <v>1755</v>
      </c>
      <c r="C651" t="s">
        <v>3881</v>
      </c>
      <c r="D651" t="s">
        <v>1755</v>
      </c>
      <c r="E651">
        <v>564</v>
      </c>
    </row>
    <row r="652" spans="1:33">
      <c r="A652">
        <v>651</v>
      </c>
      <c r="B652" t="s">
        <v>1756</v>
      </c>
      <c r="C652" t="s">
        <v>3881</v>
      </c>
      <c r="D652" t="s">
        <v>1756</v>
      </c>
      <c r="E652">
        <v>565</v>
      </c>
    </row>
    <row r="653" spans="1:33">
      <c r="A653">
        <v>652</v>
      </c>
      <c r="B653" t="s">
        <v>3996</v>
      </c>
      <c r="C653" t="s">
        <v>3858</v>
      </c>
      <c r="D653" s="41" t="s">
        <v>1757</v>
      </c>
      <c r="E653">
        <v>566</v>
      </c>
    </row>
    <row r="654" spans="1:33">
      <c r="A654">
        <v>653</v>
      </c>
      <c r="B654" t="s">
        <v>1759</v>
      </c>
      <c r="C654" t="s">
        <v>3881</v>
      </c>
      <c r="D654" t="s">
        <v>1759</v>
      </c>
      <c r="E654">
        <v>568</v>
      </c>
    </row>
    <row r="655" spans="1:33">
      <c r="A655">
        <v>654</v>
      </c>
      <c r="B655" t="s">
        <v>1759</v>
      </c>
      <c r="C655" t="s">
        <v>3881</v>
      </c>
      <c r="D655" t="s">
        <v>1759</v>
      </c>
      <c r="E655">
        <v>568</v>
      </c>
    </row>
    <row r="656" spans="1:33">
      <c r="A656">
        <v>655</v>
      </c>
      <c r="B656" t="s">
        <v>1758</v>
      </c>
      <c r="C656" t="s">
        <v>3881</v>
      </c>
      <c r="D656" t="s">
        <v>1758</v>
      </c>
      <c r="E656">
        <v>567</v>
      </c>
    </row>
    <row r="657" spans="1:5">
      <c r="A657">
        <v>656</v>
      </c>
      <c r="B657" t="s">
        <v>1758</v>
      </c>
      <c r="C657" t="s">
        <v>3881</v>
      </c>
      <c r="D657" t="s">
        <v>1758</v>
      </c>
      <c r="E657">
        <v>567</v>
      </c>
    </row>
    <row r="658" spans="1:5">
      <c r="A658">
        <v>657</v>
      </c>
      <c r="B658" t="s">
        <v>1760</v>
      </c>
      <c r="C658" t="s">
        <v>3881</v>
      </c>
      <c r="D658" t="s">
        <v>1760</v>
      </c>
      <c r="E658">
        <v>569</v>
      </c>
    </row>
    <row r="659" spans="1:5">
      <c r="A659">
        <v>658</v>
      </c>
      <c r="B659" t="s">
        <v>1020</v>
      </c>
      <c r="C659" t="s">
        <v>3881</v>
      </c>
      <c r="D659" t="s">
        <v>1020</v>
      </c>
      <c r="E659">
        <v>570</v>
      </c>
    </row>
    <row r="660" spans="1:5">
      <c r="A660">
        <v>659</v>
      </c>
      <c r="B660" t="s">
        <v>1761</v>
      </c>
      <c r="C660" t="s">
        <v>3881</v>
      </c>
      <c r="D660" t="s">
        <v>1761</v>
      </c>
      <c r="E660">
        <v>571</v>
      </c>
    </row>
    <row r="661" spans="1:5">
      <c r="A661">
        <v>660</v>
      </c>
      <c r="B661" t="s">
        <v>1023</v>
      </c>
      <c r="C661" t="s">
        <v>3881</v>
      </c>
      <c r="D661" t="s">
        <v>1023</v>
      </c>
      <c r="E661">
        <v>574</v>
      </c>
    </row>
    <row r="662" spans="1:5">
      <c r="A662">
        <v>661</v>
      </c>
      <c r="B662" t="s">
        <v>1763</v>
      </c>
      <c r="C662" t="s">
        <v>3881</v>
      </c>
      <c r="D662" t="s">
        <v>1763</v>
      </c>
      <c r="E662">
        <v>573</v>
      </c>
    </row>
    <row r="663" spans="1:5">
      <c r="A663">
        <v>662</v>
      </c>
      <c r="B663" t="s">
        <v>1763</v>
      </c>
      <c r="C663" t="s">
        <v>3881</v>
      </c>
      <c r="D663" t="s">
        <v>1763</v>
      </c>
      <c r="E663">
        <v>573</v>
      </c>
    </row>
    <row r="664" spans="1:5">
      <c r="A664">
        <v>663</v>
      </c>
      <c r="B664" t="s">
        <v>1764</v>
      </c>
      <c r="C664" t="s">
        <v>3881</v>
      </c>
      <c r="D664" t="s">
        <v>1764</v>
      </c>
      <c r="E664">
        <v>575</v>
      </c>
    </row>
    <row r="665" spans="1:5">
      <c r="A665">
        <v>664</v>
      </c>
      <c r="B665" t="s">
        <v>3997</v>
      </c>
      <c r="C665" t="s">
        <v>3858</v>
      </c>
      <c r="D665" s="41" t="s">
        <v>1765</v>
      </c>
      <c r="E665">
        <v>576</v>
      </c>
    </row>
    <row r="666" spans="1:5">
      <c r="A666">
        <v>665</v>
      </c>
      <c r="B666" t="s">
        <v>1769</v>
      </c>
      <c r="C666" t="s">
        <v>3881</v>
      </c>
      <c r="D666" t="s">
        <v>1769</v>
      </c>
      <c r="E666">
        <v>579</v>
      </c>
    </row>
    <row r="667" spans="1:5">
      <c r="A667">
        <v>666</v>
      </c>
      <c r="B667" t="s">
        <v>1766</v>
      </c>
      <c r="C667" t="s">
        <v>3881</v>
      </c>
      <c r="D667" t="s">
        <v>1766</v>
      </c>
      <c r="E667">
        <v>577</v>
      </c>
    </row>
    <row r="668" spans="1:5" s="44" customFormat="1">
      <c r="A668" s="44">
        <v>667</v>
      </c>
      <c r="B668" s="44" t="s">
        <v>1767</v>
      </c>
      <c r="C668" s="44" t="s">
        <v>3876</v>
      </c>
    </row>
    <row r="669" spans="1:5">
      <c r="A669">
        <v>668</v>
      </c>
      <c r="B669" t="s">
        <v>1768</v>
      </c>
      <c r="C669" t="s">
        <v>3881</v>
      </c>
      <c r="D669" t="s">
        <v>1768</v>
      </c>
      <c r="E669">
        <v>578</v>
      </c>
    </row>
    <row r="670" spans="1:5">
      <c r="A670">
        <v>669</v>
      </c>
      <c r="B670" t="s">
        <v>1770</v>
      </c>
      <c r="C670" t="s">
        <v>3881</v>
      </c>
      <c r="D670" t="s">
        <v>1770</v>
      </c>
      <c r="E670">
        <v>580</v>
      </c>
    </row>
    <row r="671" spans="1:5">
      <c r="A671">
        <v>670</v>
      </c>
      <c r="B671" t="s">
        <v>1772</v>
      </c>
      <c r="C671" t="s">
        <v>3881</v>
      </c>
      <c r="D671" t="s">
        <v>1772</v>
      </c>
      <c r="E671">
        <v>582</v>
      </c>
    </row>
    <row r="672" spans="1:5">
      <c r="A672">
        <v>671</v>
      </c>
      <c r="B672" t="s">
        <v>1773</v>
      </c>
      <c r="C672" t="s">
        <v>3881</v>
      </c>
      <c r="D672" t="s">
        <v>1773</v>
      </c>
      <c r="E672">
        <v>583</v>
      </c>
    </row>
    <row r="673" spans="1:5">
      <c r="A673">
        <v>672</v>
      </c>
      <c r="B673" t="s">
        <v>3998</v>
      </c>
      <c r="C673" t="s">
        <v>3858</v>
      </c>
      <c r="D673" s="42" t="s">
        <v>1580</v>
      </c>
      <c r="E673">
        <v>369</v>
      </c>
    </row>
    <row r="674" spans="1:5">
      <c r="A674">
        <v>673</v>
      </c>
      <c r="B674" t="s">
        <v>3999</v>
      </c>
      <c r="C674" t="s">
        <v>3858</v>
      </c>
      <c r="D674" s="42" t="s">
        <v>1580</v>
      </c>
      <c r="E674">
        <v>369</v>
      </c>
    </row>
    <row r="675" spans="1:5">
      <c r="A675">
        <v>674</v>
      </c>
      <c r="B675" t="s">
        <v>1774</v>
      </c>
      <c r="C675" t="s">
        <v>3881</v>
      </c>
      <c r="D675" t="s">
        <v>1774</v>
      </c>
      <c r="E675">
        <v>584</v>
      </c>
    </row>
    <row r="676" spans="1:5" s="44" customFormat="1">
      <c r="A676" s="44">
        <v>675</v>
      </c>
      <c r="B676" s="44" t="s">
        <v>4000</v>
      </c>
      <c r="C676" s="44" t="s">
        <v>3858</v>
      </c>
      <c r="D676" s="44" t="s">
        <v>1777</v>
      </c>
      <c r="E676" s="44">
        <v>587</v>
      </c>
    </row>
    <row r="677" spans="1:5" s="44" customFormat="1">
      <c r="A677" s="44">
        <v>676</v>
      </c>
      <c r="B677" s="44" t="s">
        <v>4001</v>
      </c>
      <c r="C677" s="44" t="s">
        <v>3858</v>
      </c>
      <c r="D677" s="44" t="s">
        <v>1777</v>
      </c>
      <c r="E677" s="44">
        <v>587</v>
      </c>
    </row>
    <row r="678" spans="1:5">
      <c r="A678">
        <v>677</v>
      </c>
      <c r="B678" t="s">
        <v>1778</v>
      </c>
      <c r="C678" t="s">
        <v>3881</v>
      </c>
      <c r="D678" t="s">
        <v>1778</v>
      </c>
      <c r="E678">
        <v>588</v>
      </c>
    </row>
    <row r="679" spans="1:5">
      <c r="A679">
        <v>678</v>
      </c>
      <c r="B679" t="s">
        <v>1779</v>
      </c>
      <c r="C679" t="s">
        <v>3881</v>
      </c>
      <c r="D679" t="s">
        <v>1779</v>
      </c>
      <c r="E679">
        <v>589</v>
      </c>
    </row>
    <row r="680" spans="1:5">
      <c r="A680">
        <v>679</v>
      </c>
      <c r="B680" t="s">
        <v>1780</v>
      </c>
      <c r="C680" t="s">
        <v>3881</v>
      </c>
      <c r="D680" t="s">
        <v>1780</v>
      </c>
      <c r="E680">
        <v>590</v>
      </c>
    </row>
    <row r="681" spans="1:5">
      <c r="A681">
        <v>680</v>
      </c>
      <c r="B681" t="s">
        <v>1780</v>
      </c>
      <c r="C681" t="s">
        <v>3881</v>
      </c>
      <c r="D681" t="s">
        <v>1780</v>
      </c>
      <c r="E681">
        <v>590</v>
      </c>
    </row>
    <row r="682" spans="1:5">
      <c r="A682">
        <v>681</v>
      </c>
      <c r="B682" t="s">
        <v>1781</v>
      </c>
      <c r="C682" t="s">
        <v>3881</v>
      </c>
      <c r="D682" t="s">
        <v>1781</v>
      </c>
      <c r="E682">
        <v>591</v>
      </c>
    </row>
    <row r="683" spans="1:5">
      <c r="A683">
        <v>682</v>
      </c>
      <c r="B683" t="s">
        <v>1781</v>
      </c>
      <c r="C683" t="s">
        <v>3881</v>
      </c>
      <c r="D683" t="s">
        <v>1781</v>
      </c>
      <c r="E683">
        <v>591</v>
      </c>
    </row>
    <row r="684" spans="1:5">
      <c r="A684">
        <v>683</v>
      </c>
      <c r="B684" t="s">
        <v>4002</v>
      </c>
      <c r="C684" t="s">
        <v>3858</v>
      </c>
      <c r="D684" s="41" t="s">
        <v>1782</v>
      </c>
      <c r="E684">
        <v>592</v>
      </c>
    </row>
    <row r="685" spans="1:5">
      <c r="A685">
        <v>684</v>
      </c>
      <c r="B685" t="s">
        <v>1783</v>
      </c>
      <c r="C685" t="s">
        <v>3881</v>
      </c>
      <c r="D685" t="s">
        <v>1783</v>
      </c>
      <c r="E685">
        <v>593</v>
      </c>
    </row>
    <row r="686" spans="1:5">
      <c r="A686">
        <v>685</v>
      </c>
      <c r="B686" t="s">
        <v>1783</v>
      </c>
      <c r="C686" t="s">
        <v>3881</v>
      </c>
      <c r="D686" t="s">
        <v>1783</v>
      </c>
      <c r="E686">
        <v>593</v>
      </c>
    </row>
    <row r="687" spans="1:5">
      <c r="A687">
        <v>686</v>
      </c>
      <c r="B687" t="s">
        <v>1785</v>
      </c>
      <c r="C687" t="s">
        <v>3881</v>
      </c>
      <c r="D687" t="s">
        <v>1785</v>
      </c>
      <c r="E687">
        <v>595</v>
      </c>
    </row>
    <row r="688" spans="1:5">
      <c r="A688">
        <v>687</v>
      </c>
      <c r="B688" t="s">
        <v>1785</v>
      </c>
      <c r="C688" t="s">
        <v>3881</v>
      </c>
      <c r="D688" t="s">
        <v>1785</v>
      </c>
      <c r="E688">
        <v>595</v>
      </c>
    </row>
    <row r="689" spans="1:5">
      <c r="A689">
        <v>688</v>
      </c>
      <c r="B689" t="s">
        <v>1784</v>
      </c>
      <c r="C689" t="s">
        <v>3881</v>
      </c>
      <c r="D689" t="s">
        <v>1784</v>
      </c>
      <c r="E689">
        <v>594</v>
      </c>
    </row>
    <row r="690" spans="1:5">
      <c r="A690">
        <v>689</v>
      </c>
      <c r="B690" t="s">
        <v>1784</v>
      </c>
      <c r="C690" t="s">
        <v>3881</v>
      </c>
      <c r="D690" t="s">
        <v>1784</v>
      </c>
      <c r="E690">
        <v>594</v>
      </c>
    </row>
    <row r="691" spans="1:5">
      <c r="A691">
        <v>690</v>
      </c>
      <c r="B691" t="s">
        <v>1786</v>
      </c>
      <c r="C691" t="s">
        <v>3881</v>
      </c>
      <c r="D691" t="s">
        <v>1786</v>
      </c>
      <c r="E691">
        <v>596</v>
      </c>
    </row>
    <row r="692" spans="1:5">
      <c r="A692">
        <v>691</v>
      </c>
      <c r="B692" t="s">
        <v>1786</v>
      </c>
      <c r="C692" t="s">
        <v>3881</v>
      </c>
      <c r="D692" t="s">
        <v>1786</v>
      </c>
      <c r="E692">
        <v>596</v>
      </c>
    </row>
    <row r="693" spans="1:5" s="44" customFormat="1">
      <c r="A693" s="44">
        <v>692</v>
      </c>
      <c r="B693" s="44" t="s">
        <v>4003</v>
      </c>
      <c r="C693" s="44" t="s">
        <v>3876</v>
      </c>
    </row>
    <row r="694" spans="1:5">
      <c r="A694">
        <v>693</v>
      </c>
      <c r="B694" t="s">
        <v>4004</v>
      </c>
      <c r="C694" t="s">
        <v>3858</v>
      </c>
      <c r="D694" s="41" t="s">
        <v>1787</v>
      </c>
      <c r="E694">
        <v>597</v>
      </c>
    </row>
    <row r="695" spans="1:5">
      <c r="A695">
        <v>694</v>
      </c>
      <c r="B695" t="s">
        <v>1063</v>
      </c>
      <c r="C695" t="s">
        <v>3881</v>
      </c>
      <c r="D695" t="s">
        <v>1063</v>
      </c>
      <c r="E695">
        <v>619</v>
      </c>
    </row>
    <row r="696" spans="1:5">
      <c r="A696">
        <v>695</v>
      </c>
      <c r="B696" t="s">
        <v>1788</v>
      </c>
      <c r="C696" t="s">
        <v>3881</v>
      </c>
      <c r="D696" t="s">
        <v>1788</v>
      </c>
      <c r="E696">
        <v>598</v>
      </c>
    </row>
    <row r="697" spans="1:5">
      <c r="A697">
        <v>696</v>
      </c>
      <c r="B697" t="s">
        <v>1789</v>
      </c>
      <c r="C697" t="s">
        <v>3881</v>
      </c>
      <c r="D697" t="s">
        <v>1789</v>
      </c>
      <c r="E697">
        <v>599</v>
      </c>
    </row>
    <row r="698" spans="1:5">
      <c r="A698">
        <v>697</v>
      </c>
      <c r="B698" t="s">
        <v>4005</v>
      </c>
      <c r="C698" t="s">
        <v>3858</v>
      </c>
      <c r="D698" s="41" t="s">
        <v>1790</v>
      </c>
      <c r="E698">
        <v>600</v>
      </c>
    </row>
    <row r="699" spans="1:5">
      <c r="A699">
        <v>698</v>
      </c>
      <c r="B699" t="s">
        <v>4006</v>
      </c>
      <c r="C699" t="s">
        <v>3858</v>
      </c>
      <c r="D699" s="41" t="s">
        <v>1797</v>
      </c>
      <c r="E699">
        <v>609</v>
      </c>
    </row>
    <row r="700" spans="1:5">
      <c r="A700">
        <v>699</v>
      </c>
      <c r="B700" t="s">
        <v>4007</v>
      </c>
      <c r="C700" t="s">
        <v>3858</v>
      </c>
      <c r="D700" s="41" t="s">
        <v>1799</v>
      </c>
      <c r="E700">
        <v>611</v>
      </c>
    </row>
    <row r="701" spans="1:5">
      <c r="A701">
        <v>700</v>
      </c>
      <c r="B701" t="s">
        <v>1071</v>
      </c>
      <c r="C701" t="s">
        <v>3881</v>
      </c>
      <c r="D701" t="s">
        <v>1071</v>
      </c>
      <c r="E701">
        <v>608</v>
      </c>
    </row>
    <row r="702" spans="1:5">
      <c r="A702">
        <v>701</v>
      </c>
      <c r="B702" t="s">
        <v>1072</v>
      </c>
      <c r="C702" t="s">
        <v>3858</v>
      </c>
      <c r="D702" s="41" t="s">
        <v>1792</v>
      </c>
      <c r="E702">
        <v>602</v>
      </c>
    </row>
    <row r="703" spans="1:5">
      <c r="A703">
        <v>702</v>
      </c>
      <c r="B703" t="s">
        <v>1072</v>
      </c>
      <c r="C703" t="s">
        <v>3858</v>
      </c>
      <c r="D703" s="41" t="s">
        <v>1792</v>
      </c>
      <c r="E703">
        <v>602</v>
      </c>
    </row>
    <row r="704" spans="1:5">
      <c r="A704">
        <v>703</v>
      </c>
      <c r="B704" t="s">
        <v>1073</v>
      </c>
      <c r="C704" t="s">
        <v>3858</v>
      </c>
      <c r="D704" s="41" t="s">
        <v>1796</v>
      </c>
      <c r="E704">
        <v>606</v>
      </c>
    </row>
    <row r="705" spans="1:83">
      <c r="A705">
        <v>704</v>
      </c>
      <c r="B705" t="s">
        <v>1073</v>
      </c>
      <c r="C705" t="s">
        <v>3858</v>
      </c>
      <c r="D705" s="41" t="s">
        <v>1796</v>
      </c>
      <c r="E705">
        <v>606</v>
      </c>
    </row>
    <row r="706" spans="1:83">
      <c r="A706">
        <v>705</v>
      </c>
      <c r="B706" t="s">
        <v>1074</v>
      </c>
      <c r="C706" t="s">
        <v>3881</v>
      </c>
      <c r="D706" s="46" t="s">
        <v>1074</v>
      </c>
      <c r="E706">
        <v>607</v>
      </c>
    </row>
    <row r="707" spans="1:83">
      <c r="A707">
        <v>706</v>
      </c>
      <c r="B707" t="s">
        <v>1074</v>
      </c>
      <c r="C707" t="s">
        <v>3881</v>
      </c>
      <c r="D707" t="s">
        <v>1074</v>
      </c>
      <c r="E707">
        <v>607</v>
      </c>
    </row>
    <row r="708" spans="1:83">
      <c r="A708">
        <v>707</v>
      </c>
      <c r="B708" t="s">
        <v>4008</v>
      </c>
      <c r="C708" t="s">
        <v>3858</v>
      </c>
      <c r="D708" t="s">
        <v>1793</v>
      </c>
      <c r="E708">
        <v>603</v>
      </c>
      <c r="F708" s="41" t="s">
        <v>1794</v>
      </c>
      <c r="G708">
        <v>604</v>
      </c>
      <c r="H708" t="s">
        <v>1795</v>
      </c>
      <c r="I708">
        <v>605</v>
      </c>
    </row>
    <row r="709" spans="1:83">
      <c r="A709">
        <v>708</v>
      </c>
      <c r="B709" t="s">
        <v>4009</v>
      </c>
      <c r="C709" t="s">
        <v>3858</v>
      </c>
      <c r="D709" t="s">
        <v>1793</v>
      </c>
      <c r="E709">
        <v>603</v>
      </c>
      <c r="F709" t="s">
        <v>1794</v>
      </c>
      <c r="G709">
        <v>604</v>
      </c>
      <c r="H709" s="41" t="s">
        <v>1795</v>
      </c>
      <c r="I709">
        <v>605</v>
      </c>
    </row>
    <row r="710" spans="1:83">
      <c r="A710">
        <v>709</v>
      </c>
      <c r="B710" t="s">
        <v>4010</v>
      </c>
      <c r="C710" t="s">
        <v>3858</v>
      </c>
      <c r="D710" s="41" t="s">
        <v>1793</v>
      </c>
      <c r="E710">
        <v>603</v>
      </c>
      <c r="F710" t="s">
        <v>1794</v>
      </c>
      <c r="G710">
        <v>604</v>
      </c>
      <c r="H710" t="s">
        <v>1795</v>
      </c>
      <c r="I710">
        <v>605</v>
      </c>
    </row>
    <row r="711" spans="1:83">
      <c r="A711">
        <v>710</v>
      </c>
      <c r="B711" t="s">
        <v>1805</v>
      </c>
      <c r="C711" t="s">
        <v>3881</v>
      </c>
      <c r="D711" t="s">
        <v>1805</v>
      </c>
      <c r="E711">
        <v>614</v>
      </c>
    </row>
    <row r="712" spans="1:83">
      <c r="A712">
        <v>711</v>
      </c>
      <c r="B712" t="s">
        <v>1805</v>
      </c>
      <c r="C712" t="s">
        <v>3881</v>
      </c>
      <c r="D712" t="s">
        <v>1805</v>
      </c>
      <c r="E712">
        <v>614</v>
      </c>
    </row>
    <row r="713" spans="1:83">
      <c r="A713">
        <v>712</v>
      </c>
      <c r="B713" t="s">
        <v>1806</v>
      </c>
      <c r="C713" t="s">
        <v>3881</v>
      </c>
      <c r="D713" t="s">
        <v>1806</v>
      </c>
      <c r="E713">
        <v>615</v>
      </c>
    </row>
    <row r="714" spans="1:83">
      <c r="A714">
        <v>713</v>
      </c>
      <c r="B714" t="s">
        <v>1806</v>
      </c>
      <c r="C714" t="s">
        <v>3881</v>
      </c>
      <c r="D714" t="s">
        <v>1806</v>
      </c>
      <c r="E714">
        <v>615</v>
      </c>
    </row>
    <row r="715" spans="1:83">
      <c r="A715">
        <v>714</v>
      </c>
      <c r="B715" t="s">
        <v>1807</v>
      </c>
      <c r="C715" t="s">
        <v>3881</v>
      </c>
      <c r="D715" t="s">
        <v>1807</v>
      </c>
      <c r="E715">
        <v>616</v>
      </c>
    </row>
    <row r="716" spans="1:83">
      <c r="A716">
        <v>715</v>
      </c>
      <c r="B716" t="s">
        <v>1807</v>
      </c>
      <c r="C716" t="s">
        <v>3881</v>
      </c>
      <c r="D716" t="s">
        <v>1807</v>
      </c>
      <c r="E716">
        <v>616</v>
      </c>
    </row>
    <row r="717" spans="1:83">
      <c r="A717">
        <v>716</v>
      </c>
      <c r="B717" t="s">
        <v>1808</v>
      </c>
      <c r="C717" t="s">
        <v>3881</v>
      </c>
      <c r="D717" t="s">
        <v>1808</v>
      </c>
      <c r="E717">
        <v>617</v>
      </c>
    </row>
    <row r="718" spans="1:83">
      <c r="A718">
        <v>717</v>
      </c>
      <c r="B718" t="s">
        <v>1808</v>
      </c>
      <c r="C718" t="s">
        <v>3881</v>
      </c>
      <c r="D718" t="s">
        <v>1808</v>
      </c>
      <c r="E718">
        <v>617</v>
      </c>
    </row>
    <row r="719" spans="1:83" s="42" customFormat="1">
      <c r="A719" s="42">
        <v>718</v>
      </c>
      <c r="B719" s="42" t="s">
        <v>1804</v>
      </c>
      <c r="C719" s="42" t="s">
        <v>3876</v>
      </c>
    </row>
    <row r="720" spans="1:83" s="44" customFormat="1">
      <c r="A720" s="44">
        <v>719</v>
      </c>
      <c r="B720" s="44" t="s">
        <v>1800</v>
      </c>
      <c r="C720" s="44" t="s">
        <v>3858</v>
      </c>
      <c r="D720" s="44" t="s">
        <v>1261</v>
      </c>
      <c r="E720" s="44">
        <v>19</v>
      </c>
      <c r="F720" s="44" t="s">
        <v>1265</v>
      </c>
      <c r="G720" s="44">
        <v>22</v>
      </c>
      <c r="H720" s="44" t="s">
        <v>1284</v>
      </c>
      <c r="I720" s="44">
        <v>40</v>
      </c>
      <c r="J720" s="44" t="s">
        <v>1305</v>
      </c>
      <c r="K720" s="44">
        <v>64</v>
      </c>
      <c r="L720" s="44" t="s">
        <v>1308</v>
      </c>
      <c r="M720" s="44">
        <v>69</v>
      </c>
      <c r="N720" s="44" t="s">
        <v>1311</v>
      </c>
      <c r="O720" s="44">
        <v>72</v>
      </c>
      <c r="P720" s="44" t="s">
        <v>1320</v>
      </c>
      <c r="Q720" s="44">
        <v>81</v>
      </c>
      <c r="R720" s="44" t="s">
        <v>1351</v>
      </c>
      <c r="S720" s="44">
        <v>111</v>
      </c>
      <c r="T720" s="44" t="s">
        <v>1361</v>
      </c>
      <c r="U720" s="44">
        <v>121</v>
      </c>
      <c r="V720" s="44" t="s">
        <v>1362</v>
      </c>
      <c r="W720" s="44">
        <v>122</v>
      </c>
      <c r="X720" s="44" t="s">
        <v>1370</v>
      </c>
      <c r="Y720" s="44">
        <v>130</v>
      </c>
      <c r="Z720" s="44" t="s">
        <v>1371</v>
      </c>
      <c r="AA720" s="44">
        <v>131</v>
      </c>
      <c r="AB720" s="44" t="s">
        <v>1393</v>
      </c>
      <c r="AC720" s="44">
        <v>154</v>
      </c>
      <c r="AD720" s="44" t="s">
        <v>1426</v>
      </c>
      <c r="AE720" s="44">
        <v>194</v>
      </c>
      <c r="AF720" s="44" t="s">
        <v>1509</v>
      </c>
      <c r="AG720" s="44">
        <v>291</v>
      </c>
      <c r="AH720" s="44" t="s">
        <v>1510</v>
      </c>
      <c r="AI720" s="44">
        <v>292</v>
      </c>
      <c r="AJ720" s="44" t="s">
        <v>1522</v>
      </c>
      <c r="AK720" s="44">
        <v>304</v>
      </c>
      <c r="AL720" s="44" t="s">
        <v>1546</v>
      </c>
      <c r="AM720" s="44">
        <v>332</v>
      </c>
      <c r="AN720" s="44" t="s">
        <v>1562</v>
      </c>
      <c r="AO720" s="44">
        <v>349</v>
      </c>
      <c r="AP720" s="44" t="s">
        <v>739</v>
      </c>
      <c r="AQ720" s="44">
        <v>368</v>
      </c>
      <c r="AR720" s="44" t="s">
        <v>1592</v>
      </c>
      <c r="AS720" s="44">
        <v>382</v>
      </c>
      <c r="AT720" s="44" t="s">
        <v>1630</v>
      </c>
      <c r="AU720" s="44">
        <v>427</v>
      </c>
      <c r="AV720" s="44" t="s">
        <v>1631</v>
      </c>
      <c r="AW720" s="44">
        <v>428</v>
      </c>
      <c r="AX720" s="44" t="s">
        <v>1651</v>
      </c>
      <c r="AY720" s="44">
        <v>447</v>
      </c>
      <c r="AZ720" s="44" t="s">
        <v>1658</v>
      </c>
      <c r="BA720" s="44">
        <v>454</v>
      </c>
      <c r="BB720" s="44" t="s">
        <v>1673</v>
      </c>
      <c r="BC720" s="44">
        <v>471</v>
      </c>
      <c r="BD720" s="44" t="s">
        <v>1691</v>
      </c>
      <c r="BE720" s="44">
        <v>491</v>
      </c>
      <c r="BF720" s="44" t="s">
        <v>1706</v>
      </c>
      <c r="BG720" s="44">
        <v>508</v>
      </c>
      <c r="BH720" s="44" t="s">
        <v>1728</v>
      </c>
      <c r="BI720" s="44">
        <v>530</v>
      </c>
      <c r="BJ720" s="44" t="s">
        <v>1752</v>
      </c>
      <c r="BK720" s="44">
        <v>560</v>
      </c>
      <c r="BL720" s="44" t="s">
        <v>1756</v>
      </c>
      <c r="BM720" s="44">
        <v>565</v>
      </c>
      <c r="BN720" s="44" t="s">
        <v>1763</v>
      </c>
      <c r="BO720" s="44">
        <v>573</v>
      </c>
      <c r="BP720" s="44" t="s">
        <v>1788</v>
      </c>
      <c r="BQ720" s="44">
        <v>598</v>
      </c>
      <c r="BR720" s="48" t="s">
        <v>1805</v>
      </c>
      <c r="BS720" s="44">
        <v>614</v>
      </c>
      <c r="BT720" s="44" t="s">
        <v>1806</v>
      </c>
      <c r="BU720" s="44">
        <v>615</v>
      </c>
      <c r="BV720" s="44" t="s">
        <v>1807</v>
      </c>
      <c r="BW720" s="44">
        <v>616</v>
      </c>
      <c r="BX720" s="44" t="s">
        <v>1818</v>
      </c>
      <c r="BY720" s="44">
        <v>627</v>
      </c>
      <c r="BZ720" s="44" t="s">
        <v>1837</v>
      </c>
      <c r="CA720" s="44">
        <v>649</v>
      </c>
      <c r="CB720" s="44" t="s">
        <v>1856</v>
      </c>
      <c r="CC720" s="44">
        <v>668</v>
      </c>
      <c r="CD720" s="44" t="s">
        <v>1166</v>
      </c>
      <c r="CE720" s="44">
        <v>681</v>
      </c>
    </row>
    <row r="721" spans="1:83" s="44" customFormat="1">
      <c r="A721" s="44">
        <v>720</v>
      </c>
      <c r="B721" s="44" t="s">
        <v>1802</v>
      </c>
      <c r="C721" s="44" t="s">
        <v>3858</v>
      </c>
      <c r="D721" s="44" t="s">
        <v>1261</v>
      </c>
      <c r="E721" s="44">
        <v>19</v>
      </c>
      <c r="F721" s="44" t="s">
        <v>1265</v>
      </c>
      <c r="G721" s="44">
        <v>22</v>
      </c>
      <c r="H721" s="44" t="s">
        <v>1284</v>
      </c>
      <c r="I721" s="44">
        <v>40</v>
      </c>
      <c r="J721" s="44" t="s">
        <v>1305</v>
      </c>
      <c r="K721" s="44">
        <v>64</v>
      </c>
      <c r="L721" s="44" t="s">
        <v>1308</v>
      </c>
      <c r="M721" s="44">
        <v>69</v>
      </c>
      <c r="N721" s="44" t="s">
        <v>1311</v>
      </c>
      <c r="O721" s="44">
        <v>72</v>
      </c>
      <c r="P721" s="44" t="s">
        <v>1320</v>
      </c>
      <c r="Q721" s="44">
        <v>81</v>
      </c>
      <c r="R721" s="44" t="s">
        <v>1351</v>
      </c>
      <c r="S721" s="44">
        <v>111</v>
      </c>
      <c r="T721" s="44" t="s">
        <v>1361</v>
      </c>
      <c r="U721" s="44">
        <v>121</v>
      </c>
      <c r="V721" s="44" t="s">
        <v>1362</v>
      </c>
      <c r="W721" s="44">
        <v>122</v>
      </c>
      <c r="X721" s="44" t="s">
        <v>1370</v>
      </c>
      <c r="Y721" s="44">
        <v>130</v>
      </c>
      <c r="Z721" s="44" t="s">
        <v>1371</v>
      </c>
      <c r="AA721" s="44">
        <v>131</v>
      </c>
      <c r="AB721" s="44" t="s">
        <v>1393</v>
      </c>
      <c r="AC721" s="44">
        <v>154</v>
      </c>
      <c r="AD721" s="44" t="s">
        <v>1426</v>
      </c>
      <c r="AE721" s="44">
        <v>194</v>
      </c>
      <c r="AF721" s="44" t="s">
        <v>1509</v>
      </c>
      <c r="AG721" s="44">
        <v>291</v>
      </c>
      <c r="AH721" s="44" t="s">
        <v>1510</v>
      </c>
      <c r="AI721" s="44">
        <v>292</v>
      </c>
      <c r="AJ721" s="44" t="s">
        <v>1522</v>
      </c>
      <c r="AK721" s="44">
        <v>304</v>
      </c>
      <c r="AL721" s="44" t="s">
        <v>1546</v>
      </c>
      <c r="AM721" s="44">
        <v>332</v>
      </c>
      <c r="AN721" s="44" t="s">
        <v>1562</v>
      </c>
      <c r="AO721" s="44">
        <v>349</v>
      </c>
      <c r="AP721" s="44" t="s">
        <v>739</v>
      </c>
      <c r="AQ721" s="44">
        <v>368</v>
      </c>
      <c r="AR721" s="44" t="s">
        <v>1592</v>
      </c>
      <c r="AS721" s="44">
        <v>382</v>
      </c>
      <c r="AT721" s="44" t="s">
        <v>1630</v>
      </c>
      <c r="AU721" s="44">
        <v>427</v>
      </c>
      <c r="AV721" s="44" t="s">
        <v>1631</v>
      </c>
      <c r="AW721" s="44">
        <v>428</v>
      </c>
      <c r="AX721" s="44" t="s">
        <v>1651</v>
      </c>
      <c r="AY721" s="44">
        <v>447</v>
      </c>
      <c r="AZ721" s="44" t="s">
        <v>1658</v>
      </c>
      <c r="BA721" s="44">
        <v>454</v>
      </c>
      <c r="BB721" s="44" t="s">
        <v>1673</v>
      </c>
      <c r="BC721" s="44">
        <v>471</v>
      </c>
      <c r="BD721" s="44" t="s">
        <v>1691</v>
      </c>
      <c r="BE721" s="44">
        <v>491</v>
      </c>
      <c r="BF721" s="44" t="s">
        <v>1706</v>
      </c>
      <c r="BG721" s="44">
        <v>508</v>
      </c>
      <c r="BH721" s="44" t="s">
        <v>1728</v>
      </c>
      <c r="BI721" s="44">
        <v>530</v>
      </c>
      <c r="BJ721" s="44" t="s">
        <v>1752</v>
      </c>
      <c r="BK721" s="44">
        <v>560</v>
      </c>
      <c r="BL721" s="44" t="s">
        <v>1756</v>
      </c>
      <c r="BM721" s="44">
        <v>565</v>
      </c>
      <c r="BN721" s="44" t="s">
        <v>1763</v>
      </c>
      <c r="BO721" s="44">
        <v>573</v>
      </c>
      <c r="BP721" s="44" t="s">
        <v>1788</v>
      </c>
      <c r="BQ721" s="44">
        <v>598</v>
      </c>
      <c r="BR721" s="44" t="s">
        <v>1805</v>
      </c>
      <c r="BS721" s="44">
        <v>614</v>
      </c>
      <c r="BT721" s="48" t="s">
        <v>1806</v>
      </c>
      <c r="BU721" s="44">
        <v>615</v>
      </c>
      <c r="BV721" s="44" t="s">
        <v>1807</v>
      </c>
      <c r="BW721" s="44">
        <v>616</v>
      </c>
      <c r="BX721" s="44" t="s">
        <v>1818</v>
      </c>
      <c r="BY721" s="44">
        <v>627</v>
      </c>
      <c r="BZ721" s="44" t="s">
        <v>1837</v>
      </c>
      <c r="CA721" s="44">
        <v>649</v>
      </c>
      <c r="CB721" s="44" t="s">
        <v>1856</v>
      </c>
      <c r="CC721" s="44">
        <v>668</v>
      </c>
      <c r="CD721" s="44" t="s">
        <v>1166</v>
      </c>
      <c r="CE721" s="44">
        <v>681</v>
      </c>
    </row>
    <row r="722" spans="1:83">
      <c r="A722">
        <v>721</v>
      </c>
      <c r="B722" t="s">
        <v>4011</v>
      </c>
      <c r="C722" t="s">
        <v>3858</v>
      </c>
      <c r="D722" s="41" t="s">
        <v>1801</v>
      </c>
      <c r="E722">
        <v>612</v>
      </c>
    </row>
    <row r="723" spans="1:83">
      <c r="A723">
        <v>722</v>
      </c>
      <c r="B723" t="s">
        <v>4012</v>
      </c>
      <c r="C723" t="s">
        <v>3858</v>
      </c>
      <c r="D723" t="s">
        <v>1556</v>
      </c>
      <c r="E723">
        <v>342</v>
      </c>
      <c r="F723" s="41" t="s">
        <v>1803</v>
      </c>
      <c r="G723">
        <v>613</v>
      </c>
    </row>
    <row r="724" spans="1:83">
      <c r="A724">
        <v>723</v>
      </c>
      <c r="B724" t="s">
        <v>1809</v>
      </c>
      <c r="C724" t="s">
        <v>3881</v>
      </c>
      <c r="D724" t="s">
        <v>1809</v>
      </c>
      <c r="E724">
        <v>618</v>
      </c>
    </row>
    <row r="725" spans="1:83">
      <c r="A725">
        <v>724</v>
      </c>
      <c r="B725" t="s">
        <v>1810</v>
      </c>
      <c r="C725" t="s">
        <v>3881</v>
      </c>
      <c r="D725" t="s">
        <v>1810</v>
      </c>
      <c r="E725">
        <v>620</v>
      </c>
    </row>
    <row r="726" spans="1:83">
      <c r="A726">
        <v>725</v>
      </c>
      <c r="B726" t="s">
        <v>1815</v>
      </c>
      <c r="C726" t="s">
        <v>3881</v>
      </c>
      <c r="D726" t="s">
        <v>1815</v>
      </c>
      <c r="E726">
        <v>625</v>
      </c>
    </row>
    <row r="727" spans="1:83">
      <c r="A727">
        <v>726</v>
      </c>
      <c r="B727" t="s">
        <v>4013</v>
      </c>
      <c r="C727" t="s">
        <v>3858</v>
      </c>
      <c r="D727" s="41" t="s">
        <v>1813</v>
      </c>
      <c r="E727">
        <v>623</v>
      </c>
    </row>
    <row r="728" spans="1:83">
      <c r="A728">
        <v>727</v>
      </c>
      <c r="B728" t="s">
        <v>4014</v>
      </c>
      <c r="C728" t="s">
        <v>3858</v>
      </c>
      <c r="D728" s="41" t="s">
        <v>1814</v>
      </c>
      <c r="E728">
        <v>624</v>
      </c>
    </row>
    <row r="729" spans="1:83">
      <c r="A729">
        <v>728</v>
      </c>
      <c r="B729" t="s">
        <v>1811</v>
      </c>
      <c r="C729" t="s">
        <v>3881</v>
      </c>
      <c r="D729" s="41" t="s">
        <v>1811</v>
      </c>
      <c r="E729">
        <v>621</v>
      </c>
    </row>
    <row r="730" spans="1:83">
      <c r="A730">
        <v>729</v>
      </c>
      <c r="B730" t="s">
        <v>4015</v>
      </c>
      <c r="C730" t="s">
        <v>3858</v>
      </c>
      <c r="D730" s="41" t="s">
        <v>1812</v>
      </c>
      <c r="E730">
        <v>622</v>
      </c>
    </row>
    <row r="731" spans="1:83" s="42" customFormat="1">
      <c r="A731" s="42">
        <v>730</v>
      </c>
      <c r="B731" s="42" t="s">
        <v>1816</v>
      </c>
      <c r="C731" s="42" t="s">
        <v>3876</v>
      </c>
    </row>
    <row r="732" spans="1:83">
      <c r="A732">
        <v>731</v>
      </c>
      <c r="B732" t="s">
        <v>1817</v>
      </c>
      <c r="C732" t="s">
        <v>3881</v>
      </c>
      <c r="D732" t="s">
        <v>1817</v>
      </c>
      <c r="E732">
        <v>626</v>
      </c>
    </row>
    <row r="733" spans="1:83">
      <c r="A733">
        <v>732</v>
      </c>
      <c r="B733" t="s">
        <v>1817</v>
      </c>
      <c r="C733" t="s">
        <v>3881</v>
      </c>
      <c r="D733" t="s">
        <v>1817</v>
      </c>
      <c r="E733">
        <v>626</v>
      </c>
    </row>
    <row r="734" spans="1:83">
      <c r="A734">
        <v>733</v>
      </c>
      <c r="B734" t="s">
        <v>1818</v>
      </c>
      <c r="C734" t="s">
        <v>3881</v>
      </c>
      <c r="D734" t="s">
        <v>1818</v>
      </c>
      <c r="E734">
        <v>627</v>
      </c>
    </row>
    <row r="735" spans="1:83">
      <c r="A735">
        <v>734</v>
      </c>
      <c r="B735" t="s">
        <v>1818</v>
      </c>
      <c r="C735" t="s">
        <v>3881</v>
      </c>
      <c r="D735" t="s">
        <v>1818</v>
      </c>
      <c r="E735">
        <v>627</v>
      </c>
    </row>
    <row r="736" spans="1:83">
      <c r="A736">
        <v>735</v>
      </c>
      <c r="B736" t="s">
        <v>1819</v>
      </c>
      <c r="C736" t="s">
        <v>3881</v>
      </c>
      <c r="D736" t="s">
        <v>1819</v>
      </c>
      <c r="E736">
        <v>628</v>
      </c>
    </row>
    <row r="737" spans="1:13">
      <c r="A737">
        <v>736</v>
      </c>
      <c r="B737" t="s">
        <v>4016</v>
      </c>
      <c r="C737" t="s">
        <v>3858</v>
      </c>
      <c r="D737" s="41" t="s">
        <v>1820</v>
      </c>
      <c r="E737">
        <v>629</v>
      </c>
    </row>
    <row r="738" spans="1:13">
      <c r="A738">
        <v>737</v>
      </c>
      <c r="B738" t="s">
        <v>1821</v>
      </c>
      <c r="C738" t="s">
        <v>3881</v>
      </c>
      <c r="D738" t="s">
        <v>1821</v>
      </c>
      <c r="E738">
        <v>630</v>
      </c>
    </row>
    <row r="739" spans="1:13">
      <c r="A739">
        <v>738</v>
      </c>
      <c r="B739" t="s">
        <v>1822</v>
      </c>
      <c r="C739" t="s">
        <v>3881</v>
      </c>
      <c r="D739" t="s">
        <v>1822</v>
      </c>
      <c r="E739">
        <v>631</v>
      </c>
    </row>
    <row r="740" spans="1:13">
      <c r="A740">
        <v>739</v>
      </c>
      <c r="B740" t="s">
        <v>1823</v>
      </c>
      <c r="C740" t="s">
        <v>3881</v>
      </c>
      <c r="D740" t="s">
        <v>1823</v>
      </c>
      <c r="E740">
        <v>632</v>
      </c>
    </row>
    <row r="741" spans="1:13">
      <c r="A741">
        <v>740</v>
      </c>
      <c r="B741" t="s">
        <v>4017</v>
      </c>
      <c r="C741" t="s">
        <v>3858</v>
      </c>
      <c r="D741" s="41" t="s">
        <v>1825</v>
      </c>
      <c r="E741">
        <v>634</v>
      </c>
      <c r="F741" t="s">
        <v>1826</v>
      </c>
      <c r="G741">
        <v>635</v>
      </c>
    </row>
    <row r="742" spans="1:13">
      <c r="A742">
        <v>741</v>
      </c>
      <c r="B742" t="s">
        <v>4018</v>
      </c>
      <c r="C742" t="s">
        <v>3858</v>
      </c>
      <c r="D742" s="41" t="s">
        <v>1827</v>
      </c>
      <c r="E742">
        <v>636</v>
      </c>
    </row>
    <row r="743" spans="1:13">
      <c r="A743">
        <v>742</v>
      </c>
      <c r="B743" t="s">
        <v>4019</v>
      </c>
      <c r="C743" t="s">
        <v>3858</v>
      </c>
      <c r="D743" t="s">
        <v>1644</v>
      </c>
      <c r="E743">
        <v>440</v>
      </c>
      <c r="F743" s="41" t="s">
        <v>1824</v>
      </c>
      <c r="G743">
        <v>633</v>
      </c>
    </row>
    <row r="744" spans="1:13">
      <c r="A744">
        <v>743</v>
      </c>
      <c r="B744" t="s">
        <v>1114</v>
      </c>
      <c r="C744" t="s">
        <v>3858</v>
      </c>
      <c r="D744" t="s">
        <v>1357</v>
      </c>
      <c r="E744">
        <v>117</v>
      </c>
      <c r="F744" t="s">
        <v>985</v>
      </c>
      <c r="G744">
        <v>548</v>
      </c>
      <c r="H744" t="s">
        <v>1023</v>
      </c>
      <c r="I744">
        <v>574</v>
      </c>
      <c r="J744" t="s">
        <v>1817</v>
      </c>
      <c r="K744">
        <v>626</v>
      </c>
      <c r="L744" s="41" t="s">
        <v>1828</v>
      </c>
      <c r="M744">
        <v>637</v>
      </c>
    </row>
    <row r="745" spans="1:13">
      <c r="A745">
        <v>744</v>
      </c>
      <c r="B745" t="s">
        <v>1114</v>
      </c>
      <c r="C745" t="s">
        <v>3858</v>
      </c>
      <c r="D745" t="s">
        <v>1357</v>
      </c>
      <c r="E745">
        <v>117</v>
      </c>
      <c r="F745" t="s">
        <v>985</v>
      </c>
      <c r="G745">
        <v>548</v>
      </c>
      <c r="H745" t="s">
        <v>1023</v>
      </c>
      <c r="I745">
        <v>574</v>
      </c>
      <c r="J745" t="s">
        <v>1817</v>
      </c>
      <c r="K745">
        <v>626</v>
      </c>
      <c r="L745" s="41" t="s">
        <v>1828</v>
      </c>
      <c r="M745">
        <v>637</v>
      </c>
    </row>
    <row r="746" spans="1:13">
      <c r="A746">
        <v>745</v>
      </c>
      <c r="B746" t="s">
        <v>1116</v>
      </c>
      <c r="C746" t="s">
        <v>3881</v>
      </c>
      <c r="D746" t="s">
        <v>1116</v>
      </c>
      <c r="E746">
        <v>638</v>
      </c>
    </row>
    <row r="747" spans="1:13">
      <c r="A747">
        <v>746</v>
      </c>
      <c r="B747" t="s">
        <v>1117</v>
      </c>
      <c r="C747" t="s">
        <v>3858</v>
      </c>
      <c r="D747" t="s">
        <v>1116</v>
      </c>
      <c r="E747">
        <v>638</v>
      </c>
    </row>
    <row r="748" spans="1:13">
      <c r="A748">
        <v>747</v>
      </c>
      <c r="B748" t="s">
        <v>1831</v>
      </c>
      <c r="C748" t="s">
        <v>3881</v>
      </c>
      <c r="D748" t="s">
        <v>1831</v>
      </c>
      <c r="E748">
        <v>641</v>
      </c>
    </row>
    <row r="749" spans="1:13">
      <c r="A749">
        <v>748</v>
      </c>
      <c r="B749" t="s">
        <v>1831</v>
      </c>
      <c r="C749" t="s">
        <v>3881</v>
      </c>
      <c r="D749" t="s">
        <v>1831</v>
      </c>
      <c r="E749">
        <v>641</v>
      </c>
    </row>
    <row r="750" spans="1:13">
      <c r="A750">
        <v>749</v>
      </c>
      <c r="B750" t="s">
        <v>1829</v>
      </c>
      <c r="C750" t="s">
        <v>3881</v>
      </c>
      <c r="D750" t="s">
        <v>1829</v>
      </c>
      <c r="E750">
        <v>639</v>
      </c>
    </row>
    <row r="751" spans="1:13">
      <c r="A751">
        <v>750</v>
      </c>
      <c r="B751" t="s">
        <v>1829</v>
      </c>
      <c r="C751" t="s">
        <v>3881</v>
      </c>
      <c r="D751" t="s">
        <v>1829</v>
      </c>
      <c r="E751">
        <v>639</v>
      </c>
    </row>
    <row r="752" spans="1:13">
      <c r="A752">
        <v>751</v>
      </c>
      <c r="B752" t="s">
        <v>1830</v>
      </c>
      <c r="C752" t="s">
        <v>3881</v>
      </c>
      <c r="D752" t="s">
        <v>1830</v>
      </c>
      <c r="E752">
        <v>640</v>
      </c>
    </row>
    <row r="753" spans="1:5">
      <c r="A753">
        <v>752</v>
      </c>
      <c r="B753" t="s">
        <v>1830</v>
      </c>
      <c r="C753" t="s">
        <v>3881</v>
      </c>
      <c r="D753" t="s">
        <v>1830</v>
      </c>
      <c r="E753">
        <v>640</v>
      </c>
    </row>
    <row r="754" spans="1:5">
      <c r="A754">
        <v>753</v>
      </c>
      <c r="B754" t="s">
        <v>1122</v>
      </c>
      <c r="C754" t="s">
        <v>3881</v>
      </c>
      <c r="D754" t="s">
        <v>1122</v>
      </c>
      <c r="E754">
        <v>642</v>
      </c>
    </row>
    <row r="755" spans="1:5">
      <c r="A755">
        <v>754</v>
      </c>
      <c r="B755" t="s">
        <v>1122</v>
      </c>
      <c r="C755" t="s">
        <v>3881</v>
      </c>
      <c r="D755" t="s">
        <v>1122</v>
      </c>
      <c r="E755">
        <v>642</v>
      </c>
    </row>
    <row r="756" spans="1:5">
      <c r="A756">
        <v>755</v>
      </c>
      <c r="B756" t="s">
        <v>1124</v>
      </c>
      <c r="C756" t="s">
        <v>3881</v>
      </c>
      <c r="D756" t="s">
        <v>1124</v>
      </c>
      <c r="E756">
        <v>643</v>
      </c>
    </row>
    <row r="757" spans="1:5">
      <c r="A757">
        <v>756</v>
      </c>
      <c r="B757" t="s">
        <v>1124</v>
      </c>
      <c r="C757" t="s">
        <v>3881</v>
      </c>
      <c r="D757" t="s">
        <v>1124</v>
      </c>
      <c r="E757">
        <v>643</v>
      </c>
    </row>
    <row r="758" spans="1:5">
      <c r="A758">
        <v>757</v>
      </c>
      <c r="B758" t="s">
        <v>1833</v>
      </c>
      <c r="C758" t="s">
        <v>3881</v>
      </c>
      <c r="D758" t="s">
        <v>1833</v>
      </c>
      <c r="E758">
        <v>645</v>
      </c>
    </row>
    <row r="759" spans="1:5">
      <c r="A759">
        <v>758</v>
      </c>
      <c r="B759" t="s">
        <v>1833</v>
      </c>
      <c r="C759" t="s">
        <v>3881</v>
      </c>
      <c r="D759" t="s">
        <v>1833</v>
      </c>
      <c r="E759">
        <v>645</v>
      </c>
    </row>
    <row r="760" spans="1:5" s="44" customFormat="1">
      <c r="A760" s="44">
        <v>759</v>
      </c>
      <c r="B760" s="44" t="s">
        <v>1834</v>
      </c>
      <c r="C760" s="44" t="s">
        <v>3858</v>
      </c>
      <c r="D760" s="44" t="s">
        <v>943</v>
      </c>
      <c r="E760" s="44">
        <v>520</v>
      </c>
    </row>
    <row r="761" spans="1:5">
      <c r="A761">
        <v>760</v>
      </c>
      <c r="B761" t="s">
        <v>1835</v>
      </c>
      <c r="C761" t="s">
        <v>3881</v>
      </c>
      <c r="D761" t="s">
        <v>1835</v>
      </c>
      <c r="E761">
        <v>647</v>
      </c>
    </row>
    <row r="762" spans="1:5">
      <c r="A762">
        <v>761</v>
      </c>
      <c r="B762" t="s">
        <v>1836</v>
      </c>
      <c r="C762" t="s">
        <v>3881</v>
      </c>
      <c r="D762" t="s">
        <v>1836</v>
      </c>
      <c r="E762">
        <v>648</v>
      </c>
    </row>
    <row r="763" spans="1:5">
      <c r="A763">
        <v>762</v>
      </c>
      <c r="B763" t="s">
        <v>1837</v>
      </c>
      <c r="C763" t="s">
        <v>3881</v>
      </c>
      <c r="D763" t="s">
        <v>1837</v>
      </c>
      <c r="E763">
        <v>649</v>
      </c>
    </row>
    <row r="764" spans="1:5">
      <c r="A764">
        <v>763</v>
      </c>
      <c r="B764" t="s">
        <v>1837</v>
      </c>
      <c r="C764" t="s">
        <v>3881</v>
      </c>
      <c r="D764" t="s">
        <v>1837</v>
      </c>
      <c r="E764">
        <v>649</v>
      </c>
    </row>
    <row r="765" spans="1:5">
      <c r="A765">
        <v>764</v>
      </c>
      <c r="B765" t="s">
        <v>1841</v>
      </c>
      <c r="C765" t="s">
        <v>3881</v>
      </c>
      <c r="D765" t="s">
        <v>1841</v>
      </c>
      <c r="E765">
        <v>653</v>
      </c>
    </row>
    <row r="766" spans="1:5">
      <c r="A766">
        <v>765</v>
      </c>
      <c r="B766" t="s">
        <v>1840</v>
      </c>
      <c r="C766" t="s">
        <v>3881</v>
      </c>
      <c r="D766" t="s">
        <v>1840</v>
      </c>
      <c r="E766">
        <v>652</v>
      </c>
    </row>
    <row r="767" spans="1:5">
      <c r="A767">
        <v>766</v>
      </c>
      <c r="B767" t="s">
        <v>1840</v>
      </c>
      <c r="C767" t="s">
        <v>3881</v>
      </c>
      <c r="D767" t="s">
        <v>1840</v>
      </c>
      <c r="E767">
        <v>652</v>
      </c>
    </row>
    <row r="768" spans="1:5">
      <c r="A768">
        <v>767</v>
      </c>
      <c r="B768" t="s">
        <v>1839</v>
      </c>
      <c r="C768" t="s">
        <v>3881</v>
      </c>
      <c r="D768" t="s">
        <v>1839</v>
      </c>
      <c r="E768">
        <v>651</v>
      </c>
    </row>
    <row r="769" spans="1:5">
      <c r="A769">
        <v>768</v>
      </c>
      <c r="B769" t="s">
        <v>1842</v>
      </c>
      <c r="C769" t="s">
        <v>3881</v>
      </c>
      <c r="D769" t="s">
        <v>1842</v>
      </c>
      <c r="E769">
        <v>654</v>
      </c>
    </row>
    <row r="770" spans="1:5">
      <c r="A770">
        <v>769</v>
      </c>
      <c r="B770" t="s">
        <v>1843</v>
      </c>
      <c r="C770" t="s">
        <v>3881</v>
      </c>
      <c r="D770" t="s">
        <v>1843</v>
      </c>
      <c r="E770">
        <v>655</v>
      </c>
    </row>
    <row r="771" spans="1:5">
      <c r="A771">
        <v>770</v>
      </c>
      <c r="B771" t="s">
        <v>1844</v>
      </c>
      <c r="C771" t="s">
        <v>3881</v>
      </c>
      <c r="D771" t="s">
        <v>1844</v>
      </c>
      <c r="E771">
        <v>656</v>
      </c>
    </row>
    <row r="772" spans="1:5">
      <c r="A772">
        <v>771</v>
      </c>
      <c r="B772" t="s">
        <v>1846</v>
      </c>
      <c r="C772" t="s">
        <v>3881</v>
      </c>
      <c r="D772" t="s">
        <v>1846</v>
      </c>
      <c r="E772">
        <v>658</v>
      </c>
    </row>
    <row r="773" spans="1:5">
      <c r="A773">
        <v>772</v>
      </c>
      <c r="B773" t="s">
        <v>4020</v>
      </c>
      <c r="C773" t="s">
        <v>3858</v>
      </c>
      <c r="D773" s="41" t="s">
        <v>1845</v>
      </c>
      <c r="E773">
        <v>657</v>
      </c>
    </row>
    <row r="774" spans="1:5">
      <c r="A774">
        <v>773</v>
      </c>
      <c r="B774" t="s">
        <v>1847</v>
      </c>
      <c r="C774" t="s">
        <v>3881</v>
      </c>
      <c r="D774" t="s">
        <v>1847</v>
      </c>
      <c r="E774">
        <v>659</v>
      </c>
    </row>
    <row r="775" spans="1:5">
      <c r="A775">
        <v>774</v>
      </c>
      <c r="B775" t="s">
        <v>1848</v>
      </c>
      <c r="C775" t="s">
        <v>3881</v>
      </c>
      <c r="D775" t="s">
        <v>1848</v>
      </c>
      <c r="E775">
        <v>660</v>
      </c>
    </row>
    <row r="776" spans="1:5">
      <c r="A776">
        <v>775</v>
      </c>
      <c r="B776" t="s">
        <v>1850</v>
      </c>
      <c r="C776" t="s">
        <v>3881</v>
      </c>
      <c r="D776" t="s">
        <v>1850</v>
      </c>
      <c r="E776">
        <v>662</v>
      </c>
    </row>
    <row r="777" spans="1:5">
      <c r="A777">
        <v>776</v>
      </c>
      <c r="B777" t="s">
        <v>1849</v>
      </c>
      <c r="C777" t="s">
        <v>3881</v>
      </c>
      <c r="D777" t="s">
        <v>1849</v>
      </c>
      <c r="E777">
        <v>661</v>
      </c>
    </row>
    <row r="778" spans="1:5" s="44" customFormat="1">
      <c r="A778" s="44">
        <v>777</v>
      </c>
      <c r="B778" s="44" t="s">
        <v>4021</v>
      </c>
      <c r="C778" s="44" t="s">
        <v>3876</v>
      </c>
    </row>
    <row r="779" spans="1:5">
      <c r="A779">
        <v>778</v>
      </c>
      <c r="B779" t="s">
        <v>1852</v>
      </c>
      <c r="C779" t="s">
        <v>3881</v>
      </c>
      <c r="D779" t="s">
        <v>1852</v>
      </c>
      <c r="E779">
        <v>664</v>
      </c>
    </row>
    <row r="780" spans="1:5">
      <c r="A780">
        <v>779</v>
      </c>
      <c r="B780" t="s">
        <v>1853</v>
      </c>
      <c r="C780" t="s">
        <v>3881</v>
      </c>
      <c r="D780" t="s">
        <v>1853</v>
      </c>
      <c r="E780">
        <v>665</v>
      </c>
    </row>
    <row r="781" spans="1:5">
      <c r="A781">
        <v>780</v>
      </c>
      <c r="B781" t="s">
        <v>1851</v>
      </c>
      <c r="C781" t="s">
        <v>3881</v>
      </c>
      <c r="D781" t="s">
        <v>1851</v>
      </c>
      <c r="E781">
        <v>663</v>
      </c>
    </row>
    <row r="782" spans="1:5">
      <c r="A782">
        <v>781</v>
      </c>
      <c r="B782" t="s">
        <v>1851</v>
      </c>
      <c r="C782" t="s">
        <v>3881</v>
      </c>
      <c r="D782" t="s">
        <v>1851</v>
      </c>
      <c r="E782">
        <v>663</v>
      </c>
    </row>
    <row r="783" spans="1:5">
      <c r="A783">
        <v>782</v>
      </c>
      <c r="B783" t="s">
        <v>1854</v>
      </c>
      <c r="C783" t="s">
        <v>3881</v>
      </c>
      <c r="D783" t="s">
        <v>1854</v>
      </c>
      <c r="E783">
        <v>666</v>
      </c>
    </row>
    <row r="784" spans="1:5">
      <c r="A784">
        <v>783</v>
      </c>
      <c r="B784" t="s">
        <v>1855</v>
      </c>
      <c r="C784" t="s">
        <v>3881</v>
      </c>
      <c r="D784" t="s">
        <v>1855</v>
      </c>
      <c r="E784">
        <v>667</v>
      </c>
    </row>
    <row r="785" spans="1:33">
      <c r="A785">
        <v>784</v>
      </c>
      <c r="B785" t="s">
        <v>1856</v>
      </c>
      <c r="C785" t="s">
        <v>3881</v>
      </c>
      <c r="D785" t="s">
        <v>1856</v>
      </c>
      <c r="E785">
        <v>668</v>
      </c>
    </row>
    <row r="786" spans="1:33">
      <c r="A786">
        <v>785</v>
      </c>
      <c r="B786" t="s">
        <v>1856</v>
      </c>
      <c r="C786" t="s">
        <v>3881</v>
      </c>
      <c r="D786" t="s">
        <v>1856</v>
      </c>
      <c r="E786">
        <v>668</v>
      </c>
    </row>
    <row r="787" spans="1:33">
      <c r="A787">
        <v>786</v>
      </c>
      <c r="B787" t="s">
        <v>1857</v>
      </c>
      <c r="C787" t="s">
        <v>3881</v>
      </c>
      <c r="D787" t="s">
        <v>1857</v>
      </c>
      <c r="E787">
        <v>669</v>
      </c>
    </row>
    <row r="788" spans="1:33">
      <c r="A788">
        <v>787</v>
      </c>
      <c r="B788" t="s">
        <v>1860</v>
      </c>
      <c r="C788" t="s">
        <v>3881</v>
      </c>
      <c r="D788" t="s">
        <v>1860</v>
      </c>
      <c r="E788">
        <v>672</v>
      </c>
    </row>
    <row r="789" spans="1:33">
      <c r="A789">
        <v>788</v>
      </c>
      <c r="B789" t="s">
        <v>1858</v>
      </c>
      <c r="C789" t="s">
        <v>3881</v>
      </c>
      <c r="D789" t="s">
        <v>1858</v>
      </c>
      <c r="E789">
        <v>670</v>
      </c>
    </row>
    <row r="790" spans="1:33">
      <c r="A790">
        <v>789</v>
      </c>
      <c r="B790" t="s">
        <v>1858</v>
      </c>
      <c r="C790" t="s">
        <v>3881</v>
      </c>
      <c r="D790" t="s">
        <v>1858</v>
      </c>
      <c r="E790">
        <v>670</v>
      </c>
    </row>
    <row r="791" spans="1:33">
      <c r="A791">
        <v>790</v>
      </c>
      <c r="B791" t="s">
        <v>1859</v>
      </c>
      <c r="C791" t="s">
        <v>3881</v>
      </c>
      <c r="D791" t="s">
        <v>1859</v>
      </c>
      <c r="E791">
        <v>671</v>
      </c>
    </row>
    <row r="792" spans="1:33">
      <c r="A792">
        <v>791</v>
      </c>
      <c r="B792" t="s">
        <v>1859</v>
      </c>
      <c r="C792" t="s">
        <v>3881</v>
      </c>
      <c r="D792" t="s">
        <v>1859</v>
      </c>
      <c r="E792">
        <v>671</v>
      </c>
    </row>
    <row r="793" spans="1:33">
      <c r="A793">
        <v>792</v>
      </c>
      <c r="B793" t="s">
        <v>1861</v>
      </c>
      <c r="C793" t="s">
        <v>3881</v>
      </c>
      <c r="D793" t="s">
        <v>1861</v>
      </c>
      <c r="E793">
        <v>673</v>
      </c>
    </row>
    <row r="794" spans="1:33">
      <c r="A794">
        <v>793</v>
      </c>
      <c r="B794" t="s">
        <v>1862</v>
      </c>
      <c r="C794" t="s">
        <v>3881</v>
      </c>
      <c r="D794" t="s">
        <v>1862</v>
      </c>
      <c r="E794">
        <v>674</v>
      </c>
    </row>
    <row r="795" spans="1:33">
      <c r="A795">
        <v>794</v>
      </c>
      <c r="B795" t="s">
        <v>1162</v>
      </c>
      <c r="C795" t="s">
        <v>3881</v>
      </c>
      <c r="D795" t="s">
        <v>1162</v>
      </c>
      <c r="E795">
        <v>675</v>
      </c>
    </row>
    <row r="796" spans="1:33">
      <c r="A796">
        <v>795</v>
      </c>
      <c r="B796" t="s">
        <v>1863</v>
      </c>
      <c r="C796" t="s">
        <v>3881</v>
      </c>
      <c r="D796" t="s">
        <v>1863</v>
      </c>
      <c r="E796">
        <v>676</v>
      </c>
    </row>
    <row r="797" spans="1:33">
      <c r="A797">
        <v>796</v>
      </c>
      <c r="B797" t="s">
        <v>4022</v>
      </c>
      <c r="C797" t="s">
        <v>3858</v>
      </c>
      <c r="D797" t="s">
        <v>1521</v>
      </c>
      <c r="E797">
        <v>303</v>
      </c>
      <c r="F797" t="s">
        <v>1852</v>
      </c>
      <c r="G797">
        <v>664</v>
      </c>
      <c r="H797" s="41" t="s">
        <v>1864</v>
      </c>
      <c r="I797">
        <v>677</v>
      </c>
    </row>
    <row r="798" spans="1:33">
      <c r="A798">
        <v>797</v>
      </c>
      <c r="B798" t="s">
        <v>4022</v>
      </c>
      <c r="C798" t="s">
        <v>3858</v>
      </c>
      <c r="D798" t="s">
        <v>1521</v>
      </c>
      <c r="E798">
        <v>303</v>
      </c>
      <c r="F798" t="s">
        <v>1852</v>
      </c>
      <c r="G798">
        <v>664</v>
      </c>
      <c r="H798" s="41" t="s">
        <v>1864</v>
      </c>
      <c r="I798">
        <v>677</v>
      </c>
    </row>
    <row r="799" spans="1:33">
      <c r="A799">
        <v>798</v>
      </c>
      <c r="B799" t="s">
        <v>1166</v>
      </c>
      <c r="C799" t="s">
        <v>3881</v>
      </c>
      <c r="D799" t="s">
        <v>1166</v>
      </c>
      <c r="E799">
        <v>681</v>
      </c>
    </row>
    <row r="800" spans="1:33">
      <c r="A800">
        <v>799</v>
      </c>
      <c r="B800" t="s">
        <v>4023</v>
      </c>
      <c r="C800" t="s">
        <v>3858</v>
      </c>
      <c r="D800" t="s">
        <v>1252</v>
      </c>
      <c r="E800">
        <v>10</v>
      </c>
      <c r="F800" t="s">
        <v>1274</v>
      </c>
      <c r="G800">
        <v>31</v>
      </c>
      <c r="H800" t="s">
        <v>1336</v>
      </c>
      <c r="I800">
        <v>98</v>
      </c>
      <c r="J800" t="s">
        <v>1453</v>
      </c>
      <c r="K800">
        <v>223</v>
      </c>
      <c r="L800" t="s">
        <v>1454</v>
      </c>
      <c r="M800">
        <v>225</v>
      </c>
      <c r="N800" t="s">
        <v>578</v>
      </c>
      <c r="O800">
        <v>243</v>
      </c>
      <c r="P800" t="s">
        <v>1507</v>
      </c>
      <c r="Q800">
        <v>289</v>
      </c>
      <c r="R800" t="s">
        <v>1563</v>
      </c>
      <c r="S800">
        <v>350</v>
      </c>
      <c r="T800" t="s">
        <v>1594</v>
      </c>
      <c r="U800">
        <v>385</v>
      </c>
      <c r="V800" t="s">
        <v>1600</v>
      </c>
      <c r="W800">
        <v>391</v>
      </c>
      <c r="X800" t="s">
        <v>1652</v>
      </c>
      <c r="Y800">
        <v>448</v>
      </c>
      <c r="Z800" t="s">
        <v>1667</v>
      </c>
      <c r="AA800">
        <v>464</v>
      </c>
      <c r="AB800" t="s">
        <v>1668</v>
      </c>
      <c r="AC800">
        <v>465</v>
      </c>
      <c r="AD800" t="s">
        <v>1753</v>
      </c>
      <c r="AE800">
        <v>561</v>
      </c>
      <c r="AF800" s="41" t="s">
        <v>1865</v>
      </c>
      <c r="AG800">
        <v>678</v>
      </c>
    </row>
    <row r="801" spans="1:33">
      <c r="A801">
        <v>800</v>
      </c>
      <c r="B801" t="s">
        <v>1867</v>
      </c>
      <c r="C801" t="s">
        <v>3881</v>
      </c>
      <c r="D801" t="s">
        <v>1867</v>
      </c>
      <c r="E801">
        <v>680</v>
      </c>
    </row>
    <row r="802" spans="1:33">
      <c r="A802">
        <v>801</v>
      </c>
      <c r="B802" t="s">
        <v>1866</v>
      </c>
      <c r="C802" t="s">
        <v>3881</v>
      </c>
      <c r="D802" t="s">
        <v>1866</v>
      </c>
      <c r="E802">
        <v>679</v>
      </c>
    </row>
    <row r="803" spans="1:33">
      <c r="A803">
        <v>802</v>
      </c>
      <c r="B803" t="s">
        <v>4024</v>
      </c>
      <c r="C803" t="s">
        <v>3858</v>
      </c>
      <c r="D803" s="41" t="s">
        <v>1869</v>
      </c>
      <c r="E803">
        <v>683</v>
      </c>
    </row>
    <row r="804" spans="1:33">
      <c r="A804">
        <v>803</v>
      </c>
      <c r="B804" t="s">
        <v>4025</v>
      </c>
      <c r="C804" t="s">
        <v>3858</v>
      </c>
      <c r="D804" s="41" t="s">
        <v>1868</v>
      </c>
      <c r="E804">
        <v>682</v>
      </c>
    </row>
    <row r="805" spans="1:33" s="42" customFormat="1">
      <c r="A805" s="42">
        <v>804</v>
      </c>
      <c r="B805" s="42" t="s">
        <v>1239</v>
      </c>
      <c r="C805" s="42" t="s">
        <v>3858</v>
      </c>
      <c r="D805" s="42" t="s">
        <v>1326</v>
      </c>
      <c r="E805" s="42">
        <v>87</v>
      </c>
      <c r="F805" s="42" t="s">
        <v>1478</v>
      </c>
      <c r="G805" s="42">
        <v>255</v>
      </c>
    </row>
    <row r="806" spans="1:33">
      <c r="A806">
        <v>805</v>
      </c>
      <c r="B806" t="s">
        <v>1176</v>
      </c>
      <c r="C806" t="s">
        <v>3858</v>
      </c>
      <c r="D806" s="42" t="s">
        <v>1723</v>
      </c>
      <c r="E806">
        <v>525</v>
      </c>
    </row>
    <row r="807" spans="1:33">
      <c r="A807">
        <v>806</v>
      </c>
      <c r="B807" t="s">
        <v>1177</v>
      </c>
      <c r="C807" t="s">
        <v>3858</v>
      </c>
      <c r="D807" s="42" t="s">
        <v>665</v>
      </c>
      <c r="E807">
        <v>320</v>
      </c>
    </row>
    <row r="808" spans="1:33">
      <c r="A808">
        <v>807</v>
      </c>
      <c r="B808" t="s">
        <v>1337</v>
      </c>
      <c r="C808" t="s">
        <v>3858</v>
      </c>
      <c r="D808" s="42" t="s">
        <v>1245</v>
      </c>
      <c r="E808">
        <v>2</v>
      </c>
      <c r="F808" t="s">
        <v>276</v>
      </c>
      <c r="G808">
        <v>63</v>
      </c>
      <c r="H808" t="s">
        <v>1332</v>
      </c>
      <c r="I808">
        <v>92</v>
      </c>
      <c r="J808" t="s">
        <v>445</v>
      </c>
      <c r="K808">
        <v>163</v>
      </c>
      <c r="L808" t="s">
        <v>609</v>
      </c>
      <c r="M808">
        <v>260</v>
      </c>
      <c r="N808" t="s">
        <v>1595</v>
      </c>
      <c r="O808">
        <v>386</v>
      </c>
      <c r="P808" t="s">
        <v>1623</v>
      </c>
      <c r="Q808">
        <v>416</v>
      </c>
      <c r="R808" t="s">
        <v>1665</v>
      </c>
      <c r="S808">
        <v>462</v>
      </c>
      <c r="T808" t="s">
        <v>1677</v>
      </c>
      <c r="U808">
        <v>475</v>
      </c>
    </row>
    <row r="809" spans="1:33" s="44" customFormat="1">
      <c r="A809" s="44">
        <v>808</v>
      </c>
      <c r="B809" s="44" t="s">
        <v>4026</v>
      </c>
      <c r="C809" s="44" t="s">
        <v>3858</v>
      </c>
      <c r="D809" s="44" t="s">
        <v>1256</v>
      </c>
      <c r="E809" s="44">
        <v>14</v>
      </c>
      <c r="F809" s="44" t="s">
        <v>1364</v>
      </c>
      <c r="G809" s="44">
        <v>124</v>
      </c>
      <c r="H809" s="44" t="s">
        <v>594</v>
      </c>
      <c r="I809" s="44">
        <v>251</v>
      </c>
      <c r="J809" s="44" t="s">
        <v>1590</v>
      </c>
      <c r="K809" s="44">
        <v>380</v>
      </c>
      <c r="L809" s="44" t="s">
        <v>1699</v>
      </c>
      <c r="M809" s="44">
        <v>499</v>
      </c>
    </row>
    <row r="810" spans="1:33">
      <c r="A810">
        <v>809</v>
      </c>
      <c r="B810" t="s">
        <v>1181</v>
      </c>
      <c r="C810" t="s">
        <v>3876</v>
      </c>
      <c r="D810" s="42"/>
    </row>
    <row r="811" spans="1:33">
      <c r="A811">
        <v>810</v>
      </c>
      <c r="B811" t="s">
        <v>1435</v>
      </c>
      <c r="C811" t="s">
        <v>3881</v>
      </c>
      <c r="D811" t="s">
        <v>1435</v>
      </c>
      <c r="E811">
        <v>203</v>
      </c>
    </row>
    <row r="812" spans="1:33">
      <c r="A812">
        <v>811</v>
      </c>
      <c r="B812" t="s">
        <v>1184</v>
      </c>
      <c r="C812" t="s">
        <v>3858</v>
      </c>
      <c r="D812" s="41" t="s">
        <v>1439</v>
      </c>
      <c r="E812">
        <v>208</v>
      </c>
    </row>
    <row r="813" spans="1:33">
      <c r="A813">
        <v>812</v>
      </c>
      <c r="B813" t="s">
        <v>1186</v>
      </c>
      <c r="C813" t="s">
        <v>3858</v>
      </c>
      <c r="D813" s="41" t="s">
        <v>1440</v>
      </c>
      <c r="E813">
        <v>209</v>
      </c>
    </row>
    <row r="814" spans="1:33">
      <c r="A814">
        <v>813</v>
      </c>
      <c r="B814" t="s">
        <v>1686</v>
      </c>
      <c r="C814" t="s">
        <v>3881</v>
      </c>
      <c r="D814" t="s">
        <v>1686</v>
      </c>
      <c r="E814">
        <v>486</v>
      </c>
    </row>
    <row r="815" spans="1:33">
      <c r="A815">
        <v>814</v>
      </c>
      <c r="B815" t="s">
        <v>4027</v>
      </c>
      <c r="C815" t="s">
        <v>3858</v>
      </c>
      <c r="D815" t="s">
        <v>1252</v>
      </c>
      <c r="E815">
        <v>10</v>
      </c>
      <c r="F815" t="s">
        <v>1274</v>
      </c>
      <c r="G815">
        <v>31</v>
      </c>
      <c r="H815" t="s">
        <v>1336</v>
      </c>
      <c r="I815">
        <v>98</v>
      </c>
      <c r="J815" s="41" t="s">
        <v>1453</v>
      </c>
      <c r="K815">
        <v>223</v>
      </c>
      <c r="L815" t="s">
        <v>1454</v>
      </c>
      <c r="M815">
        <v>225</v>
      </c>
      <c r="N815" t="s">
        <v>578</v>
      </c>
      <c r="O815">
        <v>243</v>
      </c>
      <c r="P815" t="s">
        <v>1507</v>
      </c>
      <c r="Q815">
        <v>289</v>
      </c>
      <c r="R815" t="s">
        <v>1563</v>
      </c>
      <c r="S815">
        <v>350</v>
      </c>
      <c r="T815" t="s">
        <v>1594</v>
      </c>
      <c r="U815">
        <v>385</v>
      </c>
      <c r="V815" t="s">
        <v>1600</v>
      </c>
      <c r="W815">
        <v>391</v>
      </c>
      <c r="X815" t="s">
        <v>1652</v>
      </c>
      <c r="Y815">
        <v>448</v>
      </c>
      <c r="Z815" t="s">
        <v>1667</v>
      </c>
      <c r="AA815">
        <v>464</v>
      </c>
      <c r="AB815" t="s">
        <v>1668</v>
      </c>
      <c r="AC815">
        <v>465</v>
      </c>
      <c r="AD815" t="s">
        <v>1753</v>
      </c>
      <c r="AE815">
        <v>561</v>
      </c>
      <c r="AF815" t="s">
        <v>1865</v>
      </c>
      <c r="AG815">
        <v>678</v>
      </c>
    </row>
    <row r="816" spans="1:33">
      <c r="A816">
        <v>815</v>
      </c>
      <c r="B816" t="s">
        <v>4028</v>
      </c>
      <c r="C816" t="s">
        <v>3858</v>
      </c>
      <c r="D816" s="41" t="s">
        <v>1452</v>
      </c>
      <c r="E816">
        <v>222</v>
      </c>
    </row>
    <row r="817" spans="1:33">
      <c r="A817">
        <v>816</v>
      </c>
      <c r="B817" t="s">
        <v>4029</v>
      </c>
      <c r="C817" t="s">
        <v>3858</v>
      </c>
      <c r="D817" s="41" t="s">
        <v>1454</v>
      </c>
      <c r="E817">
        <v>224</v>
      </c>
      <c r="F817" t="s">
        <v>1507</v>
      </c>
      <c r="G817">
        <v>288</v>
      </c>
    </row>
    <row r="818" spans="1:33">
      <c r="A818">
        <v>817</v>
      </c>
      <c r="B818" t="s">
        <v>4030</v>
      </c>
      <c r="C818" t="s">
        <v>3858</v>
      </c>
      <c r="D818" t="s">
        <v>1252</v>
      </c>
      <c r="E818">
        <v>10</v>
      </c>
      <c r="F818" t="s">
        <v>1274</v>
      </c>
      <c r="G818">
        <v>31</v>
      </c>
      <c r="H818" t="s">
        <v>1336</v>
      </c>
      <c r="I818">
        <v>98</v>
      </c>
      <c r="J818" t="s">
        <v>1453</v>
      </c>
      <c r="K818">
        <v>223</v>
      </c>
      <c r="L818" s="41" t="s">
        <v>1454</v>
      </c>
      <c r="M818">
        <v>225</v>
      </c>
      <c r="N818" t="s">
        <v>578</v>
      </c>
      <c r="O818">
        <v>243</v>
      </c>
      <c r="P818" t="s">
        <v>1507</v>
      </c>
      <c r="Q818">
        <v>289</v>
      </c>
      <c r="R818" t="s">
        <v>1563</v>
      </c>
      <c r="S818">
        <v>350</v>
      </c>
      <c r="T818" t="s">
        <v>1594</v>
      </c>
      <c r="U818">
        <v>385</v>
      </c>
      <c r="V818" t="s">
        <v>1600</v>
      </c>
      <c r="W818">
        <v>391</v>
      </c>
      <c r="X818" t="s">
        <v>1652</v>
      </c>
      <c r="Y818">
        <v>448</v>
      </c>
      <c r="Z818" t="s">
        <v>1667</v>
      </c>
      <c r="AA818">
        <v>464</v>
      </c>
      <c r="AB818" t="s">
        <v>1668</v>
      </c>
      <c r="AC818">
        <v>465</v>
      </c>
      <c r="AD818" t="s">
        <v>1753</v>
      </c>
      <c r="AE818">
        <v>561</v>
      </c>
      <c r="AF818" t="s">
        <v>1865</v>
      </c>
      <c r="AG818">
        <v>678</v>
      </c>
    </row>
    <row r="819" spans="1:33" s="44" customFormat="1">
      <c r="A819" s="44">
        <v>818</v>
      </c>
      <c r="B819" s="44" t="s">
        <v>1196</v>
      </c>
      <c r="C819" s="44" t="s">
        <v>3876</v>
      </c>
    </row>
    <row r="820" spans="1:33" s="44" customFormat="1">
      <c r="A820" s="44">
        <v>819</v>
      </c>
      <c r="B820" s="44" t="s">
        <v>1198</v>
      </c>
      <c r="C820" s="44" t="s">
        <v>3876</v>
      </c>
    </row>
    <row r="821" spans="1:33">
      <c r="A821">
        <v>820</v>
      </c>
      <c r="B821" t="s">
        <v>1240</v>
      </c>
      <c r="C821" t="s">
        <v>3858</v>
      </c>
      <c r="D821" t="s">
        <v>1451</v>
      </c>
      <c r="E821">
        <v>220</v>
      </c>
      <c r="F821" t="s">
        <v>1451</v>
      </c>
      <c r="G821">
        <v>221</v>
      </c>
    </row>
    <row r="822" spans="1:33">
      <c r="A822">
        <v>821</v>
      </c>
      <c r="B822" t="s">
        <v>1241</v>
      </c>
      <c r="C822" t="s">
        <v>3858</v>
      </c>
      <c r="D822" t="s">
        <v>1451</v>
      </c>
      <c r="E822">
        <v>220</v>
      </c>
      <c r="F822" t="s">
        <v>1451</v>
      </c>
      <c r="G822">
        <v>221</v>
      </c>
    </row>
    <row r="823" spans="1:33">
      <c r="A823">
        <v>822</v>
      </c>
      <c r="B823" t="s">
        <v>1202</v>
      </c>
      <c r="C823" t="s">
        <v>3858</v>
      </c>
      <c r="D823" t="s">
        <v>1549</v>
      </c>
      <c r="E823">
        <v>335</v>
      </c>
    </row>
    <row r="824" spans="1:33">
      <c r="A824">
        <v>823</v>
      </c>
      <c r="B824" t="s">
        <v>1202</v>
      </c>
      <c r="C824" t="s">
        <v>3858</v>
      </c>
      <c r="D824" t="s">
        <v>1667</v>
      </c>
      <c r="E824">
        <v>466</v>
      </c>
      <c r="F824" t="s">
        <v>1779</v>
      </c>
      <c r="G824">
        <v>589</v>
      </c>
    </row>
    <row r="825" spans="1:33">
      <c r="A825">
        <v>824</v>
      </c>
      <c r="B825" t="s">
        <v>1499</v>
      </c>
      <c r="C825" t="s">
        <v>3881</v>
      </c>
      <c r="D825" s="41" t="s">
        <v>1499</v>
      </c>
      <c r="E825">
        <v>280</v>
      </c>
    </row>
    <row r="826" spans="1:33">
      <c r="A826">
        <v>825</v>
      </c>
      <c r="B826" t="s">
        <v>1499</v>
      </c>
      <c r="C826" t="s">
        <v>3881</v>
      </c>
      <c r="D826" s="41" t="s">
        <v>1499</v>
      </c>
      <c r="E826">
        <v>280</v>
      </c>
    </row>
    <row r="827" spans="1:33">
      <c r="A827">
        <v>826</v>
      </c>
      <c r="B827" t="s">
        <v>1498</v>
      </c>
      <c r="C827" t="s">
        <v>3881</v>
      </c>
      <c r="D827" s="41" t="s">
        <v>1498</v>
      </c>
      <c r="E827">
        <v>279</v>
      </c>
    </row>
    <row r="828" spans="1:33">
      <c r="A828">
        <v>827</v>
      </c>
      <c r="B828" t="s">
        <v>1498</v>
      </c>
      <c r="C828" t="s">
        <v>3881</v>
      </c>
      <c r="D828" s="41" t="s">
        <v>1498</v>
      </c>
      <c r="E828">
        <v>279</v>
      </c>
    </row>
    <row r="829" spans="1:33">
      <c r="A829">
        <v>828</v>
      </c>
      <c r="B829" t="s">
        <v>1497</v>
      </c>
      <c r="C829" t="s">
        <v>3858</v>
      </c>
      <c r="D829" s="42" t="s">
        <v>1267</v>
      </c>
      <c r="E829">
        <v>24</v>
      </c>
      <c r="F829" t="s">
        <v>1314</v>
      </c>
      <c r="G829">
        <v>75</v>
      </c>
      <c r="H829" t="s">
        <v>1470</v>
      </c>
      <c r="I829">
        <v>246</v>
      </c>
    </row>
    <row r="830" spans="1:33">
      <c r="A830">
        <v>829</v>
      </c>
      <c r="B830" t="s">
        <v>4031</v>
      </c>
      <c r="C830" t="s">
        <v>3858</v>
      </c>
      <c r="D830" t="s">
        <v>1454</v>
      </c>
      <c r="E830">
        <v>224</v>
      </c>
      <c r="F830" s="41" t="s">
        <v>1507</v>
      </c>
      <c r="G830">
        <v>288</v>
      </c>
    </row>
    <row r="831" spans="1:33">
      <c r="A831">
        <v>830</v>
      </c>
      <c r="B831" t="s">
        <v>4032</v>
      </c>
      <c r="C831" t="s">
        <v>3858</v>
      </c>
      <c r="D831" t="s">
        <v>1252</v>
      </c>
      <c r="E831">
        <v>10</v>
      </c>
      <c r="F831" t="s">
        <v>1274</v>
      </c>
      <c r="G831">
        <v>31</v>
      </c>
      <c r="H831" t="s">
        <v>1336</v>
      </c>
      <c r="I831">
        <v>98</v>
      </c>
      <c r="J831" t="s">
        <v>1453</v>
      </c>
      <c r="K831">
        <v>223</v>
      </c>
      <c r="L831" t="s">
        <v>1454</v>
      </c>
      <c r="M831">
        <v>225</v>
      </c>
      <c r="N831" t="s">
        <v>578</v>
      </c>
      <c r="O831">
        <v>243</v>
      </c>
      <c r="P831" s="41" t="s">
        <v>1507</v>
      </c>
      <c r="Q831">
        <v>289</v>
      </c>
      <c r="R831" t="s">
        <v>1563</v>
      </c>
      <c r="S831">
        <v>350</v>
      </c>
      <c r="T831" t="s">
        <v>1594</v>
      </c>
      <c r="U831">
        <v>385</v>
      </c>
      <c r="V831" t="s">
        <v>1600</v>
      </c>
      <c r="W831">
        <v>391</v>
      </c>
      <c r="X831" t="s">
        <v>1652</v>
      </c>
      <c r="Y831">
        <v>448</v>
      </c>
      <c r="Z831" t="s">
        <v>1667</v>
      </c>
      <c r="AA831">
        <v>464</v>
      </c>
      <c r="AB831" t="s">
        <v>1668</v>
      </c>
      <c r="AC831">
        <v>465</v>
      </c>
      <c r="AD831" t="s">
        <v>1753</v>
      </c>
      <c r="AE831">
        <v>561</v>
      </c>
      <c r="AF831" t="s">
        <v>1865</v>
      </c>
      <c r="AG831">
        <v>678</v>
      </c>
    </row>
    <row r="832" spans="1:33">
      <c r="A832">
        <v>831</v>
      </c>
      <c r="B832" t="s">
        <v>1212</v>
      </c>
      <c r="C832" t="s">
        <v>3858</v>
      </c>
      <c r="D832" s="42" t="s">
        <v>1518</v>
      </c>
      <c r="E832">
        <v>300</v>
      </c>
      <c r="F832" t="s">
        <v>1855</v>
      </c>
      <c r="G832">
        <v>667</v>
      </c>
    </row>
    <row r="833" spans="1:5">
      <c r="A833">
        <v>832</v>
      </c>
      <c r="B833" t="s">
        <v>1591</v>
      </c>
      <c r="C833" t="s">
        <v>3881</v>
      </c>
      <c r="D833" s="41" t="s">
        <v>1591</v>
      </c>
      <c r="E833">
        <v>381</v>
      </c>
    </row>
    <row r="834" spans="1:5">
      <c r="A834">
        <v>833</v>
      </c>
      <c r="B834" t="s">
        <v>1217</v>
      </c>
      <c r="C834" t="s">
        <v>3876</v>
      </c>
      <c r="D834" s="42"/>
    </row>
  </sheetData>
  <autoFilter ref="A1:CE834"/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6"/>
  <sheetViews>
    <sheetView workbookViewId="0">
      <selection activeCell="O25" sqref="O25"/>
    </sheetView>
  </sheetViews>
  <sheetFormatPr defaultRowHeight="13.5"/>
  <sheetData>
    <row r="1" spans="1:18" ht="14.25" thickBot="1"/>
    <row r="2" spans="1:18">
      <c r="A2" s="30" t="s">
        <v>4038</v>
      </c>
      <c r="B2" s="30" t="s">
        <v>4041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3"/>
    </row>
    <row r="3" spans="1:18">
      <c r="A3">
        <v>1</v>
      </c>
      <c r="B3" t="s">
        <v>1916</v>
      </c>
      <c r="E3" s="34"/>
      <c r="F3" t="s">
        <v>4042</v>
      </c>
      <c r="R3" s="35"/>
    </row>
    <row r="4" spans="1:18">
      <c r="A4">
        <v>2</v>
      </c>
      <c r="B4" t="s">
        <v>835</v>
      </c>
      <c r="E4" s="34"/>
      <c r="F4" t="s">
        <v>4043</v>
      </c>
      <c r="R4" s="35"/>
    </row>
    <row r="5" spans="1:18">
      <c r="A5">
        <v>3</v>
      </c>
      <c r="B5" t="s">
        <v>1939</v>
      </c>
      <c r="E5" s="34"/>
      <c r="F5" t="s">
        <v>4044</v>
      </c>
      <c r="R5" s="35"/>
    </row>
    <row r="6" spans="1:18">
      <c r="A6">
        <v>4</v>
      </c>
      <c r="B6" t="s">
        <v>2200</v>
      </c>
      <c r="E6" s="34"/>
      <c r="R6" s="35"/>
    </row>
    <row r="7" spans="1:18">
      <c r="A7">
        <v>5</v>
      </c>
      <c r="B7" t="s">
        <v>2582</v>
      </c>
      <c r="E7" s="34"/>
      <c r="G7" s="30" t="s">
        <v>4214</v>
      </c>
      <c r="J7" s="30" t="s">
        <v>4045</v>
      </c>
      <c r="M7" s="30" t="s">
        <v>4046</v>
      </c>
      <c r="P7" s="30" t="s">
        <v>4047</v>
      </c>
      <c r="R7" s="35"/>
    </row>
    <row r="8" spans="1:18">
      <c r="A8">
        <v>6</v>
      </c>
      <c r="B8" t="s">
        <v>3013</v>
      </c>
      <c r="E8" s="34"/>
      <c r="G8" s="27" t="s">
        <v>1907</v>
      </c>
      <c r="H8">
        <v>15</v>
      </c>
      <c r="J8" s="27" t="s">
        <v>4045</v>
      </c>
      <c r="K8">
        <v>3</v>
      </c>
      <c r="M8" s="27" t="s">
        <v>4046</v>
      </c>
      <c r="N8">
        <v>1</v>
      </c>
      <c r="P8" s="27" t="s">
        <v>4047</v>
      </c>
      <c r="Q8">
        <v>25</v>
      </c>
      <c r="R8" s="35"/>
    </row>
    <row r="9" spans="1:18">
      <c r="A9">
        <v>7</v>
      </c>
      <c r="B9" t="s">
        <v>2143</v>
      </c>
      <c r="E9" s="34"/>
      <c r="G9" s="27" t="s">
        <v>1899</v>
      </c>
      <c r="H9">
        <v>14</v>
      </c>
      <c r="J9" s="27"/>
      <c r="M9" s="27"/>
      <c r="P9" s="27"/>
      <c r="R9" s="35"/>
    </row>
    <row r="10" spans="1:18">
      <c r="A10">
        <v>8</v>
      </c>
      <c r="B10" t="s">
        <v>2114</v>
      </c>
      <c r="E10" s="34"/>
      <c r="G10" s="27" t="s">
        <v>2114</v>
      </c>
      <c r="H10">
        <v>8</v>
      </c>
      <c r="J10" s="27"/>
      <c r="M10" s="27"/>
      <c r="P10" s="27"/>
      <c r="R10" s="35"/>
    </row>
    <row r="11" spans="1:18">
      <c r="A11">
        <v>9</v>
      </c>
      <c r="B11" t="s">
        <v>3376</v>
      </c>
      <c r="E11" s="34"/>
      <c r="G11" s="27" t="s">
        <v>4048</v>
      </c>
      <c r="H11">
        <v>21</v>
      </c>
      <c r="J11" s="27"/>
      <c r="M11" s="27"/>
      <c r="P11" s="27"/>
      <c r="R11" s="35"/>
    </row>
    <row r="12" spans="1:18">
      <c r="A12">
        <v>10</v>
      </c>
      <c r="B12" t="s">
        <v>1968</v>
      </c>
      <c r="E12" s="34"/>
      <c r="G12" s="27" t="s">
        <v>4049</v>
      </c>
      <c r="H12">
        <v>23</v>
      </c>
      <c r="J12" s="27"/>
      <c r="M12" s="27"/>
      <c r="P12" s="27"/>
      <c r="R12" s="35"/>
    </row>
    <row r="13" spans="1:18">
      <c r="A13">
        <v>11</v>
      </c>
      <c r="B13" t="s">
        <v>2352</v>
      </c>
      <c r="E13" s="34"/>
      <c r="G13" s="27" t="s">
        <v>4050</v>
      </c>
      <c r="H13">
        <v>17</v>
      </c>
      <c r="J13" s="27"/>
      <c r="M13" s="27"/>
      <c r="P13" s="27"/>
      <c r="R13" s="35"/>
    </row>
    <row r="14" spans="1:18">
      <c r="A14">
        <v>12</v>
      </c>
      <c r="B14" t="s">
        <v>2248</v>
      </c>
      <c r="E14" s="34"/>
      <c r="G14" s="27" t="s">
        <v>4051</v>
      </c>
      <c r="H14">
        <v>10</v>
      </c>
      <c r="J14" s="27"/>
      <c r="M14" s="27"/>
      <c r="P14" s="27"/>
      <c r="R14" s="35"/>
    </row>
    <row r="15" spans="1:18">
      <c r="A15">
        <v>13</v>
      </c>
      <c r="B15" t="s">
        <v>2329</v>
      </c>
      <c r="E15" s="34"/>
      <c r="G15" s="27" t="s">
        <v>4052</v>
      </c>
      <c r="H15">
        <v>19</v>
      </c>
      <c r="J15" s="27"/>
      <c r="M15" s="27"/>
      <c r="P15" s="27"/>
      <c r="R15" s="35"/>
    </row>
    <row r="16" spans="1:18" ht="14.25" thickBot="1">
      <c r="A16">
        <v>14</v>
      </c>
      <c r="B16" t="s">
        <v>1899</v>
      </c>
      <c r="E16" s="3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8"/>
    </row>
    <row r="17" spans="1:2">
      <c r="A17">
        <v>15</v>
      </c>
      <c r="B17" t="s">
        <v>1907</v>
      </c>
    </row>
    <row r="18" spans="1:2">
      <c r="A18">
        <v>16</v>
      </c>
      <c r="B18" t="s">
        <v>3385</v>
      </c>
    </row>
    <row r="19" spans="1:2">
      <c r="A19">
        <v>17</v>
      </c>
      <c r="B19" t="s">
        <v>2091</v>
      </c>
    </row>
    <row r="20" spans="1:2">
      <c r="A20">
        <v>18</v>
      </c>
      <c r="B20" t="s">
        <v>2255</v>
      </c>
    </row>
    <row r="21" spans="1:2">
      <c r="A21">
        <v>19</v>
      </c>
      <c r="B21" t="s">
        <v>1980</v>
      </c>
    </row>
    <row r="22" spans="1:2">
      <c r="A22">
        <v>21</v>
      </c>
      <c r="B22" t="s">
        <v>1946</v>
      </c>
    </row>
    <row r="23" spans="1:2">
      <c r="A23">
        <v>22</v>
      </c>
      <c r="B23" t="s">
        <v>2663</v>
      </c>
    </row>
    <row r="24" spans="1:2">
      <c r="A24">
        <v>23</v>
      </c>
      <c r="B24" t="s">
        <v>2361</v>
      </c>
    </row>
    <row r="25" spans="1:2">
      <c r="A25">
        <v>24</v>
      </c>
      <c r="B25" t="s">
        <v>2057</v>
      </c>
    </row>
    <row r="26" spans="1:2">
      <c r="A26">
        <v>25</v>
      </c>
      <c r="B26" t="s">
        <v>1903</v>
      </c>
    </row>
    <row r="29" spans="1:2">
      <c r="A29" t="s">
        <v>4068</v>
      </c>
    </row>
    <row r="30" spans="1:2">
      <c r="A30">
        <v>1</v>
      </c>
      <c r="B30" t="s">
        <v>4069</v>
      </c>
    </row>
    <row r="31" spans="1:2">
      <c r="A31">
        <f>A30+1</f>
        <v>2</v>
      </c>
      <c r="B31" t="s">
        <v>4070</v>
      </c>
    </row>
    <row r="32" spans="1:2">
      <c r="A32">
        <f t="shared" ref="A32:A43" si="0">A31+1</f>
        <v>3</v>
      </c>
      <c r="B32" t="s">
        <v>4071</v>
      </c>
    </row>
    <row r="33" spans="1:2">
      <c r="A33">
        <f t="shared" si="0"/>
        <v>4</v>
      </c>
      <c r="B33" t="s">
        <v>4072</v>
      </c>
    </row>
    <row r="34" spans="1:2">
      <c r="A34">
        <f t="shared" si="0"/>
        <v>5</v>
      </c>
      <c r="B34" t="s">
        <v>4073</v>
      </c>
    </row>
    <row r="35" spans="1:2">
      <c r="A35">
        <f t="shared" si="0"/>
        <v>6</v>
      </c>
      <c r="B35" t="s">
        <v>4074</v>
      </c>
    </row>
    <row r="36" spans="1:2">
      <c r="A36">
        <f t="shared" si="0"/>
        <v>7</v>
      </c>
      <c r="B36" t="s">
        <v>4075</v>
      </c>
    </row>
    <row r="37" spans="1:2">
      <c r="A37">
        <f t="shared" si="0"/>
        <v>8</v>
      </c>
      <c r="B37" t="s">
        <v>4076</v>
      </c>
    </row>
    <row r="38" spans="1:2">
      <c r="A38">
        <f t="shared" si="0"/>
        <v>9</v>
      </c>
      <c r="B38" t="s">
        <v>4077</v>
      </c>
    </row>
    <row r="39" spans="1:2">
      <c r="A39">
        <f t="shared" si="0"/>
        <v>10</v>
      </c>
      <c r="B39" t="s">
        <v>4078</v>
      </c>
    </row>
    <row r="40" spans="1:2">
      <c r="A40">
        <f t="shared" si="0"/>
        <v>11</v>
      </c>
      <c r="B40" t="s">
        <v>4079</v>
      </c>
    </row>
    <row r="41" spans="1:2">
      <c r="A41">
        <f t="shared" si="0"/>
        <v>12</v>
      </c>
      <c r="B41" t="s">
        <v>4080</v>
      </c>
    </row>
    <row r="42" spans="1:2">
      <c r="A42">
        <f t="shared" si="0"/>
        <v>13</v>
      </c>
      <c r="B42" t="s">
        <v>4081</v>
      </c>
    </row>
    <row r="43" spans="1:2">
      <c r="A43">
        <f t="shared" si="0"/>
        <v>14</v>
      </c>
      <c r="B43" t="s">
        <v>4082</v>
      </c>
    </row>
    <row r="44" spans="1:2">
      <c r="A44">
        <v>15</v>
      </c>
      <c r="B44" t="s">
        <v>4083</v>
      </c>
    </row>
    <row r="45" spans="1:2">
      <c r="A45">
        <v>25</v>
      </c>
      <c r="B45" t="s">
        <v>4200</v>
      </c>
    </row>
    <row r="46" spans="1:2">
      <c r="A46">
        <v>26</v>
      </c>
      <c r="B46" t="s">
        <v>4201</v>
      </c>
    </row>
  </sheetData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6"/>
  <sheetViews>
    <sheetView topLeftCell="A988" workbookViewId="0">
      <selection activeCell="D495" sqref="D1:D1048576"/>
    </sheetView>
  </sheetViews>
  <sheetFormatPr defaultColWidth="10.75" defaultRowHeight="13.5"/>
  <cols>
    <col min="4" max="4" width="57.5" bestFit="1" customWidth="1"/>
  </cols>
  <sheetData>
    <row r="1" spans="1:13">
      <c r="B1" t="s">
        <v>1870</v>
      </c>
      <c r="C1" s="16">
        <v>46085</v>
      </c>
    </row>
    <row r="2" spans="1:13">
      <c r="B2" t="s">
        <v>1871</v>
      </c>
      <c r="D2" t="s">
        <v>1872</v>
      </c>
      <c r="E2" t="s">
        <v>1873</v>
      </c>
      <c r="F2" t="s">
        <v>1874</v>
      </c>
      <c r="H2" t="s">
        <v>1875</v>
      </c>
      <c r="I2" t="s">
        <v>1872</v>
      </c>
      <c r="J2" t="s">
        <v>1873</v>
      </c>
      <c r="L2" t="s">
        <v>1874</v>
      </c>
    </row>
    <row r="3" spans="1:13">
      <c r="B3" t="s">
        <v>1876</v>
      </c>
      <c r="D3" t="s">
        <v>1877</v>
      </c>
      <c r="E3" t="s">
        <v>1878</v>
      </c>
      <c r="F3" t="s">
        <v>1879</v>
      </c>
      <c r="H3" t="s">
        <v>1880</v>
      </c>
      <c r="I3" t="s">
        <v>1881</v>
      </c>
      <c r="J3" t="s">
        <v>1882</v>
      </c>
      <c r="L3" t="s">
        <v>1883</v>
      </c>
    </row>
    <row r="4" spans="1:13">
      <c r="B4" t="s">
        <v>1884</v>
      </c>
      <c r="C4" t="s">
        <v>1885</v>
      </c>
      <c r="D4" t="s">
        <v>1886</v>
      </c>
      <c r="E4" t="s">
        <v>1887</v>
      </c>
      <c r="F4" t="s">
        <v>1888</v>
      </c>
      <c r="G4" t="s">
        <v>1889</v>
      </c>
      <c r="H4" t="s">
        <v>1890</v>
      </c>
      <c r="I4" t="s">
        <v>1891</v>
      </c>
      <c r="J4" t="s">
        <v>1892</v>
      </c>
      <c r="K4" t="s">
        <v>1893</v>
      </c>
      <c r="L4" t="s">
        <v>1894</v>
      </c>
      <c r="M4" t="s">
        <v>1895</v>
      </c>
    </row>
    <row r="5" spans="1:13">
      <c r="A5">
        <v>1</v>
      </c>
      <c r="B5" t="s">
        <v>4426</v>
      </c>
      <c r="C5" t="s">
        <v>4426</v>
      </c>
      <c r="D5" t="s">
        <v>1242</v>
      </c>
      <c r="E5" t="s">
        <v>4427</v>
      </c>
      <c r="F5">
        <v>0</v>
      </c>
      <c r="H5">
        <v>268.89999999999998</v>
      </c>
      <c r="I5" t="s">
        <v>4428</v>
      </c>
      <c r="J5">
        <v>21</v>
      </c>
      <c r="K5" t="s">
        <v>1946</v>
      </c>
      <c r="L5">
        <v>0</v>
      </c>
    </row>
    <row r="6" spans="1:13">
      <c r="A6">
        <f>A5+1</f>
        <v>2</v>
      </c>
      <c r="B6" t="s">
        <v>4429</v>
      </c>
      <c r="C6" t="s">
        <v>4429</v>
      </c>
      <c r="D6" t="s">
        <v>4222</v>
      </c>
      <c r="F6">
        <v>0</v>
      </c>
      <c r="H6">
        <v>2081</v>
      </c>
      <c r="I6" t="s">
        <v>4430</v>
      </c>
      <c r="J6">
        <v>25</v>
      </c>
      <c r="K6" t="s">
        <v>1903</v>
      </c>
      <c r="L6">
        <v>2</v>
      </c>
    </row>
    <row r="7" spans="1:13">
      <c r="A7">
        <f t="shared" ref="A7:A70" si="0">A6+1</f>
        <v>3</v>
      </c>
      <c r="B7" t="s">
        <v>1896</v>
      </c>
      <c r="C7" t="s">
        <v>1896</v>
      </c>
      <c r="D7" t="s">
        <v>1243</v>
      </c>
      <c r="E7" t="s">
        <v>1897</v>
      </c>
      <c r="F7">
        <v>1</v>
      </c>
      <c r="H7">
        <v>3.3</v>
      </c>
      <c r="I7" t="s">
        <v>1898</v>
      </c>
      <c r="J7">
        <v>14</v>
      </c>
      <c r="K7" t="s">
        <v>1899</v>
      </c>
      <c r="L7">
        <v>0</v>
      </c>
    </row>
    <row r="8" spans="1:13">
      <c r="A8">
        <f t="shared" si="0"/>
        <v>4</v>
      </c>
      <c r="B8" t="s">
        <v>4431</v>
      </c>
      <c r="C8" t="s">
        <v>4431</v>
      </c>
      <c r="D8" t="s">
        <v>1244</v>
      </c>
      <c r="E8" t="s">
        <v>4432</v>
      </c>
      <c r="F8">
        <v>0</v>
      </c>
      <c r="H8">
        <v>21.4</v>
      </c>
      <c r="I8" t="s">
        <v>4433</v>
      </c>
      <c r="J8">
        <v>3</v>
      </c>
      <c r="K8" t="s">
        <v>1939</v>
      </c>
      <c r="L8">
        <v>0</v>
      </c>
    </row>
    <row r="9" spans="1:13">
      <c r="A9">
        <f t="shared" si="0"/>
        <v>5</v>
      </c>
      <c r="B9" t="s">
        <v>1900</v>
      </c>
      <c r="C9" t="s">
        <v>1900</v>
      </c>
      <c r="D9" t="s">
        <v>1245</v>
      </c>
      <c r="E9" t="s">
        <v>1901</v>
      </c>
      <c r="F9">
        <v>1</v>
      </c>
      <c r="H9">
        <v>61</v>
      </c>
      <c r="I9" t="s">
        <v>1902</v>
      </c>
      <c r="J9">
        <v>25</v>
      </c>
      <c r="K9" t="s">
        <v>1903</v>
      </c>
      <c r="L9">
        <v>2</v>
      </c>
    </row>
    <row r="10" spans="1:13">
      <c r="A10">
        <f t="shared" si="0"/>
        <v>6</v>
      </c>
      <c r="B10" t="s">
        <v>1904</v>
      </c>
      <c r="C10" t="s">
        <v>1904</v>
      </c>
      <c r="D10" t="s">
        <v>1246</v>
      </c>
      <c r="E10" t="s">
        <v>1905</v>
      </c>
      <c r="F10">
        <v>1</v>
      </c>
      <c r="H10">
        <v>20.7</v>
      </c>
      <c r="I10" t="s">
        <v>1906</v>
      </c>
      <c r="J10">
        <v>15</v>
      </c>
      <c r="K10" t="s">
        <v>1907</v>
      </c>
      <c r="L10">
        <v>0</v>
      </c>
    </row>
    <row r="11" spans="1:13">
      <c r="A11">
        <f t="shared" si="0"/>
        <v>7</v>
      </c>
      <c r="B11" t="s">
        <v>1908</v>
      </c>
      <c r="C11" t="s">
        <v>1908</v>
      </c>
      <c r="D11" t="s">
        <v>1247</v>
      </c>
      <c r="F11">
        <v>1</v>
      </c>
      <c r="H11">
        <v>341</v>
      </c>
      <c r="I11" t="s">
        <v>1909</v>
      </c>
      <c r="J11">
        <v>25</v>
      </c>
      <c r="K11" t="s">
        <v>1903</v>
      </c>
      <c r="L11">
        <v>0</v>
      </c>
    </row>
    <row r="12" spans="1:13">
      <c r="A12">
        <f t="shared" si="0"/>
        <v>8</v>
      </c>
      <c r="B12" t="s">
        <v>1910</v>
      </c>
      <c r="C12" t="s">
        <v>1910</v>
      </c>
      <c r="D12" t="s">
        <v>99</v>
      </c>
      <c r="E12" t="s">
        <v>1911</v>
      </c>
      <c r="F12">
        <v>1</v>
      </c>
      <c r="H12">
        <v>50</v>
      </c>
      <c r="I12" t="s">
        <v>1912</v>
      </c>
      <c r="J12">
        <v>14</v>
      </c>
      <c r="K12" t="s">
        <v>1899</v>
      </c>
      <c r="L12">
        <v>0</v>
      </c>
    </row>
    <row r="13" spans="1:13">
      <c r="A13">
        <f t="shared" si="0"/>
        <v>9</v>
      </c>
      <c r="B13" t="s">
        <v>1913</v>
      </c>
      <c r="C13" t="s">
        <v>1913</v>
      </c>
      <c r="D13" t="s">
        <v>1248</v>
      </c>
      <c r="E13" t="s">
        <v>1914</v>
      </c>
      <c r="F13">
        <v>2</v>
      </c>
      <c r="H13">
        <v>25.9</v>
      </c>
      <c r="I13" t="s">
        <v>1915</v>
      </c>
      <c r="J13">
        <v>1</v>
      </c>
      <c r="K13" t="s">
        <v>1916</v>
      </c>
      <c r="L13">
        <v>0</v>
      </c>
    </row>
    <row r="14" spans="1:13">
      <c r="A14">
        <f t="shared" si="0"/>
        <v>10</v>
      </c>
      <c r="B14" t="s">
        <v>1917</v>
      </c>
      <c r="C14" t="s">
        <v>1917</v>
      </c>
      <c r="D14" t="s">
        <v>1249</v>
      </c>
      <c r="E14" t="s">
        <v>1918</v>
      </c>
      <c r="F14">
        <v>2</v>
      </c>
      <c r="H14">
        <v>368</v>
      </c>
      <c r="I14" t="s">
        <v>1919</v>
      </c>
      <c r="J14">
        <v>25</v>
      </c>
      <c r="K14" t="s">
        <v>1903</v>
      </c>
      <c r="L14">
        <v>0</v>
      </c>
    </row>
    <row r="15" spans="1:13">
      <c r="A15">
        <f t="shared" si="0"/>
        <v>11</v>
      </c>
      <c r="B15" t="s">
        <v>1920</v>
      </c>
      <c r="C15" t="s">
        <v>1920</v>
      </c>
      <c r="D15" t="s">
        <v>1250</v>
      </c>
      <c r="E15" t="s">
        <v>1921</v>
      </c>
      <c r="F15">
        <v>1</v>
      </c>
      <c r="H15">
        <v>60.7</v>
      </c>
      <c r="I15" t="s">
        <v>1922</v>
      </c>
      <c r="J15">
        <v>1</v>
      </c>
      <c r="K15" t="s">
        <v>1916</v>
      </c>
      <c r="L15">
        <v>0</v>
      </c>
    </row>
    <row r="16" spans="1:13">
      <c r="A16">
        <f t="shared" si="0"/>
        <v>12</v>
      </c>
      <c r="B16" t="s">
        <v>4434</v>
      </c>
      <c r="C16" t="s">
        <v>4434</v>
      </c>
      <c r="D16" t="s">
        <v>4087</v>
      </c>
      <c r="E16" t="s">
        <v>4435</v>
      </c>
      <c r="F16">
        <v>0</v>
      </c>
      <c r="H16">
        <v>50.1</v>
      </c>
      <c r="I16" t="s">
        <v>4436</v>
      </c>
      <c r="J16">
        <v>1</v>
      </c>
      <c r="K16" t="s">
        <v>1916</v>
      </c>
      <c r="L16">
        <v>0</v>
      </c>
    </row>
    <row r="17" spans="1:12">
      <c r="A17">
        <f t="shared" si="0"/>
        <v>13</v>
      </c>
      <c r="B17" t="s">
        <v>4437</v>
      </c>
      <c r="C17" t="s">
        <v>4437</v>
      </c>
      <c r="D17" t="s">
        <v>4223</v>
      </c>
      <c r="E17" t="s">
        <v>4438</v>
      </c>
      <c r="F17">
        <v>0</v>
      </c>
      <c r="H17">
        <v>76.3</v>
      </c>
      <c r="I17" t="s">
        <v>4439</v>
      </c>
      <c r="J17">
        <v>1</v>
      </c>
      <c r="K17" t="s">
        <v>1916</v>
      </c>
      <c r="L17">
        <v>0</v>
      </c>
    </row>
    <row r="18" spans="1:12">
      <c r="A18">
        <f t="shared" si="0"/>
        <v>14</v>
      </c>
      <c r="B18" t="s">
        <v>1923</v>
      </c>
      <c r="C18" t="s">
        <v>1923</v>
      </c>
      <c r="D18" t="s">
        <v>1251</v>
      </c>
      <c r="F18">
        <v>1</v>
      </c>
      <c r="H18">
        <v>27.4</v>
      </c>
      <c r="I18" t="s">
        <v>1924</v>
      </c>
      <c r="J18">
        <v>1</v>
      </c>
      <c r="K18" t="s">
        <v>1916</v>
      </c>
      <c r="L18">
        <v>0</v>
      </c>
    </row>
    <row r="19" spans="1:12">
      <c r="A19">
        <f t="shared" si="0"/>
        <v>15</v>
      </c>
      <c r="B19" t="s">
        <v>4440</v>
      </c>
      <c r="C19" t="s">
        <v>4440</v>
      </c>
      <c r="D19" t="s">
        <v>4088</v>
      </c>
      <c r="E19" t="s">
        <v>4441</v>
      </c>
      <c r="F19">
        <v>0</v>
      </c>
      <c r="H19">
        <v>84</v>
      </c>
      <c r="I19" t="s">
        <v>4442</v>
      </c>
      <c r="J19">
        <v>25</v>
      </c>
      <c r="K19" t="s">
        <v>1903</v>
      </c>
      <c r="L19">
        <v>0</v>
      </c>
    </row>
    <row r="20" spans="1:12">
      <c r="A20">
        <f t="shared" si="0"/>
        <v>16</v>
      </c>
      <c r="B20" t="s">
        <v>4443</v>
      </c>
      <c r="C20" t="s">
        <v>4443</v>
      </c>
      <c r="D20" t="s">
        <v>4089</v>
      </c>
      <c r="F20">
        <v>0</v>
      </c>
      <c r="H20">
        <v>100</v>
      </c>
      <c r="I20" t="s">
        <v>4444</v>
      </c>
      <c r="J20">
        <v>25</v>
      </c>
      <c r="K20" t="s">
        <v>1903</v>
      </c>
      <c r="L20">
        <v>0</v>
      </c>
    </row>
    <row r="21" spans="1:12">
      <c r="A21">
        <f t="shared" si="0"/>
        <v>17</v>
      </c>
      <c r="B21" t="s">
        <v>1925</v>
      </c>
      <c r="C21" t="s">
        <v>1925</v>
      </c>
      <c r="D21" t="s">
        <v>1252</v>
      </c>
      <c r="F21">
        <v>1</v>
      </c>
      <c r="H21">
        <v>100</v>
      </c>
      <c r="I21" t="s">
        <v>1926</v>
      </c>
      <c r="J21">
        <v>25</v>
      </c>
      <c r="K21" t="s">
        <v>1903</v>
      </c>
      <c r="L21">
        <v>0</v>
      </c>
    </row>
    <row r="22" spans="1:12">
      <c r="A22">
        <f t="shared" si="0"/>
        <v>18</v>
      </c>
      <c r="B22" t="s">
        <v>4445</v>
      </c>
      <c r="C22" t="s">
        <v>4445</v>
      </c>
      <c r="D22" t="s">
        <v>4224</v>
      </c>
      <c r="E22" t="s">
        <v>4446</v>
      </c>
      <c r="F22">
        <v>0</v>
      </c>
      <c r="H22">
        <v>10.9</v>
      </c>
      <c r="I22" t="s">
        <v>4447</v>
      </c>
      <c r="J22">
        <v>8</v>
      </c>
      <c r="K22" t="s">
        <v>2114</v>
      </c>
      <c r="L22">
        <v>0</v>
      </c>
    </row>
    <row r="23" spans="1:12">
      <c r="A23">
        <f t="shared" si="0"/>
        <v>19</v>
      </c>
      <c r="B23" t="s">
        <v>1927</v>
      </c>
      <c r="C23" t="s">
        <v>1927</v>
      </c>
      <c r="D23" t="s">
        <v>1253</v>
      </c>
      <c r="E23" t="s">
        <v>1928</v>
      </c>
      <c r="F23">
        <v>1</v>
      </c>
      <c r="H23">
        <v>8.0299999999999994</v>
      </c>
      <c r="I23" t="s">
        <v>1929</v>
      </c>
      <c r="J23">
        <v>14</v>
      </c>
      <c r="K23" t="s">
        <v>1899</v>
      </c>
      <c r="L23">
        <v>0</v>
      </c>
    </row>
    <row r="24" spans="1:12">
      <c r="A24">
        <f t="shared" si="0"/>
        <v>20</v>
      </c>
      <c r="B24" t="s">
        <v>4448</v>
      </c>
      <c r="C24" t="s">
        <v>4448</v>
      </c>
      <c r="D24" t="s">
        <v>4225</v>
      </c>
      <c r="F24">
        <v>0</v>
      </c>
      <c r="H24">
        <v>5.9</v>
      </c>
      <c r="I24" t="s">
        <v>4449</v>
      </c>
      <c r="J24">
        <v>1</v>
      </c>
      <c r="K24" t="s">
        <v>1916</v>
      </c>
      <c r="L24">
        <v>0</v>
      </c>
    </row>
    <row r="25" spans="1:12">
      <c r="A25">
        <f t="shared" si="0"/>
        <v>21</v>
      </c>
      <c r="B25" t="s">
        <v>1930</v>
      </c>
      <c r="C25" t="s">
        <v>1930</v>
      </c>
      <c r="D25" t="s">
        <v>1254</v>
      </c>
      <c r="E25" t="s">
        <v>1931</v>
      </c>
      <c r="F25">
        <v>1</v>
      </c>
      <c r="H25">
        <v>5.9</v>
      </c>
      <c r="I25" t="s">
        <v>1932</v>
      </c>
      <c r="J25">
        <v>1</v>
      </c>
      <c r="K25" t="s">
        <v>1916</v>
      </c>
      <c r="L25">
        <v>0</v>
      </c>
    </row>
    <row r="26" spans="1:12">
      <c r="A26">
        <f t="shared" si="0"/>
        <v>22</v>
      </c>
      <c r="B26" t="s">
        <v>1933</v>
      </c>
      <c r="C26" t="s">
        <v>1933</v>
      </c>
      <c r="D26" t="s">
        <v>1255</v>
      </c>
      <c r="E26" t="s">
        <v>1934</v>
      </c>
      <c r="F26">
        <v>1</v>
      </c>
      <c r="H26">
        <v>6.1</v>
      </c>
      <c r="I26" t="s">
        <v>1935</v>
      </c>
      <c r="J26">
        <v>1</v>
      </c>
      <c r="K26" t="s">
        <v>1916</v>
      </c>
      <c r="L26">
        <v>0</v>
      </c>
    </row>
    <row r="27" spans="1:12">
      <c r="A27">
        <f t="shared" si="0"/>
        <v>23</v>
      </c>
      <c r="B27" t="s">
        <v>1936</v>
      </c>
      <c r="C27" t="s">
        <v>1936</v>
      </c>
      <c r="D27" t="s">
        <v>1256</v>
      </c>
      <c r="E27" t="s">
        <v>1937</v>
      </c>
      <c r="F27">
        <v>1</v>
      </c>
      <c r="H27">
        <v>6.7</v>
      </c>
      <c r="I27" t="s">
        <v>1938</v>
      </c>
      <c r="J27">
        <v>3</v>
      </c>
      <c r="K27" t="s">
        <v>1939</v>
      </c>
      <c r="L27">
        <v>0</v>
      </c>
    </row>
    <row r="28" spans="1:12">
      <c r="A28">
        <f t="shared" si="0"/>
        <v>24</v>
      </c>
      <c r="B28" t="s">
        <v>1940</v>
      </c>
      <c r="C28" t="s">
        <v>1940</v>
      </c>
      <c r="D28" t="s">
        <v>1257</v>
      </c>
      <c r="E28" t="s">
        <v>1941</v>
      </c>
      <c r="F28">
        <v>1</v>
      </c>
      <c r="H28">
        <v>181</v>
      </c>
      <c r="I28" t="s">
        <v>1942</v>
      </c>
      <c r="J28">
        <v>25</v>
      </c>
      <c r="K28" t="s">
        <v>1903</v>
      </c>
      <c r="L28">
        <v>0</v>
      </c>
    </row>
    <row r="29" spans="1:12">
      <c r="A29">
        <f t="shared" si="0"/>
        <v>25</v>
      </c>
      <c r="B29" t="s">
        <v>1943</v>
      </c>
      <c r="C29" t="s">
        <v>1943</v>
      </c>
      <c r="D29" t="s">
        <v>1258</v>
      </c>
      <c r="E29" t="s">
        <v>1944</v>
      </c>
      <c r="F29">
        <v>1</v>
      </c>
      <c r="H29">
        <v>91.6</v>
      </c>
      <c r="I29" t="s">
        <v>1945</v>
      </c>
      <c r="J29">
        <v>21</v>
      </c>
      <c r="K29" t="s">
        <v>1946</v>
      </c>
      <c r="L29">
        <v>0</v>
      </c>
    </row>
    <row r="30" spans="1:12">
      <c r="A30">
        <f t="shared" si="0"/>
        <v>26</v>
      </c>
      <c r="B30" t="s">
        <v>4450</v>
      </c>
      <c r="C30" t="s">
        <v>4450</v>
      </c>
      <c r="D30" t="s">
        <v>4226</v>
      </c>
      <c r="F30">
        <v>0</v>
      </c>
      <c r="H30">
        <v>0</v>
      </c>
      <c r="I30" t="s">
        <v>4451</v>
      </c>
      <c r="J30">
        <v>21</v>
      </c>
      <c r="K30" t="s">
        <v>1946</v>
      </c>
      <c r="L30">
        <v>0</v>
      </c>
    </row>
    <row r="31" spans="1:12">
      <c r="A31">
        <f t="shared" si="0"/>
        <v>27</v>
      </c>
      <c r="B31" t="s">
        <v>1947</v>
      </c>
      <c r="C31" t="s">
        <v>1947</v>
      </c>
      <c r="D31" t="s">
        <v>1259</v>
      </c>
      <c r="E31" t="s">
        <v>1948</v>
      </c>
      <c r="F31">
        <v>2</v>
      </c>
      <c r="H31">
        <v>298</v>
      </c>
      <c r="I31" t="s">
        <v>1949</v>
      </c>
      <c r="J31">
        <v>25</v>
      </c>
      <c r="K31" t="s">
        <v>1903</v>
      </c>
      <c r="L31">
        <v>2</v>
      </c>
    </row>
    <row r="32" spans="1:12">
      <c r="A32">
        <f t="shared" si="0"/>
        <v>28</v>
      </c>
      <c r="B32" t="s">
        <v>1950</v>
      </c>
      <c r="C32" t="s">
        <v>1950</v>
      </c>
      <c r="D32" t="s">
        <v>1260</v>
      </c>
      <c r="E32" t="s">
        <v>1951</v>
      </c>
      <c r="F32">
        <v>2</v>
      </c>
      <c r="H32">
        <v>1646</v>
      </c>
      <c r="I32" t="s">
        <v>1952</v>
      </c>
      <c r="J32">
        <v>25</v>
      </c>
      <c r="K32" t="s">
        <v>1903</v>
      </c>
      <c r="L32">
        <v>2</v>
      </c>
    </row>
    <row r="33" spans="1:12">
      <c r="A33">
        <f t="shared" si="0"/>
        <v>29</v>
      </c>
      <c r="B33" t="s">
        <v>4452</v>
      </c>
      <c r="C33" t="s">
        <v>4452</v>
      </c>
      <c r="D33" t="s">
        <v>4090</v>
      </c>
      <c r="E33" t="s">
        <v>4453</v>
      </c>
      <c r="F33">
        <v>0</v>
      </c>
      <c r="H33">
        <v>10.4</v>
      </c>
      <c r="I33" t="s">
        <v>4454</v>
      </c>
      <c r="J33">
        <v>1</v>
      </c>
      <c r="K33" t="s">
        <v>1916</v>
      </c>
      <c r="L33">
        <v>0</v>
      </c>
    </row>
    <row r="34" spans="1:12">
      <c r="A34">
        <f t="shared" si="0"/>
        <v>30</v>
      </c>
      <c r="B34" t="s">
        <v>1953</v>
      </c>
      <c r="C34" t="s">
        <v>1953</v>
      </c>
      <c r="D34" t="s">
        <v>1261</v>
      </c>
      <c r="E34" t="s">
        <v>1954</v>
      </c>
      <c r="F34">
        <v>2</v>
      </c>
      <c r="H34">
        <v>10.4</v>
      </c>
      <c r="I34" t="s">
        <v>1955</v>
      </c>
      <c r="J34">
        <v>1</v>
      </c>
      <c r="K34" t="s">
        <v>1916</v>
      </c>
      <c r="L34">
        <v>0</v>
      </c>
    </row>
    <row r="35" spans="1:12">
      <c r="A35">
        <f t="shared" si="0"/>
        <v>31</v>
      </c>
      <c r="B35" t="s">
        <v>4455</v>
      </c>
      <c r="C35" t="s">
        <v>4455</v>
      </c>
      <c r="D35" t="s">
        <v>1262</v>
      </c>
      <c r="E35" t="s">
        <v>4456</v>
      </c>
      <c r="F35">
        <v>0</v>
      </c>
      <c r="H35">
        <v>11.3</v>
      </c>
      <c r="I35" t="s">
        <v>4457</v>
      </c>
      <c r="J35">
        <v>1</v>
      </c>
      <c r="K35" t="s">
        <v>1916</v>
      </c>
      <c r="L35">
        <v>0</v>
      </c>
    </row>
    <row r="36" spans="1:12">
      <c r="A36">
        <f t="shared" si="0"/>
        <v>32</v>
      </c>
      <c r="B36" t="s">
        <v>1956</v>
      </c>
      <c r="C36" t="s">
        <v>1956</v>
      </c>
      <c r="D36" t="s">
        <v>1263</v>
      </c>
      <c r="E36" t="s">
        <v>1957</v>
      </c>
      <c r="F36">
        <v>1</v>
      </c>
      <c r="H36">
        <v>6.1</v>
      </c>
      <c r="I36" t="s">
        <v>1958</v>
      </c>
      <c r="J36">
        <v>1</v>
      </c>
      <c r="K36" t="s">
        <v>1916</v>
      </c>
      <c r="L36">
        <v>0</v>
      </c>
    </row>
    <row r="37" spans="1:12">
      <c r="A37">
        <f t="shared" si="0"/>
        <v>33</v>
      </c>
      <c r="B37" t="s">
        <v>1959</v>
      </c>
      <c r="C37" t="s">
        <v>1959</v>
      </c>
      <c r="D37" t="s">
        <v>1264</v>
      </c>
      <c r="E37" t="s">
        <v>1960</v>
      </c>
      <c r="F37">
        <v>1</v>
      </c>
      <c r="H37">
        <v>13.2</v>
      </c>
      <c r="I37" t="s">
        <v>1961</v>
      </c>
      <c r="J37">
        <v>1</v>
      </c>
      <c r="K37" t="s">
        <v>1916</v>
      </c>
      <c r="L37">
        <v>2</v>
      </c>
    </row>
    <row r="38" spans="1:12">
      <c r="A38">
        <f t="shared" si="0"/>
        <v>34</v>
      </c>
      <c r="B38" t="s">
        <v>1962</v>
      </c>
      <c r="C38" t="s">
        <v>1962</v>
      </c>
      <c r="D38" t="s">
        <v>1265</v>
      </c>
      <c r="E38" t="s">
        <v>1963</v>
      </c>
      <c r="F38">
        <v>1</v>
      </c>
      <c r="H38">
        <v>10.4</v>
      </c>
      <c r="I38" t="s">
        <v>1964</v>
      </c>
      <c r="J38">
        <v>1</v>
      </c>
      <c r="K38" t="s">
        <v>1916</v>
      </c>
      <c r="L38">
        <v>0</v>
      </c>
    </row>
    <row r="39" spans="1:12">
      <c r="A39">
        <f t="shared" si="0"/>
        <v>35</v>
      </c>
      <c r="B39" t="s">
        <v>1965</v>
      </c>
      <c r="C39" t="s">
        <v>1965</v>
      </c>
      <c r="D39" t="s">
        <v>1266</v>
      </c>
      <c r="E39" t="s">
        <v>1966</v>
      </c>
      <c r="F39">
        <v>2</v>
      </c>
      <c r="H39">
        <v>3952.1</v>
      </c>
      <c r="I39" t="s">
        <v>1967</v>
      </c>
      <c r="J39">
        <v>10</v>
      </c>
      <c r="K39" t="s">
        <v>1968</v>
      </c>
      <c r="L39">
        <v>0</v>
      </c>
    </row>
    <row r="40" spans="1:12">
      <c r="A40">
        <f t="shared" si="0"/>
        <v>36</v>
      </c>
      <c r="B40" t="s">
        <v>1969</v>
      </c>
      <c r="C40" t="s">
        <v>1969</v>
      </c>
      <c r="D40" t="s">
        <v>1267</v>
      </c>
      <c r="E40" t="s">
        <v>1970</v>
      </c>
      <c r="F40">
        <v>1</v>
      </c>
      <c r="H40">
        <v>7.7</v>
      </c>
      <c r="I40" t="s">
        <v>1971</v>
      </c>
      <c r="J40">
        <v>1</v>
      </c>
      <c r="K40" t="s">
        <v>1916</v>
      </c>
      <c r="L40">
        <v>0</v>
      </c>
    </row>
    <row r="41" spans="1:12">
      <c r="A41">
        <f t="shared" si="0"/>
        <v>37</v>
      </c>
      <c r="B41" t="s">
        <v>1972</v>
      </c>
      <c r="C41" t="s">
        <v>1972</v>
      </c>
      <c r="D41" t="s">
        <v>1268</v>
      </c>
      <c r="E41" t="s">
        <v>1973</v>
      </c>
      <c r="F41">
        <v>1</v>
      </c>
      <c r="H41">
        <v>89</v>
      </c>
      <c r="I41" t="s">
        <v>1974</v>
      </c>
      <c r="J41">
        <v>25</v>
      </c>
      <c r="K41" t="s">
        <v>1903</v>
      </c>
      <c r="L41">
        <v>0</v>
      </c>
    </row>
    <row r="42" spans="1:12">
      <c r="A42">
        <f t="shared" si="0"/>
        <v>38</v>
      </c>
      <c r="B42" t="s">
        <v>1975</v>
      </c>
      <c r="C42" t="s">
        <v>1975</v>
      </c>
      <c r="D42" t="s">
        <v>1269</v>
      </c>
      <c r="E42" t="s">
        <v>1976</v>
      </c>
      <c r="F42">
        <v>1</v>
      </c>
      <c r="H42">
        <v>32.5</v>
      </c>
      <c r="I42" t="s">
        <v>1977</v>
      </c>
      <c r="J42">
        <v>3</v>
      </c>
      <c r="K42" t="s">
        <v>1939</v>
      </c>
      <c r="L42">
        <v>0</v>
      </c>
    </row>
    <row r="43" spans="1:12">
      <c r="A43">
        <f t="shared" si="0"/>
        <v>39</v>
      </c>
      <c r="B43" t="s">
        <v>1978</v>
      </c>
      <c r="C43" t="s">
        <v>1978</v>
      </c>
      <c r="D43" t="s">
        <v>1270</v>
      </c>
      <c r="F43">
        <v>1</v>
      </c>
      <c r="H43">
        <v>17.600000000000001</v>
      </c>
      <c r="I43" t="s">
        <v>1979</v>
      </c>
      <c r="J43">
        <v>19</v>
      </c>
      <c r="K43" t="s">
        <v>1980</v>
      </c>
      <c r="L43">
        <v>0</v>
      </c>
    </row>
    <row r="44" spans="1:12">
      <c r="A44">
        <f t="shared" si="0"/>
        <v>40</v>
      </c>
      <c r="B44" t="s">
        <v>1981</v>
      </c>
      <c r="C44" t="s">
        <v>1981</v>
      </c>
      <c r="D44" t="s">
        <v>1271</v>
      </c>
      <c r="E44" t="s">
        <v>1982</v>
      </c>
      <c r="F44">
        <v>1</v>
      </c>
      <c r="H44">
        <v>50.3</v>
      </c>
      <c r="I44" t="s">
        <v>1983</v>
      </c>
      <c r="J44">
        <v>2</v>
      </c>
      <c r="K44" t="s">
        <v>835</v>
      </c>
      <c r="L44">
        <v>2</v>
      </c>
    </row>
    <row r="45" spans="1:12">
      <c r="A45">
        <f t="shared" si="0"/>
        <v>41</v>
      </c>
      <c r="B45" t="s">
        <v>4458</v>
      </c>
      <c r="C45" t="s">
        <v>4458</v>
      </c>
      <c r="D45" t="s">
        <v>4091</v>
      </c>
      <c r="E45" t="s">
        <v>4459</v>
      </c>
      <c r="F45">
        <v>0</v>
      </c>
      <c r="H45">
        <v>50.3</v>
      </c>
      <c r="I45" t="s">
        <v>4460</v>
      </c>
      <c r="J45">
        <v>2</v>
      </c>
      <c r="K45" t="s">
        <v>835</v>
      </c>
      <c r="L45">
        <v>2</v>
      </c>
    </row>
    <row r="46" spans="1:12">
      <c r="A46">
        <f t="shared" si="0"/>
        <v>42</v>
      </c>
      <c r="B46" t="s">
        <v>4461</v>
      </c>
      <c r="C46" t="s">
        <v>4461</v>
      </c>
      <c r="D46" t="s">
        <v>4092</v>
      </c>
      <c r="E46" t="s">
        <v>4462</v>
      </c>
      <c r="F46">
        <v>0</v>
      </c>
      <c r="H46">
        <v>64.7</v>
      </c>
      <c r="I46" t="s">
        <v>4463</v>
      </c>
      <c r="J46">
        <v>2</v>
      </c>
      <c r="K46" t="s">
        <v>835</v>
      </c>
      <c r="L46">
        <v>2</v>
      </c>
    </row>
    <row r="47" spans="1:12">
      <c r="A47">
        <f t="shared" si="0"/>
        <v>43</v>
      </c>
      <c r="B47" t="s">
        <v>4464</v>
      </c>
      <c r="C47" t="s">
        <v>4464</v>
      </c>
      <c r="D47" t="s">
        <v>4093</v>
      </c>
      <c r="E47" t="s">
        <v>4465</v>
      </c>
      <c r="F47">
        <v>0</v>
      </c>
      <c r="H47">
        <v>64.7</v>
      </c>
      <c r="I47" t="s">
        <v>4466</v>
      </c>
      <c r="J47">
        <v>2</v>
      </c>
      <c r="K47" t="s">
        <v>835</v>
      </c>
      <c r="L47">
        <v>2</v>
      </c>
    </row>
    <row r="48" spans="1:12">
      <c r="A48">
        <f t="shared" si="0"/>
        <v>44</v>
      </c>
      <c r="B48" t="s">
        <v>1984</v>
      </c>
      <c r="C48" t="s">
        <v>1984</v>
      </c>
      <c r="D48" t="s">
        <v>1272</v>
      </c>
      <c r="F48">
        <v>1</v>
      </c>
      <c r="H48">
        <v>64.7</v>
      </c>
      <c r="I48" t="s">
        <v>1985</v>
      </c>
      <c r="J48">
        <v>2</v>
      </c>
      <c r="K48" t="s">
        <v>835</v>
      </c>
      <c r="L48">
        <v>2</v>
      </c>
    </row>
    <row r="49" spans="1:12">
      <c r="A49">
        <f t="shared" si="0"/>
        <v>45</v>
      </c>
      <c r="B49" t="s">
        <v>4467</v>
      </c>
      <c r="C49" t="s">
        <v>4467</v>
      </c>
      <c r="D49" t="s">
        <v>4227</v>
      </c>
      <c r="E49" t="s">
        <v>4468</v>
      </c>
      <c r="F49">
        <v>0</v>
      </c>
      <c r="H49">
        <v>13.9</v>
      </c>
      <c r="I49" t="s">
        <v>4469</v>
      </c>
      <c r="J49">
        <v>1</v>
      </c>
      <c r="K49" t="s">
        <v>1916</v>
      </c>
      <c r="L49">
        <v>0</v>
      </c>
    </row>
    <row r="50" spans="1:12">
      <c r="A50">
        <f t="shared" si="0"/>
        <v>46</v>
      </c>
      <c r="B50" t="s">
        <v>1986</v>
      </c>
      <c r="C50" t="s">
        <v>1986</v>
      </c>
      <c r="D50" t="s">
        <v>1273</v>
      </c>
      <c r="F50">
        <v>1</v>
      </c>
      <c r="H50">
        <v>13.9</v>
      </c>
      <c r="I50" t="s">
        <v>1987</v>
      </c>
      <c r="J50">
        <v>1</v>
      </c>
      <c r="K50" t="s">
        <v>1916</v>
      </c>
      <c r="L50">
        <v>0</v>
      </c>
    </row>
    <row r="51" spans="1:12">
      <c r="A51">
        <f t="shared" si="0"/>
        <v>47</v>
      </c>
      <c r="B51" t="s">
        <v>1988</v>
      </c>
      <c r="C51" t="s">
        <v>1988</v>
      </c>
      <c r="D51" t="s">
        <v>1274</v>
      </c>
      <c r="E51" t="s">
        <v>1989</v>
      </c>
      <c r="F51">
        <v>1</v>
      </c>
      <c r="H51">
        <v>100</v>
      </c>
      <c r="I51" t="s">
        <v>1990</v>
      </c>
      <c r="J51">
        <v>25</v>
      </c>
      <c r="K51" t="s">
        <v>1903</v>
      </c>
      <c r="L51">
        <v>2</v>
      </c>
    </row>
    <row r="52" spans="1:12">
      <c r="A52">
        <f t="shared" si="0"/>
        <v>48</v>
      </c>
      <c r="B52" t="s">
        <v>4470</v>
      </c>
      <c r="C52" t="s">
        <v>4470</v>
      </c>
      <c r="D52" t="s">
        <v>4228</v>
      </c>
      <c r="E52" t="s">
        <v>4471</v>
      </c>
      <c r="F52">
        <v>0</v>
      </c>
      <c r="H52">
        <v>58.5</v>
      </c>
      <c r="I52" t="s">
        <v>4472</v>
      </c>
      <c r="J52">
        <v>1</v>
      </c>
      <c r="K52" t="s">
        <v>1916</v>
      </c>
      <c r="L52">
        <v>2</v>
      </c>
    </row>
    <row r="53" spans="1:12">
      <c r="A53">
        <f t="shared" si="0"/>
        <v>49</v>
      </c>
      <c r="B53" t="s">
        <v>1991</v>
      </c>
      <c r="C53" t="s">
        <v>1991</v>
      </c>
      <c r="D53" t="s">
        <v>1275</v>
      </c>
      <c r="F53">
        <v>2</v>
      </c>
      <c r="H53">
        <v>58.5</v>
      </c>
      <c r="I53" t="s">
        <v>1992</v>
      </c>
      <c r="J53">
        <v>1</v>
      </c>
      <c r="K53" t="s">
        <v>1916</v>
      </c>
      <c r="L53">
        <v>2</v>
      </c>
    </row>
    <row r="54" spans="1:12">
      <c r="A54">
        <f t="shared" si="0"/>
        <v>50</v>
      </c>
      <c r="B54" t="s">
        <v>4473</v>
      </c>
      <c r="C54" t="s">
        <v>4473</v>
      </c>
      <c r="D54" t="s">
        <v>4094</v>
      </c>
      <c r="E54" t="s">
        <v>4474</v>
      </c>
      <c r="F54">
        <v>0</v>
      </c>
      <c r="H54">
        <v>11.1</v>
      </c>
      <c r="I54" t="s">
        <v>4475</v>
      </c>
      <c r="J54">
        <v>1</v>
      </c>
      <c r="K54" t="s">
        <v>1916</v>
      </c>
      <c r="L54">
        <v>0</v>
      </c>
    </row>
    <row r="55" spans="1:12">
      <c r="A55">
        <f t="shared" si="0"/>
        <v>51</v>
      </c>
      <c r="B55" t="s">
        <v>1993</v>
      </c>
      <c r="C55" t="s">
        <v>1993</v>
      </c>
      <c r="D55" t="s">
        <v>1276</v>
      </c>
      <c r="E55" t="s">
        <v>1994</v>
      </c>
      <c r="F55">
        <v>2</v>
      </c>
      <c r="H55">
        <v>225</v>
      </c>
      <c r="I55" t="s">
        <v>1995</v>
      </c>
      <c r="J55">
        <v>25</v>
      </c>
      <c r="K55" t="s">
        <v>1903</v>
      </c>
      <c r="L55">
        <v>2</v>
      </c>
    </row>
    <row r="56" spans="1:12">
      <c r="A56">
        <f t="shared" si="0"/>
        <v>52</v>
      </c>
      <c r="B56" t="s">
        <v>1996</v>
      </c>
      <c r="C56" t="s">
        <v>1996</v>
      </c>
      <c r="D56" t="s">
        <v>1277</v>
      </c>
      <c r="E56" t="s">
        <v>1997</v>
      </c>
      <c r="F56">
        <v>1</v>
      </c>
      <c r="H56">
        <v>2001</v>
      </c>
      <c r="I56" t="s">
        <v>1998</v>
      </c>
      <c r="J56">
        <v>25</v>
      </c>
      <c r="K56" t="s">
        <v>1903</v>
      </c>
      <c r="L56">
        <v>2</v>
      </c>
    </row>
    <row r="57" spans="1:12">
      <c r="A57">
        <f t="shared" si="0"/>
        <v>53</v>
      </c>
      <c r="B57" t="s">
        <v>4476</v>
      </c>
      <c r="C57" t="s">
        <v>4476</v>
      </c>
      <c r="D57" t="s">
        <v>1278</v>
      </c>
      <c r="F57">
        <v>0</v>
      </c>
      <c r="H57">
        <v>5445.1</v>
      </c>
      <c r="I57" t="s">
        <v>4477</v>
      </c>
      <c r="J57">
        <v>10</v>
      </c>
      <c r="K57" t="s">
        <v>1968</v>
      </c>
      <c r="L57">
        <v>0</v>
      </c>
    </row>
    <row r="58" spans="1:12">
      <c r="A58">
        <f t="shared" si="0"/>
        <v>54</v>
      </c>
      <c r="B58" t="s">
        <v>4478</v>
      </c>
      <c r="C58" t="s">
        <v>4478</v>
      </c>
      <c r="D58" t="s">
        <v>4229</v>
      </c>
      <c r="E58" t="s">
        <v>4479</v>
      </c>
      <c r="F58">
        <v>0</v>
      </c>
      <c r="H58">
        <v>22.7</v>
      </c>
      <c r="I58" t="s">
        <v>4480</v>
      </c>
      <c r="J58">
        <v>19</v>
      </c>
      <c r="K58" t="s">
        <v>1980</v>
      </c>
      <c r="L58">
        <v>0</v>
      </c>
    </row>
    <row r="59" spans="1:12">
      <c r="A59">
        <f t="shared" si="0"/>
        <v>55</v>
      </c>
      <c r="B59" t="s">
        <v>1999</v>
      </c>
      <c r="C59" t="s">
        <v>1999</v>
      </c>
      <c r="D59" t="s">
        <v>1279</v>
      </c>
      <c r="E59" t="s">
        <v>2000</v>
      </c>
      <c r="F59">
        <v>1</v>
      </c>
      <c r="H59">
        <v>6.1</v>
      </c>
      <c r="I59" t="s">
        <v>2001</v>
      </c>
      <c r="J59">
        <v>1</v>
      </c>
      <c r="K59" t="s">
        <v>1916</v>
      </c>
      <c r="L59">
        <v>0</v>
      </c>
    </row>
    <row r="60" spans="1:12">
      <c r="A60">
        <f t="shared" si="0"/>
        <v>56</v>
      </c>
      <c r="B60" t="s">
        <v>2002</v>
      </c>
      <c r="C60" t="s">
        <v>2002</v>
      </c>
      <c r="D60" t="s">
        <v>1280</v>
      </c>
      <c r="E60" t="s">
        <v>2003</v>
      </c>
      <c r="F60">
        <v>2</v>
      </c>
      <c r="H60">
        <v>44.1</v>
      </c>
      <c r="I60" t="s">
        <v>2004</v>
      </c>
      <c r="J60">
        <v>1</v>
      </c>
      <c r="K60" t="s">
        <v>1916</v>
      </c>
      <c r="L60">
        <v>1</v>
      </c>
    </row>
    <row r="61" spans="1:12">
      <c r="A61">
        <f t="shared" si="0"/>
        <v>57</v>
      </c>
      <c r="B61" t="s">
        <v>2005</v>
      </c>
      <c r="C61" t="s">
        <v>2005</v>
      </c>
      <c r="D61" t="s">
        <v>1281</v>
      </c>
      <c r="E61" t="s">
        <v>2006</v>
      </c>
      <c r="F61">
        <v>1</v>
      </c>
      <c r="H61">
        <v>96.9</v>
      </c>
      <c r="I61" t="s">
        <v>2007</v>
      </c>
      <c r="J61">
        <v>2</v>
      </c>
      <c r="K61" t="s">
        <v>835</v>
      </c>
      <c r="L61">
        <v>0</v>
      </c>
    </row>
    <row r="62" spans="1:12">
      <c r="A62">
        <f t="shared" si="0"/>
        <v>58</v>
      </c>
      <c r="B62" t="s">
        <v>2008</v>
      </c>
      <c r="C62" t="s">
        <v>2008</v>
      </c>
      <c r="D62" t="s">
        <v>1282</v>
      </c>
      <c r="E62" t="s">
        <v>2009</v>
      </c>
      <c r="F62">
        <v>1</v>
      </c>
      <c r="H62">
        <v>8.8800000000000008</v>
      </c>
      <c r="I62" t="s">
        <v>2010</v>
      </c>
      <c r="J62">
        <v>3</v>
      </c>
      <c r="K62" t="s">
        <v>1939</v>
      </c>
      <c r="L62">
        <v>0</v>
      </c>
    </row>
    <row r="63" spans="1:12">
      <c r="A63">
        <f t="shared" si="0"/>
        <v>59</v>
      </c>
      <c r="B63" t="s">
        <v>2011</v>
      </c>
      <c r="C63" t="s">
        <v>2011</v>
      </c>
      <c r="D63" t="s">
        <v>1283</v>
      </c>
      <c r="F63">
        <v>2</v>
      </c>
      <c r="H63">
        <v>715</v>
      </c>
      <c r="I63" t="s">
        <v>2012</v>
      </c>
      <c r="J63">
        <v>25</v>
      </c>
      <c r="K63" t="s">
        <v>1903</v>
      </c>
      <c r="L63">
        <v>0</v>
      </c>
    </row>
    <row r="64" spans="1:12">
      <c r="A64">
        <f t="shared" si="0"/>
        <v>60</v>
      </c>
      <c r="B64" t="s">
        <v>4481</v>
      </c>
      <c r="C64" t="s">
        <v>4481</v>
      </c>
      <c r="D64" t="s">
        <v>4230</v>
      </c>
      <c r="E64" t="s">
        <v>4482</v>
      </c>
      <c r="F64">
        <v>0</v>
      </c>
      <c r="H64">
        <v>10.4</v>
      </c>
      <c r="I64" t="s">
        <v>4483</v>
      </c>
      <c r="J64">
        <v>1</v>
      </c>
      <c r="K64" t="s">
        <v>1916</v>
      </c>
      <c r="L64">
        <v>2</v>
      </c>
    </row>
    <row r="65" spans="1:12">
      <c r="A65">
        <f t="shared" si="0"/>
        <v>61</v>
      </c>
      <c r="B65" t="s">
        <v>2013</v>
      </c>
      <c r="C65" t="s">
        <v>2013</v>
      </c>
      <c r="D65" t="s">
        <v>1284</v>
      </c>
      <c r="F65">
        <v>1</v>
      </c>
      <c r="H65">
        <v>10.4</v>
      </c>
      <c r="I65" t="s">
        <v>2014</v>
      </c>
      <c r="J65">
        <v>1</v>
      </c>
      <c r="K65" t="s">
        <v>1916</v>
      </c>
      <c r="L65">
        <v>2</v>
      </c>
    </row>
    <row r="66" spans="1:12">
      <c r="A66">
        <f t="shared" si="0"/>
        <v>62</v>
      </c>
      <c r="B66" t="s">
        <v>4484</v>
      </c>
      <c r="C66" t="s">
        <v>4484</v>
      </c>
      <c r="D66" t="s">
        <v>4231</v>
      </c>
      <c r="E66" t="s">
        <v>4485</v>
      </c>
      <c r="F66">
        <v>0</v>
      </c>
      <c r="H66">
        <v>915.1</v>
      </c>
      <c r="I66" t="s">
        <v>4486</v>
      </c>
      <c r="J66">
        <v>23</v>
      </c>
      <c r="K66" t="s">
        <v>2361</v>
      </c>
      <c r="L66">
        <v>0</v>
      </c>
    </row>
    <row r="67" spans="1:12">
      <c r="A67">
        <f t="shared" si="0"/>
        <v>63</v>
      </c>
      <c r="B67" t="s">
        <v>4487</v>
      </c>
      <c r="C67" t="s">
        <v>4487</v>
      </c>
      <c r="D67" t="s">
        <v>4232</v>
      </c>
      <c r="E67" t="s">
        <v>4488</v>
      </c>
      <c r="F67">
        <v>0</v>
      </c>
      <c r="H67">
        <v>76.099999999999994</v>
      </c>
      <c r="I67" t="s">
        <v>4489</v>
      </c>
      <c r="J67">
        <v>1</v>
      </c>
      <c r="K67" t="s">
        <v>1916</v>
      </c>
      <c r="L67">
        <v>2</v>
      </c>
    </row>
    <row r="68" spans="1:12">
      <c r="A68">
        <f t="shared" si="0"/>
        <v>64</v>
      </c>
      <c r="B68" t="s">
        <v>2015</v>
      </c>
      <c r="C68" t="s">
        <v>2015</v>
      </c>
      <c r="D68" t="s">
        <v>1285</v>
      </c>
      <c r="F68">
        <v>1</v>
      </c>
      <c r="H68">
        <v>286.39999999999998</v>
      </c>
      <c r="I68" t="s">
        <v>2016</v>
      </c>
      <c r="J68">
        <v>19</v>
      </c>
      <c r="K68" t="s">
        <v>1980</v>
      </c>
      <c r="L68">
        <v>2</v>
      </c>
    </row>
    <row r="69" spans="1:12">
      <c r="A69">
        <f t="shared" si="0"/>
        <v>65</v>
      </c>
      <c r="B69" t="s">
        <v>2017</v>
      </c>
      <c r="C69" t="s">
        <v>2017</v>
      </c>
      <c r="D69" t="s">
        <v>1286</v>
      </c>
      <c r="F69">
        <v>1</v>
      </c>
      <c r="H69">
        <v>437.6</v>
      </c>
      <c r="I69" t="s">
        <v>2018</v>
      </c>
      <c r="J69">
        <v>19</v>
      </c>
      <c r="K69" t="s">
        <v>1980</v>
      </c>
      <c r="L69">
        <v>2</v>
      </c>
    </row>
    <row r="70" spans="1:12">
      <c r="A70">
        <f t="shared" si="0"/>
        <v>66</v>
      </c>
      <c r="B70" t="s">
        <v>2019</v>
      </c>
      <c r="C70" t="s">
        <v>2019</v>
      </c>
      <c r="D70" t="s">
        <v>1287</v>
      </c>
      <c r="E70" t="s">
        <v>2020</v>
      </c>
      <c r="F70">
        <v>1</v>
      </c>
      <c r="H70">
        <v>6.1</v>
      </c>
      <c r="I70" t="s">
        <v>2021</v>
      </c>
      <c r="J70">
        <v>1</v>
      </c>
      <c r="K70" t="s">
        <v>1916</v>
      </c>
      <c r="L70">
        <v>0</v>
      </c>
    </row>
    <row r="71" spans="1:12">
      <c r="A71">
        <f t="shared" ref="A71:A134" si="1">A70+1</f>
        <v>67</v>
      </c>
      <c r="B71" t="s">
        <v>4490</v>
      </c>
      <c r="C71" t="s">
        <v>4490</v>
      </c>
      <c r="D71" t="s">
        <v>4233</v>
      </c>
      <c r="E71" t="s">
        <v>4491</v>
      </c>
      <c r="F71">
        <v>0</v>
      </c>
      <c r="H71">
        <v>7.1</v>
      </c>
      <c r="I71" t="s">
        <v>4492</v>
      </c>
      <c r="J71">
        <v>1</v>
      </c>
      <c r="K71" t="s">
        <v>1916</v>
      </c>
      <c r="L71">
        <v>2</v>
      </c>
    </row>
    <row r="72" spans="1:12">
      <c r="A72">
        <f t="shared" si="1"/>
        <v>68</v>
      </c>
      <c r="B72" t="s">
        <v>4493</v>
      </c>
      <c r="C72" t="s">
        <v>4493</v>
      </c>
      <c r="D72" t="s">
        <v>4234</v>
      </c>
      <c r="E72" t="s">
        <v>4494</v>
      </c>
      <c r="F72">
        <v>0</v>
      </c>
      <c r="H72">
        <v>31.7</v>
      </c>
      <c r="I72" t="s">
        <v>4495</v>
      </c>
      <c r="J72">
        <v>7</v>
      </c>
      <c r="K72" t="s">
        <v>2143</v>
      </c>
      <c r="L72">
        <v>2</v>
      </c>
    </row>
    <row r="73" spans="1:12">
      <c r="A73">
        <f t="shared" si="1"/>
        <v>69</v>
      </c>
      <c r="B73" t="s">
        <v>4496</v>
      </c>
      <c r="C73" t="s">
        <v>4496</v>
      </c>
      <c r="D73" t="s">
        <v>4235</v>
      </c>
      <c r="E73" t="s">
        <v>4497</v>
      </c>
      <c r="F73">
        <v>0</v>
      </c>
      <c r="H73">
        <v>65.8</v>
      </c>
      <c r="I73" t="s">
        <v>4498</v>
      </c>
      <c r="J73">
        <v>7</v>
      </c>
      <c r="K73" t="s">
        <v>2143</v>
      </c>
      <c r="L73">
        <v>2</v>
      </c>
    </row>
    <row r="74" spans="1:12">
      <c r="A74">
        <f t="shared" si="1"/>
        <v>70</v>
      </c>
      <c r="B74" t="s">
        <v>4499</v>
      </c>
      <c r="C74" t="s">
        <v>4499</v>
      </c>
      <c r="D74" t="s">
        <v>4236</v>
      </c>
      <c r="E74" t="s">
        <v>4500</v>
      </c>
      <c r="F74">
        <v>0</v>
      </c>
      <c r="H74">
        <v>13.1</v>
      </c>
      <c r="I74" t="s">
        <v>4501</v>
      </c>
      <c r="J74">
        <v>1</v>
      </c>
      <c r="K74" t="s">
        <v>1916</v>
      </c>
      <c r="L74">
        <v>2</v>
      </c>
    </row>
    <row r="75" spans="1:12">
      <c r="A75">
        <f t="shared" si="1"/>
        <v>71</v>
      </c>
      <c r="B75" t="s">
        <v>4502</v>
      </c>
      <c r="C75" t="s">
        <v>4502</v>
      </c>
      <c r="D75" t="s">
        <v>4095</v>
      </c>
      <c r="E75" t="s">
        <v>4503</v>
      </c>
      <c r="F75">
        <v>0</v>
      </c>
      <c r="H75">
        <v>20.6</v>
      </c>
      <c r="I75" t="s">
        <v>4504</v>
      </c>
      <c r="J75">
        <v>3</v>
      </c>
      <c r="K75" t="s">
        <v>1939</v>
      </c>
      <c r="L75">
        <v>2</v>
      </c>
    </row>
    <row r="76" spans="1:12">
      <c r="A76">
        <f t="shared" si="1"/>
        <v>72</v>
      </c>
      <c r="B76" t="s">
        <v>4505</v>
      </c>
      <c r="C76" t="s">
        <v>4505</v>
      </c>
      <c r="D76" t="s">
        <v>4237</v>
      </c>
      <c r="E76" t="s">
        <v>4506</v>
      </c>
      <c r="F76">
        <v>0</v>
      </c>
      <c r="H76">
        <v>25.3</v>
      </c>
      <c r="I76" t="s">
        <v>4507</v>
      </c>
      <c r="J76">
        <v>1</v>
      </c>
      <c r="K76" t="s">
        <v>1916</v>
      </c>
      <c r="L76">
        <v>2</v>
      </c>
    </row>
    <row r="77" spans="1:12">
      <c r="A77">
        <f t="shared" si="1"/>
        <v>73</v>
      </c>
      <c r="B77" t="s">
        <v>2022</v>
      </c>
      <c r="C77" t="s">
        <v>2022</v>
      </c>
      <c r="D77" t="s">
        <v>1288</v>
      </c>
      <c r="F77">
        <v>1</v>
      </c>
      <c r="H77">
        <v>6.4</v>
      </c>
      <c r="I77" t="s">
        <v>2023</v>
      </c>
      <c r="J77">
        <v>1</v>
      </c>
      <c r="K77" t="s">
        <v>1916</v>
      </c>
      <c r="L77">
        <v>2</v>
      </c>
    </row>
    <row r="78" spans="1:12">
      <c r="A78">
        <f t="shared" si="1"/>
        <v>74</v>
      </c>
      <c r="B78" t="s">
        <v>2024</v>
      </c>
      <c r="C78" t="s">
        <v>2024</v>
      </c>
      <c r="D78" t="s">
        <v>1289</v>
      </c>
      <c r="F78">
        <v>1</v>
      </c>
      <c r="H78">
        <v>22.7</v>
      </c>
      <c r="I78" t="s">
        <v>2025</v>
      </c>
      <c r="J78">
        <v>1</v>
      </c>
      <c r="K78" t="s">
        <v>1916</v>
      </c>
      <c r="L78">
        <v>2</v>
      </c>
    </row>
    <row r="79" spans="1:12">
      <c r="A79">
        <f t="shared" si="1"/>
        <v>75</v>
      </c>
      <c r="B79" t="s">
        <v>2026</v>
      </c>
      <c r="C79" t="s">
        <v>2026</v>
      </c>
      <c r="D79" t="s">
        <v>1290</v>
      </c>
      <c r="F79">
        <v>1</v>
      </c>
      <c r="H79">
        <v>11.8</v>
      </c>
      <c r="I79" t="s">
        <v>2027</v>
      </c>
      <c r="J79">
        <v>1</v>
      </c>
      <c r="K79" t="s">
        <v>1916</v>
      </c>
      <c r="L79">
        <v>2</v>
      </c>
    </row>
    <row r="80" spans="1:12">
      <c r="A80">
        <f t="shared" si="1"/>
        <v>76</v>
      </c>
      <c r="B80" t="s">
        <v>2028</v>
      </c>
      <c r="C80" t="s">
        <v>2028</v>
      </c>
      <c r="D80" t="s">
        <v>1291</v>
      </c>
      <c r="F80">
        <v>1</v>
      </c>
      <c r="H80">
        <v>18.600000000000001</v>
      </c>
      <c r="I80" t="s">
        <v>2029</v>
      </c>
      <c r="J80">
        <v>3</v>
      </c>
      <c r="K80" t="s">
        <v>1939</v>
      </c>
      <c r="L80">
        <v>2</v>
      </c>
    </row>
    <row r="81" spans="1:12">
      <c r="A81">
        <f t="shared" si="1"/>
        <v>77</v>
      </c>
      <c r="B81" t="s">
        <v>2030</v>
      </c>
      <c r="C81" t="s">
        <v>2030</v>
      </c>
      <c r="D81" t="s">
        <v>1292</v>
      </c>
      <c r="F81">
        <v>1</v>
      </c>
      <c r="H81">
        <v>6.1</v>
      </c>
      <c r="I81" t="s">
        <v>2031</v>
      </c>
      <c r="J81">
        <v>1</v>
      </c>
      <c r="K81" t="s">
        <v>1916</v>
      </c>
      <c r="L81">
        <v>2</v>
      </c>
    </row>
    <row r="82" spans="1:12">
      <c r="A82">
        <f t="shared" si="1"/>
        <v>78</v>
      </c>
      <c r="B82" t="s">
        <v>4508</v>
      </c>
      <c r="C82" t="s">
        <v>4508</v>
      </c>
      <c r="D82" t="s">
        <v>4238</v>
      </c>
      <c r="F82">
        <v>0</v>
      </c>
      <c r="H82">
        <v>0</v>
      </c>
      <c r="I82" t="s">
        <v>4509</v>
      </c>
      <c r="J82">
        <v>7</v>
      </c>
      <c r="K82" t="s">
        <v>2143</v>
      </c>
      <c r="L82">
        <v>0</v>
      </c>
    </row>
    <row r="83" spans="1:12">
      <c r="A83">
        <f t="shared" si="1"/>
        <v>79</v>
      </c>
      <c r="B83" t="s">
        <v>2032</v>
      </c>
      <c r="C83" t="s">
        <v>2032</v>
      </c>
      <c r="D83" t="s">
        <v>1293</v>
      </c>
      <c r="E83" t="s">
        <v>2033</v>
      </c>
      <c r="F83">
        <v>1</v>
      </c>
      <c r="H83">
        <v>13.1</v>
      </c>
      <c r="I83" t="s">
        <v>2034</v>
      </c>
      <c r="J83">
        <v>1</v>
      </c>
      <c r="K83" t="s">
        <v>1916</v>
      </c>
      <c r="L83">
        <v>0</v>
      </c>
    </row>
    <row r="84" spans="1:12">
      <c r="A84">
        <f t="shared" si="1"/>
        <v>80</v>
      </c>
      <c r="B84" t="s">
        <v>4510</v>
      </c>
      <c r="C84" t="s">
        <v>4510</v>
      </c>
      <c r="D84" t="s">
        <v>4239</v>
      </c>
      <c r="E84" t="s">
        <v>4511</v>
      </c>
      <c r="F84">
        <v>0</v>
      </c>
      <c r="H84">
        <v>6.1</v>
      </c>
      <c r="I84" t="s">
        <v>4512</v>
      </c>
      <c r="J84">
        <v>2</v>
      </c>
      <c r="K84" t="s">
        <v>835</v>
      </c>
      <c r="L84">
        <v>2</v>
      </c>
    </row>
    <row r="85" spans="1:12">
      <c r="A85">
        <f t="shared" si="1"/>
        <v>81</v>
      </c>
      <c r="B85" t="s">
        <v>2035</v>
      </c>
      <c r="C85" t="s">
        <v>2035</v>
      </c>
      <c r="D85" t="s">
        <v>1294</v>
      </c>
      <c r="E85" t="s">
        <v>2036</v>
      </c>
      <c r="F85">
        <v>1</v>
      </c>
      <c r="H85">
        <v>4436</v>
      </c>
      <c r="I85" t="s">
        <v>2037</v>
      </c>
      <c r="J85">
        <v>25</v>
      </c>
      <c r="K85" t="s">
        <v>1903</v>
      </c>
      <c r="L85">
        <v>0</v>
      </c>
    </row>
    <row r="86" spans="1:12">
      <c r="A86">
        <f t="shared" si="1"/>
        <v>82</v>
      </c>
      <c r="B86" t="s">
        <v>2038</v>
      </c>
      <c r="C86" t="s">
        <v>2038</v>
      </c>
      <c r="D86" t="s">
        <v>1295</v>
      </c>
      <c r="F86">
        <v>1</v>
      </c>
      <c r="H86">
        <v>6.1</v>
      </c>
      <c r="I86" t="s">
        <v>2039</v>
      </c>
      <c r="J86">
        <v>2</v>
      </c>
      <c r="K86" t="s">
        <v>835</v>
      </c>
      <c r="L86">
        <v>2</v>
      </c>
    </row>
    <row r="87" spans="1:12">
      <c r="A87">
        <f t="shared" si="1"/>
        <v>83</v>
      </c>
      <c r="B87" t="s">
        <v>4513</v>
      </c>
      <c r="C87" t="s">
        <v>4513</v>
      </c>
      <c r="D87" t="s">
        <v>239</v>
      </c>
      <c r="E87" t="s">
        <v>4514</v>
      </c>
      <c r="F87">
        <v>0</v>
      </c>
      <c r="H87">
        <v>20.6</v>
      </c>
      <c r="I87" t="s">
        <v>4515</v>
      </c>
      <c r="J87">
        <v>14</v>
      </c>
      <c r="K87" t="s">
        <v>1899</v>
      </c>
      <c r="L87">
        <v>0</v>
      </c>
    </row>
    <row r="88" spans="1:12">
      <c r="A88">
        <f t="shared" si="1"/>
        <v>84</v>
      </c>
      <c r="B88" t="s">
        <v>4516</v>
      </c>
      <c r="C88" t="s">
        <v>4516</v>
      </c>
      <c r="D88" t="s">
        <v>4240</v>
      </c>
      <c r="E88" t="s">
        <v>4517</v>
      </c>
      <c r="F88">
        <v>0</v>
      </c>
      <c r="H88">
        <v>421.8</v>
      </c>
      <c r="I88" t="s">
        <v>4518</v>
      </c>
      <c r="J88">
        <v>21</v>
      </c>
      <c r="K88" t="s">
        <v>1946</v>
      </c>
      <c r="L88">
        <v>0</v>
      </c>
    </row>
    <row r="89" spans="1:12">
      <c r="A89">
        <f t="shared" si="1"/>
        <v>85</v>
      </c>
      <c r="B89" t="s">
        <v>2040</v>
      </c>
      <c r="C89" t="s">
        <v>2040</v>
      </c>
      <c r="D89" t="s">
        <v>245</v>
      </c>
      <c r="E89" t="s">
        <v>2041</v>
      </c>
      <c r="F89">
        <v>1</v>
      </c>
      <c r="H89">
        <v>12.1</v>
      </c>
      <c r="I89" t="s">
        <v>2042</v>
      </c>
      <c r="J89">
        <v>3</v>
      </c>
      <c r="K89" t="s">
        <v>1939</v>
      </c>
      <c r="L89">
        <v>2</v>
      </c>
    </row>
    <row r="90" spans="1:12">
      <c r="A90">
        <f t="shared" si="1"/>
        <v>86</v>
      </c>
      <c r="B90" t="s">
        <v>2043</v>
      </c>
      <c r="C90" t="s">
        <v>2043</v>
      </c>
      <c r="D90" t="s">
        <v>248</v>
      </c>
      <c r="E90" t="s">
        <v>2044</v>
      </c>
      <c r="F90">
        <v>1</v>
      </c>
      <c r="H90">
        <v>123</v>
      </c>
      <c r="I90" t="s">
        <v>2045</v>
      </c>
      <c r="J90">
        <v>25</v>
      </c>
      <c r="K90" t="s">
        <v>1903</v>
      </c>
      <c r="L90">
        <v>2</v>
      </c>
    </row>
    <row r="91" spans="1:12">
      <c r="A91">
        <f t="shared" si="1"/>
        <v>87</v>
      </c>
      <c r="B91" t="s">
        <v>4519</v>
      </c>
      <c r="C91" t="s">
        <v>4519</v>
      </c>
      <c r="D91" t="s">
        <v>4241</v>
      </c>
      <c r="E91" t="s">
        <v>4520</v>
      </c>
      <c r="F91">
        <v>0</v>
      </c>
      <c r="H91">
        <v>1182</v>
      </c>
      <c r="I91" t="s">
        <v>4521</v>
      </c>
      <c r="J91">
        <v>25</v>
      </c>
      <c r="K91" t="s">
        <v>1903</v>
      </c>
      <c r="L91">
        <v>2</v>
      </c>
    </row>
    <row r="92" spans="1:12">
      <c r="A92">
        <f t="shared" si="1"/>
        <v>88</v>
      </c>
      <c r="B92" t="s">
        <v>2046</v>
      </c>
      <c r="C92" t="s">
        <v>2046</v>
      </c>
      <c r="D92" t="s">
        <v>1296</v>
      </c>
      <c r="E92" t="s">
        <v>2047</v>
      </c>
      <c r="F92">
        <v>1</v>
      </c>
      <c r="H92">
        <v>8</v>
      </c>
      <c r="I92" t="s">
        <v>2048</v>
      </c>
      <c r="J92">
        <v>1</v>
      </c>
      <c r="K92" t="s">
        <v>1916</v>
      </c>
      <c r="L92">
        <v>0</v>
      </c>
    </row>
    <row r="93" spans="1:12">
      <c r="A93">
        <f t="shared" si="1"/>
        <v>89</v>
      </c>
      <c r="B93" t="s">
        <v>4522</v>
      </c>
      <c r="C93" t="s">
        <v>4522</v>
      </c>
      <c r="D93" t="s">
        <v>1297</v>
      </c>
      <c r="E93" t="s">
        <v>4523</v>
      </c>
      <c r="F93">
        <v>0</v>
      </c>
      <c r="H93">
        <v>18.899999999999999</v>
      </c>
      <c r="I93" t="s">
        <v>4524</v>
      </c>
      <c r="J93">
        <v>14</v>
      </c>
      <c r="K93" t="s">
        <v>1899</v>
      </c>
      <c r="L93">
        <v>2</v>
      </c>
    </row>
    <row r="94" spans="1:12">
      <c r="A94">
        <f t="shared" si="1"/>
        <v>90</v>
      </c>
      <c r="B94" t="s">
        <v>4525</v>
      </c>
      <c r="C94" t="s">
        <v>4525</v>
      </c>
      <c r="D94" t="s">
        <v>4242</v>
      </c>
      <c r="E94" t="s">
        <v>4526</v>
      </c>
      <c r="F94">
        <v>0</v>
      </c>
      <c r="H94">
        <v>20.9</v>
      </c>
      <c r="I94" t="s">
        <v>4527</v>
      </c>
      <c r="J94">
        <v>12</v>
      </c>
      <c r="K94" t="s">
        <v>2248</v>
      </c>
      <c r="L94">
        <v>0</v>
      </c>
    </row>
    <row r="95" spans="1:12">
      <c r="A95">
        <f t="shared" si="1"/>
        <v>91</v>
      </c>
      <c r="B95" t="s">
        <v>4528</v>
      </c>
      <c r="C95" t="s">
        <v>4528</v>
      </c>
      <c r="D95" t="s">
        <v>4243</v>
      </c>
      <c r="E95" t="s">
        <v>4529</v>
      </c>
      <c r="F95">
        <v>0</v>
      </c>
      <c r="H95">
        <v>331.6</v>
      </c>
      <c r="I95" t="s">
        <v>4530</v>
      </c>
      <c r="J95">
        <v>1</v>
      </c>
      <c r="K95" t="s">
        <v>1916</v>
      </c>
      <c r="L95">
        <v>0</v>
      </c>
    </row>
    <row r="96" spans="1:12">
      <c r="A96">
        <f t="shared" si="1"/>
        <v>92</v>
      </c>
      <c r="B96" t="s">
        <v>4531</v>
      </c>
      <c r="C96" t="s">
        <v>4531</v>
      </c>
      <c r="D96" t="s">
        <v>4244</v>
      </c>
      <c r="F96">
        <v>0</v>
      </c>
      <c r="H96">
        <v>331.6</v>
      </c>
      <c r="I96" t="s">
        <v>4532</v>
      </c>
      <c r="J96">
        <v>1</v>
      </c>
      <c r="K96" t="s">
        <v>1916</v>
      </c>
      <c r="L96">
        <v>0</v>
      </c>
    </row>
    <row r="97" spans="1:12">
      <c r="A97">
        <f t="shared" si="1"/>
        <v>93</v>
      </c>
      <c r="B97" t="s">
        <v>4533</v>
      </c>
      <c r="C97" t="s">
        <v>4533</v>
      </c>
      <c r="D97" t="s">
        <v>4096</v>
      </c>
      <c r="E97" t="s">
        <v>4534</v>
      </c>
      <c r="F97">
        <v>0</v>
      </c>
      <c r="H97">
        <v>69.3</v>
      </c>
      <c r="I97" t="s">
        <v>4535</v>
      </c>
      <c r="J97">
        <v>1</v>
      </c>
      <c r="K97" t="s">
        <v>1916</v>
      </c>
      <c r="L97">
        <v>0</v>
      </c>
    </row>
    <row r="98" spans="1:12">
      <c r="A98">
        <f t="shared" si="1"/>
        <v>94</v>
      </c>
      <c r="B98" t="s">
        <v>4536</v>
      </c>
      <c r="C98" t="s">
        <v>4536</v>
      </c>
      <c r="D98" t="s">
        <v>4245</v>
      </c>
      <c r="E98" t="s">
        <v>4537</v>
      </c>
      <c r="F98">
        <v>0</v>
      </c>
      <c r="H98">
        <v>133.1</v>
      </c>
      <c r="I98" t="s">
        <v>4538</v>
      </c>
      <c r="J98">
        <v>3</v>
      </c>
      <c r="K98" t="s">
        <v>1939</v>
      </c>
      <c r="L98">
        <v>0</v>
      </c>
    </row>
    <row r="99" spans="1:12">
      <c r="A99">
        <f t="shared" si="1"/>
        <v>95</v>
      </c>
      <c r="B99" t="s">
        <v>4539</v>
      </c>
      <c r="C99" t="s">
        <v>4539</v>
      </c>
      <c r="D99" t="s">
        <v>4246</v>
      </c>
      <c r="E99" t="s">
        <v>4540</v>
      </c>
      <c r="F99">
        <v>0</v>
      </c>
      <c r="H99">
        <v>1271</v>
      </c>
      <c r="I99" t="s">
        <v>4541</v>
      </c>
      <c r="J99">
        <v>25</v>
      </c>
      <c r="K99" t="s">
        <v>1903</v>
      </c>
      <c r="L99">
        <v>0</v>
      </c>
    </row>
    <row r="100" spans="1:12">
      <c r="A100">
        <f t="shared" si="1"/>
        <v>96</v>
      </c>
      <c r="B100" t="s">
        <v>2049</v>
      </c>
      <c r="C100" t="s">
        <v>2049</v>
      </c>
      <c r="D100" t="s">
        <v>1298</v>
      </c>
      <c r="E100" t="s">
        <v>2050</v>
      </c>
      <c r="F100">
        <v>1</v>
      </c>
      <c r="H100">
        <v>12.5</v>
      </c>
      <c r="I100" t="s">
        <v>2051</v>
      </c>
      <c r="J100">
        <v>2</v>
      </c>
      <c r="K100" t="s">
        <v>835</v>
      </c>
      <c r="L100">
        <v>0</v>
      </c>
    </row>
    <row r="101" spans="1:12">
      <c r="A101">
        <f t="shared" si="1"/>
        <v>97</v>
      </c>
      <c r="B101" t="s">
        <v>2052</v>
      </c>
      <c r="C101" t="s">
        <v>2052</v>
      </c>
      <c r="D101" t="s">
        <v>1299</v>
      </c>
      <c r="E101" t="s">
        <v>2053</v>
      </c>
      <c r="F101">
        <v>1</v>
      </c>
      <c r="H101">
        <v>0</v>
      </c>
      <c r="I101" t="s">
        <v>2054</v>
      </c>
      <c r="J101">
        <v>3</v>
      </c>
      <c r="K101" t="s">
        <v>1939</v>
      </c>
      <c r="L101">
        <v>0</v>
      </c>
    </row>
    <row r="102" spans="1:12">
      <c r="A102">
        <f t="shared" si="1"/>
        <v>98</v>
      </c>
      <c r="B102" t="s">
        <v>4542</v>
      </c>
      <c r="C102" t="s">
        <v>4542</v>
      </c>
      <c r="D102" t="s">
        <v>4097</v>
      </c>
      <c r="E102" t="s">
        <v>4543</v>
      </c>
      <c r="F102">
        <v>0</v>
      </c>
      <c r="H102">
        <v>10.1</v>
      </c>
      <c r="I102" t="s">
        <v>4544</v>
      </c>
      <c r="J102">
        <v>1</v>
      </c>
      <c r="K102" t="s">
        <v>1916</v>
      </c>
      <c r="L102">
        <v>0</v>
      </c>
    </row>
    <row r="103" spans="1:12">
      <c r="A103">
        <f t="shared" si="1"/>
        <v>99</v>
      </c>
      <c r="B103" t="s">
        <v>4545</v>
      </c>
      <c r="C103" t="s">
        <v>4545</v>
      </c>
      <c r="D103" t="s">
        <v>4098</v>
      </c>
      <c r="E103" t="s">
        <v>4546</v>
      </c>
      <c r="F103">
        <v>0</v>
      </c>
      <c r="H103">
        <v>100</v>
      </c>
      <c r="I103" t="s">
        <v>4547</v>
      </c>
      <c r="J103">
        <v>25</v>
      </c>
      <c r="K103" t="s">
        <v>1903</v>
      </c>
      <c r="L103">
        <v>0</v>
      </c>
    </row>
    <row r="104" spans="1:12">
      <c r="A104">
        <f t="shared" si="1"/>
        <v>100</v>
      </c>
      <c r="B104" t="s">
        <v>2055</v>
      </c>
      <c r="C104" t="s">
        <v>2055</v>
      </c>
      <c r="D104" t="s">
        <v>263</v>
      </c>
      <c r="F104">
        <v>2</v>
      </c>
      <c r="H104">
        <v>1.44</v>
      </c>
      <c r="I104" t="s">
        <v>2056</v>
      </c>
      <c r="J104">
        <v>24</v>
      </c>
      <c r="K104" t="s">
        <v>2057</v>
      </c>
      <c r="L104">
        <v>0</v>
      </c>
    </row>
    <row r="105" spans="1:12">
      <c r="A105">
        <f t="shared" si="1"/>
        <v>101</v>
      </c>
      <c r="B105" t="s">
        <v>4548</v>
      </c>
      <c r="C105" t="s">
        <v>4548</v>
      </c>
      <c r="D105" t="s">
        <v>4099</v>
      </c>
      <c r="F105">
        <v>0</v>
      </c>
      <c r="H105">
        <v>1.41</v>
      </c>
      <c r="I105" t="s">
        <v>4549</v>
      </c>
      <c r="J105">
        <v>7</v>
      </c>
      <c r="K105" t="s">
        <v>2143</v>
      </c>
      <c r="L105">
        <v>0</v>
      </c>
    </row>
    <row r="106" spans="1:12">
      <c r="A106">
        <f t="shared" si="1"/>
        <v>102</v>
      </c>
      <c r="B106" t="s">
        <v>2058</v>
      </c>
      <c r="C106" t="s">
        <v>2058</v>
      </c>
      <c r="D106" t="s">
        <v>1300</v>
      </c>
      <c r="E106" t="s">
        <v>2059</v>
      </c>
      <c r="F106">
        <v>1</v>
      </c>
      <c r="H106">
        <v>1588</v>
      </c>
      <c r="I106" t="s">
        <v>2060</v>
      </c>
      <c r="J106">
        <v>25</v>
      </c>
      <c r="K106" t="s">
        <v>1903</v>
      </c>
      <c r="L106">
        <v>2</v>
      </c>
    </row>
    <row r="107" spans="1:12">
      <c r="A107">
        <f t="shared" si="1"/>
        <v>103</v>
      </c>
      <c r="B107" t="s">
        <v>2061</v>
      </c>
      <c r="C107" t="s">
        <v>2061</v>
      </c>
      <c r="D107" t="s">
        <v>1301</v>
      </c>
      <c r="E107" t="s">
        <v>2062</v>
      </c>
      <c r="F107">
        <v>1</v>
      </c>
      <c r="H107">
        <v>6.1</v>
      </c>
      <c r="I107" t="s">
        <v>2063</v>
      </c>
      <c r="J107">
        <v>2</v>
      </c>
      <c r="K107" t="s">
        <v>835</v>
      </c>
      <c r="L107">
        <v>0</v>
      </c>
    </row>
    <row r="108" spans="1:12">
      <c r="A108">
        <f t="shared" si="1"/>
        <v>104</v>
      </c>
      <c r="B108" t="s">
        <v>2064</v>
      </c>
      <c r="C108" t="s">
        <v>2064</v>
      </c>
      <c r="D108" t="s">
        <v>1302</v>
      </c>
      <c r="E108" t="s">
        <v>2065</v>
      </c>
      <c r="F108">
        <v>1</v>
      </c>
      <c r="H108">
        <v>101.9</v>
      </c>
      <c r="I108" t="s">
        <v>2066</v>
      </c>
      <c r="J108">
        <v>2</v>
      </c>
      <c r="K108" t="s">
        <v>835</v>
      </c>
      <c r="L108">
        <v>2</v>
      </c>
    </row>
    <row r="109" spans="1:12">
      <c r="A109">
        <f t="shared" si="1"/>
        <v>105</v>
      </c>
      <c r="B109" t="s">
        <v>2067</v>
      </c>
      <c r="C109" t="s">
        <v>2067</v>
      </c>
      <c r="D109" t="s">
        <v>1303</v>
      </c>
      <c r="E109" t="s">
        <v>2068</v>
      </c>
      <c r="F109">
        <v>1</v>
      </c>
      <c r="H109">
        <v>167.6</v>
      </c>
      <c r="I109" t="s">
        <v>2069</v>
      </c>
      <c r="J109">
        <v>2</v>
      </c>
      <c r="K109" t="s">
        <v>835</v>
      </c>
      <c r="L109">
        <v>2</v>
      </c>
    </row>
    <row r="110" spans="1:12">
      <c r="A110">
        <f t="shared" si="1"/>
        <v>106</v>
      </c>
      <c r="B110" t="s">
        <v>2070</v>
      </c>
      <c r="C110" t="s">
        <v>2070</v>
      </c>
      <c r="D110" t="s">
        <v>1304</v>
      </c>
      <c r="E110" t="s">
        <v>2071</v>
      </c>
      <c r="F110">
        <v>1</v>
      </c>
      <c r="H110">
        <v>25061</v>
      </c>
      <c r="I110" t="s">
        <v>2072</v>
      </c>
      <c r="J110">
        <v>25</v>
      </c>
      <c r="K110" t="s">
        <v>1903</v>
      </c>
      <c r="L110">
        <v>0</v>
      </c>
    </row>
    <row r="111" spans="1:12">
      <c r="A111">
        <f t="shared" si="1"/>
        <v>107</v>
      </c>
      <c r="B111" t="s">
        <v>2073</v>
      </c>
      <c r="C111" t="s">
        <v>2073</v>
      </c>
      <c r="D111" t="s">
        <v>276</v>
      </c>
      <c r="E111" t="s">
        <v>2074</v>
      </c>
      <c r="F111">
        <v>2</v>
      </c>
      <c r="H111">
        <v>61</v>
      </c>
      <c r="I111" t="s">
        <v>2075</v>
      </c>
      <c r="J111">
        <v>1</v>
      </c>
      <c r="K111" t="s">
        <v>1916</v>
      </c>
      <c r="L111">
        <v>2</v>
      </c>
    </row>
    <row r="112" spans="1:12">
      <c r="A112">
        <f t="shared" si="1"/>
        <v>108</v>
      </c>
      <c r="B112" t="s">
        <v>4550</v>
      </c>
      <c r="C112" t="s">
        <v>4550</v>
      </c>
      <c r="D112" t="s">
        <v>4247</v>
      </c>
      <c r="E112" t="s">
        <v>4551</v>
      </c>
      <c r="F112">
        <v>0</v>
      </c>
      <c r="H112">
        <v>10.4</v>
      </c>
      <c r="I112" t="s">
        <v>4552</v>
      </c>
      <c r="J112">
        <v>1</v>
      </c>
      <c r="K112" t="s">
        <v>1916</v>
      </c>
      <c r="L112">
        <v>0</v>
      </c>
    </row>
    <row r="113" spans="1:12">
      <c r="A113">
        <f t="shared" si="1"/>
        <v>109</v>
      </c>
      <c r="B113" t="s">
        <v>2076</v>
      </c>
      <c r="C113" t="s">
        <v>2076</v>
      </c>
      <c r="D113" t="s">
        <v>1305</v>
      </c>
      <c r="E113" t="s">
        <v>2077</v>
      </c>
      <c r="F113">
        <v>1</v>
      </c>
      <c r="H113">
        <v>10.4</v>
      </c>
      <c r="I113" t="s">
        <v>2078</v>
      </c>
      <c r="J113">
        <v>1</v>
      </c>
      <c r="K113" t="s">
        <v>1916</v>
      </c>
      <c r="L113">
        <v>0</v>
      </c>
    </row>
    <row r="114" spans="1:12">
      <c r="A114">
        <f t="shared" si="1"/>
        <v>110</v>
      </c>
      <c r="B114" t="s">
        <v>2079</v>
      </c>
      <c r="C114" t="s">
        <v>2079</v>
      </c>
      <c r="D114" t="s">
        <v>278</v>
      </c>
      <c r="E114" t="s">
        <v>2080</v>
      </c>
      <c r="F114">
        <v>1</v>
      </c>
      <c r="H114">
        <v>227.8</v>
      </c>
      <c r="I114" t="s">
        <v>2081</v>
      </c>
      <c r="J114">
        <v>1</v>
      </c>
      <c r="K114" t="s">
        <v>1916</v>
      </c>
      <c r="L114">
        <v>2</v>
      </c>
    </row>
    <row r="115" spans="1:12">
      <c r="A115">
        <f t="shared" si="1"/>
        <v>111</v>
      </c>
      <c r="B115" t="s">
        <v>2082</v>
      </c>
      <c r="C115" t="s">
        <v>2082</v>
      </c>
      <c r="D115" t="s">
        <v>280</v>
      </c>
      <c r="E115" t="s">
        <v>2083</v>
      </c>
      <c r="F115">
        <v>1</v>
      </c>
      <c r="H115">
        <v>419.7</v>
      </c>
      <c r="I115" t="s">
        <v>2084</v>
      </c>
      <c r="J115">
        <v>1</v>
      </c>
      <c r="K115" t="s">
        <v>1916</v>
      </c>
      <c r="L115">
        <v>2</v>
      </c>
    </row>
    <row r="116" spans="1:12">
      <c r="A116">
        <f t="shared" si="1"/>
        <v>112</v>
      </c>
      <c r="B116" t="s">
        <v>2085</v>
      </c>
      <c r="C116" t="s">
        <v>2085</v>
      </c>
      <c r="D116" t="s">
        <v>1306</v>
      </c>
      <c r="E116" t="s">
        <v>2086</v>
      </c>
      <c r="F116">
        <v>2</v>
      </c>
      <c r="H116">
        <v>398.8</v>
      </c>
      <c r="I116" t="s">
        <v>2087</v>
      </c>
      <c r="J116">
        <v>1</v>
      </c>
      <c r="K116" t="s">
        <v>1916</v>
      </c>
      <c r="L116">
        <v>2</v>
      </c>
    </row>
    <row r="117" spans="1:12">
      <c r="A117">
        <f t="shared" si="1"/>
        <v>113</v>
      </c>
      <c r="B117" t="s">
        <v>4553</v>
      </c>
      <c r="C117" t="s">
        <v>4553</v>
      </c>
      <c r="D117" t="s">
        <v>4100</v>
      </c>
      <c r="E117" t="s">
        <v>4554</v>
      </c>
      <c r="F117">
        <v>0</v>
      </c>
      <c r="H117">
        <v>527.20000000000005</v>
      </c>
      <c r="I117" t="s">
        <v>4555</v>
      </c>
      <c r="J117">
        <v>1</v>
      </c>
      <c r="K117" t="s">
        <v>1916</v>
      </c>
      <c r="L117">
        <v>2</v>
      </c>
    </row>
    <row r="118" spans="1:12">
      <c r="A118">
        <f t="shared" si="1"/>
        <v>114</v>
      </c>
      <c r="B118" t="s">
        <v>4556</v>
      </c>
      <c r="C118" t="s">
        <v>4556</v>
      </c>
      <c r="D118" t="s">
        <v>4101</v>
      </c>
      <c r="E118" t="s">
        <v>4557</v>
      </c>
      <c r="F118">
        <v>0</v>
      </c>
      <c r="H118">
        <v>3.3</v>
      </c>
      <c r="I118" t="s">
        <v>4558</v>
      </c>
      <c r="J118">
        <v>14</v>
      </c>
      <c r="K118" t="s">
        <v>1899</v>
      </c>
      <c r="L118">
        <v>0</v>
      </c>
    </row>
    <row r="119" spans="1:12">
      <c r="A119">
        <f t="shared" si="1"/>
        <v>115</v>
      </c>
      <c r="B119" t="s">
        <v>2088</v>
      </c>
      <c r="C119" t="s">
        <v>2088</v>
      </c>
      <c r="D119" t="s">
        <v>1307</v>
      </c>
      <c r="E119" t="s">
        <v>2089</v>
      </c>
      <c r="F119">
        <v>1</v>
      </c>
      <c r="H119">
        <v>3.3</v>
      </c>
      <c r="I119" t="s">
        <v>2090</v>
      </c>
      <c r="J119">
        <v>17</v>
      </c>
      <c r="K119" t="s">
        <v>2091</v>
      </c>
      <c r="L119">
        <v>0</v>
      </c>
    </row>
    <row r="120" spans="1:12">
      <c r="A120">
        <f t="shared" si="1"/>
        <v>116</v>
      </c>
      <c r="B120" t="s">
        <v>2092</v>
      </c>
      <c r="C120" t="s">
        <v>2092</v>
      </c>
      <c r="D120" t="s">
        <v>1308</v>
      </c>
      <c r="F120">
        <v>1</v>
      </c>
      <c r="H120">
        <v>10.4</v>
      </c>
      <c r="I120" t="s">
        <v>2093</v>
      </c>
      <c r="J120">
        <v>1</v>
      </c>
      <c r="K120" t="s">
        <v>1916</v>
      </c>
      <c r="L120">
        <v>2</v>
      </c>
    </row>
    <row r="121" spans="1:12">
      <c r="A121">
        <f t="shared" si="1"/>
        <v>117</v>
      </c>
      <c r="B121" t="s">
        <v>2094</v>
      </c>
      <c r="C121" t="s">
        <v>2094</v>
      </c>
      <c r="D121" t="s">
        <v>1309</v>
      </c>
      <c r="F121">
        <v>1</v>
      </c>
      <c r="H121">
        <v>3.3</v>
      </c>
      <c r="I121" t="s">
        <v>2095</v>
      </c>
      <c r="J121">
        <v>15</v>
      </c>
      <c r="K121" t="s">
        <v>1907</v>
      </c>
      <c r="L121">
        <v>0</v>
      </c>
    </row>
    <row r="122" spans="1:12">
      <c r="A122">
        <f t="shared" si="1"/>
        <v>118</v>
      </c>
      <c r="B122" t="s">
        <v>2096</v>
      </c>
      <c r="C122" t="s">
        <v>2096</v>
      </c>
      <c r="D122" t="s">
        <v>1310</v>
      </c>
      <c r="E122" t="s">
        <v>2097</v>
      </c>
      <c r="F122">
        <v>2</v>
      </c>
      <c r="H122">
        <v>1182</v>
      </c>
      <c r="I122" t="s">
        <v>2098</v>
      </c>
      <c r="J122">
        <v>25</v>
      </c>
      <c r="K122" t="s">
        <v>1903</v>
      </c>
      <c r="L122">
        <v>0</v>
      </c>
    </row>
    <row r="123" spans="1:12">
      <c r="A123">
        <f t="shared" si="1"/>
        <v>119</v>
      </c>
      <c r="B123" t="s">
        <v>4559</v>
      </c>
      <c r="C123" t="s">
        <v>4559</v>
      </c>
      <c r="D123" t="s">
        <v>4102</v>
      </c>
      <c r="E123" t="s">
        <v>4560</v>
      </c>
      <c r="F123">
        <v>0</v>
      </c>
      <c r="H123">
        <v>9.8000000000000007</v>
      </c>
      <c r="I123" t="s">
        <v>4561</v>
      </c>
      <c r="J123">
        <v>3</v>
      </c>
      <c r="K123" t="s">
        <v>1939</v>
      </c>
      <c r="L123">
        <v>2</v>
      </c>
    </row>
    <row r="124" spans="1:12">
      <c r="A124">
        <f t="shared" si="1"/>
        <v>120</v>
      </c>
      <c r="B124" t="s">
        <v>2099</v>
      </c>
      <c r="C124" t="s">
        <v>2099</v>
      </c>
      <c r="D124" t="s">
        <v>1311</v>
      </c>
      <c r="E124" t="s">
        <v>2100</v>
      </c>
      <c r="F124">
        <v>1</v>
      </c>
      <c r="H124">
        <v>10.4</v>
      </c>
      <c r="I124" t="s">
        <v>2101</v>
      </c>
      <c r="J124">
        <v>1</v>
      </c>
      <c r="K124" t="s">
        <v>1916</v>
      </c>
      <c r="L124">
        <v>0</v>
      </c>
    </row>
    <row r="125" spans="1:12">
      <c r="A125">
        <f t="shared" si="1"/>
        <v>121</v>
      </c>
      <c r="B125" t="s">
        <v>4562</v>
      </c>
      <c r="C125" t="s">
        <v>4562</v>
      </c>
      <c r="D125" t="s">
        <v>4103</v>
      </c>
      <c r="F125">
        <v>0</v>
      </c>
      <c r="H125">
        <v>3.9</v>
      </c>
      <c r="I125" t="s">
        <v>4563</v>
      </c>
      <c r="J125">
        <v>15</v>
      </c>
      <c r="K125" t="s">
        <v>1907</v>
      </c>
      <c r="L125">
        <v>0</v>
      </c>
    </row>
    <row r="126" spans="1:12">
      <c r="A126">
        <f t="shared" si="1"/>
        <v>122</v>
      </c>
      <c r="B126" t="s">
        <v>2102</v>
      </c>
      <c r="C126" t="s">
        <v>2102</v>
      </c>
      <c r="D126" t="s">
        <v>1312</v>
      </c>
      <c r="E126" t="s">
        <v>2103</v>
      </c>
      <c r="F126">
        <v>2</v>
      </c>
      <c r="H126">
        <v>170.3</v>
      </c>
      <c r="I126" t="s">
        <v>2104</v>
      </c>
      <c r="J126">
        <v>21</v>
      </c>
      <c r="K126" t="s">
        <v>1946</v>
      </c>
      <c r="L126">
        <v>0</v>
      </c>
    </row>
    <row r="127" spans="1:12">
      <c r="A127">
        <f t="shared" si="1"/>
        <v>123</v>
      </c>
      <c r="B127" t="s">
        <v>4564</v>
      </c>
      <c r="C127" t="s">
        <v>4564</v>
      </c>
      <c r="D127" t="s">
        <v>4104</v>
      </c>
      <c r="E127" t="s">
        <v>4565</v>
      </c>
      <c r="F127">
        <v>0</v>
      </c>
      <c r="H127">
        <v>20</v>
      </c>
      <c r="I127" t="s">
        <v>4566</v>
      </c>
      <c r="J127">
        <v>1</v>
      </c>
      <c r="K127" t="s">
        <v>1916</v>
      </c>
      <c r="L127">
        <v>2</v>
      </c>
    </row>
    <row r="128" spans="1:12">
      <c r="A128">
        <f t="shared" si="1"/>
        <v>124</v>
      </c>
      <c r="B128" t="s">
        <v>2105</v>
      </c>
      <c r="C128" t="s">
        <v>2105</v>
      </c>
      <c r="D128" t="s">
        <v>1313</v>
      </c>
      <c r="E128" t="s">
        <v>2106</v>
      </c>
      <c r="F128">
        <v>1</v>
      </c>
      <c r="H128">
        <v>51.9</v>
      </c>
      <c r="I128" t="s">
        <v>2107</v>
      </c>
      <c r="J128">
        <v>1</v>
      </c>
      <c r="K128" t="s">
        <v>1916</v>
      </c>
      <c r="L128">
        <v>2</v>
      </c>
    </row>
    <row r="129" spans="1:12">
      <c r="A129">
        <f t="shared" si="1"/>
        <v>125</v>
      </c>
      <c r="B129" t="s">
        <v>2108</v>
      </c>
      <c r="C129" t="s">
        <v>2108</v>
      </c>
      <c r="D129" t="s">
        <v>1314</v>
      </c>
      <c r="E129" t="s">
        <v>2109</v>
      </c>
      <c r="F129">
        <v>1</v>
      </c>
      <c r="H129">
        <v>7.7</v>
      </c>
      <c r="I129" t="s">
        <v>2110</v>
      </c>
      <c r="J129">
        <v>1</v>
      </c>
      <c r="K129" t="s">
        <v>1916</v>
      </c>
      <c r="L129">
        <v>0</v>
      </c>
    </row>
    <row r="130" spans="1:12">
      <c r="A130">
        <f t="shared" si="1"/>
        <v>126</v>
      </c>
      <c r="B130" t="s">
        <v>2111</v>
      </c>
      <c r="C130" t="s">
        <v>2111</v>
      </c>
      <c r="D130" t="s">
        <v>1315</v>
      </c>
      <c r="E130" t="s">
        <v>2112</v>
      </c>
      <c r="F130">
        <v>1</v>
      </c>
      <c r="H130">
        <v>5.9</v>
      </c>
      <c r="I130" t="s">
        <v>2113</v>
      </c>
      <c r="J130">
        <v>8</v>
      </c>
      <c r="K130" t="s">
        <v>2114</v>
      </c>
      <c r="L130">
        <v>0</v>
      </c>
    </row>
    <row r="131" spans="1:12">
      <c r="A131">
        <f t="shared" si="1"/>
        <v>127</v>
      </c>
      <c r="B131" t="s">
        <v>2115</v>
      </c>
      <c r="C131" t="s">
        <v>2115</v>
      </c>
      <c r="D131" t="s">
        <v>1316</v>
      </c>
      <c r="F131">
        <v>2</v>
      </c>
      <c r="H131">
        <v>30.7</v>
      </c>
      <c r="I131" t="s">
        <v>2116</v>
      </c>
      <c r="J131">
        <v>1</v>
      </c>
      <c r="K131" t="s">
        <v>1916</v>
      </c>
      <c r="L131">
        <v>0</v>
      </c>
    </row>
    <row r="132" spans="1:12">
      <c r="A132">
        <f t="shared" si="1"/>
        <v>128</v>
      </c>
      <c r="B132" t="s">
        <v>2117</v>
      </c>
      <c r="C132" t="s">
        <v>2117</v>
      </c>
      <c r="D132" t="s">
        <v>1317</v>
      </c>
      <c r="F132">
        <v>1</v>
      </c>
      <c r="H132">
        <v>37.799999999999997</v>
      </c>
      <c r="I132" t="s">
        <v>2118</v>
      </c>
      <c r="J132">
        <v>2</v>
      </c>
      <c r="K132" t="s">
        <v>835</v>
      </c>
      <c r="L132">
        <v>0</v>
      </c>
    </row>
    <row r="133" spans="1:12">
      <c r="A133">
        <f t="shared" si="1"/>
        <v>129</v>
      </c>
      <c r="B133" t="s">
        <v>2119</v>
      </c>
      <c r="C133" t="s">
        <v>2119</v>
      </c>
      <c r="D133" t="s">
        <v>1318</v>
      </c>
      <c r="E133" t="s">
        <v>2120</v>
      </c>
      <c r="F133">
        <v>1</v>
      </c>
      <c r="H133">
        <v>6.6</v>
      </c>
      <c r="I133" t="s">
        <v>2121</v>
      </c>
      <c r="J133">
        <v>1</v>
      </c>
      <c r="K133" t="s">
        <v>1916</v>
      </c>
      <c r="L133">
        <v>0</v>
      </c>
    </row>
    <row r="134" spans="1:12">
      <c r="A134">
        <f t="shared" si="1"/>
        <v>130</v>
      </c>
      <c r="B134" t="s">
        <v>2122</v>
      </c>
      <c r="C134" t="s">
        <v>2122</v>
      </c>
      <c r="D134" t="s">
        <v>1319</v>
      </c>
      <c r="E134" t="s">
        <v>2123</v>
      </c>
      <c r="F134">
        <v>1</v>
      </c>
      <c r="H134">
        <v>10.1</v>
      </c>
      <c r="I134" t="s">
        <v>2124</v>
      </c>
      <c r="J134">
        <v>1</v>
      </c>
      <c r="K134" t="s">
        <v>1916</v>
      </c>
      <c r="L134">
        <v>0</v>
      </c>
    </row>
    <row r="135" spans="1:12">
      <c r="A135">
        <f t="shared" ref="A135:A198" si="2">A134+1</f>
        <v>131</v>
      </c>
      <c r="B135" t="s">
        <v>4567</v>
      </c>
      <c r="C135" t="s">
        <v>4567</v>
      </c>
      <c r="D135" t="s">
        <v>4248</v>
      </c>
      <c r="E135" t="s">
        <v>4568</v>
      </c>
      <c r="F135">
        <v>0</v>
      </c>
      <c r="H135">
        <v>18.600000000000001</v>
      </c>
      <c r="I135" t="s">
        <v>4569</v>
      </c>
      <c r="J135">
        <v>3</v>
      </c>
      <c r="K135" t="s">
        <v>1939</v>
      </c>
      <c r="L135">
        <v>0</v>
      </c>
    </row>
    <row r="136" spans="1:12">
      <c r="A136">
        <f t="shared" si="2"/>
        <v>132</v>
      </c>
      <c r="B136" t="s">
        <v>4570</v>
      </c>
      <c r="C136" t="s">
        <v>4570</v>
      </c>
      <c r="D136" t="s">
        <v>4105</v>
      </c>
      <c r="E136" t="s">
        <v>4571</v>
      </c>
      <c r="F136">
        <v>0</v>
      </c>
      <c r="H136">
        <v>8.1999999999999993</v>
      </c>
      <c r="I136" t="s">
        <v>4572</v>
      </c>
      <c r="J136">
        <v>1</v>
      </c>
      <c r="K136" t="s">
        <v>1916</v>
      </c>
      <c r="L136">
        <v>2</v>
      </c>
    </row>
    <row r="137" spans="1:12">
      <c r="A137">
        <f t="shared" si="2"/>
        <v>133</v>
      </c>
      <c r="B137" t="s">
        <v>4573</v>
      </c>
      <c r="C137" t="s">
        <v>4573</v>
      </c>
      <c r="D137" t="s">
        <v>4249</v>
      </c>
      <c r="E137" t="s">
        <v>4574</v>
      </c>
      <c r="F137">
        <v>0</v>
      </c>
      <c r="H137">
        <v>10.4</v>
      </c>
      <c r="I137" t="s">
        <v>4575</v>
      </c>
      <c r="J137">
        <v>1</v>
      </c>
      <c r="K137" t="s">
        <v>1916</v>
      </c>
      <c r="L137">
        <v>0</v>
      </c>
    </row>
    <row r="138" spans="1:12">
      <c r="A138">
        <f t="shared" si="2"/>
        <v>134</v>
      </c>
      <c r="B138" t="s">
        <v>2125</v>
      </c>
      <c r="C138" t="s">
        <v>2125</v>
      </c>
      <c r="D138" t="s">
        <v>1320</v>
      </c>
      <c r="F138">
        <v>1</v>
      </c>
      <c r="H138">
        <v>10.4</v>
      </c>
      <c r="I138" t="s">
        <v>2126</v>
      </c>
      <c r="J138">
        <v>1</v>
      </c>
      <c r="K138" t="s">
        <v>1916</v>
      </c>
      <c r="L138">
        <v>0</v>
      </c>
    </row>
    <row r="139" spans="1:12">
      <c r="A139">
        <f t="shared" si="2"/>
        <v>135</v>
      </c>
      <c r="B139" t="s">
        <v>4576</v>
      </c>
      <c r="C139" t="s">
        <v>4576</v>
      </c>
      <c r="D139" t="s">
        <v>4250</v>
      </c>
      <c r="E139" t="s">
        <v>4577</v>
      </c>
      <c r="F139">
        <v>0</v>
      </c>
      <c r="H139">
        <v>1036</v>
      </c>
      <c r="I139" t="s">
        <v>4578</v>
      </c>
      <c r="J139">
        <v>25</v>
      </c>
      <c r="K139" t="s">
        <v>1903</v>
      </c>
      <c r="L139">
        <v>0</v>
      </c>
    </row>
    <row r="140" spans="1:12">
      <c r="A140">
        <f t="shared" si="2"/>
        <v>136</v>
      </c>
      <c r="B140" t="s">
        <v>4579</v>
      </c>
      <c r="C140" t="s">
        <v>4579</v>
      </c>
      <c r="D140" t="s">
        <v>4251</v>
      </c>
      <c r="E140" t="s">
        <v>4580</v>
      </c>
      <c r="F140">
        <v>0</v>
      </c>
      <c r="H140">
        <v>38</v>
      </c>
      <c r="I140" t="s">
        <v>4581</v>
      </c>
      <c r="J140">
        <v>1</v>
      </c>
      <c r="K140" t="s">
        <v>1916</v>
      </c>
      <c r="L140">
        <v>0</v>
      </c>
    </row>
    <row r="141" spans="1:12">
      <c r="A141">
        <f t="shared" si="2"/>
        <v>137</v>
      </c>
      <c r="B141" t="s">
        <v>4582</v>
      </c>
      <c r="C141" t="s">
        <v>4582</v>
      </c>
      <c r="D141" t="s">
        <v>4252</v>
      </c>
      <c r="F141">
        <v>0</v>
      </c>
      <c r="H141">
        <v>17.399999999999999</v>
      </c>
      <c r="I141" t="s">
        <v>4583</v>
      </c>
      <c r="J141">
        <v>1</v>
      </c>
      <c r="K141" t="s">
        <v>1916</v>
      </c>
      <c r="L141">
        <v>0</v>
      </c>
    </row>
    <row r="142" spans="1:12">
      <c r="A142">
        <f t="shared" si="2"/>
        <v>138</v>
      </c>
      <c r="B142" t="s">
        <v>2127</v>
      </c>
      <c r="C142" t="s">
        <v>2127</v>
      </c>
      <c r="D142" t="s">
        <v>1321</v>
      </c>
      <c r="F142">
        <v>1</v>
      </c>
      <c r="H142">
        <v>17.399999999999999</v>
      </c>
      <c r="I142" t="s">
        <v>2128</v>
      </c>
      <c r="J142">
        <v>1</v>
      </c>
      <c r="K142" t="s">
        <v>1916</v>
      </c>
      <c r="L142">
        <v>0</v>
      </c>
    </row>
    <row r="143" spans="1:12">
      <c r="A143">
        <f t="shared" si="2"/>
        <v>139</v>
      </c>
      <c r="B143" t="s">
        <v>2129</v>
      </c>
      <c r="C143" t="s">
        <v>2129</v>
      </c>
      <c r="D143" t="s">
        <v>1322</v>
      </c>
      <c r="E143" t="s">
        <v>2130</v>
      </c>
      <c r="F143">
        <v>1</v>
      </c>
      <c r="H143">
        <v>51.4</v>
      </c>
      <c r="I143" t="s">
        <v>2131</v>
      </c>
      <c r="J143">
        <v>1</v>
      </c>
      <c r="K143" t="s">
        <v>1916</v>
      </c>
      <c r="L143">
        <v>0</v>
      </c>
    </row>
    <row r="144" spans="1:12">
      <c r="A144">
        <f t="shared" si="2"/>
        <v>140</v>
      </c>
      <c r="B144" t="s">
        <v>4584</v>
      </c>
      <c r="C144" t="s">
        <v>4584</v>
      </c>
      <c r="D144" t="s">
        <v>4253</v>
      </c>
      <c r="E144" t="s">
        <v>4585</v>
      </c>
      <c r="F144">
        <v>0</v>
      </c>
      <c r="H144">
        <v>14.5</v>
      </c>
      <c r="I144" t="s">
        <v>4586</v>
      </c>
      <c r="J144">
        <v>1</v>
      </c>
      <c r="K144" t="s">
        <v>1916</v>
      </c>
      <c r="L144">
        <v>0</v>
      </c>
    </row>
    <row r="145" spans="1:12">
      <c r="A145">
        <f t="shared" si="2"/>
        <v>141</v>
      </c>
      <c r="B145" t="s">
        <v>2132</v>
      </c>
      <c r="C145" t="s">
        <v>2132</v>
      </c>
      <c r="D145" t="s">
        <v>1323</v>
      </c>
      <c r="E145" t="s">
        <v>2133</v>
      </c>
      <c r="F145">
        <v>1</v>
      </c>
      <c r="H145">
        <v>18.2</v>
      </c>
      <c r="I145" t="s">
        <v>2134</v>
      </c>
      <c r="J145">
        <v>1</v>
      </c>
      <c r="K145" t="s">
        <v>1916</v>
      </c>
      <c r="L145">
        <v>0</v>
      </c>
    </row>
    <row r="146" spans="1:12">
      <c r="A146">
        <f t="shared" si="2"/>
        <v>142</v>
      </c>
      <c r="B146" t="s">
        <v>4587</v>
      </c>
      <c r="C146" t="s">
        <v>4587</v>
      </c>
      <c r="D146" t="s">
        <v>4106</v>
      </c>
      <c r="E146" t="s">
        <v>4588</v>
      </c>
      <c r="F146">
        <v>0</v>
      </c>
      <c r="H146">
        <v>25.5</v>
      </c>
      <c r="I146" t="s">
        <v>4589</v>
      </c>
      <c r="J146">
        <v>1</v>
      </c>
      <c r="K146" t="s">
        <v>1916</v>
      </c>
      <c r="L146">
        <v>0</v>
      </c>
    </row>
    <row r="147" spans="1:12">
      <c r="A147">
        <f t="shared" si="2"/>
        <v>143</v>
      </c>
      <c r="B147" t="s">
        <v>4590</v>
      </c>
      <c r="C147" t="s">
        <v>4590</v>
      </c>
      <c r="D147" t="s">
        <v>4254</v>
      </c>
      <c r="E147" t="s">
        <v>4591</v>
      </c>
      <c r="F147">
        <v>0</v>
      </c>
      <c r="H147">
        <v>11.4</v>
      </c>
      <c r="I147" t="s">
        <v>4592</v>
      </c>
      <c r="J147">
        <v>1</v>
      </c>
      <c r="K147" t="s">
        <v>1916</v>
      </c>
      <c r="L147">
        <v>2</v>
      </c>
    </row>
    <row r="148" spans="1:12">
      <c r="A148">
        <f t="shared" si="2"/>
        <v>144</v>
      </c>
      <c r="B148" t="s">
        <v>4593</v>
      </c>
      <c r="C148" t="s">
        <v>4593</v>
      </c>
      <c r="D148" t="s">
        <v>4255</v>
      </c>
      <c r="E148" t="s">
        <v>4594</v>
      </c>
      <c r="F148">
        <v>0</v>
      </c>
      <c r="H148">
        <v>34.1</v>
      </c>
      <c r="I148" t="s">
        <v>4595</v>
      </c>
      <c r="J148">
        <v>1</v>
      </c>
      <c r="K148" t="s">
        <v>1916</v>
      </c>
      <c r="L148">
        <v>2</v>
      </c>
    </row>
    <row r="149" spans="1:12">
      <c r="A149">
        <f t="shared" si="2"/>
        <v>145</v>
      </c>
      <c r="B149" t="s">
        <v>4596</v>
      </c>
      <c r="C149" t="s">
        <v>4596</v>
      </c>
      <c r="D149" t="s">
        <v>4256</v>
      </c>
      <c r="E149" t="s">
        <v>4597</v>
      </c>
      <c r="F149">
        <v>0</v>
      </c>
      <c r="H149">
        <v>65.3</v>
      </c>
      <c r="I149" t="s">
        <v>4598</v>
      </c>
      <c r="J149">
        <v>1</v>
      </c>
      <c r="K149" t="s">
        <v>1916</v>
      </c>
      <c r="L149">
        <v>2</v>
      </c>
    </row>
    <row r="150" spans="1:12">
      <c r="A150">
        <f t="shared" si="2"/>
        <v>146</v>
      </c>
      <c r="B150" t="s">
        <v>4599</v>
      </c>
      <c r="C150" t="s">
        <v>4599</v>
      </c>
      <c r="D150" t="s">
        <v>4257</v>
      </c>
      <c r="E150" t="s">
        <v>4600</v>
      </c>
      <c r="F150">
        <v>0</v>
      </c>
      <c r="H150">
        <v>69.3</v>
      </c>
      <c r="I150" t="s">
        <v>4601</v>
      </c>
      <c r="J150">
        <v>3</v>
      </c>
      <c r="K150" t="s">
        <v>1939</v>
      </c>
      <c r="L150">
        <v>2</v>
      </c>
    </row>
    <row r="151" spans="1:12">
      <c r="A151">
        <f t="shared" si="2"/>
        <v>147</v>
      </c>
      <c r="B151" t="s">
        <v>4602</v>
      </c>
      <c r="C151" t="s">
        <v>4602</v>
      </c>
      <c r="D151" t="s">
        <v>4258</v>
      </c>
      <c r="E151" t="s">
        <v>4603</v>
      </c>
      <c r="F151">
        <v>0</v>
      </c>
      <c r="H151">
        <v>124.3</v>
      </c>
      <c r="I151" t="s">
        <v>4604</v>
      </c>
      <c r="J151">
        <v>1</v>
      </c>
      <c r="K151" t="s">
        <v>1916</v>
      </c>
      <c r="L151">
        <v>2</v>
      </c>
    </row>
    <row r="152" spans="1:12">
      <c r="A152">
        <f t="shared" si="2"/>
        <v>148</v>
      </c>
      <c r="B152" t="s">
        <v>2135</v>
      </c>
      <c r="C152" t="s">
        <v>2135</v>
      </c>
      <c r="D152" t="s">
        <v>1324</v>
      </c>
      <c r="E152" t="s">
        <v>2136</v>
      </c>
      <c r="F152">
        <v>1</v>
      </c>
      <c r="H152">
        <v>34376</v>
      </c>
      <c r="I152" t="s">
        <v>2137</v>
      </c>
      <c r="J152">
        <v>25</v>
      </c>
      <c r="K152" t="s">
        <v>1903</v>
      </c>
      <c r="L152">
        <v>2</v>
      </c>
    </row>
    <row r="153" spans="1:12">
      <c r="A153">
        <f t="shared" si="2"/>
        <v>149</v>
      </c>
      <c r="B153" t="s">
        <v>2138</v>
      </c>
      <c r="C153" t="s">
        <v>2138</v>
      </c>
      <c r="D153" t="s">
        <v>1325</v>
      </c>
      <c r="E153" t="s">
        <v>2139</v>
      </c>
      <c r="F153">
        <v>1</v>
      </c>
      <c r="H153">
        <v>41300</v>
      </c>
      <c r="I153" t="s">
        <v>2140</v>
      </c>
      <c r="J153">
        <v>25</v>
      </c>
      <c r="K153" t="s">
        <v>1903</v>
      </c>
      <c r="L153">
        <v>2</v>
      </c>
    </row>
    <row r="154" spans="1:12">
      <c r="A154">
        <f t="shared" si="2"/>
        <v>150</v>
      </c>
      <c r="B154" t="s">
        <v>2141</v>
      </c>
      <c r="C154" t="s">
        <v>2141</v>
      </c>
      <c r="D154" t="s">
        <v>1326</v>
      </c>
      <c r="F154">
        <v>1</v>
      </c>
      <c r="H154">
        <v>33</v>
      </c>
      <c r="I154" t="s">
        <v>2142</v>
      </c>
      <c r="J154">
        <v>7</v>
      </c>
      <c r="K154" t="s">
        <v>2143</v>
      </c>
      <c r="L154">
        <v>2</v>
      </c>
    </row>
    <row r="155" spans="1:12">
      <c r="A155">
        <f t="shared" si="2"/>
        <v>151</v>
      </c>
      <c r="B155" t="s">
        <v>2144</v>
      </c>
      <c r="C155" t="s">
        <v>2144</v>
      </c>
      <c r="D155" t="s">
        <v>1327</v>
      </c>
      <c r="F155">
        <v>1</v>
      </c>
      <c r="H155">
        <v>0</v>
      </c>
      <c r="I155" t="s">
        <v>1327</v>
      </c>
      <c r="J155">
        <v>7</v>
      </c>
      <c r="K155" t="s">
        <v>2143</v>
      </c>
      <c r="L155">
        <v>2</v>
      </c>
    </row>
    <row r="156" spans="1:12">
      <c r="A156">
        <f t="shared" si="2"/>
        <v>152</v>
      </c>
      <c r="B156" t="s">
        <v>2145</v>
      </c>
      <c r="C156" t="s">
        <v>2145</v>
      </c>
      <c r="D156" t="s">
        <v>1328</v>
      </c>
      <c r="E156" t="s">
        <v>2146</v>
      </c>
      <c r="F156">
        <v>2</v>
      </c>
      <c r="H156">
        <v>178</v>
      </c>
      <c r="I156" t="s">
        <v>2147</v>
      </c>
      <c r="J156">
        <v>1</v>
      </c>
      <c r="K156" t="s">
        <v>1916</v>
      </c>
      <c r="L156">
        <v>0</v>
      </c>
    </row>
    <row r="157" spans="1:12">
      <c r="A157">
        <f t="shared" si="2"/>
        <v>153</v>
      </c>
      <c r="B157" t="s">
        <v>2148</v>
      </c>
      <c r="C157" t="s">
        <v>2148</v>
      </c>
      <c r="D157" t="s">
        <v>1329</v>
      </c>
      <c r="F157">
        <v>2</v>
      </c>
      <c r="H157">
        <v>676.3</v>
      </c>
      <c r="I157" t="s">
        <v>2149</v>
      </c>
      <c r="J157">
        <v>17</v>
      </c>
      <c r="K157" t="s">
        <v>2091</v>
      </c>
      <c r="L157">
        <v>0</v>
      </c>
    </row>
    <row r="158" spans="1:12">
      <c r="A158">
        <f t="shared" si="2"/>
        <v>154</v>
      </c>
      <c r="B158" t="s">
        <v>2150</v>
      </c>
      <c r="C158" t="s">
        <v>2150</v>
      </c>
      <c r="D158" t="s">
        <v>1330</v>
      </c>
      <c r="E158" t="s">
        <v>2151</v>
      </c>
      <c r="F158">
        <v>1</v>
      </c>
      <c r="H158">
        <v>15.8</v>
      </c>
      <c r="I158" t="s">
        <v>2152</v>
      </c>
      <c r="J158">
        <v>2</v>
      </c>
      <c r="K158" t="s">
        <v>835</v>
      </c>
      <c r="L158">
        <v>0</v>
      </c>
    </row>
    <row r="159" spans="1:12">
      <c r="A159">
        <f t="shared" si="2"/>
        <v>155</v>
      </c>
      <c r="B159" t="s">
        <v>4605</v>
      </c>
      <c r="C159" t="s">
        <v>4605</v>
      </c>
      <c r="D159" t="s">
        <v>1331</v>
      </c>
      <c r="E159" t="s">
        <v>4606</v>
      </c>
      <c r="F159">
        <v>0</v>
      </c>
      <c r="H159">
        <v>6.1</v>
      </c>
      <c r="I159" t="s">
        <v>4607</v>
      </c>
      <c r="J159">
        <v>1</v>
      </c>
      <c r="K159" t="s">
        <v>1916</v>
      </c>
      <c r="L159">
        <v>0</v>
      </c>
    </row>
    <row r="160" spans="1:12">
      <c r="A160">
        <f t="shared" si="2"/>
        <v>156</v>
      </c>
      <c r="B160" t="s">
        <v>4608</v>
      </c>
      <c r="C160" t="s">
        <v>4608</v>
      </c>
      <c r="D160" t="s">
        <v>4107</v>
      </c>
      <c r="E160" t="s">
        <v>4609</v>
      </c>
      <c r="F160">
        <v>0</v>
      </c>
      <c r="H160">
        <v>835</v>
      </c>
      <c r="I160" t="s">
        <v>4610</v>
      </c>
      <c r="J160">
        <v>25</v>
      </c>
      <c r="K160" t="s">
        <v>1903</v>
      </c>
      <c r="L160">
        <v>2</v>
      </c>
    </row>
    <row r="161" spans="1:12">
      <c r="A161">
        <f t="shared" si="2"/>
        <v>157</v>
      </c>
      <c r="B161" t="s">
        <v>2153</v>
      </c>
      <c r="C161" t="s">
        <v>2153</v>
      </c>
      <c r="D161" t="s">
        <v>1332</v>
      </c>
      <c r="E161" t="s">
        <v>2154</v>
      </c>
      <c r="F161">
        <v>1</v>
      </c>
      <c r="H161">
        <v>61</v>
      </c>
      <c r="I161" t="s">
        <v>2155</v>
      </c>
      <c r="J161">
        <v>25</v>
      </c>
      <c r="K161" t="s">
        <v>1903</v>
      </c>
      <c r="L161">
        <v>2</v>
      </c>
    </row>
    <row r="162" spans="1:12">
      <c r="A162">
        <f t="shared" si="2"/>
        <v>158</v>
      </c>
      <c r="B162" t="s">
        <v>2156</v>
      </c>
      <c r="C162" t="s">
        <v>2156</v>
      </c>
      <c r="D162" t="s">
        <v>1333</v>
      </c>
      <c r="E162" t="s">
        <v>2157</v>
      </c>
      <c r="F162">
        <v>2</v>
      </c>
      <c r="H162">
        <v>114.7</v>
      </c>
      <c r="I162" t="s">
        <v>2158</v>
      </c>
      <c r="J162">
        <v>1</v>
      </c>
      <c r="K162" t="s">
        <v>1916</v>
      </c>
      <c r="L162">
        <v>0</v>
      </c>
    </row>
    <row r="163" spans="1:12">
      <c r="A163">
        <f t="shared" si="2"/>
        <v>159</v>
      </c>
      <c r="B163" t="s">
        <v>4611</v>
      </c>
      <c r="C163" t="s">
        <v>4611</v>
      </c>
      <c r="D163" t="s">
        <v>4259</v>
      </c>
      <c r="F163">
        <v>0</v>
      </c>
      <c r="H163">
        <v>32</v>
      </c>
      <c r="I163" t="s">
        <v>4612</v>
      </c>
      <c r="J163">
        <v>3</v>
      </c>
      <c r="K163" t="s">
        <v>1939</v>
      </c>
      <c r="L163">
        <v>0</v>
      </c>
    </row>
    <row r="164" spans="1:12">
      <c r="A164">
        <f t="shared" si="2"/>
        <v>160</v>
      </c>
      <c r="B164" t="s">
        <v>2159</v>
      </c>
      <c r="C164" t="s">
        <v>2159</v>
      </c>
      <c r="D164" t="s">
        <v>1334</v>
      </c>
      <c r="F164">
        <v>2</v>
      </c>
      <c r="H164">
        <v>8.6999999999999993</v>
      </c>
      <c r="I164" t="s">
        <v>2160</v>
      </c>
      <c r="J164">
        <v>1</v>
      </c>
      <c r="K164" t="s">
        <v>1916</v>
      </c>
      <c r="L164">
        <v>0</v>
      </c>
    </row>
    <row r="165" spans="1:12">
      <c r="A165">
        <f t="shared" si="2"/>
        <v>161</v>
      </c>
      <c r="B165" t="s">
        <v>2161</v>
      </c>
      <c r="C165" t="s">
        <v>2161</v>
      </c>
      <c r="D165" t="s">
        <v>1335</v>
      </c>
      <c r="E165" t="s">
        <v>2162</v>
      </c>
      <c r="F165">
        <v>2</v>
      </c>
      <c r="H165">
        <v>160.30000000000001</v>
      </c>
      <c r="I165" t="s">
        <v>2163</v>
      </c>
      <c r="J165">
        <v>1</v>
      </c>
      <c r="K165" t="s">
        <v>1916</v>
      </c>
      <c r="L165">
        <v>0</v>
      </c>
    </row>
    <row r="166" spans="1:12">
      <c r="A166">
        <f t="shared" si="2"/>
        <v>162</v>
      </c>
      <c r="B166" t="s">
        <v>2164</v>
      </c>
      <c r="C166" t="s">
        <v>2164</v>
      </c>
      <c r="D166" t="s">
        <v>1176</v>
      </c>
      <c r="E166" t="s">
        <v>2165</v>
      </c>
      <c r="F166">
        <v>1</v>
      </c>
      <c r="H166">
        <v>0.78</v>
      </c>
      <c r="I166" t="s">
        <v>2166</v>
      </c>
      <c r="J166">
        <v>3</v>
      </c>
      <c r="K166" t="s">
        <v>1939</v>
      </c>
      <c r="L166">
        <v>0</v>
      </c>
    </row>
    <row r="167" spans="1:12">
      <c r="A167">
        <f t="shared" si="2"/>
        <v>163</v>
      </c>
      <c r="B167" t="s">
        <v>2167</v>
      </c>
      <c r="C167" t="s">
        <v>2167</v>
      </c>
      <c r="D167" t="s">
        <v>1177</v>
      </c>
      <c r="E167" t="s">
        <v>2168</v>
      </c>
      <c r="F167">
        <v>1</v>
      </c>
      <c r="H167">
        <v>0.77</v>
      </c>
      <c r="I167" t="s">
        <v>2169</v>
      </c>
      <c r="J167">
        <v>3</v>
      </c>
      <c r="K167" t="s">
        <v>1939</v>
      </c>
      <c r="L167">
        <v>0</v>
      </c>
    </row>
    <row r="168" spans="1:12">
      <c r="A168">
        <f t="shared" si="2"/>
        <v>164</v>
      </c>
      <c r="B168" t="s">
        <v>2170</v>
      </c>
      <c r="C168" t="s">
        <v>2170</v>
      </c>
      <c r="D168" t="s">
        <v>1336</v>
      </c>
      <c r="E168" t="s">
        <v>2171</v>
      </c>
      <c r="F168">
        <v>1</v>
      </c>
      <c r="H168">
        <v>100</v>
      </c>
      <c r="I168" t="s">
        <v>2172</v>
      </c>
      <c r="J168">
        <v>25</v>
      </c>
      <c r="K168" t="s">
        <v>1903</v>
      </c>
      <c r="L168">
        <v>0</v>
      </c>
    </row>
    <row r="169" spans="1:12">
      <c r="A169">
        <f t="shared" si="2"/>
        <v>165</v>
      </c>
      <c r="B169" t="s">
        <v>4613</v>
      </c>
      <c r="C169" t="s">
        <v>4613</v>
      </c>
      <c r="D169" t="s">
        <v>1337</v>
      </c>
      <c r="E169" t="s">
        <v>4614</v>
      </c>
      <c r="F169">
        <v>0</v>
      </c>
      <c r="H169">
        <v>61</v>
      </c>
      <c r="I169" t="s">
        <v>4615</v>
      </c>
      <c r="J169">
        <v>25</v>
      </c>
      <c r="K169" t="s">
        <v>1903</v>
      </c>
      <c r="L169">
        <v>0</v>
      </c>
    </row>
    <row r="170" spans="1:12">
      <c r="A170">
        <f t="shared" si="2"/>
        <v>166</v>
      </c>
      <c r="B170" t="s">
        <v>4616</v>
      </c>
      <c r="C170" t="s">
        <v>4616</v>
      </c>
      <c r="D170" t="s">
        <v>1338</v>
      </c>
      <c r="F170">
        <v>0</v>
      </c>
      <c r="H170">
        <v>71.5</v>
      </c>
      <c r="I170" t="s">
        <v>4617</v>
      </c>
      <c r="J170">
        <v>1</v>
      </c>
      <c r="K170" t="s">
        <v>1916</v>
      </c>
      <c r="L170">
        <v>2</v>
      </c>
    </row>
    <row r="171" spans="1:12">
      <c r="A171">
        <f t="shared" si="2"/>
        <v>167</v>
      </c>
      <c r="B171" t="s">
        <v>2173</v>
      </c>
      <c r="C171" t="s">
        <v>2173</v>
      </c>
      <c r="D171" t="s">
        <v>1339</v>
      </c>
      <c r="E171" t="s">
        <v>2174</v>
      </c>
      <c r="F171">
        <v>2</v>
      </c>
      <c r="H171">
        <v>106.9</v>
      </c>
      <c r="I171" t="s">
        <v>2175</v>
      </c>
      <c r="J171">
        <v>1</v>
      </c>
      <c r="K171" t="s">
        <v>1916</v>
      </c>
      <c r="L171">
        <v>0</v>
      </c>
    </row>
    <row r="172" spans="1:12">
      <c r="A172">
        <f t="shared" si="2"/>
        <v>168</v>
      </c>
      <c r="B172" t="s">
        <v>2176</v>
      </c>
      <c r="C172" t="s">
        <v>2176</v>
      </c>
      <c r="D172" t="s">
        <v>1340</v>
      </c>
      <c r="E172" t="s">
        <v>2177</v>
      </c>
      <c r="F172">
        <v>1</v>
      </c>
      <c r="H172">
        <v>5.81</v>
      </c>
      <c r="I172" t="s">
        <v>2178</v>
      </c>
      <c r="J172">
        <v>15</v>
      </c>
      <c r="K172" t="s">
        <v>1907</v>
      </c>
      <c r="L172">
        <v>0</v>
      </c>
    </row>
    <row r="173" spans="1:12">
      <c r="A173">
        <f t="shared" si="2"/>
        <v>169</v>
      </c>
      <c r="B173" t="s">
        <v>2179</v>
      </c>
      <c r="C173" t="s">
        <v>2179</v>
      </c>
      <c r="D173" t="s">
        <v>1341</v>
      </c>
      <c r="E173" t="s">
        <v>2180</v>
      </c>
      <c r="F173">
        <v>1</v>
      </c>
      <c r="H173">
        <v>50.2</v>
      </c>
      <c r="I173" t="s">
        <v>2181</v>
      </c>
      <c r="J173">
        <v>14</v>
      </c>
      <c r="K173" t="s">
        <v>1899</v>
      </c>
      <c r="L173">
        <v>2</v>
      </c>
    </row>
    <row r="174" spans="1:12">
      <c r="A174">
        <f t="shared" si="2"/>
        <v>170</v>
      </c>
      <c r="B174" t="s">
        <v>2182</v>
      </c>
      <c r="C174" t="s">
        <v>2182</v>
      </c>
      <c r="D174" t="s">
        <v>1342</v>
      </c>
      <c r="E174" t="s">
        <v>2183</v>
      </c>
      <c r="F174">
        <v>2</v>
      </c>
      <c r="H174">
        <v>45.7</v>
      </c>
      <c r="I174" t="s">
        <v>2184</v>
      </c>
      <c r="J174">
        <v>1</v>
      </c>
      <c r="K174" t="s">
        <v>1916</v>
      </c>
      <c r="L174">
        <v>0</v>
      </c>
    </row>
    <row r="175" spans="1:12">
      <c r="A175">
        <f t="shared" si="2"/>
        <v>171</v>
      </c>
      <c r="B175" t="s">
        <v>4618</v>
      </c>
      <c r="C175" t="s">
        <v>4618</v>
      </c>
      <c r="D175" t="s">
        <v>4260</v>
      </c>
      <c r="E175" t="s">
        <v>4619</v>
      </c>
      <c r="F175">
        <v>0</v>
      </c>
      <c r="H175">
        <v>48.7</v>
      </c>
      <c r="I175" t="s">
        <v>4620</v>
      </c>
      <c r="J175">
        <v>1</v>
      </c>
      <c r="K175" t="s">
        <v>1916</v>
      </c>
      <c r="L175">
        <v>0</v>
      </c>
    </row>
    <row r="176" spans="1:12">
      <c r="A176">
        <f t="shared" si="2"/>
        <v>172</v>
      </c>
      <c r="B176" t="s">
        <v>2185</v>
      </c>
      <c r="C176" t="s">
        <v>2185</v>
      </c>
      <c r="D176" t="s">
        <v>1343</v>
      </c>
      <c r="E176" t="s">
        <v>2186</v>
      </c>
      <c r="F176">
        <v>1</v>
      </c>
      <c r="H176">
        <v>111.6</v>
      </c>
      <c r="I176" t="s">
        <v>2187</v>
      </c>
      <c r="J176">
        <v>2</v>
      </c>
      <c r="K176" t="s">
        <v>835</v>
      </c>
      <c r="L176">
        <v>0</v>
      </c>
    </row>
    <row r="177" spans="1:12">
      <c r="A177">
        <f t="shared" si="2"/>
        <v>173</v>
      </c>
      <c r="B177" t="s">
        <v>4621</v>
      </c>
      <c r="C177" t="s">
        <v>4621</v>
      </c>
      <c r="D177" t="s">
        <v>4261</v>
      </c>
      <c r="E177" t="s">
        <v>4622</v>
      </c>
      <c r="F177">
        <v>0</v>
      </c>
      <c r="H177">
        <v>329.9</v>
      </c>
      <c r="I177" t="s">
        <v>4623</v>
      </c>
      <c r="J177">
        <v>1</v>
      </c>
      <c r="K177" t="s">
        <v>1916</v>
      </c>
      <c r="L177">
        <v>2</v>
      </c>
    </row>
    <row r="178" spans="1:12">
      <c r="A178">
        <f t="shared" si="2"/>
        <v>174</v>
      </c>
      <c r="B178" t="s">
        <v>4624</v>
      </c>
      <c r="C178" t="s">
        <v>4624</v>
      </c>
      <c r="D178" t="s">
        <v>4262</v>
      </c>
      <c r="E178" t="s">
        <v>4625</v>
      </c>
      <c r="F178">
        <v>0</v>
      </c>
      <c r="H178">
        <v>659.7</v>
      </c>
      <c r="I178" t="s">
        <v>4626</v>
      </c>
      <c r="J178">
        <v>1</v>
      </c>
      <c r="K178" t="s">
        <v>1916</v>
      </c>
      <c r="L178">
        <v>2</v>
      </c>
    </row>
    <row r="179" spans="1:12">
      <c r="A179">
        <f t="shared" si="2"/>
        <v>175</v>
      </c>
      <c r="B179" t="s">
        <v>2188</v>
      </c>
      <c r="C179" t="s">
        <v>2188</v>
      </c>
      <c r="D179" t="s">
        <v>1344</v>
      </c>
      <c r="E179" t="s">
        <v>2189</v>
      </c>
      <c r="F179">
        <v>2</v>
      </c>
      <c r="H179">
        <v>989.6</v>
      </c>
      <c r="I179" t="s">
        <v>2190</v>
      </c>
      <c r="J179">
        <v>1</v>
      </c>
      <c r="K179" t="s">
        <v>1916</v>
      </c>
      <c r="L179">
        <v>2</v>
      </c>
    </row>
    <row r="180" spans="1:12">
      <c r="A180">
        <f t="shared" si="2"/>
        <v>176</v>
      </c>
      <c r="B180" t="s">
        <v>4627</v>
      </c>
      <c r="C180" t="s">
        <v>4627</v>
      </c>
      <c r="D180" t="s">
        <v>4263</v>
      </c>
      <c r="E180" t="s">
        <v>4628</v>
      </c>
      <c r="F180">
        <v>0</v>
      </c>
      <c r="H180">
        <v>0</v>
      </c>
      <c r="I180" t="s">
        <v>4629</v>
      </c>
      <c r="J180">
        <v>24</v>
      </c>
      <c r="K180" t="s">
        <v>2057</v>
      </c>
      <c r="L180">
        <v>0</v>
      </c>
    </row>
    <row r="181" spans="1:12">
      <c r="A181">
        <f t="shared" si="2"/>
        <v>177</v>
      </c>
      <c r="B181" t="s">
        <v>2191</v>
      </c>
      <c r="C181" t="s">
        <v>2191</v>
      </c>
      <c r="D181" t="s">
        <v>1345</v>
      </c>
      <c r="E181" t="s">
        <v>2192</v>
      </c>
      <c r="F181">
        <v>1</v>
      </c>
      <c r="H181">
        <v>107.4</v>
      </c>
      <c r="I181" t="s">
        <v>2193</v>
      </c>
      <c r="J181">
        <v>21</v>
      </c>
      <c r="K181" t="s">
        <v>1946</v>
      </c>
      <c r="L181">
        <v>0</v>
      </c>
    </row>
    <row r="182" spans="1:12">
      <c r="A182">
        <f t="shared" si="2"/>
        <v>178</v>
      </c>
      <c r="B182" t="s">
        <v>4630</v>
      </c>
      <c r="C182" t="s">
        <v>4630</v>
      </c>
      <c r="D182" t="s">
        <v>4264</v>
      </c>
      <c r="E182" t="s">
        <v>4631</v>
      </c>
      <c r="F182">
        <v>0</v>
      </c>
      <c r="H182">
        <v>9.1999999999999993</v>
      </c>
      <c r="I182" t="s">
        <v>4632</v>
      </c>
      <c r="J182">
        <v>1</v>
      </c>
      <c r="K182" t="s">
        <v>1916</v>
      </c>
      <c r="L182">
        <v>2</v>
      </c>
    </row>
    <row r="183" spans="1:12">
      <c r="A183">
        <f t="shared" si="2"/>
        <v>179</v>
      </c>
      <c r="B183" t="s">
        <v>4633</v>
      </c>
      <c r="C183" t="s">
        <v>4633</v>
      </c>
      <c r="D183" t="s">
        <v>4265</v>
      </c>
      <c r="E183" t="s">
        <v>4634</v>
      </c>
      <c r="F183">
        <v>0</v>
      </c>
      <c r="H183">
        <v>18.899999999999999</v>
      </c>
      <c r="I183" t="s">
        <v>4635</v>
      </c>
      <c r="J183">
        <v>1</v>
      </c>
      <c r="K183" t="s">
        <v>1916</v>
      </c>
      <c r="L183">
        <v>2</v>
      </c>
    </row>
    <row r="184" spans="1:12">
      <c r="A184">
        <f t="shared" si="2"/>
        <v>180</v>
      </c>
      <c r="B184" t="s">
        <v>4636</v>
      </c>
      <c r="C184" t="s">
        <v>4636</v>
      </c>
      <c r="D184" t="s">
        <v>4108</v>
      </c>
      <c r="E184" t="s">
        <v>4637</v>
      </c>
      <c r="F184">
        <v>0</v>
      </c>
      <c r="H184">
        <v>33.6</v>
      </c>
      <c r="I184" t="s">
        <v>4638</v>
      </c>
      <c r="J184">
        <v>1</v>
      </c>
      <c r="K184" t="s">
        <v>1916</v>
      </c>
      <c r="L184">
        <v>2</v>
      </c>
    </row>
    <row r="185" spans="1:12">
      <c r="A185">
        <f t="shared" si="2"/>
        <v>181</v>
      </c>
      <c r="B185" t="s">
        <v>4639</v>
      </c>
      <c r="C185" t="s">
        <v>4639</v>
      </c>
      <c r="D185" t="s">
        <v>4109</v>
      </c>
      <c r="E185" t="s">
        <v>4640</v>
      </c>
      <c r="F185">
        <v>0</v>
      </c>
      <c r="H185">
        <v>67.099999999999994</v>
      </c>
      <c r="I185" t="s">
        <v>4641</v>
      </c>
      <c r="J185">
        <v>3</v>
      </c>
      <c r="K185" t="s">
        <v>1939</v>
      </c>
      <c r="L185">
        <v>2</v>
      </c>
    </row>
    <row r="186" spans="1:12">
      <c r="A186">
        <f t="shared" si="2"/>
        <v>182</v>
      </c>
      <c r="B186" t="s">
        <v>4642</v>
      </c>
      <c r="C186" t="s">
        <v>4642</v>
      </c>
      <c r="D186" t="s">
        <v>4266</v>
      </c>
      <c r="F186">
        <v>0</v>
      </c>
      <c r="H186">
        <v>30.7</v>
      </c>
      <c r="I186" t="s">
        <v>4643</v>
      </c>
      <c r="J186">
        <v>1</v>
      </c>
      <c r="K186" t="s">
        <v>1916</v>
      </c>
      <c r="L186">
        <v>2</v>
      </c>
    </row>
    <row r="187" spans="1:12">
      <c r="A187">
        <f t="shared" si="2"/>
        <v>183</v>
      </c>
      <c r="B187" t="s">
        <v>4644</v>
      </c>
      <c r="C187" t="s">
        <v>4644</v>
      </c>
      <c r="D187" t="s">
        <v>4267</v>
      </c>
      <c r="F187">
        <v>0</v>
      </c>
      <c r="H187">
        <v>17</v>
      </c>
      <c r="I187" t="s">
        <v>4645</v>
      </c>
      <c r="J187">
        <v>1</v>
      </c>
      <c r="K187" t="s">
        <v>1916</v>
      </c>
      <c r="L187">
        <v>2</v>
      </c>
    </row>
    <row r="188" spans="1:12">
      <c r="A188">
        <f t="shared" si="2"/>
        <v>184</v>
      </c>
      <c r="B188" t="s">
        <v>4646</v>
      </c>
      <c r="C188" t="s">
        <v>4646</v>
      </c>
      <c r="D188" t="s">
        <v>4268</v>
      </c>
      <c r="F188">
        <v>0</v>
      </c>
      <c r="H188">
        <v>8.1999999999999993</v>
      </c>
      <c r="I188" t="s">
        <v>4647</v>
      </c>
      <c r="J188">
        <v>1</v>
      </c>
      <c r="K188" t="s">
        <v>1916</v>
      </c>
      <c r="L188">
        <v>2</v>
      </c>
    </row>
    <row r="189" spans="1:12">
      <c r="A189">
        <f t="shared" si="2"/>
        <v>185</v>
      </c>
      <c r="B189" t="s">
        <v>4648</v>
      </c>
      <c r="C189" t="s">
        <v>4648</v>
      </c>
      <c r="D189" t="s">
        <v>4110</v>
      </c>
      <c r="F189">
        <v>0</v>
      </c>
      <c r="H189">
        <v>63.3</v>
      </c>
      <c r="I189" t="s">
        <v>4649</v>
      </c>
      <c r="J189">
        <v>4</v>
      </c>
      <c r="K189" t="s">
        <v>2200</v>
      </c>
      <c r="L189">
        <v>2</v>
      </c>
    </row>
    <row r="190" spans="1:12">
      <c r="A190">
        <f t="shared" si="2"/>
        <v>186</v>
      </c>
      <c r="B190" t="s">
        <v>4650</v>
      </c>
      <c r="C190" t="s">
        <v>4650</v>
      </c>
      <c r="D190" t="s">
        <v>4269</v>
      </c>
      <c r="F190">
        <v>0</v>
      </c>
      <c r="H190">
        <v>8.1999999999999993</v>
      </c>
      <c r="I190" t="s">
        <v>4651</v>
      </c>
      <c r="J190">
        <v>1</v>
      </c>
      <c r="K190" t="s">
        <v>1916</v>
      </c>
      <c r="L190">
        <v>2</v>
      </c>
    </row>
    <row r="191" spans="1:12">
      <c r="A191">
        <f t="shared" si="2"/>
        <v>187</v>
      </c>
      <c r="B191" t="s">
        <v>2194</v>
      </c>
      <c r="C191" t="s">
        <v>2194</v>
      </c>
      <c r="D191" t="s">
        <v>1346</v>
      </c>
      <c r="F191">
        <v>1</v>
      </c>
      <c r="H191">
        <v>17</v>
      </c>
      <c r="I191" t="s">
        <v>2195</v>
      </c>
      <c r="J191">
        <v>1</v>
      </c>
      <c r="K191" t="s">
        <v>1916</v>
      </c>
      <c r="L191">
        <v>2</v>
      </c>
    </row>
    <row r="192" spans="1:12">
      <c r="A192">
        <f t="shared" si="2"/>
        <v>188</v>
      </c>
      <c r="B192" t="s">
        <v>2196</v>
      </c>
      <c r="C192" t="s">
        <v>2196</v>
      </c>
      <c r="D192" t="s">
        <v>1347</v>
      </c>
      <c r="F192">
        <v>1</v>
      </c>
      <c r="H192">
        <v>30.7</v>
      </c>
      <c r="I192" t="s">
        <v>2197</v>
      </c>
      <c r="J192">
        <v>1</v>
      </c>
      <c r="K192" t="s">
        <v>1916</v>
      </c>
      <c r="L192">
        <v>2</v>
      </c>
    </row>
    <row r="193" spans="1:12">
      <c r="A193">
        <f t="shared" si="2"/>
        <v>189</v>
      </c>
      <c r="B193" t="s">
        <v>2198</v>
      </c>
      <c r="C193" t="s">
        <v>2198</v>
      </c>
      <c r="D193" t="s">
        <v>1348</v>
      </c>
      <c r="F193">
        <v>1</v>
      </c>
      <c r="H193">
        <v>38.6</v>
      </c>
      <c r="I193" t="s">
        <v>2199</v>
      </c>
      <c r="J193">
        <v>4</v>
      </c>
      <c r="K193" t="s">
        <v>2200</v>
      </c>
      <c r="L193">
        <v>2</v>
      </c>
    </row>
    <row r="194" spans="1:12">
      <c r="A194">
        <f t="shared" si="2"/>
        <v>190</v>
      </c>
      <c r="B194" t="s">
        <v>2201</v>
      </c>
      <c r="C194" t="s">
        <v>2201</v>
      </c>
      <c r="D194" t="s">
        <v>1349</v>
      </c>
      <c r="F194">
        <v>1</v>
      </c>
      <c r="H194">
        <v>8.1999999999999993</v>
      </c>
      <c r="I194" t="s">
        <v>2202</v>
      </c>
      <c r="J194">
        <v>1</v>
      </c>
      <c r="K194" t="s">
        <v>1916</v>
      </c>
      <c r="L194">
        <v>2</v>
      </c>
    </row>
    <row r="195" spans="1:12">
      <c r="A195">
        <f t="shared" si="2"/>
        <v>191</v>
      </c>
      <c r="B195" t="s">
        <v>4652</v>
      </c>
      <c r="C195" t="s">
        <v>4652</v>
      </c>
      <c r="D195" t="s">
        <v>4111</v>
      </c>
      <c r="E195" t="s">
        <v>4653</v>
      </c>
      <c r="F195">
        <v>0</v>
      </c>
      <c r="H195">
        <v>40.299999999999997</v>
      </c>
      <c r="I195" t="s">
        <v>4654</v>
      </c>
      <c r="J195">
        <v>14</v>
      </c>
      <c r="K195" t="s">
        <v>1899</v>
      </c>
      <c r="L195">
        <v>0</v>
      </c>
    </row>
    <row r="196" spans="1:12">
      <c r="A196">
        <f t="shared" si="2"/>
        <v>192</v>
      </c>
      <c r="B196" t="s">
        <v>2203</v>
      </c>
      <c r="C196" t="s">
        <v>2203</v>
      </c>
      <c r="D196" t="s">
        <v>1350</v>
      </c>
      <c r="E196" t="s">
        <v>2204</v>
      </c>
      <c r="F196">
        <v>2</v>
      </c>
      <c r="H196">
        <v>17.5</v>
      </c>
      <c r="I196" t="s">
        <v>2205</v>
      </c>
      <c r="J196">
        <v>1</v>
      </c>
      <c r="K196" t="s">
        <v>1916</v>
      </c>
      <c r="L196">
        <v>0</v>
      </c>
    </row>
    <row r="197" spans="1:12">
      <c r="A197">
        <f t="shared" si="2"/>
        <v>193</v>
      </c>
      <c r="B197" t="s">
        <v>4655</v>
      </c>
      <c r="C197" t="s">
        <v>4655</v>
      </c>
      <c r="D197" t="s">
        <v>4112</v>
      </c>
      <c r="E197" t="s">
        <v>4656</v>
      </c>
      <c r="F197">
        <v>0</v>
      </c>
      <c r="H197">
        <v>10.4</v>
      </c>
      <c r="I197" t="s">
        <v>4657</v>
      </c>
      <c r="J197">
        <v>1</v>
      </c>
      <c r="K197" t="s">
        <v>1916</v>
      </c>
      <c r="L197">
        <v>0</v>
      </c>
    </row>
    <row r="198" spans="1:12">
      <c r="A198">
        <f t="shared" si="2"/>
        <v>194</v>
      </c>
      <c r="B198" t="s">
        <v>2206</v>
      </c>
      <c r="C198" t="s">
        <v>2206</v>
      </c>
      <c r="D198" t="s">
        <v>1351</v>
      </c>
      <c r="F198">
        <v>1</v>
      </c>
      <c r="H198">
        <v>10.4</v>
      </c>
      <c r="I198" t="s">
        <v>2207</v>
      </c>
      <c r="J198">
        <v>1</v>
      </c>
      <c r="K198" t="s">
        <v>1916</v>
      </c>
      <c r="L198">
        <v>0</v>
      </c>
    </row>
    <row r="199" spans="1:12">
      <c r="A199">
        <f t="shared" ref="A199:A262" si="3">A198+1</f>
        <v>195</v>
      </c>
      <c r="B199" t="s">
        <v>4658</v>
      </c>
      <c r="C199" t="s">
        <v>4658</v>
      </c>
      <c r="D199" t="s">
        <v>4270</v>
      </c>
      <c r="E199" t="s">
        <v>4659</v>
      </c>
      <c r="F199">
        <v>0</v>
      </c>
      <c r="H199">
        <v>946.6</v>
      </c>
      <c r="I199" t="s">
        <v>4660</v>
      </c>
      <c r="J199">
        <v>1</v>
      </c>
      <c r="K199" t="s">
        <v>1916</v>
      </c>
      <c r="L199">
        <v>2</v>
      </c>
    </row>
    <row r="200" spans="1:12">
      <c r="A200">
        <f t="shared" si="3"/>
        <v>196</v>
      </c>
      <c r="B200" t="s">
        <v>4661</v>
      </c>
      <c r="C200" t="s">
        <v>4661</v>
      </c>
      <c r="D200" t="s">
        <v>4113</v>
      </c>
      <c r="F200">
        <v>0</v>
      </c>
      <c r="H200">
        <v>5.9</v>
      </c>
      <c r="I200" t="s">
        <v>4662</v>
      </c>
      <c r="J200">
        <v>1</v>
      </c>
      <c r="K200" t="s">
        <v>1916</v>
      </c>
      <c r="L200">
        <v>0</v>
      </c>
    </row>
    <row r="201" spans="1:12">
      <c r="A201">
        <f t="shared" si="3"/>
        <v>197</v>
      </c>
      <c r="B201" t="s">
        <v>4663</v>
      </c>
      <c r="C201" t="s">
        <v>4663</v>
      </c>
      <c r="D201" t="s">
        <v>4271</v>
      </c>
      <c r="E201" t="s">
        <v>4664</v>
      </c>
      <c r="F201">
        <v>0</v>
      </c>
      <c r="H201">
        <v>19.8</v>
      </c>
      <c r="I201" t="s">
        <v>4665</v>
      </c>
      <c r="J201">
        <v>3</v>
      </c>
      <c r="K201" t="s">
        <v>1939</v>
      </c>
      <c r="L201">
        <v>0</v>
      </c>
    </row>
    <row r="202" spans="1:12">
      <c r="A202">
        <f t="shared" si="3"/>
        <v>198</v>
      </c>
      <c r="B202" t="s">
        <v>2208</v>
      </c>
      <c r="C202" t="s">
        <v>2208</v>
      </c>
      <c r="D202" t="s">
        <v>1352</v>
      </c>
      <c r="E202" t="s">
        <v>2209</v>
      </c>
      <c r="F202">
        <v>1</v>
      </c>
      <c r="H202">
        <v>0</v>
      </c>
      <c r="I202" t="s">
        <v>2210</v>
      </c>
      <c r="J202">
        <v>24</v>
      </c>
      <c r="K202" t="s">
        <v>2057</v>
      </c>
      <c r="L202">
        <v>0</v>
      </c>
    </row>
    <row r="203" spans="1:12">
      <c r="A203">
        <f t="shared" si="3"/>
        <v>199</v>
      </c>
      <c r="B203" t="s">
        <v>2211</v>
      </c>
      <c r="C203" t="s">
        <v>2211</v>
      </c>
      <c r="D203" t="s">
        <v>1353</v>
      </c>
      <c r="E203" t="s">
        <v>2212</v>
      </c>
      <c r="F203">
        <v>1</v>
      </c>
      <c r="H203">
        <v>0</v>
      </c>
      <c r="I203" t="s">
        <v>2213</v>
      </c>
      <c r="J203">
        <v>24</v>
      </c>
      <c r="K203" t="s">
        <v>2057</v>
      </c>
      <c r="L203">
        <v>0</v>
      </c>
    </row>
    <row r="204" spans="1:12">
      <c r="A204">
        <f t="shared" si="3"/>
        <v>200</v>
      </c>
      <c r="B204" t="s">
        <v>4666</v>
      </c>
      <c r="C204" t="s">
        <v>4666</v>
      </c>
      <c r="D204" t="s">
        <v>4272</v>
      </c>
      <c r="E204" t="s">
        <v>4667</v>
      </c>
      <c r="F204">
        <v>0</v>
      </c>
      <c r="H204">
        <v>6.1</v>
      </c>
      <c r="I204" t="s">
        <v>4668</v>
      </c>
      <c r="J204">
        <v>1</v>
      </c>
      <c r="K204" t="s">
        <v>1916</v>
      </c>
      <c r="L204">
        <v>0</v>
      </c>
    </row>
    <row r="205" spans="1:12">
      <c r="A205">
        <f t="shared" si="3"/>
        <v>201</v>
      </c>
      <c r="B205" t="s">
        <v>4669</v>
      </c>
      <c r="C205" t="s">
        <v>4669</v>
      </c>
      <c r="D205" t="s">
        <v>4273</v>
      </c>
      <c r="E205" t="s">
        <v>4670</v>
      </c>
      <c r="F205">
        <v>0</v>
      </c>
      <c r="H205">
        <v>24.6</v>
      </c>
      <c r="I205" t="s">
        <v>4671</v>
      </c>
      <c r="J205">
        <v>1</v>
      </c>
      <c r="K205" t="s">
        <v>1916</v>
      </c>
      <c r="L205">
        <v>0</v>
      </c>
    </row>
    <row r="206" spans="1:12">
      <c r="A206">
        <f t="shared" si="3"/>
        <v>202</v>
      </c>
      <c r="B206" t="s">
        <v>2214</v>
      </c>
      <c r="C206" t="s">
        <v>2214</v>
      </c>
      <c r="D206" t="s">
        <v>1354</v>
      </c>
      <c r="E206" t="s">
        <v>2215</v>
      </c>
      <c r="F206">
        <v>1</v>
      </c>
      <c r="H206">
        <v>10</v>
      </c>
      <c r="I206" t="s">
        <v>2216</v>
      </c>
      <c r="J206">
        <v>1</v>
      </c>
      <c r="K206" t="s">
        <v>1916</v>
      </c>
      <c r="L206">
        <v>0</v>
      </c>
    </row>
    <row r="207" spans="1:12">
      <c r="A207">
        <f t="shared" si="3"/>
        <v>203</v>
      </c>
      <c r="B207" t="s">
        <v>2217</v>
      </c>
      <c r="C207" t="s">
        <v>2217</v>
      </c>
      <c r="D207" t="s">
        <v>1355</v>
      </c>
      <c r="E207" t="s">
        <v>2218</v>
      </c>
      <c r="F207">
        <v>1</v>
      </c>
      <c r="H207">
        <v>18.399999999999999</v>
      </c>
      <c r="I207" t="s">
        <v>2219</v>
      </c>
      <c r="J207">
        <v>1</v>
      </c>
      <c r="K207" t="s">
        <v>1916</v>
      </c>
      <c r="L207">
        <v>2</v>
      </c>
    </row>
    <row r="208" spans="1:12">
      <c r="A208">
        <f t="shared" si="3"/>
        <v>204</v>
      </c>
      <c r="B208" t="s">
        <v>4672</v>
      </c>
      <c r="C208" t="s">
        <v>4672</v>
      </c>
      <c r="D208" t="s">
        <v>4274</v>
      </c>
      <c r="E208" t="s">
        <v>4673</v>
      </c>
      <c r="F208">
        <v>0</v>
      </c>
      <c r="H208">
        <v>18.399999999999999</v>
      </c>
      <c r="I208" t="s">
        <v>4674</v>
      </c>
      <c r="J208">
        <v>1</v>
      </c>
      <c r="K208" t="s">
        <v>1916</v>
      </c>
      <c r="L208">
        <v>2</v>
      </c>
    </row>
    <row r="209" spans="1:12">
      <c r="A209">
        <f t="shared" si="3"/>
        <v>205</v>
      </c>
      <c r="B209" t="s">
        <v>4675</v>
      </c>
      <c r="C209" t="s">
        <v>4675</v>
      </c>
      <c r="D209" t="s">
        <v>4275</v>
      </c>
      <c r="E209" t="s">
        <v>4676</v>
      </c>
      <c r="F209">
        <v>0</v>
      </c>
      <c r="H209">
        <v>36</v>
      </c>
      <c r="I209" t="s">
        <v>4677</v>
      </c>
      <c r="J209">
        <v>1</v>
      </c>
      <c r="K209" t="s">
        <v>1916</v>
      </c>
      <c r="L209">
        <v>2</v>
      </c>
    </row>
    <row r="210" spans="1:12">
      <c r="A210">
        <f t="shared" si="3"/>
        <v>206</v>
      </c>
      <c r="B210" t="s">
        <v>2220</v>
      </c>
      <c r="C210" t="s">
        <v>2220</v>
      </c>
      <c r="D210" t="s">
        <v>1356</v>
      </c>
      <c r="E210" t="s">
        <v>2221</v>
      </c>
      <c r="F210">
        <v>1</v>
      </c>
      <c r="H210">
        <v>27.6</v>
      </c>
      <c r="I210" t="s">
        <v>2222</v>
      </c>
      <c r="J210">
        <v>1</v>
      </c>
      <c r="K210" t="s">
        <v>1916</v>
      </c>
      <c r="L210">
        <v>2</v>
      </c>
    </row>
    <row r="211" spans="1:12">
      <c r="A211">
        <f t="shared" si="3"/>
        <v>207</v>
      </c>
      <c r="B211" t="s">
        <v>2223</v>
      </c>
      <c r="C211" t="s">
        <v>2223</v>
      </c>
      <c r="D211" t="s">
        <v>1357</v>
      </c>
      <c r="F211">
        <v>2</v>
      </c>
      <c r="H211">
        <v>9.6</v>
      </c>
      <c r="I211" t="s">
        <v>2224</v>
      </c>
      <c r="J211">
        <v>3</v>
      </c>
      <c r="K211" t="s">
        <v>1939</v>
      </c>
      <c r="L211">
        <v>0</v>
      </c>
    </row>
    <row r="212" spans="1:12">
      <c r="A212">
        <f t="shared" si="3"/>
        <v>208</v>
      </c>
      <c r="B212" t="s">
        <v>2225</v>
      </c>
      <c r="C212" t="s">
        <v>2225</v>
      </c>
      <c r="D212" t="s">
        <v>1358</v>
      </c>
      <c r="E212" t="s">
        <v>2226</v>
      </c>
      <c r="F212">
        <v>1</v>
      </c>
      <c r="H212">
        <v>5.9</v>
      </c>
      <c r="I212" t="s">
        <v>2227</v>
      </c>
      <c r="J212">
        <v>1</v>
      </c>
      <c r="K212" t="s">
        <v>1916</v>
      </c>
      <c r="L212">
        <v>0</v>
      </c>
    </row>
    <row r="213" spans="1:12">
      <c r="A213">
        <f t="shared" si="3"/>
        <v>209</v>
      </c>
      <c r="B213" t="s">
        <v>2228</v>
      </c>
      <c r="C213" t="s">
        <v>2228</v>
      </c>
      <c r="D213" t="s">
        <v>1359</v>
      </c>
      <c r="E213" t="s">
        <v>2229</v>
      </c>
      <c r="F213">
        <v>1</v>
      </c>
      <c r="H213">
        <v>10</v>
      </c>
      <c r="I213" t="s">
        <v>2230</v>
      </c>
      <c r="J213">
        <v>1</v>
      </c>
      <c r="K213" t="s">
        <v>1916</v>
      </c>
      <c r="L213">
        <v>0</v>
      </c>
    </row>
    <row r="214" spans="1:12">
      <c r="A214">
        <f t="shared" si="3"/>
        <v>210</v>
      </c>
      <c r="B214" t="s">
        <v>2231</v>
      </c>
      <c r="C214" t="s">
        <v>2231</v>
      </c>
      <c r="D214" t="s">
        <v>1360</v>
      </c>
      <c r="E214" t="s">
        <v>2232</v>
      </c>
      <c r="F214">
        <v>1</v>
      </c>
      <c r="H214">
        <v>22.2</v>
      </c>
      <c r="I214" t="s">
        <v>2233</v>
      </c>
      <c r="J214">
        <v>3</v>
      </c>
      <c r="K214" t="s">
        <v>1939</v>
      </c>
      <c r="L214">
        <v>0</v>
      </c>
    </row>
    <row r="215" spans="1:12">
      <c r="A215">
        <f t="shared" si="3"/>
        <v>211</v>
      </c>
      <c r="B215" t="s">
        <v>4678</v>
      </c>
      <c r="C215" t="s">
        <v>4678</v>
      </c>
      <c r="D215" t="s">
        <v>4114</v>
      </c>
      <c r="E215" t="s">
        <v>4679</v>
      </c>
      <c r="F215">
        <v>0</v>
      </c>
      <c r="H215">
        <v>9.8000000000000007</v>
      </c>
      <c r="I215" t="s">
        <v>4680</v>
      </c>
      <c r="J215">
        <v>1</v>
      </c>
      <c r="K215" t="s">
        <v>1916</v>
      </c>
      <c r="L215">
        <v>2</v>
      </c>
    </row>
    <row r="216" spans="1:12">
      <c r="A216">
        <f t="shared" si="3"/>
        <v>212</v>
      </c>
      <c r="B216" t="s">
        <v>4681</v>
      </c>
      <c r="C216" t="s">
        <v>4681</v>
      </c>
      <c r="D216" t="s">
        <v>4115</v>
      </c>
      <c r="E216" t="s">
        <v>4682</v>
      </c>
      <c r="F216">
        <v>0</v>
      </c>
      <c r="H216">
        <v>10.4</v>
      </c>
      <c r="I216" t="s">
        <v>4683</v>
      </c>
      <c r="J216">
        <v>1</v>
      </c>
      <c r="K216" t="s">
        <v>1916</v>
      </c>
      <c r="L216">
        <v>0</v>
      </c>
    </row>
    <row r="217" spans="1:12">
      <c r="A217">
        <f t="shared" si="3"/>
        <v>213</v>
      </c>
      <c r="B217" t="s">
        <v>2234</v>
      </c>
      <c r="C217" t="s">
        <v>2234</v>
      </c>
      <c r="D217" t="s">
        <v>1361</v>
      </c>
      <c r="F217">
        <v>1</v>
      </c>
      <c r="H217">
        <v>10.4</v>
      </c>
      <c r="I217" t="s">
        <v>2235</v>
      </c>
      <c r="J217">
        <v>1</v>
      </c>
      <c r="K217" t="s">
        <v>1916</v>
      </c>
      <c r="L217">
        <v>0</v>
      </c>
    </row>
    <row r="218" spans="1:12">
      <c r="A218">
        <f t="shared" si="3"/>
        <v>214</v>
      </c>
      <c r="B218" t="s">
        <v>2236</v>
      </c>
      <c r="C218" t="s">
        <v>2236</v>
      </c>
      <c r="D218" t="s">
        <v>1362</v>
      </c>
      <c r="E218" t="s">
        <v>2237</v>
      </c>
      <c r="F218">
        <v>1</v>
      </c>
      <c r="H218">
        <v>10.4</v>
      </c>
      <c r="I218" t="s">
        <v>2238</v>
      </c>
      <c r="J218">
        <v>1</v>
      </c>
      <c r="K218" t="s">
        <v>1916</v>
      </c>
      <c r="L218">
        <v>0</v>
      </c>
    </row>
    <row r="219" spans="1:12">
      <c r="A219">
        <f t="shared" si="3"/>
        <v>215</v>
      </c>
      <c r="B219" t="s">
        <v>2239</v>
      </c>
      <c r="C219" t="s">
        <v>2239</v>
      </c>
      <c r="D219" t="s">
        <v>1363</v>
      </c>
      <c r="E219" t="s">
        <v>2240</v>
      </c>
      <c r="F219">
        <v>1</v>
      </c>
      <c r="H219">
        <v>12.2</v>
      </c>
      <c r="I219" t="s">
        <v>2241</v>
      </c>
      <c r="J219">
        <v>3</v>
      </c>
      <c r="K219" t="s">
        <v>1939</v>
      </c>
      <c r="L219">
        <v>2</v>
      </c>
    </row>
    <row r="220" spans="1:12">
      <c r="A220">
        <f t="shared" si="3"/>
        <v>216</v>
      </c>
      <c r="B220" t="s">
        <v>2242</v>
      </c>
      <c r="C220" t="s">
        <v>2242</v>
      </c>
      <c r="D220" t="s">
        <v>1364</v>
      </c>
      <c r="E220" t="s">
        <v>2243</v>
      </c>
      <c r="F220">
        <v>1</v>
      </c>
      <c r="H220">
        <v>6.7</v>
      </c>
      <c r="I220" t="s">
        <v>2244</v>
      </c>
      <c r="J220">
        <v>1</v>
      </c>
      <c r="K220" t="s">
        <v>1916</v>
      </c>
      <c r="L220">
        <v>0</v>
      </c>
    </row>
    <row r="221" spans="1:12">
      <c r="A221">
        <f t="shared" si="3"/>
        <v>217</v>
      </c>
      <c r="B221" t="s">
        <v>2245</v>
      </c>
      <c r="C221" t="s">
        <v>2245</v>
      </c>
      <c r="D221" t="s">
        <v>1365</v>
      </c>
      <c r="E221" t="s">
        <v>2246</v>
      </c>
      <c r="F221">
        <v>1</v>
      </c>
      <c r="H221">
        <v>31.4</v>
      </c>
      <c r="I221" t="s">
        <v>2247</v>
      </c>
      <c r="J221">
        <v>12</v>
      </c>
      <c r="K221" t="s">
        <v>2248</v>
      </c>
      <c r="L221">
        <v>0</v>
      </c>
    </row>
    <row r="222" spans="1:12">
      <c r="A222">
        <f t="shared" si="3"/>
        <v>218</v>
      </c>
      <c r="B222" t="s">
        <v>4684</v>
      </c>
      <c r="C222" t="s">
        <v>4684</v>
      </c>
      <c r="D222" t="s">
        <v>4116</v>
      </c>
      <c r="E222" t="s">
        <v>4685</v>
      </c>
      <c r="F222">
        <v>0</v>
      </c>
      <c r="H222">
        <v>5.3</v>
      </c>
      <c r="I222" t="s">
        <v>4686</v>
      </c>
      <c r="J222">
        <v>7</v>
      </c>
      <c r="K222" t="s">
        <v>2143</v>
      </c>
      <c r="L222">
        <v>2</v>
      </c>
    </row>
    <row r="223" spans="1:12">
      <c r="A223">
        <f t="shared" si="3"/>
        <v>219</v>
      </c>
      <c r="B223" t="s">
        <v>2249</v>
      </c>
      <c r="C223" t="s">
        <v>2249</v>
      </c>
      <c r="D223" t="s">
        <v>1366</v>
      </c>
      <c r="E223" t="s">
        <v>2250</v>
      </c>
      <c r="F223">
        <v>1</v>
      </c>
      <c r="H223">
        <v>210</v>
      </c>
      <c r="I223" t="s">
        <v>2251</v>
      </c>
      <c r="J223">
        <v>25</v>
      </c>
      <c r="K223" t="s">
        <v>1903</v>
      </c>
      <c r="L223">
        <v>2</v>
      </c>
    </row>
    <row r="224" spans="1:12">
      <c r="A224">
        <f t="shared" si="3"/>
        <v>220</v>
      </c>
      <c r="B224" t="s">
        <v>4687</v>
      </c>
      <c r="C224" t="s">
        <v>4687</v>
      </c>
      <c r="D224" t="s">
        <v>1198</v>
      </c>
      <c r="E224" t="s">
        <v>4688</v>
      </c>
      <c r="F224">
        <v>0</v>
      </c>
      <c r="H224">
        <v>119</v>
      </c>
      <c r="I224" t="s">
        <v>4689</v>
      </c>
      <c r="J224">
        <v>25</v>
      </c>
      <c r="K224" t="s">
        <v>1903</v>
      </c>
      <c r="L224">
        <v>2</v>
      </c>
    </row>
    <row r="225" spans="1:12">
      <c r="A225">
        <f t="shared" si="3"/>
        <v>221</v>
      </c>
      <c r="B225" t="s">
        <v>2252</v>
      </c>
      <c r="C225" t="s">
        <v>2252</v>
      </c>
      <c r="D225" t="s">
        <v>1367</v>
      </c>
      <c r="E225" t="s">
        <v>2253</v>
      </c>
      <c r="F225">
        <v>1</v>
      </c>
      <c r="H225">
        <v>27.7</v>
      </c>
      <c r="I225" t="s">
        <v>2254</v>
      </c>
      <c r="J225">
        <v>18</v>
      </c>
      <c r="K225" t="s">
        <v>2255</v>
      </c>
      <c r="L225">
        <v>2</v>
      </c>
    </row>
    <row r="226" spans="1:12">
      <c r="A226">
        <f t="shared" si="3"/>
        <v>222</v>
      </c>
      <c r="B226" t="s">
        <v>4690</v>
      </c>
      <c r="C226" t="s">
        <v>4690</v>
      </c>
      <c r="D226" t="s">
        <v>4276</v>
      </c>
      <c r="E226" t="s">
        <v>4691</v>
      </c>
      <c r="F226">
        <v>0</v>
      </c>
      <c r="H226">
        <v>37.200000000000003</v>
      </c>
      <c r="I226" t="s">
        <v>4692</v>
      </c>
      <c r="J226">
        <v>3</v>
      </c>
      <c r="K226" t="s">
        <v>1939</v>
      </c>
      <c r="L226">
        <v>0</v>
      </c>
    </row>
    <row r="227" spans="1:12">
      <c r="A227">
        <f t="shared" si="3"/>
        <v>223</v>
      </c>
      <c r="B227" t="s">
        <v>2256</v>
      </c>
      <c r="C227" t="s">
        <v>2256</v>
      </c>
      <c r="D227" t="s">
        <v>1368</v>
      </c>
      <c r="E227" t="s">
        <v>2257</v>
      </c>
      <c r="F227">
        <v>1</v>
      </c>
      <c r="H227">
        <v>1732.2</v>
      </c>
      <c r="I227" t="s">
        <v>2258</v>
      </c>
      <c r="J227">
        <v>10</v>
      </c>
      <c r="K227" t="s">
        <v>1968</v>
      </c>
      <c r="L227">
        <v>0</v>
      </c>
    </row>
    <row r="228" spans="1:12">
      <c r="A228">
        <f t="shared" si="3"/>
        <v>224</v>
      </c>
      <c r="B228" t="s">
        <v>2259</v>
      </c>
      <c r="C228" t="s">
        <v>2259</v>
      </c>
      <c r="D228" t="s">
        <v>1369</v>
      </c>
      <c r="E228" t="s">
        <v>2260</v>
      </c>
      <c r="F228">
        <v>1</v>
      </c>
      <c r="H228">
        <v>21.7</v>
      </c>
      <c r="I228" t="s">
        <v>2261</v>
      </c>
      <c r="J228">
        <v>1</v>
      </c>
      <c r="K228" t="s">
        <v>1916</v>
      </c>
      <c r="L228">
        <v>0</v>
      </c>
    </row>
    <row r="229" spans="1:12">
      <c r="A229">
        <f t="shared" si="3"/>
        <v>225</v>
      </c>
      <c r="B229" t="s">
        <v>4693</v>
      </c>
      <c r="C229" t="s">
        <v>4693</v>
      </c>
      <c r="D229" t="s">
        <v>4277</v>
      </c>
      <c r="E229" t="s">
        <v>4694</v>
      </c>
      <c r="F229">
        <v>0</v>
      </c>
      <c r="H229">
        <v>0</v>
      </c>
      <c r="I229" t="s">
        <v>4695</v>
      </c>
      <c r="J229">
        <v>24</v>
      </c>
      <c r="K229" t="s">
        <v>2057</v>
      </c>
      <c r="L229">
        <v>0</v>
      </c>
    </row>
    <row r="230" spans="1:12">
      <c r="A230">
        <f t="shared" si="3"/>
        <v>226</v>
      </c>
      <c r="B230" t="s">
        <v>2262</v>
      </c>
      <c r="C230" t="s">
        <v>2262</v>
      </c>
      <c r="D230" t="s">
        <v>1370</v>
      </c>
      <c r="E230" t="s">
        <v>2263</v>
      </c>
      <c r="F230">
        <v>1</v>
      </c>
      <c r="H230">
        <v>10.4</v>
      </c>
      <c r="I230" t="s">
        <v>2264</v>
      </c>
      <c r="J230">
        <v>1</v>
      </c>
      <c r="K230" t="s">
        <v>1916</v>
      </c>
      <c r="L230">
        <v>2</v>
      </c>
    </row>
    <row r="231" spans="1:12">
      <c r="A231">
        <f t="shared" si="3"/>
        <v>227</v>
      </c>
      <c r="B231" t="s">
        <v>2265</v>
      </c>
      <c r="C231" t="s">
        <v>2265</v>
      </c>
      <c r="D231" t="s">
        <v>1371</v>
      </c>
      <c r="E231" t="s">
        <v>2266</v>
      </c>
      <c r="F231">
        <v>1</v>
      </c>
      <c r="H231">
        <v>10.4</v>
      </c>
      <c r="I231" t="s">
        <v>2267</v>
      </c>
      <c r="J231">
        <v>1</v>
      </c>
      <c r="K231" t="s">
        <v>1916</v>
      </c>
      <c r="L231">
        <v>2</v>
      </c>
    </row>
    <row r="232" spans="1:12">
      <c r="A232">
        <f t="shared" si="3"/>
        <v>228</v>
      </c>
      <c r="B232" t="s">
        <v>2268</v>
      </c>
      <c r="C232" t="s">
        <v>2268</v>
      </c>
      <c r="D232" t="s">
        <v>1372</v>
      </c>
      <c r="E232" t="s">
        <v>2269</v>
      </c>
      <c r="F232">
        <v>1</v>
      </c>
      <c r="H232">
        <v>16.8</v>
      </c>
      <c r="I232" t="s">
        <v>2270</v>
      </c>
      <c r="J232">
        <v>1</v>
      </c>
      <c r="K232" t="s">
        <v>1916</v>
      </c>
      <c r="L232">
        <v>2</v>
      </c>
    </row>
    <row r="233" spans="1:12">
      <c r="A233">
        <f t="shared" si="3"/>
        <v>229</v>
      </c>
      <c r="B233" t="s">
        <v>2271</v>
      </c>
      <c r="C233" t="s">
        <v>2271</v>
      </c>
      <c r="D233" t="s">
        <v>1373</v>
      </c>
      <c r="E233" t="s">
        <v>2272</v>
      </c>
      <c r="F233">
        <v>1</v>
      </c>
      <c r="H233">
        <v>29.3</v>
      </c>
      <c r="I233" t="s">
        <v>2273</v>
      </c>
      <c r="J233">
        <v>1</v>
      </c>
      <c r="K233" t="s">
        <v>1916</v>
      </c>
      <c r="L233">
        <v>2</v>
      </c>
    </row>
    <row r="234" spans="1:12">
      <c r="A234">
        <f t="shared" si="3"/>
        <v>230</v>
      </c>
      <c r="B234" t="s">
        <v>2274</v>
      </c>
      <c r="C234" t="s">
        <v>2274</v>
      </c>
      <c r="D234" t="s">
        <v>1374</v>
      </c>
      <c r="E234" t="s">
        <v>2275</v>
      </c>
      <c r="F234">
        <v>1</v>
      </c>
      <c r="H234">
        <v>134.9</v>
      </c>
      <c r="I234" t="s">
        <v>2276</v>
      </c>
      <c r="J234">
        <v>3</v>
      </c>
      <c r="K234" t="s">
        <v>1939</v>
      </c>
      <c r="L234">
        <v>2</v>
      </c>
    </row>
    <row r="235" spans="1:12">
      <c r="A235">
        <f t="shared" si="3"/>
        <v>231</v>
      </c>
      <c r="B235" t="s">
        <v>4696</v>
      </c>
      <c r="C235" t="s">
        <v>4696</v>
      </c>
      <c r="D235" t="s">
        <v>1375</v>
      </c>
      <c r="F235">
        <v>0</v>
      </c>
      <c r="H235">
        <v>90.8</v>
      </c>
      <c r="I235" t="s">
        <v>4697</v>
      </c>
      <c r="J235">
        <v>1</v>
      </c>
      <c r="K235" t="s">
        <v>1916</v>
      </c>
      <c r="L235">
        <v>0</v>
      </c>
    </row>
    <row r="236" spans="1:12">
      <c r="A236">
        <f t="shared" si="3"/>
        <v>232</v>
      </c>
      <c r="B236" t="s">
        <v>2277</v>
      </c>
      <c r="C236" t="s">
        <v>2277</v>
      </c>
      <c r="D236" t="s">
        <v>1376</v>
      </c>
      <c r="F236">
        <v>1</v>
      </c>
      <c r="H236">
        <v>57.3</v>
      </c>
      <c r="I236" t="s">
        <v>2278</v>
      </c>
      <c r="J236">
        <v>1</v>
      </c>
      <c r="K236" t="s">
        <v>1916</v>
      </c>
      <c r="L236">
        <v>0</v>
      </c>
    </row>
    <row r="237" spans="1:12">
      <c r="A237">
        <f t="shared" si="3"/>
        <v>233</v>
      </c>
      <c r="B237" t="s">
        <v>2279</v>
      </c>
      <c r="C237" t="s">
        <v>2279</v>
      </c>
      <c r="D237" t="s">
        <v>1377</v>
      </c>
      <c r="E237" t="s">
        <v>2280</v>
      </c>
      <c r="F237">
        <v>1</v>
      </c>
      <c r="H237">
        <v>80.2</v>
      </c>
      <c r="I237" t="s">
        <v>2281</v>
      </c>
      <c r="J237">
        <v>1</v>
      </c>
      <c r="K237" t="s">
        <v>1916</v>
      </c>
      <c r="L237">
        <v>0</v>
      </c>
    </row>
    <row r="238" spans="1:12">
      <c r="A238">
        <f t="shared" si="3"/>
        <v>234</v>
      </c>
      <c r="B238" t="s">
        <v>2282</v>
      </c>
      <c r="C238" t="s">
        <v>2282</v>
      </c>
      <c r="D238" t="s">
        <v>404</v>
      </c>
      <c r="F238">
        <v>2</v>
      </c>
      <c r="H238">
        <v>505.4</v>
      </c>
      <c r="I238" t="s">
        <v>2283</v>
      </c>
      <c r="J238">
        <v>21</v>
      </c>
      <c r="K238" t="s">
        <v>1946</v>
      </c>
      <c r="L238">
        <v>0</v>
      </c>
    </row>
    <row r="239" spans="1:12">
      <c r="A239">
        <f t="shared" si="3"/>
        <v>235</v>
      </c>
      <c r="B239" t="s">
        <v>2284</v>
      </c>
      <c r="C239" t="s">
        <v>2284</v>
      </c>
      <c r="D239" t="s">
        <v>1378</v>
      </c>
      <c r="E239" t="s">
        <v>2285</v>
      </c>
      <c r="F239">
        <v>1</v>
      </c>
      <c r="H239">
        <v>85.2</v>
      </c>
      <c r="I239" t="s">
        <v>2286</v>
      </c>
      <c r="J239">
        <v>1</v>
      </c>
      <c r="K239" t="s">
        <v>1916</v>
      </c>
      <c r="L239">
        <v>0</v>
      </c>
    </row>
    <row r="240" spans="1:12">
      <c r="A240">
        <f t="shared" si="3"/>
        <v>236</v>
      </c>
      <c r="B240" t="s">
        <v>2287</v>
      </c>
      <c r="C240" t="s">
        <v>2287</v>
      </c>
      <c r="D240" t="s">
        <v>1379</v>
      </c>
      <c r="E240" t="s">
        <v>2288</v>
      </c>
      <c r="F240">
        <v>1</v>
      </c>
      <c r="H240">
        <v>10.199999999999999</v>
      </c>
      <c r="I240" t="s">
        <v>2289</v>
      </c>
      <c r="J240">
        <v>3</v>
      </c>
      <c r="K240" t="s">
        <v>1939</v>
      </c>
      <c r="L240">
        <v>0</v>
      </c>
    </row>
    <row r="241" spans="1:12">
      <c r="A241">
        <f t="shared" si="3"/>
        <v>237</v>
      </c>
      <c r="B241" t="s">
        <v>2290</v>
      </c>
      <c r="C241" t="s">
        <v>2290</v>
      </c>
      <c r="D241" t="s">
        <v>1380</v>
      </c>
      <c r="E241" t="s">
        <v>2291</v>
      </c>
      <c r="F241">
        <v>2</v>
      </c>
      <c r="H241">
        <v>13.3</v>
      </c>
      <c r="I241" t="s">
        <v>2292</v>
      </c>
      <c r="J241">
        <v>3</v>
      </c>
      <c r="K241" t="s">
        <v>1939</v>
      </c>
      <c r="L241">
        <v>0</v>
      </c>
    </row>
    <row r="242" spans="1:12">
      <c r="A242">
        <f t="shared" si="3"/>
        <v>238</v>
      </c>
      <c r="B242" t="s">
        <v>4698</v>
      </c>
      <c r="C242" t="s">
        <v>4698</v>
      </c>
      <c r="D242" t="s">
        <v>4278</v>
      </c>
      <c r="E242" t="s">
        <v>4699</v>
      </c>
      <c r="F242">
        <v>0</v>
      </c>
      <c r="H242">
        <v>24.1</v>
      </c>
      <c r="I242" t="s">
        <v>4700</v>
      </c>
      <c r="J242">
        <v>3</v>
      </c>
      <c r="K242" t="s">
        <v>1939</v>
      </c>
      <c r="L242">
        <v>0</v>
      </c>
    </row>
    <row r="243" spans="1:12">
      <c r="A243">
        <f t="shared" si="3"/>
        <v>239</v>
      </c>
      <c r="B243" t="s">
        <v>2293</v>
      </c>
      <c r="C243" t="s">
        <v>2293</v>
      </c>
      <c r="D243" t="s">
        <v>1381</v>
      </c>
      <c r="E243" t="s">
        <v>2294</v>
      </c>
      <c r="F243">
        <v>1</v>
      </c>
      <c r="H243">
        <v>18.3</v>
      </c>
      <c r="I243" t="s">
        <v>2295</v>
      </c>
      <c r="J243">
        <v>3</v>
      </c>
      <c r="K243" t="s">
        <v>1939</v>
      </c>
      <c r="L243">
        <v>0</v>
      </c>
    </row>
    <row r="244" spans="1:12">
      <c r="A244">
        <f t="shared" si="3"/>
        <v>240</v>
      </c>
      <c r="B244" t="s">
        <v>2296</v>
      </c>
      <c r="C244" t="s">
        <v>2296</v>
      </c>
      <c r="D244" t="s">
        <v>1382</v>
      </c>
      <c r="E244" t="s">
        <v>2297</v>
      </c>
      <c r="F244">
        <v>2</v>
      </c>
      <c r="H244">
        <v>14.8</v>
      </c>
      <c r="I244" t="s">
        <v>2298</v>
      </c>
      <c r="J244">
        <v>3</v>
      </c>
      <c r="K244" t="s">
        <v>1939</v>
      </c>
      <c r="L244">
        <v>0</v>
      </c>
    </row>
    <row r="245" spans="1:12">
      <c r="A245">
        <f t="shared" si="3"/>
        <v>241</v>
      </c>
      <c r="B245" t="s">
        <v>2299</v>
      </c>
      <c r="C245" t="s">
        <v>2299</v>
      </c>
      <c r="D245" t="s">
        <v>1383</v>
      </c>
      <c r="E245" t="s">
        <v>2300</v>
      </c>
      <c r="F245">
        <v>1</v>
      </c>
      <c r="H245">
        <v>20.399999999999999</v>
      </c>
      <c r="I245" t="s">
        <v>2301</v>
      </c>
      <c r="J245">
        <v>3</v>
      </c>
      <c r="K245" t="s">
        <v>1939</v>
      </c>
      <c r="L245">
        <v>0</v>
      </c>
    </row>
    <row r="246" spans="1:12">
      <c r="A246">
        <f t="shared" si="3"/>
        <v>242</v>
      </c>
      <c r="B246" t="s">
        <v>4701</v>
      </c>
      <c r="C246" t="s">
        <v>4701</v>
      </c>
      <c r="D246" t="s">
        <v>4279</v>
      </c>
      <c r="E246" t="s">
        <v>4702</v>
      </c>
      <c r="F246">
        <v>0</v>
      </c>
      <c r="H246">
        <v>25.5</v>
      </c>
      <c r="I246" t="s">
        <v>4703</v>
      </c>
      <c r="J246">
        <v>3</v>
      </c>
      <c r="K246" t="s">
        <v>1939</v>
      </c>
      <c r="L246">
        <v>0</v>
      </c>
    </row>
    <row r="247" spans="1:12">
      <c r="A247">
        <f t="shared" si="3"/>
        <v>243</v>
      </c>
      <c r="B247" t="s">
        <v>4704</v>
      </c>
      <c r="C247" t="s">
        <v>4704</v>
      </c>
      <c r="D247" t="s">
        <v>4280</v>
      </c>
      <c r="F247">
        <v>0</v>
      </c>
      <c r="H247">
        <v>22.3</v>
      </c>
      <c r="I247" t="s">
        <v>4705</v>
      </c>
      <c r="J247">
        <v>4</v>
      </c>
      <c r="K247" t="s">
        <v>2200</v>
      </c>
      <c r="L247">
        <v>0</v>
      </c>
    </row>
    <row r="248" spans="1:12">
      <c r="A248">
        <f t="shared" si="3"/>
        <v>244</v>
      </c>
      <c r="B248" t="s">
        <v>2302</v>
      </c>
      <c r="C248" t="s">
        <v>2302</v>
      </c>
      <c r="D248" t="s">
        <v>1384</v>
      </c>
      <c r="E248" t="s">
        <v>2303</v>
      </c>
      <c r="F248">
        <v>2</v>
      </c>
      <c r="H248">
        <v>46.8</v>
      </c>
      <c r="I248" t="s">
        <v>2304</v>
      </c>
      <c r="J248">
        <v>3</v>
      </c>
      <c r="K248" t="s">
        <v>1939</v>
      </c>
      <c r="L248">
        <v>0</v>
      </c>
    </row>
    <row r="249" spans="1:12">
      <c r="A249">
        <f t="shared" si="3"/>
        <v>245</v>
      </c>
      <c r="B249" t="s">
        <v>4706</v>
      </c>
      <c r="C249" t="s">
        <v>4706</v>
      </c>
      <c r="D249" t="s">
        <v>1385</v>
      </c>
      <c r="E249" t="s">
        <v>4707</v>
      </c>
      <c r="F249">
        <v>0</v>
      </c>
      <c r="H249">
        <v>449.4</v>
      </c>
      <c r="I249" t="s">
        <v>4708</v>
      </c>
      <c r="J249">
        <v>21</v>
      </c>
      <c r="K249" t="s">
        <v>1946</v>
      </c>
      <c r="L249">
        <v>0</v>
      </c>
    </row>
    <row r="250" spans="1:12">
      <c r="A250">
        <f t="shared" si="3"/>
        <v>246</v>
      </c>
      <c r="B250" t="s">
        <v>2305</v>
      </c>
      <c r="C250" t="s">
        <v>2305</v>
      </c>
      <c r="D250" t="s">
        <v>1386</v>
      </c>
      <c r="E250" t="s">
        <v>2306</v>
      </c>
      <c r="F250">
        <v>1</v>
      </c>
      <c r="H250">
        <v>12.5</v>
      </c>
      <c r="I250" t="s">
        <v>2307</v>
      </c>
      <c r="J250">
        <v>1</v>
      </c>
      <c r="K250" t="s">
        <v>1916</v>
      </c>
      <c r="L250">
        <v>0</v>
      </c>
    </row>
    <row r="251" spans="1:12">
      <c r="A251">
        <f t="shared" si="3"/>
        <v>247</v>
      </c>
      <c r="B251" t="s">
        <v>2308</v>
      </c>
      <c r="C251" t="s">
        <v>2308</v>
      </c>
      <c r="D251" t="s">
        <v>1387</v>
      </c>
      <c r="E251" t="s">
        <v>2309</v>
      </c>
      <c r="F251">
        <v>1</v>
      </c>
      <c r="H251">
        <v>16.100000000000001</v>
      </c>
      <c r="I251" t="s">
        <v>2310</v>
      </c>
      <c r="J251">
        <v>1</v>
      </c>
      <c r="K251" t="s">
        <v>1916</v>
      </c>
      <c r="L251">
        <v>0</v>
      </c>
    </row>
    <row r="252" spans="1:12">
      <c r="A252">
        <f t="shared" si="3"/>
        <v>248</v>
      </c>
      <c r="B252" t="s">
        <v>2311</v>
      </c>
      <c r="C252" t="s">
        <v>2311</v>
      </c>
      <c r="D252" t="s">
        <v>1388</v>
      </c>
      <c r="E252" t="s">
        <v>2312</v>
      </c>
      <c r="F252">
        <v>1</v>
      </c>
      <c r="H252">
        <v>19.8</v>
      </c>
      <c r="I252" t="s">
        <v>2313</v>
      </c>
      <c r="J252">
        <v>3</v>
      </c>
      <c r="K252" t="s">
        <v>1939</v>
      </c>
      <c r="L252">
        <v>0</v>
      </c>
    </row>
    <row r="253" spans="1:12">
      <c r="A253">
        <f t="shared" si="3"/>
        <v>249</v>
      </c>
      <c r="B253" t="s">
        <v>2314</v>
      </c>
      <c r="C253" t="s">
        <v>2314</v>
      </c>
      <c r="D253" t="s">
        <v>1389</v>
      </c>
      <c r="E253" t="s">
        <v>2315</v>
      </c>
      <c r="F253">
        <v>1</v>
      </c>
      <c r="H253">
        <v>31.7</v>
      </c>
      <c r="I253" t="s">
        <v>2316</v>
      </c>
      <c r="J253">
        <v>1</v>
      </c>
      <c r="K253" t="s">
        <v>1916</v>
      </c>
      <c r="L253">
        <v>0</v>
      </c>
    </row>
    <row r="254" spans="1:12">
      <c r="A254">
        <f t="shared" si="3"/>
        <v>250</v>
      </c>
      <c r="B254" t="s">
        <v>2317</v>
      </c>
      <c r="C254" t="s">
        <v>2317</v>
      </c>
      <c r="D254" t="s">
        <v>1390</v>
      </c>
      <c r="E254" t="s">
        <v>2318</v>
      </c>
      <c r="F254">
        <v>1</v>
      </c>
      <c r="H254">
        <v>24.9</v>
      </c>
      <c r="I254" t="s">
        <v>2319</v>
      </c>
      <c r="J254">
        <v>1</v>
      </c>
      <c r="K254" t="s">
        <v>1916</v>
      </c>
      <c r="L254">
        <v>0</v>
      </c>
    </row>
    <row r="255" spans="1:12">
      <c r="A255">
        <f t="shared" si="3"/>
        <v>251</v>
      </c>
      <c r="B255" t="s">
        <v>2320</v>
      </c>
      <c r="C255" t="s">
        <v>2320</v>
      </c>
      <c r="D255" t="s">
        <v>1391</v>
      </c>
      <c r="E255" t="s">
        <v>2321</v>
      </c>
      <c r="F255">
        <v>1</v>
      </c>
      <c r="H255">
        <v>8.1999999999999993</v>
      </c>
      <c r="I255" t="s">
        <v>2322</v>
      </c>
      <c r="J255">
        <v>1</v>
      </c>
      <c r="K255" t="s">
        <v>1916</v>
      </c>
      <c r="L255">
        <v>0</v>
      </c>
    </row>
    <row r="256" spans="1:12">
      <c r="A256">
        <f t="shared" si="3"/>
        <v>252</v>
      </c>
      <c r="B256" t="s">
        <v>2323</v>
      </c>
      <c r="C256" t="s">
        <v>2323</v>
      </c>
      <c r="D256" t="s">
        <v>416</v>
      </c>
      <c r="E256" t="s">
        <v>2324</v>
      </c>
      <c r="F256">
        <v>1</v>
      </c>
      <c r="H256">
        <v>302</v>
      </c>
      <c r="I256" t="s">
        <v>2325</v>
      </c>
      <c r="J256">
        <v>25</v>
      </c>
      <c r="K256" t="s">
        <v>1903</v>
      </c>
      <c r="L256">
        <v>0</v>
      </c>
    </row>
    <row r="257" spans="1:12">
      <c r="A257">
        <f t="shared" si="3"/>
        <v>253</v>
      </c>
      <c r="B257" t="s">
        <v>2326</v>
      </c>
      <c r="C257" t="s">
        <v>2326</v>
      </c>
      <c r="D257" t="s">
        <v>1392</v>
      </c>
      <c r="E257" t="s">
        <v>2327</v>
      </c>
      <c r="F257">
        <v>1</v>
      </c>
      <c r="H257">
        <v>124.2</v>
      </c>
      <c r="I257" t="s">
        <v>2328</v>
      </c>
      <c r="J257">
        <v>13</v>
      </c>
      <c r="K257" t="s">
        <v>2329</v>
      </c>
      <c r="L257">
        <v>0</v>
      </c>
    </row>
    <row r="258" spans="1:12">
      <c r="A258">
        <f t="shared" si="3"/>
        <v>254</v>
      </c>
      <c r="B258" t="s">
        <v>2330</v>
      </c>
      <c r="C258" t="s">
        <v>2330</v>
      </c>
      <c r="D258" t="s">
        <v>421</v>
      </c>
      <c r="E258" t="s">
        <v>2331</v>
      </c>
      <c r="F258">
        <v>1</v>
      </c>
      <c r="H258">
        <v>5.9</v>
      </c>
      <c r="I258" t="s">
        <v>2332</v>
      </c>
      <c r="J258">
        <v>1</v>
      </c>
      <c r="K258" t="s">
        <v>1916</v>
      </c>
      <c r="L258">
        <v>0</v>
      </c>
    </row>
    <row r="259" spans="1:12">
      <c r="A259">
        <f t="shared" si="3"/>
        <v>255</v>
      </c>
      <c r="B259" t="s">
        <v>4709</v>
      </c>
      <c r="C259" t="s">
        <v>4709</v>
      </c>
      <c r="D259" t="s">
        <v>4281</v>
      </c>
      <c r="E259" t="s">
        <v>4710</v>
      </c>
      <c r="F259">
        <v>0</v>
      </c>
      <c r="H259">
        <v>57</v>
      </c>
      <c r="I259" t="s">
        <v>4711</v>
      </c>
      <c r="J259">
        <v>25</v>
      </c>
      <c r="K259" t="s">
        <v>1903</v>
      </c>
      <c r="L259">
        <v>0</v>
      </c>
    </row>
    <row r="260" spans="1:12">
      <c r="A260">
        <f t="shared" si="3"/>
        <v>256</v>
      </c>
      <c r="B260" t="s">
        <v>4712</v>
      </c>
      <c r="C260" t="s">
        <v>4712</v>
      </c>
      <c r="D260" t="s">
        <v>4117</v>
      </c>
      <c r="E260" t="s">
        <v>4713</v>
      </c>
      <c r="F260">
        <v>0</v>
      </c>
      <c r="H260">
        <v>10.4</v>
      </c>
      <c r="I260" t="s">
        <v>4714</v>
      </c>
      <c r="J260">
        <v>1</v>
      </c>
      <c r="K260" t="s">
        <v>1916</v>
      </c>
      <c r="L260">
        <v>2</v>
      </c>
    </row>
    <row r="261" spans="1:12">
      <c r="A261">
        <f t="shared" si="3"/>
        <v>257</v>
      </c>
      <c r="B261" t="s">
        <v>2333</v>
      </c>
      <c r="C261" t="s">
        <v>2333</v>
      </c>
      <c r="D261" t="s">
        <v>1393</v>
      </c>
      <c r="F261">
        <v>1</v>
      </c>
      <c r="H261">
        <v>10.4</v>
      </c>
      <c r="I261" t="s">
        <v>2334</v>
      </c>
      <c r="J261">
        <v>1</v>
      </c>
      <c r="K261" t="s">
        <v>1916</v>
      </c>
      <c r="L261">
        <v>2</v>
      </c>
    </row>
    <row r="262" spans="1:12">
      <c r="A262">
        <f t="shared" si="3"/>
        <v>258</v>
      </c>
      <c r="B262" t="s">
        <v>4715</v>
      </c>
      <c r="C262" t="s">
        <v>4715</v>
      </c>
      <c r="D262" t="s">
        <v>4282</v>
      </c>
      <c r="F262">
        <v>0</v>
      </c>
      <c r="H262">
        <v>272</v>
      </c>
      <c r="I262" t="s">
        <v>4716</v>
      </c>
      <c r="J262">
        <v>25</v>
      </c>
      <c r="K262" t="s">
        <v>1903</v>
      </c>
      <c r="L262">
        <v>0</v>
      </c>
    </row>
    <row r="263" spans="1:12">
      <c r="A263">
        <f t="shared" ref="A263:A326" si="4">A262+1</f>
        <v>259</v>
      </c>
      <c r="B263" t="s">
        <v>2335</v>
      </c>
      <c r="C263" t="s">
        <v>2335</v>
      </c>
      <c r="D263" t="s">
        <v>1394</v>
      </c>
      <c r="F263">
        <v>1</v>
      </c>
      <c r="H263">
        <v>333</v>
      </c>
      <c r="I263" t="s">
        <v>2336</v>
      </c>
      <c r="J263">
        <v>25</v>
      </c>
      <c r="K263" t="s">
        <v>1903</v>
      </c>
      <c r="L263">
        <v>0</v>
      </c>
    </row>
    <row r="264" spans="1:12">
      <c r="A264">
        <f t="shared" si="4"/>
        <v>260</v>
      </c>
      <c r="B264" t="s">
        <v>4717</v>
      </c>
      <c r="C264" t="s">
        <v>4717</v>
      </c>
      <c r="D264" t="s">
        <v>4283</v>
      </c>
      <c r="F264">
        <v>0</v>
      </c>
      <c r="H264">
        <v>387</v>
      </c>
      <c r="I264" t="s">
        <v>4718</v>
      </c>
      <c r="J264">
        <v>25</v>
      </c>
      <c r="K264" t="s">
        <v>1903</v>
      </c>
      <c r="L264">
        <v>0</v>
      </c>
    </row>
    <row r="265" spans="1:12">
      <c r="A265">
        <f t="shared" si="4"/>
        <v>261</v>
      </c>
      <c r="B265" t="s">
        <v>4719</v>
      </c>
      <c r="C265" t="s">
        <v>4719</v>
      </c>
      <c r="D265" t="s">
        <v>4065</v>
      </c>
      <c r="E265" t="s">
        <v>4720</v>
      </c>
      <c r="F265">
        <v>0</v>
      </c>
      <c r="H265">
        <v>1396.8</v>
      </c>
      <c r="I265" t="s">
        <v>4721</v>
      </c>
      <c r="J265">
        <v>17</v>
      </c>
      <c r="K265" t="s">
        <v>2091</v>
      </c>
      <c r="L265">
        <v>0</v>
      </c>
    </row>
    <row r="266" spans="1:12">
      <c r="A266">
        <f t="shared" si="4"/>
        <v>262</v>
      </c>
      <c r="B266" t="s">
        <v>4722</v>
      </c>
      <c r="C266" t="s">
        <v>4722</v>
      </c>
      <c r="D266" t="s">
        <v>4118</v>
      </c>
      <c r="E266" t="s">
        <v>4723</v>
      </c>
      <c r="F266">
        <v>0</v>
      </c>
      <c r="H266">
        <v>25.9</v>
      </c>
      <c r="I266" t="s">
        <v>4724</v>
      </c>
      <c r="J266">
        <v>1</v>
      </c>
      <c r="K266" t="s">
        <v>1916</v>
      </c>
      <c r="L266">
        <v>2</v>
      </c>
    </row>
    <row r="267" spans="1:12">
      <c r="A267">
        <f t="shared" si="4"/>
        <v>263</v>
      </c>
      <c r="B267" t="s">
        <v>2337</v>
      </c>
      <c r="C267" t="s">
        <v>2337</v>
      </c>
      <c r="D267" t="s">
        <v>1395</v>
      </c>
      <c r="E267" t="s">
        <v>2338</v>
      </c>
      <c r="F267">
        <v>1</v>
      </c>
      <c r="H267">
        <v>48.3</v>
      </c>
      <c r="I267" t="s">
        <v>2339</v>
      </c>
      <c r="J267">
        <v>3</v>
      </c>
      <c r="K267" t="s">
        <v>1939</v>
      </c>
      <c r="L267">
        <v>0</v>
      </c>
    </row>
    <row r="268" spans="1:12">
      <c r="A268">
        <f t="shared" si="4"/>
        <v>264</v>
      </c>
      <c r="B268" t="s">
        <v>4725</v>
      </c>
      <c r="C268" t="s">
        <v>4725</v>
      </c>
      <c r="D268" t="s">
        <v>4284</v>
      </c>
      <c r="E268" t="s">
        <v>4726</v>
      </c>
      <c r="F268">
        <v>0</v>
      </c>
      <c r="H268">
        <v>12.7</v>
      </c>
      <c r="I268" t="s">
        <v>4727</v>
      </c>
      <c r="J268">
        <v>1</v>
      </c>
      <c r="K268" t="s">
        <v>1916</v>
      </c>
      <c r="L268">
        <v>0</v>
      </c>
    </row>
    <row r="269" spans="1:12">
      <c r="A269">
        <f t="shared" si="4"/>
        <v>265</v>
      </c>
      <c r="B269" t="s">
        <v>4728</v>
      </c>
      <c r="C269" t="s">
        <v>4728</v>
      </c>
      <c r="D269" t="s">
        <v>4285</v>
      </c>
      <c r="E269" t="s">
        <v>4729</v>
      </c>
      <c r="F269">
        <v>0</v>
      </c>
      <c r="H269">
        <v>31.9</v>
      </c>
      <c r="I269" t="s">
        <v>4730</v>
      </c>
      <c r="J269">
        <v>1</v>
      </c>
      <c r="K269" t="s">
        <v>1916</v>
      </c>
      <c r="L269">
        <v>0</v>
      </c>
    </row>
    <row r="270" spans="1:12">
      <c r="A270">
        <f t="shared" si="4"/>
        <v>266</v>
      </c>
      <c r="B270" t="s">
        <v>2340</v>
      </c>
      <c r="C270" t="s">
        <v>2340</v>
      </c>
      <c r="D270" t="s">
        <v>1396</v>
      </c>
      <c r="F270">
        <v>2</v>
      </c>
      <c r="H270">
        <v>12.7</v>
      </c>
      <c r="I270" t="s">
        <v>2341</v>
      </c>
      <c r="J270">
        <v>1</v>
      </c>
      <c r="K270" t="s">
        <v>1916</v>
      </c>
      <c r="L270">
        <v>0</v>
      </c>
    </row>
    <row r="271" spans="1:12">
      <c r="A271">
        <f t="shared" si="4"/>
        <v>267</v>
      </c>
      <c r="B271" t="s">
        <v>2342</v>
      </c>
      <c r="C271" t="s">
        <v>2342</v>
      </c>
      <c r="D271" t="s">
        <v>1397</v>
      </c>
      <c r="F271">
        <v>1</v>
      </c>
      <c r="H271">
        <v>31.9</v>
      </c>
      <c r="I271" t="s">
        <v>2343</v>
      </c>
      <c r="J271">
        <v>1</v>
      </c>
      <c r="K271" t="s">
        <v>1916</v>
      </c>
      <c r="L271">
        <v>0</v>
      </c>
    </row>
    <row r="272" spans="1:12">
      <c r="A272">
        <f t="shared" si="4"/>
        <v>268</v>
      </c>
      <c r="B272" t="s">
        <v>2344</v>
      </c>
      <c r="C272" t="s">
        <v>2344</v>
      </c>
      <c r="D272" t="s">
        <v>1398</v>
      </c>
      <c r="E272" t="s">
        <v>2345</v>
      </c>
      <c r="F272">
        <v>2</v>
      </c>
      <c r="H272">
        <v>16.100000000000001</v>
      </c>
      <c r="I272" t="s">
        <v>2346</v>
      </c>
      <c r="J272">
        <v>1</v>
      </c>
      <c r="K272" t="s">
        <v>1916</v>
      </c>
      <c r="L272">
        <v>0</v>
      </c>
    </row>
    <row r="273" spans="1:12">
      <c r="A273">
        <f t="shared" si="4"/>
        <v>269</v>
      </c>
      <c r="B273" t="s">
        <v>2347</v>
      </c>
      <c r="C273" t="s">
        <v>2347</v>
      </c>
      <c r="D273" t="s">
        <v>1399</v>
      </c>
      <c r="F273">
        <v>1</v>
      </c>
      <c r="H273">
        <v>11.7</v>
      </c>
      <c r="I273" t="s">
        <v>2348</v>
      </c>
      <c r="J273">
        <v>14</v>
      </c>
      <c r="K273" t="s">
        <v>1899</v>
      </c>
      <c r="L273">
        <v>2</v>
      </c>
    </row>
    <row r="274" spans="1:12">
      <c r="A274">
        <f t="shared" si="4"/>
        <v>270</v>
      </c>
      <c r="B274" t="s">
        <v>2349</v>
      </c>
      <c r="C274" t="s">
        <v>2349</v>
      </c>
      <c r="D274" t="s">
        <v>1400</v>
      </c>
      <c r="E274" t="s">
        <v>2350</v>
      </c>
      <c r="F274">
        <v>1</v>
      </c>
      <c r="H274">
        <v>71.7</v>
      </c>
      <c r="I274" t="s">
        <v>2351</v>
      </c>
      <c r="J274">
        <v>11</v>
      </c>
      <c r="K274" t="s">
        <v>2352</v>
      </c>
      <c r="L274">
        <v>0</v>
      </c>
    </row>
    <row r="275" spans="1:12">
      <c r="A275">
        <f t="shared" si="4"/>
        <v>271</v>
      </c>
      <c r="B275" t="s">
        <v>4731</v>
      </c>
      <c r="C275" t="s">
        <v>4731</v>
      </c>
      <c r="D275" t="s">
        <v>4286</v>
      </c>
      <c r="E275" t="s">
        <v>4732</v>
      </c>
      <c r="F275">
        <v>0</v>
      </c>
      <c r="H275">
        <v>201.7</v>
      </c>
      <c r="I275" t="s">
        <v>4733</v>
      </c>
      <c r="J275">
        <v>21</v>
      </c>
      <c r="K275" t="s">
        <v>1946</v>
      </c>
      <c r="L275">
        <v>0</v>
      </c>
    </row>
    <row r="276" spans="1:12">
      <c r="A276">
        <f t="shared" si="4"/>
        <v>272</v>
      </c>
      <c r="B276" t="s">
        <v>4734</v>
      </c>
      <c r="C276" t="s">
        <v>4734</v>
      </c>
      <c r="D276" t="s">
        <v>4287</v>
      </c>
      <c r="E276" t="s">
        <v>4735</v>
      </c>
      <c r="F276">
        <v>0</v>
      </c>
      <c r="H276">
        <v>187.8</v>
      </c>
      <c r="I276" t="s">
        <v>4736</v>
      </c>
      <c r="J276">
        <v>21</v>
      </c>
      <c r="K276" t="s">
        <v>1946</v>
      </c>
      <c r="L276">
        <v>0</v>
      </c>
    </row>
    <row r="277" spans="1:12">
      <c r="A277">
        <f t="shared" si="4"/>
        <v>273</v>
      </c>
      <c r="B277" t="s">
        <v>4737</v>
      </c>
      <c r="C277" t="s">
        <v>4737</v>
      </c>
      <c r="D277" t="s">
        <v>4288</v>
      </c>
      <c r="E277" t="s">
        <v>4738</v>
      </c>
      <c r="F277">
        <v>0</v>
      </c>
      <c r="H277">
        <v>239.1</v>
      </c>
      <c r="I277" t="s">
        <v>4739</v>
      </c>
      <c r="J277">
        <v>23</v>
      </c>
      <c r="K277" t="s">
        <v>2361</v>
      </c>
      <c r="L277">
        <v>0</v>
      </c>
    </row>
    <row r="278" spans="1:12">
      <c r="A278">
        <f t="shared" si="4"/>
        <v>274</v>
      </c>
      <c r="B278" t="s">
        <v>2353</v>
      </c>
      <c r="C278" t="s">
        <v>2353</v>
      </c>
      <c r="D278" t="s">
        <v>1401</v>
      </c>
      <c r="F278">
        <v>1</v>
      </c>
      <c r="H278">
        <v>187.8</v>
      </c>
      <c r="I278" t="s">
        <v>2354</v>
      </c>
      <c r="J278">
        <v>21</v>
      </c>
      <c r="K278" t="s">
        <v>1946</v>
      </c>
      <c r="L278">
        <v>0</v>
      </c>
    </row>
    <row r="279" spans="1:12">
      <c r="A279">
        <f t="shared" si="4"/>
        <v>275</v>
      </c>
      <c r="B279" t="s">
        <v>4740</v>
      </c>
      <c r="C279" t="s">
        <v>4740</v>
      </c>
      <c r="D279" t="s">
        <v>1402</v>
      </c>
      <c r="F279">
        <v>0</v>
      </c>
      <c r="H279">
        <v>5.7</v>
      </c>
      <c r="I279" t="s">
        <v>4741</v>
      </c>
      <c r="J279">
        <v>1</v>
      </c>
      <c r="K279" t="s">
        <v>1916</v>
      </c>
      <c r="L279">
        <v>0</v>
      </c>
    </row>
    <row r="280" spans="1:12">
      <c r="A280">
        <f t="shared" si="4"/>
        <v>276</v>
      </c>
      <c r="B280" t="s">
        <v>2355</v>
      </c>
      <c r="C280" t="s">
        <v>2355</v>
      </c>
      <c r="D280" t="s">
        <v>445</v>
      </c>
      <c r="E280" t="s">
        <v>2356</v>
      </c>
      <c r="F280">
        <v>1</v>
      </c>
      <c r="H280">
        <v>61</v>
      </c>
      <c r="I280" t="s">
        <v>2357</v>
      </c>
      <c r="J280">
        <v>25</v>
      </c>
      <c r="K280" t="s">
        <v>1903</v>
      </c>
      <c r="L280">
        <v>0</v>
      </c>
    </row>
    <row r="281" spans="1:12">
      <c r="A281">
        <f t="shared" si="4"/>
        <v>277</v>
      </c>
      <c r="B281" t="s">
        <v>2358</v>
      </c>
      <c r="C281" t="s">
        <v>2358</v>
      </c>
      <c r="D281" t="s">
        <v>1403</v>
      </c>
      <c r="E281" t="s">
        <v>2359</v>
      </c>
      <c r="F281">
        <v>1</v>
      </c>
      <c r="H281">
        <v>231</v>
      </c>
      <c r="I281" t="s">
        <v>2360</v>
      </c>
      <c r="J281">
        <v>23</v>
      </c>
      <c r="K281" t="s">
        <v>2361</v>
      </c>
      <c r="L281">
        <v>0</v>
      </c>
    </row>
    <row r="282" spans="1:12">
      <c r="A282">
        <f t="shared" si="4"/>
        <v>278</v>
      </c>
      <c r="B282" t="s">
        <v>2362</v>
      </c>
      <c r="C282" t="s">
        <v>2362</v>
      </c>
      <c r="D282" t="s">
        <v>1404</v>
      </c>
      <c r="E282" t="s">
        <v>2363</v>
      </c>
      <c r="F282">
        <v>1</v>
      </c>
      <c r="H282">
        <v>12.3</v>
      </c>
      <c r="I282" t="s">
        <v>2364</v>
      </c>
      <c r="J282">
        <v>19</v>
      </c>
      <c r="K282" t="s">
        <v>1980</v>
      </c>
      <c r="L282">
        <v>0</v>
      </c>
    </row>
    <row r="283" spans="1:12">
      <c r="A283">
        <f t="shared" si="4"/>
        <v>279</v>
      </c>
      <c r="B283" t="s">
        <v>2365</v>
      </c>
      <c r="C283" t="s">
        <v>2365</v>
      </c>
      <c r="D283" t="s">
        <v>1405</v>
      </c>
      <c r="E283" t="s">
        <v>2366</v>
      </c>
      <c r="F283">
        <v>1</v>
      </c>
      <c r="H283">
        <v>54.7</v>
      </c>
      <c r="I283" t="s">
        <v>2367</v>
      </c>
      <c r="J283">
        <v>2</v>
      </c>
      <c r="K283" t="s">
        <v>835</v>
      </c>
      <c r="L283">
        <v>0</v>
      </c>
    </row>
    <row r="284" spans="1:12">
      <c r="A284">
        <f t="shared" si="4"/>
        <v>280</v>
      </c>
      <c r="B284" t="s">
        <v>4742</v>
      </c>
      <c r="C284" t="s">
        <v>4742</v>
      </c>
      <c r="D284" t="s">
        <v>1406</v>
      </c>
      <c r="F284">
        <v>0</v>
      </c>
      <c r="H284">
        <v>31.5</v>
      </c>
      <c r="I284" t="s">
        <v>4743</v>
      </c>
      <c r="J284">
        <v>2</v>
      </c>
      <c r="K284" t="s">
        <v>835</v>
      </c>
      <c r="L284">
        <v>0</v>
      </c>
    </row>
    <row r="285" spans="1:12">
      <c r="A285">
        <f t="shared" si="4"/>
        <v>281</v>
      </c>
      <c r="B285" t="s">
        <v>2368</v>
      </c>
      <c r="C285" t="s">
        <v>2368</v>
      </c>
      <c r="D285" t="s">
        <v>1407</v>
      </c>
      <c r="E285" t="s">
        <v>2369</v>
      </c>
      <c r="F285">
        <v>1</v>
      </c>
      <c r="H285">
        <v>12.8</v>
      </c>
      <c r="I285" t="s">
        <v>2370</v>
      </c>
      <c r="J285">
        <v>15</v>
      </c>
      <c r="K285" t="s">
        <v>1907</v>
      </c>
      <c r="L285">
        <v>0</v>
      </c>
    </row>
    <row r="286" spans="1:12">
      <c r="A286">
        <f t="shared" si="4"/>
        <v>282</v>
      </c>
      <c r="B286" t="s">
        <v>2371</v>
      </c>
      <c r="C286" t="s">
        <v>2371</v>
      </c>
      <c r="D286" t="s">
        <v>459</v>
      </c>
      <c r="E286" t="s">
        <v>2372</v>
      </c>
      <c r="F286">
        <v>1</v>
      </c>
      <c r="H286">
        <v>45.9</v>
      </c>
      <c r="I286" t="s">
        <v>2373</v>
      </c>
      <c r="J286">
        <v>1</v>
      </c>
      <c r="K286" t="s">
        <v>1916</v>
      </c>
      <c r="L286">
        <v>0</v>
      </c>
    </row>
    <row r="287" spans="1:12">
      <c r="A287">
        <f t="shared" si="4"/>
        <v>283</v>
      </c>
      <c r="B287" t="s">
        <v>2374</v>
      </c>
      <c r="C287" t="s">
        <v>2374</v>
      </c>
      <c r="D287" t="s">
        <v>1408</v>
      </c>
      <c r="E287" t="s">
        <v>2375</v>
      </c>
      <c r="F287">
        <v>1</v>
      </c>
      <c r="H287">
        <v>8.6999999999999993</v>
      </c>
      <c r="I287" t="s">
        <v>2376</v>
      </c>
      <c r="J287">
        <v>14</v>
      </c>
      <c r="K287" t="s">
        <v>1899</v>
      </c>
      <c r="L287">
        <v>0</v>
      </c>
    </row>
    <row r="288" spans="1:12">
      <c r="A288">
        <f t="shared" si="4"/>
        <v>284</v>
      </c>
      <c r="B288" t="s">
        <v>2377</v>
      </c>
      <c r="C288" t="s">
        <v>2377</v>
      </c>
      <c r="D288" t="s">
        <v>1409</v>
      </c>
      <c r="F288">
        <v>1</v>
      </c>
      <c r="H288">
        <v>10.1</v>
      </c>
      <c r="I288" t="s">
        <v>2378</v>
      </c>
      <c r="J288">
        <v>1</v>
      </c>
      <c r="K288" t="s">
        <v>1916</v>
      </c>
      <c r="L288">
        <v>0</v>
      </c>
    </row>
    <row r="289" spans="1:12">
      <c r="A289">
        <f t="shared" si="4"/>
        <v>285</v>
      </c>
      <c r="B289" t="s">
        <v>2379</v>
      </c>
      <c r="C289" t="s">
        <v>2379</v>
      </c>
      <c r="D289" t="s">
        <v>1410</v>
      </c>
      <c r="F289">
        <v>1</v>
      </c>
      <c r="H289">
        <v>0</v>
      </c>
      <c r="I289" t="s">
        <v>2380</v>
      </c>
      <c r="J289">
        <v>1</v>
      </c>
      <c r="K289" t="s">
        <v>1916</v>
      </c>
      <c r="L289">
        <v>0</v>
      </c>
    </row>
    <row r="290" spans="1:12">
      <c r="A290">
        <f t="shared" si="4"/>
        <v>286</v>
      </c>
      <c r="B290" t="s">
        <v>4744</v>
      </c>
      <c r="C290" t="s">
        <v>4744</v>
      </c>
      <c r="D290" t="s">
        <v>1411</v>
      </c>
      <c r="F290">
        <v>0</v>
      </c>
      <c r="H290">
        <v>7.4</v>
      </c>
      <c r="I290" t="s">
        <v>4745</v>
      </c>
      <c r="J290">
        <v>1</v>
      </c>
      <c r="K290" t="s">
        <v>1916</v>
      </c>
      <c r="L290">
        <v>0</v>
      </c>
    </row>
    <row r="291" spans="1:12">
      <c r="A291">
        <f t="shared" si="4"/>
        <v>287</v>
      </c>
      <c r="B291" t="s">
        <v>2381</v>
      </c>
      <c r="C291" t="s">
        <v>2381</v>
      </c>
      <c r="D291" t="s">
        <v>467</v>
      </c>
      <c r="E291" t="s">
        <v>2382</v>
      </c>
      <c r="F291">
        <v>2</v>
      </c>
      <c r="H291">
        <v>326</v>
      </c>
      <c r="I291" t="s">
        <v>2383</v>
      </c>
      <c r="J291">
        <v>21</v>
      </c>
      <c r="K291" t="s">
        <v>1946</v>
      </c>
      <c r="L291">
        <v>0</v>
      </c>
    </row>
    <row r="292" spans="1:12">
      <c r="A292">
        <f t="shared" si="4"/>
        <v>288</v>
      </c>
      <c r="B292" t="s">
        <v>4746</v>
      </c>
      <c r="C292" t="s">
        <v>4746</v>
      </c>
      <c r="D292" t="s">
        <v>4289</v>
      </c>
      <c r="E292" t="s">
        <v>4747</v>
      </c>
      <c r="F292">
        <v>0</v>
      </c>
      <c r="H292">
        <v>7.2</v>
      </c>
      <c r="I292" t="s">
        <v>4748</v>
      </c>
      <c r="J292">
        <v>3</v>
      </c>
      <c r="K292" t="s">
        <v>1939</v>
      </c>
      <c r="L292">
        <v>0</v>
      </c>
    </row>
    <row r="293" spans="1:12">
      <c r="A293">
        <f t="shared" si="4"/>
        <v>289</v>
      </c>
      <c r="B293" t="s">
        <v>4749</v>
      </c>
      <c r="C293" t="s">
        <v>4749</v>
      </c>
      <c r="D293" t="s">
        <v>4119</v>
      </c>
      <c r="E293" t="s">
        <v>4750</v>
      </c>
      <c r="F293">
        <v>0</v>
      </c>
      <c r="H293">
        <v>7.7</v>
      </c>
      <c r="I293" t="s">
        <v>4751</v>
      </c>
      <c r="J293">
        <v>3</v>
      </c>
      <c r="K293" t="s">
        <v>1939</v>
      </c>
      <c r="L293">
        <v>2</v>
      </c>
    </row>
    <row r="294" spans="1:12">
      <c r="A294">
        <f t="shared" si="4"/>
        <v>290</v>
      </c>
      <c r="B294" t="s">
        <v>4752</v>
      </c>
      <c r="C294" t="s">
        <v>4752</v>
      </c>
      <c r="D294" t="s">
        <v>4290</v>
      </c>
      <c r="E294" t="s">
        <v>4753</v>
      </c>
      <c r="F294">
        <v>0</v>
      </c>
      <c r="H294">
        <v>18174</v>
      </c>
      <c r="I294" t="s">
        <v>4754</v>
      </c>
      <c r="J294">
        <v>25</v>
      </c>
      <c r="K294" t="s">
        <v>1903</v>
      </c>
      <c r="L294">
        <v>2</v>
      </c>
    </row>
    <row r="295" spans="1:12">
      <c r="A295">
        <f t="shared" si="4"/>
        <v>291</v>
      </c>
      <c r="B295" t="s">
        <v>4755</v>
      </c>
      <c r="C295" t="s">
        <v>4755</v>
      </c>
      <c r="D295" t="s">
        <v>4120</v>
      </c>
      <c r="E295" t="s">
        <v>4756</v>
      </c>
      <c r="F295">
        <v>0</v>
      </c>
      <c r="H295">
        <v>74.5</v>
      </c>
      <c r="I295" t="s">
        <v>4757</v>
      </c>
      <c r="J295">
        <v>1</v>
      </c>
      <c r="K295" t="s">
        <v>1916</v>
      </c>
      <c r="L295">
        <v>0</v>
      </c>
    </row>
    <row r="296" spans="1:12">
      <c r="A296">
        <f t="shared" si="4"/>
        <v>292</v>
      </c>
      <c r="B296" t="s">
        <v>2384</v>
      </c>
      <c r="C296" t="s">
        <v>2384</v>
      </c>
      <c r="D296" t="s">
        <v>464</v>
      </c>
      <c r="E296" t="s">
        <v>2385</v>
      </c>
      <c r="F296">
        <v>1</v>
      </c>
      <c r="H296">
        <v>7.5</v>
      </c>
      <c r="I296" t="s">
        <v>2386</v>
      </c>
      <c r="J296">
        <v>23</v>
      </c>
      <c r="K296" t="s">
        <v>2361</v>
      </c>
      <c r="L296">
        <v>0</v>
      </c>
    </row>
    <row r="297" spans="1:12">
      <c r="A297">
        <f t="shared" si="4"/>
        <v>293</v>
      </c>
      <c r="B297" t="s">
        <v>2387</v>
      </c>
      <c r="C297" t="s">
        <v>2387</v>
      </c>
      <c r="D297" t="s">
        <v>1412</v>
      </c>
      <c r="E297" t="s">
        <v>2388</v>
      </c>
      <c r="F297">
        <v>2</v>
      </c>
      <c r="H297">
        <v>235.8</v>
      </c>
      <c r="I297" t="s">
        <v>2389</v>
      </c>
      <c r="J297">
        <v>1</v>
      </c>
      <c r="K297" t="s">
        <v>1916</v>
      </c>
      <c r="L297">
        <v>2</v>
      </c>
    </row>
    <row r="298" spans="1:12">
      <c r="A298">
        <f t="shared" si="4"/>
        <v>294</v>
      </c>
      <c r="B298" t="s">
        <v>2390</v>
      </c>
      <c r="C298" t="s">
        <v>2390</v>
      </c>
      <c r="D298" t="s">
        <v>474</v>
      </c>
      <c r="E298" t="s">
        <v>2391</v>
      </c>
      <c r="F298">
        <v>1</v>
      </c>
      <c r="H298">
        <v>9.6999999999999993</v>
      </c>
      <c r="I298" t="s">
        <v>2392</v>
      </c>
      <c r="J298">
        <v>1</v>
      </c>
      <c r="K298" t="s">
        <v>1916</v>
      </c>
      <c r="L298">
        <v>0</v>
      </c>
    </row>
    <row r="299" spans="1:12">
      <c r="A299">
        <f t="shared" si="4"/>
        <v>295</v>
      </c>
      <c r="B299" t="s">
        <v>2393</v>
      </c>
      <c r="C299" t="s">
        <v>2393</v>
      </c>
      <c r="D299" t="s">
        <v>475</v>
      </c>
      <c r="E299" t="s">
        <v>2394</v>
      </c>
      <c r="F299">
        <v>1</v>
      </c>
      <c r="H299">
        <v>9.6999999999999993</v>
      </c>
      <c r="I299" t="s">
        <v>2395</v>
      </c>
      <c r="J299">
        <v>1</v>
      </c>
      <c r="K299" t="s">
        <v>1916</v>
      </c>
      <c r="L299">
        <v>2</v>
      </c>
    </row>
    <row r="300" spans="1:12">
      <c r="A300">
        <f t="shared" si="4"/>
        <v>296</v>
      </c>
      <c r="B300" t="s">
        <v>2396</v>
      </c>
      <c r="C300" t="s">
        <v>2396</v>
      </c>
      <c r="D300" t="s">
        <v>473</v>
      </c>
      <c r="E300" t="s">
        <v>2397</v>
      </c>
      <c r="F300">
        <v>1</v>
      </c>
      <c r="H300">
        <v>9.6999999999999993</v>
      </c>
      <c r="I300" t="s">
        <v>2398</v>
      </c>
      <c r="J300">
        <v>1</v>
      </c>
      <c r="K300" t="s">
        <v>1916</v>
      </c>
      <c r="L300">
        <v>2</v>
      </c>
    </row>
    <row r="301" spans="1:12">
      <c r="A301">
        <f t="shared" si="4"/>
        <v>297</v>
      </c>
      <c r="B301" t="s">
        <v>4758</v>
      </c>
      <c r="C301" t="s">
        <v>4758</v>
      </c>
      <c r="D301" t="s">
        <v>4121</v>
      </c>
      <c r="E301" t="s">
        <v>4759</v>
      </c>
      <c r="F301">
        <v>0</v>
      </c>
      <c r="H301">
        <v>14.4</v>
      </c>
      <c r="I301" t="s">
        <v>4760</v>
      </c>
      <c r="J301">
        <v>1</v>
      </c>
      <c r="K301" t="s">
        <v>1916</v>
      </c>
      <c r="L301">
        <v>0</v>
      </c>
    </row>
    <row r="302" spans="1:12">
      <c r="A302">
        <f t="shared" si="4"/>
        <v>298</v>
      </c>
      <c r="B302" t="s">
        <v>4761</v>
      </c>
      <c r="C302" t="s">
        <v>4761</v>
      </c>
      <c r="D302" t="s">
        <v>4122</v>
      </c>
      <c r="E302" t="s">
        <v>4762</v>
      </c>
      <c r="F302">
        <v>0</v>
      </c>
      <c r="H302">
        <v>165.8</v>
      </c>
      <c r="I302" t="s">
        <v>4763</v>
      </c>
      <c r="J302">
        <v>1</v>
      </c>
      <c r="K302" t="s">
        <v>1916</v>
      </c>
      <c r="L302">
        <v>2</v>
      </c>
    </row>
    <row r="303" spans="1:12">
      <c r="A303">
        <f t="shared" si="4"/>
        <v>299</v>
      </c>
      <c r="B303" t="s">
        <v>2399</v>
      </c>
      <c r="C303" t="s">
        <v>2399</v>
      </c>
      <c r="D303" t="s">
        <v>1413</v>
      </c>
      <c r="E303" t="s">
        <v>2400</v>
      </c>
      <c r="F303">
        <v>1</v>
      </c>
      <c r="H303">
        <v>4.2</v>
      </c>
      <c r="I303" t="s">
        <v>2401</v>
      </c>
      <c r="J303">
        <v>14</v>
      </c>
      <c r="K303" t="s">
        <v>1899</v>
      </c>
      <c r="L303">
        <v>0</v>
      </c>
    </row>
    <row r="304" spans="1:12">
      <c r="A304">
        <f t="shared" si="4"/>
        <v>300</v>
      </c>
      <c r="B304" t="s">
        <v>4764</v>
      </c>
      <c r="C304" t="s">
        <v>4764</v>
      </c>
      <c r="D304" t="s">
        <v>476</v>
      </c>
      <c r="F304">
        <v>0</v>
      </c>
      <c r="H304">
        <v>369.1</v>
      </c>
      <c r="I304" t="s">
        <v>4765</v>
      </c>
      <c r="J304">
        <v>24</v>
      </c>
      <c r="K304" t="s">
        <v>2057</v>
      </c>
      <c r="L304">
        <v>0</v>
      </c>
    </row>
    <row r="305" spans="1:12">
      <c r="A305">
        <f t="shared" si="4"/>
        <v>301</v>
      </c>
      <c r="B305" t="s">
        <v>2402</v>
      </c>
      <c r="C305" t="s">
        <v>2402</v>
      </c>
      <c r="D305" t="s">
        <v>479</v>
      </c>
      <c r="E305" t="s">
        <v>2403</v>
      </c>
      <c r="F305">
        <v>1</v>
      </c>
      <c r="H305">
        <v>15.3</v>
      </c>
      <c r="I305" t="s">
        <v>2404</v>
      </c>
      <c r="J305">
        <v>1</v>
      </c>
      <c r="K305" t="s">
        <v>1916</v>
      </c>
      <c r="L305">
        <v>0</v>
      </c>
    </row>
    <row r="306" spans="1:12">
      <c r="A306">
        <f t="shared" si="4"/>
        <v>302</v>
      </c>
      <c r="B306" t="s">
        <v>2405</v>
      </c>
      <c r="C306" t="s">
        <v>2405</v>
      </c>
      <c r="D306" t="s">
        <v>1414</v>
      </c>
      <c r="E306" t="s">
        <v>2406</v>
      </c>
      <c r="F306">
        <v>1</v>
      </c>
      <c r="H306">
        <v>0.93</v>
      </c>
      <c r="I306" t="s">
        <v>2407</v>
      </c>
      <c r="J306">
        <v>3</v>
      </c>
      <c r="K306" t="s">
        <v>1939</v>
      </c>
      <c r="L306">
        <v>0</v>
      </c>
    </row>
    <row r="307" spans="1:12">
      <c r="A307">
        <f t="shared" si="4"/>
        <v>303</v>
      </c>
      <c r="B307" t="s">
        <v>2408</v>
      </c>
      <c r="C307" t="s">
        <v>2408</v>
      </c>
      <c r="D307" t="s">
        <v>1415</v>
      </c>
      <c r="E307" t="s">
        <v>2409</v>
      </c>
      <c r="F307">
        <v>2</v>
      </c>
      <c r="H307">
        <v>21.2</v>
      </c>
      <c r="I307" t="s">
        <v>2410</v>
      </c>
      <c r="J307">
        <v>2</v>
      </c>
      <c r="K307" t="s">
        <v>835</v>
      </c>
      <c r="L307">
        <v>2</v>
      </c>
    </row>
    <row r="308" spans="1:12">
      <c r="A308">
        <f t="shared" si="4"/>
        <v>304</v>
      </c>
      <c r="B308" t="s">
        <v>2411</v>
      </c>
      <c r="C308" t="s">
        <v>2411</v>
      </c>
      <c r="D308" t="s">
        <v>483</v>
      </c>
      <c r="E308" t="s">
        <v>2412</v>
      </c>
      <c r="F308">
        <v>1</v>
      </c>
      <c r="H308">
        <v>5.9</v>
      </c>
      <c r="I308" t="s">
        <v>2413</v>
      </c>
      <c r="J308">
        <v>1</v>
      </c>
      <c r="K308" t="s">
        <v>1916</v>
      </c>
      <c r="L308">
        <v>0</v>
      </c>
    </row>
    <row r="309" spans="1:12">
      <c r="A309">
        <f t="shared" si="4"/>
        <v>305</v>
      </c>
      <c r="B309" t="s">
        <v>2414</v>
      </c>
      <c r="C309" t="s">
        <v>2414</v>
      </c>
      <c r="D309" t="s">
        <v>484</v>
      </c>
      <c r="E309" t="s">
        <v>2415</v>
      </c>
      <c r="F309">
        <v>1</v>
      </c>
      <c r="H309">
        <v>6</v>
      </c>
      <c r="I309" t="s">
        <v>2416</v>
      </c>
      <c r="J309">
        <v>1</v>
      </c>
      <c r="K309" t="s">
        <v>1916</v>
      </c>
      <c r="L309">
        <v>0</v>
      </c>
    </row>
    <row r="310" spans="1:12">
      <c r="A310">
        <f t="shared" si="4"/>
        <v>306</v>
      </c>
      <c r="B310" t="s">
        <v>2417</v>
      </c>
      <c r="C310" t="s">
        <v>2417</v>
      </c>
      <c r="D310" t="s">
        <v>1416</v>
      </c>
      <c r="F310">
        <v>1</v>
      </c>
      <c r="H310">
        <v>120</v>
      </c>
      <c r="I310" t="s">
        <v>2418</v>
      </c>
      <c r="J310">
        <v>25</v>
      </c>
      <c r="K310" t="s">
        <v>1903</v>
      </c>
      <c r="L310">
        <v>0</v>
      </c>
    </row>
    <row r="311" spans="1:12">
      <c r="A311">
        <f t="shared" si="4"/>
        <v>307</v>
      </c>
      <c r="B311" t="s">
        <v>2419</v>
      </c>
      <c r="C311" t="s">
        <v>2419</v>
      </c>
      <c r="D311" t="s">
        <v>1417</v>
      </c>
      <c r="E311" t="s">
        <v>2420</v>
      </c>
      <c r="F311">
        <v>1</v>
      </c>
      <c r="H311">
        <v>5.0999999999999996</v>
      </c>
      <c r="I311" t="s">
        <v>2421</v>
      </c>
      <c r="J311">
        <v>7</v>
      </c>
      <c r="K311" t="s">
        <v>2143</v>
      </c>
      <c r="L311">
        <v>2</v>
      </c>
    </row>
    <row r="312" spans="1:12">
      <c r="A312">
        <f t="shared" si="4"/>
        <v>308</v>
      </c>
      <c r="B312" t="s">
        <v>2422</v>
      </c>
      <c r="C312" t="s">
        <v>2422</v>
      </c>
      <c r="D312" t="s">
        <v>1418</v>
      </c>
      <c r="E312" t="s">
        <v>2423</v>
      </c>
      <c r="F312">
        <v>1</v>
      </c>
      <c r="H312">
        <v>89.2</v>
      </c>
      <c r="I312" t="s">
        <v>2424</v>
      </c>
      <c r="J312">
        <v>21</v>
      </c>
      <c r="K312" t="s">
        <v>1946</v>
      </c>
      <c r="L312">
        <v>0</v>
      </c>
    </row>
    <row r="313" spans="1:12">
      <c r="A313">
        <f t="shared" si="4"/>
        <v>309</v>
      </c>
      <c r="B313" t="s">
        <v>4766</v>
      </c>
      <c r="C313" t="s">
        <v>4766</v>
      </c>
      <c r="D313" t="s">
        <v>4291</v>
      </c>
      <c r="E313" t="s">
        <v>4767</v>
      </c>
      <c r="F313">
        <v>0</v>
      </c>
      <c r="H313">
        <v>44.2</v>
      </c>
      <c r="I313" t="s">
        <v>4768</v>
      </c>
      <c r="J313">
        <v>1</v>
      </c>
      <c r="K313" t="s">
        <v>1916</v>
      </c>
      <c r="L313">
        <v>2</v>
      </c>
    </row>
    <row r="314" spans="1:12">
      <c r="A314">
        <f t="shared" si="4"/>
        <v>310</v>
      </c>
      <c r="B314" t="s">
        <v>2425</v>
      </c>
      <c r="C314" t="s">
        <v>2425</v>
      </c>
      <c r="D314" t="s">
        <v>1419</v>
      </c>
      <c r="E314" t="s">
        <v>2426</v>
      </c>
      <c r="F314">
        <v>1</v>
      </c>
      <c r="H314">
        <v>139.4</v>
      </c>
      <c r="I314" t="s">
        <v>2427</v>
      </c>
      <c r="J314">
        <v>1</v>
      </c>
      <c r="K314" t="s">
        <v>1916</v>
      </c>
      <c r="L314">
        <v>0</v>
      </c>
    </row>
    <row r="315" spans="1:12">
      <c r="A315">
        <f t="shared" si="4"/>
        <v>311</v>
      </c>
      <c r="B315" t="s">
        <v>2428</v>
      </c>
      <c r="C315" t="s">
        <v>2428</v>
      </c>
      <c r="D315" t="s">
        <v>1420</v>
      </c>
      <c r="E315" t="s">
        <v>2429</v>
      </c>
      <c r="F315">
        <v>1</v>
      </c>
      <c r="H315">
        <v>139</v>
      </c>
      <c r="I315" t="s">
        <v>2430</v>
      </c>
      <c r="J315">
        <v>25</v>
      </c>
      <c r="K315" t="s">
        <v>1903</v>
      </c>
      <c r="L315">
        <v>2</v>
      </c>
    </row>
    <row r="316" spans="1:12">
      <c r="A316">
        <f t="shared" si="4"/>
        <v>312</v>
      </c>
      <c r="B316" t="s">
        <v>2431</v>
      </c>
      <c r="C316" t="s">
        <v>2431</v>
      </c>
      <c r="D316" t="s">
        <v>1421</v>
      </c>
      <c r="E316" t="s">
        <v>2432</v>
      </c>
      <c r="F316">
        <v>2</v>
      </c>
      <c r="H316">
        <v>529.70000000000005</v>
      </c>
      <c r="I316" t="s">
        <v>2433</v>
      </c>
      <c r="J316">
        <v>21</v>
      </c>
      <c r="K316" t="s">
        <v>1946</v>
      </c>
      <c r="L316">
        <v>0</v>
      </c>
    </row>
    <row r="317" spans="1:12">
      <c r="A317">
        <f t="shared" si="4"/>
        <v>313</v>
      </c>
      <c r="B317" t="s">
        <v>2434</v>
      </c>
      <c r="C317" t="s">
        <v>2434</v>
      </c>
      <c r="D317" t="s">
        <v>1422</v>
      </c>
      <c r="E317" t="s">
        <v>2435</v>
      </c>
      <c r="F317">
        <v>1</v>
      </c>
      <c r="H317">
        <v>199.6</v>
      </c>
      <c r="I317" t="s">
        <v>2436</v>
      </c>
      <c r="J317">
        <v>1</v>
      </c>
      <c r="K317" t="s">
        <v>1916</v>
      </c>
      <c r="L317">
        <v>2</v>
      </c>
    </row>
    <row r="318" spans="1:12">
      <c r="A318">
        <f t="shared" si="4"/>
        <v>314</v>
      </c>
      <c r="B318" t="s">
        <v>2437</v>
      </c>
      <c r="C318" t="s">
        <v>2437</v>
      </c>
      <c r="D318" t="s">
        <v>1423</v>
      </c>
      <c r="E318" t="s">
        <v>2438</v>
      </c>
      <c r="F318">
        <v>1</v>
      </c>
      <c r="H318">
        <v>307</v>
      </c>
      <c r="I318" t="s">
        <v>2439</v>
      </c>
      <c r="J318">
        <v>1</v>
      </c>
      <c r="K318" t="s">
        <v>1916</v>
      </c>
      <c r="L318">
        <v>2</v>
      </c>
    </row>
    <row r="319" spans="1:12">
      <c r="A319">
        <f t="shared" si="4"/>
        <v>315</v>
      </c>
      <c r="B319" t="s">
        <v>2440</v>
      </c>
      <c r="C319" t="s">
        <v>2440</v>
      </c>
      <c r="D319" t="s">
        <v>1424</v>
      </c>
      <c r="E319" t="s">
        <v>2441</v>
      </c>
      <c r="F319">
        <v>1</v>
      </c>
      <c r="H319">
        <v>20.9</v>
      </c>
      <c r="I319" t="s">
        <v>2442</v>
      </c>
      <c r="J319">
        <v>12</v>
      </c>
      <c r="K319" t="s">
        <v>2248</v>
      </c>
      <c r="L319">
        <v>2</v>
      </c>
    </row>
    <row r="320" spans="1:12">
      <c r="A320">
        <f t="shared" si="4"/>
        <v>316</v>
      </c>
      <c r="B320" t="s">
        <v>2443</v>
      </c>
      <c r="C320" t="s">
        <v>2443</v>
      </c>
      <c r="D320" t="s">
        <v>1425</v>
      </c>
      <c r="E320" t="s">
        <v>2444</v>
      </c>
      <c r="F320">
        <v>2</v>
      </c>
      <c r="H320">
        <v>76</v>
      </c>
      <c r="I320" t="s">
        <v>2445</v>
      </c>
      <c r="J320">
        <v>2</v>
      </c>
      <c r="K320" t="s">
        <v>835</v>
      </c>
      <c r="L320">
        <v>2</v>
      </c>
    </row>
    <row r="321" spans="1:12">
      <c r="A321">
        <f t="shared" si="4"/>
        <v>317</v>
      </c>
      <c r="B321" t="s">
        <v>2446</v>
      </c>
      <c r="C321" t="s">
        <v>2446</v>
      </c>
      <c r="D321" t="s">
        <v>1426</v>
      </c>
      <c r="E321" t="s">
        <v>2447</v>
      </c>
      <c r="F321">
        <v>1</v>
      </c>
      <c r="H321">
        <v>10.4</v>
      </c>
      <c r="I321" t="s">
        <v>2448</v>
      </c>
      <c r="J321">
        <v>1</v>
      </c>
      <c r="K321" t="s">
        <v>1916</v>
      </c>
      <c r="L321">
        <v>1</v>
      </c>
    </row>
    <row r="322" spans="1:12">
      <c r="A322">
        <f t="shared" si="4"/>
        <v>318</v>
      </c>
      <c r="B322" t="s">
        <v>4769</v>
      </c>
      <c r="C322" t="s">
        <v>4769</v>
      </c>
      <c r="D322" t="s">
        <v>1427</v>
      </c>
      <c r="F322">
        <v>0</v>
      </c>
      <c r="H322">
        <v>2297.9</v>
      </c>
      <c r="I322" t="s">
        <v>4770</v>
      </c>
      <c r="J322">
        <v>2</v>
      </c>
      <c r="K322" t="s">
        <v>835</v>
      </c>
      <c r="L322">
        <v>2</v>
      </c>
    </row>
    <row r="323" spans="1:12">
      <c r="A323">
        <f t="shared" si="4"/>
        <v>319</v>
      </c>
      <c r="B323" t="s">
        <v>2449</v>
      </c>
      <c r="C323" t="s">
        <v>2449</v>
      </c>
      <c r="D323" t="s">
        <v>492</v>
      </c>
      <c r="E323" t="s">
        <v>2450</v>
      </c>
      <c r="F323">
        <v>1</v>
      </c>
      <c r="H323">
        <v>6.5</v>
      </c>
      <c r="I323" t="s">
        <v>2451</v>
      </c>
      <c r="J323">
        <v>3</v>
      </c>
      <c r="K323" t="s">
        <v>1939</v>
      </c>
      <c r="L323">
        <v>0</v>
      </c>
    </row>
    <row r="324" spans="1:12">
      <c r="A324">
        <f t="shared" si="4"/>
        <v>320</v>
      </c>
      <c r="B324" t="s">
        <v>2452</v>
      </c>
      <c r="C324" t="s">
        <v>2452</v>
      </c>
      <c r="D324" t="s">
        <v>1428</v>
      </c>
      <c r="E324" t="s">
        <v>2453</v>
      </c>
      <c r="F324">
        <v>1</v>
      </c>
      <c r="H324">
        <v>5.9</v>
      </c>
      <c r="I324" t="s">
        <v>2454</v>
      </c>
      <c r="J324">
        <v>1</v>
      </c>
      <c r="K324" t="s">
        <v>1916</v>
      </c>
      <c r="L324">
        <v>0</v>
      </c>
    </row>
    <row r="325" spans="1:12">
      <c r="A325">
        <f t="shared" si="4"/>
        <v>321</v>
      </c>
      <c r="B325" t="s">
        <v>4771</v>
      </c>
      <c r="C325" t="s">
        <v>4771</v>
      </c>
      <c r="D325" t="s">
        <v>4123</v>
      </c>
      <c r="E325" t="s">
        <v>4772</v>
      </c>
      <c r="F325">
        <v>0</v>
      </c>
      <c r="H325">
        <v>1193</v>
      </c>
      <c r="I325" t="s">
        <v>4773</v>
      </c>
      <c r="J325">
        <v>25</v>
      </c>
      <c r="K325" t="s">
        <v>1903</v>
      </c>
      <c r="L325">
        <v>0</v>
      </c>
    </row>
    <row r="326" spans="1:12">
      <c r="A326">
        <f t="shared" si="4"/>
        <v>322</v>
      </c>
      <c r="B326" t="s">
        <v>4774</v>
      </c>
      <c r="C326" t="s">
        <v>4774</v>
      </c>
      <c r="D326" t="s">
        <v>4124</v>
      </c>
      <c r="E326" t="s">
        <v>4775</v>
      </c>
      <c r="F326">
        <v>0</v>
      </c>
      <c r="H326">
        <v>1520</v>
      </c>
      <c r="I326" t="s">
        <v>4776</v>
      </c>
      <c r="J326">
        <v>25</v>
      </c>
      <c r="K326" t="s">
        <v>1903</v>
      </c>
      <c r="L326">
        <v>0</v>
      </c>
    </row>
    <row r="327" spans="1:12">
      <c r="A327">
        <f t="shared" ref="A327:A390" si="5">A326+1</f>
        <v>323</v>
      </c>
      <c r="B327" t="s">
        <v>2455</v>
      </c>
      <c r="C327" t="s">
        <v>2455</v>
      </c>
      <c r="D327" t="s">
        <v>1429</v>
      </c>
      <c r="E327" t="s">
        <v>2456</v>
      </c>
      <c r="F327">
        <v>1</v>
      </c>
      <c r="H327">
        <v>44.4</v>
      </c>
      <c r="I327" t="s">
        <v>2457</v>
      </c>
      <c r="J327">
        <v>1</v>
      </c>
      <c r="K327" t="s">
        <v>1916</v>
      </c>
      <c r="L327">
        <v>2</v>
      </c>
    </row>
    <row r="328" spans="1:12">
      <c r="A328">
        <f t="shared" si="5"/>
        <v>324</v>
      </c>
      <c r="B328" t="s">
        <v>2458</v>
      </c>
      <c r="C328" t="s">
        <v>2458</v>
      </c>
      <c r="D328" t="s">
        <v>1430</v>
      </c>
      <c r="E328" t="s">
        <v>2459</v>
      </c>
      <c r="F328">
        <v>1</v>
      </c>
      <c r="H328">
        <v>89.1</v>
      </c>
      <c r="I328" t="s">
        <v>2460</v>
      </c>
      <c r="J328">
        <v>1</v>
      </c>
      <c r="K328" t="s">
        <v>1916</v>
      </c>
      <c r="L328">
        <v>2</v>
      </c>
    </row>
    <row r="329" spans="1:12">
      <c r="A329">
        <f t="shared" si="5"/>
        <v>325</v>
      </c>
      <c r="B329" t="s">
        <v>2461</v>
      </c>
      <c r="C329" t="s">
        <v>2461</v>
      </c>
      <c r="D329" t="s">
        <v>1431</v>
      </c>
      <c r="E329" t="s">
        <v>2462</v>
      </c>
      <c r="F329">
        <v>1</v>
      </c>
      <c r="H329">
        <v>178.5</v>
      </c>
      <c r="I329" t="s">
        <v>2463</v>
      </c>
      <c r="J329">
        <v>1</v>
      </c>
      <c r="K329" t="s">
        <v>1916</v>
      </c>
      <c r="L329">
        <v>2</v>
      </c>
    </row>
    <row r="330" spans="1:12">
      <c r="A330">
        <f t="shared" si="5"/>
        <v>326</v>
      </c>
      <c r="B330" t="s">
        <v>2464</v>
      </c>
      <c r="C330" t="s">
        <v>2464</v>
      </c>
      <c r="D330" t="s">
        <v>1432</v>
      </c>
      <c r="E330" t="s">
        <v>2465</v>
      </c>
      <c r="F330">
        <v>2</v>
      </c>
      <c r="H330">
        <v>1572</v>
      </c>
      <c r="I330" t="s">
        <v>2466</v>
      </c>
      <c r="J330">
        <v>25</v>
      </c>
      <c r="K330" t="s">
        <v>1903</v>
      </c>
      <c r="L330">
        <v>2</v>
      </c>
    </row>
    <row r="331" spans="1:12">
      <c r="A331">
        <f t="shared" si="5"/>
        <v>327</v>
      </c>
      <c r="B331" t="s">
        <v>4777</v>
      </c>
      <c r="C331" t="s">
        <v>4777</v>
      </c>
      <c r="D331" t="s">
        <v>4292</v>
      </c>
      <c r="E331" t="s">
        <v>4778</v>
      </c>
      <c r="F331">
        <v>0</v>
      </c>
      <c r="H331">
        <v>966</v>
      </c>
      <c r="I331" t="s">
        <v>4779</v>
      </c>
      <c r="J331">
        <v>25</v>
      </c>
      <c r="K331" t="s">
        <v>1903</v>
      </c>
      <c r="L331">
        <v>0</v>
      </c>
    </row>
    <row r="332" spans="1:12">
      <c r="A332">
        <f t="shared" si="5"/>
        <v>328</v>
      </c>
      <c r="B332" t="s">
        <v>2467</v>
      </c>
      <c r="C332" t="s">
        <v>2467</v>
      </c>
      <c r="D332" t="s">
        <v>1433</v>
      </c>
      <c r="F332">
        <v>2</v>
      </c>
      <c r="H332">
        <v>15.9</v>
      </c>
      <c r="I332" t="s">
        <v>2468</v>
      </c>
      <c r="J332">
        <v>1</v>
      </c>
      <c r="K332" t="s">
        <v>1916</v>
      </c>
      <c r="L332">
        <v>2</v>
      </c>
    </row>
    <row r="333" spans="1:12">
      <c r="A333">
        <f t="shared" si="5"/>
        <v>329</v>
      </c>
      <c r="B333" t="s">
        <v>2469</v>
      </c>
      <c r="C333" t="s">
        <v>2469</v>
      </c>
      <c r="D333" t="s">
        <v>1434</v>
      </c>
      <c r="E333" t="s">
        <v>2470</v>
      </c>
      <c r="F333">
        <v>1</v>
      </c>
      <c r="H333">
        <v>5.9</v>
      </c>
      <c r="I333" t="s">
        <v>2471</v>
      </c>
      <c r="J333">
        <v>1</v>
      </c>
      <c r="K333" t="s">
        <v>1916</v>
      </c>
      <c r="L333">
        <v>0</v>
      </c>
    </row>
    <row r="334" spans="1:12">
      <c r="A334">
        <f t="shared" si="5"/>
        <v>330</v>
      </c>
      <c r="B334" t="s">
        <v>2472</v>
      </c>
      <c r="C334" t="s">
        <v>2472</v>
      </c>
      <c r="D334" t="s">
        <v>1435</v>
      </c>
      <c r="E334" t="s">
        <v>2473</v>
      </c>
      <c r="F334">
        <v>1</v>
      </c>
      <c r="H334">
        <v>6.1</v>
      </c>
      <c r="I334" t="s">
        <v>2474</v>
      </c>
      <c r="J334">
        <v>2</v>
      </c>
      <c r="K334" t="s">
        <v>835</v>
      </c>
      <c r="L334">
        <v>0</v>
      </c>
    </row>
    <row r="335" spans="1:12">
      <c r="A335">
        <f t="shared" si="5"/>
        <v>331</v>
      </c>
      <c r="B335" t="s">
        <v>2475</v>
      </c>
      <c r="C335" t="s">
        <v>2475</v>
      </c>
      <c r="D335" t="s">
        <v>1436</v>
      </c>
      <c r="E335" t="s">
        <v>2476</v>
      </c>
      <c r="F335">
        <v>1</v>
      </c>
      <c r="H335">
        <v>18132</v>
      </c>
      <c r="I335" t="s">
        <v>2477</v>
      </c>
      <c r="J335">
        <v>25</v>
      </c>
      <c r="K335" t="s">
        <v>1903</v>
      </c>
      <c r="L335">
        <v>0</v>
      </c>
    </row>
    <row r="336" spans="1:12">
      <c r="A336">
        <f t="shared" si="5"/>
        <v>332</v>
      </c>
      <c r="B336" t="s">
        <v>4780</v>
      </c>
      <c r="C336" t="s">
        <v>4780</v>
      </c>
      <c r="D336" t="s">
        <v>4293</v>
      </c>
      <c r="E336" t="s">
        <v>4781</v>
      </c>
      <c r="F336">
        <v>0</v>
      </c>
      <c r="H336">
        <v>389</v>
      </c>
      <c r="I336" t="s">
        <v>4782</v>
      </c>
      <c r="J336">
        <v>25</v>
      </c>
      <c r="K336" t="s">
        <v>1903</v>
      </c>
      <c r="L336">
        <v>2</v>
      </c>
    </row>
    <row r="337" spans="1:12">
      <c r="A337">
        <f t="shared" si="5"/>
        <v>333</v>
      </c>
      <c r="B337" t="s">
        <v>4783</v>
      </c>
      <c r="C337" t="s">
        <v>4783</v>
      </c>
      <c r="D337" t="s">
        <v>4125</v>
      </c>
      <c r="E337" t="s">
        <v>4784</v>
      </c>
      <c r="F337">
        <v>0</v>
      </c>
      <c r="H337">
        <v>12.6</v>
      </c>
      <c r="I337" t="s">
        <v>4785</v>
      </c>
      <c r="J337">
        <v>1</v>
      </c>
      <c r="K337" t="s">
        <v>1916</v>
      </c>
      <c r="L337">
        <v>0</v>
      </c>
    </row>
    <row r="338" spans="1:12">
      <c r="A338">
        <f t="shared" si="5"/>
        <v>334</v>
      </c>
      <c r="B338" t="s">
        <v>4786</v>
      </c>
      <c r="C338" t="s">
        <v>4786</v>
      </c>
      <c r="D338" t="s">
        <v>4126</v>
      </c>
      <c r="F338">
        <v>0</v>
      </c>
      <c r="H338">
        <v>12.6</v>
      </c>
      <c r="I338" t="s">
        <v>4787</v>
      </c>
      <c r="J338">
        <v>1</v>
      </c>
      <c r="K338" t="s">
        <v>1916</v>
      </c>
      <c r="L338">
        <v>0</v>
      </c>
    </row>
    <row r="339" spans="1:12">
      <c r="A339">
        <f t="shared" si="5"/>
        <v>335</v>
      </c>
      <c r="B339" t="s">
        <v>2478</v>
      </c>
      <c r="C339" t="s">
        <v>2478</v>
      </c>
      <c r="D339" t="s">
        <v>1437</v>
      </c>
      <c r="F339">
        <v>1</v>
      </c>
      <c r="H339">
        <v>24.4</v>
      </c>
      <c r="I339" t="s">
        <v>2479</v>
      </c>
      <c r="J339">
        <v>1</v>
      </c>
      <c r="K339" t="s">
        <v>1916</v>
      </c>
      <c r="L339">
        <v>0</v>
      </c>
    </row>
    <row r="340" spans="1:12">
      <c r="A340">
        <f t="shared" si="5"/>
        <v>336</v>
      </c>
      <c r="B340" t="s">
        <v>2480</v>
      </c>
      <c r="C340" t="s">
        <v>2480</v>
      </c>
      <c r="D340" t="s">
        <v>1438</v>
      </c>
      <c r="F340">
        <v>1</v>
      </c>
      <c r="H340">
        <v>13.2</v>
      </c>
      <c r="I340" t="s">
        <v>2481</v>
      </c>
      <c r="J340">
        <v>1</v>
      </c>
      <c r="K340" t="s">
        <v>1916</v>
      </c>
      <c r="L340">
        <v>2</v>
      </c>
    </row>
    <row r="341" spans="1:12">
      <c r="A341">
        <f t="shared" si="5"/>
        <v>337</v>
      </c>
      <c r="B341" t="s">
        <v>2482</v>
      </c>
      <c r="C341" t="s">
        <v>2482</v>
      </c>
      <c r="D341" t="s">
        <v>526</v>
      </c>
      <c r="E341" t="s">
        <v>2483</v>
      </c>
      <c r="F341">
        <v>1</v>
      </c>
      <c r="H341">
        <v>60.9</v>
      </c>
      <c r="I341" t="s">
        <v>2484</v>
      </c>
      <c r="J341">
        <v>1</v>
      </c>
      <c r="K341" t="s">
        <v>1916</v>
      </c>
      <c r="L341">
        <v>0</v>
      </c>
    </row>
    <row r="342" spans="1:12">
      <c r="A342">
        <f t="shared" si="5"/>
        <v>338</v>
      </c>
      <c r="B342" t="s">
        <v>2485</v>
      </c>
      <c r="C342" t="s">
        <v>2485</v>
      </c>
      <c r="D342" t="s">
        <v>1439</v>
      </c>
      <c r="E342" t="s">
        <v>2486</v>
      </c>
      <c r="F342">
        <v>1</v>
      </c>
      <c r="H342">
        <v>73.7</v>
      </c>
      <c r="I342" t="s">
        <v>2487</v>
      </c>
      <c r="J342">
        <v>12</v>
      </c>
      <c r="K342" t="s">
        <v>2248</v>
      </c>
      <c r="L342">
        <v>0</v>
      </c>
    </row>
    <row r="343" spans="1:12">
      <c r="A343">
        <f t="shared" si="5"/>
        <v>339</v>
      </c>
      <c r="B343" t="s">
        <v>2488</v>
      </c>
      <c r="C343" t="s">
        <v>2488</v>
      </c>
      <c r="D343" t="s">
        <v>1440</v>
      </c>
      <c r="E343" t="s">
        <v>2489</v>
      </c>
      <c r="F343">
        <v>1</v>
      </c>
      <c r="H343">
        <v>495</v>
      </c>
      <c r="I343" t="s">
        <v>2490</v>
      </c>
      <c r="J343">
        <v>25</v>
      </c>
      <c r="K343" t="s">
        <v>1903</v>
      </c>
      <c r="L343">
        <v>0</v>
      </c>
    </row>
    <row r="344" spans="1:12">
      <c r="A344">
        <f t="shared" si="5"/>
        <v>340</v>
      </c>
      <c r="B344" t="s">
        <v>2491</v>
      </c>
      <c r="C344" t="s">
        <v>2491</v>
      </c>
      <c r="D344" t="s">
        <v>528</v>
      </c>
      <c r="E344" t="s">
        <v>2492</v>
      </c>
      <c r="F344">
        <v>1</v>
      </c>
      <c r="H344">
        <v>9.6999999999999993</v>
      </c>
      <c r="I344" t="s">
        <v>2493</v>
      </c>
      <c r="J344">
        <v>14</v>
      </c>
      <c r="K344" t="s">
        <v>1899</v>
      </c>
      <c r="L344">
        <v>0</v>
      </c>
    </row>
    <row r="345" spans="1:12">
      <c r="A345">
        <f t="shared" si="5"/>
        <v>341</v>
      </c>
      <c r="B345" t="s">
        <v>2494</v>
      </c>
      <c r="C345" t="s">
        <v>2494</v>
      </c>
      <c r="D345" t="s">
        <v>1441</v>
      </c>
      <c r="E345" t="s">
        <v>2495</v>
      </c>
      <c r="F345">
        <v>1</v>
      </c>
      <c r="H345">
        <v>11.1</v>
      </c>
      <c r="I345" t="s">
        <v>2496</v>
      </c>
      <c r="J345">
        <v>15</v>
      </c>
      <c r="K345" t="s">
        <v>1907</v>
      </c>
      <c r="L345">
        <v>0</v>
      </c>
    </row>
    <row r="346" spans="1:12">
      <c r="A346">
        <f t="shared" si="5"/>
        <v>342</v>
      </c>
      <c r="B346" t="s">
        <v>2497</v>
      </c>
      <c r="C346" t="s">
        <v>2497</v>
      </c>
      <c r="D346" t="s">
        <v>1442</v>
      </c>
      <c r="E346" t="s">
        <v>2498</v>
      </c>
      <c r="F346">
        <v>2</v>
      </c>
      <c r="H346">
        <v>574.79999999999995</v>
      </c>
      <c r="I346" t="s">
        <v>2499</v>
      </c>
      <c r="J346">
        <v>1</v>
      </c>
      <c r="K346" t="s">
        <v>1916</v>
      </c>
      <c r="L346">
        <v>2</v>
      </c>
    </row>
    <row r="347" spans="1:12">
      <c r="A347">
        <f t="shared" si="5"/>
        <v>343</v>
      </c>
      <c r="B347" t="s">
        <v>4788</v>
      </c>
      <c r="C347" t="s">
        <v>4788</v>
      </c>
      <c r="D347" t="s">
        <v>1443</v>
      </c>
      <c r="E347" t="s">
        <v>4789</v>
      </c>
      <c r="F347">
        <v>0</v>
      </c>
      <c r="H347">
        <v>3100.9</v>
      </c>
      <c r="I347" t="s">
        <v>4790</v>
      </c>
      <c r="J347">
        <v>10</v>
      </c>
      <c r="K347" t="s">
        <v>1968</v>
      </c>
      <c r="L347">
        <v>0</v>
      </c>
    </row>
    <row r="348" spans="1:12">
      <c r="A348">
        <f t="shared" si="5"/>
        <v>344</v>
      </c>
      <c r="B348" t="s">
        <v>2500</v>
      </c>
      <c r="C348" t="s">
        <v>2500</v>
      </c>
      <c r="D348" t="s">
        <v>1444</v>
      </c>
      <c r="E348" t="s">
        <v>2501</v>
      </c>
      <c r="F348">
        <v>1</v>
      </c>
      <c r="H348">
        <v>70.599999999999994</v>
      </c>
      <c r="I348" t="s">
        <v>2502</v>
      </c>
      <c r="J348">
        <v>19</v>
      </c>
      <c r="K348" t="s">
        <v>1980</v>
      </c>
      <c r="L348">
        <v>0</v>
      </c>
    </row>
    <row r="349" spans="1:12">
      <c r="A349">
        <f t="shared" si="5"/>
        <v>345</v>
      </c>
      <c r="B349" t="s">
        <v>4791</v>
      </c>
      <c r="C349" t="s">
        <v>4791</v>
      </c>
      <c r="D349" t="s">
        <v>4294</v>
      </c>
      <c r="E349" t="s">
        <v>4792</v>
      </c>
      <c r="F349">
        <v>0</v>
      </c>
      <c r="H349">
        <v>5.9</v>
      </c>
      <c r="I349" t="s">
        <v>4793</v>
      </c>
      <c r="J349">
        <v>1</v>
      </c>
      <c r="K349" t="s">
        <v>1916</v>
      </c>
      <c r="L349">
        <v>0</v>
      </c>
    </row>
    <row r="350" spans="1:12">
      <c r="A350">
        <f t="shared" si="5"/>
        <v>346</v>
      </c>
      <c r="B350" t="s">
        <v>2503</v>
      </c>
      <c r="C350" t="s">
        <v>2503</v>
      </c>
      <c r="D350" t="s">
        <v>1445</v>
      </c>
      <c r="E350" t="s">
        <v>2504</v>
      </c>
      <c r="F350">
        <v>1</v>
      </c>
      <c r="H350">
        <v>7.3</v>
      </c>
      <c r="I350" t="s">
        <v>2505</v>
      </c>
      <c r="J350">
        <v>1</v>
      </c>
      <c r="K350" t="s">
        <v>1916</v>
      </c>
      <c r="L350">
        <v>0</v>
      </c>
    </row>
    <row r="351" spans="1:12">
      <c r="A351">
        <f t="shared" si="5"/>
        <v>347</v>
      </c>
      <c r="B351" t="s">
        <v>2506</v>
      </c>
      <c r="C351" t="s">
        <v>2506</v>
      </c>
      <c r="D351" t="s">
        <v>1446</v>
      </c>
      <c r="F351">
        <v>2</v>
      </c>
      <c r="H351">
        <v>72.5</v>
      </c>
      <c r="I351" t="s">
        <v>2507</v>
      </c>
      <c r="J351">
        <v>17</v>
      </c>
      <c r="K351" t="s">
        <v>2091</v>
      </c>
      <c r="L351">
        <v>0</v>
      </c>
    </row>
    <row r="352" spans="1:12">
      <c r="A352">
        <f t="shared" si="5"/>
        <v>348</v>
      </c>
      <c r="B352" t="s">
        <v>2508</v>
      </c>
      <c r="C352" t="s">
        <v>2508</v>
      </c>
      <c r="D352" t="s">
        <v>1447</v>
      </c>
      <c r="E352" t="s">
        <v>2509</v>
      </c>
      <c r="F352">
        <v>1</v>
      </c>
      <c r="H352">
        <v>597</v>
      </c>
      <c r="I352" t="s">
        <v>2510</v>
      </c>
      <c r="J352">
        <v>25</v>
      </c>
      <c r="K352" t="s">
        <v>1903</v>
      </c>
      <c r="L352">
        <v>0</v>
      </c>
    </row>
    <row r="353" spans="1:12">
      <c r="A353">
        <f t="shared" si="5"/>
        <v>349</v>
      </c>
      <c r="B353" t="s">
        <v>2511</v>
      </c>
      <c r="C353" t="s">
        <v>2511</v>
      </c>
      <c r="D353" t="s">
        <v>1448</v>
      </c>
      <c r="E353" t="s">
        <v>2512</v>
      </c>
      <c r="F353">
        <v>1</v>
      </c>
      <c r="H353">
        <v>6.6</v>
      </c>
      <c r="I353" t="s">
        <v>2513</v>
      </c>
      <c r="J353">
        <v>1</v>
      </c>
      <c r="K353" t="s">
        <v>1916</v>
      </c>
      <c r="L353">
        <v>2</v>
      </c>
    </row>
    <row r="354" spans="1:12">
      <c r="A354">
        <f t="shared" si="5"/>
        <v>350</v>
      </c>
      <c r="B354" t="s">
        <v>2514</v>
      </c>
      <c r="C354" t="s">
        <v>2514</v>
      </c>
      <c r="D354" t="s">
        <v>1449</v>
      </c>
      <c r="E354" t="s">
        <v>2515</v>
      </c>
      <c r="F354">
        <v>1</v>
      </c>
      <c r="H354">
        <v>8.3000000000000007</v>
      </c>
      <c r="I354" t="s">
        <v>2516</v>
      </c>
      <c r="J354">
        <v>1</v>
      </c>
      <c r="K354" t="s">
        <v>1916</v>
      </c>
      <c r="L354">
        <v>2</v>
      </c>
    </row>
    <row r="355" spans="1:12">
      <c r="A355">
        <f t="shared" si="5"/>
        <v>351</v>
      </c>
      <c r="B355" t="s">
        <v>2517</v>
      </c>
      <c r="C355" t="s">
        <v>2517</v>
      </c>
      <c r="D355" t="s">
        <v>1450</v>
      </c>
      <c r="E355" t="s">
        <v>2518</v>
      </c>
      <c r="F355">
        <v>1</v>
      </c>
      <c r="H355">
        <v>6.6</v>
      </c>
      <c r="I355" t="s">
        <v>2519</v>
      </c>
      <c r="J355">
        <v>1</v>
      </c>
      <c r="K355" t="s">
        <v>1916</v>
      </c>
      <c r="L355">
        <v>0</v>
      </c>
    </row>
    <row r="356" spans="1:12">
      <c r="A356">
        <f t="shared" si="5"/>
        <v>352</v>
      </c>
      <c r="B356" t="s">
        <v>4794</v>
      </c>
      <c r="C356" t="s">
        <v>4794</v>
      </c>
      <c r="D356" t="s">
        <v>4295</v>
      </c>
      <c r="E356" t="s">
        <v>4795</v>
      </c>
      <c r="F356">
        <v>0</v>
      </c>
      <c r="H356">
        <v>21</v>
      </c>
      <c r="I356" t="s">
        <v>4796</v>
      </c>
      <c r="J356">
        <v>3</v>
      </c>
      <c r="K356" t="s">
        <v>1939</v>
      </c>
      <c r="L356">
        <v>2</v>
      </c>
    </row>
    <row r="357" spans="1:12">
      <c r="A357">
        <f t="shared" si="5"/>
        <v>353</v>
      </c>
      <c r="B357" t="s">
        <v>2520</v>
      </c>
      <c r="C357" t="s">
        <v>2520</v>
      </c>
      <c r="D357" t="s">
        <v>1451</v>
      </c>
      <c r="E357" t="s">
        <v>2521</v>
      </c>
      <c r="F357">
        <v>1</v>
      </c>
      <c r="H357">
        <v>236</v>
      </c>
      <c r="I357" t="s">
        <v>2522</v>
      </c>
      <c r="J357">
        <v>25</v>
      </c>
      <c r="K357" t="s">
        <v>1903</v>
      </c>
      <c r="L357">
        <v>0</v>
      </c>
    </row>
    <row r="358" spans="1:12">
      <c r="A358">
        <f t="shared" si="5"/>
        <v>354</v>
      </c>
      <c r="B358" t="s">
        <v>2523</v>
      </c>
      <c r="C358" t="s">
        <v>2523</v>
      </c>
      <c r="D358" t="s">
        <v>1451</v>
      </c>
      <c r="E358" t="s">
        <v>2524</v>
      </c>
      <c r="F358">
        <v>1</v>
      </c>
      <c r="H358">
        <v>236</v>
      </c>
      <c r="I358" t="s">
        <v>2522</v>
      </c>
      <c r="J358">
        <v>25</v>
      </c>
      <c r="K358" t="s">
        <v>1903</v>
      </c>
      <c r="L358">
        <v>0</v>
      </c>
    </row>
    <row r="359" spans="1:12">
      <c r="A359">
        <f t="shared" si="5"/>
        <v>355</v>
      </c>
      <c r="B359" t="s">
        <v>2525</v>
      </c>
      <c r="C359" t="s">
        <v>2525</v>
      </c>
      <c r="D359" t="s">
        <v>1452</v>
      </c>
      <c r="E359" t="s">
        <v>2526</v>
      </c>
      <c r="F359">
        <v>1</v>
      </c>
      <c r="H359">
        <v>212</v>
      </c>
      <c r="I359" t="s">
        <v>2527</v>
      </c>
      <c r="J359">
        <v>25</v>
      </c>
      <c r="K359" t="s">
        <v>1903</v>
      </c>
      <c r="L359">
        <v>0</v>
      </c>
    </row>
    <row r="360" spans="1:12">
      <c r="A360">
        <f t="shared" si="5"/>
        <v>356</v>
      </c>
      <c r="B360" t="s">
        <v>4797</v>
      </c>
      <c r="C360" t="s">
        <v>4797</v>
      </c>
      <c r="D360" t="s">
        <v>4127</v>
      </c>
      <c r="E360" t="s">
        <v>4798</v>
      </c>
      <c r="F360">
        <v>0</v>
      </c>
      <c r="H360">
        <v>100</v>
      </c>
      <c r="I360" t="s">
        <v>4799</v>
      </c>
      <c r="J360">
        <v>25</v>
      </c>
      <c r="K360" t="s">
        <v>1903</v>
      </c>
      <c r="L360">
        <v>0</v>
      </c>
    </row>
    <row r="361" spans="1:12">
      <c r="A361">
        <f t="shared" si="5"/>
        <v>357</v>
      </c>
      <c r="B361" t="s">
        <v>2528</v>
      </c>
      <c r="C361" t="s">
        <v>2528</v>
      </c>
      <c r="D361" t="s">
        <v>1453</v>
      </c>
      <c r="F361">
        <v>1</v>
      </c>
      <c r="H361">
        <v>100</v>
      </c>
      <c r="I361" t="s">
        <v>2529</v>
      </c>
      <c r="J361">
        <v>25</v>
      </c>
      <c r="K361" t="s">
        <v>1903</v>
      </c>
      <c r="L361">
        <v>0</v>
      </c>
    </row>
    <row r="362" spans="1:12">
      <c r="A362">
        <f t="shared" si="5"/>
        <v>358</v>
      </c>
      <c r="B362" t="s">
        <v>2530</v>
      </c>
      <c r="C362" t="s">
        <v>2530</v>
      </c>
      <c r="D362" t="s">
        <v>1454</v>
      </c>
      <c r="E362" t="s">
        <v>2531</v>
      </c>
      <c r="F362">
        <v>1</v>
      </c>
      <c r="H362">
        <v>147</v>
      </c>
      <c r="I362" t="s">
        <v>2532</v>
      </c>
      <c r="J362">
        <v>25</v>
      </c>
      <c r="K362" t="s">
        <v>1903</v>
      </c>
      <c r="L362">
        <v>0</v>
      </c>
    </row>
    <row r="363" spans="1:12">
      <c r="A363">
        <f t="shared" si="5"/>
        <v>359</v>
      </c>
      <c r="B363" t="s">
        <v>2533</v>
      </c>
      <c r="C363" t="s">
        <v>2533</v>
      </c>
      <c r="D363" t="s">
        <v>1454</v>
      </c>
      <c r="F363">
        <v>1</v>
      </c>
      <c r="H363">
        <v>100</v>
      </c>
      <c r="I363" t="s">
        <v>2534</v>
      </c>
      <c r="J363">
        <v>25</v>
      </c>
      <c r="K363" t="s">
        <v>1903</v>
      </c>
      <c r="L363">
        <v>0</v>
      </c>
    </row>
    <row r="364" spans="1:12">
      <c r="A364">
        <f t="shared" si="5"/>
        <v>360</v>
      </c>
      <c r="B364" t="s">
        <v>4800</v>
      </c>
      <c r="C364" t="s">
        <v>4800</v>
      </c>
      <c r="D364" t="s">
        <v>4128</v>
      </c>
      <c r="E364" t="s">
        <v>4801</v>
      </c>
      <c r="F364">
        <v>0</v>
      </c>
      <c r="H364">
        <v>64.400000000000006</v>
      </c>
      <c r="I364" t="s">
        <v>4802</v>
      </c>
      <c r="J364">
        <v>1</v>
      </c>
      <c r="K364" t="s">
        <v>1916</v>
      </c>
      <c r="L364">
        <v>0</v>
      </c>
    </row>
    <row r="365" spans="1:12">
      <c r="A365">
        <f t="shared" si="5"/>
        <v>361</v>
      </c>
      <c r="B365" t="s">
        <v>2535</v>
      </c>
      <c r="C365" t="s">
        <v>2535</v>
      </c>
      <c r="D365" t="s">
        <v>1455</v>
      </c>
      <c r="E365" t="s">
        <v>2536</v>
      </c>
      <c r="F365">
        <v>1</v>
      </c>
      <c r="H365">
        <v>15.5</v>
      </c>
      <c r="I365" t="s">
        <v>2537</v>
      </c>
      <c r="J365">
        <v>1</v>
      </c>
      <c r="K365" t="s">
        <v>1916</v>
      </c>
      <c r="L365">
        <v>2</v>
      </c>
    </row>
    <row r="366" spans="1:12">
      <c r="A366">
        <f t="shared" si="5"/>
        <v>362</v>
      </c>
      <c r="B366" t="s">
        <v>2538</v>
      </c>
      <c r="C366" t="s">
        <v>2538</v>
      </c>
      <c r="D366" t="s">
        <v>557</v>
      </c>
      <c r="E366" t="s">
        <v>2539</v>
      </c>
      <c r="F366">
        <v>1</v>
      </c>
      <c r="H366">
        <v>5.9</v>
      </c>
      <c r="I366" t="s">
        <v>2540</v>
      </c>
      <c r="J366">
        <v>1</v>
      </c>
      <c r="K366" t="s">
        <v>1916</v>
      </c>
      <c r="L366">
        <v>0</v>
      </c>
    </row>
    <row r="367" spans="1:12">
      <c r="A367">
        <f t="shared" si="5"/>
        <v>363</v>
      </c>
      <c r="B367" t="s">
        <v>2541</v>
      </c>
      <c r="C367" t="s">
        <v>2541</v>
      </c>
      <c r="D367" t="s">
        <v>558</v>
      </c>
      <c r="E367" t="s">
        <v>2542</v>
      </c>
      <c r="F367">
        <v>1</v>
      </c>
      <c r="H367">
        <v>6</v>
      </c>
      <c r="I367" t="s">
        <v>2543</v>
      </c>
      <c r="J367">
        <v>1</v>
      </c>
      <c r="K367" t="s">
        <v>1916</v>
      </c>
      <c r="L367">
        <v>0</v>
      </c>
    </row>
    <row r="368" spans="1:12">
      <c r="A368">
        <f t="shared" si="5"/>
        <v>364</v>
      </c>
      <c r="B368" t="s">
        <v>2544</v>
      </c>
      <c r="C368" t="s">
        <v>2544</v>
      </c>
      <c r="D368" t="s">
        <v>1456</v>
      </c>
      <c r="F368">
        <v>2</v>
      </c>
      <c r="H368">
        <v>13.4</v>
      </c>
      <c r="I368" t="s">
        <v>2545</v>
      </c>
      <c r="J368">
        <v>4</v>
      </c>
      <c r="K368" t="s">
        <v>2200</v>
      </c>
      <c r="L368">
        <v>2</v>
      </c>
    </row>
    <row r="369" spans="1:12">
      <c r="A369">
        <f t="shared" si="5"/>
        <v>365</v>
      </c>
      <c r="B369" t="s">
        <v>4803</v>
      </c>
      <c r="C369" t="s">
        <v>4803</v>
      </c>
      <c r="D369" t="s">
        <v>4296</v>
      </c>
      <c r="E369" t="s">
        <v>4804</v>
      </c>
      <c r="F369">
        <v>0</v>
      </c>
      <c r="H369">
        <v>0</v>
      </c>
      <c r="I369" t="s">
        <v>4805</v>
      </c>
      <c r="J369">
        <v>25</v>
      </c>
      <c r="K369" t="s">
        <v>1903</v>
      </c>
      <c r="L369">
        <v>0</v>
      </c>
    </row>
    <row r="370" spans="1:12">
      <c r="A370">
        <f t="shared" si="5"/>
        <v>366</v>
      </c>
      <c r="B370" t="s">
        <v>4806</v>
      </c>
      <c r="C370" t="s">
        <v>4806</v>
      </c>
      <c r="D370" t="s">
        <v>4297</v>
      </c>
      <c r="E370" t="s">
        <v>4807</v>
      </c>
      <c r="F370">
        <v>0</v>
      </c>
      <c r="H370">
        <v>346</v>
      </c>
      <c r="I370" t="s">
        <v>4808</v>
      </c>
      <c r="J370">
        <v>25</v>
      </c>
      <c r="K370" t="s">
        <v>1903</v>
      </c>
      <c r="L370">
        <v>0</v>
      </c>
    </row>
    <row r="371" spans="1:12">
      <c r="A371">
        <f t="shared" si="5"/>
        <v>367</v>
      </c>
      <c r="B371" t="s">
        <v>2546</v>
      </c>
      <c r="C371" t="s">
        <v>2546</v>
      </c>
      <c r="D371" t="s">
        <v>1457</v>
      </c>
      <c r="E371" t="s">
        <v>2547</v>
      </c>
      <c r="F371">
        <v>1</v>
      </c>
      <c r="H371">
        <v>522</v>
      </c>
      <c r="I371" t="s">
        <v>2548</v>
      </c>
      <c r="J371">
        <v>25</v>
      </c>
      <c r="K371" t="s">
        <v>1903</v>
      </c>
      <c r="L371">
        <v>0</v>
      </c>
    </row>
    <row r="372" spans="1:12">
      <c r="A372">
        <f t="shared" si="5"/>
        <v>368</v>
      </c>
      <c r="B372" t="s">
        <v>4809</v>
      </c>
      <c r="C372" t="s">
        <v>4809</v>
      </c>
      <c r="D372" t="s">
        <v>4298</v>
      </c>
      <c r="E372" t="s">
        <v>4810</v>
      </c>
      <c r="F372">
        <v>0</v>
      </c>
      <c r="H372">
        <v>446</v>
      </c>
      <c r="I372" t="s">
        <v>4811</v>
      </c>
      <c r="J372">
        <v>25</v>
      </c>
      <c r="K372" t="s">
        <v>1903</v>
      </c>
      <c r="L372">
        <v>0</v>
      </c>
    </row>
    <row r="373" spans="1:12">
      <c r="A373">
        <f t="shared" si="5"/>
        <v>369</v>
      </c>
      <c r="B373" t="s">
        <v>2549</v>
      </c>
      <c r="C373" t="s">
        <v>2549</v>
      </c>
      <c r="D373" t="s">
        <v>1458</v>
      </c>
      <c r="F373">
        <v>1</v>
      </c>
      <c r="H373">
        <v>686</v>
      </c>
      <c r="I373" t="s">
        <v>2550</v>
      </c>
      <c r="J373">
        <v>25</v>
      </c>
      <c r="K373" t="s">
        <v>1903</v>
      </c>
      <c r="L373">
        <v>0</v>
      </c>
    </row>
    <row r="374" spans="1:12">
      <c r="A374">
        <f t="shared" si="5"/>
        <v>370</v>
      </c>
      <c r="B374" t="s">
        <v>2551</v>
      </c>
      <c r="C374" t="s">
        <v>2551</v>
      </c>
      <c r="D374" t="s">
        <v>1459</v>
      </c>
      <c r="E374" t="s">
        <v>2552</v>
      </c>
      <c r="F374">
        <v>1</v>
      </c>
      <c r="H374">
        <v>422</v>
      </c>
      <c r="I374" t="s">
        <v>2553</v>
      </c>
      <c r="J374">
        <v>25</v>
      </c>
      <c r="K374" t="s">
        <v>1903</v>
      </c>
      <c r="L374">
        <v>0</v>
      </c>
    </row>
    <row r="375" spans="1:12">
      <c r="A375">
        <f t="shared" si="5"/>
        <v>371</v>
      </c>
      <c r="B375" t="s">
        <v>2554</v>
      </c>
      <c r="C375" t="s">
        <v>2554</v>
      </c>
      <c r="D375" t="s">
        <v>1460</v>
      </c>
      <c r="E375" t="s">
        <v>2555</v>
      </c>
      <c r="F375">
        <v>1</v>
      </c>
      <c r="H375">
        <v>17160</v>
      </c>
      <c r="I375" t="s">
        <v>2556</v>
      </c>
      <c r="J375">
        <v>25</v>
      </c>
      <c r="K375" t="s">
        <v>1903</v>
      </c>
      <c r="L375">
        <v>2</v>
      </c>
    </row>
    <row r="376" spans="1:12">
      <c r="A376">
        <f t="shared" si="5"/>
        <v>372</v>
      </c>
      <c r="B376" t="s">
        <v>2557</v>
      </c>
      <c r="C376" t="s">
        <v>2557</v>
      </c>
      <c r="D376" t="s">
        <v>1461</v>
      </c>
      <c r="E376" t="s">
        <v>2558</v>
      </c>
      <c r="F376">
        <v>1</v>
      </c>
      <c r="H376">
        <v>27994</v>
      </c>
      <c r="I376" t="s">
        <v>2559</v>
      </c>
      <c r="J376">
        <v>25</v>
      </c>
      <c r="K376" t="s">
        <v>1903</v>
      </c>
      <c r="L376">
        <v>2</v>
      </c>
    </row>
    <row r="377" spans="1:12">
      <c r="A377">
        <f t="shared" si="5"/>
        <v>373</v>
      </c>
      <c r="B377" t="s">
        <v>2560</v>
      </c>
      <c r="C377" t="s">
        <v>2560</v>
      </c>
      <c r="D377" t="s">
        <v>1462</v>
      </c>
      <c r="E377" t="s">
        <v>2561</v>
      </c>
      <c r="F377">
        <v>1</v>
      </c>
      <c r="H377">
        <v>36826</v>
      </c>
      <c r="I377" t="s">
        <v>2562</v>
      </c>
      <c r="J377">
        <v>25</v>
      </c>
      <c r="K377" t="s">
        <v>1903</v>
      </c>
      <c r="L377">
        <v>2</v>
      </c>
    </row>
    <row r="378" spans="1:12">
      <c r="A378">
        <f t="shared" si="5"/>
        <v>374</v>
      </c>
      <c r="B378" t="s">
        <v>2563</v>
      </c>
      <c r="C378" t="s">
        <v>2563</v>
      </c>
      <c r="D378" t="s">
        <v>1463</v>
      </c>
      <c r="E378" t="s">
        <v>2564</v>
      </c>
      <c r="F378">
        <v>1</v>
      </c>
      <c r="H378">
        <v>44680</v>
      </c>
      <c r="I378" t="s">
        <v>2565</v>
      </c>
      <c r="J378">
        <v>25</v>
      </c>
      <c r="K378" t="s">
        <v>1903</v>
      </c>
      <c r="L378">
        <v>2</v>
      </c>
    </row>
    <row r="379" spans="1:12">
      <c r="A379">
        <f t="shared" si="5"/>
        <v>375</v>
      </c>
      <c r="B379" t="s">
        <v>2566</v>
      </c>
      <c r="C379" t="s">
        <v>2566</v>
      </c>
      <c r="D379" t="s">
        <v>1464</v>
      </c>
      <c r="E379" t="s">
        <v>2567</v>
      </c>
      <c r="F379">
        <v>1</v>
      </c>
      <c r="H379">
        <v>57335</v>
      </c>
      <c r="I379" t="s">
        <v>2568</v>
      </c>
      <c r="J379">
        <v>25</v>
      </c>
      <c r="K379" t="s">
        <v>1903</v>
      </c>
      <c r="L379">
        <v>2</v>
      </c>
    </row>
    <row r="380" spans="1:12">
      <c r="A380">
        <f t="shared" si="5"/>
        <v>376</v>
      </c>
      <c r="B380" t="s">
        <v>2569</v>
      </c>
      <c r="C380" t="s">
        <v>2569</v>
      </c>
      <c r="D380" t="s">
        <v>1465</v>
      </c>
      <c r="E380" t="s">
        <v>2570</v>
      </c>
      <c r="F380">
        <v>2</v>
      </c>
      <c r="H380">
        <v>40.200000000000003</v>
      </c>
      <c r="I380" t="s">
        <v>2571</v>
      </c>
      <c r="J380">
        <v>1</v>
      </c>
      <c r="K380" t="s">
        <v>1916</v>
      </c>
      <c r="L380">
        <v>0</v>
      </c>
    </row>
    <row r="381" spans="1:12">
      <c r="A381">
        <f t="shared" si="5"/>
        <v>377</v>
      </c>
      <c r="B381" t="s">
        <v>4812</v>
      </c>
      <c r="C381" t="s">
        <v>4812</v>
      </c>
      <c r="D381" t="s">
        <v>4129</v>
      </c>
      <c r="E381" t="s">
        <v>4813</v>
      </c>
      <c r="F381">
        <v>0</v>
      </c>
      <c r="H381">
        <v>301.5</v>
      </c>
      <c r="I381" t="s">
        <v>4814</v>
      </c>
      <c r="J381">
        <v>1</v>
      </c>
      <c r="K381" t="s">
        <v>1916</v>
      </c>
      <c r="L381">
        <v>2</v>
      </c>
    </row>
    <row r="382" spans="1:12">
      <c r="A382">
        <f t="shared" si="5"/>
        <v>378</v>
      </c>
      <c r="B382" t="s">
        <v>4815</v>
      </c>
      <c r="C382" t="s">
        <v>4815</v>
      </c>
      <c r="D382" t="s">
        <v>4299</v>
      </c>
      <c r="E382" t="s">
        <v>4816</v>
      </c>
      <c r="F382">
        <v>0</v>
      </c>
      <c r="H382">
        <v>6.2</v>
      </c>
      <c r="I382" t="s">
        <v>4817</v>
      </c>
      <c r="J382">
        <v>1</v>
      </c>
      <c r="K382" t="s">
        <v>1916</v>
      </c>
      <c r="L382">
        <v>0</v>
      </c>
    </row>
    <row r="383" spans="1:12">
      <c r="A383">
        <f t="shared" si="5"/>
        <v>379</v>
      </c>
      <c r="B383" t="s">
        <v>4818</v>
      </c>
      <c r="C383" t="s">
        <v>4818</v>
      </c>
      <c r="D383" t="s">
        <v>4300</v>
      </c>
      <c r="E383" t="s">
        <v>4819</v>
      </c>
      <c r="F383">
        <v>0</v>
      </c>
      <c r="H383">
        <v>9.6999999999999993</v>
      </c>
      <c r="I383" t="s">
        <v>4820</v>
      </c>
      <c r="J383">
        <v>1</v>
      </c>
      <c r="K383" t="s">
        <v>1916</v>
      </c>
      <c r="L383">
        <v>0</v>
      </c>
    </row>
    <row r="384" spans="1:12">
      <c r="A384">
        <f t="shared" si="5"/>
        <v>380</v>
      </c>
      <c r="B384" t="s">
        <v>4821</v>
      </c>
      <c r="C384" t="s">
        <v>4821</v>
      </c>
      <c r="D384" t="s">
        <v>4130</v>
      </c>
      <c r="E384" t="s">
        <v>4822</v>
      </c>
      <c r="F384">
        <v>0</v>
      </c>
      <c r="H384">
        <v>82</v>
      </c>
      <c r="I384" t="s">
        <v>4823</v>
      </c>
      <c r="J384">
        <v>25</v>
      </c>
      <c r="K384" t="s">
        <v>1903</v>
      </c>
      <c r="L384">
        <v>0</v>
      </c>
    </row>
    <row r="385" spans="1:12">
      <c r="A385">
        <f t="shared" si="5"/>
        <v>381</v>
      </c>
      <c r="B385" t="s">
        <v>2572</v>
      </c>
      <c r="C385" t="s">
        <v>2572</v>
      </c>
      <c r="D385" t="s">
        <v>1466</v>
      </c>
      <c r="F385">
        <v>1</v>
      </c>
      <c r="H385">
        <v>14.4</v>
      </c>
      <c r="I385" t="s">
        <v>2573</v>
      </c>
      <c r="J385">
        <v>1</v>
      </c>
      <c r="K385" t="s">
        <v>1916</v>
      </c>
      <c r="L385">
        <v>2</v>
      </c>
    </row>
    <row r="386" spans="1:12">
      <c r="A386">
        <f t="shared" si="5"/>
        <v>382</v>
      </c>
      <c r="B386" t="s">
        <v>2574</v>
      </c>
      <c r="C386" t="s">
        <v>2574</v>
      </c>
      <c r="D386" t="s">
        <v>1467</v>
      </c>
      <c r="E386" t="s">
        <v>2575</v>
      </c>
      <c r="F386">
        <v>1</v>
      </c>
      <c r="H386">
        <v>6.1</v>
      </c>
      <c r="I386" t="s">
        <v>2576</v>
      </c>
      <c r="J386">
        <v>1</v>
      </c>
      <c r="K386" t="s">
        <v>1916</v>
      </c>
      <c r="L386">
        <v>2</v>
      </c>
    </row>
    <row r="387" spans="1:12">
      <c r="A387">
        <f t="shared" si="5"/>
        <v>383</v>
      </c>
      <c r="B387" t="s">
        <v>4824</v>
      </c>
      <c r="C387" t="s">
        <v>4824</v>
      </c>
      <c r="D387" t="s">
        <v>4301</v>
      </c>
      <c r="E387" t="s">
        <v>4825</v>
      </c>
      <c r="F387">
        <v>0</v>
      </c>
      <c r="H387">
        <v>651.29999999999995</v>
      </c>
      <c r="I387" t="s">
        <v>4826</v>
      </c>
      <c r="J387">
        <v>1</v>
      </c>
      <c r="K387" t="s">
        <v>1916</v>
      </c>
      <c r="L387">
        <v>0</v>
      </c>
    </row>
    <row r="388" spans="1:12">
      <c r="A388">
        <f t="shared" si="5"/>
        <v>384</v>
      </c>
      <c r="B388" t="s">
        <v>2577</v>
      </c>
      <c r="C388" t="s">
        <v>2577</v>
      </c>
      <c r="D388" t="s">
        <v>575</v>
      </c>
      <c r="E388" t="s">
        <v>2578</v>
      </c>
      <c r="F388">
        <v>1</v>
      </c>
      <c r="H388">
        <v>8</v>
      </c>
      <c r="I388" t="s">
        <v>2579</v>
      </c>
      <c r="J388">
        <v>1</v>
      </c>
      <c r="K388" t="s">
        <v>1916</v>
      </c>
      <c r="L388">
        <v>0</v>
      </c>
    </row>
    <row r="389" spans="1:12">
      <c r="A389">
        <f t="shared" si="5"/>
        <v>385</v>
      </c>
      <c r="B389" t="s">
        <v>2580</v>
      </c>
      <c r="C389" t="s">
        <v>2580</v>
      </c>
      <c r="D389" t="s">
        <v>1468</v>
      </c>
      <c r="F389">
        <v>1</v>
      </c>
      <c r="H389">
        <v>36.700000000000003</v>
      </c>
      <c r="I389" t="s">
        <v>2581</v>
      </c>
      <c r="J389">
        <v>5</v>
      </c>
      <c r="K389" t="s">
        <v>2582</v>
      </c>
      <c r="L389">
        <v>0</v>
      </c>
    </row>
    <row r="390" spans="1:12">
      <c r="A390">
        <f t="shared" si="5"/>
        <v>386</v>
      </c>
      <c r="B390" t="s">
        <v>2583</v>
      </c>
      <c r="C390" t="s">
        <v>2583</v>
      </c>
      <c r="D390" t="s">
        <v>578</v>
      </c>
      <c r="E390" t="s">
        <v>2584</v>
      </c>
      <c r="F390">
        <v>1</v>
      </c>
      <c r="H390">
        <v>100</v>
      </c>
      <c r="I390" t="s">
        <v>2585</v>
      </c>
      <c r="J390">
        <v>25</v>
      </c>
      <c r="K390" t="s">
        <v>1903</v>
      </c>
      <c r="L390">
        <v>2</v>
      </c>
    </row>
    <row r="391" spans="1:12">
      <c r="A391">
        <f t="shared" ref="A391:A454" si="6">A390+1</f>
        <v>387</v>
      </c>
      <c r="B391" t="s">
        <v>2586</v>
      </c>
      <c r="C391" t="s">
        <v>2586</v>
      </c>
      <c r="D391" t="s">
        <v>580</v>
      </c>
      <c r="E391" t="s">
        <v>2587</v>
      </c>
      <c r="F391">
        <v>1</v>
      </c>
      <c r="H391">
        <v>15.1</v>
      </c>
      <c r="I391" t="s">
        <v>2588</v>
      </c>
      <c r="J391">
        <v>7</v>
      </c>
      <c r="K391" t="s">
        <v>2143</v>
      </c>
      <c r="L391">
        <v>2</v>
      </c>
    </row>
    <row r="392" spans="1:12">
      <c r="A392">
        <f t="shared" si="6"/>
        <v>388</v>
      </c>
      <c r="B392" t="s">
        <v>4827</v>
      </c>
      <c r="C392" t="s">
        <v>4827</v>
      </c>
      <c r="D392" t="s">
        <v>4131</v>
      </c>
      <c r="E392" t="s">
        <v>4828</v>
      </c>
      <c r="F392">
        <v>0</v>
      </c>
      <c r="H392">
        <v>5.3</v>
      </c>
      <c r="I392" t="s">
        <v>4829</v>
      </c>
      <c r="J392">
        <v>1</v>
      </c>
      <c r="K392" t="s">
        <v>1916</v>
      </c>
      <c r="L392">
        <v>0</v>
      </c>
    </row>
    <row r="393" spans="1:12">
      <c r="A393">
        <f t="shared" si="6"/>
        <v>389</v>
      </c>
      <c r="B393" t="s">
        <v>4830</v>
      </c>
      <c r="C393" t="s">
        <v>4830</v>
      </c>
      <c r="D393" t="s">
        <v>4132</v>
      </c>
      <c r="E393" t="s">
        <v>4831</v>
      </c>
      <c r="F393">
        <v>0</v>
      </c>
      <c r="H393">
        <v>10.7</v>
      </c>
      <c r="I393" t="s">
        <v>4832</v>
      </c>
      <c r="J393">
        <v>3</v>
      </c>
      <c r="K393" t="s">
        <v>1939</v>
      </c>
      <c r="L393">
        <v>0</v>
      </c>
    </row>
    <row r="394" spans="1:12">
      <c r="A394">
        <f t="shared" si="6"/>
        <v>390</v>
      </c>
      <c r="B394" t="s">
        <v>2589</v>
      </c>
      <c r="C394" t="s">
        <v>2589</v>
      </c>
      <c r="D394" t="s">
        <v>1469</v>
      </c>
      <c r="F394">
        <v>1</v>
      </c>
      <c r="H394">
        <v>5.3</v>
      </c>
      <c r="I394" t="s">
        <v>2590</v>
      </c>
      <c r="J394">
        <v>1</v>
      </c>
      <c r="K394" t="s">
        <v>1916</v>
      </c>
      <c r="L394">
        <v>0</v>
      </c>
    </row>
    <row r="395" spans="1:12">
      <c r="A395">
        <f t="shared" si="6"/>
        <v>391</v>
      </c>
      <c r="B395" t="s">
        <v>2591</v>
      </c>
      <c r="C395" t="s">
        <v>2591</v>
      </c>
      <c r="D395" t="s">
        <v>1470</v>
      </c>
      <c r="E395" t="s">
        <v>2592</v>
      </c>
      <c r="F395">
        <v>1</v>
      </c>
      <c r="H395">
        <v>7.7</v>
      </c>
      <c r="I395" t="s">
        <v>2593</v>
      </c>
      <c r="J395">
        <v>3</v>
      </c>
      <c r="K395" t="s">
        <v>1939</v>
      </c>
      <c r="L395">
        <v>0</v>
      </c>
    </row>
    <row r="396" spans="1:12">
      <c r="A396">
        <f t="shared" si="6"/>
        <v>392</v>
      </c>
      <c r="B396" t="s">
        <v>2594</v>
      </c>
      <c r="C396" t="s">
        <v>2594</v>
      </c>
      <c r="D396" t="s">
        <v>1471</v>
      </c>
      <c r="E396" t="s">
        <v>2595</v>
      </c>
      <c r="F396">
        <v>1</v>
      </c>
      <c r="H396">
        <v>1144</v>
      </c>
      <c r="I396" t="s">
        <v>2596</v>
      </c>
      <c r="J396">
        <v>25</v>
      </c>
      <c r="K396" t="s">
        <v>1903</v>
      </c>
      <c r="L396">
        <v>0</v>
      </c>
    </row>
    <row r="397" spans="1:12">
      <c r="A397">
        <f t="shared" si="6"/>
        <v>393</v>
      </c>
      <c r="B397" t="s">
        <v>4833</v>
      </c>
      <c r="C397" t="s">
        <v>4833</v>
      </c>
      <c r="D397" t="s">
        <v>4133</v>
      </c>
      <c r="E397" t="s">
        <v>4834</v>
      </c>
      <c r="F397">
        <v>0</v>
      </c>
      <c r="H397">
        <v>202.3</v>
      </c>
      <c r="I397" t="s">
        <v>4835</v>
      </c>
      <c r="J397">
        <v>1</v>
      </c>
      <c r="K397" t="s">
        <v>1916</v>
      </c>
      <c r="L397">
        <v>0</v>
      </c>
    </row>
    <row r="398" spans="1:12">
      <c r="A398">
        <f t="shared" si="6"/>
        <v>394</v>
      </c>
      <c r="B398" t="s">
        <v>2597</v>
      </c>
      <c r="C398" t="s">
        <v>2597</v>
      </c>
      <c r="D398" t="s">
        <v>1472</v>
      </c>
      <c r="F398">
        <v>2</v>
      </c>
      <c r="H398">
        <v>60.3</v>
      </c>
      <c r="I398" t="s">
        <v>2598</v>
      </c>
      <c r="J398">
        <v>1</v>
      </c>
      <c r="K398" t="s">
        <v>1916</v>
      </c>
      <c r="L398">
        <v>0</v>
      </c>
    </row>
    <row r="399" spans="1:12">
      <c r="A399">
        <f t="shared" si="6"/>
        <v>395</v>
      </c>
      <c r="B399" t="s">
        <v>4836</v>
      </c>
      <c r="C399" t="s">
        <v>4836</v>
      </c>
      <c r="D399" t="s">
        <v>4302</v>
      </c>
      <c r="E399" t="s">
        <v>4837</v>
      </c>
      <c r="F399">
        <v>0</v>
      </c>
      <c r="H399">
        <v>5.9</v>
      </c>
      <c r="I399" t="s">
        <v>4838</v>
      </c>
      <c r="J399">
        <v>1</v>
      </c>
      <c r="K399" t="s">
        <v>1916</v>
      </c>
      <c r="L399">
        <v>2</v>
      </c>
    </row>
    <row r="400" spans="1:12">
      <c r="A400">
        <f t="shared" si="6"/>
        <v>396</v>
      </c>
      <c r="B400" t="s">
        <v>4839</v>
      </c>
      <c r="C400" t="s">
        <v>4839</v>
      </c>
      <c r="D400" t="s">
        <v>4134</v>
      </c>
      <c r="E400" t="s">
        <v>4840</v>
      </c>
      <c r="F400">
        <v>0</v>
      </c>
      <c r="H400">
        <v>8.6999999999999993</v>
      </c>
      <c r="I400" t="s">
        <v>4841</v>
      </c>
      <c r="J400">
        <v>1</v>
      </c>
      <c r="K400" t="s">
        <v>1916</v>
      </c>
      <c r="L400">
        <v>2</v>
      </c>
    </row>
    <row r="401" spans="1:12">
      <c r="A401">
        <f t="shared" si="6"/>
        <v>397</v>
      </c>
      <c r="B401" t="s">
        <v>4842</v>
      </c>
      <c r="C401" t="s">
        <v>4842</v>
      </c>
      <c r="D401" t="s">
        <v>4135</v>
      </c>
      <c r="E401" t="s">
        <v>4843</v>
      </c>
      <c r="F401">
        <v>0</v>
      </c>
      <c r="H401">
        <v>76.599999999999994</v>
      </c>
      <c r="I401" t="s">
        <v>4844</v>
      </c>
      <c r="J401">
        <v>3</v>
      </c>
      <c r="K401" t="s">
        <v>1939</v>
      </c>
      <c r="L401">
        <v>2</v>
      </c>
    </row>
    <row r="402" spans="1:12">
      <c r="A402">
        <f t="shared" si="6"/>
        <v>398</v>
      </c>
      <c r="B402" t="s">
        <v>2599</v>
      </c>
      <c r="C402" t="s">
        <v>2599</v>
      </c>
      <c r="D402" t="s">
        <v>1473</v>
      </c>
      <c r="E402" t="s">
        <v>2600</v>
      </c>
      <c r="F402">
        <v>1</v>
      </c>
      <c r="H402">
        <v>11.7</v>
      </c>
      <c r="I402" t="s">
        <v>2601</v>
      </c>
      <c r="J402">
        <v>1</v>
      </c>
      <c r="K402" t="s">
        <v>1916</v>
      </c>
      <c r="L402">
        <v>2</v>
      </c>
    </row>
    <row r="403" spans="1:12">
      <c r="A403">
        <f t="shared" si="6"/>
        <v>399</v>
      </c>
      <c r="B403" t="s">
        <v>2602</v>
      </c>
      <c r="C403" t="s">
        <v>2602</v>
      </c>
      <c r="D403" t="s">
        <v>1474</v>
      </c>
      <c r="F403">
        <v>1</v>
      </c>
      <c r="H403">
        <v>275</v>
      </c>
      <c r="I403" t="s">
        <v>2603</v>
      </c>
      <c r="J403">
        <v>1</v>
      </c>
      <c r="K403" t="s">
        <v>1916</v>
      </c>
      <c r="L403">
        <v>2</v>
      </c>
    </row>
    <row r="404" spans="1:12">
      <c r="A404">
        <f t="shared" si="6"/>
        <v>400</v>
      </c>
      <c r="B404" t="s">
        <v>2604</v>
      </c>
      <c r="C404" t="s">
        <v>2604</v>
      </c>
      <c r="D404" t="s">
        <v>594</v>
      </c>
      <c r="E404" t="s">
        <v>2605</v>
      </c>
      <c r="F404">
        <v>1</v>
      </c>
      <c r="H404">
        <v>6.7</v>
      </c>
      <c r="I404" t="s">
        <v>2606</v>
      </c>
      <c r="J404">
        <v>1</v>
      </c>
      <c r="K404" t="s">
        <v>1916</v>
      </c>
      <c r="L404">
        <v>0</v>
      </c>
    </row>
    <row r="405" spans="1:12">
      <c r="A405">
        <f t="shared" si="6"/>
        <v>401</v>
      </c>
      <c r="B405" t="s">
        <v>4845</v>
      </c>
      <c r="C405" t="s">
        <v>4845</v>
      </c>
      <c r="D405" t="s">
        <v>4303</v>
      </c>
      <c r="E405" t="s">
        <v>4846</v>
      </c>
      <c r="F405">
        <v>0</v>
      </c>
      <c r="H405">
        <v>77.5</v>
      </c>
      <c r="I405" t="s">
        <v>4847</v>
      </c>
      <c r="J405">
        <v>19</v>
      </c>
      <c r="K405" t="s">
        <v>1980</v>
      </c>
      <c r="L405">
        <v>0</v>
      </c>
    </row>
    <row r="406" spans="1:12">
      <c r="A406">
        <f t="shared" si="6"/>
        <v>402</v>
      </c>
      <c r="B406" t="s">
        <v>2607</v>
      </c>
      <c r="C406" t="s">
        <v>2607</v>
      </c>
      <c r="D406" t="s">
        <v>1475</v>
      </c>
      <c r="E406" t="s">
        <v>2608</v>
      </c>
      <c r="F406">
        <v>1</v>
      </c>
      <c r="H406">
        <v>2438.8000000000002</v>
      </c>
      <c r="I406" t="s">
        <v>2609</v>
      </c>
      <c r="J406">
        <v>1</v>
      </c>
      <c r="K406" t="s">
        <v>1916</v>
      </c>
      <c r="L406">
        <v>0</v>
      </c>
    </row>
    <row r="407" spans="1:12">
      <c r="A407">
        <f t="shared" si="6"/>
        <v>403</v>
      </c>
      <c r="B407" t="s">
        <v>2610</v>
      </c>
      <c r="C407" t="s">
        <v>2610</v>
      </c>
      <c r="D407" t="s">
        <v>1476</v>
      </c>
      <c r="E407" t="s">
        <v>2611</v>
      </c>
      <c r="F407">
        <v>1</v>
      </c>
      <c r="H407">
        <v>6.1</v>
      </c>
      <c r="I407" t="s">
        <v>2612</v>
      </c>
      <c r="J407">
        <v>1</v>
      </c>
      <c r="K407" t="s">
        <v>1916</v>
      </c>
      <c r="L407">
        <v>0</v>
      </c>
    </row>
    <row r="408" spans="1:12">
      <c r="A408">
        <f t="shared" si="6"/>
        <v>404</v>
      </c>
      <c r="B408" t="s">
        <v>2613</v>
      </c>
      <c r="C408" t="s">
        <v>2613</v>
      </c>
      <c r="D408" t="s">
        <v>1477</v>
      </c>
      <c r="E408" t="s">
        <v>2614</v>
      </c>
      <c r="F408">
        <v>1</v>
      </c>
      <c r="H408">
        <v>7.6</v>
      </c>
      <c r="I408" t="s">
        <v>2615</v>
      </c>
      <c r="J408">
        <v>1</v>
      </c>
      <c r="K408" t="s">
        <v>1916</v>
      </c>
      <c r="L408">
        <v>0</v>
      </c>
    </row>
    <row r="409" spans="1:12">
      <c r="A409">
        <f t="shared" si="6"/>
        <v>405</v>
      </c>
      <c r="B409" t="s">
        <v>2616</v>
      </c>
      <c r="C409" t="s">
        <v>2616</v>
      </c>
      <c r="D409" t="s">
        <v>1478</v>
      </c>
      <c r="F409">
        <v>1</v>
      </c>
      <c r="H409">
        <v>33</v>
      </c>
      <c r="I409" t="s">
        <v>2617</v>
      </c>
      <c r="J409">
        <v>1</v>
      </c>
      <c r="K409" t="s">
        <v>1916</v>
      </c>
      <c r="L409">
        <v>0</v>
      </c>
    </row>
    <row r="410" spans="1:12">
      <c r="A410">
        <f t="shared" si="6"/>
        <v>406</v>
      </c>
      <c r="B410" t="s">
        <v>2618</v>
      </c>
      <c r="C410" t="s">
        <v>2618</v>
      </c>
      <c r="D410" t="s">
        <v>1479</v>
      </c>
      <c r="F410">
        <v>2</v>
      </c>
      <c r="H410">
        <v>216</v>
      </c>
      <c r="I410" t="s">
        <v>2619</v>
      </c>
      <c r="J410">
        <v>25</v>
      </c>
      <c r="K410" t="s">
        <v>1903</v>
      </c>
      <c r="L410">
        <v>2</v>
      </c>
    </row>
    <row r="411" spans="1:12">
      <c r="A411">
        <f t="shared" si="6"/>
        <v>407</v>
      </c>
      <c r="B411" t="s">
        <v>2620</v>
      </c>
      <c r="C411" t="s">
        <v>2620</v>
      </c>
      <c r="D411" t="s">
        <v>1480</v>
      </c>
      <c r="E411" t="s">
        <v>2621</v>
      </c>
      <c r="F411">
        <v>1</v>
      </c>
      <c r="H411">
        <v>184</v>
      </c>
      <c r="I411" t="s">
        <v>2622</v>
      </c>
      <c r="J411">
        <v>25</v>
      </c>
      <c r="K411" t="s">
        <v>1903</v>
      </c>
      <c r="L411">
        <v>0</v>
      </c>
    </row>
    <row r="412" spans="1:12">
      <c r="A412">
        <f t="shared" si="6"/>
        <v>408</v>
      </c>
      <c r="B412" t="s">
        <v>2623</v>
      </c>
      <c r="C412" t="s">
        <v>2623</v>
      </c>
      <c r="D412" t="s">
        <v>1480</v>
      </c>
      <c r="E412" t="s">
        <v>2624</v>
      </c>
      <c r="F412">
        <v>1</v>
      </c>
      <c r="H412">
        <v>145</v>
      </c>
      <c r="I412" t="s">
        <v>2622</v>
      </c>
      <c r="J412">
        <v>25</v>
      </c>
      <c r="K412" t="s">
        <v>1903</v>
      </c>
      <c r="L412">
        <v>0</v>
      </c>
    </row>
    <row r="413" spans="1:12">
      <c r="A413">
        <f t="shared" si="6"/>
        <v>409</v>
      </c>
      <c r="B413" t="s">
        <v>4848</v>
      </c>
      <c r="C413" t="s">
        <v>4848</v>
      </c>
      <c r="D413" t="s">
        <v>4304</v>
      </c>
      <c r="E413" t="s">
        <v>4849</v>
      </c>
      <c r="F413">
        <v>0</v>
      </c>
      <c r="H413">
        <v>1668</v>
      </c>
      <c r="I413" t="s">
        <v>4850</v>
      </c>
      <c r="J413">
        <v>25</v>
      </c>
      <c r="K413" t="s">
        <v>1903</v>
      </c>
      <c r="L413">
        <v>0</v>
      </c>
    </row>
    <row r="414" spans="1:12">
      <c r="A414">
        <f t="shared" si="6"/>
        <v>410</v>
      </c>
      <c r="B414" t="s">
        <v>2625</v>
      </c>
      <c r="C414" t="s">
        <v>2625</v>
      </c>
      <c r="D414" t="s">
        <v>607</v>
      </c>
      <c r="E414" t="s">
        <v>2626</v>
      </c>
      <c r="F414">
        <v>1</v>
      </c>
      <c r="H414">
        <v>50.7</v>
      </c>
      <c r="I414" t="s">
        <v>2627</v>
      </c>
      <c r="J414">
        <v>12</v>
      </c>
      <c r="K414" t="s">
        <v>2248</v>
      </c>
      <c r="L414">
        <v>0</v>
      </c>
    </row>
    <row r="415" spans="1:12">
      <c r="A415">
        <f t="shared" si="6"/>
        <v>411</v>
      </c>
      <c r="B415" t="s">
        <v>4851</v>
      </c>
      <c r="C415" t="s">
        <v>4851</v>
      </c>
      <c r="D415" t="s">
        <v>4136</v>
      </c>
      <c r="E415" t="s">
        <v>4852</v>
      </c>
      <c r="F415">
        <v>0</v>
      </c>
      <c r="H415">
        <v>18</v>
      </c>
      <c r="I415" t="s">
        <v>4853</v>
      </c>
      <c r="J415">
        <v>1</v>
      </c>
      <c r="K415" t="s">
        <v>1916</v>
      </c>
      <c r="L415">
        <v>0</v>
      </c>
    </row>
    <row r="416" spans="1:12">
      <c r="A416">
        <f t="shared" si="6"/>
        <v>412</v>
      </c>
      <c r="B416" t="s">
        <v>2628</v>
      </c>
      <c r="C416" t="s">
        <v>2628</v>
      </c>
      <c r="D416" t="s">
        <v>609</v>
      </c>
      <c r="F416">
        <v>1</v>
      </c>
      <c r="H416">
        <v>61</v>
      </c>
      <c r="I416" t="s">
        <v>2629</v>
      </c>
      <c r="J416">
        <v>25</v>
      </c>
      <c r="K416" t="s">
        <v>1903</v>
      </c>
      <c r="L416">
        <v>0</v>
      </c>
    </row>
    <row r="417" spans="1:12">
      <c r="A417">
        <f t="shared" si="6"/>
        <v>413</v>
      </c>
      <c r="B417" t="s">
        <v>2630</v>
      </c>
      <c r="C417" t="s">
        <v>2630</v>
      </c>
      <c r="D417" t="s">
        <v>612</v>
      </c>
      <c r="E417" t="s">
        <v>2631</v>
      </c>
      <c r="F417">
        <v>2</v>
      </c>
      <c r="H417">
        <v>15.1</v>
      </c>
      <c r="I417" t="s">
        <v>2632</v>
      </c>
      <c r="J417">
        <v>1</v>
      </c>
      <c r="K417" t="s">
        <v>1916</v>
      </c>
      <c r="L417">
        <v>0</v>
      </c>
    </row>
    <row r="418" spans="1:12">
      <c r="A418">
        <f t="shared" si="6"/>
        <v>414</v>
      </c>
      <c r="B418" t="s">
        <v>2633</v>
      </c>
      <c r="C418" t="s">
        <v>2633</v>
      </c>
      <c r="D418" t="s">
        <v>1481</v>
      </c>
      <c r="F418">
        <v>2</v>
      </c>
      <c r="H418">
        <v>153.5</v>
      </c>
      <c r="I418" t="s">
        <v>2634</v>
      </c>
      <c r="J418">
        <v>2</v>
      </c>
      <c r="K418" t="s">
        <v>835</v>
      </c>
      <c r="L418">
        <v>2</v>
      </c>
    </row>
    <row r="419" spans="1:12">
      <c r="A419">
        <f t="shared" si="6"/>
        <v>415</v>
      </c>
      <c r="B419" t="s">
        <v>4854</v>
      </c>
      <c r="C419" t="s">
        <v>4854</v>
      </c>
      <c r="D419" t="s">
        <v>4305</v>
      </c>
      <c r="E419" t="s">
        <v>4855</v>
      </c>
      <c r="F419">
        <v>0</v>
      </c>
      <c r="H419">
        <v>94.3</v>
      </c>
      <c r="I419" t="s">
        <v>4856</v>
      </c>
      <c r="J419">
        <v>1</v>
      </c>
      <c r="K419" t="s">
        <v>1916</v>
      </c>
      <c r="L419">
        <v>0</v>
      </c>
    </row>
    <row r="420" spans="1:12">
      <c r="A420">
        <f t="shared" si="6"/>
        <v>416</v>
      </c>
      <c r="B420" t="s">
        <v>4857</v>
      </c>
      <c r="C420" t="s">
        <v>4857</v>
      </c>
      <c r="D420" t="s">
        <v>4306</v>
      </c>
      <c r="E420" t="s">
        <v>4858</v>
      </c>
      <c r="F420">
        <v>0</v>
      </c>
      <c r="H420">
        <v>141</v>
      </c>
      <c r="I420" t="s">
        <v>4859</v>
      </c>
      <c r="J420">
        <v>1</v>
      </c>
      <c r="K420" t="s">
        <v>1916</v>
      </c>
      <c r="L420">
        <v>0</v>
      </c>
    </row>
    <row r="421" spans="1:12">
      <c r="A421">
        <f t="shared" si="6"/>
        <v>417</v>
      </c>
      <c r="B421" t="s">
        <v>2635</v>
      </c>
      <c r="C421" t="s">
        <v>2635</v>
      </c>
      <c r="D421" t="s">
        <v>1482</v>
      </c>
      <c r="F421">
        <v>1</v>
      </c>
      <c r="H421">
        <v>94.3</v>
      </c>
      <c r="I421" t="s">
        <v>2636</v>
      </c>
      <c r="J421">
        <v>1</v>
      </c>
      <c r="K421" t="s">
        <v>1916</v>
      </c>
      <c r="L421">
        <v>0</v>
      </c>
    </row>
    <row r="422" spans="1:12">
      <c r="A422">
        <f t="shared" si="6"/>
        <v>418</v>
      </c>
      <c r="B422" t="s">
        <v>2637</v>
      </c>
      <c r="C422" t="s">
        <v>2637</v>
      </c>
      <c r="D422" t="s">
        <v>1483</v>
      </c>
      <c r="F422">
        <v>1</v>
      </c>
      <c r="H422">
        <v>141</v>
      </c>
      <c r="I422" t="s">
        <v>2638</v>
      </c>
      <c r="J422">
        <v>1</v>
      </c>
      <c r="K422" t="s">
        <v>1916</v>
      </c>
      <c r="L422">
        <v>0</v>
      </c>
    </row>
    <row r="423" spans="1:12">
      <c r="A423">
        <f t="shared" si="6"/>
        <v>419</v>
      </c>
      <c r="B423" t="s">
        <v>2639</v>
      </c>
      <c r="C423" t="s">
        <v>2639</v>
      </c>
      <c r="D423" t="s">
        <v>1484</v>
      </c>
      <c r="E423" t="s">
        <v>2640</v>
      </c>
      <c r="F423">
        <v>1</v>
      </c>
      <c r="H423">
        <v>452</v>
      </c>
      <c r="I423" t="s">
        <v>2641</v>
      </c>
      <c r="J423">
        <v>25</v>
      </c>
      <c r="K423" t="s">
        <v>1903</v>
      </c>
      <c r="L423">
        <v>0</v>
      </c>
    </row>
    <row r="424" spans="1:12">
      <c r="A424">
        <f t="shared" si="6"/>
        <v>420</v>
      </c>
      <c r="B424" t="s">
        <v>2642</v>
      </c>
      <c r="C424" t="s">
        <v>2642</v>
      </c>
      <c r="D424" t="s">
        <v>1485</v>
      </c>
      <c r="E424" t="s">
        <v>2643</v>
      </c>
      <c r="F424">
        <v>2</v>
      </c>
      <c r="H424">
        <v>7.2</v>
      </c>
      <c r="I424" t="s">
        <v>2644</v>
      </c>
      <c r="J424">
        <v>1</v>
      </c>
      <c r="K424" t="s">
        <v>1916</v>
      </c>
      <c r="L424">
        <v>0</v>
      </c>
    </row>
    <row r="425" spans="1:12">
      <c r="A425">
        <f t="shared" si="6"/>
        <v>421</v>
      </c>
      <c r="B425" t="s">
        <v>4860</v>
      </c>
      <c r="C425" t="s">
        <v>4860</v>
      </c>
      <c r="D425" t="s">
        <v>4307</v>
      </c>
      <c r="F425">
        <v>0</v>
      </c>
      <c r="H425">
        <v>4446</v>
      </c>
      <c r="I425" t="s">
        <v>4861</v>
      </c>
      <c r="J425">
        <v>25</v>
      </c>
      <c r="K425" t="s">
        <v>1903</v>
      </c>
      <c r="L425">
        <v>0</v>
      </c>
    </row>
    <row r="426" spans="1:12">
      <c r="A426">
        <f t="shared" si="6"/>
        <v>422</v>
      </c>
      <c r="B426" t="s">
        <v>4862</v>
      </c>
      <c r="C426" t="s">
        <v>4862</v>
      </c>
      <c r="D426" t="s">
        <v>4308</v>
      </c>
      <c r="E426" t="s">
        <v>4863</v>
      </c>
      <c r="F426">
        <v>0</v>
      </c>
      <c r="H426">
        <v>5.9</v>
      </c>
      <c r="I426" t="s">
        <v>4864</v>
      </c>
      <c r="J426">
        <v>2</v>
      </c>
      <c r="K426" t="s">
        <v>835</v>
      </c>
      <c r="L426">
        <v>0</v>
      </c>
    </row>
    <row r="427" spans="1:12">
      <c r="A427">
        <f t="shared" si="6"/>
        <v>423</v>
      </c>
      <c r="B427" t="s">
        <v>4865</v>
      </c>
      <c r="C427" t="s">
        <v>4865</v>
      </c>
      <c r="D427" t="s">
        <v>4309</v>
      </c>
      <c r="F427">
        <v>0</v>
      </c>
      <c r="H427">
        <v>9.3000000000000007</v>
      </c>
      <c r="I427" t="s">
        <v>4866</v>
      </c>
      <c r="J427">
        <v>5</v>
      </c>
      <c r="K427" t="s">
        <v>2582</v>
      </c>
      <c r="L427">
        <v>0</v>
      </c>
    </row>
    <row r="428" spans="1:12">
      <c r="A428">
        <f t="shared" si="6"/>
        <v>424</v>
      </c>
      <c r="B428" t="s">
        <v>2645</v>
      </c>
      <c r="C428" t="s">
        <v>2645</v>
      </c>
      <c r="D428" t="s">
        <v>1486</v>
      </c>
      <c r="E428" t="s">
        <v>2646</v>
      </c>
      <c r="F428">
        <v>2</v>
      </c>
      <c r="H428">
        <v>541.70000000000005</v>
      </c>
      <c r="I428" t="s">
        <v>2647</v>
      </c>
      <c r="J428">
        <v>21</v>
      </c>
      <c r="K428" t="s">
        <v>1946</v>
      </c>
      <c r="L428">
        <v>2</v>
      </c>
    </row>
    <row r="429" spans="1:12">
      <c r="A429">
        <f t="shared" si="6"/>
        <v>425</v>
      </c>
      <c r="B429" t="s">
        <v>2648</v>
      </c>
      <c r="C429" t="s">
        <v>2648</v>
      </c>
      <c r="D429" t="s">
        <v>1487</v>
      </c>
      <c r="F429">
        <v>2</v>
      </c>
      <c r="H429">
        <v>157.4</v>
      </c>
      <c r="I429" t="s">
        <v>2649</v>
      </c>
      <c r="J429">
        <v>1</v>
      </c>
      <c r="K429" t="s">
        <v>1916</v>
      </c>
      <c r="L429">
        <v>2</v>
      </c>
    </row>
    <row r="430" spans="1:12">
      <c r="A430">
        <f t="shared" si="6"/>
        <v>426</v>
      </c>
      <c r="B430" t="s">
        <v>4867</v>
      </c>
      <c r="C430" t="s">
        <v>4867</v>
      </c>
      <c r="D430" t="s">
        <v>4310</v>
      </c>
      <c r="E430" t="s">
        <v>4868</v>
      </c>
      <c r="F430">
        <v>0</v>
      </c>
      <c r="H430">
        <v>0</v>
      </c>
      <c r="I430" t="s">
        <v>4869</v>
      </c>
      <c r="J430">
        <v>24</v>
      </c>
      <c r="K430" t="s">
        <v>2057</v>
      </c>
      <c r="L430">
        <v>0</v>
      </c>
    </row>
    <row r="431" spans="1:12">
      <c r="A431">
        <f t="shared" si="6"/>
        <v>427</v>
      </c>
      <c r="B431" t="s">
        <v>4870</v>
      </c>
      <c r="C431" t="s">
        <v>4870</v>
      </c>
      <c r="D431" t="s">
        <v>4311</v>
      </c>
      <c r="E431" t="s">
        <v>4871</v>
      </c>
      <c r="F431">
        <v>0</v>
      </c>
      <c r="H431">
        <v>0</v>
      </c>
      <c r="I431" t="s">
        <v>4872</v>
      </c>
      <c r="J431">
        <v>24</v>
      </c>
      <c r="K431" t="s">
        <v>2057</v>
      </c>
      <c r="L431">
        <v>0</v>
      </c>
    </row>
    <row r="432" spans="1:12">
      <c r="A432">
        <f t="shared" si="6"/>
        <v>428</v>
      </c>
      <c r="B432" t="s">
        <v>2650</v>
      </c>
      <c r="C432" t="s">
        <v>2650</v>
      </c>
      <c r="D432" t="s">
        <v>1488</v>
      </c>
      <c r="E432" t="s">
        <v>2651</v>
      </c>
      <c r="F432">
        <v>1</v>
      </c>
      <c r="H432">
        <v>18.5</v>
      </c>
      <c r="I432" t="s">
        <v>2652</v>
      </c>
      <c r="J432">
        <v>1</v>
      </c>
      <c r="K432" t="s">
        <v>1916</v>
      </c>
      <c r="L432">
        <v>0</v>
      </c>
    </row>
    <row r="433" spans="1:12">
      <c r="A433">
        <f t="shared" si="6"/>
        <v>429</v>
      </c>
      <c r="B433" t="s">
        <v>4873</v>
      </c>
      <c r="C433" t="s">
        <v>4873</v>
      </c>
      <c r="D433" t="s">
        <v>4137</v>
      </c>
      <c r="E433" t="s">
        <v>4874</v>
      </c>
      <c r="F433">
        <v>0</v>
      </c>
      <c r="H433">
        <v>29.8</v>
      </c>
      <c r="I433" t="s">
        <v>4875</v>
      </c>
      <c r="J433">
        <v>1</v>
      </c>
      <c r="K433" t="s">
        <v>1916</v>
      </c>
      <c r="L433">
        <v>0</v>
      </c>
    </row>
    <row r="434" spans="1:12">
      <c r="A434">
        <f t="shared" si="6"/>
        <v>430</v>
      </c>
      <c r="B434" t="s">
        <v>2653</v>
      </c>
      <c r="C434" t="s">
        <v>2653</v>
      </c>
      <c r="D434" t="s">
        <v>1489</v>
      </c>
      <c r="F434">
        <v>2</v>
      </c>
      <c r="H434">
        <v>23.8</v>
      </c>
      <c r="I434" t="s">
        <v>2654</v>
      </c>
      <c r="J434">
        <v>2</v>
      </c>
      <c r="K434" t="s">
        <v>835</v>
      </c>
      <c r="L434">
        <v>0</v>
      </c>
    </row>
    <row r="435" spans="1:12">
      <c r="A435">
        <f t="shared" si="6"/>
        <v>431</v>
      </c>
      <c r="B435" t="s">
        <v>2655</v>
      </c>
      <c r="C435" t="s">
        <v>2655</v>
      </c>
      <c r="D435" t="s">
        <v>1490</v>
      </c>
      <c r="F435">
        <v>2</v>
      </c>
      <c r="H435">
        <v>92.5</v>
      </c>
      <c r="I435" t="s">
        <v>2656</v>
      </c>
      <c r="J435">
        <v>1</v>
      </c>
      <c r="K435" t="s">
        <v>1916</v>
      </c>
      <c r="L435">
        <v>0</v>
      </c>
    </row>
    <row r="436" spans="1:12">
      <c r="A436">
        <f t="shared" si="6"/>
        <v>432</v>
      </c>
      <c r="B436" t="s">
        <v>2657</v>
      </c>
      <c r="C436" t="s">
        <v>2657</v>
      </c>
      <c r="D436" t="s">
        <v>1491</v>
      </c>
      <c r="E436" t="s">
        <v>2658</v>
      </c>
      <c r="F436">
        <v>1</v>
      </c>
      <c r="H436">
        <v>113.5</v>
      </c>
      <c r="I436" t="s">
        <v>2659</v>
      </c>
      <c r="J436">
        <v>14</v>
      </c>
      <c r="K436" t="s">
        <v>1899</v>
      </c>
      <c r="L436">
        <v>0</v>
      </c>
    </row>
    <row r="437" spans="1:12">
      <c r="A437">
        <f t="shared" si="6"/>
        <v>433</v>
      </c>
      <c r="B437" t="s">
        <v>2660</v>
      </c>
      <c r="C437" t="s">
        <v>2660</v>
      </c>
      <c r="D437" t="s">
        <v>1492</v>
      </c>
      <c r="E437" t="s">
        <v>2661</v>
      </c>
      <c r="F437">
        <v>1</v>
      </c>
      <c r="H437">
        <v>111.2</v>
      </c>
      <c r="I437" t="s">
        <v>2662</v>
      </c>
      <c r="J437">
        <v>22</v>
      </c>
      <c r="K437" t="s">
        <v>2663</v>
      </c>
      <c r="L437">
        <v>0</v>
      </c>
    </row>
    <row r="438" spans="1:12">
      <c r="A438">
        <f t="shared" si="6"/>
        <v>434</v>
      </c>
      <c r="B438" t="s">
        <v>2664</v>
      </c>
      <c r="C438" t="s">
        <v>2664</v>
      </c>
      <c r="D438" t="s">
        <v>1493</v>
      </c>
      <c r="F438">
        <v>2</v>
      </c>
      <c r="H438">
        <v>6155</v>
      </c>
      <c r="I438" t="s">
        <v>2665</v>
      </c>
      <c r="J438">
        <v>25</v>
      </c>
      <c r="K438" t="s">
        <v>1903</v>
      </c>
      <c r="L438">
        <v>2</v>
      </c>
    </row>
    <row r="439" spans="1:12">
      <c r="A439">
        <f t="shared" si="6"/>
        <v>435</v>
      </c>
      <c r="B439" t="s">
        <v>2666</v>
      </c>
      <c r="C439" t="s">
        <v>2666</v>
      </c>
      <c r="D439" t="s">
        <v>1494</v>
      </c>
      <c r="E439" t="s">
        <v>2667</v>
      </c>
      <c r="F439">
        <v>2</v>
      </c>
      <c r="H439">
        <v>1976</v>
      </c>
      <c r="I439" t="s">
        <v>2668</v>
      </c>
      <c r="J439">
        <v>25</v>
      </c>
      <c r="K439" t="s">
        <v>1903</v>
      </c>
      <c r="L439">
        <v>2</v>
      </c>
    </row>
    <row r="440" spans="1:12">
      <c r="A440">
        <f t="shared" si="6"/>
        <v>436</v>
      </c>
      <c r="B440" t="s">
        <v>2669</v>
      </c>
      <c r="C440" t="s">
        <v>2669</v>
      </c>
      <c r="D440" t="s">
        <v>1495</v>
      </c>
      <c r="F440">
        <v>2</v>
      </c>
      <c r="H440">
        <v>3424</v>
      </c>
      <c r="I440" t="s">
        <v>2670</v>
      </c>
      <c r="J440">
        <v>25</v>
      </c>
      <c r="K440" t="s">
        <v>1903</v>
      </c>
      <c r="L440">
        <v>2</v>
      </c>
    </row>
    <row r="441" spans="1:12">
      <c r="A441">
        <f t="shared" si="6"/>
        <v>437</v>
      </c>
      <c r="B441" t="s">
        <v>2671</v>
      </c>
      <c r="C441" t="s">
        <v>2671</v>
      </c>
      <c r="D441" t="s">
        <v>1496</v>
      </c>
      <c r="F441">
        <v>2</v>
      </c>
      <c r="H441">
        <v>1061</v>
      </c>
      <c r="I441" t="s">
        <v>2672</v>
      </c>
      <c r="J441">
        <v>25</v>
      </c>
      <c r="K441" t="s">
        <v>1903</v>
      </c>
      <c r="L441">
        <v>2</v>
      </c>
    </row>
    <row r="442" spans="1:12">
      <c r="A442">
        <f t="shared" si="6"/>
        <v>438</v>
      </c>
      <c r="B442" t="s">
        <v>4876</v>
      </c>
      <c r="C442" t="s">
        <v>4876</v>
      </c>
      <c r="D442" t="s">
        <v>4312</v>
      </c>
      <c r="E442" t="s">
        <v>4877</v>
      </c>
      <c r="F442">
        <v>0</v>
      </c>
      <c r="H442">
        <v>5.9</v>
      </c>
      <c r="I442" t="s">
        <v>4878</v>
      </c>
      <c r="J442">
        <v>1</v>
      </c>
      <c r="K442" t="s">
        <v>1916</v>
      </c>
      <c r="L442">
        <v>2</v>
      </c>
    </row>
    <row r="443" spans="1:12">
      <c r="A443">
        <f t="shared" si="6"/>
        <v>439</v>
      </c>
      <c r="B443" t="s">
        <v>4879</v>
      </c>
      <c r="C443" t="s">
        <v>4879</v>
      </c>
      <c r="D443" t="s">
        <v>4313</v>
      </c>
      <c r="E443" t="s">
        <v>4880</v>
      </c>
      <c r="F443">
        <v>0</v>
      </c>
      <c r="H443">
        <v>5.9</v>
      </c>
      <c r="I443" t="s">
        <v>4881</v>
      </c>
      <c r="J443">
        <v>1</v>
      </c>
      <c r="K443" t="s">
        <v>1916</v>
      </c>
      <c r="L443">
        <v>2</v>
      </c>
    </row>
    <row r="444" spans="1:12">
      <c r="A444">
        <f t="shared" si="6"/>
        <v>440</v>
      </c>
      <c r="B444" t="s">
        <v>2673</v>
      </c>
      <c r="C444" t="s">
        <v>2673</v>
      </c>
      <c r="D444" t="s">
        <v>1497</v>
      </c>
      <c r="E444" t="s">
        <v>2674</v>
      </c>
      <c r="F444">
        <v>1</v>
      </c>
      <c r="H444">
        <v>0.77</v>
      </c>
      <c r="I444" t="s">
        <v>2675</v>
      </c>
      <c r="J444">
        <v>3</v>
      </c>
      <c r="K444" t="s">
        <v>1939</v>
      </c>
      <c r="L444">
        <v>0</v>
      </c>
    </row>
    <row r="445" spans="1:12">
      <c r="A445">
        <f t="shared" si="6"/>
        <v>441</v>
      </c>
      <c r="B445" t="s">
        <v>2676</v>
      </c>
      <c r="C445" t="s">
        <v>2676</v>
      </c>
      <c r="D445" t="s">
        <v>1498</v>
      </c>
      <c r="F445">
        <v>1</v>
      </c>
      <c r="H445">
        <v>12.6</v>
      </c>
      <c r="I445" t="s">
        <v>2677</v>
      </c>
      <c r="J445">
        <v>1</v>
      </c>
      <c r="K445" t="s">
        <v>1916</v>
      </c>
      <c r="L445">
        <v>2</v>
      </c>
    </row>
    <row r="446" spans="1:12">
      <c r="A446">
        <f t="shared" si="6"/>
        <v>442</v>
      </c>
      <c r="B446" t="s">
        <v>2678</v>
      </c>
      <c r="C446" t="s">
        <v>2678</v>
      </c>
      <c r="D446" t="s">
        <v>1499</v>
      </c>
      <c r="F446">
        <v>1</v>
      </c>
      <c r="H446">
        <v>8.9</v>
      </c>
      <c r="I446" t="s">
        <v>2679</v>
      </c>
      <c r="J446">
        <v>1</v>
      </c>
      <c r="K446" t="s">
        <v>1916</v>
      </c>
      <c r="L446">
        <v>2</v>
      </c>
    </row>
    <row r="447" spans="1:12">
      <c r="A447">
        <f t="shared" si="6"/>
        <v>443</v>
      </c>
      <c r="B447" t="s">
        <v>4882</v>
      </c>
      <c r="C447" t="s">
        <v>4882</v>
      </c>
      <c r="D447" t="s">
        <v>4314</v>
      </c>
      <c r="E447" t="s">
        <v>4883</v>
      </c>
      <c r="F447">
        <v>0</v>
      </c>
      <c r="H447">
        <v>0.55000000000000004</v>
      </c>
      <c r="I447" t="s">
        <v>4884</v>
      </c>
      <c r="J447">
        <v>7</v>
      </c>
      <c r="K447" t="s">
        <v>2143</v>
      </c>
      <c r="L447">
        <v>0</v>
      </c>
    </row>
    <row r="448" spans="1:12">
      <c r="A448">
        <f t="shared" si="6"/>
        <v>444</v>
      </c>
      <c r="B448" t="s">
        <v>2680</v>
      </c>
      <c r="C448" t="s">
        <v>2680</v>
      </c>
      <c r="D448" t="s">
        <v>1500</v>
      </c>
      <c r="E448" t="s">
        <v>2681</v>
      </c>
      <c r="F448">
        <v>1</v>
      </c>
      <c r="H448">
        <v>17.600000000000001</v>
      </c>
      <c r="I448" t="s">
        <v>2682</v>
      </c>
      <c r="J448">
        <v>2</v>
      </c>
      <c r="K448" t="s">
        <v>835</v>
      </c>
      <c r="L448">
        <v>0</v>
      </c>
    </row>
    <row r="449" spans="1:12">
      <c r="A449">
        <f t="shared" si="6"/>
        <v>445</v>
      </c>
      <c r="B449" t="s">
        <v>2683</v>
      </c>
      <c r="C449" t="s">
        <v>2683</v>
      </c>
      <c r="D449" t="s">
        <v>1501</v>
      </c>
      <c r="E449" t="s">
        <v>2684</v>
      </c>
      <c r="F449">
        <v>1</v>
      </c>
      <c r="H449">
        <v>9039</v>
      </c>
      <c r="I449" t="s">
        <v>2685</v>
      </c>
      <c r="J449">
        <v>25</v>
      </c>
      <c r="K449" t="s">
        <v>1903</v>
      </c>
      <c r="L449">
        <v>0</v>
      </c>
    </row>
    <row r="450" spans="1:12">
      <c r="A450">
        <f t="shared" si="6"/>
        <v>446</v>
      </c>
      <c r="B450" t="s">
        <v>2686</v>
      </c>
      <c r="C450" t="s">
        <v>2686</v>
      </c>
      <c r="D450" t="s">
        <v>1502</v>
      </c>
      <c r="E450" t="s">
        <v>2687</v>
      </c>
      <c r="F450">
        <v>1</v>
      </c>
      <c r="H450">
        <v>7.2</v>
      </c>
      <c r="I450" t="s">
        <v>2688</v>
      </c>
      <c r="J450">
        <v>3</v>
      </c>
      <c r="K450" t="s">
        <v>1939</v>
      </c>
      <c r="L450">
        <v>0</v>
      </c>
    </row>
    <row r="451" spans="1:12">
      <c r="A451">
        <f t="shared" si="6"/>
        <v>447</v>
      </c>
      <c r="B451" t="s">
        <v>2689</v>
      </c>
      <c r="C451" t="s">
        <v>2689</v>
      </c>
      <c r="D451" t="s">
        <v>1503</v>
      </c>
      <c r="E451" t="s">
        <v>2690</v>
      </c>
      <c r="F451">
        <v>2</v>
      </c>
      <c r="H451">
        <v>40.5</v>
      </c>
      <c r="I451" t="s">
        <v>2691</v>
      </c>
      <c r="J451">
        <v>1</v>
      </c>
      <c r="K451" t="s">
        <v>1916</v>
      </c>
      <c r="L451">
        <v>2</v>
      </c>
    </row>
    <row r="452" spans="1:12">
      <c r="A452">
        <f t="shared" si="6"/>
        <v>448</v>
      </c>
      <c r="B452" t="s">
        <v>4885</v>
      </c>
      <c r="C452" t="s">
        <v>4885</v>
      </c>
      <c r="D452" t="s">
        <v>4138</v>
      </c>
      <c r="E452" t="s">
        <v>4886</v>
      </c>
      <c r="F452">
        <v>0</v>
      </c>
      <c r="H452">
        <v>8.1999999999999993</v>
      </c>
      <c r="I452" t="s">
        <v>4887</v>
      </c>
      <c r="J452">
        <v>1</v>
      </c>
      <c r="K452" t="s">
        <v>1916</v>
      </c>
      <c r="L452">
        <v>0</v>
      </c>
    </row>
    <row r="453" spans="1:12">
      <c r="A453">
        <f t="shared" si="6"/>
        <v>449</v>
      </c>
      <c r="B453" t="s">
        <v>4888</v>
      </c>
      <c r="C453" t="s">
        <v>4888</v>
      </c>
      <c r="D453" t="s">
        <v>4139</v>
      </c>
      <c r="E453" t="s">
        <v>4889</v>
      </c>
      <c r="F453">
        <v>0</v>
      </c>
      <c r="H453">
        <v>10.4</v>
      </c>
      <c r="I453" t="s">
        <v>4890</v>
      </c>
      <c r="J453">
        <v>1</v>
      </c>
      <c r="K453" t="s">
        <v>1916</v>
      </c>
      <c r="L453">
        <v>0</v>
      </c>
    </row>
    <row r="454" spans="1:12">
      <c r="A454">
        <f t="shared" si="6"/>
        <v>450</v>
      </c>
      <c r="B454" t="s">
        <v>4891</v>
      </c>
      <c r="C454" t="s">
        <v>4891</v>
      </c>
      <c r="D454" t="s">
        <v>4140</v>
      </c>
      <c r="E454" t="s">
        <v>4892</v>
      </c>
      <c r="F454">
        <v>0</v>
      </c>
      <c r="H454">
        <v>11.7</v>
      </c>
      <c r="I454" t="s">
        <v>4893</v>
      </c>
      <c r="J454">
        <v>3</v>
      </c>
      <c r="K454" t="s">
        <v>1939</v>
      </c>
      <c r="L454">
        <v>0</v>
      </c>
    </row>
    <row r="455" spans="1:12">
      <c r="A455">
        <f t="shared" ref="A455:A518" si="7">A454+1</f>
        <v>451</v>
      </c>
      <c r="B455" t="s">
        <v>2692</v>
      </c>
      <c r="C455" t="s">
        <v>2692</v>
      </c>
      <c r="D455" t="s">
        <v>1504</v>
      </c>
      <c r="E455" t="s">
        <v>2693</v>
      </c>
      <c r="F455">
        <v>2</v>
      </c>
      <c r="H455">
        <v>960</v>
      </c>
      <c r="I455" t="s">
        <v>2694</v>
      </c>
      <c r="J455">
        <v>25</v>
      </c>
      <c r="K455" t="s">
        <v>1903</v>
      </c>
      <c r="L455">
        <v>0</v>
      </c>
    </row>
    <row r="456" spans="1:12">
      <c r="A456">
        <f t="shared" si="7"/>
        <v>452</v>
      </c>
      <c r="B456" t="s">
        <v>4894</v>
      </c>
      <c r="C456" t="s">
        <v>4894</v>
      </c>
      <c r="D456" t="s">
        <v>4315</v>
      </c>
      <c r="E456" t="s">
        <v>4895</v>
      </c>
      <c r="F456">
        <v>0</v>
      </c>
      <c r="H456">
        <v>5.9</v>
      </c>
      <c r="I456" t="s">
        <v>4896</v>
      </c>
      <c r="J456">
        <v>1</v>
      </c>
      <c r="K456" t="s">
        <v>1916</v>
      </c>
      <c r="L456">
        <v>0</v>
      </c>
    </row>
    <row r="457" spans="1:12">
      <c r="A457">
        <f t="shared" si="7"/>
        <v>453</v>
      </c>
      <c r="B457" t="s">
        <v>2695</v>
      </c>
      <c r="C457" t="s">
        <v>2695</v>
      </c>
      <c r="D457" t="s">
        <v>1505</v>
      </c>
      <c r="E457" t="s">
        <v>2696</v>
      </c>
      <c r="F457">
        <v>1</v>
      </c>
      <c r="H457">
        <v>6.1</v>
      </c>
      <c r="I457" t="s">
        <v>2697</v>
      </c>
      <c r="J457">
        <v>1</v>
      </c>
      <c r="K457" t="s">
        <v>1916</v>
      </c>
      <c r="L457">
        <v>0</v>
      </c>
    </row>
    <row r="458" spans="1:12">
      <c r="A458">
        <f t="shared" si="7"/>
        <v>454</v>
      </c>
      <c r="B458" t="s">
        <v>4897</v>
      </c>
      <c r="C458" t="s">
        <v>4897</v>
      </c>
      <c r="D458" t="s">
        <v>4316</v>
      </c>
      <c r="E458" t="s">
        <v>4898</v>
      </c>
      <c r="F458">
        <v>0</v>
      </c>
      <c r="H458">
        <v>6.1</v>
      </c>
      <c r="I458" t="s">
        <v>4899</v>
      </c>
      <c r="J458">
        <v>1</v>
      </c>
      <c r="K458" t="s">
        <v>1916</v>
      </c>
      <c r="L458">
        <v>2</v>
      </c>
    </row>
    <row r="459" spans="1:12">
      <c r="A459">
        <f t="shared" si="7"/>
        <v>455</v>
      </c>
      <c r="B459" t="s">
        <v>4900</v>
      </c>
      <c r="C459" t="s">
        <v>4900</v>
      </c>
      <c r="D459" t="s">
        <v>4317</v>
      </c>
      <c r="E459" t="s">
        <v>4901</v>
      </c>
      <c r="F459">
        <v>0</v>
      </c>
      <c r="H459">
        <v>15.9</v>
      </c>
      <c r="I459" t="s">
        <v>4902</v>
      </c>
      <c r="J459">
        <v>1</v>
      </c>
      <c r="K459" t="s">
        <v>1916</v>
      </c>
      <c r="L459">
        <v>2</v>
      </c>
    </row>
    <row r="460" spans="1:12">
      <c r="A460">
        <f t="shared" si="7"/>
        <v>456</v>
      </c>
      <c r="B460" t="s">
        <v>4903</v>
      </c>
      <c r="C460" t="s">
        <v>4903</v>
      </c>
      <c r="D460" t="s">
        <v>4318</v>
      </c>
      <c r="E460" t="s">
        <v>4904</v>
      </c>
      <c r="F460">
        <v>0</v>
      </c>
      <c r="H460">
        <v>40.299999999999997</v>
      </c>
      <c r="I460" t="s">
        <v>4905</v>
      </c>
      <c r="J460">
        <v>3</v>
      </c>
      <c r="K460" t="s">
        <v>1939</v>
      </c>
      <c r="L460">
        <v>2</v>
      </c>
    </row>
    <row r="461" spans="1:12">
      <c r="A461">
        <f t="shared" si="7"/>
        <v>457</v>
      </c>
      <c r="B461" t="s">
        <v>2698</v>
      </c>
      <c r="C461" t="s">
        <v>2698</v>
      </c>
      <c r="D461" t="s">
        <v>1506</v>
      </c>
      <c r="E461" t="s">
        <v>2699</v>
      </c>
      <c r="F461">
        <v>2</v>
      </c>
      <c r="H461">
        <v>52.3</v>
      </c>
      <c r="I461" t="s">
        <v>2700</v>
      </c>
      <c r="J461">
        <v>21</v>
      </c>
      <c r="K461" t="s">
        <v>1946</v>
      </c>
      <c r="L461">
        <v>0</v>
      </c>
    </row>
    <row r="462" spans="1:12">
      <c r="A462">
        <f t="shared" si="7"/>
        <v>458</v>
      </c>
      <c r="B462" t="s">
        <v>2701</v>
      </c>
      <c r="C462" t="s">
        <v>2701</v>
      </c>
      <c r="D462" t="s">
        <v>1507</v>
      </c>
      <c r="E462" t="s">
        <v>2702</v>
      </c>
      <c r="F462">
        <v>1</v>
      </c>
      <c r="H462">
        <v>147</v>
      </c>
      <c r="I462" t="s">
        <v>2703</v>
      </c>
      <c r="J462">
        <v>25</v>
      </c>
      <c r="K462" t="s">
        <v>1903</v>
      </c>
      <c r="L462">
        <v>0</v>
      </c>
    </row>
    <row r="463" spans="1:12">
      <c r="A463">
        <f t="shared" si="7"/>
        <v>459</v>
      </c>
      <c r="B463" t="s">
        <v>2704</v>
      </c>
      <c r="C463" t="s">
        <v>2704</v>
      </c>
      <c r="D463" t="s">
        <v>1507</v>
      </c>
      <c r="E463" t="s">
        <v>2705</v>
      </c>
      <c r="F463">
        <v>1</v>
      </c>
      <c r="H463">
        <v>100</v>
      </c>
      <c r="I463" t="s">
        <v>2703</v>
      </c>
      <c r="J463">
        <v>25</v>
      </c>
      <c r="K463" t="s">
        <v>1903</v>
      </c>
      <c r="L463">
        <v>0</v>
      </c>
    </row>
    <row r="464" spans="1:12">
      <c r="A464">
        <f t="shared" si="7"/>
        <v>460</v>
      </c>
      <c r="B464" t="s">
        <v>2706</v>
      </c>
      <c r="C464" t="s">
        <v>2706</v>
      </c>
      <c r="D464" t="s">
        <v>1508</v>
      </c>
      <c r="E464" t="s">
        <v>2707</v>
      </c>
      <c r="F464">
        <v>1</v>
      </c>
      <c r="H464">
        <v>0</v>
      </c>
      <c r="I464" t="s">
        <v>2708</v>
      </c>
      <c r="J464">
        <v>3</v>
      </c>
      <c r="K464" t="s">
        <v>1939</v>
      </c>
      <c r="L464">
        <v>0</v>
      </c>
    </row>
    <row r="465" spans="1:12">
      <c r="A465">
        <f t="shared" si="7"/>
        <v>461</v>
      </c>
      <c r="B465" t="s">
        <v>2709</v>
      </c>
      <c r="C465" t="s">
        <v>2709</v>
      </c>
      <c r="D465" t="s">
        <v>1509</v>
      </c>
      <c r="E465" t="s">
        <v>2710</v>
      </c>
      <c r="F465">
        <v>1</v>
      </c>
      <c r="H465">
        <v>10.4</v>
      </c>
      <c r="I465" t="s">
        <v>2711</v>
      </c>
      <c r="J465">
        <v>1</v>
      </c>
      <c r="K465" t="s">
        <v>1916</v>
      </c>
      <c r="L465">
        <v>2</v>
      </c>
    </row>
    <row r="466" spans="1:12">
      <c r="A466">
        <f t="shared" si="7"/>
        <v>462</v>
      </c>
      <c r="B466" t="s">
        <v>2712</v>
      </c>
      <c r="C466" t="s">
        <v>2712</v>
      </c>
      <c r="D466" t="s">
        <v>1510</v>
      </c>
      <c r="E466" t="s">
        <v>2713</v>
      </c>
      <c r="F466">
        <v>1</v>
      </c>
      <c r="H466">
        <v>10.4</v>
      </c>
      <c r="I466" t="s">
        <v>2714</v>
      </c>
      <c r="J466">
        <v>1</v>
      </c>
      <c r="K466" t="s">
        <v>1916</v>
      </c>
      <c r="L466">
        <v>2</v>
      </c>
    </row>
    <row r="467" spans="1:12">
      <c r="A467">
        <f t="shared" si="7"/>
        <v>463</v>
      </c>
      <c r="B467" t="s">
        <v>2715</v>
      </c>
      <c r="C467" t="s">
        <v>2715</v>
      </c>
      <c r="D467" t="s">
        <v>1511</v>
      </c>
      <c r="F467">
        <v>2</v>
      </c>
      <c r="H467">
        <v>20192</v>
      </c>
      <c r="I467" t="s">
        <v>2716</v>
      </c>
      <c r="J467">
        <v>25</v>
      </c>
      <c r="K467" t="s">
        <v>1903</v>
      </c>
      <c r="L467">
        <v>2</v>
      </c>
    </row>
    <row r="468" spans="1:12">
      <c r="A468">
        <f t="shared" si="7"/>
        <v>464</v>
      </c>
      <c r="B468" t="s">
        <v>2717</v>
      </c>
      <c r="C468" t="s">
        <v>2717</v>
      </c>
      <c r="D468" t="s">
        <v>1512</v>
      </c>
      <c r="F468">
        <v>2</v>
      </c>
      <c r="H468">
        <v>34.1</v>
      </c>
      <c r="I468" t="s">
        <v>2718</v>
      </c>
      <c r="J468">
        <v>1</v>
      </c>
      <c r="K468" t="s">
        <v>1916</v>
      </c>
      <c r="L468">
        <v>0</v>
      </c>
    </row>
    <row r="469" spans="1:12">
      <c r="A469">
        <f t="shared" si="7"/>
        <v>465</v>
      </c>
      <c r="B469" t="s">
        <v>2719</v>
      </c>
      <c r="C469" t="s">
        <v>2719</v>
      </c>
      <c r="D469" t="s">
        <v>1513</v>
      </c>
      <c r="E469" t="s">
        <v>2720</v>
      </c>
      <c r="F469">
        <v>2</v>
      </c>
      <c r="H469">
        <v>9.8000000000000007</v>
      </c>
      <c r="I469" t="s">
        <v>2721</v>
      </c>
      <c r="J469">
        <v>3</v>
      </c>
      <c r="K469" t="s">
        <v>1939</v>
      </c>
      <c r="L469">
        <v>0</v>
      </c>
    </row>
    <row r="470" spans="1:12">
      <c r="A470">
        <f t="shared" si="7"/>
        <v>466</v>
      </c>
      <c r="B470" t="s">
        <v>2722</v>
      </c>
      <c r="C470" t="s">
        <v>2722</v>
      </c>
      <c r="D470" t="s">
        <v>1514</v>
      </c>
      <c r="E470" t="s">
        <v>2723</v>
      </c>
      <c r="F470">
        <v>2</v>
      </c>
      <c r="H470">
        <v>20.3</v>
      </c>
      <c r="I470" t="s">
        <v>2724</v>
      </c>
      <c r="J470">
        <v>3</v>
      </c>
      <c r="K470" t="s">
        <v>1939</v>
      </c>
      <c r="L470">
        <v>0</v>
      </c>
    </row>
    <row r="471" spans="1:12">
      <c r="A471">
        <f t="shared" si="7"/>
        <v>467</v>
      </c>
      <c r="B471" t="s">
        <v>4906</v>
      </c>
      <c r="C471" t="s">
        <v>4906</v>
      </c>
      <c r="D471" t="s">
        <v>4319</v>
      </c>
      <c r="E471" t="s">
        <v>4907</v>
      </c>
      <c r="F471">
        <v>0</v>
      </c>
      <c r="H471">
        <v>22.3</v>
      </c>
      <c r="I471" t="s">
        <v>4908</v>
      </c>
      <c r="J471">
        <v>3</v>
      </c>
      <c r="K471" t="s">
        <v>1939</v>
      </c>
      <c r="L471">
        <v>0</v>
      </c>
    </row>
    <row r="472" spans="1:12">
      <c r="A472">
        <f t="shared" si="7"/>
        <v>468</v>
      </c>
      <c r="B472" t="s">
        <v>2725</v>
      </c>
      <c r="C472" t="s">
        <v>2725</v>
      </c>
      <c r="D472" t="s">
        <v>1515</v>
      </c>
      <c r="E472" t="s">
        <v>2726</v>
      </c>
      <c r="F472">
        <v>2</v>
      </c>
      <c r="H472">
        <v>14.6</v>
      </c>
      <c r="I472" t="s">
        <v>2727</v>
      </c>
      <c r="J472">
        <v>3</v>
      </c>
      <c r="K472" t="s">
        <v>1939</v>
      </c>
      <c r="L472">
        <v>0</v>
      </c>
    </row>
    <row r="473" spans="1:12">
      <c r="A473">
        <f t="shared" si="7"/>
        <v>469</v>
      </c>
      <c r="B473" t="s">
        <v>2728</v>
      </c>
      <c r="C473" t="s">
        <v>2728</v>
      </c>
      <c r="D473" t="s">
        <v>1516</v>
      </c>
      <c r="E473" t="s">
        <v>2729</v>
      </c>
      <c r="F473">
        <v>1</v>
      </c>
      <c r="H473">
        <v>13.6</v>
      </c>
      <c r="I473" t="s">
        <v>2730</v>
      </c>
      <c r="J473">
        <v>3</v>
      </c>
      <c r="K473" t="s">
        <v>1939</v>
      </c>
      <c r="L473">
        <v>0</v>
      </c>
    </row>
    <row r="474" spans="1:12">
      <c r="A474">
        <f t="shared" si="7"/>
        <v>470</v>
      </c>
      <c r="B474" t="s">
        <v>2731</v>
      </c>
      <c r="C474" t="s">
        <v>2731</v>
      </c>
      <c r="D474" t="s">
        <v>1517</v>
      </c>
      <c r="F474">
        <v>2</v>
      </c>
      <c r="H474">
        <v>12.8</v>
      </c>
      <c r="I474" t="s">
        <v>2732</v>
      </c>
      <c r="J474">
        <v>5</v>
      </c>
      <c r="K474" t="s">
        <v>2582</v>
      </c>
      <c r="L474">
        <v>0</v>
      </c>
    </row>
    <row r="475" spans="1:12">
      <c r="A475">
        <f t="shared" si="7"/>
        <v>471</v>
      </c>
      <c r="B475" t="s">
        <v>4909</v>
      </c>
      <c r="C475" t="s">
        <v>4909</v>
      </c>
      <c r="D475" t="s">
        <v>4320</v>
      </c>
      <c r="E475" t="s">
        <v>4910</v>
      </c>
      <c r="F475">
        <v>0</v>
      </c>
      <c r="H475">
        <v>9.6</v>
      </c>
      <c r="I475" t="s">
        <v>4911</v>
      </c>
      <c r="J475">
        <v>3</v>
      </c>
      <c r="K475" t="s">
        <v>1939</v>
      </c>
      <c r="L475">
        <v>0</v>
      </c>
    </row>
    <row r="476" spans="1:12">
      <c r="A476">
        <f t="shared" si="7"/>
        <v>472</v>
      </c>
      <c r="B476" t="s">
        <v>2733</v>
      </c>
      <c r="C476" t="s">
        <v>2733</v>
      </c>
      <c r="D476" t="s">
        <v>1518</v>
      </c>
      <c r="E476" t="s">
        <v>2734</v>
      </c>
      <c r="F476">
        <v>2</v>
      </c>
      <c r="H476">
        <v>14.9</v>
      </c>
      <c r="I476" t="s">
        <v>2735</v>
      </c>
      <c r="J476">
        <v>3</v>
      </c>
      <c r="K476" t="s">
        <v>1939</v>
      </c>
      <c r="L476">
        <v>0</v>
      </c>
    </row>
    <row r="477" spans="1:12">
      <c r="A477">
        <f t="shared" si="7"/>
        <v>473</v>
      </c>
      <c r="B477" t="s">
        <v>2736</v>
      </c>
      <c r="C477" t="s">
        <v>2736</v>
      </c>
      <c r="D477" t="s">
        <v>1519</v>
      </c>
      <c r="E477" t="s">
        <v>2737</v>
      </c>
      <c r="F477">
        <v>2</v>
      </c>
      <c r="H477">
        <v>18</v>
      </c>
      <c r="I477" t="s">
        <v>2738</v>
      </c>
      <c r="J477">
        <v>3</v>
      </c>
      <c r="K477" t="s">
        <v>1939</v>
      </c>
      <c r="L477">
        <v>0</v>
      </c>
    </row>
    <row r="478" spans="1:12">
      <c r="A478">
        <f t="shared" si="7"/>
        <v>474</v>
      </c>
      <c r="B478" t="s">
        <v>4912</v>
      </c>
      <c r="C478" t="s">
        <v>4912</v>
      </c>
      <c r="D478" t="s">
        <v>4321</v>
      </c>
      <c r="E478" t="s">
        <v>4913</v>
      </c>
      <c r="F478">
        <v>0</v>
      </c>
      <c r="H478">
        <v>18.399999999999999</v>
      </c>
      <c r="I478" t="s">
        <v>4914</v>
      </c>
      <c r="J478">
        <v>3</v>
      </c>
      <c r="K478" t="s">
        <v>1939</v>
      </c>
      <c r="L478">
        <v>0</v>
      </c>
    </row>
    <row r="479" spans="1:12">
      <c r="A479">
        <f t="shared" si="7"/>
        <v>475</v>
      </c>
      <c r="B479" t="s">
        <v>4915</v>
      </c>
      <c r="C479" t="s">
        <v>4915</v>
      </c>
      <c r="D479" t="s">
        <v>4322</v>
      </c>
      <c r="E479" t="s">
        <v>4916</v>
      </c>
      <c r="F479">
        <v>0</v>
      </c>
      <c r="H479">
        <v>15.2</v>
      </c>
      <c r="I479" t="s">
        <v>4917</v>
      </c>
      <c r="J479">
        <v>3</v>
      </c>
      <c r="K479" t="s">
        <v>1939</v>
      </c>
      <c r="L479">
        <v>0</v>
      </c>
    </row>
    <row r="480" spans="1:12">
      <c r="A480">
        <f t="shared" si="7"/>
        <v>476</v>
      </c>
      <c r="B480" t="s">
        <v>2739</v>
      </c>
      <c r="C480" t="s">
        <v>2739</v>
      </c>
      <c r="D480" t="s">
        <v>1520</v>
      </c>
      <c r="E480" t="s">
        <v>2740</v>
      </c>
      <c r="F480">
        <v>1</v>
      </c>
      <c r="H480">
        <v>16.100000000000001</v>
      </c>
      <c r="I480" t="s">
        <v>2741</v>
      </c>
      <c r="J480">
        <v>3</v>
      </c>
      <c r="K480" t="s">
        <v>1939</v>
      </c>
      <c r="L480">
        <v>0</v>
      </c>
    </row>
    <row r="481" spans="1:12">
      <c r="A481">
        <f t="shared" si="7"/>
        <v>477</v>
      </c>
      <c r="B481" t="s">
        <v>2742</v>
      </c>
      <c r="C481" t="s">
        <v>2742</v>
      </c>
      <c r="D481" t="s">
        <v>1521</v>
      </c>
      <c r="E481" t="s">
        <v>2743</v>
      </c>
      <c r="F481">
        <v>1</v>
      </c>
      <c r="H481">
        <v>13.8</v>
      </c>
      <c r="I481" t="s">
        <v>2744</v>
      </c>
      <c r="J481">
        <v>3</v>
      </c>
      <c r="K481" t="s">
        <v>1939</v>
      </c>
      <c r="L481">
        <v>0</v>
      </c>
    </row>
    <row r="482" spans="1:12">
      <c r="A482">
        <f t="shared" si="7"/>
        <v>478</v>
      </c>
      <c r="B482" t="s">
        <v>2745</v>
      </c>
      <c r="C482" t="s">
        <v>2745</v>
      </c>
      <c r="D482" t="s">
        <v>1522</v>
      </c>
      <c r="E482" t="s">
        <v>2746</v>
      </c>
      <c r="F482">
        <v>1</v>
      </c>
      <c r="H482">
        <v>10.4</v>
      </c>
      <c r="I482" t="s">
        <v>2747</v>
      </c>
      <c r="J482">
        <v>3</v>
      </c>
      <c r="K482" t="s">
        <v>1939</v>
      </c>
      <c r="L482">
        <v>0</v>
      </c>
    </row>
    <row r="483" spans="1:12">
      <c r="A483">
        <f t="shared" si="7"/>
        <v>479</v>
      </c>
      <c r="B483" t="s">
        <v>2748</v>
      </c>
      <c r="C483" t="s">
        <v>2748</v>
      </c>
      <c r="D483" t="s">
        <v>1523</v>
      </c>
      <c r="E483" t="s">
        <v>2749</v>
      </c>
      <c r="F483">
        <v>1</v>
      </c>
      <c r="H483">
        <v>14.4</v>
      </c>
      <c r="I483" t="s">
        <v>2750</v>
      </c>
      <c r="J483">
        <v>3</v>
      </c>
      <c r="K483" t="s">
        <v>1939</v>
      </c>
      <c r="L483">
        <v>0</v>
      </c>
    </row>
    <row r="484" spans="1:12">
      <c r="A484">
        <f t="shared" si="7"/>
        <v>480</v>
      </c>
      <c r="B484" t="s">
        <v>2751</v>
      </c>
      <c r="C484" t="s">
        <v>2751</v>
      </c>
      <c r="D484" t="s">
        <v>1524</v>
      </c>
      <c r="E484" t="s">
        <v>2752</v>
      </c>
      <c r="F484">
        <v>1</v>
      </c>
      <c r="H484">
        <v>13.7</v>
      </c>
      <c r="I484" t="s">
        <v>2753</v>
      </c>
      <c r="J484">
        <v>3</v>
      </c>
      <c r="K484" t="s">
        <v>1939</v>
      </c>
      <c r="L484">
        <v>0</v>
      </c>
    </row>
    <row r="485" spans="1:12">
      <c r="A485">
        <f t="shared" si="7"/>
        <v>481</v>
      </c>
      <c r="B485" t="s">
        <v>4918</v>
      </c>
      <c r="C485" t="s">
        <v>4918</v>
      </c>
      <c r="D485" t="s">
        <v>4323</v>
      </c>
      <c r="E485" t="s">
        <v>4919</v>
      </c>
      <c r="F485">
        <v>0</v>
      </c>
      <c r="H485">
        <v>18</v>
      </c>
      <c r="I485" t="s">
        <v>4920</v>
      </c>
      <c r="J485">
        <v>3</v>
      </c>
      <c r="K485" t="s">
        <v>1939</v>
      </c>
      <c r="L485">
        <v>0</v>
      </c>
    </row>
    <row r="486" spans="1:12">
      <c r="A486">
        <f t="shared" si="7"/>
        <v>482</v>
      </c>
      <c r="B486" t="s">
        <v>2754</v>
      </c>
      <c r="C486" t="s">
        <v>2754</v>
      </c>
      <c r="D486" t="s">
        <v>1525</v>
      </c>
      <c r="E486" t="s">
        <v>2755</v>
      </c>
      <c r="F486">
        <v>2</v>
      </c>
      <c r="H486">
        <v>20.100000000000001</v>
      </c>
      <c r="I486" t="s">
        <v>2756</v>
      </c>
      <c r="J486">
        <v>3</v>
      </c>
      <c r="K486" t="s">
        <v>1939</v>
      </c>
      <c r="L486">
        <v>0</v>
      </c>
    </row>
    <row r="487" spans="1:12">
      <c r="A487">
        <f t="shared" si="7"/>
        <v>483</v>
      </c>
      <c r="B487" t="s">
        <v>2757</v>
      </c>
      <c r="C487" t="s">
        <v>2757</v>
      </c>
      <c r="D487" t="s">
        <v>1526</v>
      </c>
      <c r="F487">
        <v>2</v>
      </c>
      <c r="H487">
        <v>22.9</v>
      </c>
      <c r="I487" t="s">
        <v>2758</v>
      </c>
      <c r="J487">
        <v>5</v>
      </c>
      <c r="K487" t="s">
        <v>2582</v>
      </c>
      <c r="L487">
        <v>0</v>
      </c>
    </row>
    <row r="488" spans="1:12">
      <c r="A488">
        <f t="shared" si="7"/>
        <v>484</v>
      </c>
      <c r="B488" t="s">
        <v>4921</v>
      </c>
      <c r="C488" t="s">
        <v>4921</v>
      </c>
      <c r="D488" t="s">
        <v>4324</v>
      </c>
      <c r="E488" t="s">
        <v>4922</v>
      </c>
      <c r="F488">
        <v>0</v>
      </c>
      <c r="H488">
        <v>10.8</v>
      </c>
      <c r="I488" t="s">
        <v>4923</v>
      </c>
      <c r="J488">
        <v>3</v>
      </c>
      <c r="K488" t="s">
        <v>1939</v>
      </c>
      <c r="L488">
        <v>0</v>
      </c>
    </row>
    <row r="489" spans="1:12">
      <c r="A489">
        <f t="shared" si="7"/>
        <v>485</v>
      </c>
      <c r="B489" t="s">
        <v>2759</v>
      </c>
      <c r="C489" t="s">
        <v>2759</v>
      </c>
      <c r="D489" t="s">
        <v>1527</v>
      </c>
      <c r="E489" t="s">
        <v>2760</v>
      </c>
      <c r="F489">
        <v>1</v>
      </c>
      <c r="H489">
        <v>22.8</v>
      </c>
      <c r="I489" t="s">
        <v>2761</v>
      </c>
      <c r="J489">
        <v>19</v>
      </c>
      <c r="K489" t="s">
        <v>1980</v>
      </c>
      <c r="L489">
        <v>0</v>
      </c>
    </row>
    <row r="490" spans="1:12">
      <c r="A490">
        <f t="shared" si="7"/>
        <v>486</v>
      </c>
      <c r="B490" t="s">
        <v>4924</v>
      </c>
      <c r="C490" t="s">
        <v>4924</v>
      </c>
      <c r="D490" t="s">
        <v>4325</v>
      </c>
      <c r="E490" t="s">
        <v>4925</v>
      </c>
      <c r="F490">
        <v>0</v>
      </c>
      <c r="H490">
        <v>297.5</v>
      </c>
      <c r="I490" t="s">
        <v>4926</v>
      </c>
      <c r="J490">
        <v>2</v>
      </c>
      <c r="K490" t="s">
        <v>835</v>
      </c>
      <c r="L490">
        <v>2</v>
      </c>
    </row>
    <row r="491" spans="1:12">
      <c r="A491">
        <f t="shared" si="7"/>
        <v>487</v>
      </c>
      <c r="B491" t="s">
        <v>2762</v>
      </c>
      <c r="C491" t="s">
        <v>2762</v>
      </c>
      <c r="D491" t="s">
        <v>1402</v>
      </c>
      <c r="E491" t="s">
        <v>2763</v>
      </c>
      <c r="F491">
        <v>1</v>
      </c>
      <c r="H491">
        <v>5.7</v>
      </c>
      <c r="I491" t="s">
        <v>2764</v>
      </c>
      <c r="J491">
        <v>1</v>
      </c>
      <c r="K491" t="s">
        <v>1916</v>
      </c>
      <c r="L491">
        <v>0</v>
      </c>
    </row>
    <row r="492" spans="1:12">
      <c r="A492">
        <f t="shared" si="7"/>
        <v>488</v>
      </c>
      <c r="B492" t="s">
        <v>2765</v>
      </c>
      <c r="C492" t="s">
        <v>2765</v>
      </c>
      <c r="D492" t="s">
        <v>1528</v>
      </c>
      <c r="E492" t="s">
        <v>2766</v>
      </c>
      <c r="F492">
        <v>1</v>
      </c>
      <c r="H492">
        <v>44.9</v>
      </c>
      <c r="I492" t="s">
        <v>2767</v>
      </c>
      <c r="J492">
        <v>1</v>
      </c>
      <c r="K492" t="s">
        <v>1916</v>
      </c>
      <c r="L492">
        <v>0</v>
      </c>
    </row>
    <row r="493" spans="1:12">
      <c r="A493">
        <f t="shared" si="7"/>
        <v>489</v>
      </c>
      <c r="B493" t="s">
        <v>2768</v>
      </c>
      <c r="C493" t="s">
        <v>2768</v>
      </c>
      <c r="D493" t="s">
        <v>1529</v>
      </c>
      <c r="E493" t="s">
        <v>2769</v>
      </c>
      <c r="F493">
        <v>1</v>
      </c>
      <c r="H493">
        <v>71.3</v>
      </c>
      <c r="I493" t="s">
        <v>2770</v>
      </c>
      <c r="J493">
        <v>1</v>
      </c>
      <c r="K493" t="s">
        <v>1916</v>
      </c>
      <c r="L493">
        <v>0</v>
      </c>
    </row>
    <row r="494" spans="1:12">
      <c r="A494">
        <f t="shared" si="7"/>
        <v>490</v>
      </c>
      <c r="B494" t="s">
        <v>2771</v>
      </c>
      <c r="C494" t="s">
        <v>2771</v>
      </c>
      <c r="D494" t="s">
        <v>1530</v>
      </c>
      <c r="E494" t="s">
        <v>2772</v>
      </c>
      <c r="F494">
        <v>1</v>
      </c>
      <c r="H494">
        <v>6.1</v>
      </c>
      <c r="I494" t="s">
        <v>2773</v>
      </c>
      <c r="J494">
        <v>1</v>
      </c>
      <c r="K494" t="s">
        <v>1916</v>
      </c>
      <c r="L494">
        <v>2</v>
      </c>
    </row>
    <row r="495" spans="1:12">
      <c r="A495">
        <f t="shared" si="7"/>
        <v>491</v>
      </c>
      <c r="B495" t="s">
        <v>2774</v>
      </c>
      <c r="C495" t="s">
        <v>2774</v>
      </c>
      <c r="D495" t="s">
        <v>1531</v>
      </c>
      <c r="F495">
        <v>1</v>
      </c>
      <c r="H495">
        <v>173</v>
      </c>
      <c r="I495" t="s">
        <v>2775</v>
      </c>
      <c r="J495">
        <v>25</v>
      </c>
      <c r="K495" t="s">
        <v>1903</v>
      </c>
      <c r="L495">
        <v>0</v>
      </c>
    </row>
    <row r="496" spans="1:12">
      <c r="A496">
        <f t="shared" si="7"/>
        <v>492</v>
      </c>
      <c r="B496" t="s">
        <v>2776</v>
      </c>
      <c r="C496" t="s">
        <v>2776</v>
      </c>
      <c r="D496" t="s">
        <v>1532</v>
      </c>
      <c r="E496" t="s">
        <v>2777</v>
      </c>
      <c r="F496">
        <v>1</v>
      </c>
      <c r="H496">
        <v>39</v>
      </c>
      <c r="I496" t="s">
        <v>2778</v>
      </c>
      <c r="J496">
        <v>14</v>
      </c>
      <c r="K496" t="s">
        <v>1899</v>
      </c>
      <c r="L496">
        <v>0</v>
      </c>
    </row>
    <row r="497" spans="1:12">
      <c r="A497">
        <f t="shared" si="7"/>
        <v>493</v>
      </c>
      <c r="B497" t="s">
        <v>2779</v>
      </c>
      <c r="C497" t="s">
        <v>2779</v>
      </c>
      <c r="D497" t="s">
        <v>1533</v>
      </c>
      <c r="F497">
        <v>2</v>
      </c>
      <c r="H497">
        <v>5.9</v>
      </c>
      <c r="I497" t="s">
        <v>2780</v>
      </c>
      <c r="J497">
        <v>1</v>
      </c>
      <c r="K497" t="s">
        <v>1916</v>
      </c>
      <c r="L497">
        <v>0</v>
      </c>
    </row>
    <row r="498" spans="1:12">
      <c r="A498">
        <f t="shared" si="7"/>
        <v>494</v>
      </c>
      <c r="B498" t="s">
        <v>2781</v>
      </c>
      <c r="C498" t="s">
        <v>2781</v>
      </c>
      <c r="D498" t="s">
        <v>1534</v>
      </c>
      <c r="F498">
        <v>1</v>
      </c>
      <c r="H498">
        <v>19.2</v>
      </c>
      <c r="I498" t="s">
        <v>2782</v>
      </c>
      <c r="J498">
        <v>15</v>
      </c>
      <c r="K498" t="s">
        <v>1907</v>
      </c>
      <c r="L498">
        <v>2</v>
      </c>
    </row>
    <row r="499" spans="1:12">
      <c r="A499">
        <f t="shared" si="7"/>
        <v>495</v>
      </c>
      <c r="B499" t="s">
        <v>2783</v>
      </c>
      <c r="C499" t="s">
        <v>2783</v>
      </c>
      <c r="D499" t="s">
        <v>1535</v>
      </c>
      <c r="E499">
        <v>123</v>
      </c>
      <c r="F499">
        <v>1</v>
      </c>
      <c r="H499">
        <v>0</v>
      </c>
      <c r="I499" t="s">
        <v>1535</v>
      </c>
      <c r="J499">
        <v>1</v>
      </c>
      <c r="K499" t="s">
        <v>1916</v>
      </c>
      <c r="L499">
        <v>0</v>
      </c>
    </row>
    <row r="500" spans="1:12">
      <c r="A500">
        <f t="shared" si="7"/>
        <v>496</v>
      </c>
      <c r="B500" t="s">
        <v>2784</v>
      </c>
      <c r="C500" t="s">
        <v>2784</v>
      </c>
      <c r="D500" t="s">
        <v>1409</v>
      </c>
      <c r="F500">
        <v>1</v>
      </c>
      <c r="H500">
        <v>10.1</v>
      </c>
      <c r="I500" t="s">
        <v>2378</v>
      </c>
      <c r="J500">
        <v>1</v>
      </c>
      <c r="K500" t="s">
        <v>1916</v>
      </c>
      <c r="L500">
        <v>0</v>
      </c>
    </row>
    <row r="501" spans="1:12">
      <c r="A501">
        <f t="shared" si="7"/>
        <v>497</v>
      </c>
      <c r="B501" t="s">
        <v>4927</v>
      </c>
      <c r="C501" t="s">
        <v>4927</v>
      </c>
      <c r="D501" t="s">
        <v>4141</v>
      </c>
      <c r="E501" t="s">
        <v>4928</v>
      </c>
      <c r="F501">
        <v>0</v>
      </c>
      <c r="H501">
        <v>172.6</v>
      </c>
      <c r="I501" t="s">
        <v>4929</v>
      </c>
      <c r="J501">
        <v>21</v>
      </c>
      <c r="K501" t="s">
        <v>1946</v>
      </c>
      <c r="L501">
        <v>0</v>
      </c>
    </row>
    <row r="502" spans="1:12">
      <c r="A502">
        <f t="shared" si="7"/>
        <v>498</v>
      </c>
      <c r="B502" t="s">
        <v>2785</v>
      </c>
      <c r="C502" t="s">
        <v>2785</v>
      </c>
      <c r="D502" t="s">
        <v>665</v>
      </c>
      <c r="E502" t="s">
        <v>2786</v>
      </c>
      <c r="F502">
        <v>1</v>
      </c>
      <c r="H502">
        <v>9.1</v>
      </c>
      <c r="I502" t="s">
        <v>2787</v>
      </c>
      <c r="J502">
        <v>1</v>
      </c>
      <c r="K502" t="s">
        <v>1916</v>
      </c>
      <c r="L502">
        <v>0</v>
      </c>
    </row>
    <row r="503" spans="1:12">
      <c r="A503">
        <f t="shared" si="7"/>
        <v>499</v>
      </c>
      <c r="B503" t="s">
        <v>2788</v>
      </c>
      <c r="C503" t="s">
        <v>2788</v>
      </c>
      <c r="D503" t="s">
        <v>1536</v>
      </c>
      <c r="E503" t="s">
        <v>2789</v>
      </c>
      <c r="F503">
        <v>1</v>
      </c>
      <c r="H503">
        <v>25</v>
      </c>
      <c r="I503" t="s">
        <v>2790</v>
      </c>
      <c r="J503">
        <v>1</v>
      </c>
      <c r="K503" t="s">
        <v>1916</v>
      </c>
      <c r="L503">
        <v>0</v>
      </c>
    </row>
    <row r="504" spans="1:12">
      <c r="A504">
        <f t="shared" si="7"/>
        <v>500</v>
      </c>
      <c r="B504" t="s">
        <v>4219</v>
      </c>
      <c r="C504" t="s">
        <v>4219</v>
      </c>
      <c r="D504" t="s">
        <v>668</v>
      </c>
      <c r="E504" t="s">
        <v>4220</v>
      </c>
      <c r="F504">
        <v>0</v>
      </c>
      <c r="H504">
        <v>11.3</v>
      </c>
      <c r="I504" t="s">
        <v>4221</v>
      </c>
      <c r="J504">
        <v>1</v>
      </c>
      <c r="K504" t="s">
        <v>1916</v>
      </c>
      <c r="L504">
        <v>0</v>
      </c>
    </row>
    <row r="505" spans="1:12">
      <c r="A505">
        <f t="shared" si="7"/>
        <v>501</v>
      </c>
      <c r="B505" t="s">
        <v>4930</v>
      </c>
      <c r="C505" t="s">
        <v>4930</v>
      </c>
      <c r="D505" t="s">
        <v>4142</v>
      </c>
      <c r="E505" t="s">
        <v>4931</v>
      </c>
      <c r="F505">
        <v>0</v>
      </c>
      <c r="H505">
        <v>7.9</v>
      </c>
      <c r="I505" t="s">
        <v>4932</v>
      </c>
      <c r="J505">
        <v>6</v>
      </c>
      <c r="K505" t="s">
        <v>3013</v>
      </c>
      <c r="L505">
        <v>0</v>
      </c>
    </row>
    <row r="506" spans="1:12">
      <c r="A506">
        <f t="shared" si="7"/>
        <v>502</v>
      </c>
      <c r="B506" t="s">
        <v>2791</v>
      </c>
      <c r="C506" t="s">
        <v>2791</v>
      </c>
      <c r="D506" t="s">
        <v>670</v>
      </c>
      <c r="E506" t="s">
        <v>2792</v>
      </c>
      <c r="F506">
        <v>1</v>
      </c>
      <c r="H506">
        <v>11.3</v>
      </c>
      <c r="I506" t="s">
        <v>2793</v>
      </c>
      <c r="J506">
        <v>1</v>
      </c>
      <c r="K506" t="s">
        <v>1916</v>
      </c>
      <c r="L506">
        <v>0</v>
      </c>
    </row>
    <row r="507" spans="1:12">
      <c r="A507">
        <f t="shared" si="7"/>
        <v>503</v>
      </c>
      <c r="B507" t="s">
        <v>4933</v>
      </c>
      <c r="C507" t="s">
        <v>4933</v>
      </c>
      <c r="D507" t="s">
        <v>4143</v>
      </c>
      <c r="E507" t="s">
        <v>4934</v>
      </c>
      <c r="F507">
        <v>0</v>
      </c>
      <c r="H507">
        <v>9.5</v>
      </c>
      <c r="I507" t="s">
        <v>4935</v>
      </c>
      <c r="J507">
        <v>1</v>
      </c>
      <c r="K507" t="s">
        <v>1916</v>
      </c>
      <c r="L507">
        <v>0</v>
      </c>
    </row>
    <row r="508" spans="1:12">
      <c r="A508">
        <f t="shared" si="7"/>
        <v>504</v>
      </c>
      <c r="B508" t="s">
        <v>4936</v>
      </c>
      <c r="C508" t="s">
        <v>4936</v>
      </c>
      <c r="D508" t="s">
        <v>4326</v>
      </c>
      <c r="E508" t="s">
        <v>4937</v>
      </c>
      <c r="F508">
        <v>0</v>
      </c>
      <c r="H508">
        <v>10.4</v>
      </c>
      <c r="I508" t="s">
        <v>4938</v>
      </c>
      <c r="J508">
        <v>1</v>
      </c>
      <c r="K508" t="s">
        <v>1916</v>
      </c>
      <c r="L508">
        <v>0</v>
      </c>
    </row>
    <row r="509" spans="1:12">
      <c r="A509">
        <f t="shared" si="7"/>
        <v>505</v>
      </c>
      <c r="B509" t="s">
        <v>2794</v>
      </c>
      <c r="C509" t="s">
        <v>2794</v>
      </c>
      <c r="D509" t="s">
        <v>1537</v>
      </c>
      <c r="E509" t="s">
        <v>2795</v>
      </c>
      <c r="F509">
        <v>2</v>
      </c>
      <c r="H509">
        <v>34</v>
      </c>
      <c r="I509" t="s">
        <v>2796</v>
      </c>
      <c r="J509">
        <v>3</v>
      </c>
      <c r="K509" t="s">
        <v>1939</v>
      </c>
      <c r="L509">
        <v>0</v>
      </c>
    </row>
    <row r="510" spans="1:12">
      <c r="A510">
        <f t="shared" si="7"/>
        <v>506</v>
      </c>
      <c r="B510" t="s">
        <v>4939</v>
      </c>
      <c r="C510" t="s">
        <v>4939</v>
      </c>
      <c r="D510" t="s">
        <v>4327</v>
      </c>
      <c r="E510" t="s">
        <v>4940</v>
      </c>
      <c r="F510">
        <v>0</v>
      </c>
      <c r="H510">
        <v>6.5</v>
      </c>
      <c r="I510" t="s">
        <v>4941</v>
      </c>
      <c r="J510">
        <v>2</v>
      </c>
      <c r="K510" t="s">
        <v>835</v>
      </c>
      <c r="L510">
        <v>0</v>
      </c>
    </row>
    <row r="511" spans="1:12">
      <c r="A511">
        <f t="shared" si="7"/>
        <v>507</v>
      </c>
      <c r="B511" t="s">
        <v>2797</v>
      </c>
      <c r="C511" t="s">
        <v>2797</v>
      </c>
      <c r="D511" t="s">
        <v>1538</v>
      </c>
      <c r="E511" t="s">
        <v>2798</v>
      </c>
      <c r="F511">
        <v>1</v>
      </c>
      <c r="H511">
        <v>9.4</v>
      </c>
      <c r="I511" t="s">
        <v>2799</v>
      </c>
      <c r="J511">
        <v>3</v>
      </c>
      <c r="K511" t="s">
        <v>1939</v>
      </c>
      <c r="L511">
        <v>0</v>
      </c>
    </row>
    <row r="512" spans="1:12">
      <c r="A512">
        <f t="shared" si="7"/>
        <v>508</v>
      </c>
      <c r="B512" t="s">
        <v>2800</v>
      </c>
      <c r="C512" t="s">
        <v>2800</v>
      </c>
      <c r="D512" t="s">
        <v>1539</v>
      </c>
      <c r="F512">
        <v>1</v>
      </c>
      <c r="H512">
        <v>6.5</v>
      </c>
      <c r="I512" t="s">
        <v>2801</v>
      </c>
      <c r="J512">
        <v>2</v>
      </c>
      <c r="K512" t="s">
        <v>835</v>
      </c>
      <c r="L512">
        <v>0</v>
      </c>
    </row>
    <row r="513" spans="1:12">
      <c r="A513">
        <f t="shared" si="7"/>
        <v>509</v>
      </c>
      <c r="B513" t="s">
        <v>2802</v>
      </c>
      <c r="C513" t="s">
        <v>2802</v>
      </c>
      <c r="D513" t="s">
        <v>1540</v>
      </c>
      <c r="F513">
        <v>1</v>
      </c>
      <c r="H513">
        <v>18.3</v>
      </c>
      <c r="I513" t="s">
        <v>2803</v>
      </c>
      <c r="J513">
        <v>1</v>
      </c>
      <c r="K513" t="s">
        <v>1916</v>
      </c>
      <c r="L513">
        <v>0</v>
      </c>
    </row>
    <row r="514" spans="1:12">
      <c r="A514">
        <f t="shared" si="7"/>
        <v>510</v>
      </c>
      <c r="B514" t="s">
        <v>4942</v>
      </c>
      <c r="C514" t="s">
        <v>4942</v>
      </c>
      <c r="D514" t="s">
        <v>4144</v>
      </c>
      <c r="E514" t="s">
        <v>4943</v>
      </c>
      <c r="F514">
        <v>0</v>
      </c>
      <c r="H514">
        <v>572.5</v>
      </c>
      <c r="I514" t="s">
        <v>4944</v>
      </c>
      <c r="J514">
        <v>21</v>
      </c>
      <c r="K514" t="s">
        <v>1946</v>
      </c>
      <c r="L514">
        <v>0</v>
      </c>
    </row>
    <row r="515" spans="1:12">
      <c r="A515">
        <f t="shared" si="7"/>
        <v>511</v>
      </c>
      <c r="B515" t="s">
        <v>2804</v>
      </c>
      <c r="C515" t="s">
        <v>2804</v>
      </c>
      <c r="D515" t="s">
        <v>1541</v>
      </c>
      <c r="E515" t="s">
        <v>2805</v>
      </c>
      <c r="F515">
        <v>2</v>
      </c>
      <c r="H515">
        <v>26.8</v>
      </c>
      <c r="I515" t="s">
        <v>2806</v>
      </c>
      <c r="J515">
        <v>2</v>
      </c>
      <c r="K515" t="s">
        <v>835</v>
      </c>
      <c r="L515">
        <v>2</v>
      </c>
    </row>
    <row r="516" spans="1:12">
      <c r="A516">
        <f t="shared" si="7"/>
        <v>512</v>
      </c>
      <c r="B516" t="s">
        <v>2807</v>
      </c>
      <c r="C516" t="s">
        <v>2807</v>
      </c>
      <c r="D516" t="s">
        <v>1542</v>
      </c>
      <c r="E516" t="s">
        <v>2808</v>
      </c>
      <c r="F516">
        <v>1</v>
      </c>
      <c r="H516">
        <v>25.7</v>
      </c>
      <c r="I516" t="s">
        <v>2809</v>
      </c>
      <c r="J516">
        <v>2</v>
      </c>
      <c r="K516" t="s">
        <v>835</v>
      </c>
      <c r="L516">
        <v>2</v>
      </c>
    </row>
    <row r="517" spans="1:12">
      <c r="A517">
        <f t="shared" si="7"/>
        <v>513</v>
      </c>
      <c r="B517" t="s">
        <v>2810</v>
      </c>
      <c r="C517" t="s">
        <v>2810</v>
      </c>
      <c r="D517" t="s">
        <v>1543</v>
      </c>
      <c r="E517" t="s">
        <v>2811</v>
      </c>
      <c r="F517">
        <v>2</v>
      </c>
      <c r="H517">
        <v>10045</v>
      </c>
      <c r="I517" t="s">
        <v>2812</v>
      </c>
      <c r="J517">
        <v>25</v>
      </c>
      <c r="K517" t="s">
        <v>1903</v>
      </c>
      <c r="L517">
        <v>0</v>
      </c>
    </row>
    <row r="518" spans="1:12">
      <c r="A518">
        <f t="shared" si="7"/>
        <v>514</v>
      </c>
      <c r="B518" t="s">
        <v>4945</v>
      </c>
      <c r="C518" t="s">
        <v>4945</v>
      </c>
      <c r="D518" t="s">
        <v>4145</v>
      </c>
      <c r="E518" t="s">
        <v>4946</v>
      </c>
      <c r="F518">
        <v>0</v>
      </c>
      <c r="H518">
        <v>9.5</v>
      </c>
      <c r="I518" t="s">
        <v>4947</v>
      </c>
      <c r="J518">
        <v>15</v>
      </c>
      <c r="K518" t="s">
        <v>1907</v>
      </c>
      <c r="L518">
        <v>0</v>
      </c>
    </row>
    <row r="519" spans="1:12">
      <c r="A519">
        <f t="shared" ref="A519:A582" si="8">A518+1</f>
        <v>515</v>
      </c>
      <c r="B519" t="s">
        <v>4948</v>
      </c>
      <c r="C519" t="s">
        <v>4948</v>
      </c>
      <c r="D519" t="s">
        <v>4146</v>
      </c>
      <c r="E519" t="s">
        <v>4949</v>
      </c>
      <c r="F519">
        <v>0</v>
      </c>
      <c r="H519">
        <v>9.5</v>
      </c>
      <c r="I519" t="s">
        <v>4950</v>
      </c>
      <c r="J519">
        <v>17</v>
      </c>
      <c r="K519" t="s">
        <v>2091</v>
      </c>
      <c r="L519">
        <v>0</v>
      </c>
    </row>
    <row r="520" spans="1:12">
      <c r="A520">
        <f t="shared" si="8"/>
        <v>516</v>
      </c>
      <c r="B520" t="s">
        <v>4951</v>
      </c>
      <c r="C520" t="s">
        <v>4951</v>
      </c>
      <c r="D520" t="s">
        <v>4147</v>
      </c>
      <c r="F520">
        <v>0</v>
      </c>
      <c r="H520">
        <v>13.9</v>
      </c>
      <c r="I520" t="s">
        <v>4952</v>
      </c>
      <c r="J520">
        <v>17</v>
      </c>
      <c r="K520" t="s">
        <v>2091</v>
      </c>
      <c r="L520">
        <v>0</v>
      </c>
    </row>
    <row r="521" spans="1:12">
      <c r="A521">
        <f t="shared" si="8"/>
        <v>517</v>
      </c>
      <c r="B521" t="s">
        <v>2813</v>
      </c>
      <c r="C521" t="s">
        <v>2813</v>
      </c>
      <c r="D521" t="s">
        <v>1544</v>
      </c>
      <c r="F521">
        <v>1</v>
      </c>
      <c r="H521">
        <v>9.5</v>
      </c>
      <c r="I521" t="s">
        <v>2814</v>
      </c>
      <c r="J521">
        <v>15</v>
      </c>
      <c r="K521" t="s">
        <v>1907</v>
      </c>
      <c r="L521">
        <v>0</v>
      </c>
    </row>
    <row r="522" spans="1:12">
      <c r="A522">
        <f t="shared" si="8"/>
        <v>518</v>
      </c>
      <c r="B522" t="s">
        <v>2815</v>
      </c>
      <c r="C522" t="s">
        <v>2815</v>
      </c>
      <c r="D522" t="s">
        <v>1545</v>
      </c>
      <c r="F522">
        <v>1</v>
      </c>
      <c r="H522">
        <v>9.5</v>
      </c>
      <c r="I522" t="s">
        <v>2816</v>
      </c>
      <c r="J522">
        <v>17</v>
      </c>
      <c r="K522" t="s">
        <v>2091</v>
      </c>
      <c r="L522">
        <v>0</v>
      </c>
    </row>
    <row r="523" spans="1:12">
      <c r="A523">
        <f t="shared" si="8"/>
        <v>519</v>
      </c>
      <c r="B523" t="s">
        <v>4953</v>
      </c>
      <c r="C523" t="s">
        <v>4953</v>
      </c>
      <c r="D523" t="s">
        <v>4328</v>
      </c>
      <c r="E523" t="s">
        <v>4954</v>
      </c>
      <c r="F523">
        <v>0</v>
      </c>
      <c r="H523">
        <v>10.4</v>
      </c>
      <c r="I523" t="s">
        <v>4955</v>
      </c>
      <c r="J523">
        <v>1</v>
      </c>
      <c r="K523" t="s">
        <v>1916</v>
      </c>
      <c r="L523">
        <v>0</v>
      </c>
    </row>
    <row r="524" spans="1:12">
      <c r="A524">
        <f t="shared" si="8"/>
        <v>520</v>
      </c>
      <c r="B524" t="s">
        <v>2817</v>
      </c>
      <c r="C524" t="s">
        <v>2817</v>
      </c>
      <c r="D524" t="s">
        <v>1546</v>
      </c>
      <c r="F524">
        <v>1</v>
      </c>
      <c r="H524">
        <v>10.4</v>
      </c>
      <c r="I524" t="s">
        <v>2818</v>
      </c>
      <c r="J524">
        <v>1</v>
      </c>
      <c r="K524" t="s">
        <v>1916</v>
      </c>
      <c r="L524">
        <v>0</v>
      </c>
    </row>
    <row r="525" spans="1:12">
      <c r="A525">
        <f t="shared" si="8"/>
        <v>521</v>
      </c>
      <c r="B525" t="s">
        <v>4956</v>
      </c>
      <c r="C525" t="s">
        <v>4956</v>
      </c>
      <c r="D525" t="s">
        <v>1547</v>
      </c>
      <c r="E525" t="s">
        <v>4957</v>
      </c>
      <c r="F525">
        <v>0</v>
      </c>
      <c r="H525">
        <v>14.6</v>
      </c>
      <c r="I525" t="s">
        <v>4958</v>
      </c>
      <c r="J525">
        <v>14</v>
      </c>
      <c r="K525" t="s">
        <v>1899</v>
      </c>
      <c r="L525">
        <v>2</v>
      </c>
    </row>
    <row r="526" spans="1:12">
      <c r="A526">
        <f t="shared" si="8"/>
        <v>522</v>
      </c>
      <c r="B526" t="s">
        <v>2819</v>
      </c>
      <c r="C526" t="s">
        <v>2819</v>
      </c>
      <c r="D526" t="s">
        <v>1548</v>
      </c>
      <c r="E526" t="s">
        <v>2820</v>
      </c>
      <c r="F526">
        <v>1</v>
      </c>
      <c r="H526">
        <v>27.7</v>
      </c>
      <c r="I526" t="s">
        <v>2821</v>
      </c>
      <c r="J526">
        <v>14</v>
      </c>
      <c r="K526" t="s">
        <v>1899</v>
      </c>
      <c r="L526">
        <v>0</v>
      </c>
    </row>
    <row r="527" spans="1:12">
      <c r="A527">
        <f t="shared" si="8"/>
        <v>523</v>
      </c>
      <c r="B527" t="s">
        <v>4959</v>
      </c>
      <c r="C527" t="s">
        <v>4959</v>
      </c>
      <c r="D527" t="s">
        <v>4329</v>
      </c>
      <c r="E527" t="s">
        <v>4960</v>
      </c>
      <c r="F527">
        <v>0</v>
      </c>
      <c r="H527">
        <v>27.7</v>
      </c>
      <c r="I527" t="s">
        <v>4961</v>
      </c>
      <c r="J527">
        <v>15</v>
      </c>
      <c r="K527" t="s">
        <v>1907</v>
      </c>
      <c r="L527">
        <v>0</v>
      </c>
    </row>
    <row r="528" spans="1:12">
      <c r="A528">
        <f t="shared" si="8"/>
        <v>524</v>
      </c>
      <c r="B528" t="s">
        <v>2822</v>
      </c>
      <c r="C528" t="s">
        <v>2822</v>
      </c>
      <c r="D528" t="s">
        <v>690</v>
      </c>
      <c r="F528">
        <v>2</v>
      </c>
      <c r="H528">
        <v>7.2</v>
      </c>
      <c r="I528" t="s">
        <v>2823</v>
      </c>
      <c r="J528">
        <v>1</v>
      </c>
      <c r="K528" t="s">
        <v>1916</v>
      </c>
      <c r="L528">
        <v>2</v>
      </c>
    </row>
    <row r="529" spans="1:12">
      <c r="A529">
        <f t="shared" si="8"/>
        <v>525</v>
      </c>
      <c r="B529" t="s">
        <v>4962</v>
      </c>
      <c r="C529" t="s">
        <v>4962</v>
      </c>
      <c r="D529" t="s">
        <v>4330</v>
      </c>
      <c r="E529" t="s">
        <v>4963</v>
      </c>
      <c r="F529">
        <v>0</v>
      </c>
      <c r="H529">
        <v>236</v>
      </c>
      <c r="I529" t="s">
        <v>4964</v>
      </c>
      <c r="J529">
        <v>25</v>
      </c>
      <c r="K529" t="s">
        <v>1903</v>
      </c>
      <c r="L529">
        <v>0</v>
      </c>
    </row>
    <row r="530" spans="1:12">
      <c r="A530">
        <f t="shared" si="8"/>
        <v>526</v>
      </c>
      <c r="B530" t="s">
        <v>2824</v>
      </c>
      <c r="C530" t="s">
        <v>2824</v>
      </c>
      <c r="D530" t="s">
        <v>1549</v>
      </c>
      <c r="E530" t="s">
        <v>2825</v>
      </c>
      <c r="F530">
        <v>1</v>
      </c>
      <c r="H530">
        <v>332</v>
      </c>
      <c r="I530" t="s">
        <v>2826</v>
      </c>
      <c r="J530">
        <v>25</v>
      </c>
      <c r="K530" t="s">
        <v>1903</v>
      </c>
      <c r="L530">
        <v>0</v>
      </c>
    </row>
    <row r="531" spans="1:12">
      <c r="A531">
        <f t="shared" si="8"/>
        <v>527</v>
      </c>
      <c r="B531" t="s">
        <v>4965</v>
      </c>
      <c r="C531" t="s">
        <v>4965</v>
      </c>
      <c r="D531" t="s">
        <v>4331</v>
      </c>
      <c r="E531" t="s">
        <v>4966</v>
      </c>
      <c r="F531">
        <v>0</v>
      </c>
      <c r="H531">
        <v>21.2</v>
      </c>
      <c r="I531" t="s">
        <v>4967</v>
      </c>
      <c r="J531">
        <v>3</v>
      </c>
      <c r="K531" t="s">
        <v>1939</v>
      </c>
      <c r="L531">
        <v>2</v>
      </c>
    </row>
    <row r="532" spans="1:12">
      <c r="A532">
        <f t="shared" si="8"/>
        <v>528</v>
      </c>
      <c r="B532" t="s">
        <v>2827</v>
      </c>
      <c r="C532" t="s">
        <v>2827</v>
      </c>
      <c r="D532" t="s">
        <v>1550</v>
      </c>
      <c r="F532">
        <v>1</v>
      </c>
      <c r="H532">
        <v>50.4</v>
      </c>
      <c r="I532" t="s">
        <v>2828</v>
      </c>
      <c r="J532">
        <v>1</v>
      </c>
      <c r="K532" t="s">
        <v>1916</v>
      </c>
      <c r="L532">
        <v>0</v>
      </c>
    </row>
    <row r="533" spans="1:12">
      <c r="A533">
        <f t="shared" si="8"/>
        <v>529</v>
      </c>
      <c r="B533" t="s">
        <v>4968</v>
      </c>
      <c r="C533" t="s">
        <v>4968</v>
      </c>
      <c r="D533" t="s">
        <v>4332</v>
      </c>
      <c r="E533" t="s">
        <v>4969</v>
      </c>
      <c r="F533">
        <v>0</v>
      </c>
      <c r="H533">
        <v>29.1</v>
      </c>
      <c r="I533" t="s">
        <v>4970</v>
      </c>
      <c r="J533">
        <v>1</v>
      </c>
      <c r="K533" t="s">
        <v>1916</v>
      </c>
      <c r="L533">
        <v>2</v>
      </c>
    </row>
    <row r="534" spans="1:12">
      <c r="A534">
        <f t="shared" si="8"/>
        <v>530</v>
      </c>
      <c r="B534" t="s">
        <v>4971</v>
      </c>
      <c r="C534" t="s">
        <v>4971</v>
      </c>
      <c r="D534" t="s">
        <v>4333</v>
      </c>
      <c r="E534" t="s">
        <v>4972</v>
      </c>
      <c r="F534">
        <v>0</v>
      </c>
      <c r="H534">
        <v>29.1</v>
      </c>
      <c r="I534" t="s">
        <v>4973</v>
      </c>
      <c r="J534">
        <v>1</v>
      </c>
      <c r="K534" t="s">
        <v>1916</v>
      </c>
      <c r="L534">
        <v>2</v>
      </c>
    </row>
    <row r="535" spans="1:12">
      <c r="A535">
        <f t="shared" si="8"/>
        <v>531</v>
      </c>
      <c r="B535" t="s">
        <v>4974</v>
      </c>
      <c r="C535" t="s">
        <v>4974</v>
      </c>
      <c r="D535" t="s">
        <v>4334</v>
      </c>
      <c r="E535" t="s">
        <v>4975</v>
      </c>
      <c r="F535">
        <v>0</v>
      </c>
      <c r="H535">
        <v>43.4</v>
      </c>
      <c r="I535" t="s">
        <v>4976</v>
      </c>
      <c r="J535">
        <v>1</v>
      </c>
      <c r="K535" t="s">
        <v>1916</v>
      </c>
      <c r="L535">
        <v>2</v>
      </c>
    </row>
    <row r="536" spans="1:12">
      <c r="A536">
        <f t="shared" si="8"/>
        <v>532</v>
      </c>
      <c r="B536" t="s">
        <v>4977</v>
      </c>
      <c r="C536" t="s">
        <v>4977</v>
      </c>
      <c r="D536" t="s">
        <v>4335</v>
      </c>
      <c r="E536" t="s">
        <v>4978</v>
      </c>
      <c r="F536">
        <v>0</v>
      </c>
      <c r="H536">
        <v>43.4</v>
      </c>
      <c r="I536" t="s">
        <v>4979</v>
      </c>
      <c r="J536">
        <v>1</v>
      </c>
      <c r="K536" t="s">
        <v>1916</v>
      </c>
      <c r="L536">
        <v>2</v>
      </c>
    </row>
    <row r="537" spans="1:12">
      <c r="A537">
        <f t="shared" si="8"/>
        <v>533</v>
      </c>
      <c r="B537" t="s">
        <v>4980</v>
      </c>
      <c r="C537" t="s">
        <v>4980</v>
      </c>
      <c r="D537" t="s">
        <v>4336</v>
      </c>
      <c r="E537" t="s">
        <v>4981</v>
      </c>
      <c r="F537">
        <v>0</v>
      </c>
      <c r="H537">
        <v>50.8</v>
      </c>
      <c r="I537" t="s">
        <v>4982</v>
      </c>
      <c r="J537">
        <v>3</v>
      </c>
      <c r="K537" t="s">
        <v>1939</v>
      </c>
      <c r="L537">
        <v>2</v>
      </c>
    </row>
    <row r="538" spans="1:12">
      <c r="A538">
        <f t="shared" si="8"/>
        <v>534</v>
      </c>
      <c r="B538" t="s">
        <v>4983</v>
      </c>
      <c r="C538" t="s">
        <v>4983</v>
      </c>
      <c r="D538" t="s">
        <v>4337</v>
      </c>
      <c r="E538" t="s">
        <v>4984</v>
      </c>
      <c r="F538">
        <v>0</v>
      </c>
      <c r="H538">
        <v>73.099999999999994</v>
      </c>
      <c r="I538" t="s">
        <v>4985</v>
      </c>
      <c r="J538">
        <v>1</v>
      </c>
      <c r="K538" t="s">
        <v>1916</v>
      </c>
      <c r="L538">
        <v>2</v>
      </c>
    </row>
    <row r="539" spans="1:12">
      <c r="A539">
        <f t="shared" si="8"/>
        <v>535</v>
      </c>
      <c r="B539" t="s">
        <v>4986</v>
      </c>
      <c r="C539" t="s">
        <v>4986</v>
      </c>
      <c r="D539" t="s">
        <v>4338</v>
      </c>
      <c r="E539" t="s">
        <v>4987</v>
      </c>
      <c r="F539">
        <v>0</v>
      </c>
      <c r="H539">
        <v>73.099999999999994</v>
      </c>
      <c r="I539" t="s">
        <v>4988</v>
      </c>
      <c r="J539">
        <v>1</v>
      </c>
      <c r="K539" t="s">
        <v>1916</v>
      </c>
      <c r="L539">
        <v>2</v>
      </c>
    </row>
    <row r="540" spans="1:12">
      <c r="A540">
        <f t="shared" si="8"/>
        <v>536</v>
      </c>
      <c r="B540" t="s">
        <v>2829</v>
      </c>
      <c r="C540" t="s">
        <v>2829</v>
      </c>
      <c r="D540" t="s">
        <v>1551</v>
      </c>
      <c r="F540">
        <v>1</v>
      </c>
      <c r="H540">
        <v>29.1</v>
      </c>
      <c r="I540" t="s">
        <v>2830</v>
      </c>
      <c r="J540">
        <v>1</v>
      </c>
      <c r="K540" t="s">
        <v>1916</v>
      </c>
      <c r="L540">
        <v>2</v>
      </c>
    </row>
    <row r="541" spans="1:12">
      <c r="A541">
        <f t="shared" si="8"/>
        <v>537</v>
      </c>
      <c r="B541" t="s">
        <v>2831</v>
      </c>
      <c r="C541" t="s">
        <v>2831</v>
      </c>
      <c r="D541" t="s">
        <v>1552</v>
      </c>
      <c r="F541">
        <v>1</v>
      </c>
      <c r="H541">
        <v>43.4</v>
      </c>
      <c r="I541" t="s">
        <v>2832</v>
      </c>
      <c r="J541">
        <v>1</v>
      </c>
      <c r="K541" t="s">
        <v>1916</v>
      </c>
      <c r="L541">
        <v>2</v>
      </c>
    </row>
    <row r="542" spans="1:12">
      <c r="A542">
        <f t="shared" si="8"/>
        <v>538</v>
      </c>
      <c r="B542" t="s">
        <v>2833</v>
      </c>
      <c r="C542" t="s">
        <v>2833</v>
      </c>
      <c r="D542" t="s">
        <v>1553</v>
      </c>
      <c r="F542">
        <v>1</v>
      </c>
      <c r="H542">
        <v>73.099999999999994</v>
      </c>
      <c r="I542" t="s">
        <v>2834</v>
      </c>
      <c r="J542">
        <v>1</v>
      </c>
      <c r="K542" t="s">
        <v>1916</v>
      </c>
      <c r="L542">
        <v>2</v>
      </c>
    </row>
    <row r="543" spans="1:12">
      <c r="A543">
        <f t="shared" si="8"/>
        <v>539</v>
      </c>
      <c r="B543" t="s">
        <v>2835</v>
      </c>
      <c r="C543" t="s">
        <v>2835</v>
      </c>
      <c r="D543" t="s">
        <v>1554</v>
      </c>
      <c r="E543" t="s">
        <v>2836</v>
      </c>
      <c r="F543">
        <v>2</v>
      </c>
      <c r="H543">
        <v>339</v>
      </c>
      <c r="I543" t="s">
        <v>2837</v>
      </c>
      <c r="J543">
        <v>25</v>
      </c>
      <c r="K543" t="s">
        <v>1903</v>
      </c>
      <c r="L543">
        <v>0</v>
      </c>
    </row>
    <row r="544" spans="1:12">
      <c r="A544">
        <f t="shared" si="8"/>
        <v>540</v>
      </c>
      <c r="B544" t="s">
        <v>2838</v>
      </c>
      <c r="C544" t="s">
        <v>2838</v>
      </c>
      <c r="D544" t="s">
        <v>1555</v>
      </c>
      <c r="E544" t="s">
        <v>2839</v>
      </c>
      <c r="F544">
        <v>1</v>
      </c>
      <c r="H544">
        <v>146</v>
      </c>
      <c r="I544" t="s">
        <v>2840</v>
      </c>
      <c r="J544">
        <v>25</v>
      </c>
      <c r="K544" t="s">
        <v>1903</v>
      </c>
      <c r="L544">
        <v>2</v>
      </c>
    </row>
    <row r="545" spans="1:12">
      <c r="A545">
        <f t="shared" si="8"/>
        <v>541</v>
      </c>
      <c r="B545" t="s">
        <v>4989</v>
      </c>
      <c r="C545" t="s">
        <v>4989</v>
      </c>
      <c r="D545" t="s">
        <v>4339</v>
      </c>
      <c r="E545" t="s">
        <v>4990</v>
      </c>
      <c r="F545">
        <v>0</v>
      </c>
      <c r="H545">
        <v>45.1</v>
      </c>
      <c r="I545" t="s">
        <v>4991</v>
      </c>
      <c r="J545">
        <v>1</v>
      </c>
      <c r="K545" t="s">
        <v>1916</v>
      </c>
      <c r="L545">
        <v>0</v>
      </c>
    </row>
    <row r="546" spans="1:12">
      <c r="A546">
        <f t="shared" si="8"/>
        <v>542</v>
      </c>
      <c r="B546" t="s">
        <v>2841</v>
      </c>
      <c r="C546" t="s">
        <v>2841</v>
      </c>
      <c r="D546" t="s">
        <v>1556</v>
      </c>
      <c r="E546" t="s">
        <v>2842</v>
      </c>
      <c r="F546">
        <v>1</v>
      </c>
      <c r="H546">
        <v>29.7</v>
      </c>
      <c r="I546" t="s">
        <v>2843</v>
      </c>
      <c r="J546">
        <v>1</v>
      </c>
      <c r="K546" t="s">
        <v>1916</v>
      </c>
      <c r="L546">
        <v>0</v>
      </c>
    </row>
    <row r="547" spans="1:12">
      <c r="A547">
        <f t="shared" si="8"/>
        <v>543</v>
      </c>
      <c r="B547" t="s">
        <v>2844</v>
      </c>
      <c r="C547" t="s">
        <v>2844</v>
      </c>
      <c r="D547" t="s">
        <v>1557</v>
      </c>
      <c r="E547" t="s">
        <v>2845</v>
      </c>
      <c r="F547">
        <v>1</v>
      </c>
      <c r="H547">
        <v>32.700000000000003</v>
      </c>
      <c r="I547" t="s">
        <v>2846</v>
      </c>
      <c r="J547">
        <v>1</v>
      </c>
      <c r="K547" t="s">
        <v>1916</v>
      </c>
      <c r="L547">
        <v>0</v>
      </c>
    </row>
    <row r="548" spans="1:12">
      <c r="A548">
        <f t="shared" si="8"/>
        <v>544</v>
      </c>
      <c r="B548" t="s">
        <v>2847</v>
      </c>
      <c r="C548" t="s">
        <v>2847</v>
      </c>
      <c r="D548" t="s">
        <v>707</v>
      </c>
      <c r="E548" t="s">
        <v>2848</v>
      </c>
      <c r="F548">
        <v>1</v>
      </c>
      <c r="H548">
        <v>10.1</v>
      </c>
      <c r="I548" t="s">
        <v>2849</v>
      </c>
      <c r="J548">
        <v>1</v>
      </c>
      <c r="K548" t="s">
        <v>1916</v>
      </c>
      <c r="L548">
        <v>0</v>
      </c>
    </row>
    <row r="549" spans="1:12">
      <c r="A549">
        <f t="shared" si="8"/>
        <v>545</v>
      </c>
      <c r="B549" t="s">
        <v>4992</v>
      </c>
      <c r="C549" t="s">
        <v>4992</v>
      </c>
      <c r="D549" t="s">
        <v>4340</v>
      </c>
      <c r="E549" t="s">
        <v>4993</v>
      </c>
      <c r="F549">
        <v>0</v>
      </c>
      <c r="H549">
        <v>75.599999999999994</v>
      </c>
      <c r="I549" t="s">
        <v>4994</v>
      </c>
      <c r="J549">
        <v>14</v>
      </c>
      <c r="K549" t="s">
        <v>1899</v>
      </c>
      <c r="L549">
        <v>2</v>
      </c>
    </row>
    <row r="550" spans="1:12">
      <c r="A550">
        <f t="shared" si="8"/>
        <v>546</v>
      </c>
      <c r="B550" t="s">
        <v>2850</v>
      </c>
      <c r="C550" t="s">
        <v>2850</v>
      </c>
      <c r="D550" t="s">
        <v>1558</v>
      </c>
      <c r="E550" t="s">
        <v>2851</v>
      </c>
      <c r="F550">
        <v>2</v>
      </c>
      <c r="H550">
        <v>118.9</v>
      </c>
      <c r="I550" t="s">
        <v>2852</v>
      </c>
      <c r="J550">
        <v>1</v>
      </c>
      <c r="K550" t="s">
        <v>1916</v>
      </c>
      <c r="L550">
        <v>0</v>
      </c>
    </row>
    <row r="551" spans="1:12">
      <c r="A551">
        <f t="shared" si="8"/>
        <v>547</v>
      </c>
      <c r="B551" t="s">
        <v>2853</v>
      </c>
      <c r="C551" t="s">
        <v>2853</v>
      </c>
      <c r="D551" t="s">
        <v>1559</v>
      </c>
      <c r="F551">
        <v>2</v>
      </c>
      <c r="H551">
        <v>6.1</v>
      </c>
      <c r="I551" t="s">
        <v>2854</v>
      </c>
      <c r="J551">
        <v>1</v>
      </c>
      <c r="K551" t="s">
        <v>1916</v>
      </c>
      <c r="L551">
        <v>0</v>
      </c>
    </row>
    <row r="552" spans="1:12">
      <c r="A552">
        <f t="shared" si="8"/>
        <v>548</v>
      </c>
      <c r="B552" t="s">
        <v>2855</v>
      </c>
      <c r="C552" t="s">
        <v>2855</v>
      </c>
      <c r="D552" t="s">
        <v>1560</v>
      </c>
      <c r="E552" t="s">
        <v>2856</v>
      </c>
      <c r="F552">
        <v>1</v>
      </c>
      <c r="H552">
        <v>6.1</v>
      </c>
      <c r="I552" t="s">
        <v>2857</v>
      </c>
      <c r="J552">
        <v>1</v>
      </c>
      <c r="K552" t="s">
        <v>1916</v>
      </c>
      <c r="L552">
        <v>2</v>
      </c>
    </row>
    <row r="553" spans="1:12">
      <c r="A553">
        <f t="shared" si="8"/>
        <v>549</v>
      </c>
      <c r="B553" t="s">
        <v>4995</v>
      </c>
      <c r="C553" t="s">
        <v>4995</v>
      </c>
      <c r="D553" t="s">
        <v>4148</v>
      </c>
      <c r="E553" t="s">
        <v>4996</v>
      </c>
      <c r="F553">
        <v>0</v>
      </c>
      <c r="H553">
        <v>29.4</v>
      </c>
      <c r="I553" t="s">
        <v>4997</v>
      </c>
      <c r="J553">
        <v>1</v>
      </c>
      <c r="K553" t="s">
        <v>1916</v>
      </c>
      <c r="L553">
        <v>2</v>
      </c>
    </row>
    <row r="554" spans="1:12">
      <c r="A554">
        <f t="shared" si="8"/>
        <v>550</v>
      </c>
      <c r="B554" t="s">
        <v>2858</v>
      </c>
      <c r="C554" t="s">
        <v>2858</v>
      </c>
      <c r="D554" t="s">
        <v>1561</v>
      </c>
      <c r="F554">
        <v>2</v>
      </c>
      <c r="H554">
        <v>17</v>
      </c>
      <c r="I554" t="s">
        <v>2859</v>
      </c>
      <c r="J554">
        <v>1</v>
      </c>
      <c r="K554" t="s">
        <v>1916</v>
      </c>
      <c r="L554">
        <v>2</v>
      </c>
    </row>
    <row r="555" spans="1:12">
      <c r="A555">
        <f t="shared" si="8"/>
        <v>551</v>
      </c>
      <c r="B555" t="s">
        <v>4998</v>
      </c>
      <c r="C555" t="s">
        <v>4998</v>
      </c>
      <c r="D555" t="s">
        <v>4341</v>
      </c>
      <c r="E555" t="s">
        <v>4999</v>
      </c>
      <c r="F555">
        <v>0</v>
      </c>
      <c r="H555">
        <v>26.9</v>
      </c>
      <c r="I555" t="s">
        <v>5000</v>
      </c>
      <c r="J555">
        <v>1</v>
      </c>
      <c r="K555" t="s">
        <v>1916</v>
      </c>
      <c r="L555">
        <v>2</v>
      </c>
    </row>
    <row r="556" spans="1:12">
      <c r="A556">
        <f t="shared" si="8"/>
        <v>552</v>
      </c>
      <c r="B556" t="s">
        <v>2860</v>
      </c>
      <c r="C556" t="s">
        <v>2860</v>
      </c>
      <c r="D556" t="s">
        <v>1562</v>
      </c>
      <c r="E556" t="s">
        <v>2861</v>
      </c>
      <c r="F556">
        <v>1</v>
      </c>
      <c r="H556">
        <v>10.4</v>
      </c>
      <c r="I556" t="s">
        <v>2862</v>
      </c>
      <c r="J556">
        <v>2</v>
      </c>
      <c r="K556" t="s">
        <v>835</v>
      </c>
      <c r="L556">
        <v>0</v>
      </c>
    </row>
    <row r="557" spans="1:12">
      <c r="A557">
        <f t="shared" si="8"/>
        <v>553</v>
      </c>
      <c r="B557" t="s">
        <v>2863</v>
      </c>
      <c r="C557" t="s">
        <v>2863</v>
      </c>
      <c r="D557" t="s">
        <v>1563</v>
      </c>
      <c r="E557" t="s">
        <v>2864</v>
      </c>
      <c r="F557">
        <v>1</v>
      </c>
      <c r="H557">
        <v>100</v>
      </c>
      <c r="I557" t="s">
        <v>2865</v>
      </c>
      <c r="J557">
        <v>25</v>
      </c>
      <c r="K557" t="s">
        <v>1903</v>
      </c>
      <c r="L557">
        <v>0</v>
      </c>
    </row>
    <row r="558" spans="1:12">
      <c r="A558">
        <f t="shared" si="8"/>
        <v>554</v>
      </c>
      <c r="B558" t="s">
        <v>2866</v>
      </c>
      <c r="C558" t="s">
        <v>2866</v>
      </c>
      <c r="D558" t="s">
        <v>1564</v>
      </c>
      <c r="E558" t="s">
        <v>2867</v>
      </c>
      <c r="F558">
        <v>1</v>
      </c>
      <c r="H558">
        <v>6.1</v>
      </c>
      <c r="I558" t="s">
        <v>2868</v>
      </c>
      <c r="J558">
        <v>1</v>
      </c>
      <c r="K558" t="s">
        <v>1916</v>
      </c>
      <c r="L558">
        <v>0</v>
      </c>
    </row>
    <row r="559" spans="1:12">
      <c r="A559">
        <f t="shared" si="8"/>
        <v>555</v>
      </c>
      <c r="B559" t="s">
        <v>5001</v>
      </c>
      <c r="C559" t="s">
        <v>5001</v>
      </c>
      <c r="D559" t="s">
        <v>4149</v>
      </c>
      <c r="E559" t="s">
        <v>5002</v>
      </c>
      <c r="F559">
        <v>0</v>
      </c>
      <c r="H559">
        <v>5.9</v>
      </c>
      <c r="I559" t="s">
        <v>5003</v>
      </c>
      <c r="J559">
        <v>1</v>
      </c>
      <c r="K559" t="s">
        <v>1916</v>
      </c>
      <c r="L559">
        <v>0</v>
      </c>
    </row>
    <row r="560" spans="1:12">
      <c r="A560">
        <f t="shared" si="8"/>
        <v>556</v>
      </c>
      <c r="B560" t="s">
        <v>5004</v>
      </c>
      <c r="C560" t="s">
        <v>5004</v>
      </c>
      <c r="D560" t="s">
        <v>4150</v>
      </c>
      <c r="F560">
        <v>0</v>
      </c>
      <c r="H560">
        <v>6.1</v>
      </c>
      <c r="I560" t="s">
        <v>5005</v>
      </c>
      <c r="J560">
        <v>1</v>
      </c>
      <c r="K560" t="s">
        <v>1916</v>
      </c>
      <c r="L560">
        <v>0</v>
      </c>
    </row>
    <row r="561" spans="1:12">
      <c r="A561">
        <f t="shared" si="8"/>
        <v>557</v>
      </c>
      <c r="B561" t="s">
        <v>2869</v>
      </c>
      <c r="C561" t="s">
        <v>2869</v>
      </c>
      <c r="D561" t="s">
        <v>719</v>
      </c>
      <c r="E561" t="s">
        <v>2870</v>
      </c>
      <c r="F561">
        <v>1</v>
      </c>
      <c r="H561">
        <v>10.1</v>
      </c>
      <c r="I561" t="s">
        <v>2871</v>
      </c>
      <c r="J561">
        <v>1</v>
      </c>
      <c r="K561" t="s">
        <v>1916</v>
      </c>
      <c r="L561">
        <v>0</v>
      </c>
    </row>
    <row r="562" spans="1:12">
      <c r="A562">
        <f t="shared" si="8"/>
        <v>558</v>
      </c>
      <c r="B562" t="s">
        <v>2872</v>
      </c>
      <c r="C562" t="s">
        <v>2872</v>
      </c>
      <c r="D562" t="s">
        <v>1565</v>
      </c>
      <c r="E562" t="s">
        <v>2873</v>
      </c>
      <c r="F562">
        <v>1</v>
      </c>
      <c r="H562">
        <v>256</v>
      </c>
      <c r="I562" t="s">
        <v>2874</v>
      </c>
      <c r="J562">
        <v>25</v>
      </c>
      <c r="K562" t="s">
        <v>1903</v>
      </c>
      <c r="L562">
        <v>0</v>
      </c>
    </row>
    <row r="563" spans="1:12">
      <c r="A563">
        <f t="shared" si="8"/>
        <v>559</v>
      </c>
      <c r="B563" t="s">
        <v>5006</v>
      </c>
      <c r="C563" t="s">
        <v>5006</v>
      </c>
      <c r="D563" t="s">
        <v>4342</v>
      </c>
      <c r="E563" t="s">
        <v>5007</v>
      </c>
      <c r="F563">
        <v>0</v>
      </c>
      <c r="H563">
        <v>9</v>
      </c>
      <c r="I563" t="s">
        <v>5008</v>
      </c>
      <c r="J563">
        <v>1</v>
      </c>
      <c r="K563" t="s">
        <v>1916</v>
      </c>
      <c r="L563">
        <v>0</v>
      </c>
    </row>
    <row r="564" spans="1:12">
      <c r="A564">
        <f t="shared" si="8"/>
        <v>560</v>
      </c>
      <c r="B564" t="s">
        <v>2875</v>
      </c>
      <c r="C564" t="s">
        <v>2875</v>
      </c>
      <c r="D564" t="s">
        <v>1566</v>
      </c>
      <c r="F564">
        <v>1</v>
      </c>
      <c r="H564">
        <v>9</v>
      </c>
      <c r="I564" t="s">
        <v>2876</v>
      </c>
      <c r="J564">
        <v>1</v>
      </c>
      <c r="K564" t="s">
        <v>1916</v>
      </c>
      <c r="L564">
        <v>0</v>
      </c>
    </row>
    <row r="565" spans="1:12">
      <c r="A565">
        <f t="shared" si="8"/>
        <v>561</v>
      </c>
      <c r="B565" t="s">
        <v>2877</v>
      </c>
      <c r="C565" t="s">
        <v>2877</v>
      </c>
      <c r="D565" t="s">
        <v>1567</v>
      </c>
      <c r="E565" t="s">
        <v>2878</v>
      </c>
      <c r="F565">
        <v>1</v>
      </c>
      <c r="H565">
        <v>6.1</v>
      </c>
      <c r="I565" t="s">
        <v>2879</v>
      </c>
      <c r="J565">
        <v>1</v>
      </c>
      <c r="K565" t="s">
        <v>1916</v>
      </c>
      <c r="L565">
        <v>0</v>
      </c>
    </row>
    <row r="566" spans="1:12">
      <c r="A566">
        <f t="shared" si="8"/>
        <v>562</v>
      </c>
      <c r="B566" t="s">
        <v>2880</v>
      </c>
      <c r="C566" t="s">
        <v>2880</v>
      </c>
      <c r="D566" t="s">
        <v>1568</v>
      </c>
      <c r="E566" t="s">
        <v>2881</v>
      </c>
      <c r="F566">
        <v>1</v>
      </c>
      <c r="H566">
        <v>161.69999999999999</v>
      </c>
      <c r="I566" t="s">
        <v>2882</v>
      </c>
      <c r="J566">
        <v>1</v>
      </c>
      <c r="K566" t="s">
        <v>1916</v>
      </c>
      <c r="L566">
        <v>2</v>
      </c>
    </row>
    <row r="567" spans="1:12">
      <c r="A567">
        <f t="shared" si="8"/>
        <v>563</v>
      </c>
      <c r="B567" t="s">
        <v>2883</v>
      </c>
      <c r="C567" t="s">
        <v>2883</v>
      </c>
      <c r="D567" t="s">
        <v>1569</v>
      </c>
      <c r="E567" t="s">
        <v>2884</v>
      </c>
      <c r="F567">
        <v>2</v>
      </c>
      <c r="H567">
        <v>155.1</v>
      </c>
      <c r="I567" t="s">
        <v>2885</v>
      </c>
      <c r="J567">
        <v>21</v>
      </c>
      <c r="K567" t="s">
        <v>1946</v>
      </c>
      <c r="L567">
        <v>0</v>
      </c>
    </row>
    <row r="568" spans="1:12">
      <c r="A568">
        <f t="shared" si="8"/>
        <v>564</v>
      </c>
      <c r="B568" t="s">
        <v>2886</v>
      </c>
      <c r="C568" t="s">
        <v>2886</v>
      </c>
      <c r="D568" t="s">
        <v>1570</v>
      </c>
      <c r="E568" t="s">
        <v>2887</v>
      </c>
      <c r="F568">
        <v>2</v>
      </c>
      <c r="H568">
        <v>309</v>
      </c>
      <c r="I568" t="s">
        <v>2888</v>
      </c>
      <c r="J568">
        <v>1</v>
      </c>
      <c r="K568" t="s">
        <v>1916</v>
      </c>
      <c r="L568">
        <v>2</v>
      </c>
    </row>
    <row r="569" spans="1:12">
      <c r="A569">
        <f t="shared" si="8"/>
        <v>565</v>
      </c>
      <c r="B569" t="s">
        <v>2889</v>
      </c>
      <c r="C569" t="s">
        <v>2889</v>
      </c>
      <c r="D569" t="s">
        <v>1571</v>
      </c>
      <c r="E569" t="s">
        <v>2890</v>
      </c>
      <c r="F569">
        <v>2</v>
      </c>
      <c r="H569">
        <v>115</v>
      </c>
      <c r="I569" t="s">
        <v>2891</v>
      </c>
      <c r="J569">
        <v>25</v>
      </c>
      <c r="K569" t="s">
        <v>1903</v>
      </c>
      <c r="L569">
        <v>0</v>
      </c>
    </row>
    <row r="570" spans="1:12">
      <c r="A570">
        <f t="shared" si="8"/>
        <v>566</v>
      </c>
      <c r="B570" t="s">
        <v>2892</v>
      </c>
      <c r="C570" t="s">
        <v>2892</v>
      </c>
      <c r="D570" t="s">
        <v>1572</v>
      </c>
      <c r="E570" t="s">
        <v>2893</v>
      </c>
      <c r="F570">
        <v>2</v>
      </c>
      <c r="H570">
        <v>2749</v>
      </c>
      <c r="I570" t="s">
        <v>2894</v>
      </c>
      <c r="J570">
        <v>25</v>
      </c>
      <c r="K570" t="s">
        <v>1903</v>
      </c>
      <c r="L570">
        <v>2</v>
      </c>
    </row>
    <row r="571" spans="1:12">
      <c r="A571">
        <f t="shared" si="8"/>
        <v>567</v>
      </c>
      <c r="B571" t="s">
        <v>2895</v>
      </c>
      <c r="C571" t="s">
        <v>2895</v>
      </c>
      <c r="D571" t="s">
        <v>1573</v>
      </c>
      <c r="E571" t="s">
        <v>2896</v>
      </c>
      <c r="F571">
        <v>2</v>
      </c>
      <c r="H571">
        <v>1841</v>
      </c>
      <c r="I571" t="s">
        <v>2897</v>
      </c>
      <c r="J571">
        <v>25</v>
      </c>
      <c r="K571" t="s">
        <v>1903</v>
      </c>
      <c r="L571">
        <v>2</v>
      </c>
    </row>
    <row r="572" spans="1:12">
      <c r="A572">
        <f t="shared" si="8"/>
        <v>568</v>
      </c>
      <c r="B572" t="s">
        <v>2898</v>
      </c>
      <c r="C572" t="s">
        <v>2898</v>
      </c>
      <c r="D572" t="s">
        <v>1574</v>
      </c>
      <c r="E572" t="s">
        <v>2899</v>
      </c>
      <c r="F572">
        <v>1</v>
      </c>
      <c r="H572">
        <v>9.1999999999999993</v>
      </c>
      <c r="I572" t="s">
        <v>2900</v>
      </c>
      <c r="J572">
        <v>1</v>
      </c>
      <c r="K572" t="s">
        <v>1916</v>
      </c>
      <c r="L572">
        <v>2</v>
      </c>
    </row>
    <row r="573" spans="1:12">
      <c r="A573">
        <f t="shared" si="8"/>
        <v>569</v>
      </c>
      <c r="B573" t="s">
        <v>2901</v>
      </c>
      <c r="C573" t="s">
        <v>2901</v>
      </c>
      <c r="D573" t="s">
        <v>1575</v>
      </c>
      <c r="E573" t="s">
        <v>2902</v>
      </c>
      <c r="F573">
        <v>1</v>
      </c>
      <c r="H573">
        <v>12.8</v>
      </c>
      <c r="I573" t="s">
        <v>2903</v>
      </c>
      <c r="J573">
        <v>1</v>
      </c>
      <c r="K573" t="s">
        <v>1916</v>
      </c>
      <c r="L573">
        <v>2</v>
      </c>
    </row>
    <row r="574" spans="1:12">
      <c r="A574">
        <f t="shared" si="8"/>
        <v>570</v>
      </c>
      <c r="B574" t="s">
        <v>5009</v>
      </c>
      <c r="C574" t="s">
        <v>5009</v>
      </c>
      <c r="D574" t="s">
        <v>4343</v>
      </c>
      <c r="E574" t="s">
        <v>5010</v>
      </c>
      <c r="F574">
        <v>0</v>
      </c>
      <c r="H574">
        <v>205.2</v>
      </c>
      <c r="I574" t="s">
        <v>5011</v>
      </c>
      <c r="J574">
        <v>7</v>
      </c>
      <c r="K574" t="s">
        <v>2143</v>
      </c>
      <c r="L574">
        <v>0</v>
      </c>
    </row>
    <row r="575" spans="1:12">
      <c r="A575">
        <f t="shared" si="8"/>
        <v>571</v>
      </c>
      <c r="B575" t="s">
        <v>5012</v>
      </c>
      <c r="C575" t="s">
        <v>5012</v>
      </c>
      <c r="D575" t="s">
        <v>4344</v>
      </c>
      <c r="E575" t="s">
        <v>5013</v>
      </c>
      <c r="F575">
        <v>0</v>
      </c>
      <c r="H575">
        <v>618.5</v>
      </c>
      <c r="I575" t="s">
        <v>5014</v>
      </c>
      <c r="J575">
        <v>1</v>
      </c>
      <c r="K575" t="s">
        <v>1916</v>
      </c>
      <c r="L575">
        <v>2</v>
      </c>
    </row>
    <row r="576" spans="1:12">
      <c r="A576">
        <f t="shared" si="8"/>
        <v>572</v>
      </c>
      <c r="B576" t="s">
        <v>5015</v>
      </c>
      <c r="C576" t="s">
        <v>5015</v>
      </c>
      <c r="D576" t="s">
        <v>1576</v>
      </c>
      <c r="E576" t="s">
        <v>5016</v>
      </c>
      <c r="F576">
        <v>0</v>
      </c>
      <c r="H576">
        <v>49.7</v>
      </c>
      <c r="I576" t="s">
        <v>5017</v>
      </c>
      <c r="J576">
        <v>2</v>
      </c>
      <c r="K576" t="s">
        <v>835</v>
      </c>
      <c r="L576">
        <v>0</v>
      </c>
    </row>
    <row r="577" spans="1:12">
      <c r="A577">
        <f t="shared" si="8"/>
        <v>573</v>
      </c>
      <c r="B577" t="s">
        <v>5018</v>
      </c>
      <c r="C577" t="s">
        <v>5018</v>
      </c>
      <c r="D577" t="s">
        <v>4345</v>
      </c>
      <c r="E577" t="s">
        <v>5019</v>
      </c>
      <c r="F577">
        <v>0</v>
      </c>
      <c r="H577">
        <v>8.9</v>
      </c>
      <c r="I577" t="s">
        <v>5020</v>
      </c>
      <c r="J577">
        <v>1</v>
      </c>
      <c r="K577" t="s">
        <v>1916</v>
      </c>
      <c r="L577">
        <v>2</v>
      </c>
    </row>
    <row r="578" spans="1:12">
      <c r="A578">
        <f t="shared" si="8"/>
        <v>574</v>
      </c>
      <c r="B578" t="s">
        <v>5021</v>
      </c>
      <c r="C578" t="s">
        <v>5021</v>
      </c>
      <c r="D578" t="s">
        <v>4151</v>
      </c>
      <c r="E578" t="s">
        <v>5022</v>
      </c>
      <c r="F578">
        <v>0</v>
      </c>
      <c r="H578">
        <v>24.5</v>
      </c>
      <c r="I578" t="s">
        <v>5023</v>
      </c>
      <c r="J578">
        <v>1</v>
      </c>
      <c r="K578" t="s">
        <v>1916</v>
      </c>
      <c r="L578">
        <v>2</v>
      </c>
    </row>
    <row r="579" spans="1:12">
      <c r="A579">
        <f t="shared" si="8"/>
        <v>575</v>
      </c>
      <c r="B579" t="s">
        <v>5024</v>
      </c>
      <c r="C579" t="s">
        <v>5024</v>
      </c>
      <c r="D579" t="s">
        <v>4152</v>
      </c>
      <c r="E579" t="s">
        <v>5025</v>
      </c>
      <c r="F579">
        <v>0</v>
      </c>
      <c r="H579">
        <v>74.2</v>
      </c>
      <c r="I579" t="s">
        <v>5026</v>
      </c>
      <c r="J579">
        <v>3</v>
      </c>
      <c r="K579" t="s">
        <v>1939</v>
      </c>
      <c r="L579">
        <v>2</v>
      </c>
    </row>
    <row r="580" spans="1:12">
      <c r="A580">
        <f t="shared" si="8"/>
        <v>576</v>
      </c>
      <c r="B580" t="s">
        <v>2904</v>
      </c>
      <c r="C580" t="s">
        <v>2904</v>
      </c>
      <c r="D580" t="s">
        <v>1577</v>
      </c>
      <c r="E580" t="s">
        <v>2905</v>
      </c>
      <c r="F580">
        <v>1</v>
      </c>
      <c r="H580">
        <v>192</v>
      </c>
      <c r="I580" t="s">
        <v>2906</v>
      </c>
      <c r="J580">
        <v>25</v>
      </c>
      <c r="K580" t="s">
        <v>1903</v>
      </c>
      <c r="L580">
        <v>2</v>
      </c>
    </row>
    <row r="581" spans="1:12">
      <c r="A581">
        <f t="shared" si="8"/>
        <v>577</v>
      </c>
      <c r="B581" t="s">
        <v>5027</v>
      </c>
      <c r="C581" t="s">
        <v>5027</v>
      </c>
      <c r="D581" t="s">
        <v>4346</v>
      </c>
      <c r="E581" t="s">
        <v>5028</v>
      </c>
      <c r="F581">
        <v>0</v>
      </c>
      <c r="H581">
        <v>1447.4</v>
      </c>
      <c r="I581" t="s">
        <v>5029</v>
      </c>
      <c r="J581">
        <v>17</v>
      </c>
      <c r="K581" t="s">
        <v>2091</v>
      </c>
      <c r="L581">
        <v>0</v>
      </c>
    </row>
    <row r="582" spans="1:12">
      <c r="A582">
        <f t="shared" si="8"/>
        <v>578</v>
      </c>
      <c r="B582" t="s">
        <v>2907</v>
      </c>
      <c r="C582" t="s">
        <v>2907</v>
      </c>
      <c r="D582" t="s">
        <v>692</v>
      </c>
      <c r="E582" t="s">
        <v>2908</v>
      </c>
      <c r="F582">
        <v>1</v>
      </c>
      <c r="H582">
        <v>6.5</v>
      </c>
      <c r="I582" t="s">
        <v>2909</v>
      </c>
      <c r="J582">
        <v>3</v>
      </c>
      <c r="K582" t="s">
        <v>1939</v>
      </c>
      <c r="L582">
        <v>2</v>
      </c>
    </row>
    <row r="583" spans="1:12">
      <c r="A583">
        <f t="shared" ref="A583:A646" si="9">A582+1</f>
        <v>579</v>
      </c>
      <c r="B583" t="s">
        <v>5030</v>
      </c>
      <c r="C583" t="s">
        <v>5030</v>
      </c>
      <c r="D583" t="s">
        <v>4153</v>
      </c>
      <c r="E583" t="s">
        <v>5031</v>
      </c>
      <c r="F583">
        <v>0</v>
      </c>
      <c r="H583">
        <v>6.1</v>
      </c>
      <c r="I583" t="s">
        <v>5032</v>
      </c>
      <c r="J583">
        <v>1</v>
      </c>
      <c r="K583" t="s">
        <v>1916</v>
      </c>
      <c r="L583">
        <v>0</v>
      </c>
    </row>
    <row r="584" spans="1:12">
      <c r="A584">
        <f t="shared" si="9"/>
        <v>580</v>
      </c>
      <c r="B584" t="s">
        <v>2910</v>
      </c>
      <c r="C584" t="s">
        <v>2910</v>
      </c>
      <c r="D584" t="s">
        <v>1578</v>
      </c>
      <c r="F584">
        <v>1</v>
      </c>
      <c r="H584">
        <v>6.1</v>
      </c>
      <c r="I584" t="s">
        <v>2911</v>
      </c>
      <c r="J584">
        <v>1</v>
      </c>
      <c r="K584" t="s">
        <v>1916</v>
      </c>
      <c r="L584">
        <v>0</v>
      </c>
    </row>
    <row r="585" spans="1:12">
      <c r="A585">
        <f t="shared" si="9"/>
        <v>581</v>
      </c>
      <c r="B585" t="s">
        <v>5033</v>
      </c>
      <c r="C585" t="s">
        <v>5033</v>
      </c>
      <c r="D585" t="s">
        <v>4347</v>
      </c>
      <c r="E585" t="s">
        <v>5034</v>
      </c>
      <c r="F585">
        <v>0</v>
      </c>
      <c r="H585">
        <v>58</v>
      </c>
      <c r="I585" t="s">
        <v>5035</v>
      </c>
      <c r="J585">
        <v>25</v>
      </c>
      <c r="K585" t="s">
        <v>1903</v>
      </c>
      <c r="L585">
        <v>0</v>
      </c>
    </row>
    <row r="586" spans="1:12">
      <c r="A586">
        <f t="shared" si="9"/>
        <v>582</v>
      </c>
      <c r="B586" t="s">
        <v>2912</v>
      </c>
      <c r="C586" t="s">
        <v>2912</v>
      </c>
      <c r="D586" t="s">
        <v>1579</v>
      </c>
      <c r="F586">
        <v>1</v>
      </c>
      <c r="H586">
        <v>76.5</v>
      </c>
      <c r="I586" t="s">
        <v>2913</v>
      </c>
      <c r="J586">
        <v>12</v>
      </c>
      <c r="K586" t="s">
        <v>2248</v>
      </c>
      <c r="L586">
        <v>0</v>
      </c>
    </row>
    <row r="587" spans="1:12">
      <c r="A587">
        <f t="shared" si="9"/>
        <v>583</v>
      </c>
      <c r="B587" t="s">
        <v>2914</v>
      </c>
      <c r="C587" t="s">
        <v>2914</v>
      </c>
      <c r="D587" t="s">
        <v>739</v>
      </c>
      <c r="E587" t="s">
        <v>2915</v>
      </c>
      <c r="F587">
        <v>1</v>
      </c>
      <c r="H587">
        <v>10.4</v>
      </c>
      <c r="I587" t="s">
        <v>2916</v>
      </c>
      <c r="J587">
        <v>1</v>
      </c>
      <c r="K587" t="s">
        <v>1916</v>
      </c>
      <c r="L587">
        <v>0</v>
      </c>
    </row>
    <row r="588" spans="1:12">
      <c r="A588">
        <f t="shared" si="9"/>
        <v>584</v>
      </c>
      <c r="B588" t="s">
        <v>5036</v>
      </c>
      <c r="C588" t="s">
        <v>5036</v>
      </c>
      <c r="D588" t="s">
        <v>4348</v>
      </c>
      <c r="E588" t="s">
        <v>5037</v>
      </c>
      <c r="F588">
        <v>0</v>
      </c>
      <c r="H588">
        <v>332</v>
      </c>
      <c r="I588" t="s">
        <v>5038</v>
      </c>
      <c r="J588">
        <v>25</v>
      </c>
      <c r="K588" t="s">
        <v>1903</v>
      </c>
      <c r="L588">
        <v>2</v>
      </c>
    </row>
    <row r="589" spans="1:12">
      <c r="A589">
        <f t="shared" si="9"/>
        <v>585</v>
      </c>
      <c r="B589" t="s">
        <v>2917</v>
      </c>
      <c r="C589" t="s">
        <v>2917</v>
      </c>
      <c r="D589" t="s">
        <v>1580</v>
      </c>
      <c r="E589" t="s">
        <v>2918</v>
      </c>
      <c r="F589">
        <v>2</v>
      </c>
      <c r="H589">
        <v>10.7</v>
      </c>
      <c r="I589" t="s">
        <v>2919</v>
      </c>
      <c r="J589">
        <v>3</v>
      </c>
      <c r="K589" t="s">
        <v>1939</v>
      </c>
      <c r="L589">
        <v>0</v>
      </c>
    </row>
    <row r="590" spans="1:12">
      <c r="A590">
        <f t="shared" si="9"/>
        <v>586</v>
      </c>
      <c r="B590" t="s">
        <v>2920</v>
      </c>
      <c r="C590" t="s">
        <v>2920</v>
      </c>
      <c r="D590" t="s">
        <v>1581</v>
      </c>
      <c r="E590" t="s">
        <v>2921</v>
      </c>
      <c r="F590">
        <v>1</v>
      </c>
      <c r="H590">
        <v>6.1</v>
      </c>
      <c r="I590" t="s">
        <v>2922</v>
      </c>
      <c r="J590">
        <v>1</v>
      </c>
      <c r="K590" t="s">
        <v>1916</v>
      </c>
      <c r="L590">
        <v>0</v>
      </c>
    </row>
    <row r="591" spans="1:12">
      <c r="A591">
        <f t="shared" si="9"/>
        <v>587</v>
      </c>
      <c r="B591" t="s">
        <v>5039</v>
      </c>
      <c r="C591" t="s">
        <v>5039</v>
      </c>
      <c r="D591" t="s">
        <v>4154</v>
      </c>
      <c r="F591">
        <v>0</v>
      </c>
      <c r="H591">
        <v>6.1</v>
      </c>
      <c r="I591" t="s">
        <v>5040</v>
      </c>
      <c r="J591">
        <v>1</v>
      </c>
      <c r="K591" t="s">
        <v>1916</v>
      </c>
      <c r="L591">
        <v>0</v>
      </c>
    </row>
    <row r="592" spans="1:12">
      <c r="A592">
        <f t="shared" si="9"/>
        <v>588</v>
      </c>
      <c r="B592" t="s">
        <v>2923</v>
      </c>
      <c r="C592" t="s">
        <v>2923</v>
      </c>
      <c r="D592" t="s">
        <v>1582</v>
      </c>
      <c r="E592" t="s">
        <v>2924</v>
      </c>
      <c r="F592">
        <v>1</v>
      </c>
      <c r="H592">
        <v>10.1</v>
      </c>
      <c r="I592" t="s">
        <v>2925</v>
      </c>
      <c r="J592">
        <v>1</v>
      </c>
      <c r="K592" t="s">
        <v>1916</v>
      </c>
      <c r="L592">
        <v>0</v>
      </c>
    </row>
    <row r="593" spans="1:12">
      <c r="A593">
        <f t="shared" si="9"/>
        <v>589</v>
      </c>
      <c r="B593" t="s">
        <v>2926</v>
      </c>
      <c r="C593" t="s">
        <v>2926</v>
      </c>
      <c r="D593" t="s">
        <v>1583</v>
      </c>
      <c r="E593" t="s">
        <v>2927</v>
      </c>
      <c r="F593">
        <v>1</v>
      </c>
      <c r="H593">
        <v>16</v>
      </c>
      <c r="I593" t="s">
        <v>2928</v>
      </c>
      <c r="J593">
        <v>15</v>
      </c>
      <c r="K593" t="s">
        <v>1907</v>
      </c>
      <c r="L593">
        <v>0</v>
      </c>
    </row>
    <row r="594" spans="1:12">
      <c r="A594">
        <f t="shared" si="9"/>
        <v>590</v>
      </c>
      <c r="B594" t="s">
        <v>2929</v>
      </c>
      <c r="C594" t="s">
        <v>2929</v>
      </c>
      <c r="D594" t="s">
        <v>744</v>
      </c>
      <c r="E594" t="s">
        <v>2930</v>
      </c>
      <c r="F594">
        <v>1</v>
      </c>
      <c r="H594">
        <v>22.1</v>
      </c>
      <c r="I594" t="s">
        <v>2931</v>
      </c>
      <c r="J594">
        <v>17</v>
      </c>
      <c r="K594" t="s">
        <v>2091</v>
      </c>
      <c r="L594">
        <v>0</v>
      </c>
    </row>
    <row r="595" spans="1:12">
      <c r="A595">
        <f t="shared" si="9"/>
        <v>591</v>
      </c>
      <c r="B595" t="s">
        <v>5041</v>
      </c>
      <c r="C595" t="s">
        <v>5041</v>
      </c>
      <c r="D595" t="s">
        <v>4349</v>
      </c>
      <c r="E595" t="s">
        <v>5042</v>
      </c>
      <c r="F595">
        <v>0</v>
      </c>
      <c r="H595">
        <v>16.2</v>
      </c>
      <c r="I595" t="s">
        <v>5043</v>
      </c>
      <c r="J595">
        <v>3</v>
      </c>
      <c r="K595" t="s">
        <v>1939</v>
      </c>
      <c r="L595">
        <v>0</v>
      </c>
    </row>
    <row r="596" spans="1:12">
      <c r="A596">
        <f t="shared" si="9"/>
        <v>592</v>
      </c>
      <c r="B596" t="s">
        <v>2932</v>
      </c>
      <c r="C596" t="s">
        <v>2932</v>
      </c>
      <c r="D596" t="s">
        <v>1584</v>
      </c>
      <c r="E596" t="s">
        <v>2933</v>
      </c>
      <c r="F596">
        <v>1</v>
      </c>
      <c r="H596">
        <v>10</v>
      </c>
      <c r="I596" t="s">
        <v>2934</v>
      </c>
      <c r="J596">
        <v>1</v>
      </c>
      <c r="K596" t="s">
        <v>1916</v>
      </c>
      <c r="L596">
        <v>2</v>
      </c>
    </row>
    <row r="597" spans="1:12">
      <c r="A597">
        <f t="shared" si="9"/>
        <v>593</v>
      </c>
      <c r="B597" t="s">
        <v>2935</v>
      </c>
      <c r="C597" t="s">
        <v>2935</v>
      </c>
      <c r="D597" t="s">
        <v>1585</v>
      </c>
      <c r="E597" t="s">
        <v>2936</v>
      </c>
      <c r="F597">
        <v>1</v>
      </c>
      <c r="H597">
        <v>8.3000000000000007</v>
      </c>
      <c r="I597" t="s">
        <v>2937</v>
      </c>
      <c r="J597">
        <v>2</v>
      </c>
      <c r="K597" t="s">
        <v>835</v>
      </c>
      <c r="L597">
        <v>2</v>
      </c>
    </row>
    <row r="598" spans="1:12">
      <c r="A598">
        <f t="shared" si="9"/>
        <v>594</v>
      </c>
      <c r="B598" t="s">
        <v>5044</v>
      </c>
      <c r="C598" t="s">
        <v>5044</v>
      </c>
      <c r="D598" t="s">
        <v>4155</v>
      </c>
      <c r="E598" t="s">
        <v>5045</v>
      </c>
      <c r="F598">
        <v>0</v>
      </c>
      <c r="H598">
        <v>117.9</v>
      </c>
      <c r="I598" t="s">
        <v>5046</v>
      </c>
      <c r="J598">
        <v>21</v>
      </c>
      <c r="K598" t="s">
        <v>1946</v>
      </c>
      <c r="L598">
        <v>0</v>
      </c>
    </row>
    <row r="599" spans="1:12">
      <c r="A599">
        <f t="shared" si="9"/>
        <v>595</v>
      </c>
      <c r="B599" t="s">
        <v>2938</v>
      </c>
      <c r="C599" t="s">
        <v>2938</v>
      </c>
      <c r="D599" t="s">
        <v>1586</v>
      </c>
      <c r="E599" t="s">
        <v>2939</v>
      </c>
      <c r="F599">
        <v>1</v>
      </c>
      <c r="H599">
        <v>1.47</v>
      </c>
      <c r="I599" t="s">
        <v>2940</v>
      </c>
      <c r="J599">
        <v>3</v>
      </c>
      <c r="K599" t="s">
        <v>1939</v>
      </c>
      <c r="L599">
        <v>0</v>
      </c>
    </row>
    <row r="600" spans="1:12">
      <c r="A600">
        <f t="shared" si="9"/>
        <v>596</v>
      </c>
      <c r="B600" t="s">
        <v>5047</v>
      </c>
      <c r="C600" t="s">
        <v>5047</v>
      </c>
      <c r="D600" t="s">
        <v>4350</v>
      </c>
      <c r="E600" t="s">
        <v>5048</v>
      </c>
      <c r="F600">
        <v>0</v>
      </c>
      <c r="H600">
        <v>454.7</v>
      </c>
      <c r="I600" t="s">
        <v>5049</v>
      </c>
      <c r="J600">
        <v>19</v>
      </c>
      <c r="K600" t="s">
        <v>1980</v>
      </c>
      <c r="L600">
        <v>2</v>
      </c>
    </row>
    <row r="601" spans="1:12">
      <c r="A601">
        <f t="shared" si="9"/>
        <v>597</v>
      </c>
      <c r="B601" t="s">
        <v>2941</v>
      </c>
      <c r="C601" t="s">
        <v>2941</v>
      </c>
      <c r="D601" t="s">
        <v>1587</v>
      </c>
      <c r="F601">
        <v>2</v>
      </c>
      <c r="H601">
        <v>296.10000000000002</v>
      </c>
      <c r="I601" t="s">
        <v>2942</v>
      </c>
      <c r="J601">
        <v>19</v>
      </c>
      <c r="K601" t="s">
        <v>1980</v>
      </c>
      <c r="L601">
        <v>2</v>
      </c>
    </row>
    <row r="602" spans="1:12">
      <c r="A602">
        <f t="shared" si="9"/>
        <v>598</v>
      </c>
      <c r="B602" t="s">
        <v>2943</v>
      </c>
      <c r="C602" t="s">
        <v>2943</v>
      </c>
      <c r="D602" t="s">
        <v>1588</v>
      </c>
      <c r="E602" t="s">
        <v>2944</v>
      </c>
      <c r="F602">
        <v>2</v>
      </c>
      <c r="H602">
        <v>4735</v>
      </c>
      <c r="I602" t="s">
        <v>2945</v>
      </c>
      <c r="J602">
        <v>25</v>
      </c>
      <c r="K602" t="s">
        <v>1903</v>
      </c>
      <c r="L602">
        <v>2</v>
      </c>
    </row>
    <row r="603" spans="1:12">
      <c r="A603">
        <f t="shared" si="9"/>
        <v>599</v>
      </c>
      <c r="B603" t="s">
        <v>2946</v>
      </c>
      <c r="C603" t="s">
        <v>2946</v>
      </c>
      <c r="D603" t="s">
        <v>1589</v>
      </c>
      <c r="E603" t="s">
        <v>2947</v>
      </c>
      <c r="F603">
        <v>1</v>
      </c>
      <c r="H603">
        <v>6.1</v>
      </c>
      <c r="I603" t="s">
        <v>2948</v>
      </c>
      <c r="J603">
        <v>1</v>
      </c>
      <c r="K603" t="s">
        <v>1916</v>
      </c>
      <c r="L603">
        <v>0</v>
      </c>
    </row>
    <row r="604" spans="1:12">
      <c r="A604">
        <f t="shared" si="9"/>
        <v>600</v>
      </c>
      <c r="B604" t="s">
        <v>2949</v>
      </c>
      <c r="C604" t="s">
        <v>2949</v>
      </c>
      <c r="D604" t="s">
        <v>1590</v>
      </c>
      <c r="E604" t="s">
        <v>2950</v>
      </c>
      <c r="F604">
        <v>1</v>
      </c>
      <c r="H604">
        <v>6.7</v>
      </c>
      <c r="I604" t="s">
        <v>2951</v>
      </c>
      <c r="J604">
        <v>1</v>
      </c>
      <c r="K604" t="s">
        <v>1916</v>
      </c>
      <c r="L604">
        <v>0</v>
      </c>
    </row>
    <row r="605" spans="1:12">
      <c r="A605">
        <f t="shared" si="9"/>
        <v>601</v>
      </c>
      <c r="B605" t="s">
        <v>2952</v>
      </c>
      <c r="C605" t="s">
        <v>2952</v>
      </c>
      <c r="D605" t="s">
        <v>1591</v>
      </c>
      <c r="E605" t="s">
        <v>2953</v>
      </c>
      <c r="F605">
        <v>1</v>
      </c>
      <c r="H605">
        <v>2.9</v>
      </c>
      <c r="I605" t="s">
        <v>2954</v>
      </c>
      <c r="J605">
        <v>15</v>
      </c>
      <c r="K605" t="s">
        <v>1907</v>
      </c>
      <c r="L605">
        <v>0</v>
      </c>
    </row>
    <row r="606" spans="1:12">
      <c r="A606">
        <f t="shared" si="9"/>
        <v>602</v>
      </c>
      <c r="B606" t="s">
        <v>5050</v>
      </c>
      <c r="C606" t="s">
        <v>5050</v>
      </c>
      <c r="D606" t="s">
        <v>753</v>
      </c>
      <c r="E606" t="s">
        <v>5051</v>
      </c>
      <c r="F606">
        <v>0</v>
      </c>
      <c r="H606">
        <v>10.1</v>
      </c>
      <c r="I606" t="s">
        <v>5052</v>
      </c>
      <c r="J606">
        <v>1</v>
      </c>
      <c r="K606" t="s">
        <v>1916</v>
      </c>
      <c r="L606">
        <v>2</v>
      </c>
    </row>
    <row r="607" spans="1:12">
      <c r="A607">
        <f t="shared" si="9"/>
        <v>603</v>
      </c>
      <c r="B607" t="s">
        <v>2955</v>
      </c>
      <c r="C607" t="s">
        <v>2955</v>
      </c>
      <c r="D607" t="s">
        <v>1592</v>
      </c>
      <c r="F607">
        <v>1</v>
      </c>
      <c r="H607">
        <v>10.4</v>
      </c>
      <c r="I607" t="s">
        <v>2956</v>
      </c>
      <c r="J607">
        <v>1</v>
      </c>
      <c r="K607" t="s">
        <v>1916</v>
      </c>
      <c r="L607">
        <v>2</v>
      </c>
    </row>
    <row r="608" spans="1:12">
      <c r="A608">
        <f t="shared" si="9"/>
        <v>604</v>
      </c>
      <c r="B608" t="s">
        <v>2957</v>
      </c>
      <c r="C608" t="s">
        <v>2957</v>
      </c>
      <c r="D608" t="s">
        <v>1593</v>
      </c>
      <c r="E608" t="s">
        <v>2958</v>
      </c>
      <c r="F608">
        <v>2</v>
      </c>
      <c r="H608">
        <v>814.8</v>
      </c>
      <c r="I608" t="s">
        <v>2959</v>
      </c>
      <c r="J608">
        <v>2</v>
      </c>
      <c r="K608" t="s">
        <v>835</v>
      </c>
      <c r="L608">
        <v>0</v>
      </c>
    </row>
    <row r="609" spans="1:12">
      <c r="A609">
        <f t="shared" si="9"/>
        <v>605</v>
      </c>
      <c r="B609" t="s">
        <v>2960</v>
      </c>
      <c r="C609" t="s">
        <v>2960</v>
      </c>
      <c r="D609" t="s">
        <v>757</v>
      </c>
      <c r="E609" t="s">
        <v>2961</v>
      </c>
      <c r="F609">
        <v>1</v>
      </c>
      <c r="H609">
        <v>14.7</v>
      </c>
      <c r="I609" t="s">
        <v>2962</v>
      </c>
      <c r="J609">
        <v>1</v>
      </c>
      <c r="K609" t="s">
        <v>1916</v>
      </c>
      <c r="L609">
        <v>0</v>
      </c>
    </row>
    <row r="610" spans="1:12">
      <c r="A610">
        <f t="shared" si="9"/>
        <v>606</v>
      </c>
      <c r="B610" t="s">
        <v>2963</v>
      </c>
      <c r="C610" t="s">
        <v>2963</v>
      </c>
      <c r="D610" t="s">
        <v>1594</v>
      </c>
      <c r="E610" t="s">
        <v>2964</v>
      </c>
      <c r="F610">
        <v>1</v>
      </c>
      <c r="H610">
        <v>100</v>
      </c>
      <c r="I610" t="s">
        <v>2965</v>
      </c>
      <c r="J610">
        <v>25</v>
      </c>
      <c r="K610" t="s">
        <v>1903</v>
      </c>
      <c r="L610">
        <v>0</v>
      </c>
    </row>
    <row r="611" spans="1:12">
      <c r="A611">
        <f t="shared" si="9"/>
        <v>607</v>
      </c>
      <c r="B611" t="s">
        <v>2966</v>
      </c>
      <c r="C611" t="s">
        <v>2966</v>
      </c>
      <c r="D611" t="s">
        <v>1595</v>
      </c>
      <c r="E611" t="s">
        <v>2967</v>
      </c>
      <c r="F611">
        <v>1</v>
      </c>
      <c r="H611">
        <v>61</v>
      </c>
      <c r="I611" t="s">
        <v>2968</v>
      </c>
      <c r="J611">
        <v>25</v>
      </c>
      <c r="K611" t="s">
        <v>1903</v>
      </c>
      <c r="L611">
        <v>0</v>
      </c>
    </row>
    <row r="612" spans="1:12">
      <c r="A612">
        <f t="shared" si="9"/>
        <v>608</v>
      </c>
      <c r="B612" t="s">
        <v>2969</v>
      </c>
      <c r="C612" t="s">
        <v>2969</v>
      </c>
      <c r="D612" t="s">
        <v>1596</v>
      </c>
      <c r="F612">
        <v>1</v>
      </c>
      <c r="H612">
        <v>45.5</v>
      </c>
      <c r="I612" t="s">
        <v>2970</v>
      </c>
      <c r="J612">
        <v>14</v>
      </c>
      <c r="K612" t="s">
        <v>1899</v>
      </c>
      <c r="L612">
        <v>0</v>
      </c>
    </row>
    <row r="613" spans="1:12">
      <c r="A613">
        <f t="shared" si="9"/>
        <v>609</v>
      </c>
      <c r="B613" t="s">
        <v>5053</v>
      </c>
      <c r="C613" t="s">
        <v>5053</v>
      </c>
      <c r="D613" t="s">
        <v>4351</v>
      </c>
      <c r="E613" t="s">
        <v>5054</v>
      </c>
      <c r="F613">
        <v>0</v>
      </c>
      <c r="H613">
        <v>151.6</v>
      </c>
      <c r="I613" t="s">
        <v>5055</v>
      </c>
      <c r="J613">
        <v>2</v>
      </c>
      <c r="K613" t="s">
        <v>835</v>
      </c>
      <c r="L613">
        <v>2</v>
      </c>
    </row>
    <row r="614" spans="1:12">
      <c r="A614">
        <f t="shared" si="9"/>
        <v>610</v>
      </c>
      <c r="B614" t="s">
        <v>5056</v>
      </c>
      <c r="C614" t="s">
        <v>5056</v>
      </c>
      <c r="D614" t="s">
        <v>4156</v>
      </c>
      <c r="E614" t="s">
        <v>5057</v>
      </c>
      <c r="F614">
        <v>0</v>
      </c>
      <c r="H614">
        <v>4157</v>
      </c>
      <c r="I614" t="s">
        <v>5058</v>
      </c>
      <c r="J614">
        <v>25</v>
      </c>
      <c r="K614" t="s">
        <v>1903</v>
      </c>
      <c r="L614">
        <v>2</v>
      </c>
    </row>
    <row r="615" spans="1:12">
      <c r="A615">
        <f t="shared" si="9"/>
        <v>611</v>
      </c>
      <c r="B615" t="s">
        <v>5059</v>
      </c>
      <c r="C615" t="s">
        <v>5059</v>
      </c>
      <c r="D615" t="s">
        <v>4157</v>
      </c>
      <c r="E615" t="s">
        <v>5060</v>
      </c>
      <c r="F615">
        <v>0</v>
      </c>
      <c r="H615">
        <v>9434</v>
      </c>
      <c r="I615" t="s">
        <v>5061</v>
      </c>
      <c r="J615">
        <v>25</v>
      </c>
      <c r="K615" t="s">
        <v>1903</v>
      </c>
      <c r="L615">
        <v>2</v>
      </c>
    </row>
    <row r="616" spans="1:12">
      <c r="A616">
        <f t="shared" si="9"/>
        <v>612</v>
      </c>
      <c r="B616" t="s">
        <v>5062</v>
      </c>
      <c r="C616" t="s">
        <v>5062</v>
      </c>
      <c r="D616" t="s">
        <v>4352</v>
      </c>
      <c r="E616" t="s">
        <v>5063</v>
      </c>
      <c r="F616">
        <v>0</v>
      </c>
      <c r="H616">
        <v>17</v>
      </c>
      <c r="I616" t="s">
        <v>5064</v>
      </c>
      <c r="J616">
        <v>15</v>
      </c>
      <c r="K616" t="s">
        <v>1907</v>
      </c>
      <c r="L616">
        <v>2</v>
      </c>
    </row>
    <row r="617" spans="1:12">
      <c r="A617">
        <f t="shared" si="9"/>
        <v>613</v>
      </c>
      <c r="B617" t="s">
        <v>2971</v>
      </c>
      <c r="C617" t="s">
        <v>2971</v>
      </c>
      <c r="D617" t="s">
        <v>1597</v>
      </c>
      <c r="E617" t="s">
        <v>2972</v>
      </c>
      <c r="F617">
        <v>1</v>
      </c>
      <c r="H617">
        <v>28.5</v>
      </c>
      <c r="I617" t="s">
        <v>2973</v>
      </c>
      <c r="J617">
        <v>1</v>
      </c>
      <c r="K617" t="s">
        <v>1916</v>
      </c>
      <c r="L617">
        <v>0</v>
      </c>
    </row>
    <row r="618" spans="1:12">
      <c r="A618">
        <f t="shared" si="9"/>
        <v>614</v>
      </c>
      <c r="B618" t="s">
        <v>2974</v>
      </c>
      <c r="C618" t="s">
        <v>2974</v>
      </c>
      <c r="D618" t="s">
        <v>765</v>
      </c>
      <c r="F618">
        <v>1</v>
      </c>
      <c r="H618">
        <v>6</v>
      </c>
      <c r="I618" t="s">
        <v>2975</v>
      </c>
      <c r="J618">
        <v>1</v>
      </c>
      <c r="K618" t="s">
        <v>1916</v>
      </c>
      <c r="L618">
        <v>0</v>
      </c>
    </row>
    <row r="619" spans="1:12">
      <c r="A619">
        <f t="shared" si="9"/>
        <v>615</v>
      </c>
      <c r="B619" t="s">
        <v>5065</v>
      </c>
      <c r="C619" t="s">
        <v>5065</v>
      </c>
      <c r="D619" t="s">
        <v>1598</v>
      </c>
      <c r="F619">
        <v>0</v>
      </c>
      <c r="H619">
        <v>770.6</v>
      </c>
      <c r="I619" t="s">
        <v>5066</v>
      </c>
      <c r="J619">
        <v>1</v>
      </c>
      <c r="K619" t="s">
        <v>1916</v>
      </c>
      <c r="L619">
        <v>0</v>
      </c>
    </row>
    <row r="620" spans="1:12">
      <c r="A620">
        <f t="shared" si="9"/>
        <v>616</v>
      </c>
      <c r="B620" t="s">
        <v>2976</v>
      </c>
      <c r="C620" t="s">
        <v>2976</v>
      </c>
      <c r="D620" t="s">
        <v>1599</v>
      </c>
      <c r="E620" t="s">
        <v>2977</v>
      </c>
      <c r="F620">
        <v>2</v>
      </c>
      <c r="H620">
        <v>201.1</v>
      </c>
      <c r="I620" t="s">
        <v>2978</v>
      </c>
      <c r="J620">
        <v>1</v>
      </c>
      <c r="K620" t="s">
        <v>1916</v>
      </c>
      <c r="L620">
        <v>2</v>
      </c>
    </row>
    <row r="621" spans="1:12">
      <c r="A621">
        <f t="shared" si="9"/>
        <v>617</v>
      </c>
      <c r="B621" t="s">
        <v>5067</v>
      </c>
      <c r="C621" t="s">
        <v>5067</v>
      </c>
      <c r="D621" t="s">
        <v>4353</v>
      </c>
      <c r="E621" t="s">
        <v>5068</v>
      </c>
      <c r="F621">
        <v>0</v>
      </c>
      <c r="H621">
        <v>1293</v>
      </c>
      <c r="I621" t="s">
        <v>5069</v>
      </c>
      <c r="J621">
        <v>25</v>
      </c>
      <c r="K621" t="s">
        <v>1903</v>
      </c>
      <c r="L621">
        <v>2</v>
      </c>
    </row>
    <row r="622" spans="1:12">
      <c r="A622">
        <f t="shared" si="9"/>
        <v>618</v>
      </c>
      <c r="B622" t="s">
        <v>5070</v>
      </c>
      <c r="C622" t="s">
        <v>5070</v>
      </c>
      <c r="D622" t="s">
        <v>4354</v>
      </c>
      <c r="E622" t="s">
        <v>5071</v>
      </c>
      <c r="F622">
        <v>0</v>
      </c>
      <c r="H622">
        <v>1297</v>
      </c>
      <c r="I622" t="s">
        <v>5072</v>
      </c>
      <c r="J622">
        <v>25</v>
      </c>
      <c r="K622" t="s">
        <v>1903</v>
      </c>
      <c r="L622">
        <v>2</v>
      </c>
    </row>
    <row r="623" spans="1:12">
      <c r="A623">
        <f t="shared" si="9"/>
        <v>619</v>
      </c>
      <c r="B623" t="s">
        <v>2979</v>
      </c>
      <c r="C623" t="s">
        <v>2979</v>
      </c>
      <c r="D623" t="s">
        <v>1600</v>
      </c>
      <c r="E623" t="s">
        <v>2980</v>
      </c>
      <c r="F623">
        <v>1</v>
      </c>
      <c r="H623">
        <v>100</v>
      </c>
      <c r="I623" t="s">
        <v>2981</v>
      </c>
      <c r="J623">
        <v>25</v>
      </c>
      <c r="K623" t="s">
        <v>1903</v>
      </c>
      <c r="L623">
        <v>2</v>
      </c>
    </row>
    <row r="624" spans="1:12">
      <c r="A624">
        <f t="shared" si="9"/>
        <v>620</v>
      </c>
      <c r="B624" t="s">
        <v>5073</v>
      </c>
      <c r="C624" t="s">
        <v>5073</v>
      </c>
      <c r="D624" t="s">
        <v>4158</v>
      </c>
      <c r="E624" t="s">
        <v>5074</v>
      </c>
      <c r="F624">
        <v>0</v>
      </c>
      <c r="H624">
        <v>181.7</v>
      </c>
      <c r="I624" t="s">
        <v>5075</v>
      </c>
      <c r="J624">
        <v>21</v>
      </c>
      <c r="K624" t="s">
        <v>1946</v>
      </c>
      <c r="L624">
        <v>0</v>
      </c>
    </row>
    <row r="625" spans="1:12">
      <c r="A625">
        <f t="shared" si="9"/>
        <v>621</v>
      </c>
      <c r="B625" t="s">
        <v>2982</v>
      </c>
      <c r="C625" t="s">
        <v>2982</v>
      </c>
      <c r="D625" t="s">
        <v>1601</v>
      </c>
      <c r="F625">
        <v>1</v>
      </c>
      <c r="H625">
        <v>12.3</v>
      </c>
      <c r="I625" t="s">
        <v>2983</v>
      </c>
      <c r="J625">
        <v>1</v>
      </c>
      <c r="K625" t="s">
        <v>1916</v>
      </c>
      <c r="L625">
        <v>2</v>
      </c>
    </row>
    <row r="626" spans="1:12">
      <c r="A626">
        <f t="shared" si="9"/>
        <v>622</v>
      </c>
      <c r="B626" t="s">
        <v>5076</v>
      </c>
      <c r="C626" t="s">
        <v>5076</v>
      </c>
      <c r="D626" t="s">
        <v>4355</v>
      </c>
      <c r="E626" t="s">
        <v>5077</v>
      </c>
      <c r="F626">
        <v>0</v>
      </c>
      <c r="H626">
        <v>40.9</v>
      </c>
      <c r="I626" t="s">
        <v>5078</v>
      </c>
      <c r="J626">
        <v>1</v>
      </c>
      <c r="K626" t="s">
        <v>1916</v>
      </c>
      <c r="L626">
        <v>2</v>
      </c>
    </row>
    <row r="627" spans="1:12">
      <c r="A627">
        <f t="shared" si="9"/>
        <v>623</v>
      </c>
      <c r="B627" t="s">
        <v>2984</v>
      </c>
      <c r="C627" t="s">
        <v>2984</v>
      </c>
      <c r="D627" t="s">
        <v>1602</v>
      </c>
      <c r="E627" t="s">
        <v>2985</v>
      </c>
      <c r="F627">
        <v>1</v>
      </c>
      <c r="H627">
        <v>33.700000000000003</v>
      </c>
      <c r="I627" t="s">
        <v>2986</v>
      </c>
      <c r="J627">
        <v>1</v>
      </c>
      <c r="K627" t="s">
        <v>1916</v>
      </c>
      <c r="L627">
        <v>2</v>
      </c>
    </row>
    <row r="628" spans="1:12">
      <c r="A628">
        <f t="shared" si="9"/>
        <v>624</v>
      </c>
      <c r="B628" t="s">
        <v>2987</v>
      </c>
      <c r="C628" t="s">
        <v>2987</v>
      </c>
      <c r="D628" t="s">
        <v>1603</v>
      </c>
      <c r="F628">
        <v>1</v>
      </c>
      <c r="H628">
        <v>12538.6</v>
      </c>
      <c r="I628" t="s">
        <v>2988</v>
      </c>
      <c r="J628">
        <v>24</v>
      </c>
      <c r="K628" t="s">
        <v>2057</v>
      </c>
      <c r="L628">
        <v>2</v>
      </c>
    </row>
    <row r="629" spans="1:12">
      <c r="A629">
        <f t="shared" si="9"/>
        <v>625</v>
      </c>
      <c r="B629" t="s">
        <v>2989</v>
      </c>
      <c r="C629" t="s">
        <v>2989</v>
      </c>
      <c r="D629" t="s">
        <v>1604</v>
      </c>
      <c r="F629">
        <v>1</v>
      </c>
      <c r="H629">
        <v>19805.5</v>
      </c>
      <c r="I629" t="s">
        <v>2990</v>
      </c>
      <c r="J629">
        <v>24</v>
      </c>
      <c r="K629" t="s">
        <v>2057</v>
      </c>
      <c r="L629">
        <v>2</v>
      </c>
    </row>
    <row r="630" spans="1:12">
      <c r="A630">
        <f t="shared" si="9"/>
        <v>626</v>
      </c>
      <c r="B630" t="s">
        <v>2991</v>
      </c>
      <c r="C630" t="s">
        <v>2991</v>
      </c>
      <c r="D630" t="s">
        <v>1605</v>
      </c>
      <c r="E630" t="s">
        <v>2992</v>
      </c>
      <c r="F630">
        <v>1</v>
      </c>
      <c r="H630">
        <v>2.09</v>
      </c>
      <c r="I630" t="s">
        <v>2993</v>
      </c>
      <c r="J630">
        <v>24</v>
      </c>
      <c r="K630" t="s">
        <v>2057</v>
      </c>
      <c r="L630">
        <v>0</v>
      </c>
    </row>
    <row r="631" spans="1:12">
      <c r="A631">
        <f t="shared" si="9"/>
        <v>627</v>
      </c>
      <c r="B631" t="s">
        <v>2994</v>
      </c>
      <c r="C631" t="s">
        <v>2994</v>
      </c>
      <c r="D631" t="s">
        <v>1606</v>
      </c>
      <c r="E631" t="s">
        <v>2995</v>
      </c>
      <c r="F631">
        <v>1</v>
      </c>
      <c r="H631">
        <v>5.9</v>
      </c>
      <c r="I631" t="s">
        <v>2996</v>
      </c>
      <c r="J631">
        <v>1</v>
      </c>
      <c r="K631" t="s">
        <v>1916</v>
      </c>
      <c r="L631">
        <v>0</v>
      </c>
    </row>
    <row r="632" spans="1:12">
      <c r="A632">
        <f t="shared" si="9"/>
        <v>628</v>
      </c>
      <c r="B632" t="s">
        <v>2997</v>
      </c>
      <c r="C632" t="s">
        <v>2997</v>
      </c>
      <c r="D632" t="s">
        <v>1607</v>
      </c>
      <c r="E632" t="s">
        <v>2998</v>
      </c>
      <c r="F632">
        <v>1</v>
      </c>
      <c r="H632">
        <v>42.6</v>
      </c>
      <c r="I632" t="s">
        <v>2999</v>
      </c>
      <c r="J632">
        <v>1</v>
      </c>
      <c r="K632" t="s">
        <v>1916</v>
      </c>
      <c r="L632">
        <v>0</v>
      </c>
    </row>
    <row r="633" spans="1:12">
      <c r="A633">
        <f t="shared" si="9"/>
        <v>629</v>
      </c>
      <c r="B633" t="s">
        <v>3000</v>
      </c>
      <c r="C633" t="s">
        <v>3000</v>
      </c>
      <c r="D633" t="s">
        <v>1608</v>
      </c>
      <c r="E633" t="s">
        <v>3001</v>
      </c>
      <c r="F633">
        <v>2</v>
      </c>
      <c r="H633">
        <v>10.1</v>
      </c>
      <c r="I633" t="s">
        <v>3002</v>
      </c>
      <c r="J633">
        <v>1</v>
      </c>
      <c r="K633" t="s">
        <v>1916</v>
      </c>
      <c r="L633">
        <v>2</v>
      </c>
    </row>
    <row r="634" spans="1:12">
      <c r="A634">
        <f t="shared" si="9"/>
        <v>630</v>
      </c>
      <c r="B634" t="s">
        <v>3003</v>
      </c>
      <c r="C634" t="s">
        <v>3003</v>
      </c>
      <c r="D634" t="s">
        <v>1609</v>
      </c>
      <c r="E634" t="s">
        <v>3004</v>
      </c>
      <c r="F634">
        <v>1</v>
      </c>
      <c r="H634">
        <v>4691</v>
      </c>
      <c r="I634" t="s">
        <v>3005</v>
      </c>
      <c r="J634">
        <v>25</v>
      </c>
      <c r="K634" t="s">
        <v>1903</v>
      </c>
      <c r="L634">
        <v>2</v>
      </c>
    </row>
    <row r="635" spans="1:12">
      <c r="A635">
        <f t="shared" si="9"/>
        <v>631</v>
      </c>
      <c r="B635" t="s">
        <v>5079</v>
      </c>
      <c r="C635" t="s">
        <v>5079</v>
      </c>
      <c r="D635" t="s">
        <v>4159</v>
      </c>
      <c r="E635" t="s">
        <v>5080</v>
      </c>
      <c r="F635">
        <v>0</v>
      </c>
      <c r="H635">
        <v>380.7</v>
      </c>
      <c r="I635" t="s">
        <v>5081</v>
      </c>
      <c r="J635">
        <v>1</v>
      </c>
      <c r="K635" t="s">
        <v>1916</v>
      </c>
      <c r="L635">
        <v>2</v>
      </c>
    </row>
    <row r="636" spans="1:12">
      <c r="A636">
        <f t="shared" si="9"/>
        <v>632</v>
      </c>
      <c r="B636" t="s">
        <v>5082</v>
      </c>
      <c r="C636" t="s">
        <v>5082</v>
      </c>
      <c r="D636" t="s">
        <v>4356</v>
      </c>
      <c r="E636" t="s">
        <v>5083</v>
      </c>
      <c r="F636">
        <v>0</v>
      </c>
      <c r="H636">
        <v>105.9</v>
      </c>
      <c r="I636" t="s">
        <v>5084</v>
      </c>
      <c r="J636">
        <v>1</v>
      </c>
      <c r="K636" t="s">
        <v>1916</v>
      </c>
      <c r="L636">
        <v>0</v>
      </c>
    </row>
    <row r="637" spans="1:12">
      <c r="A637">
        <f t="shared" si="9"/>
        <v>633</v>
      </c>
      <c r="B637" t="s">
        <v>3006</v>
      </c>
      <c r="C637" t="s">
        <v>3006</v>
      </c>
      <c r="D637" t="s">
        <v>1610</v>
      </c>
      <c r="F637">
        <v>1</v>
      </c>
      <c r="H637">
        <v>67.5</v>
      </c>
      <c r="I637" t="s">
        <v>3007</v>
      </c>
      <c r="J637">
        <v>1</v>
      </c>
      <c r="K637" t="s">
        <v>1916</v>
      </c>
      <c r="L637">
        <v>0</v>
      </c>
    </row>
    <row r="638" spans="1:12">
      <c r="A638">
        <f t="shared" si="9"/>
        <v>634</v>
      </c>
      <c r="B638" t="s">
        <v>3008</v>
      </c>
      <c r="C638" t="s">
        <v>3008</v>
      </c>
      <c r="D638" t="s">
        <v>1611</v>
      </c>
      <c r="E638" t="s">
        <v>3009</v>
      </c>
      <c r="F638">
        <v>1</v>
      </c>
      <c r="H638">
        <v>14.3</v>
      </c>
      <c r="I638" t="s">
        <v>3010</v>
      </c>
      <c r="J638">
        <v>1</v>
      </c>
      <c r="K638" t="s">
        <v>1916</v>
      </c>
      <c r="L638">
        <v>0</v>
      </c>
    </row>
    <row r="639" spans="1:12">
      <c r="A639">
        <f t="shared" si="9"/>
        <v>635</v>
      </c>
      <c r="B639" t="s">
        <v>5085</v>
      </c>
      <c r="C639" t="s">
        <v>5085</v>
      </c>
      <c r="D639" t="s">
        <v>4357</v>
      </c>
      <c r="E639" t="s">
        <v>5086</v>
      </c>
      <c r="F639">
        <v>0</v>
      </c>
      <c r="H639">
        <v>26.3</v>
      </c>
      <c r="I639" t="s">
        <v>5087</v>
      </c>
      <c r="J639">
        <v>3</v>
      </c>
      <c r="K639" t="s">
        <v>1939</v>
      </c>
      <c r="L639">
        <v>0</v>
      </c>
    </row>
    <row r="640" spans="1:12">
      <c r="A640">
        <f t="shared" si="9"/>
        <v>636</v>
      </c>
      <c r="B640" t="s">
        <v>3011</v>
      </c>
      <c r="C640" t="s">
        <v>3011</v>
      </c>
      <c r="D640" t="s">
        <v>782</v>
      </c>
      <c r="F640">
        <v>1</v>
      </c>
      <c r="H640">
        <v>7</v>
      </c>
      <c r="I640" t="s">
        <v>3012</v>
      </c>
      <c r="J640">
        <v>6</v>
      </c>
      <c r="K640" t="s">
        <v>3013</v>
      </c>
      <c r="L640">
        <v>0</v>
      </c>
    </row>
    <row r="641" spans="1:12">
      <c r="A641">
        <f t="shared" si="9"/>
        <v>637</v>
      </c>
      <c r="B641" t="s">
        <v>5088</v>
      </c>
      <c r="C641" t="s">
        <v>5088</v>
      </c>
      <c r="D641" t="s">
        <v>4358</v>
      </c>
      <c r="F641">
        <v>0</v>
      </c>
      <c r="H641">
        <v>60</v>
      </c>
      <c r="I641" t="s">
        <v>5089</v>
      </c>
      <c r="J641">
        <v>1</v>
      </c>
      <c r="K641" t="s">
        <v>1916</v>
      </c>
      <c r="L641">
        <v>0</v>
      </c>
    </row>
    <row r="642" spans="1:12">
      <c r="A642">
        <f t="shared" si="9"/>
        <v>638</v>
      </c>
      <c r="B642" t="s">
        <v>3014</v>
      </c>
      <c r="C642" t="s">
        <v>3014</v>
      </c>
      <c r="D642" t="s">
        <v>785</v>
      </c>
      <c r="E642" t="s">
        <v>3015</v>
      </c>
      <c r="F642">
        <v>1</v>
      </c>
      <c r="H642">
        <v>554</v>
      </c>
      <c r="I642" t="s">
        <v>3016</v>
      </c>
      <c r="J642">
        <v>25</v>
      </c>
      <c r="K642" t="s">
        <v>1903</v>
      </c>
      <c r="L642">
        <v>0</v>
      </c>
    </row>
    <row r="643" spans="1:12">
      <c r="A643">
        <f t="shared" si="9"/>
        <v>639</v>
      </c>
      <c r="B643" t="s">
        <v>3017</v>
      </c>
      <c r="C643" t="s">
        <v>3017</v>
      </c>
      <c r="D643" t="s">
        <v>1612</v>
      </c>
      <c r="F643">
        <v>1</v>
      </c>
      <c r="H643">
        <v>14.6</v>
      </c>
      <c r="I643" t="s">
        <v>3018</v>
      </c>
      <c r="J643">
        <v>1</v>
      </c>
      <c r="K643" t="s">
        <v>1916</v>
      </c>
      <c r="L643">
        <v>2</v>
      </c>
    </row>
    <row r="644" spans="1:12">
      <c r="A644">
        <f t="shared" si="9"/>
        <v>640</v>
      </c>
      <c r="B644" t="s">
        <v>3019</v>
      </c>
      <c r="C644" t="s">
        <v>3019</v>
      </c>
      <c r="D644" t="s">
        <v>1613</v>
      </c>
      <c r="E644" t="s">
        <v>3020</v>
      </c>
      <c r="F644">
        <v>1</v>
      </c>
      <c r="H644">
        <v>6.2</v>
      </c>
      <c r="I644" t="s">
        <v>3021</v>
      </c>
      <c r="J644">
        <v>1</v>
      </c>
      <c r="K644" t="s">
        <v>1916</v>
      </c>
      <c r="L644">
        <v>2</v>
      </c>
    </row>
    <row r="645" spans="1:12">
      <c r="A645">
        <f t="shared" si="9"/>
        <v>641</v>
      </c>
      <c r="B645" t="s">
        <v>3022</v>
      </c>
      <c r="C645" t="s">
        <v>3022</v>
      </c>
      <c r="D645" t="s">
        <v>1614</v>
      </c>
      <c r="E645" t="s">
        <v>3023</v>
      </c>
      <c r="F645">
        <v>1</v>
      </c>
      <c r="H645">
        <v>6.3</v>
      </c>
      <c r="I645" t="s">
        <v>3024</v>
      </c>
      <c r="J645">
        <v>1</v>
      </c>
      <c r="K645" t="s">
        <v>1916</v>
      </c>
      <c r="L645">
        <v>2</v>
      </c>
    </row>
    <row r="646" spans="1:12">
      <c r="A646">
        <f t="shared" si="9"/>
        <v>642</v>
      </c>
      <c r="B646" t="s">
        <v>5090</v>
      </c>
      <c r="C646" t="s">
        <v>5090</v>
      </c>
      <c r="D646" t="s">
        <v>4160</v>
      </c>
      <c r="E646" t="s">
        <v>5091</v>
      </c>
      <c r="F646">
        <v>0</v>
      </c>
      <c r="H646">
        <v>6.3</v>
      </c>
      <c r="I646" t="s">
        <v>5092</v>
      </c>
      <c r="J646">
        <v>1</v>
      </c>
      <c r="K646" t="s">
        <v>1916</v>
      </c>
      <c r="L646">
        <v>2</v>
      </c>
    </row>
    <row r="647" spans="1:12">
      <c r="A647">
        <f t="shared" ref="A647:A710" si="10">A646+1</f>
        <v>643</v>
      </c>
      <c r="B647" t="s">
        <v>3025</v>
      </c>
      <c r="C647" t="s">
        <v>3025</v>
      </c>
      <c r="D647" t="s">
        <v>1615</v>
      </c>
      <c r="E647" t="s">
        <v>3026</v>
      </c>
      <c r="F647">
        <v>1</v>
      </c>
      <c r="H647">
        <v>6.3</v>
      </c>
      <c r="I647" t="s">
        <v>3027</v>
      </c>
      <c r="J647">
        <v>1</v>
      </c>
      <c r="K647" t="s">
        <v>1916</v>
      </c>
      <c r="L647">
        <v>2</v>
      </c>
    </row>
    <row r="648" spans="1:12">
      <c r="A648">
        <f t="shared" si="10"/>
        <v>644</v>
      </c>
      <c r="B648" t="s">
        <v>3028</v>
      </c>
      <c r="C648" t="s">
        <v>3028</v>
      </c>
      <c r="D648" t="s">
        <v>1616</v>
      </c>
      <c r="E648" t="s">
        <v>3029</v>
      </c>
      <c r="F648">
        <v>1</v>
      </c>
      <c r="H648">
        <v>6.6</v>
      </c>
      <c r="I648" t="s">
        <v>3030</v>
      </c>
      <c r="J648">
        <v>1</v>
      </c>
      <c r="K648" t="s">
        <v>1916</v>
      </c>
      <c r="L648">
        <v>2</v>
      </c>
    </row>
    <row r="649" spans="1:12">
      <c r="A649">
        <f t="shared" si="10"/>
        <v>645</v>
      </c>
      <c r="B649" t="s">
        <v>5093</v>
      </c>
      <c r="C649" t="s">
        <v>5093</v>
      </c>
      <c r="D649" t="s">
        <v>4359</v>
      </c>
      <c r="E649" t="s">
        <v>5094</v>
      </c>
      <c r="F649">
        <v>0</v>
      </c>
      <c r="H649">
        <v>7.7</v>
      </c>
      <c r="I649" t="s">
        <v>5095</v>
      </c>
      <c r="J649">
        <v>3</v>
      </c>
      <c r="K649" t="s">
        <v>1939</v>
      </c>
      <c r="L649">
        <v>2</v>
      </c>
    </row>
    <row r="650" spans="1:12">
      <c r="A650">
        <f t="shared" si="10"/>
        <v>646</v>
      </c>
      <c r="B650" t="s">
        <v>3031</v>
      </c>
      <c r="C650" t="s">
        <v>3031</v>
      </c>
      <c r="D650" t="s">
        <v>1617</v>
      </c>
      <c r="E650" t="s">
        <v>3032</v>
      </c>
      <c r="F650">
        <v>1</v>
      </c>
      <c r="H650">
        <v>10.1</v>
      </c>
      <c r="I650" t="s">
        <v>3033</v>
      </c>
      <c r="J650">
        <v>3</v>
      </c>
      <c r="K650" t="s">
        <v>1939</v>
      </c>
      <c r="L650">
        <v>2</v>
      </c>
    </row>
    <row r="651" spans="1:12">
      <c r="A651">
        <f t="shared" si="10"/>
        <v>647</v>
      </c>
      <c r="B651" t="s">
        <v>3034</v>
      </c>
      <c r="C651" t="s">
        <v>3034</v>
      </c>
      <c r="D651" t="s">
        <v>1618</v>
      </c>
      <c r="E651" t="s">
        <v>3035</v>
      </c>
      <c r="F651">
        <v>1</v>
      </c>
      <c r="H651">
        <v>1443</v>
      </c>
      <c r="I651" t="s">
        <v>3036</v>
      </c>
      <c r="J651">
        <v>25</v>
      </c>
      <c r="K651" t="s">
        <v>1903</v>
      </c>
      <c r="L651">
        <v>2</v>
      </c>
    </row>
    <row r="652" spans="1:12">
      <c r="A652">
        <f t="shared" si="10"/>
        <v>648</v>
      </c>
      <c r="B652" t="s">
        <v>3037</v>
      </c>
      <c r="C652" t="s">
        <v>3037</v>
      </c>
      <c r="D652" t="s">
        <v>1619</v>
      </c>
      <c r="E652" t="s">
        <v>3038</v>
      </c>
      <c r="F652">
        <v>1</v>
      </c>
      <c r="H652">
        <v>2263</v>
      </c>
      <c r="I652" t="s">
        <v>3039</v>
      </c>
      <c r="J652">
        <v>25</v>
      </c>
      <c r="K652" t="s">
        <v>1903</v>
      </c>
      <c r="L652">
        <v>2</v>
      </c>
    </row>
    <row r="653" spans="1:12">
      <c r="A653">
        <f t="shared" si="10"/>
        <v>649</v>
      </c>
      <c r="B653" t="s">
        <v>3040</v>
      </c>
      <c r="C653" t="s">
        <v>3040</v>
      </c>
      <c r="D653" t="s">
        <v>1620</v>
      </c>
      <c r="E653" t="s">
        <v>3041</v>
      </c>
      <c r="F653">
        <v>1</v>
      </c>
      <c r="H653">
        <v>754</v>
      </c>
      <c r="I653" t="s">
        <v>3042</v>
      </c>
      <c r="J653">
        <v>25</v>
      </c>
      <c r="K653" t="s">
        <v>1903</v>
      </c>
      <c r="L653">
        <v>0</v>
      </c>
    </row>
    <row r="654" spans="1:12">
      <c r="A654">
        <f t="shared" si="10"/>
        <v>650</v>
      </c>
      <c r="B654" t="s">
        <v>3043</v>
      </c>
      <c r="C654" t="s">
        <v>3043</v>
      </c>
      <c r="D654" t="s">
        <v>1621</v>
      </c>
      <c r="E654" t="s">
        <v>3044</v>
      </c>
      <c r="F654">
        <v>1</v>
      </c>
      <c r="H654">
        <v>11.1</v>
      </c>
      <c r="I654" t="s">
        <v>3045</v>
      </c>
      <c r="J654">
        <v>3</v>
      </c>
      <c r="K654" t="s">
        <v>1939</v>
      </c>
      <c r="L654">
        <v>0</v>
      </c>
    </row>
    <row r="655" spans="1:12">
      <c r="A655">
        <f t="shared" si="10"/>
        <v>651</v>
      </c>
      <c r="B655" t="s">
        <v>3046</v>
      </c>
      <c r="C655" t="s">
        <v>3046</v>
      </c>
      <c r="D655" t="s">
        <v>1622</v>
      </c>
      <c r="E655" t="s">
        <v>3047</v>
      </c>
      <c r="F655">
        <v>1</v>
      </c>
      <c r="H655">
        <v>10.8</v>
      </c>
      <c r="I655" t="s">
        <v>3048</v>
      </c>
      <c r="J655">
        <v>1</v>
      </c>
      <c r="K655" t="s">
        <v>1916</v>
      </c>
      <c r="L655">
        <v>0</v>
      </c>
    </row>
    <row r="656" spans="1:12">
      <c r="A656">
        <f t="shared" si="10"/>
        <v>652</v>
      </c>
      <c r="B656" t="s">
        <v>3049</v>
      </c>
      <c r="C656" t="s">
        <v>3049</v>
      </c>
      <c r="D656" t="s">
        <v>1623</v>
      </c>
      <c r="E656" t="s">
        <v>3050</v>
      </c>
      <c r="F656">
        <v>1</v>
      </c>
      <c r="H656">
        <v>61</v>
      </c>
      <c r="I656" t="s">
        <v>3051</v>
      </c>
      <c r="J656">
        <v>25</v>
      </c>
      <c r="K656" t="s">
        <v>1903</v>
      </c>
      <c r="L656">
        <v>0</v>
      </c>
    </row>
    <row r="657" spans="1:12">
      <c r="A657">
        <f t="shared" si="10"/>
        <v>653</v>
      </c>
      <c r="B657" t="s">
        <v>3052</v>
      </c>
      <c r="C657" t="s">
        <v>3052</v>
      </c>
      <c r="D657" t="s">
        <v>1624</v>
      </c>
      <c r="E657" t="s">
        <v>3053</v>
      </c>
      <c r="F657">
        <v>1</v>
      </c>
      <c r="H657">
        <v>173.1</v>
      </c>
      <c r="I657" t="s">
        <v>3054</v>
      </c>
      <c r="J657">
        <v>21</v>
      </c>
      <c r="K657" t="s">
        <v>1946</v>
      </c>
      <c r="L657">
        <v>0</v>
      </c>
    </row>
    <row r="658" spans="1:12">
      <c r="A658">
        <f t="shared" si="10"/>
        <v>654</v>
      </c>
      <c r="B658" t="s">
        <v>5096</v>
      </c>
      <c r="C658" t="s">
        <v>5096</v>
      </c>
      <c r="D658" t="s">
        <v>4161</v>
      </c>
      <c r="F658">
        <v>0</v>
      </c>
      <c r="H658">
        <v>11.7</v>
      </c>
      <c r="I658" t="s">
        <v>5097</v>
      </c>
      <c r="J658">
        <v>1</v>
      </c>
      <c r="K658" t="s">
        <v>1916</v>
      </c>
      <c r="L658">
        <v>0</v>
      </c>
    </row>
    <row r="659" spans="1:12">
      <c r="A659">
        <f t="shared" si="10"/>
        <v>655</v>
      </c>
      <c r="B659" t="s">
        <v>3055</v>
      </c>
      <c r="C659" t="s">
        <v>3055</v>
      </c>
      <c r="D659" t="s">
        <v>809</v>
      </c>
      <c r="E659" t="s">
        <v>3056</v>
      </c>
      <c r="F659">
        <v>1</v>
      </c>
      <c r="H659">
        <v>6.5</v>
      </c>
      <c r="I659" t="s">
        <v>3057</v>
      </c>
      <c r="J659">
        <v>3</v>
      </c>
      <c r="K659" t="s">
        <v>1939</v>
      </c>
      <c r="L659">
        <v>0</v>
      </c>
    </row>
    <row r="660" spans="1:12">
      <c r="A660">
        <f t="shared" si="10"/>
        <v>656</v>
      </c>
      <c r="B660" t="s">
        <v>3058</v>
      </c>
      <c r="C660" t="s">
        <v>3058</v>
      </c>
      <c r="D660" t="s">
        <v>806</v>
      </c>
      <c r="E660" t="s">
        <v>3059</v>
      </c>
      <c r="F660">
        <v>1</v>
      </c>
      <c r="H660">
        <v>5.9</v>
      </c>
      <c r="I660" t="s">
        <v>3060</v>
      </c>
      <c r="J660">
        <v>1</v>
      </c>
      <c r="K660" t="s">
        <v>1916</v>
      </c>
      <c r="L660">
        <v>0</v>
      </c>
    </row>
    <row r="661" spans="1:12">
      <c r="A661">
        <f t="shared" si="10"/>
        <v>657</v>
      </c>
      <c r="B661" t="s">
        <v>5098</v>
      </c>
      <c r="C661" t="s">
        <v>5098</v>
      </c>
      <c r="D661" t="s">
        <v>4162</v>
      </c>
      <c r="E661" t="s">
        <v>5099</v>
      </c>
      <c r="F661">
        <v>0</v>
      </c>
      <c r="H661">
        <v>110.9</v>
      </c>
      <c r="I661" t="s">
        <v>5100</v>
      </c>
      <c r="J661">
        <v>1</v>
      </c>
      <c r="K661" t="s">
        <v>1916</v>
      </c>
      <c r="L661">
        <v>2</v>
      </c>
    </row>
    <row r="662" spans="1:12">
      <c r="A662">
        <f t="shared" si="10"/>
        <v>658</v>
      </c>
      <c r="B662" t="s">
        <v>3061</v>
      </c>
      <c r="C662" t="s">
        <v>3061</v>
      </c>
      <c r="D662" t="s">
        <v>1625</v>
      </c>
      <c r="F662">
        <v>2</v>
      </c>
      <c r="H662">
        <v>110.9</v>
      </c>
      <c r="I662" t="s">
        <v>3062</v>
      </c>
      <c r="J662">
        <v>1</v>
      </c>
      <c r="K662" t="s">
        <v>1916</v>
      </c>
      <c r="L662">
        <v>2</v>
      </c>
    </row>
    <row r="663" spans="1:12">
      <c r="A663">
        <f t="shared" si="10"/>
        <v>659</v>
      </c>
      <c r="B663" t="s">
        <v>5101</v>
      </c>
      <c r="C663" t="s">
        <v>5101</v>
      </c>
      <c r="D663" t="s">
        <v>4360</v>
      </c>
      <c r="E663" t="s">
        <v>5102</v>
      </c>
      <c r="F663">
        <v>0</v>
      </c>
      <c r="H663">
        <v>8434</v>
      </c>
      <c r="I663" t="s">
        <v>5103</v>
      </c>
      <c r="J663">
        <v>25</v>
      </c>
      <c r="K663" t="s">
        <v>1903</v>
      </c>
      <c r="L663">
        <v>2</v>
      </c>
    </row>
    <row r="664" spans="1:12">
      <c r="A664">
        <f t="shared" si="10"/>
        <v>660</v>
      </c>
      <c r="B664" t="s">
        <v>3063</v>
      </c>
      <c r="C664" t="s">
        <v>3063</v>
      </c>
      <c r="D664" t="s">
        <v>1626</v>
      </c>
      <c r="E664" t="s">
        <v>3064</v>
      </c>
      <c r="F664">
        <v>1</v>
      </c>
      <c r="H664">
        <v>6.1</v>
      </c>
      <c r="I664" t="s">
        <v>3065</v>
      </c>
      <c r="J664">
        <v>1</v>
      </c>
      <c r="K664" t="s">
        <v>1916</v>
      </c>
      <c r="L664">
        <v>0</v>
      </c>
    </row>
    <row r="665" spans="1:12">
      <c r="A665">
        <f t="shared" si="10"/>
        <v>661</v>
      </c>
      <c r="B665" t="s">
        <v>3066</v>
      </c>
      <c r="C665" t="s">
        <v>3066</v>
      </c>
      <c r="D665" t="s">
        <v>1627</v>
      </c>
      <c r="E665" t="s">
        <v>3067</v>
      </c>
      <c r="F665">
        <v>1</v>
      </c>
      <c r="H665">
        <v>7.5</v>
      </c>
      <c r="I665" t="s">
        <v>3068</v>
      </c>
      <c r="J665">
        <v>7</v>
      </c>
      <c r="K665" t="s">
        <v>2143</v>
      </c>
      <c r="L665">
        <v>0</v>
      </c>
    </row>
    <row r="666" spans="1:12">
      <c r="A666">
        <f t="shared" si="10"/>
        <v>662</v>
      </c>
      <c r="B666" t="s">
        <v>3069</v>
      </c>
      <c r="C666" t="s">
        <v>3069</v>
      </c>
      <c r="D666" t="s">
        <v>1628</v>
      </c>
      <c r="E666" t="s">
        <v>3070</v>
      </c>
      <c r="F666">
        <v>2</v>
      </c>
      <c r="H666">
        <v>16.600000000000001</v>
      </c>
      <c r="I666" t="s">
        <v>3071</v>
      </c>
      <c r="J666">
        <v>1</v>
      </c>
      <c r="K666" t="s">
        <v>1916</v>
      </c>
      <c r="L666">
        <v>2</v>
      </c>
    </row>
    <row r="667" spans="1:12">
      <c r="A667">
        <f t="shared" si="10"/>
        <v>663</v>
      </c>
      <c r="B667" t="s">
        <v>3072</v>
      </c>
      <c r="C667" t="s">
        <v>3072</v>
      </c>
      <c r="D667" t="s">
        <v>804</v>
      </c>
      <c r="E667" t="s">
        <v>3073</v>
      </c>
      <c r="F667">
        <v>2</v>
      </c>
      <c r="H667">
        <v>9.6999999999999993</v>
      </c>
      <c r="I667" t="s">
        <v>3074</v>
      </c>
      <c r="J667">
        <v>1</v>
      </c>
      <c r="K667" t="s">
        <v>1916</v>
      </c>
      <c r="L667">
        <v>0</v>
      </c>
    </row>
    <row r="668" spans="1:12">
      <c r="A668">
        <f t="shared" si="10"/>
        <v>664</v>
      </c>
      <c r="B668" t="s">
        <v>3075</v>
      </c>
      <c r="C668" t="s">
        <v>3075</v>
      </c>
      <c r="D668" t="s">
        <v>1629</v>
      </c>
      <c r="E668" t="s">
        <v>3076</v>
      </c>
      <c r="F668">
        <v>2</v>
      </c>
      <c r="H668">
        <v>57</v>
      </c>
      <c r="I668" t="s">
        <v>3077</v>
      </c>
      <c r="J668">
        <v>19</v>
      </c>
      <c r="K668" t="s">
        <v>1980</v>
      </c>
      <c r="L668">
        <v>0</v>
      </c>
    </row>
    <row r="669" spans="1:12">
      <c r="A669">
        <f t="shared" si="10"/>
        <v>665</v>
      </c>
      <c r="B669" t="s">
        <v>3078</v>
      </c>
      <c r="C669" t="s">
        <v>3078</v>
      </c>
      <c r="D669" t="s">
        <v>817</v>
      </c>
      <c r="F669">
        <v>2</v>
      </c>
      <c r="H669">
        <v>41.5</v>
      </c>
      <c r="I669" t="s">
        <v>3079</v>
      </c>
      <c r="J669">
        <v>19</v>
      </c>
      <c r="K669" t="s">
        <v>1980</v>
      </c>
      <c r="L669">
        <v>0</v>
      </c>
    </row>
    <row r="670" spans="1:12">
      <c r="A670">
        <f t="shared" si="10"/>
        <v>666</v>
      </c>
      <c r="B670" t="s">
        <v>5104</v>
      </c>
      <c r="C670" t="s">
        <v>5104</v>
      </c>
      <c r="D670" t="s">
        <v>4361</v>
      </c>
      <c r="E670" t="s">
        <v>5105</v>
      </c>
      <c r="F670">
        <v>0</v>
      </c>
      <c r="H670">
        <v>10.4</v>
      </c>
      <c r="I670" t="s">
        <v>5106</v>
      </c>
      <c r="J670">
        <v>1</v>
      </c>
      <c r="K670" t="s">
        <v>1916</v>
      </c>
      <c r="L670">
        <v>0</v>
      </c>
    </row>
    <row r="671" spans="1:12">
      <c r="A671">
        <f t="shared" si="10"/>
        <v>667</v>
      </c>
      <c r="B671" t="s">
        <v>5107</v>
      </c>
      <c r="C671" t="s">
        <v>5107</v>
      </c>
      <c r="D671" t="s">
        <v>4362</v>
      </c>
      <c r="E671" t="s">
        <v>5108</v>
      </c>
      <c r="F671">
        <v>0</v>
      </c>
      <c r="H671">
        <v>10.4</v>
      </c>
      <c r="I671" t="s">
        <v>5109</v>
      </c>
      <c r="J671">
        <v>1</v>
      </c>
      <c r="K671" t="s">
        <v>1916</v>
      </c>
      <c r="L671">
        <v>0</v>
      </c>
    </row>
    <row r="672" spans="1:12">
      <c r="A672">
        <f t="shared" si="10"/>
        <v>668</v>
      </c>
      <c r="B672" t="s">
        <v>3080</v>
      </c>
      <c r="C672" t="s">
        <v>3080</v>
      </c>
      <c r="D672" t="s">
        <v>1630</v>
      </c>
      <c r="F672">
        <v>1</v>
      </c>
      <c r="H672">
        <v>10.4</v>
      </c>
      <c r="I672" t="s">
        <v>3081</v>
      </c>
      <c r="J672">
        <v>1</v>
      </c>
      <c r="K672" t="s">
        <v>1916</v>
      </c>
      <c r="L672">
        <v>0</v>
      </c>
    </row>
    <row r="673" spans="1:12">
      <c r="A673">
        <f t="shared" si="10"/>
        <v>669</v>
      </c>
      <c r="B673" t="s">
        <v>3082</v>
      </c>
      <c r="C673" t="s">
        <v>3082</v>
      </c>
      <c r="D673" t="s">
        <v>1631</v>
      </c>
      <c r="F673">
        <v>1</v>
      </c>
      <c r="H673">
        <v>10.4</v>
      </c>
      <c r="I673" t="s">
        <v>3083</v>
      </c>
      <c r="J673">
        <v>1</v>
      </c>
      <c r="K673" t="s">
        <v>1916</v>
      </c>
      <c r="L673">
        <v>0</v>
      </c>
    </row>
    <row r="674" spans="1:12">
      <c r="A674">
        <f t="shared" si="10"/>
        <v>670</v>
      </c>
      <c r="B674" t="s">
        <v>5110</v>
      </c>
      <c r="C674" t="s">
        <v>5110</v>
      </c>
      <c r="D674" t="s">
        <v>4163</v>
      </c>
      <c r="E674" t="s">
        <v>5111</v>
      </c>
      <c r="F674">
        <v>0</v>
      </c>
      <c r="H674">
        <v>58</v>
      </c>
      <c r="I674" t="s">
        <v>5112</v>
      </c>
      <c r="J674">
        <v>25</v>
      </c>
      <c r="K674" t="s">
        <v>1903</v>
      </c>
      <c r="L674">
        <v>0</v>
      </c>
    </row>
    <row r="675" spans="1:12">
      <c r="A675">
        <f t="shared" si="10"/>
        <v>671</v>
      </c>
      <c r="B675" t="s">
        <v>5113</v>
      </c>
      <c r="C675" t="s">
        <v>5113</v>
      </c>
      <c r="D675" t="s">
        <v>4164</v>
      </c>
      <c r="E675" t="s">
        <v>5114</v>
      </c>
      <c r="F675">
        <v>0</v>
      </c>
      <c r="H675">
        <v>11.1</v>
      </c>
      <c r="I675" t="s">
        <v>5115</v>
      </c>
      <c r="J675">
        <v>10</v>
      </c>
      <c r="K675" t="s">
        <v>1968</v>
      </c>
      <c r="L675">
        <v>0</v>
      </c>
    </row>
    <row r="676" spans="1:12">
      <c r="A676">
        <f t="shared" si="10"/>
        <v>672</v>
      </c>
      <c r="B676" t="s">
        <v>5116</v>
      </c>
      <c r="C676" t="s">
        <v>5116</v>
      </c>
      <c r="D676" t="s">
        <v>4363</v>
      </c>
      <c r="E676" t="s">
        <v>5117</v>
      </c>
      <c r="F676">
        <v>0</v>
      </c>
      <c r="H676">
        <v>8</v>
      </c>
      <c r="I676" t="s">
        <v>5118</v>
      </c>
      <c r="J676">
        <v>2</v>
      </c>
      <c r="K676" t="s">
        <v>835</v>
      </c>
      <c r="L676">
        <v>0</v>
      </c>
    </row>
    <row r="677" spans="1:12">
      <c r="A677">
        <f t="shared" si="10"/>
        <v>673</v>
      </c>
      <c r="B677" t="s">
        <v>3084</v>
      </c>
      <c r="C677" t="s">
        <v>3084</v>
      </c>
      <c r="D677" t="s">
        <v>1632</v>
      </c>
      <c r="E677" t="s">
        <v>3085</v>
      </c>
      <c r="F677">
        <v>1</v>
      </c>
      <c r="H677">
        <v>74.099999999999994</v>
      </c>
      <c r="I677" t="s">
        <v>3086</v>
      </c>
      <c r="J677">
        <v>14</v>
      </c>
      <c r="K677" t="s">
        <v>1899</v>
      </c>
      <c r="L677">
        <v>0</v>
      </c>
    </row>
    <row r="678" spans="1:12">
      <c r="A678">
        <f t="shared" si="10"/>
        <v>674</v>
      </c>
      <c r="B678" t="s">
        <v>3087</v>
      </c>
      <c r="C678" t="s">
        <v>3087</v>
      </c>
      <c r="D678" t="s">
        <v>1633</v>
      </c>
      <c r="F678">
        <v>1</v>
      </c>
      <c r="H678">
        <v>12.5</v>
      </c>
      <c r="I678" t="s">
        <v>3088</v>
      </c>
      <c r="J678">
        <v>1</v>
      </c>
      <c r="K678" t="s">
        <v>1916</v>
      </c>
      <c r="L678">
        <v>0</v>
      </c>
    </row>
    <row r="679" spans="1:12">
      <c r="A679">
        <f t="shared" si="10"/>
        <v>675</v>
      </c>
      <c r="B679" t="s">
        <v>3089</v>
      </c>
      <c r="C679" t="s">
        <v>3089</v>
      </c>
      <c r="D679" t="s">
        <v>1634</v>
      </c>
      <c r="E679" t="s">
        <v>3090</v>
      </c>
      <c r="F679">
        <v>2</v>
      </c>
      <c r="H679">
        <v>48.7</v>
      </c>
      <c r="I679" t="s">
        <v>3091</v>
      </c>
      <c r="J679">
        <v>1</v>
      </c>
      <c r="K679" t="s">
        <v>1916</v>
      </c>
      <c r="L679">
        <v>2</v>
      </c>
    </row>
    <row r="680" spans="1:12">
      <c r="A680">
        <f t="shared" si="10"/>
        <v>676</v>
      </c>
      <c r="B680" t="s">
        <v>3092</v>
      </c>
      <c r="C680" t="s">
        <v>3092</v>
      </c>
      <c r="D680" t="s">
        <v>1635</v>
      </c>
      <c r="E680" t="s">
        <v>3093</v>
      </c>
      <c r="F680">
        <v>2</v>
      </c>
      <c r="H680">
        <v>131.30000000000001</v>
      </c>
      <c r="I680" t="s">
        <v>3094</v>
      </c>
      <c r="J680">
        <v>1</v>
      </c>
      <c r="K680" t="s">
        <v>1916</v>
      </c>
      <c r="L680">
        <v>2</v>
      </c>
    </row>
    <row r="681" spans="1:12">
      <c r="A681">
        <f t="shared" si="10"/>
        <v>677</v>
      </c>
      <c r="B681" t="s">
        <v>3095</v>
      </c>
      <c r="C681" t="s">
        <v>3095</v>
      </c>
      <c r="D681" t="s">
        <v>1636</v>
      </c>
      <c r="E681" t="s">
        <v>3096</v>
      </c>
      <c r="F681">
        <v>1</v>
      </c>
      <c r="H681">
        <v>5.9</v>
      </c>
      <c r="I681" t="s">
        <v>3097</v>
      </c>
      <c r="J681">
        <v>1</v>
      </c>
      <c r="K681" t="s">
        <v>1916</v>
      </c>
      <c r="L681">
        <v>0</v>
      </c>
    </row>
    <row r="682" spans="1:12">
      <c r="A682">
        <f t="shared" si="10"/>
        <v>678</v>
      </c>
      <c r="B682" t="s">
        <v>3098</v>
      </c>
      <c r="C682" t="s">
        <v>3098</v>
      </c>
      <c r="D682" t="s">
        <v>1637</v>
      </c>
      <c r="E682" t="s">
        <v>3099</v>
      </c>
      <c r="F682">
        <v>1</v>
      </c>
      <c r="H682">
        <v>11</v>
      </c>
      <c r="I682" t="s">
        <v>3100</v>
      </c>
      <c r="J682">
        <v>3</v>
      </c>
      <c r="K682" t="s">
        <v>1939</v>
      </c>
      <c r="L682">
        <v>0</v>
      </c>
    </row>
    <row r="683" spans="1:12">
      <c r="A683">
        <f t="shared" si="10"/>
        <v>679</v>
      </c>
      <c r="B683" t="s">
        <v>5119</v>
      </c>
      <c r="C683" t="s">
        <v>5119</v>
      </c>
      <c r="D683" t="s">
        <v>4165</v>
      </c>
      <c r="E683" t="s">
        <v>5120</v>
      </c>
      <c r="F683">
        <v>0</v>
      </c>
      <c r="H683">
        <v>5.9</v>
      </c>
      <c r="I683" t="s">
        <v>5121</v>
      </c>
      <c r="J683">
        <v>1</v>
      </c>
      <c r="K683" t="s">
        <v>1916</v>
      </c>
      <c r="L683">
        <v>0</v>
      </c>
    </row>
    <row r="684" spans="1:12">
      <c r="A684">
        <f t="shared" si="10"/>
        <v>680</v>
      </c>
      <c r="B684" t="s">
        <v>3101</v>
      </c>
      <c r="C684" t="s">
        <v>3101</v>
      </c>
      <c r="D684" t="s">
        <v>831</v>
      </c>
      <c r="E684" t="s">
        <v>3102</v>
      </c>
      <c r="F684">
        <v>1</v>
      </c>
      <c r="H684">
        <v>5.9</v>
      </c>
      <c r="I684" t="s">
        <v>3103</v>
      </c>
      <c r="J684">
        <v>1</v>
      </c>
      <c r="K684" t="s">
        <v>1916</v>
      </c>
      <c r="L684">
        <v>0</v>
      </c>
    </row>
    <row r="685" spans="1:12">
      <c r="A685">
        <f t="shared" si="10"/>
        <v>681</v>
      </c>
      <c r="B685" t="s">
        <v>5122</v>
      </c>
      <c r="C685" t="s">
        <v>5122</v>
      </c>
      <c r="D685" t="s">
        <v>4364</v>
      </c>
      <c r="E685" t="s">
        <v>5123</v>
      </c>
      <c r="F685">
        <v>0</v>
      </c>
      <c r="H685">
        <v>6.5</v>
      </c>
      <c r="I685" t="s">
        <v>5124</v>
      </c>
      <c r="J685">
        <v>3</v>
      </c>
      <c r="K685" t="s">
        <v>1939</v>
      </c>
      <c r="L685">
        <v>2</v>
      </c>
    </row>
    <row r="686" spans="1:12">
      <c r="A686">
        <f t="shared" si="10"/>
        <v>682</v>
      </c>
      <c r="B686" t="s">
        <v>5125</v>
      </c>
      <c r="C686" t="s">
        <v>5125</v>
      </c>
      <c r="D686" t="s">
        <v>1638</v>
      </c>
      <c r="E686" t="s">
        <v>5126</v>
      </c>
      <c r="F686">
        <v>0</v>
      </c>
      <c r="H686">
        <v>61</v>
      </c>
      <c r="I686" t="s">
        <v>5127</v>
      </c>
      <c r="J686">
        <v>25</v>
      </c>
      <c r="K686" t="s">
        <v>1903</v>
      </c>
      <c r="L686">
        <v>0</v>
      </c>
    </row>
    <row r="687" spans="1:12">
      <c r="A687">
        <f t="shared" si="10"/>
        <v>683</v>
      </c>
      <c r="B687" t="s">
        <v>5128</v>
      </c>
      <c r="C687" t="s">
        <v>5128</v>
      </c>
      <c r="D687" t="s">
        <v>4066</v>
      </c>
      <c r="E687" t="s">
        <v>5129</v>
      </c>
      <c r="F687">
        <v>0</v>
      </c>
      <c r="H687">
        <v>217.8</v>
      </c>
      <c r="I687" t="s">
        <v>5130</v>
      </c>
      <c r="J687">
        <v>1</v>
      </c>
      <c r="K687" t="s">
        <v>1916</v>
      </c>
      <c r="L687">
        <v>2</v>
      </c>
    </row>
    <row r="688" spans="1:12">
      <c r="A688">
        <f t="shared" si="10"/>
        <v>684</v>
      </c>
      <c r="B688" t="s">
        <v>5131</v>
      </c>
      <c r="C688" t="s">
        <v>5131</v>
      </c>
      <c r="D688" t="s">
        <v>1639</v>
      </c>
      <c r="E688" t="s">
        <v>5132</v>
      </c>
      <c r="F688">
        <v>0</v>
      </c>
      <c r="H688">
        <v>355.5</v>
      </c>
      <c r="I688" t="s">
        <v>5133</v>
      </c>
      <c r="J688">
        <v>1</v>
      </c>
      <c r="K688" t="s">
        <v>1916</v>
      </c>
      <c r="L688">
        <v>2</v>
      </c>
    </row>
    <row r="689" spans="1:12">
      <c r="A689">
        <f t="shared" si="10"/>
        <v>685</v>
      </c>
      <c r="B689" t="s">
        <v>5134</v>
      </c>
      <c r="C689" t="s">
        <v>5134</v>
      </c>
      <c r="D689" t="s">
        <v>4166</v>
      </c>
      <c r="E689" t="s">
        <v>5135</v>
      </c>
      <c r="F689">
        <v>0</v>
      </c>
      <c r="H689">
        <v>4298</v>
      </c>
      <c r="I689" t="s">
        <v>5136</v>
      </c>
      <c r="J689">
        <v>25</v>
      </c>
      <c r="K689" t="s">
        <v>1903</v>
      </c>
      <c r="L689">
        <v>2</v>
      </c>
    </row>
    <row r="690" spans="1:12">
      <c r="A690">
        <f t="shared" si="10"/>
        <v>686</v>
      </c>
      <c r="B690" t="s">
        <v>3104</v>
      </c>
      <c r="C690" t="s">
        <v>3104</v>
      </c>
      <c r="D690" t="s">
        <v>1640</v>
      </c>
      <c r="E690" t="s">
        <v>3105</v>
      </c>
      <c r="F690">
        <v>2</v>
      </c>
      <c r="H690">
        <v>39.200000000000003</v>
      </c>
      <c r="I690" t="s">
        <v>3106</v>
      </c>
      <c r="J690">
        <v>2</v>
      </c>
      <c r="K690" t="s">
        <v>835</v>
      </c>
      <c r="L690">
        <v>2</v>
      </c>
    </row>
    <row r="691" spans="1:12">
      <c r="A691">
        <f t="shared" si="10"/>
        <v>687</v>
      </c>
      <c r="B691" t="s">
        <v>3107</v>
      </c>
      <c r="C691" t="s">
        <v>3107</v>
      </c>
      <c r="D691" t="s">
        <v>1641</v>
      </c>
      <c r="E691" t="s">
        <v>3108</v>
      </c>
      <c r="F691">
        <v>2</v>
      </c>
      <c r="H691">
        <v>31.9</v>
      </c>
      <c r="I691" t="s">
        <v>3109</v>
      </c>
      <c r="J691">
        <v>1</v>
      </c>
      <c r="K691" t="s">
        <v>1916</v>
      </c>
      <c r="L691">
        <v>0</v>
      </c>
    </row>
    <row r="692" spans="1:12">
      <c r="A692">
        <f t="shared" si="10"/>
        <v>688</v>
      </c>
      <c r="B692" t="s">
        <v>3110</v>
      </c>
      <c r="C692" t="s">
        <v>3110</v>
      </c>
      <c r="D692" t="s">
        <v>1642</v>
      </c>
      <c r="E692" t="s">
        <v>3111</v>
      </c>
      <c r="F692">
        <v>1</v>
      </c>
      <c r="H692">
        <v>232</v>
      </c>
      <c r="I692" t="s">
        <v>3112</v>
      </c>
      <c r="J692">
        <v>25</v>
      </c>
      <c r="K692" t="s">
        <v>1903</v>
      </c>
      <c r="L692">
        <v>2</v>
      </c>
    </row>
    <row r="693" spans="1:12">
      <c r="A693">
        <f t="shared" si="10"/>
        <v>689</v>
      </c>
      <c r="B693" t="s">
        <v>5137</v>
      </c>
      <c r="C693" t="s">
        <v>5137</v>
      </c>
      <c r="D693" t="s">
        <v>4365</v>
      </c>
      <c r="E693" t="s">
        <v>5138</v>
      </c>
      <c r="F693">
        <v>0</v>
      </c>
      <c r="H693">
        <v>1174</v>
      </c>
      <c r="I693" t="s">
        <v>5139</v>
      </c>
      <c r="J693">
        <v>25</v>
      </c>
      <c r="K693" t="s">
        <v>1903</v>
      </c>
      <c r="L693">
        <v>2</v>
      </c>
    </row>
    <row r="694" spans="1:12">
      <c r="A694">
        <f t="shared" si="10"/>
        <v>690</v>
      </c>
      <c r="B694" t="s">
        <v>5140</v>
      </c>
      <c r="C694" t="s">
        <v>5140</v>
      </c>
      <c r="D694" t="s">
        <v>4167</v>
      </c>
      <c r="E694" t="s">
        <v>5141</v>
      </c>
      <c r="F694">
        <v>0</v>
      </c>
      <c r="H694">
        <v>1251</v>
      </c>
      <c r="I694" t="s">
        <v>5142</v>
      </c>
      <c r="J694">
        <v>25</v>
      </c>
      <c r="K694" t="s">
        <v>1903</v>
      </c>
      <c r="L694">
        <v>2</v>
      </c>
    </row>
    <row r="695" spans="1:12">
      <c r="A695">
        <f t="shared" si="10"/>
        <v>691</v>
      </c>
      <c r="B695" t="s">
        <v>3113</v>
      </c>
      <c r="C695" t="s">
        <v>3113</v>
      </c>
      <c r="D695" t="s">
        <v>1643</v>
      </c>
      <c r="F695">
        <v>2</v>
      </c>
      <c r="H695">
        <v>1190</v>
      </c>
      <c r="I695" t="s">
        <v>3114</v>
      </c>
      <c r="J695">
        <v>25</v>
      </c>
      <c r="K695" t="s">
        <v>1903</v>
      </c>
      <c r="L695">
        <v>2</v>
      </c>
    </row>
    <row r="696" spans="1:12">
      <c r="A696">
        <f t="shared" si="10"/>
        <v>692</v>
      </c>
      <c r="B696" t="s">
        <v>5143</v>
      </c>
      <c r="C696" t="s">
        <v>5143</v>
      </c>
      <c r="D696" t="s">
        <v>4366</v>
      </c>
      <c r="E696" t="s">
        <v>5144</v>
      </c>
      <c r="F696">
        <v>0</v>
      </c>
      <c r="H696">
        <v>48.7</v>
      </c>
      <c r="I696" t="s">
        <v>5145</v>
      </c>
      <c r="J696">
        <v>1</v>
      </c>
      <c r="K696" t="s">
        <v>1916</v>
      </c>
      <c r="L696">
        <v>0</v>
      </c>
    </row>
    <row r="697" spans="1:12">
      <c r="A697">
        <f t="shared" si="10"/>
        <v>693</v>
      </c>
      <c r="B697" t="s">
        <v>3115</v>
      </c>
      <c r="C697" t="s">
        <v>3115</v>
      </c>
      <c r="D697" t="s">
        <v>1644</v>
      </c>
      <c r="F697">
        <v>1</v>
      </c>
      <c r="H697">
        <v>49.1</v>
      </c>
      <c r="I697" t="s">
        <v>3116</v>
      </c>
      <c r="J697">
        <v>1</v>
      </c>
      <c r="K697" t="s">
        <v>1916</v>
      </c>
      <c r="L697">
        <v>0</v>
      </c>
    </row>
    <row r="698" spans="1:12">
      <c r="A698">
        <f t="shared" si="10"/>
        <v>694</v>
      </c>
      <c r="B698" t="s">
        <v>5146</v>
      </c>
      <c r="C698" t="s">
        <v>5146</v>
      </c>
      <c r="D698" t="s">
        <v>4367</v>
      </c>
      <c r="E698" t="s">
        <v>5147</v>
      </c>
      <c r="F698">
        <v>0</v>
      </c>
      <c r="H698">
        <v>23</v>
      </c>
      <c r="I698" t="s">
        <v>5148</v>
      </c>
      <c r="J698">
        <v>3</v>
      </c>
      <c r="K698" t="s">
        <v>1939</v>
      </c>
      <c r="L698">
        <v>0</v>
      </c>
    </row>
    <row r="699" spans="1:12">
      <c r="A699">
        <f t="shared" si="10"/>
        <v>695</v>
      </c>
      <c r="B699" t="s">
        <v>5149</v>
      </c>
      <c r="C699" t="s">
        <v>5149</v>
      </c>
      <c r="D699" t="s">
        <v>4368</v>
      </c>
      <c r="E699" t="s">
        <v>5150</v>
      </c>
      <c r="F699">
        <v>0</v>
      </c>
      <c r="H699">
        <v>23.6</v>
      </c>
      <c r="I699" t="s">
        <v>5151</v>
      </c>
      <c r="J699">
        <v>2</v>
      </c>
      <c r="K699" t="s">
        <v>835</v>
      </c>
      <c r="L699">
        <v>2</v>
      </c>
    </row>
    <row r="700" spans="1:12">
      <c r="A700">
        <f t="shared" si="10"/>
        <v>696</v>
      </c>
      <c r="B700" t="s">
        <v>3117</v>
      </c>
      <c r="C700" t="s">
        <v>3117</v>
      </c>
      <c r="D700" t="s">
        <v>1645</v>
      </c>
      <c r="E700" t="s">
        <v>3118</v>
      </c>
      <c r="F700">
        <v>1</v>
      </c>
      <c r="H700">
        <v>18.2</v>
      </c>
      <c r="I700" t="s">
        <v>3119</v>
      </c>
      <c r="J700">
        <v>14</v>
      </c>
      <c r="K700" t="s">
        <v>1899</v>
      </c>
      <c r="L700">
        <v>0</v>
      </c>
    </row>
    <row r="701" spans="1:12">
      <c r="A701">
        <f t="shared" si="10"/>
        <v>697</v>
      </c>
      <c r="B701" t="s">
        <v>3120</v>
      </c>
      <c r="C701" t="s">
        <v>3120</v>
      </c>
      <c r="D701" t="s">
        <v>1646</v>
      </c>
      <c r="F701">
        <v>1</v>
      </c>
      <c r="H701">
        <v>5.9</v>
      </c>
      <c r="I701" t="s">
        <v>3121</v>
      </c>
      <c r="J701">
        <v>1</v>
      </c>
      <c r="K701" t="s">
        <v>1916</v>
      </c>
      <c r="L701">
        <v>0</v>
      </c>
    </row>
    <row r="702" spans="1:12">
      <c r="A702">
        <f t="shared" si="10"/>
        <v>698</v>
      </c>
      <c r="B702" t="s">
        <v>3122</v>
      </c>
      <c r="C702" t="s">
        <v>3122</v>
      </c>
      <c r="D702" t="s">
        <v>1647</v>
      </c>
      <c r="F702">
        <v>1</v>
      </c>
      <c r="H702">
        <v>5.9</v>
      </c>
      <c r="I702" t="s">
        <v>3123</v>
      </c>
      <c r="J702">
        <v>1</v>
      </c>
      <c r="K702" t="s">
        <v>1916</v>
      </c>
      <c r="L702">
        <v>0</v>
      </c>
    </row>
    <row r="703" spans="1:12">
      <c r="A703">
        <f t="shared" si="10"/>
        <v>699</v>
      </c>
      <c r="B703" t="s">
        <v>3124</v>
      </c>
      <c r="C703" t="s">
        <v>3124</v>
      </c>
      <c r="D703" t="s">
        <v>1648</v>
      </c>
      <c r="F703">
        <v>1</v>
      </c>
      <c r="H703">
        <v>8.9</v>
      </c>
      <c r="I703" t="s">
        <v>3125</v>
      </c>
      <c r="J703">
        <v>1</v>
      </c>
      <c r="K703" t="s">
        <v>1916</v>
      </c>
      <c r="L703">
        <v>2</v>
      </c>
    </row>
    <row r="704" spans="1:12">
      <c r="A704">
        <f t="shared" si="10"/>
        <v>700</v>
      </c>
      <c r="B704" t="s">
        <v>3126</v>
      </c>
      <c r="C704" t="s">
        <v>3126</v>
      </c>
      <c r="D704" t="s">
        <v>1649</v>
      </c>
      <c r="F704">
        <v>1</v>
      </c>
      <c r="H704">
        <v>14.3</v>
      </c>
      <c r="I704" t="s">
        <v>3127</v>
      </c>
      <c r="J704">
        <v>4</v>
      </c>
      <c r="K704" t="s">
        <v>2200</v>
      </c>
      <c r="L704">
        <v>2</v>
      </c>
    </row>
    <row r="705" spans="1:12">
      <c r="A705">
        <f t="shared" si="10"/>
        <v>701</v>
      </c>
      <c r="B705" t="s">
        <v>3128</v>
      </c>
      <c r="C705" t="s">
        <v>3128</v>
      </c>
      <c r="D705" t="s">
        <v>1650</v>
      </c>
      <c r="E705" t="s">
        <v>3129</v>
      </c>
      <c r="F705">
        <v>2</v>
      </c>
      <c r="H705">
        <v>67</v>
      </c>
      <c r="I705" t="s">
        <v>3130</v>
      </c>
      <c r="J705">
        <v>21</v>
      </c>
      <c r="K705" t="s">
        <v>1946</v>
      </c>
      <c r="L705">
        <v>0</v>
      </c>
    </row>
    <row r="706" spans="1:12">
      <c r="A706">
        <f t="shared" si="10"/>
        <v>702</v>
      </c>
      <c r="B706" t="s">
        <v>3131</v>
      </c>
      <c r="C706" t="s">
        <v>3131</v>
      </c>
      <c r="D706" t="s">
        <v>1651</v>
      </c>
      <c r="E706" t="s">
        <v>3132</v>
      </c>
      <c r="F706">
        <v>1</v>
      </c>
      <c r="H706">
        <v>10.4</v>
      </c>
      <c r="I706" t="s">
        <v>3133</v>
      </c>
      <c r="J706">
        <v>1</v>
      </c>
      <c r="K706" t="s">
        <v>1916</v>
      </c>
      <c r="L706">
        <v>0</v>
      </c>
    </row>
    <row r="707" spans="1:12">
      <c r="A707">
        <f t="shared" si="10"/>
        <v>703</v>
      </c>
      <c r="B707" t="s">
        <v>5152</v>
      </c>
      <c r="C707" t="s">
        <v>5152</v>
      </c>
      <c r="D707" t="s">
        <v>4168</v>
      </c>
      <c r="E707" t="s">
        <v>5153</v>
      </c>
      <c r="F707">
        <v>0</v>
      </c>
      <c r="H707">
        <v>40.9</v>
      </c>
      <c r="I707" t="s">
        <v>5154</v>
      </c>
      <c r="J707">
        <v>3</v>
      </c>
      <c r="K707" t="s">
        <v>1939</v>
      </c>
      <c r="L707">
        <v>0</v>
      </c>
    </row>
    <row r="708" spans="1:12">
      <c r="A708">
        <f t="shared" si="10"/>
        <v>704</v>
      </c>
      <c r="B708" t="s">
        <v>5155</v>
      </c>
      <c r="C708" t="s">
        <v>5155</v>
      </c>
      <c r="D708" t="s">
        <v>4169</v>
      </c>
      <c r="E708" t="s">
        <v>5156</v>
      </c>
      <c r="F708">
        <v>0</v>
      </c>
      <c r="H708">
        <v>100</v>
      </c>
      <c r="I708" t="s">
        <v>5157</v>
      </c>
      <c r="J708">
        <v>25</v>
      </c>
      <c r="K708" t="s">
        <v>1903</v>
      </c>
      <c r="L708">
        <v>0</v>
      </c>
    </row>
    <row r="709" spans="1:12">
      <c r="A709">
        <f t="shared" si="10"/>
        <v>705</v>
      </c>
      <c r="B709" t="s">
        <v>3134</v>
      </c>
      <c r="C709" t="s">
        <v>3134</v>
      </c>
      <c r="D709" t="s">
        <v>1652</v>
      </c>
      <c r="F709">
        <v>1</v>
      </c>
      <c r="H709">
        <v>100</v>
      </c>
      <c r="I709" t="s">
        <v>3135</v>
      </c>
      <c r="J709">
        <v>25</v>
      </c>
      <c r="K709" t="s">
        <v>1903</v>
      </c>
      <c r="L709">
        <v>0</v>
      </c>
    </row>
    <row r="710" spans="1:12">
      <c r="A710">
        <f t="shared" si="10"/>
        <v>706</v>
      </c>
      <c r="B710" t="s">
        <v>3136</v>
      </c>
      <c r="C710" t="s">
        <v>3136</v>
      </c>
      <c r="D710" t="s">
        <v>1653</v>
      </c>
      <c r="E710" t="s">
        <v>3137</v>
      </c>
      <c r="F710">
        <v>1</v>
      </c>
      <c r="H710">
        <v>153</v>
      </c>
      <c r="I710" t="s">
        <v>3138</v>
      </c>
      <c r="J710">
        <v>1</v>
      </c>
      <c r="K710" t="s">
        <v>1916</v>
      </c>
      <c r="L710">
        <v>0</v>
      </c>
    </row>
    <row r="711" spans="1:12">
      <c r="A711">
        <f t="shared" ref="A711:A774" si="11">A710+1</f>
        <v>707</v>
      </c>
      <c r="B711" t="s">
        <v>3139</v>
      </c>
      <c r="C711" t="s">
        <v>3139</v>
      </c>
      <c r="D711" t="s">
        <v>1654</v>
      </c>
      <c r="E711" t="s">
        <v>3140</v>
      </c>
      <c r="F711">
        <v>1</v>
      </c>
      <c r="H711">
        <v>54.6</v>
      </c>
      <c r="I711" t="s">
        <v>3141</v>
      </c>
      <c r="J711">
        <v>6</v>
      </c>
      <c r="K711" t="s">
        <v>3013</v>
      </c>
      <c r="L711">
        <v>2</v>
      </c>
    </row>
    <row r="712" spans="1:12">
      <c r="A712">
        <f t="shared" si="11"/>
        <v>708</v>
      </c>
      <c r="B712" t="s">
        <v>3142</v>
      </c>
      <c r="C712" t="s">
        <v>3142</v>
      </c>
      <c r="D712" t="s">
        <v>1655</v>
      </c>
      <c r="E712" t="s">
        <v>3143</v>
      </c>
      <c r="F712">
        <v>1</v>
      </c>
      <c r="H712">
        <v>195.7</v>
      </c>
      <c r="I712" t="s">
        <v>3144</v>
      </c>
      <c r="J712">
        <v>1</v>
      </c>
      <c r="K712" t="s">
        <v>1916</v>
      </c>
      <c r="L712">
        <v>0</v>
      </c>
    </row>
    <row r="713" spans="1:12">
      <c r="A713">
        <f t="shared" si="11"/>
        <v>709</v>
      </c>
      <c r="B713" t="s">
        <v>5158</v>
      </c>
      <c r="C713" t="s">
        <v>5158</v>
      </c>
      <c r="D713" t="s">
        <v>4369</v>
      </c>
      <c r="E713" t="s">
        <v>5159</v>
      </c>
      <c r="F713">
        <v>0</v>
      </c>
      <c r="H713">
        <v>6907.7</v>
      </c>
      <c r="I713" t="s">
        <v>5160</v>
      </c>
      <c r="J713">
        <v>18</v>
      </c>
      <c r="K713" t="s">
        <v>2255</v>
      </c>
      <c r="L713">
        <v>0</v>
      </c>
    </row>
    <row r="714" spans="1:12">
      <c r="A714">
        <f t="shared" si="11"/>
        <v>710</v>
      </c>
      <c r="B714" t="s">
        <v>3145</v>
      </c>
      <c r="C714" t="s">
        <v>3145</v>
      </c>
      <c r="D714" t="s">
        <v>1656</v>
      </c>
      <c r="E714" t="s">
        <v>3146</v>
      </c>
      <c r="F714">
        <v>1</v>
      </c>
      <c r="H714">
        <v>127</v>
      </c>
      <c r="I714" t="s">
        <v>3147</v>
      </c>
      <c r="J714">
        <v>25</v>
      </c>
      <c r="K714" t="s">
        <v>1903</v>
      </c>
      <c r="L714">
        <v>0</v>
      </c>
    </row>
    <row r="715" spans="1:12">
      <c r="A715">
        <f t="shared" si="11"/>
        <v>711</v>
      </c>
      <c r="B715" t="s">
        <v>3148</v>
      </c>
      <c r="C715" t="s">
        <v>3148</v>
      </c>
      <c r="D715" t="s">
        <v>1657</v>
      </c>
      <c r="E715" t="s">
        <v>3149</v>
      </c>
      <c r="F715">
        <v>1</v>
      </c>
      <c r="H715">
        <v>7.5</v>
      </c>
      <c r="I715" t="s">
        <v>3150</v>
      </c>
      <c r="J715">
        <v>3</v>
      </c>
      <c r="K715" t="s">
        <v>1939</v>
      </c>
      <c r="L715">
        <v>2</v>
      </c>
    </row>
    <row r="716" spans="1:12">
      <c r="A716">
        <f t="shared" si="11"/>
        <v>712</v>
      </c>
      <c r="B716" t="s">
        <v>3151</v>
      </c>
      <c r="C716" t="s">
        <v>3151</v>
      </c>
      <c r="D716" t="s">
        <v>1658</v>
      </c>
      <c r="E716" t="s">
        <v>3152</v>
      </c>
      <c r="F716">
        <v>2</v>
      </c>
      <c r="H716">
        <v>10.4</v>
      </c>
      <c r="I716" t="s">
        <v>3153</v>
      </c>
      <c r="J716">
        <v>1</v>
      </c>
      <c r="K716" t="s">
        <v>1916</v>
      </c>
      <c r="L716">
        <v>2</v>
      </c>
    </row>
    <row r="717" spans="1:12">
      <c r="A717">
        <f t="shared" si="11"/>
        <v>713</v>
      </c>
      <c r="B717" t="s">
        <v>3154</v>
      </c>
      <c r="C717" t="s">
        <v>3154</v>
      </c>
      <c r="D717" t="s">
        <v>1659</v>
      </c>
      <c r="E717" t="s">
        <v>3155</v>
      </c>
      <c r="F717">
        <v>1</v>
      </c>
      <c r="H717">
        <v>70</v>
      </c>
      <c r="I717" t="s">
        <v>3156</v>
      </c>
      <c r="J717">
        <v>25</v>
      </c>
      <c r="K717" t="s">
        <v>1903</v>
      </c>
      <c r="L717">
        <v>2</v>
      </c>
    </row>
    <row r="718" spans="1:12">
      <c r="A718">
        <f t="shared" si="11"/>
        <v>714</v>
      </c>
      <c r="B718" t="s">
        <v>5161</v>
      </c>
      <c r="C718" t="s">
        <v>5161</v>
      </c>
      <c r="D718" t="s">
        <v>4370</v>
      </c>
      <c r="F718">
        <v>0</v>
      </c>
      <c r="H718">
        <v>2.0299999999999998</v>
      </c>
      <c r="I718" t="s">
        <v>5162</v>
      </c>
      <c r="J718">
        <v>14</v>
      </c>
      <c r="K718" t="s">
        <v>1899</v>
      </c>
      <c r="L718">
        <v>0</v>
      </c>
    </row>
    <row r="719" spans="1:12">
      <c r="A719">
        <f t="shared" si="11"/>
        <v>715</v>
      </c>
      <c r="B719" t="s">
        <v>5163</v>
      </c>
      <c r="C719" t="s">
        <v>5163</v>
      </c>
      <c r="D719" t="s">
        <v>4371</v>
      </c>
      <c r="E719" t="s">
        <v>5164</v>
      </c>
      <c r="F719">
        <v>0</v>
      </c>
      <c r="H719">
        <v>6.1</v>
      </c>
      <c r="I719" t="s">
        <v>5165</v>
      </c>
      <c r="J719">
        <v>1</v>
      </c>
      <c r="K719" t="s">
        <v>1916</v>
      </c>
      <c r="L719">
        <v>0</v>
      </c>
    </row>
    <row r="720" spans="1:12">
      <c r="A720">
        <f t="shared" si="11"/>
        <v>716</v>
      </c>
      <c r="B720" t="s">
        <v>3157</v>
      </c>
      <c r="C720" t="s">
        <v>3157</v>
      </c>
      <c r="D720" t="s">
        <v>1660</v>
      </c>
      <c r="F720">
        <v>1</v>
      </c>
      <c r="H720">
        <v>6.1</v>
      </c>
      <c r="I720" t="s">
        <v>3158</v>
      </c>
      <c r="J720">
        <v>1</v>
      </c>
      <c r="K720" t="s">
        <v>1916</v>
      </c>
      <c r="L720">
        <v>0</v>
      </c>
    </row>
    <row r="721" spans="1:12">
      <c r="A721">
        <f t="shared" si="11"/>
        <v>717</v>
      </c>
      <c r="B721" t="s">
        <v>5166</v>
      </c>
      <c r="C721" t="s">
        <v>5166</v>
      </c>
      <c r="D721" t="s">
        <v>4372</v>
      </c>
      <c r="E721" t="s">
        <v>5167</v>
      </c>
      <c r="F721">
        <v>0</v>
      </c>
      <c r="H721">
        <v>11.9</v>
      </c>
      <c r="I721" t="s">
        <v>5168</v>
      </c>
      <c r="J721">
        <v>1</v>
      </c>
      <c r="K721" t="s">
        <v>1916</v>
      </c>
      <c r="L721">
        <v>2</v>
      </c>
    </row>
    <row r="722" spans="1:12">
      <c r="A722">
        <f t="shared" si="11"/>
        <v>718</v>
      </c>
      <c r="B722" t="s">
        <v>5169</v>
      </c>
      <c r="C722" t="s">
        <v>5169</v>
      </c>
      <c r="D722" t="s">
        <v>4373</v>
      </c>
      <c r="E722" t="s">
        <v>5170</v>
      </c>
      <c r="F722">
        <v>0</v>
      </c>
      <c r="H722">
        <v>6.1</v>
      </c>
      <c r="I722" t="s">
        <v>5171</v>
      </c>
      <c r="J722">
        <v>1</v>
      </c>
      <c r="K722" t="s">
        <v>1916</v>
      </c>
      <c r="L722">
        <v>0</v>
      </c>
    </row>
    <row r="723" spans="1:12">
      <c r="A723">
        <f t="shared" si="11"/>
        <v>719</v>
      </c>
      <c r="B723" t="s">
        <v>5172</v>
      </c>
      <c r="C723" t="s">
        <v>5172</v>
      </c>
      <c r="D723" t="s">
        <v>4170</v>
      </c>
      <c r="E723" t="s">
        <v>5173</v>
      </c>
      <c r="F723">
        <v>0</v>
      </c>
      <c r="H723">
        <v>9.4</v>
      </c>
      <c r="I723" t="s">
        <v>5174</v>
      </c>
      <c r="J723">
        <v>3</v>
      </c>
      <c r="K723" t="s">
        <v>1939</v>
      </c>
      <c r="L723">
        <v>0</v>
      </c>
    </row>
    <row r="724" spans="1:12">
      <c r="A724">
        <f t="shared" si="11"/>
        <v>720</v>
      </c>
      <c r="B724" t="s">
        <v>3159</v>
      </c>
      <c r="C724" t="s">
        <v>3159</v>
      </c>
      <c r="D724" t="s">
        <v>1661</v>
      </c>
      <c r="F724">
        <v>1</v>
      </c>
      <c r="H724">
        <v>6.1</v>
      </c>
      <c r="I724" t="s">
        <v>3160</v>
      </c>
      <c r="J724">
        <v>1</v>
      </c>
      <c r="K724" t="s">
        <v>1916</v>
      </c>
      <c r="L724">
        <v>0</v>
      </c>
    </row>
    <row r="725" spans="1:12">
      <c r="A725">
        <f t="shared" si="11"/>
        <v>721</v>
      </c>
      <c r="B725" t="s">
        <v>3161</v>
      </c>
      <c r="C725" t="s">
        <v>3161</v>
      </c>
      <c r="D725" t="s">
        <v>1662</v>
      </c>
      <c r="F725">
        <v>1</v>
      </c>
      <c r="H725">
        <v>11.3</v>
      </c>
      <c r="I725" t="s">
        <v>3162</v>
      </c>
      <c r="J725">
        <v>1</v>
      </c>
      <c r="K725" t="s">
        <v>1916</v>
      </c>
      <c r="L725">
        <v>2</v>
      </c>
    </row>
    <row r="726" spans="1:12">
      <c r="A726">
        <f t="shared" si="11"/>
        <v>722</v>
      </c>
      <c r="B726" t="s">
        <v>3163</v>
      </c>
      <c r="C726" t="s">
        <v>3163</v>
      </c>
      <c r="D726" t="s">
        <v>866</v>
      </c>
      <c r="E726" t="s">
        <v>3164</v>
      </c>
      <c r="F726">
        <v>1</v>
      </c>
      <c r="H726">
        <v>149.30000000000001</v>
      </c>
      <c r="I726" t="s">
        <v>3165</v>
      </c>
      <c r="J726">
        <v>1</v>
      </c>
      <c r="K726" t="s">
        <v>1916</v>
      </c>
      <c r="L726">
        <v>0</v>
      </c>
    </row>
    <row r="727" spans="1:12">
      <c r="A727">
        <f t="shared" si="11"/>
        <v>723</v>
      </c>
      <c r="B727" t="s">
        <v>3166</v>
      </c>
      <c r="C727" t="s">
        <v>3166</v>
      </c>
      <c r="D727" t="s">
        <v>1663</v>
      </c>
      <c r="E727" t="s">
        <v>3167</v>
      </c>
      <c r="F727">
        <v>1</v>
      </c>
      <c r="H727">
        <v>10.1</v>
      </c>
      <c r="I727" t="s">
        <v>3168</v>
      </c>
      <c r="J727">
        <v>1</v>
      </c>
      <c r="K727" t="s">
        <v>1916</v>
      </c>
      <c r="L727">
        <v>0</v>
      </c>
    </row>
    <row r="728" spans="1:12">
      <c r="A728">
        <f t="shared" si="11"/>
        <v>724</v>
      </c>
      <c r="B728" t="s">
        <v>5175</v>
      </c>
      <c r="C728" t="s">
        <v>5175</v>
      </c>
      <c r="D728" t="s">
        <v>4374</v>
      </c>
      <c r="E728" t="s">
        <v>5176</v>
      </c>
      <c r="F728">
        <v>0</v>
      </c>
      <c r="H728">
        <v>24063</v>
      </c>
      <c r="I728" t="s">
        <v>5177</v>
      </c>
      <c r="J728">
        <v>25</v>
      </c>
      <c r="K728" t="s">
        <v>1903</v>
      </c>
      <c r="L728">
        <v>0</v>
      </c>
    </row>
    <row r="729" spans="1:12">
      <c r="A729">
        <f t="shared" si="11"/>
        <v>725</v>
      </c>
      <c r="B729" t="s">
        <v>3169</v>
      </c>
      <c r="C729" t="s">
        <v>3169</v>
      </c>
      <c r="D729" t="s">
        <v>1664</v>
      </c>
      <c r="F729">
        <v>2</v>
      </c>
      <c r="H729">
        <v>715</v>
      </c>
      <c r="I729" t="s">
        <v>3170</v>
      </c>
      <c r="J729">
        <v>25</v>
      </c>
      <c r="K729" t="s">
        <v>1903</v>
      </c>
      <c r="L729">
        <v>2</v>
      </c>
    </row>
    <row r="730" spans="1:12">
      <c r="A730">
        <f t="shared" si="11"/>
        <v>726</v>
      </c>
      <c r="B730" t="s">
        <v>5178</v>
      </c>
      <c r="C730" t="s">
        <v>5178</v>
      </c>
      <c r="D730" t="s">
        <v>4171</v>
      </c>
      <c r="E730" t="s">
        <v>5179</v>
      </c>
      <c r="F730">
        <v>0</v>
      </c>
      <c r="H730">
        <v>6.1</v>
      </c>
      <c r="I730" t="s">
        <v>5180</v>
      </c>
      <c r="J730">
        <v>1</v>
      </c>
      <c r="K730" t="s">
        <v>1916</v>
      </c>
      <c r="L730">
        <v>0</v>
      </c>
    </row>
    <row r="731" spans="1:12">
      <c r="A731">
        <f t="shared" si="11"/>
        <v>727</v>
      </c>
      <c r="B731" t="s">
        <v>3171</v>
      </c>
      <c r="C731" t="s">
        <v>3171</v>
      </c>
      <c r="D731" t="s">
        <v>1665</v>
      </c>
      <c r="E731" t="s">
        <v>3172</v>
      </c>
      <c r="F731">
        <v>1</v>
      </c>
      <c r="H731">
        <v>61</v>
      </c>
      <c r="I731" t="s">
        <v>3173</v>
      </c>
      <c r="J731">
        <v>25</v>
      </c>
      <c r="K731" t="s">
        <v>1903</v>
      </c>
      <c r="L731">
        <v>2</v>
      </c>
    </row>
    <row r="732" spans="1:12">
      <c r="A732">
        <f t="shared" si="11"/>
        <v>728</v>
      </c>
      <c r="B732" t="s">
        <v>3174</v>
      </c>
      <c r="C732" t="s">
        <v>3174</v>
      </c>
      <c r="D732" t="s">
        <v>1666</v>
      </c>
      <c r="E732" t="s">
        <v>3175</v>
      </c>
      <c r="F732">
        <v>1</v>
      </c>
      <c r="H732">
        <v>0.77</v>
      </c>
      <c r="I732" t="s">
        <v>3176</v>
      </c>
      <c r="J732">
        <v>3</v>
      </c>
      <c r="K732" t="s">
        <v>1939</v>
      </c>
      <c r="L732">
        <v>0</v>
      </c>
    </row>
    <row r="733" spans="1:12">
      <c r="A733">
        <f t="shared" si="11"/>
        <v>729</v>
      </c>
      <c r="B733" t="s">
        <v>3177</v>
      </c>
      <c r="C733" t="s">
        <v>3177</v>
      </c>
      <c r="D733" t="s">
        <v>1667</v>
      </c>
      <c r="E733" t="s">
        <v>3178</v>
      </c>
      <c r="F733">
        <v>1</v>
      </c>
      <c r="H733">
        <v>100</v>
      </c>
      <c r="I733" t="s">
        <v>3179</v>
      </c>
      <c r="J733">
        <v>25</v>
      </c>
      <c r="K733" t="s">
        <v>1903</v>
      </c>
      <c r="L733">
        <v>0</v>
      </c>
    </row>
    <row r="734" spans="1:12">
      <c r="A734">
        <f t="shared" si="11"/>
        <v>730</v>
      </c>
      <c r="B734" t="s">
        <v>5181</v>
      </c>
      <c r="C734" t="s">
        <v>5181</v>
      </c>
      <c r="D734" t="s">
        <v>4172</v>
      </c>
      <c r="E734" t="s">
        <v>5182</v>
      </c>
      <c r="F734">
        <v>0</v>
      </c>
      <c r="H734">
        <v>100</v>
      </c>
      <c r="I734" t="s">
        <v>5183</v>
      </c>
      <c r="J734">
        <v>25</v>
      </c>
      <c r="K734" t="s">
        <v>1903</v>
      </c>
      <c r="L734">
        <v>0</v>
      </c>
    </row>
    <row r="735" spans="1:12">
      <c r="A735">
        <f t="shared" si="11"/>
        <v>731</v>
      </c>
      <c r="B735" t="s">
        <v>3180</v>
      </c>
      <c r="C735" t="s">
        <v>3180</v>
      </c>
      <c r="D735" t="s">
        <v>1668</v>
      </c>
      <c r="E735" t="s">
        <v>3181</v>
      </c>
      <c r="F735">
        <v>1</v>
      </c>
      <c r="H735">
        <v>100</v>
      </c>
      <c r="I735" t="s">
        <v>3182</v>
      </c>
      <c r="J735">
        <v>25</v>
      </c>
      <c r="K735" t="s">
        <v>1903</v>
      </c>
      <c r="L735">
        <v>0</v>
      </c>
    </row>
    <row r="736" spans="1:12">
      <c r="A736">
        <f t="shared" si="11"/>
        <v>732</v>
      </c>
      <c r="B736" t="s">
        <v>3183</v>
      </c>
      <c r="C736" t="s">
        <v>3183</v>
      </c>
      <c r="D736" t="s">
        <v>1667</v>
      </c>
      <c r="F736">
        <v>1</v>
      </c>
      <c r="H736">
        <v>151</v>
      </c>
      <c r="I736" t="s">
        <v>3184</v>
      </c>
      <c r="J736">
        <v>25</v>
      </c>
      <c r="K736" t="s">
        <v>1903</v>
      </c>
      <c r="L736">
        <v>0</v>
      </c>
    </row>
    <row r="737" spans="1:12">
      <c r="A737">
        <f t="shared" si="11"/>
        <v>733</v>
      </c>
      <c r="B737" t="s">
        <v>5184</v>
      </c>
      <c r="C737" t="s">
        <v>5184</v>
      </c>
      <c r="D737" t="s">
        <v>4375</v>
      </c>
      <c r="F737">
        <v>0</v>
      </c>
      <c r="H737">
        <v>151</v>
      </c>
      <c r="I737" t="s">
        <v>2826</v>
      </c>
      <c r="J737">
        <v>25</v>
      </c>
      <c r="K737" t="s">
        <v>1903</v>
      </c>
      <c r="L737">
        <v>0</v>
      </c>
    </row>
    <row r="738" spans="1:12">
      <c r="A738">
        <f t="shared" si="11"/>
        <v>734</v>
      </c>
      <c r="B738" t="s">
        <v>5185</v>
      </c>
      <c r="C738" t="s">
        <v>5185</v>
      </c>
      <c r="D738" t="s">
        <v>4173</v>
      </c>
      <c r="E738" t="s">
        <v>5186</v>
      </c>
      <c r="F738">
        <v>0</v>
      </c>
      <c r="H738">
        <v>216.3</v>
      </c>
      <c r="I738" t="s">
        <v>5187</v>
      </c>
      <c r="J738">
        <v>2</v>
      </c>
      <c r="K738" t="s">
        <v>835</v>
      </c>
      <c r="L738">
        <v>0</v>
      </c>
    </row>
    <row r="739" spans="1:12">
      <c r="A739">
        <f t="shared" si="11"/>
        <v>735</v>
      </c>
      <c r="B739" t="s">
        <v>3185</v>
      </c>
      <c r="C739" t="s">
        <v>3185</v>
      </c>
      <c r="D739" t="s">
        <v>1669</v>
      </c>
      <c r="E739" t="s">
        <v>3186</v>
      </c>
      <c r="F739">
        <v>2</v>
      </c>
      <c r="H739">
        <v>54.3</v>
      </c>
      <c r="I739" t="s">
        <v>3187</v>
      </c>
      <c r="J739">
        <v>11</v>
      </c>
      <c r="K739" t="s">
        <v>2352</v>
      </c>
      <c r="L739">
        <v>0</v>
      </c>
    </row>
    <row r="740" spans="1:12">
      <c r="A740">
        <f t="shared" si="11"/>
        <v>736</v>
      </c>
      <c r="B740" t="s">
        <v>3188</v>
      </c>
      <c r="C740" t="s">
        <v>3188</v>
      </c>
      <c r="D740" t="s">
        <v>1670</v>
      </c>
      <c r="E740" t="s">
        <v>3189</v>
      </c>
      <c r="F740">
        <v>2</v>
      </c>
      <c r="H740">
        <v>36.200000000000003</v>
      </c>
      <c r="I740" t="s">
        <v>3190</v>
      </c>
      <c r="J740">
        <v>1</v>
      </c>
      <c r="K740" t="s">
        <v>1916</v>
      </c>
      <c r="L740">
        <v>0</v>
      </c>
    </row>
    <row r="741" spans="1:12">
      <c r="A741">
        <f t="shared" si="11"/>
        <v>737</v>
      </c>
      <c r="B741" t="s">
        <v>3191</v>
      </c>
      <c r="C741" t="s">
        <v>3191</v>
      </c>
      <c r="D741" t="s">
        <v>1671</v>
      </c>
      <c r="E741" t="s">
        <v>3192</v>
      </c>
      <c r="F741">
        <v>1</v>
      </c>
      <c r="H741">
        <v>0</v>
      </c>
      <c r="I741" t="s">
        <v>3193</v>
      </c>
      <c r="J741">
        <v>2</v>
      </c>
      <c r="K741" t="s">
        <v>835</v>
      </c>
      <c r="L741">
        <v>0</v>
      </c>
    </row>
    <row r="742" spans="1:12">
      <c r="A742">
        <f t="shared" si="11"/>
        <v>738</v>
      </c>
      <c r="B742" t="s">
        <v>5188</v>
      </c>
      <c r="C742" t="s">
        <v>5188</v>
      </c>
      <c r="D742" t="s">
        <v>4376</v>
      </c>
      <c r="E742" t="s">
        <v>5189</v>
      </c>
      <c r="F742">
        <v>0</v>
      </c>
      <c r="H742">
        <v>0</v>
      </c>
      <c r="I742" t="s">
        <v>5190</v>
      </c>
      <c r="J742">
        <v>24</v>
      </c>
      <c r="K742" t="s">
        <v>2057</v>
      </c>
      <c r="L742">
        <v>0</v>
      </c>
    </row>
    <row r="743" spans="1:12">
      <c r="A743">
        <f t="shared" si="11"/>
        <v>739</v>
      </c>
      <c r="B743" t="s">
        <v>3194</v>
      </c>
      <c r="C743" t="s">
        <v>3194</v>
      </c>
      <c r="D743" t="s">
        <v>1672</v>
      </c>
      <c r="E743" t="s">
        <v>3195</v>
      </c>
      <c r="F743">
        <v>1</v>
      </c>
      <c r="H743">
        <v>0</v>
      </c>
      <c r="I743" t="s">
        <v>3196</v>
      </c>
      <c r="J743">
        <v>24</v>
      </c>
      <c r="K743" t="s">
        <v>2057</v>
      </c>
      <c r="L743">
        <v>0</v>
      </c>
    </row>
    <row r="744" spans="1:12">
      <c r="A744">
        <f t="shared" si="11"/>
        <v>740</v>
      </c>
      <c r="B744" t="s">
        <v>3197</v>
      </c>
      <c r="C744" t="s">
        <v>3197</v>
      </c>
      <c r="D744" t="s">
        <v>1673</v>
      </c>
      <c r="E744" t="s">
        <v>3198</v>
      </c>
      <c r="F744">
        <v>1</v>
      </c>
      <c r="H744">
        <v>10.4</v>
      </c>
      <c r="I744" t="s">
        <v>3199</v>
      </c>
      <c r="J744">
        <v>1</v>
      </c>
      <c r="K744" t="s">
        <v>1916</v>
      </c>
      <c r="L744">
        <v>0</v>
      </c>
    </row>
    <row r="745" spans="1:12">
      <c r="A745">
        <f t="shared" si="11"/>
        <v>741</v>
      </c>
      <c r="B745" t="s">
        <v>5191</v>
      </c>
      <c r="C745" t="s">
        <v>5191</v>
      </c>
      <c r="D745" t="s">
        <v>4174</v>
      </c>
      <c r="E745" t="s">
        <v>5192</v>
      </c>
      <c r="F745">
        <v>0</v>
      </c>
      <c r="H745">
        <v>24939</v>
      </c>
      <c r="I745" t="s">
        <v>5193</v>
      </c>
      <c r="J745">
        <v>25</v>
      </c>
      <c r="K745" t="s">
        <v>1903</v>
      </c>
      <c r="L745">
        <v>2</v>
      </c>
    </row>
    <row r="746" spans="1:12">
      <c r="A746">
        <f t="shared" si="11"/>
        <v>742</v>
      </c>
      <c r="B746" t="s">
        <v>3200</v>
      </c>
      <c r="C746" t="s">
        <v>3200</v>
      </c>
      <c r="D746" t="s">
        <v>1674</v>
      </c>
      <c r="F746">
        <v>2</v>
      </c>
      <c r="H746">
        <v>24939</v>
      </c>
      <c r="I746" t="s">
        <v>3201</v>
      </c>
      <c r="J746">
        <v>25</v>
      </c>
      <c r="K746" t="s">
        <v>1903</v>
      </c>
      <c r="L746">
        <v>2</v>
      </c>
    </row>
    <row r="747" spans="1:12">
      <c r="A747">
        <f t="shared" si="11"/>
        <v>743</v>
      </c>
      <c r="B747" t="s">
        <v>3202</v>
      </c>
      <c r="C747" t="s">
        <v>3202</v>
      </c>
      <c r="D747" t="s">
        <v>1675</v>
      </c>
      <c r="E747" t="s">
        <v>3203</v>
      </c>
      <c r="F747">
        <v>1</v>
      </c>
      <c r="H747">
        <v>38.4</v>
      </c>
      <c r="I747" t="s">
        <v>3204</v>
      </c>
      <c r="J747">
        <v>19</v>
      </c>
      <c r="K747" t="s">
        <v>1980</v>
      </c>
      <c r="L747">
        <v>0</v>
      </c>
    </row>
    <row r="748" spans="1:12">
      <c r="A748">
        <f t="shared" si="11"/>
        <v>744</v>
      </c>
      <c r="B748" t="s">
        <v>5194</v>
      </c>
      <c r="C748" t="s">
        <v>5194</v>
      </c>
      <c r="D748" t="s">
        <v>4377</v>
      </c>
      <c r="E748" t="s">
        <v>5195</v>
      </c>
      <c r="F748">
        <v>0</v>
      </c>
      <c r="H748">
        <v>29.1</v>
      </c>
      <c r="I748" t="s">
        <v>5196</v>
      </c>
      <c r="J748">
        <v>1</v>
      </c>
      <c r="K748" t="s">
        <v>1916</v>
      </c>
      <c r="L748">
        <v>0</v>
      </c>
    </row>
    <row r="749" spans="1:12">
      <c r="A749">
        <f t="shared" si="11"/>
        <v>745</v>
      </c>
      <c r="B749" t="s">
        <v>3205</v>
      </c>
      <c r="C749" t="s">
        <v>3205</v>
      </c>
      <c r="D749" t="s">
        <v>1676</v>
      </c>
      <c r="E749" t="s">
        <v>3206</v>
      </c>
      <c r="F749">
        <v>2</v>
      </c>
      <c r="H749">
        <v>12.1</v>
      </c>
      <c r="I749" t="s">
        <v>3207</v>
      </c>
      <c r="J749">
        <v>1</v>
      </c>
      <c r="K749" t="s">
        <v>1916</v>
      </c>
      <c r="L749">
        <v>0</v>
      </c>
    </row>
    <row r="750" spans="1:12">
      <c r="A750">
        <f t="shared" si="11"/>
        <v>746</v>
      </c>
      <c r="B750" t="s">
        <v>3208</v>
      </c>
      <c r="C750" t="s">
        <v>3208</v>
      </c>
      <c r="D750" t="s">
        <v>1677</v>
      </c>
      <c r="F750">
        <v>1</v>
      </c>
      <c r="H750">
        <v>61</v>
      </c>
      <c r="I750" t="s">
        <v>3209</v>
      </c>
      <c r="J750">
        <v>25</v>
      </c>
      <c r="K750" t="s">
        <v>1903</v>
      </c>
      <c r="L750">
        <v>0</v>
      </c>
    </row>
    <row r="751" spans="1:12">
      <c r="A751">
        <f t="shared" si="11"/>
        <v>747</v>
      </c>
      <c r="B751" t="s">
        <v>3210</v>
      </c>
      <c r="C751" t="s">
        <v>3210</v>
      </c>
      <c r="D751" t="s">
        <v>889</v>
      </c>
      <c r="E751" t="s">
        <v>3211</v>
      </c>
      <c r="F751">
        <v>2</v>
      </c>
      <c r="H751">
        <v>10.1</v>
      </c>
      <c r="I751" t="s">
        <v>3212</v>
      </c>
      <c r="J751">
        <v>1</v>
      </c>
      <c r="K751" t="s">
        <v>1916</v>
      </c>
      <c r="L751">
        <v>0</v>
      </c>
    </row>
    <row r="752" spans="1:12">
      <c r="A752">
        <f t="shared" si="11"/>
        <v>748</v>
      </c>
      <c r="B752" t="s">
        <v>3213</v>
      </c>
      <c r="C752" t="s">
        <v>3213</v>
      </c>
      <c r="D752" t="s">
        <v>1678</v>
      </c>
      <c r="F752">
        <v>2</v>
      </c>
      <c r="H752">
        <v>17.899999999999999</v>
      </c>
      <c r="I752" t="s">
        <v>3214</v>
      </c>
      <c r="J752">
        <v>21</v>
      </c>
      <c r="K752" t="s">
        <v>1946</v>
      </c>
      <c r="L752">
        <v>0</v>
      </c>
    </row>
    <row r="753" spans="1:12">
      <c r="A753">
        <f t="shared" si="11"/>
        <v>749</v>
      </c>
      <c r="B753" t="s">
        <v>3215</v>
      </c>
      <c r="C753" t="s">
        <v>3215</v>
      </c>
      <c r="D753" t="s">
        <v>1679</v>
      </c>
      <c r="F753">
        <v>2</v>
      </c>
      <c r="H753">
        <v>150</v>
      </c>
      <c r="I753" t="s">
        <v>3216</v>
      </c>
      <c r="J753">
        <v>2</v>
      </c>
      <c r="K753" t="s">
        <v>835</v>
      </c>
      <c r="L753">
        <v>0</v>
      </c>
    </row>
    <row r="754" spans="1:12">
      <c r="A754">
        <f t="shared" si="11"/>
        <v>750</v>
      </c>
      <c r="B754" t="s">
        <v>5197</v>
      </c>
      <c r="C754" t="s">
        <v>5197</v>
      </c>
      <c r="D754" t="s">
        <v>4378</v>
      </c>
      <c r="E754" t="s">
        <v>5198</v>
      </c>
      <c r="F754">
        <v>0</v>
      </c>
      <c r="H754">
        <v>950</v>
      </c>
      <c r="I754" t="s">
        <v>5199</v>
      </c>
      <c r="J754">
        <v>10</v>
      </c>
      <c r="K754" t="s">
        <v>1968</v>
      </c>
      <c r="L754">
        <v>0</v>
      </c>
    </row>
    <row r="755" spans="1:12">
      <c r="A755">
        <f t="shared" si="11"/>
        <v>751</v>
      </c>
      <c r="B755" t="s">
        <v>5200</v>
      </c>
      <c r="C755" t="s">
        <v>5200</v>
      </c>
      <c r="D755" t="s">
        <v>4379</v>
      </c>
      <c r="E755" t="s">
        <v>5201</v>
      </c>
      <c r="F755">
        <v>0</v>
      </c>
      <c r="H755">
        <v>162.9</v>
      </c>
      <c r="I755" t="s">
        <v>5202</v>
      </c>
      <c r="J755">
        <v>2</v>
      </c>
      <c r="K755" t="s">
        <v>835</v>
      </c>
      <c r="L755">
        <v>2</v>
      </c>
    </row>
    <row r="756" spans="1:12">
      <c r="A756">
        <f t="shared" si="11"/>
        <v>752</v>
      </c>
      <c r="B756" t="s">
        <v>3217</v>
      </c>
      <c r="C756" t="s">
        <v>3217</v>
      </c>
      <c r="D756" t="s">
        <v>891</v>
      </c>
      <c r="E756" t="s">
        <v>3218</v>
      </c>
      <c r="F756">
        <v>1</v>
      </c>
      <c r="H756">
        <v>1416</v>
      </c>
      <c r="I756" t="s">
        <v>3219</v>
      </c>
      <c r="J756">
        <v>25</v>
      </c>
      <c r="K756" t="s">
        <v>1903</v>
      </c>
      <c r="L756">
        <v>2</v>
      </c>
    </row>
    <row r="757" spans="1:12">
      <c r="A757">
        <f t="shared" si="11"/>
        <v>753</v>
      </c>
      <c r="B757" t="s">
        <v>3220</v>
      </c>
      <c r="C757" t="s">
        <v>3220</v>
      </c>
      <c r="D757" t="s">
        <v>1680</v>
      </c>
      <c r="E757" t="s">
        <v>3221</v>
      </c>
      <c r="F757">
        <v>1</v>
      </c>
      <c r="H757">
        <v>5.9</v>
      </c>
      <c r="I757" t="s">
        <v>3222</v>
      </c>
      <c r="J757">
        <v>1</v>
      </c>
      <c r="K757" t="s">
        <v>1916</v>
      </c>
      <c r="L757">
        <v>0</v>
      </c>
    </row>
    <row r="758" spans="1:12">
      <c r="A758">
        <f t="shared" si="11"/>
        <v>754</v>
      </c>
      <c r="B758" t="s">
        <v>3223</v>
      </c>
      <c r="C758" t="s">
        <v>3223</v>
      </c>
      <c r="D758" t="s">
        <v>1681</v>
      </c>
      <c r="E758" t="s">
        <v>3224</v>
      </c>
      <c r="F758">
        <v>1</v>
      </c>
      <c r="H758">
        <v>6.1</v>
      </c>
      <c r="I758" t="s">
        <v>3225</v>
      </c>
      <c r="J758">
        <v>1</v>
      </c>
      <c r="K758" t="s">
        <v>1916</v>
      </c>
      <c r="L758">
        <v>0</v>
      </c>
    </row>
    <row r="759" spans="1:12">
      <c r="A759">
        <f t="shared" si="11"/>
        <v>755</v>
      </c>
      <c r="B759" t="s">
        <v>5203</v>
      </c>
      <c r="C759" t="s">
        <v>5203</v>
      </c>
      <c r="D759" t="s">
        <v>4380</v>
      </c>
      <c r="E759" t="s">
        <v>5204</v>
      </c>
      <c r="F759">
        <v>0</v>
      </c>
      <c r="H759">
        <v>17.100000000000001</v>
      </c>
      <c r="I759" t="s">
        <v>5205</v>
      </c>
      <c r="J759">
        <v>19</v>
      </c>
      <c r="K759" t="s">
        <v>1980</v>
      </c>
      <c r="L759">
        <v>0</v>
      </c>
    </row>
    <row r="760" spans="1:12">
      <c r="A760">
        <f t="shared" si="11"/>
        <v>756</v>
      </c>
      <c r="B760" t="s">
        <v>3226</v>
      </c>
      <c r="C760" t="s">
        <v>3226</v>
      </c>
      <c r="D760" t="s">
        <v>1682</v>
      </c>
      <c r="E760" t="s">
        <v>3227</v>
      </c>
      <c r="F760">
        <v>2</v>
      </c>
      <c r="H760">
        <v>11.4</v>
      </c>
      <c r="I760" t="s">
        <v>3228</v>
      </c>
      <c r="J760">
        <v>1</v>
      </c>
      <c r="K760" t="s">
        <v>1916</v>
      </c>
      <c r="L760">
        <v>0</v>
      </c>
    </row>
    <row r="761" spans="1:12">
      <c r="A761">
        <f t="shared" si="11"/>
        <v>757</v>
      </c>
      <c r="B761" t="s">
        <v>3229</v>
      </c>
      <c r="C761" t="s">
        <v>3229</v>
      </c>
      <c r="D761" t="s">
        <v>1683</v>
      </c>
      <c r="E761" t="s">
        <v>3230</v>
      </c>
      <c r="F761">
        <v>2</v>
      </c>
      <c r="H761">
        <v>18.3</v>
      </c>
      <c r="I761" t="s">
        <v>3231</v>
      </c>
      <c r="J761">
        <v>1</v>
      </c>
      <c r="K761" t="s">
        <v>1916</v>
      </c>
      <c r="L761">
        <v>0</v>
      </c>
    </row>
    <row r="762" spans="1:12">
      <c r="A762">
        <f t="shared" si="11"/>
        <v>758</v>
      </c>
      <c r="B762" t="s">
        <v>3232</v>
      </c>
      <c r="C762" t="s">
        <v>3232</v>
      </c>
      <c r="D762" t="s">
        <v>1684</v>
      </c>
      <c r="E762" t="s">
        <v>3233</v>
      </c>
      <c r="F762">
        <v>2</v>
      </c>
      <c r="H762">
        <v>8.6</v>
      </c>
      <c r="I762" t="s">
        <v>3234</v>
      </c>
      <c r="J762">
        <v>1</v>
      </c>
      <c r="K762" t="s">
        <v>1916</v>
      </c>
      <c r="L762">
        <v>0</v>
      </c>
    </row>
    <row r="763" spans="1:12">
      <c r="A763">
        <f t="shared" si="11"/>
        <v>759</v>
      </c>
      <c r="B763" t="s">
        <v>3235</v>
      </c>
      <c r="C763" t="s">
        <v>3235</v>
      </c>
      <c r="D763" t="s">
        <v>1685</v>
      </c>
      <c r="E763" t="s">
        <v>3236</v>
      </c>
      <c r="F763">
        <v>1</v>
      </c>
      <c r="H763">
        <v>10.1</v>
      </c>
      <c r="I763" t="s">
        <v>3237</v>
      </c>
      <c r="J763">
        <v>1</v>
      </c>
      <c r="K763" t="s">
        <v>1916</v>
      </c>
      <c r="L763">
        <v>0</v>
      </c>
    </row>
    <row r="764" spans="1:12">
      <c r="A764">
        <f t="shared" si="11"/>
        <v>760</v>
      </c>
      <c r="B764" t="s">
        <v>3238</v>
      </c>
      <c r="C764" t="s">
        <v>3238</v>
      </c>
      <c r="D764" t="s">
        <v>1686</v>
      </c>
      <c r="F764">
        <v>2</v>
      </c>
      <c r="H764">
        <v>205</v>
      </c>
      <c r="I764" t="s">
        <v>3239</v>
      </c>
      <c r="J764">
        <v>25</v>
      </c>
      <c r="K764" t="s">
        <v>1903</v>
      </c>
      <c r="L764">
        <v>0</v>
      </c>
    </row>
    <row r="765" spans="1:12">
      <c r="A765">
        <f t="shared" si="11"/>
        <v>761</v>
      </c>
      <c r="B765" t="s">
        <v>5206</v>
      </c>
      <c r="C765" t="s">
        <v>5206</v>
      </c>
      <c r="D765" t="s">
        <v>4381</v>
      </c>
      <c r="E765" t="s">
        <v>5207</v>
      </c>
      <c r="F765">
        <v>0</v>
      </c>
      <c r="H765">
        <v>372.9</v>
      </c>
      <c r="I765" t="s">
        <v>5208</v>
      </c>
      <c r="J765">
        <v>2</v>
      </c>
      <c r="K765" t="s">
        <v>835</v>
      </c>
      <c r="L765">
        <v>2</v>
      </c>
    </row>
    <row r="766" spans="1:12">
      <c r="A766">
        <f t="shared" si="11"/>
        <v>762</v>
      </c>
      <c r="B766" t="s">
        <v>3240</v>
      </c>
      <c r="C766" t="s">
        <v>3240</v>
      </c>
      <c r="D766" t="s">
        <v>1687</v>
      </c>
      <c r="E766" t="s">
        <v>3241</v>
      </c>
      <c r="F766">
        <v>1</v>
      </c>
      <c r="H766">
        <v>34.299999999999997</v>
      </c>
      <c r="I766" t="s">
        <v>3242</v>
      </c>
      <c r="J766">
        <v>14</v>
      </c>
      <c r="K766" t="s">
        <v>1899</v>
      </c>
      <c r="L766">
        <v>2</v>
      </c>
    </row>
    <row r="767" spans="1:12">
      <c r="A767">
        <f t="shared" si="11"/>
        <v>763</v>
      </c>
      <c r="B767" t="s">
        <v>3243</v>
      </c>
      <c r="C767" t="s">
        <v>3243</v>
      </c>
      <c r="D767" t="s">
        <v>1688</v>
      </c>
      <c r="E767" t="s">
        <v>3244</v>
      </c>
      <c r="F767">
        <v>1</v>
      </c>
      <c r="H767">
        <v>6.3</v>
      </c>
      <c r="I767" t="s">
        <v>3245</v>
      </c>
      <c r="J767">
        <v>1</v>
      </c>
      <c r="K767" t="s">
        <v>1916</v>
      </c>
      <c r="L767">
        <v>0</v>
      </c>
    </row>
    <row r="768" spans="1:12">
      <c r="A768">
        <f t="shared" si="11"/>
        <v>764</v>
      </c>
      <c r="B768" t="s">
        <v>3246</v>
      </c>
      <c r="C768" t="s">
        <v>3246</v>
      </c>
      <c r="D768" t="s">
        <v>1689</v>
      </c>
      <c r="E768" t="s">
        <v>3247</v>
      </c>
      <c r="F768">
        <v>1</v>
      </c>
      <c r="H768">
        <v>27.4</v>
      </c>
      <c r="I768" t="s">
        <v>3248</v>
      </c>
      <c r="J768">
        <v>3</v>
      </c>
      <c r="K768" t="s">
        <v>1939</v>
      </c>
      <c r="L768">
        <v>0</v>
      </c>
    </row>
    <row r="769" spans="1:12">
      <c r="A769">
        <f t="shared" si="11"/>
        <v>765</v>
      </c>
      <c r="B769" t="s">
        <v>3249</v>
      </c>
      <c r="C769" t="s">
        <v>3249</v>
      </c>
      <c r="D769" t="s">
        <v>1690</v>
      </c>
      <c r="E769" t="s">
        <v>3250</v>
      </c>
      <c r="F769">
        <v>1</v>
      </c>
      <c r="H769">
        <v>60</v>
      </c>
      <c r="I769" t="s">
        <v>3251</v>
      </c>
      <c r="J769">
        <v>25</v>
      </c>
      <c r="K769" t="s">
        <v>1903</v>
      </c>
      <c r="L769">
        <v>0</v>
      </c>
    </row>
    <row r="770" spans="1:12">
      <c r="A770">
        <f t="shared" si="11"/>
        <v>766</v>
      </c>
      <c r="B770" t="s">
        <v>5209</v>
      </c>
      <c r="C770" t="s">
        <v>5209</v>
      </c>
      <c r="D770" t="s">
        <v>4175</v>
      </c>
      <c r="E770" t="s">
        <v>5210</v>
      </c>
      <c r="F770">
        <v>0</v>
      </c>
      <c r="H770">
        <v>20.3</v>
      </c>
      <c r="I770" t="s">
        <v>5211</v>
      </c>
      <c r="J770">
        <v>1</v>
      </c>
      <c r="K770" t="s">
        <v>1916</v>
      </c>
      <c r="L770">
        <v>2</v>
      </c>
    </row>
    <row r="771" spans="1:12">
      <c r="A771">
        <f t="shared" si="11"/>
        <v>767</v>
      </c>
      <c r="B771" t="s">
        <v>5212</v>
      </c>
      <c r="C771" t="s">
        <v>5212</v>
      </c>
      <c r="D771" t="s">
        <v>4176</v>
      </c>
      <c r="E771" t="s">
        <v>5213</v>
      </c>
      <c r="F771">
        <v>0</v>
      </c>
      <c r="H771">
        <v>10.4</v>
      </c>
      <c r="I771" t="s">
        <v>5214</v>
      </c>
      <c r="J771">
        <v>1</v>
      </c>
      <c r="K771" t="s">
        <v>1916</v>
      </c>
      <c r="L771">
        <v>0</v>
      </c>
    </row>
    <row r="772" spans="1:12">
      <c r="A772">
        <f t="shared" si="11"/>
        <v>768</v>
      </c>
      <c r="B772" t="s">
        <v>3252</v>
      </c>
      <c r="C772" t="s">
        <v>3252</v>
      </c>
      <c r="D772" t="s">
        <v>1691</v>
      </c>
      <c r="F772">
        <v>1</v>
      </c>
      <c r="H772">
        <v>10.4</v>
      </c>
      <c r="I772" t="s">
        <v>3253</v>
      </c>
      <c r="J772">
        <v>1</v>
      </c>
      <c r="K772" t="s">
        <v>1916</v>
      </c>
      <c r="L772">
        <v>0</v>
      </c>
    </row>
    <row r="773" spans="1:12">
      <c r="A773">
        <f t="shared" si="11"/>
        <v>769</v>
      </c>
      <c r="B773" t="s">
        <v>5215</v>
      </c>
      <c r="C773" t="s">
        <v>5215</v>
      </c>
      <c r="D773" t="s">
        <v>4177</v>
      </c>
      <c r="E773" t="s">
        <v>5216</v>
      </c>
      <c r="F773">
        <v>0</v>
      </c>
      <c r="H773">
        <v>58.4</v>
      </c>
      <c r="I773" t="s">
        <v>5217</v>
      </c>
      <c r="J773">
        <v>14</v>
      </c>
      <c r="K773" t="s">
        <v>1899</v>
      </c>
      <c r="L773">
        <v>2</v>
      </c>
    </row>
    <row r="774" spans="1:12">
      <c r="A774">
        <f t="shared" si="11"/>
        <v>770</v>
      </c>
      <c r="B774" t="s">
        <v>3254</v>
      </c>
      <c r="C774" t="s">
        <v>3254</v>
      </c>
      <c r="D774" t="s">
        <v>1692</v>
      </c>
      <c r="E774" t="s">
        <v>3255</v>
      </c>
      <c r="F774">
        <v>1</v>
      </c>
      <c r="H774">
        <v>9.3000000000000007</v>
      </c>
      <c r="I774" t="s">
        <v>3256</v>
      </c>
      <c r="J774">
        <v>1</v>
      </c>
      <c r="K774" t="s">
        <v>1916</v>
      </c>
      <c r="L774">
        <v>2</v>
      </c>
    </row>
    <row r="775" spans="1:12">
      <c r="A775">
        <f t="shared" ref="A775:A838" si="12">A774+1</f>
        <v>771</v>
      </c>
      <c r="B775" t="s">
        <v>3257</v>
      </c>
      <c r="C775" t="s">
        <v>3257</v>
      </c>
      <c r="D775" t="s">
        <v>1693</v>
      </c>
      <c r="E775" t="s">
        <v>3258</v>
      </c>
      <c r="F775">
        <v>1</v>
      </c>
      <c r="H775">
        <v>18</v>
      </c>
      <c r="I775" t="s">
        <v>3259</v>
      </c>
      <c r="J775">
        <v>1</v>
      </c>
      <c r="K775" t="s">
        <v>1916</v>
      </c>
      <c r="L775">
        <v>2</v>
      </c>
    </row>
    <row r="776" spans="1:12">
      <c r="A776">
        <f t="shared" si="12"/>
        <v>772</v>
      </c>
      <c r="B776" t="s">
        <v>3260</v>
      </c>
      <c r="C776" t="s">
        <v>3260</v>
      </c>
      <c r="D776" t="s">
        <v>1694</v>
      </c>
      <c r="E776" t="s">
        <v>3261</v>
      </c>
      <c r="F776">
        <v>1</v>
      </c>
      <c r="H776">
        <v>32</v>
      </c>
      <c r="I776" t="s">
        <v>3262</v>
      </c>
      <c r="J776">
        <v>1</v>
      </c>
      <c r="K776" t="s">
        <v>1916</v>
      </c>
      <c r="L776">
        <v>2</v>
      </c>
    </row>
    <row r="777" spans="1:12">
      <c r="A777">
        <f t="shared" si="12"/>
        <v>773</v>
      </c>
      <c r="B777" t="s">
        <v>3263</v>
      </c>
      <c r="C777" t="s">
        <v>3263</v>
      </c>
      <c r="D777" t="s">
        <v>1695</v>
      </c>
      <c r="E777" t="s">
        <v>3264</v>
      </c>
      <c r="F777">
        <v>1</v>
      </c>
      <c r="H777">
        <v>99.2</v>
      </c>
      <c r="I777" t="s">
        <v>3265</v>
      </c>
      <c r="J777">
        <v>3</v>
      </c>
      <c r="K777" t="s">
        <v>1939</v>
      </c>
      <c r="L777">
        <v>2</v>
      </c>
    </row>
    <row r="778" spans="1:12">
      <c r="A778">
        <f t="shared" si="12"/>
        <v>774</v>
      </c>
      <c r="B778" t="s">
        <v>3266</v>
      </c>
      <c r="C778" t="s">
        <v>3266</v>
      </c>
      <c r="D778" t="s">
        <v>1696</v>
      </c>
      <c r="E778" t="s">
        <v>3267</v>
      </c>
      <c r="F778">
        <v>2</v>
      </c>
      <c r="H778">
        <v>64.3</v>
      </c>
      <c r="I778" t="s">
        <v>3268</v>
      </c>
      <c r="J778">
        <v>21</v>
      </c>
      <c r="K778" t="s">
        <v>1946</v>
      </c>
      <c r="L778">
        <v>0</v>
      </c>
    </row>
    <row r="779" spans="1:12">
      <c r="A779">
        <f t="shared" si="12"/>
        <v>775</v>
      </c>
      <c r="B779" t="s">
        <v>3269</v>
      </c>
      <c r="C779" t="s">
        <v>3269</v>
      </c>
      <c r="D779" t="s">
        <v>1697</v>
      </c>
      <c r="E779" t="s">
        <v>3270</v>
      </c>
      <c r="F779">
        <v>1</v>
      </c>
      <c r="H779">
        <v>12</v>
      </c>
      <c r="I779" t="s">
        <v>3271</v>
      </c>
      <c r="J779">
        <v>1</v>
      </c>
      <c r="K779" t="s">
        <v>1916</v>
      </c>
      <c r="L779">
        <v>0</v>
      </c>
    </row>
    <row r="780" spans="1:12">
      <c r="A780">
        <f t="shared" si="12"/>
        <v>776</v>
      </c>
      <c r="B780" t="s">
        <v>5218</v>
      </c>
      <c r="C780" t="s">
        <v>5218</v>
      </c>
      <c r="D780" t="s">
        <v>4382</v>
      </c>
      <c r="E780" t="s">
        <v>5219</v>
      </c>
      <c r="F780">
        <v>0</v>
      </c>
      <c r="H780">
        <v>6.6</v>
      </c>
      <c r="I780" t="s">
        <v>5220</v>
      </c>
      <c r="J780">
        <v>1</v>
      </c>
      <c r="K780" t="s">
        <v>1916</v>
      </c>
      <c r="L780">
        <v>2</v>
      </c>
    </row>
    <row r="781" spans="1:12">
      <c r="A781">
        <f t="shared" si="12"/>
        <v>777</v>
      </c>
      <c r="B781" t="s">
        <v>3272</v>
      </c>
      <c r="C781" t="s">
        <v>3272</v>
      </c>
      <c r="D781" t="s">
        <v>1698</v>
      </c>
      <c r="E781" t="s">
        <v>3273</v>
      </c>
      <c r="F781">
        <v>1</v>
      </c>
      <c r="H781">
        <v>15.6</v>
      </c>
      <c r="I781" t="s">
        <v>3274</v>
      </c>
      <c r="J781">
        <v>1</v>
      </c>
      <c r="K781" t="s">
        <v>1916</v>
      </c>
      <c r="L781">
        <v>0</v>
      </c>
    </row>
    <row r="782" spans="1:12">
      <c r="A782">
        <f t="shared" si="12"/>
        <v>778</v>
      </c>
      <c r="B782" t="s">
        <v>3275</v>
      </c>
      <c r="C782" t="s">
        <v>3275</v>
      </c>
      <c r="D782" t="s">
        <v>1699</v>
      </c>
      <c r="E782" t="s">
        <v>3276</v>
      </c>
      <c r="F782">
        <v>1</v>
      </c>
      <c r="H782">
        <v>6.7</v>
      </c>
      <c r="I782" t="s">
        <v>3277</v>
      </c>
      <c r="J782">
        <v>1</v>
      </c>
      <c r="K782" t="s">
        <v>1916</v>
      </c>
      <c r="L782">
        <v>2</v>
      </c>
    </row>
    <row r="783" spans="1:12">
      <c r="A783">
        <f t="shared" si="12"/>
        <v>779</v>
      </c>
      <c r="B783" t="s">
        <v>3278</v>
      </c>
      <c r="C783" t="s">
        <v>3278</v>
      </c>
      <c r="D783" t="s">
        <v>1237</v>
      </c>
      <c r="E783" t="s">
        <v>3279</v>
      </c>
      <c r="F783">
        <v>1</v>
      </c>
      <c r="H783">
        <v>5.3</v>
      </c>
      <c r="I783" t="s">
        <v>3280</v>
      </c>
      <c r="J783">
        <v>1</v>
      </c>
      <c r="K783" t="s">
        <v>1916</v>
      </c>
      <c r="L783">
        <v>0</v>
      </c>
    </row>
    <row r="784" spans="1:12">
      <c r="A784">
        <f t="shared" si="12"/>
        <v>780</v>
      </c>
      <c r="B784" t="s">
        <v>3281</v>
      </c>
      <c r="C784" t="s">
        <v>3281</v>
      </c>
      <c r="D784" t="s">
        <v>1700</v>
      </c>
      <c r="F784">
        <v>1</v>
      </c>
      <c r="H784">
        <v>27.7</v>
      </c>
      <c r="I784" t="s">
        <v>3282</v>
      </c>
      <c r="J784">
        <v>4</v>
      </c>
      <c r="K784" t="s">
        <v>2200</v>
      </c>
      <c r="L784">
        <v>2</v>
      </c>
    </row>
    <row r="785" spans="1:12">
      <c r="A785">
        <f t="shared" si="12"/>
        <v>781</v>
      </c>
      <c r="B785" t="s">
        <v>3283</v>
      </c>
      <c r="C785" t="s">
        <v>3283</v>
      </c>
      <c r="D785" t="s">
        <v>1701</v>
      </c>
      <c r="F785">
        <v>1</v>
      </c>
      <c r="H785">
        <v>5.6</v>
      </c>
      <c r="I785" t="s">
        <v>3284</v>
      </c>
      <c r="J785">
        <v>10</v>
      </c>
      <c r="K785" t="s">
        <v>1968</v>
      </c>
      <c r="L785">
        <v>0</v>
      </c>
    </row>
    <row r="786" spans="1:12">
      <c r="A786">
        <f t="shared" si="12"/>
        <v>782</v>
      </c>
      <c r="B786" t="s">
        <v>3285</v>
      </c>
      <c r="C786" t="s">
        <v>3285</v>
      </c>
      <c r="D786" t="s">
        <v>1702</v>
      </c>
      <c r="F786">
        <v>1</v>
      </c>
      <c r="H786">
        <v>59</v>
      </c>
      <c r="I786" t="s">
        <v>3286</v>
      </c>
      <c r="J786">
        <v>25</v>
      </c>
      <c r="K786" t="s">
        <v>1903</v>
      </c>
      <c r="L786">
        <v>0</v>
      </c>
    </row>
    <row r="787" spans="1:12">
      <c r="A787">
        <f t="shared" si="12"/>
        <v>783</v>
      </c>
      <c r="B787" t="s">
        <v>3287</v>
      </c>
      <c r="C787" t="s">
        <v>3287</v>
      </c>
      <c r="D787" t="s">
        <v>1703</v>
      </c>
      <c r="E787" t="s">
        <v>3288</v>
      </c>
      <c r="F787">
        <v>1</v>
      </c>
      <c r="H787">
        <v>16.600000000000001</v>
      </c>
      <c r="I787" t="s">
        <v>3289</v>
      </c>
      <c r="J787">
        <v>14</v>
      </c>
      <c r="K787" t="s">
        <v>1899</v>
      </c>
      <c r="L787">
        <v>0</v>
      </c>
    </row>
    <row r="788" spans="1:12">
      <c r="A788">
        <f t="shared" si="12"/>
        <v>784</v>
      </c>
      <c r="B788" t="s">
        <v>5221</v>
      </c>
      <c r="C788" t="s">
        <v>5221</v>
      </c>
      <c r="D788" t="s">
        <v>4383</v>
      </c>
      <c r="E788" t="s">
        <v>5222</v>
      </c>
      <c r="F788">
        <v>0</v>
      </c>
      <c r="H788">
        <v>11.7</v>
      </c>
      <c r="I788" t="s">
        <v>5223</v>
      </c>
      <c r="J788">
        <v>1</v>
      </c>
      <c r="K788" t="s">
        <v>1916</v>
      </c>
      <c r="L788">
        <v>2</v>
      </c>
    </row>
    <row r="789" spans="1:12">
      <c r="A789">
        <f t="shared" si="12"/>
        <v>785</v>
      </c>
      <c r="B789" t="s">
        <v>5224</v>
      </c>
      <c r="C789" t="s">
        <v>5224</v>
      </c>
      <c r="D789" t="s">
        <v>4384</v>
      </c>
      <c r="E789" t="s">
        <v>5225</v>
      </c>
      <c r="F789">
        <v>0</v>
      </c>
      <c r="H789">
        <v>98.2</v>
      </c>
      <c r="I789" t="s">
        <v>5226</v>
      </c>
      <c r="J789">
        <v>24</v>
      </c>
      <c r="K789" t="s">
        <v>2057</v>
      </c>
      <c r="L789">
        <v>0</v>
      </c>
    </row>
    <row r="790" spans="1:12">
      <c r="A790">
        <f t="shared" si="12"/>
        <v>786</v>
      </c>
      <c r="B790" t="s">
        <v>3290</v>
      </c>
      <c r="C790" t="s">
        <v>3290</v>
      </c>
      <c r="D790" t="s">
        <v>1704</v>
      </c>
      <c r="F790">
        <v>1</v>
      </c>
      <c r="H790">
        <v>146.1</v>
      </c>
      <c r="I790" t="s">
        <v>3291</v>
      </c>
      <c r="J790">
        <v>1</v>
      </c>
      <c r="K790" t="s">
        <v>1916</v>
      </c>
      <c r="L790">
        <v>0</v>
      </c>
    </row>
    <row r="791" spans="1:12">
      <c r="A791">
        <f t="shared" si="12"/>
        <v>787</v>
      </c>
      <c r="B791" t="s">
        <v>3292</v>
      </c>
      <c r="C791" t="s">
        <v>3292</v>
      </c>
      <c r="D791" t="s">
        <v>1705</v>
      </c>
      <c r="E791" t="s">
        <v>3293</v>
      </c>
      <c r="F791">
        <v>1</v>
      </c>
      <c r="H791">
        <v>46498</v>
      </c>
      <c r="I791" t="s">
        <v>3294</v>
      </c>
      <c r="J791">
        <v>25</v>
      </c>
      <c r="K791" t="s">
        <v>1903</v>
      </c>
      <c r="L791">
        <v>0</v>
      </c>
    </row>
    <row r="792" spans="1:12">
      <c r="A792">
        <f t="shared" si="12"/>
        <v>788</v>
      </c>
      <c r="B792" t="s">
        <v>3295</v>
      </c>
      <c r="C792" t="s">
        <v>3295</v>
      </c>
      <c r="D792" t="s">
        <v>924</v>
      </c>
      <c r="E792" t="s">
        <v>3296</v>
      </c>
      <c r="F792">
        <v>2</v>
      </c>
      <c r="H792">
        <v>8.8000000000000007</v>
      </c>
      <c r="I792" t="s">
        <v>3297</v>
      </c>
      <c r="J792">
        <v>3</v>
      </c>
      <c r="K792" t="s">
        <v>1939</v>
      </c>
      <c r="L792">
        <v>2</v>
      </c>
    </row>
    <row r="793" spans="1:12">
      <c r="A793">
        <f t="shared" si="12"/>
        <v>789</v>
      </c>
      <c r="B793" t="s">
        <v>5227</v>
      </c>
      <c r="C793" t="s">
        <v>5227</v>
      </c>
      <c r="D793" t="s">
        <v>4385</v>
      </c>
      <c r="E793" t="s">
        <v>5228</v>
      </c>
      <c r="F793">
        <v>0</v>
      </c>
      <c r="H793">
        <v>13.5</v>
      </c>
      <c r="I793" t="s">
        <v>5229</v>
      </c>
      <c r="J793">
        <v>1</v>
      </c>
      <c r="K793" t="s">
        <v>1916</v>
      </c>
      <c r="L793">
        <v>0</v>
      </c>
    </row>
    <row r="794" spans="1:12">
      <c r="A794">
        <f t="shared" si="12"/>
        <v>790</v>
      </c>
      <c r="B794" t="s">
        <v>3298</v>
      </c>
      <c r="C794" t="s">
        <v>3298</v>
      </c>
      <c r="D794" t="s">
        <v>1706</v>
      </c>
      <c r="E794" t="s">
        <v>3299</v>
      </c>
      <c r="F794">
        <v>1</v>
      </c>
      <c r="H794">
        <v>10.4</v>
      </c>
      <c r="I794" t="s">
        <v>3300</v>
      </c>
      <c r="J794">
        <v>1</v>
      </c>
      <c r="K794" t="s">
        <v>1916</v>
      </c>
      <c r="L794">
        <v>0</v>
      </c>
    </row>
    <row r="795" spans="1:12">
      <c r="A795">
        <f t="shared" si="12"/>
        <v>791</v>
      </c>
      <c r="B795" t="s">
        <v>5230</v>
      </c>
      <c r="C795" t="s">
        <v>5230</v>
      </c>
      <c r="D795" t="s">
        <v>4386</v>
      </c>
      <c r="E795" t="s">
        <v>5231</v>
      </c>
      <c r="F795">
        <v>0</v>
      </c>
      <c r="H795">
        <v>82.8</v>
      </c>
      <c r="I795" t="s">
        <v>5232</v>
      </c>
      <c r="J795">
        <v>1</v>
      </c>
      <c r="K795" t="s">
        <v>1916</v>
      </c>
      <c r="L795">
        <v>0</v>
      </c>
    </row>
    <row r="796" spans="1:12">
      <c r="A796">
        <f t="shared" si="12"/>
        <v>792</v>
      </c>
      <c r="B796" t="s">
        <v>3301</v>
      </c>
      <c r="C796" t="s">
        <v>3301</v>
      </c>
      <c r="D796" t="s">
        <v>1707</v>
      </c>
      <c r="F796">
        <v>2</v>
      </c>
      <c r="H796">
        <v>6.8</v>
      </c>
      <c r="I796" t="s">
        <v>3302</v>
      </c>
      <c r="J796">
        <v>1</v>
      </c>
      <c r="K796" t="s">
        <v>1916</v>
      </c>
      <c r="L796">
        <v>0</v>
      </c>
    </row>
    <row r="797" spans="1:12">
      <c r="A797">
        <f t="shared" si="12"/>
        <v>793</v>
      </c>
      <c r="B797" t="s">
        <v>5233</v>
      </c>
      <c r="C797" t="s">
        <v>5233</v>
      </c>
      <c r="D797" t="s">
        <v>1708</v>
      </c>
      <c r="E797" t="s">
        <v>5234</v>
      </c>
      <c r="F797">
        <v>0</v>
      </c>
      <c r="H797">
        <v>141.69999999999999</v>
      </c>
      <c r="I797" t="s">
        <v>5235</v>
      </c>
      <c r="J797">
        <v>1</v>
      </c>
      <c r="K797" t="s">
        <v>1916</v>
      </c>
      <c r="L797">
        <v>2</v>
      </c>
    </row>
    <row r="798" spans="1:12">
      <c r="A798">
        <f t="shared" si="12"/>
        <v>794</v>
      </c>
      <c r="B798" t="s">
        <v>3303</v>
      </c>
      <c r="C798" t="s">
        <v>3303</v>
      </c>
      <c r="D798" t="s">
        <v>1709</v>
      </c>
      <c r="E798" t="s">
        <v>3304</v>
      </c>
      <c r="F798">
        <v>1</v>
      </c>
      <c r="H798">
        <v>8.5</v>
      </c>
      <c r="I798" t="s">
        <v>3305</v>
      </c>
      <c r="J798">
        <v>17</v>
      </c>
      <c r="K798" t="s">
        <v>2091</v>
      </c>
      <c r="L798">
        <v>0</v>
      </c>
    </row>
    <row r="799" spans="1:12">
      <c r="A799">
        <f t="shared" si="12"/>
        <v>795</v>
      </c>
      <c r="B799" t="s">
        <v>5236</v>
      </c>
      <c r="C799" t="s">
        <v>5236</v>
      </c>
      <c r="D799" t="s">
        <v>4387</v>
      </c>
      <c r="E799" t="s">
        <v>5237</v>
      </c>
      <c r="F799">
        <v>0</v>
      </c>
      <c r="H799">
        <v>2.4900000000000002</v>
      </c>
      <c r="I799" t="s">
        <v>5238</v>
      </c>
      <c r="J799">
        <v>14</v>
      </c>
      <c r="K799" t="s">
        <v>1899</v>
      </c>
      <c r="L799">
        <v>0</v>
      </c>
    </row>
    <row r="800" spans="1:12">
      <c r="A800">
        <f t="shared" si="12"/>
        <v>796</v>
      </c>
      <c r="B800" t="s">
        <v>3306</v>
      </c>
      <c r="C800" t="s">
        <v>3306</v>
      </c>
      <c r="D800" t="s">
        <v>1710</v>
      </c>
      <c r="E800" t="s">
        <v>3307</v>
      </c>
      <c r="F800">
        <v>2</v>
      </c>
      <c r="H800">
        <v>28172</v>
      </c>
      <c r="I800" t="s">
        <v>3308</v>
      </c>
      <c r="J800">
        <v>25</v>
      </c>
      <c r="K800" t="s">
        <v>1903</v>
      </c>
      <c r="L800">
        <v>0</v>
      </c>
    </row>
    <row r="801" spans="1:12">
      <c r="A801">
        <f t="shared" si="12"/>
        <v>797</v>
      </c>
      <c r="B801" t="s">
        <v>3309</v>
      </c>
      <c r="C801" t="s">
        <v>3309</v>
      </c>
      <c r="D801" t="s">
        <v>1711</v>
      </c>
      <c r="E801" t="s">
        <v>3310</v>
      </c>
      <c r="F801">
        <v>1</v>
      </c>
      <c r="H801">
        <v>165</v>
      </c>
      <c r="I801" t="s">
        <v>3311</v>
      </c>
      <c r="J801">
        <v>25</v>
      </c>
      <c r="K801" t="s">
        <v>1903</v>
      </c>
      <c r="L801">
        <v>0</v>
      </c>
    </row>
    <row r="802" spans="1:12">
      <c r="A802">
        <f t="shared" si="12"/>
        <v>798</v>
      </c>
      <c r="B802" t="s">
        <v>3312</v>
      </c>
      <c r="C802" t="s">
        <v>3312</v>
      </c>
      <c r="D802" t="s">
        <v>1712</v>
      </c>
      <c r="E802" t="s">
        <v>3313</v>
      </c>
      <c r="F802">
        <v>1</v>
      </c>
      <c r="H802">
        <v>126</v>
      </c>
      <c r="I802" t="s">
        <v>3314</v>
      </c>
      <c r="J802">
        <v>25</v>
      </c>
      <c r="K802" t="s">
        <v>1903</v>
      </c>
      <c r="L802">
        <v>0</v>
      </c>
    </row>
    <row r="803" spans="1:12">
      <c r="A803">
        <f t="shared" si="12"/>
        <v>799</v>
      </c>
      <c r="B803" t="s">
        <v>3315</v>
      </c>
      <c r="C803" t="s">
        <v>3315</v>
      </c>
      <c r="D803" t="s">
        <v>1713</v>
      </c>
      <c r="E803" t="s">
        <v>3316</v>
      </c>
      <c r="F803">
        <v>1</v>
      </c>
      <c r="H803">
        <v>7.4</v>
      </c>
      <c r="I803" t="s">
        <v>3317</v>
      </c>
      <c r="J803">
        <v>18</v>
      </c>
      <c r="K803" t="s">
        <v>2255</v>
      </c>
      <c r="L803">
        <v>0</v>
      </c>
    </row>
    <row r="804" spans="1:12">
      <c r="A804">
        <f t="shared" si="12"/>
        <v>800</v>
      </c>
      <c r="B804" t="s">
        <v>3318</v>
      </c>
      <c r="C804" t="s">
        <v>3318</v>
      </c>
      <c r="D804" t="s">
        <v>1714</v>
      </c>
      <c r="E804" t="s">
        <v>3319</v>
      </c>
      <c r="F804">
        <v>1</v>
      </c>
      <c r="H804">
        <v>7.4</v>
      </c>
      <c r="I804" t="s">
        <v>3320</v>
      </c>
      <c r="J804">
        <v>18</v>
      </c>
      <c r="K804" t="s">
        <v>2255</v>
      </c>
      <c r="L804">
        <v>0</v>
      </c>
    </row>
    <row r="805" spans="1:12">
      <c r="A805">
        <f t="shared" si="12"/>
        <v>801</v>
      </c>
      <c r="B805" t="s">
        <v>3321</v>
      </c>
      <c r="C805" t="s">
        <v>3321</v>
      </c>
      <c r="D805" t="s">
        <v>1715</v>
      </c>
      <c r="F805">
        <v>1</v>
      </c>
      <c r="H805">
        <v>3.7</v>
      </c>
      <c r="I805" t="s">
        <v>3322</v>
      </c>
      <c r="J805">
        <v>14</v>
      </c>
      <c r="K805" t="s">
        <v>1899</v>
      </c>
      <c r="L805">
        <v>0</v>
      </c>
    </row>
    <row r="806" spans="1:12">
      <c r="A806">
        <f t="shared" si="12"/>
        <v>802</v>
      </c>
      <c r="B806" t="s">
        <v>5239</v>
      </c>
      <c r="C806" t="s">
        <v>5239</v>
      </c>
      <c r="D806" t="s">
        <v>4388</v>
      </c>
      <c r="E806" t="s">
        <v>5240</v>
      </c>
      <c r="F806">
        <v>0</v>
      </c>
      <c r="H806">
        <v>87.1</v>
      </c>
      <c r="I806" t="s">
        <v>5241</v>
      </c>
      <c r="J806">
        <v>16</v>
      </c>
      <c r="K806" t="s">
        <v>3385</v>
      </c>
      <c r="L806">
        <v>0</v>
      </c>
    </row>
    <row r="807" spans="1:12">
      <c r="A807">
        <f t="shared" si="12"/>
        <v>803</v>
      </c>
      <c r="B807" t="s">
        <v>3323</v>
      </c>
      <c r="C807" t="s">
        <v>3323</v>
      </c>
      <c r="D807" t="s">
        <v>1716</v>
      </c>
      <c r="E807" t="s">
        <v>3324</v>
      </c>
      <c r="F807">
        <v>1</v>
      </c>
      <c r="H807">
        <v>35976</v>
      </c>
      <c r="I807" t="s">
        <v>3325</v>
      </c>
      <c r="J807">
        <v>25</v>
      </c>
      <c r="K807" t="s">
        <v>1903</v>
      </c>
      <c r="L807">
        <v>0</v>
      </c>
    </row>
    <row r="808" spans="1:12">
      <c r="A808">
        <f t="shared" si="12"/>
        <v>804</v>
      </c>
      <c r="B808" t="s">
        <v>3326</v>
      </c>
      <c r="C808" t="s">
        <v>3326</v>
      </c>
      <c r="D808" t="s">
        <v>1717</v>
      </c>
      <c r="E808" t="s">
        <v>3327</v>
      </c>
      <c r="F808">
        <v>2</v>
      </c>
      <c r="H808">
        <v>33.6</v>
      </c>
      <c r="I808" t="s">
        <v>3328</v>
      </c>
      <c r="J808">
        <v>1</v>
      </c>
      <c r="K808" t="s">
        <v>1916</v>
      </c>
      <c r="L808">
        <v>2</v>
      </c>
    </row>
    <row r="809" spans="1:12">
      <c r="A809">
        <f t="shared" si="12"/>
        <v>805</v>
      </c>
      <c r="B809" t="s">
        <v>3329</v>
      </c>
      <c r="C809" t="s">
        <v>3329</v>
      </c>
      <c r="D809" t="s">
        <v>1718</v>
      </c>
      <c r="F809">
        <v>1</v>
      </c>
      <c r="H809">
        <v>201.4</v>
      </c>
      <c r="I809" t="s">
        <v>3330</v>
      </c>
      <c r="J809">
        <v>21</v>
      </c>
      <c r="K809" t="s">
        <v>1946</v>
      </c>
      <c r="L809">
        <v>0</v>
      </c>
    </row>
    <row r="810" spans="1:12">
      <c r="A810">
        <f t="shared" si="12"/>
        <v>806</v>
      </c>
      <c r="B810" t="s">
        <v>3331</v>
      </c>
      <c r="C810" t="s">
        <v>3331</v>
      </c>
      <c r="D810" t="s">
        <v>943</v>
      </c>
      <c r="E810" t="s">
        <v>3332</v>
      </c>
      <c r="F810">
        <v>1</v>
      </c>
      <c r="H810">
        <v>21.3</v>
      </c>
      <c r="I810" t="s">
        <v>3333</v>
      </c>
      <c r="J810">
        <v>14</v>
      </c>
      <c r="K810" t="s">
        <v>1899</v>
      </c>
      <c r="L810">
        <v>0</v>
      </c>
    </row>
    <row r="811" spans="1:12">
      <c r="A811">
        <f t="shared" si="12"/>
        <v>807</v>
      </c>
      <c r="B811" t="s">
        <v>5242</v>
      </c>
      <c r="C811" t="s">
        <v>5242</v>
      </c>
      <c r="D811" t="s">
        <v>4389</v>
      </c>
      <c r="E811" t="s">
        <v>5243</v>
      </c>
      <c r="F811">
        <v>0</v>
      </c>
      <c r="H811">
        <v>12.8</v>
      </c>
      <c r="I811" t="s">
        <v>5244</v>
      </c>
      <c r="J811">
        <v>1</v>
      </c>
      <c r="K811" t="s">
        <v>1916</v>
      </c>
      <c r="L811">
        <v>2</v>
      </c>
    </row>
    <row r="812" spans="1:12">
      <c r="A812">
        <f t="shared" si="12"/>
        <v>808</v>
      </c>
      <c r="B812" t="s">
        <v>5245</v>
      </c>
      <c r="C812" t="s">
        <v>5245</v>
      </c>
      <c r="D812" t="s">
        <v>4178</v>
      </c>
      <c r="E812" t="s">
        <v>5246</v>
      </c>
      <c r="F812">
        <v>0</v>
      </c>
      <c r="H812">
        <v>6.1</v>
      </c>
      <c r="I812" t="s">
        <v>5247</v>
      </c>
      <c r="J812">
        <v>1</v>
      </c>
      <c r="K812" t="s">
        <v>1916</v>
      </c>
      <c r="L812">
        <v>0</v>
      </c>
    </row>
    <row r="813" spans="1:12">
      <c r="A813">
        <f t="shared" si="12"/>
        <v>809</v>
      </c>
      <c r="B813" t="s">
        <v>5248</v>
      </c>
      <c r="C813" t="s">
        <v>5248</v>
      </c>
      <c r="D813" t="s">
        <v>4179</v>
      </c>
      <c r="F813">
        <v>0</v>
      </c>
      <c r="H813">
        <v>175</v>
      </c>
      <c r="I813" t="s">
        <v>5249</v>
      </c>
      <c r="J813">
        <v>25</v>
      </c>
      <c r="K813" t="s">
        <v>1903</v>
      </c>
      <c r="L813">
        <v>2</v>
      </c>
    </row>
    <row r="814" spans="1:12">
      <c r="A814">
        <f t="shared" si="12"/>
        <v>810</v>
      </c>
      <c r="B814" t="s">
        <v>3334</v>
      </c>
      <c r="C814" t="s">
        <v>3334</v>
      </c>
      <c r="D814" t="s">
        <v>1719</v>
      </c>
      <c r="E814" t="s">
        <v>3335</v>
      </c>
      <c r="F814">
        <v>1</v>
      </c>
      <c r="H814">
        <v>90.8</v>
      </c>
      <c r="I814" t="s">
        <v>3336</v>
      </c>
      <c r="J814">
        <v>1</v>
      </c>
      <c r="K814" t="s">
        <v>1916</v>
      </c>
      <c r="L814">
        <v>0</v>
      </c>
    </row>
    <row r="815" spans="1:12">
      <c r="A815">
        <f t="shared" si="12"/>
        <v>811</v>
      </c>
      <c r="B815" t="s">
        <v>3337</v>
      </c>
      <c r="C815" t="s">
        <v>3337</v>
      </c>
      <c r="D815" t="s">
        <v>1720</v>
      </c>
      <c r="E815" t="s">
        <v>3338</v>
      </c>
      <c r="F815">
        <v>1</v>
      </c>
      <c r="H815">
        <v>109.9</v>
      </c>
      <c r="I815" t="s">
        <v>3339</v>
      </c>
      <c r="J815">
        <v>1</v>
      </c>
      <c r="K815" t="s">
        <v>1916</v>
      </c>
      <c r="L815">
        <v>0</v>
      </c>
    </row>
    <row r="816" spans="1:12">
      <c r="A816">
        <f t="shared" si="12"/>
        <v>812</v>
      </c>
      <c r="B816" t="s">
        <v>3340</v>
      </c>
      <c r="C816" t="s">
        <v>3340</v>
      </c>
      <c r="D816" t="s">
        <v>1721</v>
      </c>
      <c r="E816" t="s">
        <v>3341</v>
      </c>
      <c r="F816">
        <v>1</v>
      </c>
      <c r="H816">
        <v>7.3</v>
      </c>
      <c r="I816" t="s">
        <v>3342</v>
      </c>
      <c r="J816">
        <v>1</v>
      </c>
      <c r="K816" t="s">
        <v>1916</v>
      </c>
      <c r="L816">
        <v>0</v>
      </c>
    </row>
    <row r="817" spans="1:12">
      <c r="A817">
        <f t="shared" si="12"/>
        <v>813</v>
      </c>
      <c r="B817" t="s">
        <v>3343</v>
      </c>
      <c r="C817" t="s">
        <v>3343</v>
      </c>
      <c r="D817" t="s">
        <v>1722</v>
      </c>
      <c r="F817">
        <v>1</v>
      </c>
      <c r="H817">
        <v>561</v>
      </c>
      <c r="I817" t="s">
        <v>3344</v>
      </c>
      <c r="J817">
        <v>25</v>
      </c>
      <c r="K817" t="s">
        <v>1903</v>
      </c>
      <c r="L817">
        <v>2</v>
      </c>
    </row>
    <row r="818" spans="1:12">
      <c r="A818">
        <f t="shared" si="12"/>
        <v>814</v>
      </c>
      <c r="B818" t="s">
        <v>3345</v>
      </c>
      <c r="C818" t="s">
        <v>3345</v>
      </c>
      <c r="D818" t="s">
        <v>1723</v>
      </c>
      <c r="E818" t="s">
        <v>3346</v>
      </c>
      <c r="F818">
        <v>1</v>
      </c>
      <c r="H818">
        <v>7.8</v>
      </c>
      <c r="I818" t="s">
        <v>3347</v>
      </c>
      <c r="J818">
        <v>1</v>
      </c>
      <c r="K818" t="s">
        <v>1916</v>
      </c>
      <c r="L818">
        <v>0</v>
      </c>
    </row>
    <row r="819" spans="1:12">
      <c r="A819">
        <f t="shared" si="12"/>
        <v>815</v>
      </c>
      <c r="B819" t="s">
        <v>3348</v>
      </c>
      <c r="C819" t="s">
        <v>3348</v>
      </c>
      <c r="D819" t="s">
        <v>1724</v>
      </c>
      <c r="F819">
        <v>1</v>
      </c>
      <c r="H819">
        <v>16.2</v>
      </c>
      <c r="I819" t="s">
        <v>3349</v>
      </c>
      <c r="J819">
        <v>4</v>
      </c>
      <c r="K819" t="s">
        <v>2200</v>
      </c>
      <c r="L819">
        <v>0</v>
      </c>
    </row>
    <row r="820" spans="1:12">
      <c r="A820">
        <f t="shared" si="12"/>
        <v>816</v>
      </c>
      <c r="B820" t="s">
        <v>3350</v>
      </c>
      <c r="C820" t="s">
        <v>3350</v>
      </c>
      <c r="D820" t="s">
        <v>1725</v>
      </c>
      <c r="F820">
        <v>2</v>
      </c>
      <c r="H820">
        <v>100.1</v>
      </c>
      <c r="I820" t="s">
        <v>3351</v>
      </c>
      <c r="J820">
        <v>5</v>
      </c>
      <c r="K820" t="s">
        <v>2582</v>
      </c>
      <c r="L820">
        <v>0</v>
      </c>
    </row>
    <row r="821" spans="1:12">
      <c r="A821">
        <f t="shared" si="12"/>
        <v>817</v>
      </c>
      <c r="B821" t="s">
        <v>3352</v>
      </c>
      <c r="C821" t="s">
        <v>3352</v>
      </c>
      <c r="D821" t="s">
        <v>1726</v>
      </c>
      <c r="E821" t="s">
        <v>3353</v>
      </c>
      <c r="F821">
        <v>1</v>
      </c>
      <c r="H821">
        <v>329</v>
      </c>
      <c r="I821" t="s">
        <v>3354</v>
      </c>
      <c r="J821">
        <v>25</v>
      </c>
      <c r="K821" t="s">
        <v>1903</v>
      </c>
      <c r="L821">
        <v>0</v>
      </c>
    </row>
    <row r="822" spans="1:12">
      <c r="A822">
        <f t="shared" si="12"/>
        <v>818</v>
      </c>
      <c r="B822" t="s">
        <v>3355</v>
      </c>
      <c r="C822" t="s">
        <v>3355</v>
      </c>
      <c r="D822" t="s">
        <v>1727</v>
      </c>
      <c r="F822">
        <v>1</v>
      </c>
      <c r="H822">
        <v>11.3</v>
      </c>
      <c r="I822" t="s">
        <v>3356</v>
      </c>
      <c r="J822">
        <v>14</v>
      </c>
      <c r="K822" t="s">
        <v>1899</v>
      </c>
      <c r="L822">
        <v>0</v>
      </c>
    </row>
    <row r="823" spans="1:12">
      <c r="A823">
        <f t="shared" si="12"/>
        <v>819</v>
      </c>
      <c r="B823" t="s">
        <v>5250</v>
      </c>
      <c r="C823" t="s">
        <v>5250</v>
      </c>
      <c r="D823" t="s">
        <v>4390</v>
      </c>
      <c r="E823" t="s">
        <v>5251</v>
      </c>
      <c r="F823">
        <v>0</v>
      </c>
      <c r="H823">
        <v>10.4</v>
      </c>
      <c r="I823" t="s">
        <v>5252</v>
      </c>
      <c r="J823">
        <v>1</v>
      </c>
      <c r="K823" t="s">
        <v>1916</v>
      </c>
      <c r="L823">
        <v>0</v>
      </c>
    </row>
    <row r="824" spans="1:12">
      <c r="A824">
        <f t="shared" si="12"/>
        <v>820</v>
      </c>
      <c r="B824" t="s">
        <v>3357</v>
      </c>
      <c r="C824" t="s">
        <v>3357</v>
      </c>
      <c r="D824" t="s">
        <v>1728</v>
      </c>
      <c r="F824">
        <v>1</v>
      </c>
      <c r="H824">
        <v>10.4</v>
      </c>
      <c r="I824" t="s">
        <v>3358</v>
      </c>
      <c r="J824">
        <v>1</v>
      </c>
      <c r="K824" t="s">
        <v>1916</v>
      </c>
      <c r="L824">
        <v>0</v>
      </c>
    </row>
    <row r="825" spans="1:12">
      <c r="A825">
        <f t="shared" si="12"/>
        <v>821</v>
      </c>
      <c r="B825" t="s">
        <v>3359</v>
      </c>
      <c r="C825" t="s">
        <v>3359</v>
      </c>
      <c r="D825" t="s">
        <v>964</v>
      </c>
      <c r="E825" t="s">
        <v>3360</v>
      </c>
      <c r="F825">
        <v>1</v>
      </c>
      <c r="H825">
        <v>863</v>
      </c>
      <c r="I825" t="s">
        <v>3361</v>
      </c>
      <c r="J825">
        <v>25</v>
      </c>
      <c r="K825" t="s">
        <v>1903</v>
      </c>
      <c r="L825">
        <v>0</v>
      </c>
    </row>
    <row r="826" spans="1:12">
      <c r="A826">
        <f t="shared" si="12"/>
        <v>822</v>
      </c>
      <c r="B826" t="s">
        <v>5253</v>
      </c>
      <c r="C826" t="s">
        <v>5253</v>
      </c>
      <c r="D826" t="s">
        <v>4391</v>
      </c>
      <c r="E826" t="s">
        <v>5254</v>
      </c>
      <c r="F826">
        <v>0</v>
      </c>
      <c r="H826">
        <v>77.900000000000006</v>
      </c>
      <c r="I826" t="s">
        <v>5255</v>
      </c>
      <c r="J826">
        <v>22</v>
      </c>
      <c r="K826" t="s">
        <v>2663</v>
      </c>
      <c r="L826">
        <v>0</v>
      </c>
    </row>
    <row r="827" spans="1:12">
      <c r="A827">
        <f t="shared" si="12"/>
        <v>823</v>
      </c>
      <c r="B827" t="s">
        <v>3362</v>
      </c>
      <c r="C827" t="s">
        <v>3362</v>
      </c>
      <c r="D827" t="s">
        <v>1729</v>
      </c>
      <c r="E827" t="s">
        <v>3363</v>
      </c>
      <c r="F827">
        <v>1</v>
      </c>
      <c r="H827">
        <v>188</v>
      </c>
      <c r="I827" t="s">
        <v>3364</v>
      </c>
      <c r="J827">
        <v>25</v>
      </c>
      <c r="K827" t="s">
        <v>1903</v>
      </c>
      <c r="L827">
        <v>2</v>
      </c>
    </row>
    <row r="828" spans="1:12">
      <c r="A828">
        <f t="shared" si="12"/>
        <v>824</v>
      </c>
      <c r="B828" t="s">
        <v>3365</v>
      </c>
      <c r="C828" t="s">
        <v>3365</v>
      </c>
      <c r="D828" t="s">
        <v>968</v>
      </c>
      <c r="E828" t="s">
        <v>3366</v>
      </c>
      <c r="F828">
        <v>2</v>
      </c>
      <c r="H828">
        <v>71.099999999999994</v>
      </c>
      <c r="I828" t="s">
        <v>3367</v>
      </c>
      <c r="J828">
        <v>3</v>
      </c>
      <c r="K828" t="s">
        <v>1939</v>
      </c>
      <c r="L828">
        <v>0</v>
      </c>
    </row>
    <row r="829" spans="1:12">
      <c r="A829">
        <f t="shared" si="12"/>
        <v>825</v>
      </c>
      <c r="B829" t="s">
        <v>3368</v>
      </c>
      <c r="C829" t="s">
        <v>3368</v>
      </c>
      <c r="D829" t="s">
        <v>1730</v>
      </c>
      <c r="E829" t="s">
        <v>3369</v>
      </c>
      <c r="F829">
        <v>1</v>
      </c>
      <c r="H829">
        <v>251</v>
      </c>
      <c r="I829" t="s">
        <v>3370</v>
      </c>
      <c r="J829">
        <v>25</v>
      </c>
      <c r="K829" t="s">
        <v>1903</v>
      </c>
      <c r="L829">
        <v>0</v>
      </c>
    </row>
    <row r="830" spans="1:12">
      <c r="A830">
        <f t="shared" si="12"/>
        <v>826</v>
      </c>
      <c r="B830" t="s">
        <v>3371</v>
      </c>
      <c r="C830" t="s">
        <v>3371</v>
      </c>
      <c r="D830" t="s">
        <v>1731</v>
      </c>
      <c r="E830" t="s">
        <v>3372</v>
      </c>
      <c r="F830">
        <v>1</v>
      </c>
      <c r="H830">
        <v>279</v>
      </c>
      <c r="I830" t="s">
        <v>3370</v>
      </c>
      <c r="J830">
        <v>25</v>
      </c>
      <c r="K830" t="s">
        <v>1903</v>
      </c>
      <c r="L830">
        <v>0</v>
      </c>
    </row>
    <row r="831" spans="1:12">
      <c r="A831">
        <f t="shared" si="12"/>
        <v>827</v>
      </c>
      <c r="B831" t="s">
        <v>3373</v>
      </c>
      <c r="C831" t="s">
        <v>3373</v>
      </c>
      <c r="D831" t="s">
        <v>1732</v>
      </c>
      <c r="E831" t="s">
        <v>3374</v>
      </c>
      <c r="F831">
        <v>1</v>
      </c>
      <c r="H831">
        <v>3.2</v>
      </c>
      <c r="I831" t="s">
        <v>3375</v>
      </c>
      <c r="J831">
        <v>9</v>
      </c>
      <c r="K831" t="s">
        <v>3376</v>
      </c>
      <c r="L831">
        <v>0</v>
      </c>
    </row>
    <row r="832" spans="1:12">
      <c r="A832">
        <f t="shared" si="12"/>
        <v>828</v>
      </c>
      <c r="B832" t="s">
        <v>5256</v>
      </c>
      <c r="C832" t="s">
        <v>5256</v>
      </c>
      <c r="D832" t="s">
        <v>4180</v>
      </c>
      <c r="E832" t="s">
        <v>5257</v>
      </c>
      <c r="F832">
        <v>0</v>
      </c>
      <c r="H832">
        <v>1.21</v>
      </c>
      <c r="I832" t="s">
        <v>5258</v>
      </c>
      <c r="J832">
        <v>17</v>
      </c>
      <c r="K832" t="s">
        <v>2091</v>
      </c>
      <c r="L832">
        <v>0</v>
      </c>
    </row>
    <row r="833" spans="1:12">
      <c r="A833">
        <f t="shared" si="12"/>
        <v>829</v>
      </c>
      <c r="B833" t="s">
        <v>3377</v>
      </c>
      <c r="C833" t="s">
        <v>3377</v>
      </c>
      <c r="D833" t="s">
        <v>1733</v>
      </c>
      <c r="E833" t="s">
        <v>3378</v>
      </c>
      <c r="F833">
        <v>1</v>
      </c>
      <c r="H833">
        <v>0</v>
      </c>
      <c r="I833" t="s">
        <v>1733</v>
      </c>
      <c r="J833">
        <v>24</v>
      </c>
      <c r="K833" t="s">
        <v>2057</v>
      </c>
      <c r="L833">
        <v>0</v>
      </c>
    </row>
    <row r="834" spans="1:12">
      <c r="A834">
        <f t="shared" si="12"/>
        <v>830</v>
      </c>
      <c r="B834" t="s">
        <v>3379</v>
      </c>
      <c r="C834" t="s">
        <v>3379</v>
      </c>
      <c r="D834" t="s">
        <v>1734</v>
      </c>
      <c r="E834" t="s">
        <v>3380</v>
      </c>
      <c r="F834">
        <v>2</v>
      </c>
      <c r="H834">
        <v>69</v>
      </c>
      <c r="I834" t="s">
        <v>3381</v>
      </c>
      <c r="J834">
        <v>25</v>
      </c>
      <c r="K834" t="s">
        <v>1903</v>
      </c>
      <c r="L834">
        <v>0</v>
      </c>
    </row>
    <row r="835" spans="1:12">
      <c r="A835">
        <f t="shared" si="12"/>
        <v>831</v>
      </c>
      <c r="B835" t="s">
        <v>3382</v>
      </c>
      <c r="C835" t="s">
        <v>3382</v>
      </c>
      <c r="D835" t="s">
        <v>1735</v>
      </c>
      <c r="E835" t="s">
        <v>3383</v>
      </c>
      <c r="F835">
        <v>1</v>
      </c>
      <c r="H835">
        <v>77.8</v>
      </c>
      <c r="I835" t="s">
        <v>3384</v>
      </c>
      <c r="J835">
        <v>16</v>
      </c>
      <c r="K835" t="s">
        <v>3385</v>
      </c>
      <c r="L835">
        <v>0</v>
      </c>
    </row>
    <row r="836" spans="1:12">
      <c r="A836">
        <f t="shared" si="12"/>
        <v>832</v>
      </c>
      <c r="B836" t="s">
        <v>5259</v>
      </c>
      <c r="C836" t="s">
        <v>5259</v>
      </c>
      <c r="D836" t="s">
        <v>4181</v>
      </c>
      <c r="E836" t="s">
        <v>5260</v>
      </c>
      <c r="F836">
        <v>0</v>
      </c>
      <c r="H836">
        <v>11.2</v>
      </c>
      <c r="I836" t="s">
        <v>5261</v>
      </c>
      <c r="J836">
        <v>1</v>
      </c>
      <c r="K836" t="s">
        <v>1916</v>
      </c>
      <c r="L836">
        <v>0</v>
      </c>
    </row>
    <row r="837" spans="1:12">
      <c r="A837">
        <f t="shared" si="12"/>
        <v>833</v>
      </c>
      <c r="B837" t="s">
        <v>5262</v>
      </c>
      <c r="C837" t="s">
        <v>5262</v>
      </c>
      <c r="D837" t="s">
        <v>4392</v>
      </c>
      <c r="E837" t="s">
        <v>5263</v>
      </c>
      <c r="F837">
        <v>0</v>
      </c>
      <c r="H837">
        <v>50.1</v>
      </c>
      <c r="I837" t="s">
        <v>5264</v>
      </c>
      <c r="J837">
        <v>3</v>
      </c>
      <c r="K837" t="s">
        <v>1939</v>
      </c>
      <c r="L837">
        <v>0</v>
      </c>
    </row>
    <row r="838" spans="1:12">
      <c r="A838">
        <f t="shared" si="12"/>
        <v>834</v>
      </c>
      <c r="B838" t="s">
        <v>3386</v>
      </c>
      <c r="C838" t="s">
        <v>3386</v>
      </c>
      <c r="D838" t="s">
        <v>1736</v>
      </c>
      <c r="E838" t="s">
        <v>3387</v>
      </c>
      <c r="F838">
        <v>2</v>
      </c>
      <c r="H838">
        <v>22.9</v>
      </c>
      <c r="I838" t="s">
        <v>3388</v>
      </c>
      <c r="J838">
        <v>11</v>
      </c>
      <c r="K838" t="s">
        <v>2352</v>
      </c>
      <c r="L838">
        <v>0</v>
      </c>
    </row>
    <row r="839" spans="1:12">
      <c r="A839">
        <f t="shared" ref="A839:A902" si="13">A838+1</f>
        <v>835</v>
      </c>
      <c r="B839" t="s">
        <v>3389</v>
      </c>
      <c r="C839" t="s">
        <v>3389</v>
      </c>
      <c r="D839" t="s">
        <v>1737</v>
      </c>
      <c r="F839">
        <v>2</v>
      </c>
      <c r="H839">
        <v>71.3</v>
      </c>
      <c r="I839" t="s">
        <v>3390</v>
      </c>
      <c r="J839">
        <v>1</v>
      </c>
      <c r="K839" t="s">
        <v>1916</v>
      </c>
      <c r="L839">
        <v>0</v>
      </c>
    </row>
    <row r="840" spans="1:12">
      <c r="A840">
        <f t="shared" si="13"/>
        <v>836</v>
      </c>
      <c r="B840" t="s">
        <v>3391</v>
      </c>
      <c r="C840" t="s">
        <v>3391</v>
      </c>
      <c r="D840" t="s">
        <v>1738</v>
      </c>
      <c r="E840" t="s">
        <v>3392</v>
      </c>
      <c r="F840">
        <v>2</v>
      </c>
      <c r="H840">
        <v>7.3</v>
      </c>
      <c r="I840" t="s">
        <v>3393</v>
      </c>
      <c r="J840">
        <v>1</v>
      </c>
      <c r="K840" t="s">
        <v>1916</v>
      </c>
      <c r="L840">
        <v>2</v>
      </c>
    </row>
    <row r="841" spans="1:12">
      <c r="A841">
        <f t="shared" si="13"/>
        <v>837</v>
      </c>
      <c r="B841" t="s">
        <v>3394</v>
      </c>
      <c r="C841" t="s">
        <v>3394</v>
      </c>
      <c r="D841" t="s">
        <v>1739</v>
      </c>
      <c r="E841" t="s">
        <v>3395</v>
      </c>
      <c r="F841">
        <v>1</v>
      </c>
      <c r="H841">
        <v>12</v>
      </c>
      <c r="I841" t="s">
        <v>3396</v>
      </c>
      <c r="J841">
        <v>14</v>
      </c>
      <c r="K841" t="s">
        <v>1899</v>
      </c>
      <c r="L841">
        <v>0</v>
      </c>
    </row>
    <row r="842" spans="1:12">
      <c r="A842">
        <f t="shared" si="13"/>
        <v>838</v>
      </c>
      <c r="B842" t="s">
        <v>3397</v>
      </c>
      <c r="C842" t="s">
        <v>3397</v>
      </c>
      <c r="D842" t="s">
        <v>990</v>
      </c>
      <c r="E842" t="s">
        <v>3398</v>
      </c>
      <c r="F842">
        <v>1</v>
      </c>
      <c r="H842">
        <v>17.5</v>
      </c>
      <c r="I842" t="s">
        <v>3399</v>
      </c>
      <c r="J842">
        <v>1</v>
      </c>
      <c r="K842" t="s">
        <v>1916</v>
      </c>
      <c r="L842">
        <v>0</v>
      </c>
    </row>
    <row r="843" spans="1:12">
      <c r="A843">
        <f t="shared" si="13"/>
        <v>839</v>
      </c>
      <c r="B843" t="s">
        <v>3400</v>
      </c>
      <c r="C843" t="s">
        <v>3400</v>
      </c>
      <c r="D843" t="s">
        <v>989</v>
      </c>
      <c r="E843" t="s">
        <v>3401</v>
      </c>
      <c r="F843">
        <v>1</v>
      </c>
      <c r="H843">
        <v>14</v>
      </c>
      <c r="I843" t="s">
        <v>3402</v>
      </c>
      <c r="J843">
        <v>1</v>
      </c>
      <c r="K843" t="s">
        <v>1916</v>
      </c>
      <c r="L843">
        <v>0</v>
      </c>
    </row>
    <row r="844" spans="1:12">
      <c r="A844">
        <f t="shared" si="13"/>
        <v>840</v>
      </c>
      <c r="B844" t="s">
        <v>5265</v>
      </c>
      <c r="C844" t="s">
        <v>5265</v>
      </c>
      <c r="D844" t="s">
        <v>4393</v>
      </c>
      <c r="E844" t="s">
        <v>5266</v>
      </c>
      <c r="F844">
        <v>0</v>
      </c>
      <c r="H844">
        <v>17422.8</v>
      </c>
      <c r="I844" t="s">
        <v>5267</v>
      </c>
      <c r="J844">
        <v>1</v>
      </c>
      <c r="K844" t="s">
        <v>1916</v>
      </c>
      <c r="L844">
        <v>0</v>
      </c>
    </row>
    <row r="845" spans="1:12">
      <c r="A845">
        <f t="shared" si="13"/>
        <v>841</v>
      </c>
      <c r="B845" t="s">
        <v>3403</v>
      </c>
      <c r="C845" t="s">
        <v>3403</v>
      </c>
      <c r="D845" t="s">
        <v>1740</v>
      </c>
      <c r="E845" t="s">
        <v>3404</v>
      </c>
      <c r="F845">
        <v>1</v>
      </c>
      <c r="H845">
        <v>5.9</v>
      </c>
      <c r="I845" t="s">
        <v>3405</v>
      </c>
      <c r="J845">
        <v>1</v>
      </c>
      <c r="K845" t="s">
        <v>1916</v>
      </c>
      <c r="L845">
        <v>0</v>
      </c>
    </row>
    <row r="846" spans="1:12">
      <c r="A846">
        <f t="shared" si="13"/>
        <v>842</v>
      </c>
      <c r="B846" t="s">
        <v>3406</v>
      </c>
      <c r="C846" t="s">
        <v>3406</v>
      </c>
      <c r="D846" t="s">
        <v>1741</v>
      </c>
      <c r="E846" t="s">
        <v>3407</v>
      </c>
      <c r="F846">
        <v>1</v>
      </c>
      <c r="H846">
        <v>5.9</v>
      </c>
      <c r="I846" t="s">
        <v>3408</v>
      </c>
      <c r="J846">
        <v>1</v>
      </c>
      <c r="K846" t="s">
        <v>1916</v>
      </c>
      <c r="L846">
        <v>0</v>
      </c>
    </row>
    <row r="847" spans="1:12">
      <c r="A847">
        <f t="shared" si="13"/>
        <v>843</v>
      </c>
      <c r="B847" t="s">
        <v>3409</v>
      </c>
      <c r="C847" t="s">
        <v>3409</v>
      </c>
      <c r="D847" t="s">
        <v>985</v>
      </c>
      <c r="E847" t="s">
        <v>3410</v>
      </c>
      <c r="F847">
        <v>1</v>
      </c>
      <c r="H847">
        <v>9.6</v>
      </c>
      <c r="I847" t="s">
        <v>3411</v>
      </c>
      <c r="J847">
        <v>3</v>
      </c>
      <c r="K847" t="s">
        <v>1939</v>
      </c>
      <c r="L847">
        <v>0</v>
      </c>
    </row>
    <row r="848" spans="1:12">
      <c r="A848">
        <f t="shared" si="13"/>
        <v>844</v>
      </c>
      <c r="B848" t="s">
        <v>5268</v>
      </c>
      <c r="C848" t="s">
        <v>5268</v>
      </c>
      <c r="D848" t="s">
        <v>4182</v>
      </c>
      <c r="E848" t="s">
        <v>5269</v>
      </c>
      <c r="F848">
        <v>0</v>
      </c>
      <c r="H848">
        <v>139.4</v>
      </c>
      <c r="I848" t="s">
        <v>5270</v>
      </c>
      <c r="J848">
        <v>14</v>
      </c>
      <c r="K848" t="s">
        <v>1899</v>
      </c>
      <c r="L848">
        <v>2</v>
      </c>
    </row>
    <row r="849" spans="1:12">
      <c r="A849">
        <f t="shared" si="13"/>
        <v>845</v>
      </c>
      <c r="B849" t="s">
        <v>5271</v>
      </c>
      <c r="C849" t="s">
        <v>5271</v>
      </c>
      <c r="D849" t="s">
        <v>1742</v>
      </c>
      <c r="F849">
        <v>0</v>
      </c>
      <c r="H849">
        <v>17</v>
      </c>
      <c r="I849" t="s">
        <v>5272</v>
      </c>
      <c r="J849">
        <v>1</v>
      </c>
      <c r="K849" t="s">
        <v>1916</v>
      </c>
      <c r="L849">
        <v>0</v>
      </c>
    </row>
    <row r="850" spans="1:12">
      <c r="A850">
        <f t="shared" si="13"/>
        <v>846</v>
      </c>
      <c r="B850" t="s">
        <v>3412</v>
      </c>
      <c r="C850" t="s">
        <v>3412</v>
      </c>
      <c r="D850" t="s">
        <v>1743</v>
      </c>
      <c r="E850" t="s">
        <v>3413</v>
      </c>
      <c r="F850">
        <v>1</v>
      </c>
      <c r="H850">
        <v>6.1</v>
      </c>
      <c r="I850" t="s">
        <v>3414</v>
      </c>
      <c r="J850">
        <v>1</v>
      </c>
      <c r="K850" t="s">
        <v>1916</v>
      </c>
      <c r="L850">
        <v>0</v>
      </c>
    </row>
    <row r="851" spans="1:12">
      <c r="A851">
        <f t="shared" si="13"/>
        <v>847</v>
      </c>
      <c r="B851" t="s">
        <v>3415</v>
      </c>
      <c r="C851" t="s">
        <v>3415</v>
      </c>
      <c r="D851" t="s">
        <v>1744</v>
      </c>
      <c r="E851" t="s">
        <v>3416</v>
      </c>
      <c r="F851">
        <v>1</v>
      </c>
      <c r="H851">
        <v>8.6999999999999993</v>
      </c>
      <c r="I851" t="s">
        <v>3417</v>
      </c>
      <c r="J851">
        <v>1</v>
      </c>
      <c r="K851" t="s">
        <v>1916</v>
      </c>
      <c r="L851">
        <v>0</v>
      </c>
    </row>
    <row r="852" spans="1:12">
      <c r="A852">
        <f t="shared" si="13"/>
        <v>848</v>
      </c>
      <c r="B852" t="s">
        <v>3418</v>
      </c>
      <c r="C852" t="s">
        <v>3418</v>
      </c>
      <c r="D852" t="s">
        <v>1745</v>
      </c>
      <c r="F852">
        <v>2</v>
      </c>
      <c r="H852">
        <v>1924</v>
      </c>
      <c r="I852" t="s">
        <v>3419</v>
      </c>
      <c r="J852">
        <v>25</v>
      </c>
      <c r="K852" t="s">
        <v>1903</v>
      </c>
      <c r="L852">
        <v>2</v>
      </c>
    </row>
    <row r="853" spans="1:12">
      <c r="A853">
        <f t="shared" si="13"/>
        <v>849</v>
      </c>
      <c r="B853" t="s">
        <v>5273</v>
      </c>
      <c r="C853" t="s">
        <v>5273</v>
      </c>
      <c r="D853" t="s">
        <v>4394</v>
      </c>
      <c r="E853" t="s">
        <v>5274</v>
      </c>
      <c r="F853">
        <v>0</v>
      </c>
      <c r="H853">
        <v>1484</v>
      </c>
      <c r="I853" t="s">
        <v>5275</v>
      </c>
      <c r="J853">
        <v>25</v>
      </c>
      <c r="K853" t="s">
        <v>1903</v>
      </c>
      <c r="L853">
        <v>2</v>
      </c>
    </row>
    <row r="854" spans="1:12">
      <c r="A854">
        <f t="shared" si="13"/>
        <v>850</v>
      </c>
      <c r="B854" t="s">
        <v>3420</v>
      </c>
      <c r="C854" t="s">
        <v>3420</v>
      </c>
      <c r="D854" t="s">
        <v>997</v>
      </c>
      <c r="F854">
        <v>2</v>
      </c>
      <c r="H854">
        <v>552.20000000000005</v>
      </c>
      <c r="I854" t="s">
        <v>3421</v>
      </c>
      <c r="J854">
        <v>21</v>
      </c>
      <c r="K854" t="s">
        <v>1946</v>
      </c>
      <c r="L854">
        <v>0</v>
      </c>
    </row>
    <row r="855" spans="1:12">
      <c r="A855">
        <f t="shared" si="13"/>
        <v>851</v>
      </c>
      <c r="B855" t="s">
        <v>5276</v>
      </c>
      <c r="C855" t="s">
        <v>5276</v>
      </c>
      <c r="D855" t="s">
        <v>4395</v>
      </c>
      <c r="E855" t="s">
        <v>5277</v>
      </c>
      <c r="F855">
        <v>0</v>
      </c>
      <c r="H855">
        <v>61.8</v>
      </c>
      <c r="I855" t="s">
        <v>5278</v>
      </c>
      <c r="J855">
        <v>1</v>
      </c>
      <c r="K855" t="s">
        <v>1916</v>
      </c>
      <c r="L855">
        <v>0</v>
      </c>
    </row>
    <row r="856" spans="1:12">
      <c r="A856">
        <f t="shared" si="13"/>
        <v>852</v>
      </c>
      <c r="B856" t="s">
        <v>3422</v>
      </c>
      <c r="C856" t="s">
        <v>3422</v>
      </c>
      <c r="D856" t="s">
        <v>1746</v>
      </c>
      <c r="E856" t="s">
        <v>3423</v>
      </c>
      <c r="F856">
        <v>1</v>
      </c>
      <c r="H856">
        <v>8.3000000000000007</v>
      </c>
      <c r="I856" t="s">
        <v>3424</v>
      </c>
      <c r="J856">
        <v>1</v>
      </c>
      <c r="K856" t="s">
        <v>1916</v>
      </c>
      <c r="L856">
        <v>0</v>
      </c>
    </row>
    <row r="857" spans="1:12">
      <c r="A857">
        <f t="shared" si="13"/>
        <v>853</v>
      </c>
      <c r="B857" t="s">
        <v>3425</v>
      </c>
      <c r="C857" t="s">
        <v>3425</v>
      </c>
      <c r="D857" t="s">
        <v>1000</v>
      </c>
      <c r="E857" t="s">
        <v>3426</v>
      </c>
      <c r="F857">
        <v>1</v>
      </c>
      <c r="H857">
        <v>8.1</v>
      </c>
      <c r="I857" t="s">
        <v>3427</v>
      </c>
      <c r="J857">
        <v>1</v>
      </c>
      <c r="K857" t="s">
        <v>1916</v>
      </c>
      <c r="L857">
        <v>0</v>
      </c>
    </row>
    <row r="858" spans="1:12">
      <c r="A858">
        <f t="shared" si="13"/>
        <v>854</v>
      </c>
      <c r="B858" t="s">
        <v>3428</v>
      </c>
      <c r="C858" t="s">
        <v>3428</v>
      </c>
      <c r="D858" t="s">
        <v>1747</v>
      </c>
      <c r="E858" t="s">
        <v>3429</v>
      </c>
      <c r="F858">
        <v>2</v>
      </c>
      <c r="H858">
        <v>27.6</v>
      </c>
      <c r="I858" t="s">
        <v>3430</v>
      </c>
      <c r="J858">
        <v>21</v>
      </c>
      <c r="K858" t="s">
        <v>1946</v>
      </c>
      <c r="L858">
        <v>0</v>
      </c>
    </row>
    <row r="859" spans="1:12">
      <c r="A859">
        <f t="shared" si="13"/>
        <v>855</v>
      </c>
      <c r="B859" t="s">
        <v>5279</v>
      </c>
      <c r="C859" t="s">
        <v>5279</v>
      </c>
      <c r="D859" t="s">
        <v>4396</v>
      </c>
      <c r="E859" t="s">
        <v>5280</v>
      </c>
      <c r="F859">
        <v>0</v>
      </c>
      <c r="H859">
        <v>10.9</v>
      </c>
      <c r="I859" t="s">
        <v>5281</v>
      </c>
      <c r="J859">
        <v>1</v>
      </c>
      <c r="K859" t="s">
        <v>1916</v>
      </c>
      <c r="L859">
        <v>0</v>
      </c>
    </row>
    <row r="860" spans="1:12">
      <c r="A860">
        <f t="shared" si="13"/>
        <v>856</v>
      </c>
      <c r="B860" t="s">
        <v>3431</v>
      </c>
      <c r="C860" t="s">
        <v>3431</v>
      </c>
      <c r="D860" t="s">
        <v>1748</v>
      </c>
      <c r="E860" t="s">
        <v>3432</v>
      </c>
      <c r="F860">
        <v>1</v>
      </c>
      <c r="H860">
        <v>328</v>
      </c>
      <c r="I860" t="s">
        <v>3433</v>
      </c>
      <c r="J860">
        <v>25</v>
      </c>
      <c r="K860" t="s">
        <v>1903</v>
      </c>
      <c r="L860">
        <v>0</v>
      </c>
    </row>
    <row r="861" spans="1:12">
      <c r="A861">
        <f t="shared" si="13"/>
        <v>857</v>
      </c>
      <c r="B861" t="s">
        <v>3434</v>
      </c>
      <c r="C861" t="s">
        <v>3434</v>
      </c>
      <c r="D861" t="s">
        <v>1749</v>
      </c>
      <c r="E861" t="s">
        <v>3435</v>
      </c>
      <c r="F861">
        <v>1</v>
      </c>
      <c r="H861">
        <v>513.1</v>
      </c>
      <c r="I861" t="s">
        <v>3436</v>
      </c>
      <c r="J861">
        <v>1</v>
      </c>
      <c r="K861" t="s">
        <v>1916</v>
      </c>
      <c r="L861">
        <v>2</v>
      </c>
    </row>
    <row r="862" spans="1:12">
      <c r="A862">
        <f t="shared" si="13"/>
        <v>858</v>
      </c>
      <c r="B862" t="s">
        <v>5282</v>
      </c>
      <c r="C862" t="s">
        <v>5282</v>
      </c>
      <c r="D862" t="s">
        <v>4397</v>
      </c>
      <c r="E862" t="s">
        <v>5283</v>
      </c>
      <c r="F862">
        <v>0</v>
      </c>
      <c r="H862">
        <v>15.7</v>
      </c>
      <c r="I862" t="s">
        <v>5284</v>
      </c>
      <c r="J862">
        <v>1</v>
      </c>
      <c r="K862" t="s">
        <v>1916</v>
      </c>
      <c r="L862">
        <v>2</v>
      </c>
    </row>
    <row r="863" spans="1:12">
      <c r="A863">
        <f t="shared" si="13"/>
        <v>859</v>
      </c>
      <c r="B863" t="s">
        <v>3437</v>
      </c>
      <c r="C863" t="s">
        <v>3437</v>
      </c>
      <c r="D863" t="s">
        <v>1750</v>
      </c>
      <c r="F863">
        <v>1</v>
      </c>
      <c r="H863">
        <v>15.7</v>
      </c>
      <c r="I863" t="s">
        <v>3438</v>
      </c>
      <c r="J863">
        <v>1</v>
      </c>
      <c r="K863" t="s">
        <v>1916</v>
      </c>
      <c r="L863">
        <v>2</v>
      </c>
    </row>
    <row r="864" spans="1:12">
      <c r="A864">
        <f t="shared" si="13"/>
        <v>860</v>
      </c>
      <c r="B864" t="s">
        <v>3439</v>
      </c>
      <c r="C864" t="s">
        <v>3439</v>
      </c>
      <c r="D864" t="s">
        <v>1751</v>
      </c>
      <c r="E864" t="s">
        <v>3440</v>
      </c>
      <c r="F864">
        <v>2</v>
      </c>
      <c r="H864">
        <v>15.9</v>
      </c>
      <c r="I864" t="s">
        <v>3441</v>
      </c>
      <c r="J864">
        <v>21</v>
      </c>
      <c r="K864" t="s">
        <v>1946</v>
      </c>
      <c r="L864">
        <v>0</v>
      </c>
    </row>
    <row r="865" spans="1:12">
      <c r="A865">
        <f t="shared" si="13"/>
        <v>861</v>
      </c>
      <c r="B865" t="s">
        <v>5285</v>
      </c>
      <c r="C865" t="s">
        <v>5285</v>
      </c>
      <c r="D865" t="s">
        <v>4398</v>
      </c>
      <c r="E865" t="s">
        <v>5286</v>
      </c>
      <c r="F865">
        <v>0</v>
      </c>
      <c r="H865">
        <v>18.100000000000001</v>
      </c>
      <c r="I865" t="s">
        <v>5287</v>
      </c>
      <c r="J865">
        <v>3</v>
      </c>
      <c r="K865" t="s">
        <v>1939</v>
      </c>
      <c r="L865">
        <v>0</v>
      </c>
    </row>
    <row r="866" spans="1:12">
      <c r="A866">
        <f t="shared" si="13"/>
        <v>862</v>
      </c>
      <c r="B866" t="s">
        <v>5288</v>
      </c>
      <c r="C866" t="s">
        <v>5288</v>
      </c>
      <c r="D866" t="s">
        <v>4399</v>
      </c>
      <c r="E866" t="s">
        <v>5289</v>
      </c>
      <c r="F866">
        <v>0</v>
      </c>
      <c r="H866">
        <v>86.4</v>
      </c>
      <c r="I866" t="s">
        <v>5290</v>
      </c>
      <c r="J866">
        <v>21</v>
      </c>
      <c r="K866" t="s">
        <v>1946</v>
      </c>
      <c r="L866">
        <v>0</v>
      </c>
    </row>
    <row r="867" spans="1:12">
      <c r="A867">
        <f t="shared" si="13"/>
        <v>863</v>
      </c>
      <c r="B867" t="s">
        <v>3442</v>
      </c>
      <c r="C867" t="s">
        <v>3442</v>
      </c>
      <c r="D867" t="s">
        <v>1752</v>
      </c>
      <c r="E867" t="s">
        <v>3443</v>
      </c>
      <c r="F867">
        <v>1</v>
      </c>
      <c r="H867">
        <v>10.4</v>
      </c>
      <c r="I867" t="s">
        <v>3444</v>
      </c>
      <c r="J867">
        <v>1</v>
      </c>
      <c r="K867" t="s">
        <v>1916</v>
      </c>
      <c r="L867">
        <v>0</v>
      </c>
    </row>
    <row r="868" spans="1:12">
      <c r="A868">
        <f t="shared" si="13"/>
        <v>864</v>
      </c>
      <c r="B868" t="s">
        <v>3445</v>
      </c>
      <c r="C868" t="s">
        <v>3445</v>
      </c>
      <c r="D868" t="s">
        <v>1753</v>
      </c>
      <c r="E868" t="s">
        <v>3446</v>
      </c>
      <c r="F868">
        <v>1</v>
      </c>
      <c r="H868">
        <v>100</v>
      </c>
      <c r="I868" t="s">
        <v>3447</v>
      </c>
      <c r="J868">
        <v>25</v>
      </c>
      <c r="K868" t="s">
        <v>1903</v>
      </c>
      <c r="L868">
        <v>0</v>
      </c>
    </row>
    <row r="869" spans="1:12">
      <c r="A869">
        <f t="shared" si="13"/>
        <v>865</v>
      </c>
      <c r="B869" t="s">
        <v>3448</v>
      </c>
      <c r="C869" t="s">
        <v>3448</v>
      </c>
      <c r="D869" t="s">
        <v>1754</v>
      </c>
      <c r="E869" t="s">
        <v>3449</v>
      </c>
      <c r="F869">
        <v>1</v>
      </c>
      <c r="H869">
        <v>8.8000000000000007</v>
      </c>
      <c r="I869" t="s">
        <v>3450</v>
      </c>
      <c r="J869">
        <v>2</v>
      </c>
      <c r="K869" t="s">
        <v>835</v>
      </c>
      <c r="L869">
        <v>2</v>
      </c>
    </row>
    <row r="870" spans="1:12">
      <c r="A870">
        <f t="shared" si="13"/>
        <v>866</v>
      </c>
      <c r="B870" t="s">
        <v>3451</v>
      </c>
      <c r="C870" t="s">
        <v>3451</v>
      </c>
      <c r="D870" t="s">
        <v>1012</v>
      </c>
      <c r="E870" t="s">
        <v>3452</v>
      </c>
      <c r="F870">
        <v>1</v>
      </c>
      <c r="H870">
        <v>5.9</v>
      </c>
      <c r="I870" t="s">
        <v>3453</v>
      </c>
      <c r="J870">
        <v>1</v>
      </c>
      <c r="K870" t="s">
        <v>1916</v>
      </c>
      <c r="L870">
        <v>0</v>
      </c>
    </row>
    <row r="871" spans="1:12">
      <c r="A871">
        <f t="shared" si="13"/>
        <v>867</v>
      </c>
      <c r="B871" t="s">
        <v>3454</v>
      </c>
      <c r="C871" t="s">
        <v>3454</v>
      </c>
      <c r="D871" t="s">
        <v>1755</v>
      </c>
      <c r="E871" t="s">
        <v>3455</v>
      </c>
      <c r="F871">
        <v>2</v>
      </c>
      <c r="H871">
        <v>77.400000000000006</v>
      </c>
      <c r="I871" t="s">
        <v>3456</v>
      </c>
      <c r="J871">
        <v>1</v>
      </c>
      <c r="K871" t="s">
        <v>1916</v>
      </c>
      <c r="L871">
        <v>2</v>
      </c>
    </row>
    <row r="872" spans="1:12">
      <c r="A872">
        <f t="shared" si="13"/>
        <v>868</v>
      </c>
      <c r="B872" t="s">
        <v>3457</v>
      </c>
      <c r="C872" t="s">
        <v>3457</v>
      </c>
      <c r="D872" t="s">
        <v>1756</v>
      </c>
      <c r="E872" t="s">
        <v>3458</v>
      </c>
      <c r="F872">
        <v>1</v>
      </c>
      <c r="H872">
        <v>10.4</v>
      </c>
      <c r="I872" t="s">
        <v>3459</v>
      </c>
      <c r="J872">
        <v>1</v>
      </c>
      <c r="K872" t="s">
        <v>1916</v>
      </c>
      <c r="L872">
        <v>2</v>
      </c>
    </row>
    <row r="873" spans="1:12">
      <c r="A873">
        <f t="shared" si="13"/>
        <v>869</v>
      </c>
      <c r="B873" t="s">
        <v>5291</v>
      </c>
      <c r="C873" t="s">
        <v>5291</v>
      </c>
      <c r="D873" t="s">
        <v>4183</v>
      </c>
      <c r="E873" t="s">
        <v>5292</v>
      </c>
      <c r="F873">
        <v>0</v>
      </c>
      <c r="H873">
        <v>10.5</v>
      </c>
      <c r="I873" t="s">
        <v>5293</v>
      </c>
      <c r="J873">
        <v>1</v>
      </c>
      <c r="K873" t="s">
        <v>1916</v>
      </c>
      <c r="L873">
        <v>0</v>
      </c>
    </row>
    <row r="874" spans="1:12">
      <c r="A874">
        <f t="shared" si="13"/>
        <v>870</v>
      </c>
      <c r="B874" t="s">
        <v>3460</v>
      </c>
      <c r="C874" t="s">
        <v>3460</v>
      </c>
      <c r="D874" t="s">
        <v>1757</v>
      </c>
      <c r="E874" t="s">
        <v>3461</v>
      </c>
      <c r="F874">
        <v>1</v>
      </c>
      <c r="H874">
        <v>1060.9000000000001</v>
      </c>
      <c r="I874" t="s">
        <v>3462</v>
      </c>
      <c r="J874">
        <v>10</v>
      </c>
      <c r="K874" t="s">
        <v>1968</v>
      </c>
      <c r="L874">
        <v>0</v>
      </c>
    </row>
    <row r="875" spans="1:12">
      <c r="A875">
        <f t="shared" si="13"/>
        <v>871</v>
      </c>
      <c r="B875" t="s">
        <v>3463</v>
      </c>
      <c r="C875" t="s">
        <v>3463</v>
      </c>
      <c r="D875" t="s">
        <v>1758</v>
      </c>
      <c r="E875" t="s">
        <v>3464</v>
      </c>
      <c r="F875">
        <v>1</v>
      </c>
      <c r="H875">
        <v>21.5</v>
      </c>
      <c r="I875" t="s">
        <v>3465</v>
      </c>
      <c r="J875">
        <v>1</v>
      </c>
      <c r="K875" t="s">
        <v>1916</v>
      </c>
      <c r="L875">
        <v>2</v>
      </c>
    </row>
    <row r="876" spans="1:12">
      <c r="A876">
        <f t="shared" si="13"/>
        <v>872</v>
      </c>
      <c r="B876" t="s">
        <v>3466</v>
      </c>
      <c r="C876" t="s">
        <v>3466</v>
      </c>
      <c r="D876" t="s">
        <v>1759</v>
      </c>
      <c r="E876" t="s">
        <v>3467</v>
      </c>
      <c r="F876">
        <v>1</v>
      </c>
      <c r="H876">
        <v>66</v>
      </c>
      <c r="I876" t="s">
        <v>3468</v>
      </c>
      <c r="J876">
        <v>1</v>
      </c>
      <c r="K876" t="s">
        <v>1916</v>
      </c>
      <c r="L876">
        <v>2</v>
      </c>
    </row>
    <row r="877" spans="1:12">
      <c r="A877">
        <f t="shared" si="13"/>
        <v>873</v>
      </c>
      <c r="B877" t="s">
        <v>3469</v>
      </c>
      <c r="C877" t="s">
        <v>3469</v>
      </c>
      <c r="D877" t="s">
        <v>1760</v>
      </c>
      <c r="F877">
        <v>2</v>
      </c>
      <c r="H877">
        <v>9</v>
      </c>
      <c r="I877" t="s">
        <v>3470</v>
      </c>
      <c r="J877">
        <v>1</v>
      </c>
      <c r="K877" t="s">
        <v>1916</v>
      </c>
      <c r="L877">
        <v>0</v>
      </c>
    </row>
    <row r="878" spans="1:12">
      <c r="A878">
        <f t="shared" si="13"/>
        <v>874</v>
      </c>
      <c r="B878" t="s">
        <v>3471</v>
      </c>
      <c r="C878" t="s">
        <v>3471</v>
      </c>
      <c r="D878" t="s">
        <v>1020</v>
      </c>
      <c r="E878" t="s">
        <v>3472</v>
      </c>
      <c r="F878">
        <v>2</v>
      </c>
      <c r="H878">
        <v>10.1</v>
      </c>
      <c r="I878" t="s">
        <v>3473</v>
      </c>
      <c r="J878">
        <v>1</v>
      </c>
      <c r="K878" t="s">
        <v>1916</v>
      </c>
      <c r="L878">
        <v>0</v>
      </c>
    </row>
    <row r="879" spans="1:12">
      <c r="A879">
        <f t="shared" si="13"/>
        <v>875</v>
      </c>
      <c r="B879" t="s">
        <v>5294</v>
      </c>
      <c r="C879" t="s">
        <v>5294</v>
      </c>
      <c r="D879" t="s">
        <v>4184</v>
      </c>
      <c r="E879" t="s">
        <v>5295</v>
      </c>
      <c r="F879">
        <v>0</v>
      </c>
      <c r="H879">
        <v>656</v>
      </c>
      <c r="I879" t="s">
        <v>5296</v>
      </c>
      <c r="J879">
        <v>25</v>
      </c>
      <c r="K879" t="s">
        <v>1903</v>
      </c>
      <c r="L879">
        <v>0</v>
      </c>
    </row>
    <row r="880" spans="1:12">
      <c r="A880">
        <f t="shared" si="13"/>
        <v>876</v>
      </c>
      <c r="B880" t="s">
        <v>5297</v>
      </c>
      <c r="C880" t="s">
        <v>5297</v>
      </c>
      <c r="D880" t="s">
        <v>4400</v>
      </c>
      <c r="F880">
        <v>0</v>
      </c>
      <c r="H880">
        <v>656</v>
      </c>
      <c r="I880" t="s">
        <v>5298</v>
      </c>
      <c r="J880">
        <v>25</v>
      </c>
      <c r="K880" t="s">
        <v>1903</v>
      </c>
      <c r="L880">
        <v>0</v>
      </c>
    </row>
    <row r="881" spans="1:12">
      <c r="A881">
        <f t="shared" si="13"/>
        <v>877</v>
      </c>
      <c r="B881" t="s">
        <v>3474</v>
      </c>
      <c r="C881" t="s">
        <v>3474</v>
      </c>
      <c r="D881" t="s">
        <v>1761</v>
      </c>
      <c r="F881">
        <v>1</v>
      </c>
      <c r="H881">
        <v>656</v>
      </c>
      <c r="I881" t="s">
        <v>3475</v>
      </c>
      <c r="J881">
        <v>25</v>
      </c>
      <c r="K881" t="s">
        <v>1903</v>
      </c>
      <c r="L881">
        <v>0</v>
      </c>
    </row>
    <row r="882" spans="1:12">
      <c r="A882">
        <f t="shared" si="13"/>
        <v>878</v>
      </c>
      <c r="B882" t="s">
        <v>3476</v>
      </c>
      <c r="C882" t="s">
        <v>3476</v>
      </c>
      <c r="D882" t="s">
        <v>1762</v>
      </c>
      <c r="F882">
        <v>2</v>
      </c>
      <c r="H882">
        <v>26.3</v>
      </c>
      <c r="I882" t="s">
        <v>3477</v>
      </c>
      <c r="J882">
        <v>21</v>
      </c>
      <c r="K882" t="s">
        <v>1946</v>
      </c>
      <c r="L882">
        <v>0</v>
      </c>
    </row>
    <row r="883" spans="1:12">
      <c r="A883">
        <f t="shared" si="13"/>
        <v>879</v>
      </c>
      <c r="B883" t="s">
        <v>3478</v>
      </c>
      <c r="C883" t="s">
        <v>3478</v>
      </c>
      <c r="D883" t="s">
        <v>1763</v>
      </c>
      <c r="E883" t="s">
        <v>3479</v>
      </c>
      <c r="F883">
        <v>1</v>
      </c>
      <c r="H883">
        <v>10.4</v>
      </c>
      <c r="I883" t="s">
        <v>3480</v>
      </c>
      <c r="J883">
        <v>1</v>
      </c>
      <c r="K883" t="s">
        <v>1916</v>
      </c>
      <c r="L883">
        <v>0</v>
      </c>
    </row>
    <row r="884" spans="1:12">
      <c r="A884">
        <f t="shared" si="13"/>
        <v>880</v>
      </c>
      <c r="B884" t="s">
        <v>3481</v>
      </c>
      <c r="C884" t="s">
        <v>3481</v>
      </c>
      <c r="D884" t="s">
        <v>1023</v>
      </c>
      <c r="E884" t="s">
        <v>3482</v>
      </c>
      <c r="F884">
        <v>1</v>
      </c>
      <c r="H884">
        <v>9.6</v>
      </c>
      <c r="I884" t="s">
        <v>3483</v>
      </c>
      <c r="J884">
        <v>3</v>
      </c>
      <c r="K884" t="s">
        <v>1939</v>
      </c>
      <c r="L884">
        <v>0</v>
      </c>
    </row>
    <row r="885" spans="1:12">
      <c r="A885">
        <f t="shared" si="13"/>
        <v>881</v>
      </c>
      <c r="B885" t="s">
        <v>3484</v>
      </c>
      <c r="C885" t="s">
        <v>3484</v>
      </c>
      <c r="D885" t="s">
        <v>1764</v>
      </c>
      <c r="F885">
        <v>1</v>
      </c>
      <c r="H885">
        <v>303.60000000000002</v>
      </c>
      <c r="I885" t="s">
        <v>3485</v>
      </c>
      <c r="J885">
        <v>1</v>
      </c>
      <c r="K885" t="s">
        <v>1916</v>
      </c>
      <c r="L885">
        <v>2</v>
      </c>
    </row>
    <row r="886" spans="1:12">
      <c r="A886">
        <f t="shared" si="13"/>
        <v>882</v>
      </c>
      <c r="B886" t="s">
        <v>3486</v>
      </c>
      <c r="C886" t="s">
        <v>3486</v>
      </c>
      <c r="D886" t="s">
        <v>1765</v>
      </c>
      <c r="E886" t="s">
        <v>3487</v>
      </c>
      <c r="F886">
        <v>1</v>
      </c>
      <c r="H886">
        <v>61.4</v>
      </c>
      <c r="I886" t="s">
        <v>3488</v>
      </c>
      <c r="J886">
        <v>3</v>
      </c>
      <c r="K886" t="s">
        <v>1939</v>
      </c>
      <c r="L886">
        <v>0</v>
      </c>
    </row>
    <row r="887" spans="1:12">
      <c r="A887">
        <f t="shared" si="13"/>
        <v>883</v>
      </c>
      <c r="B887" t="s">
        <v>5299</v>
      </c>
      <c r="C887" t="s">
        <v>5299</v>
      </c>
      <c r="D887" t="s">
        <v>4401</v>
      </c>
      <c r="E887" t="s">
        <v>5300</v>
      </c>
      <c r="F887">
        <v>0</v>
      </c>
      <c r="H887">
        <v>14.4</v>
      </c>
      <c r="I887" t="s">
        <v>5301</v>
      </c>
      <c r="J887">
        <v>14</v>
      </c>
      <c r="K887" t="s">
        <v>1899</v>
      </c>
      <c r="L887">
        <v>2</v>
      </c>
    </row>
    <row r="888" spans="1:12">
      <c r="A888">
        <f t="shared" si="13"/>
        <v>884</v>
      </c>
      <c r="B888" t="s">
        <v>5302</v>
      </c>
      <c r="C888" t="s">
        <v>5302</v>
      </c>
      <c r="D888" t="s">
        <v>4185</v>
      </c>
      <c r="E888" t="s">
        <v>5303</v>
      </c>
      <c r="F888">
        <v>0</v>
      </c>
      <c r="H888">
        <v>2621.9</v>
      </c>
      <c r="I888" t="s">
        <v>5304</v>
      </c>
      <c r="J888">
        <v>1</v>
      </c>
      <c r="K888" t="s">
        <v>1916</v>
      </c>
      <c r="L888">
        <v>0</v>
      </c>
    </row>
    <row r="889" spans="1:12">
      <c r="A889">
        <f t="shared" si="13"/>
        <v>885</v>
      </c>
      <c r="B889" t="s">
        <v>3489</v>
      </c>
      <c r="C889" t="s">
        <v>3489</v>
      </c>
      <c r="D889" t="s">
        <v>1766</v>
      </c>
      <c r="E889" t="s">
        <v>3490</v>
      </c>
      <c r="F889">
        <v>1</v>
      </c>
      <c r="H889">
        <v>6.8</v>
      </c>
      <c r="I889" t="s">
        <v>3491</v>
      </c>
      <c r="J889">
        <v>2</v>
      </c>
      <c r="K889" t="s">
        <v>835</v>
      </c>
      <c r="L889">
        <v>0</v>
      </c>
    </row>
    <row r="890" spans="1:12">
      <c r="A890">
        <f t="shared" si="13"/>
        <v>886</v>
      </c>
      <c r="B890" t="s">
        <v>5305</v>
      </c>
      <c r="C890" t="s">
        <v>5305</v>
      </c>
      <c r="D890" t="s">
        <v>1767</v>
      </c>
      <c r="F890">
        <v>0</v>
      </c>
      <c r="H890">
        <v>42.4</v>
      </c>
      <c r="I890" t="s">
        <v>5306</v>
      </c>
      <c r="J890">
        <v>1</v>
      </c>
      <c r="K890" t="s">
        <v>1916</v>
      </c>
      <c r="L890">
        <v>0</v>
      </c>
    </row>
    <row r="891" spans="1:12">
      <c r="A891">
        <f t="shared" si="13"/>
        <v>887</v>
      </c>
      <c r="B891" t="s">
        <v>3492</v>
      </c>
      <c r="C891" t="s">
        <v>3492</v>
      </c>
      <c r="D891" t="s">
        <v>1768</v>
      </c>
      <c r="F891">
        <v>2</v>
      </c>
      <c r="H891">
        <v>75.599999999999994</v>
      </c>
      <c r="I891" t="s">
        <v>3493</v>
      </c>
      <c r="J891">
        <v>1</v>
      </c>
      <c r="K891" t="s">
        <v>1916</v>
      </c>
      <c r="L891">
        <v>0</v>
      </c>
    </row>
    <row r="892" spans="1:12">
      <c r="A892">
        <f t="shared" si="13"/>
        <v>888</v>
      </c>
      <c r="B892" t="s">
        <v>5307</v>
      </c>
      <c r="C892" t="s">
        <v>5307</v>
      </c>
      <c r="D892" t="s">
        <v>4402</v>
      </c>
      <c r="E892" t="s">
        <v>5308</v>
      </c>
      <c r="F892">
        <v>0</v>
      </c>
      <c r="H892">
        <v>28.9</v>
      </c>
      <c r="I892" t="s">
        <v>5309</v>
      </c>
      <c r="J892">
        <v>1</v>
      </c>
      <c r="K892" t="s">
        <v>1916</v>
      </c>
      <c r="L892">
        <v>2</v>
      </c>
    </row>
    <row r="893" spans="1:12">
      <c r="A893">
        <f t="shared" si="13"/>
        <v>889</v>
      </c>
      <c r="B893" t="s">
        <v>3494</v>
      </c>
      <c r="C893" t="s">
        <v>3494</v>
      </c>
      <c r="D893" t="s">
        <v>1769</v>
      </c>
      <c r="E893" t="s">
        <v>3495</v>
      </c>
      <c r="F893">
        <v>1</v>
      </c>
      <c r="H893">
        <v>8.4</v>
      </c>
      <c r="I893" t="s">
        <v>3496</v>
      </c>
      <c r="J893">
        <v>1</v>
      </c>
      <c r="K893" t="s">
        <v>1916</v>
      </c>
      <c r="L893">
        <v>0</v>
      </c>
    </row>
    <row r="894" spans="1:12">
      <c r="A894">
        <f t="shared" si="13"/>
        <v>890</v>
      </c>
      <c r="B894" t="s">
        <v>3497</v>
      </c>
      <c r="C894" t="s">
        <v>3497</v>
      </c>
      <c r="D894" t="s">
        <v>1770</v>
      </c>
      <c r="F894">
        <v>2</v>
      </c>
      <c r="H894">
        <v>5.9</v>
      </c>
      <c r="I894" t="s">
        <v>3498</v>
      </c>
      <c r="J894">
        <v>1</v>
      </c>
      <c r="K894" t="s">
        <v>1916</v>
      </c>
      <c r="L894">
        <v>0</v>
      </c>
    </row>
    <row r="895" spans="1:12">
      <c r="A895">
        <f t="shared" si="13"/>
        <v>891</v>
      </c>
      <c r="B895" t="s">
        <v>3499</v>
      </c>
      <c r="C895" t="s">
        <v>3499</v>
      </c>
      <c r="D895" t="s">
        <v>1771</v>
      </c>
      <c r="F895">
        <v>2</v>
      </c>
      <c r="H895">
        <v>6.5</v>
      </c>
      <c r="I895" t="s">
        <v>3500</v>
      </c>
      <c r="J895">
        <v>1</v>
      </c>
      <c r="K895" t="s">
        <v>1916</v>
      </c>
      <c r="L895">
        <v>0</v>
      </c>
    </row>
    <row r="896" spans="1:12">
      <c r="A896">
        <f t="shared" si="13"/>
        <v>892</v>
      </c>
      <c r="B896" t="s">
        <v>3501</v>
      </c>
      <c r="C896" t="s">
        <v>3501</v>
      </c>
      <c r="D896" t="s">
        <v>1772</v>
      </c>
      <c r="E896" t="s">
        <v>3502</v>
      </c>
      <c r="F896">
        <v>1</v>
      </c>
      <c r="H896">
        <v>6.9</v>
      </c>
      <c r="I896" t="s">
        <v>3503</v>
      </c>
      <c r="J896">
        <v>6</v>
      </c>
      <c r="K896" t="s">
        <v>3013</v>
      </c>
      <c r="L896">
        <v>0</v>
      </c>
    </row>
    <row r="897" spans="1:12">
      <c r="A897">
        <f t="shared" si="13"/>
        <v>893</v>
      </c>
      <c r="B897" t="s">
        <v>3504</v>
      </c>
      <c r="C897" t="s">
        <v>3504</v>
      </c>
      <c r="D897" t="s">
        <v>1773</v>
      </c>
      <c r="E897" t="s">
        <v>3505</v>
      </c>
      <c r="F897">
        <v>1</v>
      </c>
      <c r="H897">
        <v>2164.9</v>
      </c>
      <c r="I897" t="s">
        <v>3506</v>
      </c>
      <c r="J897">
        <v>2</v>
      </c>
      <c r="K897" t="s">
        <v>835</v>
      </c>
      <c r="L897">
        <v>2</v>
      </c>
    </row>
    <row r="898" spans="1:12">
      <c r="A898">
        <f t="shared" si="13"/>
        <v>894</v>
      </c>
      <c r="B898" t="s">
        <v>3507</v>
      </c>
      <c r="C898" t="s">
        <v>3507</v>
      </c>
      <c r="D898" t="s">
        <v>1774</v>
      </c>
      <c r="F898">
        <v>2</v>
      </c>
      <c r="H898">
        <v>76.3</v>
      </c>
      <c r="I898" t="s">
        <v>3508</v>
      </c>
      <c r="J898">
        <v>1</v>
      </c>
      <c r="K898" t="s">
        <v>1916</v>
      </c>
      <c r="L898">
        <v>2</v>
      </c>
    </row>
    <row r="899" spans="1:12">
      <c r="A899">
        <f t="shared" si="13"/>
        <v>895</v>
      </c>
      <c r="B899" t="s">
        <v>5310</v>
      </c>
      <c r="C899" t="s">
        <v>5310</v>
      </c>
      <c r="D899" t="s">
        <v>4403</v>
      </c>
      <c r="E899" t="s">
        <v>5311</v>
      </c>
      <c r="F899">
        <v>0</v>
      </c>
      <c r="H899">
        <v>1.07</v>
      </c>
      <c r="I899" t="s">
        <v>5312</v>
      </c>
      <c r="J899">
        <v>24</v>
      </c>
      <c r="K899" t="s">
        <v>2057</v>
      </c>
      <c r="L899">
        <v>0</v>
      </c>
    </row>
    <row r="900" spans="1:12">
      <c r="A900">
        <f t="shared" si="13"/>
        <v>896</v>
      </c>
      <c r="B900" t="s">
        <v>3509</v>
      </c>
      <c r="C900" t="s">
        <v>3509</v>
      </c>
      <c r="D900" t="s">
        <v>1775</v>
      </c>
      <c r="E900" t="s">
        <v>3510</v>
      </c>
      <c r="F900">
        <v>1</v>
      </c>
      <c r="H900">
        <v>1.07</v>
      </c>
      <c r="I900" t="s">
        <v>3511</v>
      </c>
      <c r="J900">
        <v>7</v>
      </c>
      <c r="K900" t="s">
        <v>2143</v>
      </c>
      <c r="L900">
        <v>0</v>
      </c>
    </row>
    <row r="901" spans="1:12">
      <c r="A901">
        <f t="shared" si="13"/>
        <v>897</v>
      </c>
      <c r="B901" t="s">
        <v>3512</v>
      </c>
      <c r="C901" t="s">
        <v>3512</v>
      </c>
      <c r="D901" t="s">
        <v>1776</v>
      </c>
      <c r="E901" t="s">
        <v>3513</v>
      </c>
      <c r="F901">
        <v>1</v>
      </c>
      <c r="H901">
        <v>1.07</v>
      </c>
      <c r="I901" t="s">
        <v>3511</v>
      </c>
      <c r="J901">
        <v>7</v>
      </c>
      <c r="K901" t="s">
        <v>2143</v>
      </c>
      <c r="L901">
        <v>0</v>
      </c>
    </row>
    <row r="902" spans="1:12">
      <c r="A902">
        <f t="shared" si="13"/>
        <v>898</v>
      </c>
      <c r="B902" t="s">
        <v>3514</v>
      </c>
      <c r="C902" t="s">
        <v>3514</v>
      </c>
      <c r="D902" t="s">
        <v>1777</v>
      </c>
      <c r="F902">
        <v>2</v>
      </c>
      <c r="H902">
        <v>2744</v>
      </c>
      <c r="I902" t="s">
        <v>3515</v>
      </c>
      <c r="J902">
        <v>7</v>
      </c>
      <c r="K902" t="s">
        <v>2143</v>
      </c>
      <c r="L902">
        <v>0</v>
      </c>
    </row>
    <row r="903" spans="1:12">
      <c r="A903">
        <f t="shared" ref="A903:A966" si="14">A902+1</f>
        <v>899</v>
      </c>
      <c r="B903" t="s">
        <v>3516</v>
      </c>
      <c r="C903" t="s">
        <v>3516</v>
      </c>
      <c r="D903" t="s">
        <v>1778</v>
      </c>
      <c r="F903">
        <v>1</v>
      </c>
      <c r="H903">
        <v>3962</v>
      </c>
      <c r="I903" t="s">
        <v>3517</v>
      </c>
      <c r="J903">
        <v>25</v>
      </c>
      <c r="K903" t="s">
        <v>1903</v>
      </c>
      <c r="L903">
        <v>2</v>
      </c>
    </row>
    <row r="904" spans="1:12">
      <c r="A904">
        <f t="shared" si="14"/>
        <v>900</v>
      </c>
      <c r="B904" t="s">
        <v>5313</v>
      </c>
      <c r="C904" t="s">
        <v>5313</v>
      </c>
      <c r="D904" t="s">
        <v>4404</v>
      </c>
      <c r="E904" t="s">
        <v>5314</v>
      </c>
      <c r="F904">
        <v>0</v>
      </c>
      <c r="H904">
        <v>170.4</v>
      </c>
      <c r="I904" t="s">
        <v>5315</v>
      </c>
      <c r="J904">
        <v>21</v>
      </c>
      <c r="K904" t="s">
        <v>1946</v>
      </c>
      <c r="L904">
        <v>0</v>
      </c>
    </row>
    <row r="905" spans="1:12">
      <c r="A905">
        <f t="shared" si="14"/>
        <v>901</v>
      </c>
      <c r="B905" t="s">
        <v>5316</v>
      </c>
      <c r="C905" t="s">
        <v>5316</v>
      </c>
      <c r="D905" t="s">
        <v>4405</v>
      </c>
      <c r="F905">
        <v>0</v>
      </c>
      <c r="H905">
        <v>151</v>
      </c>
      <c r="I905" t="s">
        <v>5317</v>
      </c>
      <c r="J905">
        <v>21</v>
      </c>
      <c r="K905" t="s">
        <v>1946</v>
      </c>
      <c r="L905">
        <v>0</v>
      </c>
    </row>
    <row r="906" spans="1:12">
      <c r="A906">
        <f t="shared" si="14"/>
        <v>902</v>
      </c>
      <c r="B906" t="s">
        <v>3518</v>
      </c>
      <c r="C906" t="s">
        <v>3518</v>
      </c>
      <c r="D906" t="s">
        <v>1779</v>
      </c>
      <c r="F906">
        <v>1</v>
      </c>
      <c r="H906">
        <v>151</v>
      </c>
      <c r="I906" t="s">
        <v>3519</v>
      </c>
      <c r="J906">
        <v>21</v>
      </c>
      <c r="K906" t="s">
        <v>1946</v>
      </c>
      <c r="L906">
        <v>0</v>
      </c>
    </row>
    <row r="907" spans="1:12">
      <c r="A907">
        <f t="shared" si="14"/>
        <v>903</v>
      </c>
      <c r="B907" t="s">
        <v>3520</v>
      </c>
      <c r="C907" t="s">
        <v>3520</v>
      </c>
      <c r="D907" t="s">
        <v>1780</v>
      </c>
      <c r="E907" t="s">
        <v>3521</v>
      </c>
      <c r="F907">
        <v>1</v>
      </c>
      <c r="H907">
        <v>159.1</v>
      </c>
      <c r="I907" t="s">
        <v>3522</v>
      </c>
      <c r="J907">
        <v>1</v>
      </c>
      <c r="K907" t="s">
        <v>1916</v>
      </c>
      <c r="L907">
        <v>2</v>
      </c>
    </row>
    <row r="908" spans="1:12">
      <c r="A908">
        <f t="shared" si="14"/>
        <v>904</v>
      </c>
      <c r="B908" t="s">
        <v>3523</v>
      </c>
      <c r="C908" t="s">
        <v>3523</v>
      </c>
      <c r="D908" t="s">
        <v>1781</v>
      </c>
      <c r="E908" t="s">
        <v>3524</v>
      </c>
      <c r="F908">
        <v>1</v>
      </c>
      <c r="H908">
        <v>295.8</v>
      </c>
      <c r="I908" t="s">
        <v>3525</v>
      </c>
      <c r="J908">
        <v>1</v>
      </c>
      <c r="K908" t="s">
        <v>1916</v>
      </c>
      <c r="L908">
        <v>2</v>
      </c>
    </row>
    <row r="909" spans="1:12">
      <c r="A909">
        <f t="shared" si="14"/>
        <v>905</v>
      </c>
      <c r="B909" t="s">
        <v>3526</v>
      </c>
      <c r="C909" t="s">
        <v>3526</v>
      </c>
      <c r="D909" t="s">
        <v>1782</v>
      </c>
      <c r="E909" t="s">
        <v>3527</v>
      </c>
      <c r="F909">
        <v>2</v>
      </c>
      <c r="H909">
        <v>6197</v>
      </c>
      <c r="I909" t="s">
        <v>3528</v>
      </c>
      <c r="J909">
        <v>25</v>
      </c>
      <c r="K909" t="s">
        <v>1903</v>
      </c>
      <c r="L909">
        <v>0</v>
      </c>
    </row>
    <row r="910" spans="1:12">
      <c r="A910">
        <f t="shared" si="14"/>
        <v>906</v>
      </c>
      <c r="B910" t="s">
        <v>3529</v>
      </c>
      <c r="C910" t="s">
        <v>3529</v>
      </c>
      <c r="D910" t="s">
        <v>1783</v>
      </c>
      <c r="E910" t="s">
        <v>3530</v>
      </c>
      <c r="F910">
        <v>1</v>
      </c>
      <c r="H910">
        <v>18.899999999999999</v>
      </c>
      <c r="I910" t="s">
        <v>3531</v>
      </c>
      <c r="J910">
        <v>1</v>
      </c>
      <c r="K910" t="s">
        <v>1916</v>
      </c>
      <c r="L910">
        <v>0</v>
      </c>
    </row>
    <row r="911" spans="1:12">
      <c r="A911">
        <f t="shared" si="14"/>
        <v>907</v>
      </c>
      <c r="B911" t="s">
        <v>3532</v>
      </c>
      <c r="C911" t="s">
        <v>3532</v>
      </c>
      <c r="D911" t="s">
        <v>1784</v>
      </c>
      <c r="E911" t="s">
        <v>3533</v>
      </c>
      <c r="F911">
        <v>1</v>
      </c>
      <c r="H911">
        <v>11.7</v>
      </c>
      <c r="I911" t="s">
        <v>3534</v>
      </c>
      <c r="J911">
        <v>1</v>
      </c>
      <c r="K911" t="s">
        <v>1916</v>
      </c>
      <c r="L911">
        <v>2</v>
      </c>
    </row>
    <row r="912" spans="1:12">
      <c r="A912">
        <f t="shared" si="14"/>
        <v>908</v>
      </c>
      <c r="B912" t="s">
        <v>3535</v>
      </c>
      <c r="C912" t="s">
        <v>3535</v>
      </c>
      <c r="D912" t="s">
        <v>1785</v>
      </c>
      <c r="E912" t="s">
        <v>3536</v>
      </c>
      <c r="F912">
        <v>1</v>
      </c>
      <c r="H912">
        <v>28.7</v>
      </c>
      <c r="I912" t="s">
        <v>3537</v>
      </c>
      <c r="J912">
        <v>1</v>
      </c>
      <c r="K912" t="s">
        <v>1916</v>
      </c>
      <c r="L912">
        <v>2</v>
      </c>
    </row>
    <row r="913" spans="1:12">
      <c r="A913">
        <f t="shared" si="14"/>
        <v>909</v>
      </c>
      <c r="B913" t="s">
        <v>3538</v>
      </c>
      <c r="C913" t="s">
        <v>3538</v>
      </c>
      <c r="D913" t="s">
        <v>1786</v>
      </c>
      <c r="E913" t="s">
        <v>3539</v>
      </c>
      <c r="F913">
        <v>1</v>
      </c>
      <c r="H913">
        <v>11.3</v>
      </c>
      <c r="I913" t="s">
        <v>3540</v>
      </c>
      <c r="J913">
        <v>1</v>
      </c>
      <c r="K913" t="s">
        <v>1916</v>
      </c>
      <c r="L913">
        <v>0</v>
      </c>
    </row>
    <row r="914" spans="1:12">
      <c r="A914">
        <f t="shared" si="14"/>
        <v>910</v>
      </c>
      <c r="B914" t="s">
        <v>3541</v>
      </c>
      <c r="C914" t="s">
        <v>3541</v>
      </c>
      <c r="D914" t="s">
        <v>1787</v>
      </c>
      <c r="E914" t="s">
        <v>3542</v>
      </c>
      <c r="F914">
        <v>2</v>
      </c>
      <c r="H914">
        <v>1049</v>
      </c>
      <c r="I914" t="s">
        <v>3543</v>
      </c>
      <c r="J914">
        <v>25</v>
      </c>
      <c r="K914" t="s">
        <v>1903</v>
      </c>
      <c r="L914">
        <v>2</v>
      </c>
    </row>
    <row r="915" spans="1:12">
      <c r="A915">
        <f t="shared" si="14"/>
        <v>911</v>
      </c>
      <c r="B915" t="s">
        <v>5318</v>
      </c>
      <c r="C915" t="s">
        <v>5318</v>
      </c>
      <c r="D915" t="s">
        <v>4406</v>
      </c>
      <c r="F915">
        <v>0</v>
      </c>
      <c r="H915">
        <v>1910</v>
      </c>
      <c r="I915" t="s">
        <v>5319</v>
      </c>
      <c r="J915">
        <v>25</v>
      </c>
      <c r="K915" t="s">
        <v>1903</v>
      </c>
      <c r="L915">
        <v>2</v>
      </c>
    </row>
    <row r="916" spans="1:12">
      <c r="A916">
        <f t="shared" si="14"/>
        <v>912</v>
      </c>
      <c r="B916" t="s">
        <v>5320</v>
      </c>
      <c r="C916" t="s">
        <v>5320</v>
      </c>
      <c r="D916" t="s">
        <v>4186</v>
      </c>
      <c r="F916">
        <v>0</v>
      </c>
      <c r="H916">
        <v>154.5</v>
      </c>
      <c r="I916" t="s">
        <v>5321</v>
      </c>
      <c r="J916">
        <v>1</v>
      </c>
      <c r="K916" t="s">
        <v>1916</v>
      </c>
      <c r="L916">
        <v>0</v>
      </c>
    </row>
    <row r="917" spans="1:12">
      <c r="A917">
        <f t="shared" si="14"/>
        <v>913</v>
      </c>
      <c r="B917" t="s">
        <v>3544</v>
      </c>
      <c r="C917" t="s">
        <v>3544</v>
      </c>
      <c r="D917" t="s">
        <v>1788</v>
      </c>
      <c r="E917" t="s">
        <v>3545</v>
      </c>
      <c r="F917">
        <v>2</v>
      </c>
      <c r="H917">
        <v>10.4</v>
      </c>
      <c r="I917" t="s">
        <v>3546</v>
      </c>
      <c r="J917">
        <v>1</v>
      </c>
      <c r="K917" t="s">
        <v>1916</v>
      </c>
      <c r="L917">
        <v>2</v>
      </c>
    </row>
    <row r="918" spans="1:12">
      <c r="A918">
        <f t="shared" si="14"/>
        <v>914</v>
      </c>
      <c r="B918" t="s">
        <v>3547</v>
      </c>
      <c r="C918" t="s">
        <v>3547</v>
      </c>
      <c r="D918" t="s">
        <v>1789</v>
      </c>
      <c r="E918" t="s">
        <v>3548</v>
      </c>
      <c r="F918">
        <v>1</v>
      </c>
      <c r="H918">
        <v>411.3</v>
      </c>
      <c r="I918" t="s">
        <v>3549</v>
      </c>
      <c r="J918">
        <v>1</v>
      </c>
      <c r="K918" t="s">
        <v>1916</v>
      </c>
      <c r="L918">
        <v>0</v>
      </c>
    </row>
    <row r="919" spans="1:12">
      <c r="A919">
        <f t="shared" si="14"/>
        <v>915</v>
      </c>
      <c r="B919" t="s">
        <v>3550</v>
      </c>
      <c r="C919" t="s">
        <v>3550</v>
      </c>
      <c r="D919" t="s">
        <v>1790</v>
      </c>
      <c r="E919" t="s">
        <v>3551</v>
      </c>
      <c r="F919">
        <v>2</v>
      </c>
      <c r="H919">
        <v>33070</v>
      </c>
      <c r="I919" t="s">
        <v>3552</v>
      </c>
      <c r="J919">
        <v>25</v>
      </c>
      <c r="K919" t="s">
        <v>1903</v>
      </c>
      <c r="L919">
        <v>2</v>
      </c>
    </row>
    <row r="920" spans="1:12">
      <c r="A920">
        <f t="shared" si="14"/>
        <v>916</v>
      </c>
      <c r="B920" t="s">
        <v>3553</v>
      </c>
      <c r="C920" t="s">
        <v>3553</v>
      </c>
      <c r="D920" t="s">
        <v>1791</v>
      </c>
      <c r="E920" t="s">
        <v>3554</v>
      </c>
      <c r="F920">
        <v>2</v>
      </c>
      <c r="H920">
        <v>33347</v>
      </c>
      <c r="I920" t="s">
        <v>3555</v>
      </c>
      <c r="J920">
        <v>25</v>
      </c>
      <c r="K920" t="s">
        <v>1903</v>
      </c>
      <c r="L920">
        <v>0</v>
      </c>
    </row>
    <row r="921" spans="1:12">
      <c r="A921">
        <f t="shared" si="14"/>
        <v>917</v>
      </c>
      <c r="B921" t="s">
        <v>3556</v>
      </c>
      <c r="C921" t="s">
        <v>3556</v>
      </c>
      <c r="D921" t="s">
        <v>1792</v>
      </c>
      <c r="E921" t="s">
        <v>3557</v>
      </c>
      <c r="F921">
        <v>1</v>
      </c>
      <c r="H921">
        <v>11.9</v>
      </c>
      <c r="I921" t="s">
        <v>3558</v>
      </c>
      <c r="J921">
        <v>1</v>
      </c>
      <c r="K921" t="s">
        <v>1916</v>
      </c>
      <c r="L921">
        <v>2</v>
      </c>
    </row>
    <row r="922" spans="1:12">
      <c r="A922">
        <f t="shared" si="14"/>
        <v>918</v>
      </c>
      <c r="B922" t="s">
        <v>3559</v>
      </c>
      <c r="C922" t="s">
        <v>3559</v>
      </c>
      <c r="D922" t="s">
        <v>1793</v>
      </c>
      <c r="E922" t="s">
        <v>3560</v>
      </c>
      <c r="F922">
        <v>1</v>
      </c>
      <c r="H922">
        <v>31.5</v>
      </c>
      <c r="I922" t="s">
        <v>3561</v>
      </c>
      <c r="J922">
        <v>7</v>
      </c>
      <c r="K922" t="s">
        <v>2143</v>
      </c>
      <c r="L922">
        <v>2</v>
      </c>
    </row>
    <row r="923" spans="1:12">
      <c r="A923">
        <f t="shared" si="14"/>
        <v>919</v>
      </c>
      <c r="B923" t="s">
        <v>3562</v>
      </c>
      <c r="C923" t="s">
        <v>3562</v>
      </c>
      <c r="D923" t="s">
        <v>1794</v>
      </c>
      <c r="E923" t="s">
        <v>3563</v>
      </c>
      <c r="F923">
        <v>1</v>
      </c>
      <c r="H923">
        <v>31.5</v>
      </c>
      <c r="I923" t="s">
        <v>3561</v>
      </c>
      <c r="J923">
        <v>7</v>
      </c>
      <c r="K923" t="s">
        <v>2143</v>
      </c>
      <c r="L923">
        <v>2</v>
      </c>
    </row>
    <row r="924" spans="1:12">
      <c r="A924">
        <f t="shared" si="14"/>
        <v>920</v>
      </c>
      <c r="B924" t="s">
        <v>3564</v>
      </c>
      <c r="C924" t="s">
        <v>3564</v>
      </c>
      <c r="D924" t="s">
        <v>1795</v>
      </c>
      <c r="E924" t="s">
        <v>3565</v>
      </c>
      <c r="F924">
        <v>1</v>
      </c>
      <c r="H924">
        <v>31.5</v>
      </c>
      <c r="I924" t="s">
        <v>3561</v>
      </c>
      <c r="J924">
        <v>7</v>
      </c>
      <c r="K924" t="s">
        <v>2143</v>
      </c>
      <c r="L924">
        <v>2</v>
      </c>
    </row>
    <row r="925" spans="1:12">
      <c r="A925">
        <f t="shared" si="14"/>
        <v>921</v>
      </c>
      <c r="B925" t="s">
        <v>3566</v>
      </c>
      <c r="C925" t="s">
        <v>3566</v>
      </c>
      <c r="D925" t="s">
        <v>1796</v>
      </c>
      <c r="E925" t="s">
        <v>3567</v>
      </c>
      <c r="F925">
        <v>1</v>
      </c>
      <c r="H925">
        <v>19.3</v>
      </c>
      <c r="I925" t="s">
        <v>3568</v>
      </c>
      <c r="J925">
        <v>1</v>
      </c>
      <c r="K925" t="s">
        <v>1916</v>
      </c>
      <c r="L925">
        <v>2</v>
      </c>
    </row>
    <row r="926" spans="1:12">
      <c r="A926">
        <f t="shared" si="14"/>
        <v>922</v>
      </c>
      <c r="B926" t="s">
        <v>3569</v>
      </c>
      <c r="C926" t="s">
        <v>3569</v>
      </c>
      <c r="D926" t="s">
        <v>1074</v>
      </c>
      <c r="E926" t="s">
        <v>3570</v>
      </c>
      <c r="F926">
        <v>1</v>
      </c>
      <c r="H926">
        <v>26.2</v>
      </c>
      <c r="I926" t="s">
        <v>3571</v>
      </c>
      <c r="J926">
        <v>1</v>
      </c>
      <c r="K926" t="s">
        <v>1916</v>
      </c>
      <c r="L926">
        <v>2</v>
      </c>
    </row>
    <row r="927" spans="1:12">
      <c r="A927">
        <f t="shared" si="14"/>
        <v>923</v>
      </c>
      <c r="B927" t="s">
        <v>3572</v>
      </c>
      <c r="C927" t="s">
        <v>3572</v>
      </c>
      <c r="D927" t="s">
        <v>1071</v>
      </c>
      <c r="E927" t="s">
        <v>3573</v>
      </c>
      <c r="F927">
        <v>1</v>
      </c>
      <c r="H927">
        <v>84.2</v>
      </c>
      <c r="I927" t="s">
        <v>3574</v>
      </c>
      <c r="J927">
        <v>3</v>
      </c>
      <c r="K927" t="s">
        <v>1939</v>
      </c>
      <c r="L927">
        <v>2</v>
      </c>
    </row>
    <row r="928" spans="1:12">
      <c r="A928">
        <f t="shared" si="14"/>
        <v>924</v>
      </c>
      <c r="B928" t="s">
        <v>3575</v>
      </c>
      <c r="C928" t="s">
        <v>3575</v>
      </c>
      <c r="D928" t="s">
        <v>1797</v>
      </c>
      <c r="E928" t="s">
        <v>3576</v>
      </c>
      <c r="F928">
        <v>1</v>
      </c>
      <c r="H928">
        <v>13032</v>
      </c>
      <c r="I928" t="s">
        <v>3577</v>
      </c>
      <c r="J928">
        <v>25</v>
      </c>
      <c r="K928" t="s">
        <v>1903</v>
      </c>
      <c r="L928">
        <v>2</v>
      </c>
    </row>
    <row r="929" spans="1:12">
      <c r="A929">
        <f t="shared" si="14"/>
        <v>925</v>
      </c>
      <c r="B929" t="s">
        <v>3578</v>
      </c>
      <c r="C929" t="s">
        <v>3578</v>
      </c>
      <c r="D929" t="s">
        <v>1798</v>
      </c>
      <c r="E929" t="s">
        <v>3579</v>
      </c>
      <c r="F929">
        <v>1</v>
      </c>
      <c r="H929">
        <v>16654</v>
      </c>
      <c r="I929" t="s">
        <v>3580</v>
      </c>
      <c r="J929">
        <v>25</v>
      </c>
      <c r="K929" t="s">
        <v>1903</v>
      </c>
      <c r="L929">
        <v>2</v>
      </c>
    </row>
    <row r="930" spans="1:12">
      <c r="A930">
        <f t="shared" si="14"/>
        <v>926</v>
      </c>
      <c r="B930" t="s">
        <v>3581</v>
      </c>
      <c r="C930" t="s">
        <v>3581</v>
      </c>
      <c r="D930" t="s">
        <v>1799</v>
      </c>
      <c r="E930" t="s">
        <v>3582</v>
      </c>
      <c r="F930">
        <v>1</v>
      </c>
      <c r="H930">
        <v>19680</v>
      </c>
      <c r="I930" t="s">
        <v>3583</v>
      </c>
      <c r="J930">
        <v>25</v>
      </c>
      <c r="K930" t="s">
        <v>1903</v>
      </c>
      <c r="L930">
        <v>2</v>
      </c>
    </row>
    <row r="931" spans="1:12">
      <c r="A931">
        <f t="shared" si="14"/>
        <v>927</v>
      </c>
      <c r="B931" t="s">
        <v>5322</v>
      </c>
      <c r="C931" t="s">
        <v>5322</v>
      </c>
      <c r="D931" t="s">
        <v>1800</v>
      </c>
      <c r="E931" t="s">
        <v>5323</v>
      </c>
      <c r="F931">
        <v>0</v>
      </c>
      <c r="H931">
        <v>10.4</v>
      </c>
      <c r="I931" t="s">
        <v>5324</v>
      </c>
      <c r="J931">
        <v>1</v>
      </c>
      <c r="K931" t="s">
        <v>1916</v>
      </c>
      <c r="L931">
        <v>2</v>
      </c>
    </row>
    <row r="932" spans="1:12">
      <c r="A932">
        <f t="shared" si="14"/>
        <v>928</v>
      </c>
      <c r="B932" t="s">
        <v>3584</v>
      </c>
      <c r="C932" t="s">
        <v>3584</v>
      </c>
      <c r="D932" t="s">
        <v>1801</v>
      </c>
      <c r="E932" t="s">
        <v>3585</v>
      </c>
      <c r="F932">
        <v>1</v>
      </c>
      <c r="H932">
        <v>15</v>
      </c>
      <c r="I932" t="s">
        <v>3586</v>
      </c>
      <c r="J932">
        <v>7</v>
      </c>
      <c r="K932" t="s">
        <v>2143</v>
      </c>
      <c r="L932">
        <v>2</v>
      </c>
    </row>
    <row r="933" spans="1:12">
      <c r="A933">
        <f t="shared" si="14"/>
        <v>929</v>
      </c>
      <c r="B933" t="s">
        <v>5325</v>
      </c>
      <c r="C933" t="s">
        <v>5325</v>
      </c>
      <c r="D933" t="s">
        <v>4407</v>
      </c>
      <c r="E933" t="s">
        <v>5326</v>
      </c>
      <c r="F933">
        <v>0</v>
      </c>
      <c r="H933">
        <v>34.700000000000003</v>
      </c>
      <c r="I933" t="s">
        <v>5327</v>
      </c>
      <c r="J933">
        <v>7</v>
      </c>
      <c r="K933" t="s">
        <v>2143</v>
      </c>
      <c r="L933">
        <v>2</v>
      </c>
    </row>
    <row r="934" spans="1:12">
      <c r="A934">
        <f t="shared" si="14"/>
        <v>930</v>
      </c>
      <c r="B934" t="s">
        <v>5328</v>
      </c>
      <c r="C934" t="s">
        <v>5328</v>
      </c>
      <c r="D934" t="s">
        <v>1802</v>
      </c>
      <c r="E934" t="s">
        <v>5329</v>
      </c>
      <c r="F934">
        <v>0</v>
      </c>
      <c r="H934">
        <v>10.4</v>
      </c>
      <c r="I934" t="s">
        <v>5330</v>
      </c>
      <c r="J934">
        <v>1</v>
      </c>
      <c r="K934" t="s">
        <v>1916</v>
      </c>
      <c r="L934">
        <v>2</v>
      </c>
    </row>
    <row r="935" spans="1:12">
      <c r="A935">
        <f t="shared" si="14"/>
        <v>931</v>
      </c>
      <c r="B935" t="s">
        <v>3587</v>
      </c>
      <c r="C935" t="s">
        <v>3587</v>
      </c>
      <c r="D935" t="s">
        <v>1803</v>
      </c>
      <c r="E935" t="s">
        <v>3588</v>
      </c>
      <c r="F935">
        <v>1</v>
      </c>
      <c r="H935">
        <v>29.7</v>
      </c>
      <c r="I935" t="s">
        <v>3589</v>
      </c>
      <c r="J935">
        <v>7</v>
      </c>
      <c r="K935" t="s">
        <v>2143</v>
      </c>
      <c r="L935">
        <v>2</v>
      </c>
    </row>
    <row r="936" spans="1:12">
      <c r="A936">
        <f t="shared" si="14"/>
        <v>932</v>
      </c>
      <c r="B936" t="s">
        <v>5331</v>
      </c>
      <c r="C936" t="s">
        <v>5331</v>
      </c>
      <c r="D936" t="s">
        <v>4408</v>
      </c>
      <c r="E936" t="s">
        <v>5332</v>
      </c>
      <c r="F936">
        <v>0</v>
      </c>
      <c r="H936">
        <v>10.4</v>
      </c>
      <c r="I936" t="s">
        <v>5333</v>
      </c>
      <c r="J936">
        <v>1</v>
      </c>
      <c r="K936" t="s">
        <v>1916</v>
      </c>
      <c r="L936">
        <v>2</v>
      </c>
    </row>
    <row r="937" spans="1:12">
      <c r="A937">
        <f t="shared" si="14"/>
        <v>933</v>
      </c>
      <c r="B937" t="s">
        <v>5334</v>
      </c>
      <c r="C937" t="s">
        <v>5334</v>
      </c>
      <c r="D937" t="s">
        <v>4409</v>
      </c>
      <c r="E937" t="s">
        <v>5335</v>
      </c>
      <c r="F937">
        <v>0</v>
      </c>
      <c r="H937">
        <v>10.9</v>
      </c>
      <c r="I937" t="s">
        <v>5336</v>
      </c>
      <c r="J937">
        <v>1</v>
      </c>
      <c r="K937" t="s">
        <v>1916</v>
      </c>
      <c r="L937">
        <v>2</v>
      </c>
    </row>
    <row r="938" spans="1:12">
      <c r="A938">
        <f t="shared" si="14"/>
        <v>934</v>
      </c>
      <c r="B938" t="s">
        <v>5337</v>
      </c>
      <c r="C938" t="s">
        <v>5337</v>
      </c>
      <c r="D938" t="s">
        <v>1804</v>
      </c>
      <c r="E938" t="s">
        <v>5338</v>
      </c>
      <c r="F938">
        <v>0</v>
      </c>
      <c r="H938">
        <v>46.9</v>
      </c>
      <c r="I938" t="s">
        <v>5339</v>
      </c>
      <c r="J938">
        <v>3</v>
      </c>
      <c r="K938" t="s">
        <v>1939</v>
      </c>
      <c r="L938">
        <v>2</v>
      </c>
    </row>
    <row r="939" spans="1:12">
      <c r="A939">
        <f t="shared" si="14"/>
        <v>935</v>
      </c>
      <c r="B939" t="s">
        <v>3590</v>
      </c>
      <c r="C939" t="s">
        <v>3590</v>
      </c>
      <c r="D939" t="s">
        <v>1805</v>
      </c>
      <c r="F939">
        <v>1</v>
      </c>
      <c r="H939">
        <v>10.4</v>
      </c>
      <c r="I939" t="s">
        <v>3591</v>
      </c>
      <c r="J939">
        <v>1</v>
      </c>
      <c r="K939" t="s">
        <v>1916</v>
      </c>
      <c r="L939">
        <v>2</v>
      </c>
    </row>
    <row r="940" spans="1:12">
      <c r="A940">
        <f t="shared" si="14"/>
        <v>936</v>
      </c>
      <c r="B940" t="s">
        <v>3592</v>
      </c>
      <c r="C940" t="s">
        <v>3592</v>
      </c>
      <c r="D940" t="s">
        <v>1806</v>
      </c>
      <c r="F940">
        <v>1</v>
      </c>
      <c r="H940">
        <v>10.4</v>
      </c>
      <c r="I940" t="s">
        <v>3593</v>
      </c>
      <c r="J940">
        <v>1</v>
      </c>
      <c r="K940" t="s">
        <v>1916</v>
      </c>
      <c r="L940">
        <v>2</v>
      </c>
    </row>
    <row r="941" spans="1:12">
      <c r="A941">
        <f t="shared" si="14"/>
        <v>937</v>
      </c>
      <c r="B941" t="s">
        <v>3594</v>
      </c>
      <c r="C941" t="s">
        <v>3594</v>
      </c>
      <c r="D941" t="s">
        <v>1807</v>
      </c>
      <c r="F941">
        <v>1</v>
      </c>
      <c r="H941">
        <v>10.4</v>
      </c>
      <c r="I941" t="s">
        <v>3595</v>
      </c>
      <c r="J941">
        <v>1</v>
      </c>
      <c r="K941" t="s">
        <v>1916</v>
      </c>
      <c r="L941">
        <v>2</v>
      </c>
    </row>
    <row r="942" spans="1:12">
      <c r="A942">
        <f t="shared" si="14"/>
        <v>938</v>
      </c>
      <c r="B942" t="s">
        <v>3596</v>
      </c>
      <c r="C942" t="s">
        <v>3596</v>
      </c>
      <c r="D942" t="s">
        <v>1808</v>
      </c>
      <c r="F942">
        <v>1</v>
      </c>
      <c r="H942">
        <v>10.9</v>
      </c>
      <c r="I942" t="s">
        <v>3597</v>
      </c>
      <c r="J942">
        <v>1</v>
      </c>
      <c r="K942" t="s">
        <v>1916</v>
      </c>
      <c r="L942">
        <v>2</v>
      </c>
    </row>
    <row r="943" spans="1:12">
      <c r="A943">
        <f t="shared" si="14"/>
        <v>939</v>
      </c>
      <c r="B943" t="s">
        <v>3598</v>
      </c>
      <c r="C943" t="s">
        <v>3598</v>
      </c>
      <c r="D943" t="s">
        <v>1809</v>
      </c>
      <c r="E943" t="s">
        <v>3599</v>
      </c>
      <c r="F943">
        <v>1</v>
      </c>
      <c r="H943">
        <v>16.2</v>
      </c>
      <c r="I943" t="s">
        <v>3600</v>
      </c>
      <c r="J943">
        <v>1</v>
      </c>
      <c r="K943" t="s">
        <v>1916</v>
      </c>
      <c r="L943">
        <v>0</v>
      </c>
    </row>
    <row r="944" spans="1:12">
      <c r="A944">
        <f t="shared" si="14"/>
        <v>940</v>
      </c>
      <c r="B944" t="s">
        <v>3601</v>
      </c>
      <c r="C944" t="s">
        <v>3601</v>
      </c>
      <c r="D944" t="s">
        <v>1063</v>
      </c>
      <c r="E944" t="s">
        <v>3602</v>
      </c>
      <c r="F944">
        <v>1</v>
      </c>
      <c r="H944">
        <v>6.6</v>
      </c>
      <c r="I944" t="s">
        <v>3603</v>
      </c>
      <c r="J944">
        <v>1</v>
      </c>
      <c r="K944" t="s">
        <v>1916</v>
      </c>
      <c r="L944">
        <v>0</v>
      </c>
    </row>
    <row r="945" spans="1:12">
      <c r="A945">
        <f t="shared" si="14"/>
        <v>941</v>
      </c>
      <c r="B945" t="s">
        <v>3604</v>
      </c>
      <c r="C945" t="s">
        <v>3604</v>
      </c>
      <c r="D945" t="s">
        <v>1810</v>
      </c>
      <c r="F945">
        <v>2</v>
      </c>
      <c r="H945">
        <v>14.7</v>
      </c>
      <c r="I945" t="s">
        <v>3605</v>
      </c>
      <c r="J945">
        <v>14</v>
      </c>
      <c r="K945" t="s">
        <v>1899</v>
      </c>
      <c r="L945">
        <v>0</v>
      </c>
    </row>
    <row r="946" spans="1:12">
      <c r="A946">
        <f t="shared" si="14"/>
        <v>942</v>
      </c>
      <c r="B946" t="s">
        <v>5340</v>
      </c>
      <c r="C946" t="s">
        <v>5340</v>
      </c>
      <c r="D946" t="s">
        <v>4187</v>
      </c>
      <c r="E946" t="s">
        <v>5341</v>
      </c>
      <c r="F946">
        <v>0</v>
      </c>
      <c r="H946">
        <v>30.1</v>
      </c>
      <c r="I946" t="s">
        <v>5342</v>
      </c>
      <c r="J946">
        <v>2</v>
      </c>
      <c r="K946" t="s">
        <v>835</v>
      </c>
      <c r="L946">
        <v>0</v>
      </c>
    </row>
    <row r="947" spans="1:12">
      <c r="A947">
        <f t="shared" si="14"/>
        <v>943</v>
      </c>
      <c r="B947" t="s">
        <v>5343</v>
      </c>
      <c r="C947" t="s">
        <v>5343</v>
      </c>
      <c r="D947" t="s">
        <v>4410</v>
      </c>
      <c r="E947" t="s">
        <v>5344</v>
      </c>
      <c r="F947">
        <v>0</v>
      </c>
      <c r="H947">
        <v>71.2</v>
      </c>
      <c r="I947" t="s">
        <v>5345</v>
      </c>
      <c r="J947">
        <v>19</v>
      </c>
      <c r="K947" t="s">
        <v>1980</v>
      </c>
      <c r="L947">
        <v>2</v>
      </c>
    </row>
    <row r="948" spans="1:12">
      <c r="A948">
        <f t="shared" si="14"/>
        <v>944</v>
      </c>
      <c r="B948" t="s">
        <v>5346</v>
      </c>
      <c r="C948" t="s">
        <v>5346</v>
      </c>
      <c r="D948" t="s">
        <v>4411</v>
      </c>
      <c r="E948" t="s">
        <v>5347</v>
      </c>
      <c r="F948">
        <v>0</v>
      </c>
      <c r="H948">
        <v>80.400000000000006</v>
      </c>
      <c r="I948" t="s">
        <v>5348</v>
      </c>
      <c r="J948">
        <v>19</v>
      </c>
      <c r="K948" t="s">
        <v>1980</v>
      </c>
      <c r="L948">
        <v>2</v>
      </c>
    </row>
    <row r="949" spans="1:12">
      <c r="A949">
        <f t="shared" si="14"/>
        <v>945</v>
      </c>
      <c r="B949" t="s">
        <v>5349</v>
      </c>
      <c r="C949" t="s">
        <v>5349</v>
      </c>
      <c r="D949" t="s">
        <v>4412</v>
      </c>
      <c r="E949" t="s">
        <v>5350</v>
      </c>
      <c r="F949">
        <v>0</v>
      </c>
      <c r="H949">
        <v>84</v>
      </c>
      <c r="I949" t="s">
        <v>5351</v>
      </c>
      <c r="J949">
        <v>19</v>
      </c>
      <c r="K949" t="s">
        <v>1980</v>
      </c>
      <c r="L949">
        <v>2</v>
      </c>
    </row>
    <row r="950" spans="1:12">
      <c r="A950">
        <f t="shared" si="14"/>
        <v>946</v>
      </c>
      <c r="B950" t="s">
        <v>5352</v>
      </c>
      <c r="C950" t="s">
        <v>5352</v>
      </c>
      <c r="D950" t="s">
        <v>4413</v>
      </c>
      <c r="E950" t="s">
        <v>5353</v>
      </c>
      <c r="F950">
        <v>0</v>
      </c>
      <c r="H950">
        <v>89.5</v>
      </c>
      <c r="I950" t="s">
        <v>5354</v>
      </c>
      <c r="J950">
        <v>19</v>
      </c>
      <c r="K950" t="s">
        <v>1980</v>
      </c>
      <c r="L950">
        <v>2</v>
      </c>
    </row>
    <row r="951" spans="1:12">
      <c r="A951">
        <f t="shared" si="14"/>
        <v>947</v>
      </c>
      <c r="B951" t="s">
        <v>3606</v>
      </c>
      <c r="C951" t="s">
        <v>3606</v>
      </c>
      <c r="D951" t="s">
        <v>1811</v>
      </c>
      <c r="F951">
        <v>1</v>
      </c>
      <c r="H951">
        <v>71.2</v>
      </c>
      <c r="I951" t="s">
        <v>3607</v>
      </c>
      <c r="J951">
        <v>19</v>
      </c>
      <c r="K951" t="s">
        <v>1980</v>
      </c>
      <c r="L951">
        <v>2</v>
      </c>
    </row>
    <row r="952" spans="1:12">
      <c r="A952">
        <f t="shared" si="14"/>
        <v>948</v>
      </c>
      <c r="B952" t="s">
        <v>3608</v>
      </c>
      <c r="C952" t="s">
        <v>3608</v>
      </c>
      <c r="D952" t="s">
        <v>1812</v>
      </c>
      <c r="F952">
        <v>1</v>
      </c>
      <c r="H952">
        <v>80.400000000000006</v>
      </c>
      <c r="I952" t="s">
        <v>3609</v>
      </c>
      <c r="J952">
        <v>19</v>
      </c>
      <c r="K952" t="s">
        <v>1980</v>
      </c>
      <c r="L952">
        <v>2</v>
      </c>
    </row>
    <row r="953" spans="1:12">
      <c r="A953">
        <f t="shared" si="14"/>
        <v>949</v>
      </c>
      <c r="B953" t="s">
        <v>3610</v>
      </c>
      <c r="C953" t="s">
        <v>3610</v>
      </c>
      <c r="D953" t="s">
        <v>1813</v>
      </c>
      <c r="F953">
        <v>1</v>
      </c>
      <c r="H953">
        <v>84</v>
      </c>
      <c r="I953" t="s">
        <v>3611</v>
      </c>
      <c r="J953">
        <v>19</v>
      </c>
      <c r="K953" t="s">
        <v>1980</v>
      </c>
      <c r="L953">
        <v>2</v>
      </c>
    </row>
    <row r="954" spans="1:12">
      <c r="A954">
        <f t="shared" si="14"/>
        <v>950</v>
      </c>
      <c r="B954" t="s">
        <v>3612</v>
      </c>
      <c r="C954" t="s">
        <v>3612</v>
      </c>
      <c r="D954" t="s">
        <v>1814</v>
      </c>
      <c r="F954">
        <v>1</v>
      </c>
      <c r="H954">
        <v>89.5</v>
      </c>
      <c r="I954" t="s">
        <v>3613</v>
      </c>
      <c r="J954">
        <v>19</v>
      </c>
      <c r="K954" t="s">
        <v>1980</v>
      </c>
      <c r="L954">
        <v>2</v>
      </c>
    </row>
    <row r="955" spans="1:12">
      <c r="A955">
        <f t="shared" si="14"/>
        <v>951</v>
      </c>
      <c r="B955" t="s">
        <v>5355</v>
      </c>
      <c r="C955" t="s">
        <v>5355</v>
      </c>
      <c r="D955" t="s">
        <v>4188</v>
      </c>
      <c r="F955">
        <v>0</v>
      </c>
      <c r="H955">
        <v>161.30000000000001</v>
      </c>
      <c r="I955" t="s">
        <v>5356</v>
      </c>
      <c r="J955">
        <v>1</v>
      </c>
      <c r="K955" t="s">
        <v>1916</v>
      </c>
      <c r="L955">
        <v>0</v>
      </c>
    </row>
    <row r="956" spans="1:12">
      <c r="A956">
        <f t="shared" si="14"/>
        <v>952</v>
      </c>
      <c r="B956" t="s">
        <v>3614</v>
      </c>
      <c r="C956" t="s">
        <v>3614</v>
      </c>
      <c r="D956" t="s">
        <v>1815</v>
      </c>
      <c r="F956">
        <v>1</v>
      </c>
      <c r="H956">
        <v>161.30000000000001</v>
      </c>
      <c r="I956" t="s">
        <v>3615</v>
      </c>
      <c r="J956">
        <v>1</v>
      </c>
      <c r="K956" t="s">
        <v>1916</v>
      </c>
      <c r="L956">
        <v>0</v>
      </c>
    </row>
    <row r="957" spans="1:12">
      <c r="A957">
        <f t="shared" si="14"/>
        <v>953</v>
      </c>
      <c r="B957" t="s">
        <v>5357</v>
      </c>
      <c r="C957" t="s">
        <v>5357</v>
      </c>
      <c r="D957" t="s">
        <v>4414</v>
      </c>
      <c r="E957" t="s">
        <v>5358</v>
      </c>
      <c r="F957">
        <v>0</v>
      </c>
      <c r="H957">
        <v>16.899999999999999</v>
      </c>
      <c r="I957" t="s">
        <v>5359</v>
      </c>
      <c r="J957">
        <v>2</v>
      </c>
      <c r="K957" t="s">
        <v>835</v>
      </c>
      <c r="L957">
        <v>0</v>
      </c>
    </row>
    <row r="958" spans="1:12">
      <c r="A958">
        <f t="shared" si="14"/>
        <v>954</v>
      </c>
      <c r="B958" t="s">
        <v>5360</v>
      </c>
      <c r="C958" t="s">
        <v>5360</v>
      </c>
      <c r="D958" t="s">
        <v>1816</v>
      </c>
      <c r="F958">
        <v>0</v>
      </c>
      <c r="H958">
        <v>235.1</v>
      </c>
      <c r="I958" t="s">
        <v>5361</v>
      </c>
      <c r="J958">
        <v>1</v>
      </c>
      <c r="K958" t="s">
        <v>1916</v>
      </c>
      <c r="L958">
        <v>0</v>
      </c>
    </row>
    <row r="959" spans="1:12">
      <c r="A959">
        <f t="shared" si="14"/>
        <v>955</v>
      </c>
      <c r="B959" t="s">
        <v>5362</v>
      </c>
      <c r="C959" t="s">
        <v>5362</v>
      </c>
      <c r="D959" t="s">
        <v>4415</v>
      </c>
      <c r="E959" t="s">
        <v>5363</v>
      </c>
      <c r="F959">
        <v>0</v>
      </c>
      <c r="H959">
        <v>0</v>
      </c>
      <c r="I959" t="s">
        <v>5363</v>
      </c>
      <c r="J959">
        <v>25</v>
      </c>
      <c r="K959" t="s">
        <v>1903</v>
      </c>
      <c r="L959">
        <v>0</v>
      </c>
    </row>
    <row r="960" spans="1:12">
      <c r="A960">
        <f t="shared" si="14"/>
        <v>956</v>
      </c>
      <c r="B960" t="s">
        <v>3616</v>
      </c>
      <c r="C960" t="s">
        <v>3616</v>
      </c>
      <c r="D960" t="s">
        <v>1817</v>
      </c>
      <c r="E960" t="s">
        <v>3617</v>
      </c>
      <c r="F960">
        <v>1</v>
      </c>
      <c r="H960">
        <v>9.6</v>
      </c>
      <c r="I960" t="s">
        <v>3618</v>
      </c>
      <c r="J960">
        <v>1</v>
      </c>
      <c r="K960" t="s">
        <v>1916</v>
      </c>
      <c r="L960">
        <v>0</v>
      </c>
    </row>
    <row r="961" spans="1:12">
      <c r="A961">
        <f t="shared" si="14"/>
        <v>957</v>
      </c>
      <c r="B961" t="s">
        <v>3619</v>
      </c>
      <c r="C961" t="s">
        <v>3619</v>
      </c>
      <c r="D961" t="s">
        <v>1818</v>
      </c>
      <c r="E961" t="s">
        <v>3620</v>
      </c>
      <c r="F961">
        <v>1</v>
      </c>
      <c r="H961">
        <v>10.4</v>
      </c>
      <c r="I961" t="s">
        <v>3621</v>
      </c>
      <c r="J961">
        <v>1</v>
      </c>
      <c r="K961" t="s">
        <v>1916</v>
      </c>
      <c r="L961">
        <v>0</v>
      </c>
    </row>
    <row r="962" spans="1:12">
      <c r="A962">
        <f t="shared" si="14"/>
        <v>958</v>
      </c>
      <c r="B962" t="s">
        <v>3622</v>
      </c>
      <c r="C962" t="s">
        <v>3622</v>
      </c>
      <c r="D962" t="s">
        <v>1819</v>
      </c>
      <c r="F962">
        <v>2</v>
      </c>
      <c r="H962">
        <v>29</v>
      </c>
      <c r="I962" t="s">
        <v>3623</v>
      </c>
      <c r="J962">
        <v>1</v>
      </c>
      <c r="K962" t="s">
        <v>1916</v>
      </c>
      <c r="L962">
        <v>2</v>
      </c>
    </row>
    <row r="963" spans="1:12">
      <c r="A963">
        <f t="shared" si="14"/>
        <v>959</v>
      </c>
      <c r="B963" t="s">
        <v>3624</v>
      </c>
      <c r="C963" t="s">
        <v>3624</v>
      </c>
      <c r="D963" t="s">
        <v>1820</v>
      </c>
      <c r="E963" t="s">
        <v>3625</v>
      </c>
      <c r="F963">
        <v>1</v>
      </c>
      <c r="H963">
        <v>9.9</v>
      </c>
      <c r="I963" t="s">
        <v>3626</v>
      </c>
      <c r="J963">
        <v>1</v>
      </c>
      <c r="K963" t="s">
        <v>1916</v>
      </c>
      <c r="L963">
        <v>0</v>
      </c>
    </row>
    <row r="964" spans="1:12">
      <c r="A964">
        <f t="shared" si="14"/>
        <v>960</v>
      </c>
      <c r="B964" t="s">
        <v>5364</v>
      </c>
      <c r="C964" t="s">
        <v>5364</v>
      </c>
      <c r="D964" t="s">
        <v>4189</v>
      </c>
      <c r="E964" t="s">
        <v>5365</v>
      </c>
      <c r="F964">
        <v>0</v>
      </c>
      <c r="H964">
        <v>396</v>
      </c>
      <c r="I964" t="s">
        <v>5366</v>
      </c>
      <c r="J964">
        <v>25</v>
      </c>
      <c r="K964" t="s">
        <v>1903</v>
      </c>
      <c r="L964">
        <v>0</v>
      </c>
    </row>
    <row r="965" spans="1:12">
      <c r="A965">
        <f t="shared" si="14"/>
        <v>961</v>
      </c>
      <c r="B965" t="s">
        <v>3627</v>
      </c>
      <c r="C965" t="s">
        <v>3627</v>
      </c>
      <c r="D965" t="s">
        <v>1821</v>
      </c>
      <c r="E965" t="s">
        <v>3628</v>
      </c>
      <c r="F965">
        <v>2</v>
      </c>
      <c r="H965">
        <v>17611</v>
      </c>
      <c r="I965" t="s">
        <v>3629</v>
      </c>
      <c r="J965">
        <v>25</v>
      </c>
      <c r="K965" t="s">
        <v>1903</v>
      </c>
      <c r="L965">
        <v>2</v>
      </c>
    </row>
    <row r="966" spans="1:12">
      <c r="A966">
        <f t="shared" si="14"/>
        <v>962</v>
      </c>
      <c r="B966" t="s">
        <v>3630</v>
      </c>
      <c r="C966" t="s">
        <v>3630</v>
      </c>
      <c r="D966" t="s">
        <v>1822</v>
      </c>
      <c r="F966">
        <v>2</v>
      </c>
      <c r="H966">
        <v>383.5</v>
      </c>
      <c r="I966" t="s">
        <v>3631</v>
      </c>
      <c r="J966">
        <v>1</v>
      </c>
      <c r="K966" t="s">
        <v>1916</v>
      </c>
      <c r="L966">
        <v>0</v>
      </c>
    </row>
    <row r="967" spans="1:12">
      <c r="A967">
        <f t="shared" ref="A967:A1030" si="15">A966+1</f>
        <v>963</v>
      </c>
      <c r="B967" t="s">
        <v>3632</v>
      </c>
      <c r="C967" t="s">
        <v>3632</v>
      </c>
      <c r="D967" t="s">
        <v>1823</v>
      </c>
      <c r="E967" t="s">
        <v>3633</v>
      </c>
      <c r="F967">
        <v>1</v>
      </c>
      <c r="H967">
        <v>64.5</v>
      </c>
      <c r="I967" t="s">
        <v>3634</v>
      </c>
      <c r="J967">
        <v>1</v>
      </c>
      <c r="K967" t="s">
        <v>1916</v>
      </c>
      <c r="L967">
        <v>0</v>
      </c>
    </row>
    <row r="968" spans="1:12">
      <c r="A968">
        <f t="shared" si="15"/>
        <v>964</v>
      </c>
      <c r="B968" t="s">
        <v>3635</v>
      </c>
      <c r="C968" t="s">
        <v>3635</v>
      </c>
      <c r="D968" t="s">
        <v>1824</v>
      </c>
      <c r="E968" t="s">
        <v>3636</v>
      </c>
      <c r="F968">
        <v>1</v>
      </c>
      <c r="H968">
        <v>49.1</v>
      </c>
      <c r="I968" t="s">
        <v>3637</v>
      </c>
      <c r="J968">
        <v>17</v>
      </c>
      <c r="K968" t="s">
        <v>2091</v>
      </c>
      <c r="L968">
        <v>0</v>
      </c>
    </row>
    <row r="969" spans="1:12">
      <c r="A969">
        <f t="shared" si="15"/>
        <v>965</v>
      </c>
      <c r="B969" t="s">
        <v>5367</v>
      </c>
      <c r="C969" t="s">
        <v>5367</v>
      </c>
      <c r="D969" t="s">
        <v>4416</v>
      </c>
      <c r="E969" t="s">
        <v>5368</v>
      </c>
      <c r="F969">
        <v>0</v>
      </c>
      <c r="H969">
        <v>67.7</v>
      </c>
      <c r="I969" t="s">
        <v>5369</v>
      </c>
      <c r="J969">
        <v>14</v>
      </c>
      <c r="K969" t="s">
        <v>1899</v>
      </c>
      <c r="L969">
        <v>0</v>
      </c>
    </row>
    <row r="970" spans="1:12">
      <c r="A970">
        <f t="shared" si="15"/>
        <v>966</v>
      </c>
      <c r="B970" t="s">
        <v>3638</v>
      </c>
      <c r="C970" t="s">
        <v>3638</v>
      </c>
      <c r="D970" t="s">
        <v>1825</v>
      </c>
      <c r="E970" t="s">
        <v>3639</v>
      </c>
      <c r="F970">
        <v>1</v>
      </c>
      <c r="H970">
        <v>16.899999999999999</v>
      </c>
      <c r="I970" t="s">
        <v>3640</v>
      </c>
      <c r="J970">
        <v>15</v>
      </c>
      <c r="K970" t="s">
        <v>1907</v>
      </c>
      <c r="L970">
        <v>0</v>
      </c>
    </row>
    <row r="971" spans="1:12">
      <c r="A971">
        <f t="shared" si="15"/>
        <v>967</v>
      </c>
      <c r="B971" t="s">
        <v>3641</v>
      </c>
      <c r="C971" t="s">
        <v>3641</v>
      </c>
      <c r="D971" t="s">
        <v>1826</v>
      </c>
      <c r="E971" t="s">
        <v>3642</v>
      </c>
      <c r="F971">
        <v>2</v>
      </c>
      <c r="H971">
        <v>16.899999999999999</v>
      </c>
      <c r="I971" t="s">
        <v>3643</v>
      </c>
      <c r="J971">
        <v>14</v>
      </c>
      <c r="K971" t="s">
        <v>1899</v>
      </c>
      <c r="L971">
        <v>0</v>
      </c>
    </row>
    <row r="972" spans="1:12">
      <c r="A972">
        <f t="shared" si="15"/>
        <v>968</v>
      </c>
      <c r="B972" t="s">
        <v>3644</v>
      </c>
      <c r="C972" t="s">
        <v>3644</v>
      </c>
      <c r="D972" t="s">
        <v>1827</v>
      </c>
      <c r="F972">
        <v>2</v>
      </c>
      <c r="H972">
        <v>208</v>
      </c>
      <c r="I972" t="s">
        <v>3645</v>
      </c>
      <c r="J972">
        <v>25</v>
      </c>
      <c r="K972" t="s">
        <v>1903</v>
      </c>
      <c r="L972">
        <v>0</v>
      </c>
    </row>
    <row r="973" spans="1:12">
      <c r="A973">
        <f t="shared" si="15"/>
        <v>969</v>
      </c>
      <c r="B973" t="s">
        <v>5370</v>
      </c>
      <c r="C973" t="s">
        <v>5370</v>
      </c>
      <c r="D973" t="s">
        <v>4190</v>
      </c>
      <c r="E973" t="s">
        <v>5371</v>
      </c>
      <c r="F973">
        <v>0</v>
      </c>
      <c r="H973">
        <v>12</v>
      </c>
      <c r="I973" t="s">
        <v>5372</v>
      </c>
      <c r="J973">
        <v>1</v>
      </c>
      <c r="K973" t="s">
        <v>1916</v>
      </c>
      <c r="L973">
        <v>0</v>
      </c>
    </row>
    <row r="974" spans="1:12">
      <c r="A974">
        <f t="shared" si="15"/>
        <v>970</v>
      </c>
      <c r="B974" t="s">
        <v>5373</v>
      </c>
      <c r="C974" t="s">
        <v>5373</v>
      </c>
      <c r="D974" t="s">
        <v>4417</v>
      </c>
      <c r="E974" t="s">
        <v>5374</v>
      </c>
      <c r="F974">
        <v>0</v>
      </c>
      <c r="H974">
        <v>14.4</v>
      </c>
      <c r="I974" t="s">
        <v>5375</v>
      </c>
      <c r="J974">
        <v>1</v>
      </c>
      <c r="K974" t="s">
        <v>1916</v>
      </c>
      <c r="L974">
        <v>0</v>
      </c>
    </row>
    <row r="975" spans="1:12">
      <c r="A975">
        <f t="shared" si="15"/>
        <v>971</v>
      </c>
      <c r="B975" t="s">
        <v>5376</v>
      </c>
      <c r="C975" t="s">
        <v>5376</v>
      </c>
      <c r="D975" t="s">
        <v>4064</v>
      </c>
      <c r="E975" t="s">
        <v>5377</v>
      </c>
      <c r="F975">
        <v>0</v>
      </c>
      <c r="H975">
        <v>14.1</v>
      </c>
      <c r="I975" t="s">
        <v>5378</v>
      </c>
      <c r="J975">
        <v>1</v>
      </c>
      <c r="K975" t="s">
        <v>1916</v>
      </c>
      <c r="L975">
        <v>0</v>
      </c>
    </row>
    <row r="976" spans="1:12">
      <c r="A976">
        <f t="shared" si="15"/>
        <v>972</v>
      </c>
      <c r="B976" t="s">
        <v>3646</v>
      </c>
      <c r="C976" t="s">
        <v>3646</v>
      </c>
      <c r="D976" t="s">
        <v>1828</v>
      </c>
      <c r="E976" t="s">
        <v>3647</v>
      </c>
      <c r="F976">
        <v>1</v>
      </c>
      <c r="H976">
        <v>9.6</v>
      </c>
      <c r="I976" t="s">
        <v>3648</v>
      </c>
      <c r="J976">
        <v>1</v>
      </c>
      <c r="K976" t="s">
        <v>1916</v>
      </c>
      <c r="L976">
        <v>2</v>
      </c>
    </row>
    <row r="977" spans="1:12">
      <c r="A977">
        <f t="shared" si="15"/>
        <v>973</v>
      </c>
      <c r="B977" t="s">
        <v>3649</v>
      </c>
      <c r="C977" t="s">
        <v>3649</v>
      </c>
      <c r="D977" t="s">
        <v>1116</v>
      </c>
      <c r="E977" t="s">
        <v>3650</v>
      </c>
      <c r="F977">
        <v>1</v>
      </c>
      <c r="H977">
        <v>18.7</v>
      </c>
      <c r="I977" t="s">
        <v>3651</v>
      </c>
      <c r="J977">
        <v>1</v>
      </c>
      <c r="K977" t="s">
        <v>1916</v>
      </c>
      <c r="L977">
        <v>2</v>
      </c>
    </row>
    <row r="978" spans="1:12">
      <c r="A978">
        <f t="shared" si="15"/>
        <v>974</v>
      </c>
      <c r="B978" t="s">
        <v>3652</v>
      </c>
      <c r="C978" t="s">
        <v>3652</v>
      </c>
      <c r="D978" t="s">
        <v>1829</v>
      </c>
      <c r="E978" t="s">
        <v>3653</v>
      </c>
      <c r="F978">
        <v>1</v>
      </c>
      <c r="H978">
        <v>241.8</v>
      </c>
      <c r="I978" t="s">
        <v>3654</v>
      </c>
      <c r="J978">
        <v>1</v>
      </c>
      <c r="K978" t="s">
        <v>1916</v>
      </c>
      <c r="L978">
        <v>2</v>
      </c>
    </row>
    <row r="979" spans="1:12">
      <c r="A979">
        <f t="shared" si="15"/>
        <v>975</v>
      </c>
      <c r="B979" t="s">
        <v>3655</v>
      </c>
      <c r="C979" t="s">
        <v>3655</v>
      </c>
      <c r="D979" t="s">
        <v>1830</v>
      </c>
      <c r="E979" t="s">
        <v>3656</v>
      </c>
      <c r="F979">
        <v>1</v>
      </c>
      <c r="H979">
        <v>461.9</v>
      </c>
      <c r="I979" t="s">
        <v>3657</v>
      </c>
      <c r="J979">
        <v>1</v>
      </c>
      <c r="K979" t="s">
        <v>1916</v>
      </c>
      <c r="L979">
        <v>2</v>
      </c>
    </row>
    <row r="980" spans="1:12">
      <c r="A980">
        <f t="shared" si="15"/>
        <v>976</v>
      </c>
      <c r="B980" t="s">
        <v>3658</v>
      </c>
      <c r="C980" t="s">
        <v>3658</v>
      </c>
      <c r="D980" t="s">
        <v>1831</v>
      </c>
      <c r="F980">
        <v>1</v>
      </c>
      <c r="H980">
        <v>128.69999999999999</v>
      </c>
      <c r="I980" t="s">
        <v>3659</v>
      </c>
      <c r="J980">
        <v>1</v>
      </c>
      <c r="K980" t="s">
        <v>1916</v>
      </c>
      <c r="L980">
        <v>2</v>
      </c>
    </row>
    <row r="981" spans="1:12">
      <c r="A981">
        <f t="shared" si="15"/>
        <v>977</v>
      </c>
      <c r="B981" t="s">
        <v>3660</v>
      </c>
      <c r="C981" t="s">
        <v>3660</v>
      </c>
      <c r="D981" t="s">
        <v>1122</v>
      </c>
      <c r="E981" t="s">
        <v>3661</v>
      </c>
      <c r="F981">
        <v>1</v>
      </c>
      <c r="H981">
        <v>6.1</v>
      </c>
      <c r="I981" t="s">
        <v>3662</v>
      </c>
      <c r="J981">
        <v>1</v>
      </c>
      <c r="K981" t="s">
        <v>1916</v>
      </c>
      <c r="L981">
        <v>0</v>
      </c>
    </row>
    <row r="982" spans="1:12">
      <c r="A982">
        <f t="shared" si="15"/>
        <v>978</v>
      </c>
      <c r="B982" t="s">
        <v>3663</v>
      </c>
      <c r="C982" t="s">
        <v>3663</v>
      </c>
      <c r="D982" t="s">
        <v>1124</v>
      </c>
      <c r="E982" t="s">
        <v>3664</v>
      </c>
      <c r="F982">
        <v>1</v>
      </c>
      <c r="H982">
        <v>7</v>
      </c>
      <c r="I982" t="s">
        <v>3665</v>
      </c>
      <c r="J982">
        <v>1</v>
      </c>
      <c r="K982" t="s">
        <v>1916</v>
      </c>
      <c r="L982">
        <v>0</v>
      </c>
    </row>
    <row r="983" spans="1:12">
      <c r="A983">
        <f t="shared" si="15"/>
        <v>979</v>
      </c>
      <c r="B983" t="s">
        <v>3666</v>
      </c>
      <c r="C983" t="s">
        <v>3666</v>
      </c>
      <c r="D983" t="s">
        <v>1832</v>
      </c>
      <c r="E983" t="s">
        <v>3667</v>
      </c>
      <c r="F983">
        <v>2</v>
      </c>
      <c r="H983">
        <v>76.3</v>
      </c>
      <c r="I983" t="s">
        <v>3668</v>
      </c>
      <c r="J983">
        <v>1</v>
      </c>
      <c r="K983" t="s">
        <v>1916</v>
      </c>
      <c r="L983">
        <v>0</v>
      </c>
    </row>
    <row r="984" spans="1:12">
      <c r="A984">
        <f t="shared" si="15"/>
        <v>980</v>
      </c>
      <c r="B984" t="s">
        <v>3669</v>
      </c>
      <c r="C984" t="s">
        <v>3669</v>
      </c>
      <c r="D984" t="s">
        <v>1833</v>
      </c>
      <c r="E984" t="s">
        <v>3670</v>
      </c>
      <c r="F984">
        <v>1</v>
      </c>
      <c r="H984">
        <v>34.200000000000003</v>
      </c>
      <c r="I984" t="s">
        <v>3671</v>
      </c>
      <c r="J984">
        <v>1</v>
      </c>
      <c r="K984" t="s">
        <v>1916</v>
      </c>
      <c r="L984">
        <v>0</v>
      </c>
    </row>
    <row r="985" spans="1:12">
      <c r="A985">
        <f t="shared" si="15"/>
        <v>981</v>
      </c>
      <c r="B985" t="s">
        <v>3672</v>
      </c>
      <c r="C985" t="s">
        <v>3672</v>
      </c>
      <c r="D985" t="s">
        <v>1834</v>
      </c>
      <c r="F985">
        <v>1</v>
      </c>
      <c r="H985">
        <v>2.13</v>
      </c>
      <c r="I985" t="s">
        <v>3673</v>
      </c>
      <c r="J985">
        <v>15</v>
      </c>
      <c r="K985" t="s">
        <v>1907</v>
      </c>
      <c r="L985">
        <v>0</v>
      </c>
    </row>
    <row r="986" spans="1:12">
      <c r="A986">
        <f t="shared" si="15"/>
        <v>982</v>
      </c>
      <c r="B986" t="s">
        <v>3674</v>
      </c>
      <c r="C986" t="s">
        <v>3674</v>
      </c>
      <c r="D986" t="s">
        <v>1835</v>
      </c>
      <c r="E986" t="s">
        <v>3675</v>
      </c>
      <c r="F986">
        <v>1</v>
      </c>
      <c r="H986">
        <v>10.8</v>
      </c>
      <c r="I986" t="s">
        <v>3676</v>
      </c>
      <c r="J986">
        <v>1</v>
      </c>
      <c r="K986" t="s">
        <v>1916</v>
      </c>
      <c r="L986">
        <v>0</v>
      </c>
    </row>
    <row r="987" spans="1:12">
      <c r="A987">
        <f t="shared" si="15"/>
        <v>983</v>
      </c>
      <c r="B987" t="s">
        <v>3677</v>
      </c>
      <c r="C987" t="s">
        <v>3677</v>
      </c>
      <c r="D987" t="s">
        <v>1836</v>
      </c>
      <c r="F987">
        <v>2</v>
      </c>
      <c r="H987">
        <v>52.4</v>
      </c>
      <c r="I987" t="s">
        <v>3678</v>
      </c>
      <c r="J987">
        <v>1</v>
      </c>
      <c r="K987" t="s">
        <v>1916</v>
      </c>
      <c r="L987">
        <v>2</v>
      </c>
    </row>
    <row r="988" spans="1:12">
      <c r="A988">
        <f t="shared" si="15"/>
        <v>984</v>
      </c>
      <c r="B988" t="s">
        <v>3679</v>
      </c>
      <c r="C988" t="s">
        <v>3679</v>
      </c>
      <c r="D988" t="s">
        <v>1837</v>
      </c>
      <c r="E988" t="s">
        <v>3680</v>
      </c>
      <c r="F988">
        <v>1</v>
      </c>
      <c r="H988">
        <v>10.4</v>
      </c>
      <c r="I988" t="s">
        <v>3681</v>
      </c>
      <c r="J988">
        <v>1</v>
      </c>
      <c r="K988" t="s">
        <v>1916</v>
      </c>
      <c r="L988">
        <v>0</v>
      </c>
    </row>
    <row r="989" spans="1:12">
      <c r="A989">
        <f t="shared" si="15"/>
        <v>985</v>
      </c>
      <c r="B989" t="s">
        <v>3682</v>
      </c>
      <c r="C989" t="s">
        <v>3682</v>
      </c>
      <c r="D989" t="s">
        <v>1838</v>
      </c>
      <c r="E989" t="s">
        <v>3683</v>
      </c>
      <c r="F989">
        <v>2</v>
      </c>
      <c r="H989">
        <v>111.8</v>
      </c>
      <c r="I989" t="s">
        <v>3684</v>
      </c>
      <c r="J989">
        <v>12</v>
      </c>
      <c r="K989" t="s">
        <v>2248</v>
      </c>
      <c r="L989">
        <v>2</v>
      </c>
    </row>
    <row r="990" spans="1:12">
      <c r="A990">
        <f t="shared" si="15"/>
        <v>986</v>
      </c>
      <c r="B990" t="s">
        <v>5379</v>
      </c>
      <c r="C990" t="s">
        <v>5379</v>
      </c>
      <c r="D990" t="s">
        <v>4191</v>
      </c>
      <c r="E990" t="s">
        <v>5380</v>
      </c>
      <c r="F990">
        <v>0</v>
      </c>
      <c r="H990">
        <v>25.4</v>
      </c>
      <c r="I990" t="s">
        <v>5381</v>
      </c>
      <c r="J990">
        <v>1</v>
      </c>
      <c r="K990" t="s">
        <v>1916</v>
      </c>
      <c r="L990">
        <v>0</v>
      </c>
    </row>
    <row r="991" spans="1:12">
      <c r="A991">
        <f t="shared" si="15"/>
        <v>987</v>
      </c>
      <c r="B991" t="s">
        <v>5382</v>
      </c>
      <c r="C991" t="s">
        <v>5382</v>
      </c>
      <c r="D991" t="s">
        <v>4418</v>
      </c>
      <c r="E991" t="s">
        <v>5383</v>
      </c>
      <c r="F991">
        <v>0</v>
      </c>
      <c r="H991">
        <v>63.7</v>
      </c>
      <c r="I991" t="s">
        <v>5384</v>
      </c>
      <c r="J991">
        <v>3</v>
      </c>
      <c r="K991" t="s">
        <v>1939</v>
      </c>
      <c r="L991">
        <v>0</v>
      </c>
    </row>
    <row r="992" spans="1:12">
      <c r="A992">
        <f t="shared" si="15"/>
        <v>988</v>
      </c>
      <c r="B992" t="s">
        <v>3685</v>
      </c>
      <c r="C992" t="s">
        <v>3685</v>
      </c>
      <c r="D992" t="s">
        <v>1839</v>
      </c>
      <c r="E992" t="s">
        <v>3686</v>
      </c>
      <c r="F992">
        <v>1</v>
      </c>
      <c r="H992">
        <v>669</v>
      </c>
      <c r="I992" t="s">
        <v>3687</v>
      </c>
      <c r="J992">
        <v>25</v>
      </c>
      <c r="K992" t="s">
        <v>1903</v>
      </c>
      <c r="L992">
        <v>0</v>
      </c>
    </row>
    <row r="993" spans="1:12">
      <c r="A993">
        <f t="shared" si="15"/>
        <v>989</v>
      </c>
      <c r="B993" t="s">
        <v>3688</v>
      </c>
      <c r="C993" t="s">
        <v>3688</v>
      </c>
      <c r="D993" t="s">
        <v>1840</v>
      </c>
      <c r="F993">
        <v>1</v>
      </c>
      <c r="H993">
        <v>25.4</v>
      </c>
      <c r="I993" t="s">
        <v>3689</v>
      </c>
      <c r="J993">
        <v>1</v>
      </c>
      <c r="K993" t="s">
        <v>1916</v>
      </c>
      <c r="L993">
        <v>0</v>
      </c>
    </row>
    <row r="994" spans="1:12">
      <c r="A994">
        <f t="shared" si="15"/>
        <v>990</v>
      </c>
      <c r="B994" t="s">
        <v>3690</v>
      </c>
      <c r="C994" t="s">
        <v>3690</v>
      </c>
      <c r="D994" t="s">
        <v>1841</v>
      </c>
      <c r="F994">
        <v>1</v>
      </c>
      <c r="H994">
        <v>63.7</v>
      </c>
      <c r="I994" t="s">
        <v>3691</v>
      </c>
      <c r="J994">
        <v>3</v>
      </c>
      <c r="K994" t="s">
        <v>1939</v>
      </c>
      <c r="L994">
        <v>0</v>
      </c>
    </row>
    <row r="995" spans="1:12">
      <c r="A995">
        <f t="shared" si="15"/>
        <v>991</v>
      </c>
      <c r="B995" t="s">
        <v>3692</v>
      </c>
      <c r="C995" t="s">
        <v>3692</v>
      </c>
      <c r="D995" t="s">
        <v>1842</v>
      </c>
      <c r="F995">
        <v>2</v>
      </c>
      <c r="H995">
        <v>75.900000000000006</v>
      </c>
      <c r="I995" t="s">
        <v>3693</v>
      </c>
      <c r="J995">
        <v>1</v>
      </c>
      <c r="K995" t="s">
        <v>1916</v>
      </c>
      <c r="L995">
        <v>0</v>
      </c>
    </row>
    <row r="996" spans="1:12">
      <c r="A996">
        <f t="shared" si="15"/>
        <v>992</v>
      </c>
      <c r="B996" t="s">
        <v>5385</v>
      </c>
      <c r="C996" t="s">
        <v>5385</v>
      </c>
      <c r="D996" t="s">
        <v>4192</v>
      </c>
      <c r="E996" t="s">
        <v>5386</v>
      </c>
      <c r="F996">
        <v>0</v>
      </c>
      <c r="H996">
        <v>5.9</v>
      </c>
      <c r="I996" t="s">
        <v>5387</v>
      </c>
      <c r="J996">
        <v>1</v>
      </c>
      <c r="K996" t="s">
        <v>1916</v>
      </c>
      <c r="L996">
        <v>0</v>
      </c>
    </row>
    <row r="997" spans="1:12">
      <c r="A997">
        <f t="shared" si="15"/>
        <v>993</v>
      </c>
      <c r="B997" t="s">
        <v>5388</v>
      </c>
      <c r="C997" t="s">
        <v>5388</v>
      </c>
      <c r="D997" t="s">
        <v>4193</v>
      </c>
      <c r="E997" t="s">
        <v>5389</v>
      </c>
      <c r="F997">
        <v>0</v>
      </c>
      <c r="H997">
        <v>8.6</v>
      </c>
      <c r="I997" t="s">
        <v>5390</v>
      </c>
      <c r="J997">
        <v>1</v>
      </c>
      <c r="K997" t="s">
        <v>1916</v>
      </c>
      <c r="L997">
        <v>0</v>
      </c>
    </row>
    <row r="998" spans="1:12">
      <c r="A998">
        <f t="shared" si="15"/>
        <v>994</v>
      </c>
      <c r="B998" t="s">
        <v>5391</v>
      </c>
      <c r="C998" t="s">
        <v>5391</v>
      </c>
      <c r="D998" t="s">
        <v>4194</v>
      </c>
      <c r="E998" t="s">
        <v>5392</v>
      </c>
      <c r="F998">
        <v>0</v>
      </c>
      <c r="H998">
        <v>8.9</v>
      </c>
      <c r="I998" t="s">
        <v>5393</v>
      </c>
      <c r="J998">
        <v>1</v>
      </c>
      <c r="K998" t="s">
        <v>1916</v>
      </c>
      <c r="L998">
        <v>2</v>
      </c>
    </row>
    <row r="999" spans="1:12">
      <c r="A999">
        <f t="shared" si="15"/>
        <v>995</v>
      </c>
      <c r="B999" t="s">
        <v>5394</v>
      </c>
      <c r="C999" t="s">
        <v>5394</v>
      </c>
      <c r="D999" t="s">
        <v>4195</v>
      </c>
      <c r="E999" t="s">
        <v>5395</v>
      </c>
      <c r="F999">
        <v>0</v>
      </c>
      <c r="H999">
        <v>14.3</v>
      </c>
      <c r="I999" t="s">
        <v>5396</v>
      </c>
      <c r="J999">
        <v>3</v>
      </c>
      <c r="K999" t="s">
        <v>1939</v>
      </c>
      <c r="L999">
        <v>2</v>
      </c>
    </row>
    <row r="1000" spans="1:12">
      <c r="A1000">
        <f t="shared" si="15"/>
        <v>996</v>
      </c>
      <c r="B1000" t="s">
        <v>5397</v>
      </c>
      <c r="C1000" t="s">
        <v>5397</v>
      </c>
      <c r="D1000" t="s">
        <v>4419</v>
      </c>
      <c r="E1000" t="s">
        <v>5398</v>
      </c>
      <c r="F1000">
        <v>0</v>
      </c>
      <c r="H1000">
        <v>57</v>
      </c>
      <c r="I1000" t="s">
        <v>5399</v>
      </c>
      <c r="J1000">
        <v>25</v>
      </c>
      <c r="K1000" t="s">
        <v>1903</v>
      </c>
      <c r="L1000">
        <v>2</v>
      </c>
    </row>
    <row r="1001" spans="1:12">
      <c r="A1001">
        <f t="shared" si="15"/>
        <v>997</v>
      </c>
      <c r="B1001" t="s">
        <v>3694</v>
      </c>
      <c r="C1001" t="s">
        <v>3694</v>
      </c>
      <c r="D1001" t="s">
        <v>1843</v>
      </c>
      <c r="E1001" t="s">
        <v>3695</v>
      </c>
      <c r="F1001">
        <v>2</v>
      </c>
      <c r="H1001">
        <v>27.7</v>
      </c>
      <c r="I1001" t="s">
        <v>3696</v>
      </c>
      <c r="J1001">
        <v>3</v>
      </c>
      <c r="K1001" t="s">
        <v>1939</v>
      </c>
      <c r="L1001">
        <v>0</v>
      </c>
    </row>
    <row r="1002" spans="1:12">
      <c r="A1002">
        <f t="shared" si="15"/>
        <v>998</v>
      </c>
      <c r="B1002" t="s">
        <v>3697</v>
      </c>
      <c r="C1002" t="s">
        <v>3697</v>
      </c>
      <c r="D1002" t="s">
        <v>1844</v>
      </c>
      <c r="E1002" t="s">
        <v>3698</v>
      </c>
      <c r="F1002">
        <v>1</v>
      </c>
      <c r="H1002">
        <v>32.9</v>
      </c>
      <c r="I1002" t="s">
        <v>3699</v>
      </c>
      <c r="J1002">
        <v>1</v>
      </c>
      <c r="K1002" t="s">
        <v>1916</v>
      </c>
      <c r="L1002">
        <v>0</v>
      </c>
    </row>
    <row r="1003" spans="1:12">
      <c r="A1003">
        <f t="shared" si="15"/>
        <v>999</v>
      </c>
      <c r="B1003" t="s">
        <v>3700</v>
      </c>
      <c r="C1003" t="s">
        <v>3700</v>
      </c>
      <c r="D1003" t="s">
        <v>1845</v>
      </c>
      <c r="F1003">
        <v>1</v>
      </c>
      <c r="H1003">
        <v>1044</v>
      </c>
      <c r="I1003" t="s">
        <v>3701</v>
      </c>
      <c r="J1003">
        <v>25</v>
      </c>
      <c r="K1003" t="s">
        <v>1903</v>
      </c>
      <c r="L1003">
        <v>0</v>
      </c>
    </row>
    <row r="1004" spans="1:12">
      <c r="A1004">
        <f t="shared" si="15"/>
        <v>1000</v>
      </c>
      <c r="B1004" t="s">
        <v>3702</v>
      </c>
      <c r="C1004" t="s">
        <v>3702</v>
      </c>
      <c r="D1004" t="s">
        <v>1846</v>
      </c>
      <c r="F1004">
        <v>2</v>
      </c>
      <c r="H1004">
        <v>26.6</v>
      </c>
      <c r="I1004" t="s">
        <v>3703</v>
      </c>
      <c r="J1004">
        <v>21</v>
      </c>
      <c r="K1004" t="s">
        <v>1946</v>
      </c>
      <c r="L1004">
        <v>0</v>
      </c>
    </row>
    <row r="1005" spans="1:12">
      <c r="A1005">
        <f t="shared" si="15"/>
        <v>1001</v>
      </c>
      <c r="B1005" t="s">
        <v>3704</v>
      </c>
      <c r="C1005" t="s">
        <v>3704</v>
      </c>
      <c r="D1005" t="s">
        <v>1847</v>
      </c>
      <c r="E1005" t="s">
        <v>3705</v>
      </c>
      <c r="F1005">
        <v>2</v>
      </c>
      <c r="H1005">
        <v>2377.3000000000002</v>
      </c>
      <c r="I1005" t="s">
        <v>3706</v>
      </c>
      <c r="J1005">
        <v>1</v>
      </c>
      <c r="K1005" t="s">
        <v>1916</v>
      </c>
      <c r="L1005">
        <v>2</v>
      </c>
    </row>
    <row r="1006" spans="1:12">
      <c r="A1006">
        <f t="shared" si="15"/>
        <v>1002</v>
      </c>
      <c r="B1006" t="s">
        <v>3707</v>
      </c>
      <c r="C1006" t="s">
        <v>3707</v>
      </c>
      <c r="D1006" t="s">
        <v>1848</v>
      </c>
      <c r="E1006" t="s">
        <v>3708</v>
      </c>
      <c r="F1006">
        <v>2</v>
      </c>
      <c r="H1006">
        <v>346.9</v>
      </c>
      <c r="I1006" t="s">
        <v>3709</v>
      </c>
      <c r="J1006">
        <v>1</v>
      </c>
      <c r="K1006" t="s">
        <v>1916</v>
      </c>
      <c r="L1006">
        <v>2</v>
      </c>
    </row>
    <row r="1007" spans="1:12">
      <c r="A1007">
        <f t="shared" si="15"/>
        <v>1003</v>
      </c>
      <c r="B1007" t="s">
        <v>3710</v>
      </c>
      <c r="C1007" t="s">
        <v>3710</v>
      </c>
      <c r="D1007" t="s">
        <v>1849</v>
      </c>
      <c r="E1007" t="s">
        <v>3711</v>
      </c>
      <c r="F1007">
        <v>2</v>
      </c>
      <c r="H1007">
        <v>5220.8</v>
      </c>
      <c r="I1007" t="s">
        <v>3712</v>
      </c>
      <c r="J1007">
        <v>10</v>
      </c>
      <c r="K1007" t="s">
        <v>1968</v>
      </c>
      <c r="L1007">
        <v>0</v>
      </c>
    </row>
    <row r="1008" spans="1:12">
      <c r="A1008">
        <f t="shared" si="15"/>
        <v>1004</v>
      </c>
      <c r="B1008" t="s">
        <v>3713</v>
      </c>
      <c r="C1008" t="s">
        <v>3713</v>
      </c>
      <c r="D1008" t="s">
        <v>1850</v>
      </c>
      <c r="E1008" t="s">
        <v>3714</v>
      </c>
      <c r="F1008">
        <v>2</v>
      </c>
      <c r="H1008">
        <v>4829.8999999999996</v>
      </c>
      <c r="I1008" t="s">
        <v>3715</v>
      </c>
      <c r="J1008">
        <v>10</v>
      </c>
      <c r="K1008" t="s">
        <v>1968</v>
      </c>
      <c r="L1008">
        <v>0</v>
      </c>
    </row>
    <row r="1009" spans="1:12">
      <c r="A1009">
        <f t="shared" si="15"/>
        <v>1005</v>
      </c>
      <c r="B1009" t="s">
        <v>3716</v>
      </c>
      <c r="C1009" t="s">
        <v>3716</v>
      </c>
      <c r="D1009" t="s">
        <v>1851</v>
      </c>
      <c r="E1009" t="s">
        <v>3717</v>
      </c>
      <c r="F1009">
        <v>1</v>
      </c>
      <c r="H1009">
        <v>10.1</v>
      </c>
      <c r="I1009" t="s">
        <v>3718</v>
      </c>
      <c r="J1009">
        <v>1</v>
      </c>
      <c r="K1009" t="s">
        <v>1916</v>
      </c>
      <c r="L1009">
        <v>0</v>
      </c>
    </row>
    <row r="1010" spans="1:12">
      <c r="A1010">
        <f t="shared" si="15"/>
        <v>1006</v>
      </c>
      <c r="B1010" t="s">
        <v>3719</v>
      </c>
      <c r="C1010" t="s">
        <v>3719</v>
      </c>
      <c r="D1010" t="s">
        <v>1852</v>
      </c>
      <c r="E1010" t="s">
        <v>3720</v>
      </c>
      <c r="F1010">
        <v>1</v>
      </c>
      <c r="H1010">
        <v>13.8</v>
      </c>
      <c r="I1010" t="s">
        <v>3721</v>
      </c>
      <c r="J1010">
        <v>3</v>
      </c>
      <c r="K1010" t="s">
        <v>1939</v>
      </c>
      <c r="L1010">
        <v>0</v>
      </c>
    </row>
    <row r="1011" spans="1:12">
      <c r="A1011">
        <f t="shared" si="15"/>
        <v>1007</v>
      </c>
      <c r="B1011" t="s">
        <v>5400</v>
      </c>
      <c r="C1011" t="s">
        <v>5400</v>
      </c>
      <c r="D1011" t="s">
        <v>4420</v>
      </c>
      <c r="E1011" t="s">
        <v>5401</v>
      </c>
      <c r="F1011">
        <v>0</v>
      </c>
      <c r="H1011">
        <v>17.600000000000001</v>
      </c>
      <c r="I1011" t="s">
        <v>5402</v>
      </c>
      <c r="J1011">
        <v>19</v>
      </c>
      <c r="K1011" t="s">
        <v>1980</v>
      </c>
      <c r="L1011">
        <v>0</v>
      </c>
    </row>
    <row r="1012" spans="1:12">
      <c r="A1012">
        <f t="shared" si="15"/>
        <v>1008</v>
      </c>
      <c r="B1012" t="s">
        <v>5403</v>
      </c>
      <c r="C1012" t="s">
        <v>5403</v>
      </c>
      <c r="D1012" t="s">
        <v>4421</v>
      </c>
      <c r="F1012">
        <v>0</v>
      </c>
      <c r="H1012">
        <v>17.600000000000001</v>
      </c>
      <c r="I1012" t="s">
        <v>5404</v>
      </c>
      <c r="J1012">
        <v>19</v>
      </c>
      <c r="K1012" t="s">
        <v>1980</v>
      </c>
      <c r="L1012">
        <v>0</v>
      </c>
    </row>
    <row r="1013" spans="1:12">
      <c r="A1013">
        <f t="shared" si="15"/>
        <v>1009</v>
      </c>
      <c r="B1013" t="s">
        <v>3722</v>
      </c>
      <c r="C1013" t="s">
        <v>3722</v>
      </c>
      <c r="D1013" t="s">
        <v>1853</v>
      </c>
      <c r="F1013">
        <v>1</v>
      </c>
      <c r="H1013">
        <v>17.600000000000001</v>
      </c>
      <c r="I1013" t="s">
        <v>3723</v>
      </c>
      <c r="J1013">
        <v>19</v>
      </c>
      <c r="K1013" t="s">
        <v>1980</v>
      </c>
      <c r="L1013">
        <v>0</v>
      </c>
    </row>
    <row r="1014" spans="1:12">
      <c r="A1014">
        <f t="shared" si="15"/>
        <v>1010</v>
      </c>
      <c r="B1014" t="s">
        <v>3724</v>
      </c>
      <c r="C1014" t="s">
        <v>3724</v>
      </c>
      <c r="D1014" t="s">
        <v>1854</v>
      </c>
      <c r="F1014">
        <v>2</v>
      </c>
      <c r="H1014">
        <v>1024.3</v>
      </c>
      <c r="I1014" t="s">
        <v>3725</v>
      </c>
      <c r="J1014">
        <v>3</v>
      </c>
      <c r="K1014" t="s">
        <v>1939</v>
      </c>
      <c r="L1014">
        <v>0</v>
      </c>
    </row>
    <row r="1015" spans="1:12">
      <c r="A1015">
        <f t="shared" si="15"/>
        <v>1011</v>
      </c>
      <c r="B1015" t="s">
        <v>3726</v>
      </c>
      <c r="C1015" t="s">
        <v>3726</v>
      </c>
      <c r="D1015" t="s">
        <v>1855</v>
      </c>
      <c r="F1015">
        <v>1</v>
      </c>
      <c r="H1015">
        <v>14.9</v>
      </c>
      <c r="I1015" t="s">
        <v>3727</v>
      </c>
      <c r="J1015">
        <v>14</v>
      </c>
      <c r="K1015" t="s">
        <v>1899</v>
      </c>
      <c r="L1015">
        <v>0</v>
      </c>
    </row>
    <row r="1016" spans="1:12">
      <c r="A1016">
        <f t="shared" si="15"/>
        <v>1012</v>
      </c>
      <c r="B1016" t="s">
        <v>5405</v>
      </c>
      <c r="C1016" t="s">
        <v>5405</v>
      </c>
      <c r="D1016" t="s">
        <v>4422</v>
      </c>
      <c r="E1016" t="s">
        <v>5406</v>
      </c>
      <c r="F1016">
        <v>0</v>
      </c>
      <c r="H1016">
        <v>10.4</v>
      </c>
      <c r="I1016" t="s">
        <v>5407</v>
      </c>
      <c r="J1016">
        <v>1</v>
      </c>
      <c r="K1016" t="s">
        <v>1916</v>
      </c>
      <c r="L1016">
        <v>0</v>
      </c>
    </row>
    <row r="1017" spans="1:12">
      <c r="A1017">
        <f t="shared" si="15"/>
        <v>1013</v>
      </c>
      <c r="B1017" t="s">
        <v>3728</v>
      </c>
      <c r="C1017" t="s">
        <v>3728</v>
      </c>
      <c r="D1017" t="s">
        <v>1856</v>
      </c>
      <c r="F1017">
        <v>1</v>
      </c>
      <c r="H1017">
        <v>10.4</v>
      </c>
      <c r="I1017" t="s">
        <v>3729</v>
      </c>
      <c r="J1017">
        <v>1</v>
      </c>
      <c r="K1017" t="s">
        <v>1916</v>
      </c>
      <c r="L1017">
        <v>0</v>
      </c>
    </row>
    <row r="1018" spans="1:12">
      <c r="A1018">
        <f t="shared" si="15"/>
        <v>1014</v>
      </c>
      <c r="B1018" t="s">
        <v>3730</v>
      </c>
      <c r="C1018" t="s">
        <v>3730</v>
      </c>
      <c r="D1018" t="s">
        <v>1857</v>
      </c>
      <c r="E1018" t="s">
        <v>3731</v>
      </c>
      <c r="F1018">
        <v>2</v>
      </c>
      <c r="H1018">
        <v>41.1</v>
      </c>
      <c r="I1018" t="s">
        <v>3732</v>
      </c>
      <c r="J1018">
        <v>1</v>
      </c>
      <c r="K1018" t="s">
        <v>1916</v>
      </c>
      <c r="L1018">
        <v>0</v>
      </c>
    </row>
    <row r="1019" spans="1:12">
      <c r="A1019">
        <f t="shared" si="15"/>
        <v>1015</v>
      </c>
      <c r="B1019" t="s">
        <v>5408</v>
      </c>
      <c r="C1019" t="s">
        <v>5408</v>
      </c>
      <c r="D1019" t="s">
        <v>4423</v>
      </c>
      <c r="E1019" t="s">
        <v>5409</v>
      </c>
      <c r="F1019">
        <v>0</v>
      </c>
      <c r="H1019">
        <v>7.7</v>
      </c>
      <c r="I1019" t="s">
        <v>5410</v>
      </c>
      <c r="J1019">
        <v>3</v>
      </c>
      <c r="K1019" t="s">
        <v>1939</v>
      </c>
      <c r="L1019">
        <v>2</v>
      </c>
    </row>
    <row r="1020" spans="1:12">
      <c r="A1020">
        <f t="shared" si="15"/>
        <v>1016</v>
      </c>
      <c r="B1020" t="s">
        <v>3733</v>
      </c>
      <c r="C1020" t="s">
        <v>3733</v>
      </c>
      <c r="D1020" t="s">
        <v>1858</v>
      </c>
      <c r="E1020" t="s">
        <v>3734</v>
      </c>
      <c r="F1020">
        <v>1</v>
      </c>
      <c r="H1020">
        <v>10.199999999999999</v>
      </c>
      <c r="I1020" t="s">
        <v>3735</v>
      </c>
      <c r="J1020">
        <v>1</v>
      </c>
      <c r="K1020" t="s">
        <v>1916</v>
      </c>
      <c r="L1020">
        <v>2</v>
      </c>
    </row>
    <row r="1021" spans="1:12">
      <c r="A1021">
        <f t="shared" si="15"/>
        <v>1017</v>
      </c>
      <c r="B1021" t="s">
        <v>3736</v>
      </c>
      <c r="C1021" t="s">
        <v>3736</v>
      </c>
      <c r="D1021" t="s">
        <v>1859</v>
      </c>
      <c r="E1021" t="s">
        <v>3737</v>
      </c>
      <c r="F1021">
        <v>1</v>
      </c>
      <c r="H1021">
        <v>18.899999999999999</v>
      </c>
      <c r="I1021" t="s">
        <v>3738</v>
      </c>
      <c r="J1021">
        <v>1</v>
      </c>
      <c r="K1021" t="s">
        <v>1916</v>
      </c>
      <c r="L1021">
        <v>2</v>
      </c>
    </row>
    <row r="1022" spans="1:12">
      <c r="A1022">
        <f t="shared" si="15"/>
        <v>1018</v>
      </c>
      <c r="B1022" t="s">
        <v>3739</v>
      </c>
      <c r="C1022" t="s">
        <v>3739</v>
      </c>
      <c r="D1022" t="s">
        <v>1860</v>
      </c>
      <c r="E1022" t="s">
        <v>3740</v>
      </c>
      <c r="F1022">
        <v>1</v>
      </c>
      <c r="H1022">
        <v>202.6</v>
      </c>
      <c r="I1022" t="s">
        <v>3741</v>
      </c>
      <c r="J1022">
        <v>3</v>
      </c>
      <c r="K1022" t="s">
        <v>1939</v>
      </c>
      <c r="L1022">
        <v>2</v>
      </c>
    </row>
    <row r="1023" spans="1:12">
      <c r="A1023">
        <f t="shared" si="15"/>
        <v>1019</v>
      </c>
      <c r="B1023" t="s">
        <v>3742</v>
      </c>
      <c r="C1023" t="s">
        <v>3742</v>
      </c>
      <c r="D1023" t="s">
        <v>1861</v>
      </c>
      <c r="E1023" t="s">
        <v>3743</v>
      </c>
      <c r="F1023">
        <v>1</v>
      </c>
      <c r="H1023">
        <v>229</v>
      </c>
      <c r="I1023" t="s">
        <v>3744</v>
      </c>
      <c r="J1023">
        <v>19</v>
      </c>
      <c r="K1023" t="s">
        <v>1980</v>
      </c>
      <c r="L1023">
        <v>2</v>
      </c>
    </row>
    <row r="1024" spans="1:12">
      <c r="A1024">
        <f t="shared" si="15"/>
        <v>1020</v>
      </c>
      <c r="B1024" t="s">
        <v>3745</v>
      </c>
      <c r="C1024" t="s">
        <v>3745</v>
      </c>
      <c r="D1024" t="s">
        <v>1862</v>
      </c>
      <c r="E1024" t="s">
        <v>3746</v>
      </c>
      <c r="F1024">
        <v>1</v>
      </c>
      <c r="H1024">
        <v>429.1</v>
      </c>
      <c r="I1024" t="s">
        <v>3747</v>
      </c>
      <c r="J1024">
        <v>19</v>
      </c>
      <c r="K1024" t="s">
        <v>1980</v>
      </c>
      <c r="L1024">
        <v>2</v>
      </c>
    </row>
    <row r="1025" spans="1:12">
      <c r="A1025">
        <f t="shared" si="15"/>
        <v>1021</v>
      </c>
      <c r="B1025" t="s">
        <v>5411</v>
      </c>
      <c r="C1025" t="s">
        <v>5411</v>
      </c>
      <c r="D1025" t="s">
        <v>4196</v>
      </c>
      <c r="E1025" t="s">
        <v>5412</v>
      </c>
      <c r="F1025">
        <v>0</v>
      </c>
      <c r="H1025">
        <v>46.8</v>
      </c>
      <c r="I1025" t="s">
        <v>5413</v>
      </c>
      <c r="J1025">
        <v>1</v>
      </c>
      <c r="K1025" t="s">
        <v>1916</v>
      </c>
      <c r="L1025">
        <v>2</v>
      </c>
    </row>
    <row r="1026" spans="1:12">
      <c r="A1026">
        <f t="shared" si="15"/>
        <v>1022</v>
      </c>
      <c r="B1026" t="s">
        <v>5414</v>
      </c>
      <c r="C1026" t="s">
        <v>5414</v>
      </c>
      <c r="D1026" t="s">
        <v>4424</v>
      </c>
      <c r="E1026" t="s">
        <v>5415</v>
      </c>
      <c r="F1026">
        <v>0</v>
      </c>
      <c r="H1026">
        <v>6.1</v>
      </c>
      <c r="I1026" t="s">
        <v>5416</v>
      </c>
      <c r="J1026">
        <v>1</v>
      </c>
      <c r="K1026" t="s">
        <v>1916</v>
      </c>
      <c r="L1026">
        <v>0</v>
      </c>
    </row>
    <row r="1027" spans="1:12">
      <c r="A1027">
        <f t="shared" si="15"/>
        <v>1023</v>
      </c>
      <c r="B1027" t="s">
        <v>3748</v>
      </c>
      <c r="C1027" t="s">
        <v>3748</v>
      </c>
      <c r="D1027" t="s">
        <v>1162</v>
      </c>
      <c r="E1027" t="s">
        <v>3749</v>
      </c>
      <c r="F1027">
        <v>1</v>
      </c>
      <c r="H1027">
        <v>9.8000000000000007</v>
      </c>
      <c r="I1027" t="s">
        <v>3750</v>
      </c>
      <c r="J1027">
        <v>2</v>
      </c>
      <c r="K1027" t="s">
        <v>835</v>
      </c>
      <c r="L1027">
        <v>0</v>
      </c>
    </row>
    <row r="1028" spans="1:12">
      <c r="A1028">
        <f t="shared" si="15"/>
        <v>1024</v>
      </c>
      <c r="B1028" t="s">
        <v>3751</v>
      </c>
      <c r="C1028" t="s">
        <v>3751</v>
      </c>
      <c r="D1028" t="s">
        <v>1863</v>
      </c>
      <c r="E1028" t="s">
        <v>3752</v>
      </c>
      <c r="F1028">
        <v>1</v>
      </c>
      <c r="H1028">
        <v>5.3</v>
      </c>
      <c r="I1028" t="s">
        <v>3753</v>
      </c>
      <c r="J1028">
        <v>1</v>
      </c>
      <c r="K1028" t="s">
        <v>1916</v>
      </c>
      <c r="L1028">
        <v>0</v>
      </c>
    </row>
    <row r="1029" spans="1:12">
      <c r="A1029">
        <f t="shared" si="15"/>
        <v>1025</v>
      </c>
      <c r="B1029" t="s">
        <v>3754</v>
      </c>
      <c r="C1029" t="s">
        <v>3754</v>
      </c>
      <c r="D1029" t="s">
        <v>1864</v>
      </c>
      <c r="E1029" t="s">
        <v>3755</v>
      </c>
      <c r="F1029">
        <v>1</v>
      </c>
      <c r="H1029">
        <v>13.8</v>
      </c>
      <c r="I1029" t="s">
        <v>3756</v>
      </c>
      <c r="J1029">
        <v>1</v>
      </c>
      <c r="K1029" t="s">
        <v>1916</v>
      </c>
      <c r="L1029">
        <v>0</v>
      </c>
    </row>
    <row r="1030" spans="1:12">
      <c r="A1030">
        <f t="shared" si="15"/>
        <v>1026</v>
      </c>
      <c r="B1030" t="s">
        <v>3757</v>
      </c>
      <c r="C1030" t="s">
        <v>3757</v>
      </c>
      <c r="D1030" t="s">
        <v>1865</v>
      </c>
      <c r="E1030" t="s">
        <v>3758</v>
      </c>
      <c r="F1030">
        <v>1</v>
      </c>
      <c r="H1030">
        <v>100</v>
      </c>
      <c r="I1030" t="s">
        <v>3759</v>
      </c>
      <c r="J1030">
        <v>25</v>
      </c>
      <c r="K1030" t="s">
        <v>1903</v>
      </c>
      <c r="L1030">
        <v>2</v>
      </c>
    </row>
    <row r="1031" spans="1:12">
      <c r="A1031">
        <f t="shared" ref="A1031:A1036" si="16">A1030+1</f>
        <v>1027</v>
      </c>
      <c r="B1031" t="s">
        <v>3760</v>
      </c>
      <c r="C1031" t="s">
        <v>3760</v>
      </c>
      <c r="D1031" t="s">
        <v>1866</v>
      </c>
      <c r="E1031" t="s">
        <v>3761</v>
      </c>
      <c r="F1031">
        <v>1</v>
      </c>
      <c r="H1031">
        <v>206</v>
      </c>
      <c r="I1031" t="s">
        <v>3762</v>
      </c>
      <c r="J1031">
        <v>25</v>
      </c>
      <c r="K1031" t="s">
        <v>1903</v>
      </c>
      <c r="L1031">
        <v>2</v>
      </c>
    </row>
    <row r="1032" spans="1:12">
      <c r="A1032">
        <f t="shared" si="16"/>
        <v>1028</v>
      </c>
      <c r="B1032" t="s">
        <v>3763</v>
      </c>
      <c r="C1032" t="s">
        <v>3763</v>
      </c>
      <c r="D1032" t="s">
        <v>1867</v>
      </c>
      <c r="E1032" t="s">
        <v>3764</v>
      </c>
      <c r="F1032">
        <v>1</v>
      </c>
      <c r="H1032">
        <v>7.4</v>
      </c>
      <c r="I1032" t="s">
        <v>3765</v>
      </c>
      <c r="J1032">
        <v>1</v>
      </c>
      <c r="K1032" t="s">
        <v>1916</v>
      </c>
      <c r="L1032">
        <v>0</v>
      </c>
    </row>
    <row r="1033" spans="1:12">
      <c r="A1033">
        <f t="shared" si="16"/>
        <v>1029</v>
      </c>
      <c r="B1033" t="s">
        <v>3766</v>
      </c>
      <c r="C1033" t="s">
        <v>3766</v>
      </c>
      <c r="D1033" t="s">
        <v>1166</v>
      </c>
      <c r="E1033" t="s">
        <v>3767</v>
      </c>
      <c r="F1033">
        <v>1</v>
      </c>
      <c r="H1033">
        <v>10.4</v>
      </c>
      <c r="I1033" t="s">
        <v>3768</v>
      </c>
      <c r="J1033">
        <v>1</v>
      </c>
      <c r="K1033" t="s">
        <v>1916</v>
      </c>
      <c r="L1033">
        <v>0</v>
      </c>
    </row>
    <row r="1034" spans="1:12">
      <c r="A1034">
        <f t="shared" si="16"/>
        <v>1030</v>
      </c>
      <c r="B1034" t="s">
        <v>3769</v>
      </c>
      <c r="C1034" t="s">
        <v>3769</v>
      </c>
      <c r="D1034" t="s">
        <v>1868</v>
      </c>
      <c r="E1034" t="s">
        <v>3770</v>
      </c>
      <c r="F1034">
        <v>1</v>
      </c>
      <c r="H1034">
        <v>1825</v>
      </c>
      <c r="I1034" t="s">
        <v>3771</v>
      </c>
      <c r="J1034">
        <v>25</v>
      </c>
      <c r="K1034" t="s">
        <v>1903</v>
      </c>
      <c r="L1034">
        <v>0</v>
      </c>
    </row>
    <row r="1035" spans="1:12">
      <c r="A1035">
        <f t="shared" si="16"/>
        <v>1031</v>
      </c>
      <c r="B1035" t="s">
        <v>3772</v>
      </c>
      <c r="C1035" t="s">
        <v>3772</v>
      </c>
      <c r="D1035" t="s">
        <v>1869</v>
      </c>
      <c r="E1035" t="s">
        <v>3773</v>
      </c>
      <c r="F1035">
        <v>1</v>
      </c>
      <c r="H1035">
        <v>1399</v>
      </c>
      <c r="I1035" t="s">
        <v>3771</v>
      </c>
      <c r="J1035">
        <v>25</v>
      </c>
      <c r="K1035" t="s">
        <v>1903</v>
      </c>
      <c r="L1035">
        <v>0</v>
      </c>
    </row>
    <row r="1036" spans="1:12">
      <c r="A1036">
        <f t="shared" si="16"/>
        <v>1032</v>
      </c>
      <c r="B1036" t="s">
        <v>5417</v>
      </c>
      <c r="C1036" t="s">
        <v>5417</v>
      </c>
      <c r="D1036" t="s">
        <v>4425</v>
      </c>
      <c r="F1036">
        <v>0</v>
      </c>
      <c r="H1036">
        <v>1313</v>
      </c>
      <c r="I1036" t="s">
        <v>5418</v>
      </c>
      <c r="J1036">
        <v>25</v>
      </c>
      <c r="K1036" t="s">
        <v>1903</v>
      </c>
      <c r="L1036">
        <v>0</v>
      </c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統合マスタ</vt:lpstr>
      <vt:lpstr>臨時</vt:lpstr>
      <vt:lpstr>外用</vt:lpstr>
      <vt:lpstr>散剤</vt:lpstr>
      <vt:lpstr>錠剤</vt:lpstr>
      <vt:lpstr>錠剤_PTP</vt:lpstr>
      <vt:lpstr>錠剤_バラ</vt:lpstr>
      <vt:lpstr>注射</vt:lpstr>
      <vt:lpstr>非採用特別</vt:lpstr>
      <vt:lpstr>元データ</vt:lpstr>
      <vt:lpstr>マスタ非採用削除</vt:lpstr>
      <vt:lpstr>match_results</vt:lpstr>
      <vt:lpstr>分類</vt:lpstr>
      <vt:lpstr>マスタall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t-hashimoto</dc:creator>
  <cp:lastModifiedBy>k-yakuzai</cp:lastModifiedBy>
  <cp:lastPrinted>2026-02-27T07:15:11Z</cp:lastPrinted>
  <dcterms:created xsi:type="dcterms:W3CDTF">2026-02-27T04:49:51Z</dcterms:created>
  <dcterms:modified xsi:type="dcterms:W3CDTF">2026-03-23T23:30:37Z</dcterms:modified>
</cp:coreProperties>
</file>